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tables/table3.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E:\WALID\ITI_Track\Data Analysis With Excel\Project\"/>
    </mc:Choice>
  </mc:AlternateContent>
  <xr:revisionPtr revIDLastSave="0" documentId="13_ncr:1_{89B7DDB4-E8E4-4320-8368-2D335AEF6ABB}" xr6:coauthVersionLast="47" xr6:coauthVersionMax="47" xr10:uidLastSave="{00000000-0000-0000-0000-000000000000}"/>
  <bookViews>
    <workbookView xWindow="-108" yWindow="-108" windowWidth="23256" windowHeight="12576" xr2:uid="{00000000-000D-0000-FFFF-FFFF00000000}"/>
  </bookViews>
  <sheets>
    <sheet name="Orders_Analysis" sheetId="6" r:id="rId1"/>
    <sheet name="Product_Analysis" sheetId="7" r:id="rId2"/>
    <sheet name="Customer_Analysis" sheetId="9" r:id="rId3"/>
    <sheet name="Region_Analysis" sheetId="13" r:id="rId4"/>
    <sheet name="Sales_Data" sheetId="1" r:id="rId5"/>
    <sheet name="Customer_Data" sheetId="2" r:id="rId6"/>
    <sheet name="Product_Data" sheetId="3" r:id="rId7"/>
  </sheets>
  <definedNames>
    <definedName name="_xlnm._FilterDatabase" localSheetId="4" hidden="1">Sales_Data!$D$1:$D$7001</definedName>
    <definedName name="_xlcn.WorksheetConnection_Project_Sales_Analysis_Data.xlsxtbl_Customers" hidden="1">tbl_Customers[]</definedName>
    <definedName name="_xlcn.WorksheetConnection_Project_Sales_Analysis_Data.xlsxtbl_Sales" hidden="1">tbl_Sales[]</definedName>
    <definedName name="Customer_ID">Customer_Data!$A:$A</definedName>
    <definedName name="Revenue">Sales_Data!$N:$N</definedName>
    <definedName name="Sales">Sales_Data!$L:$L</definedName>
    <definedName name="Slicer_Category">#N/A</definedName>
    <definedName name="Slicer_Category1">#N/A</definedName>
    <definedName name="Slicer_Gender">#N/A</definedName>
    <definedName name="Slicer_Region">#N/A</definedName>
    <definedName name="Slicer_Region1">#N/A</definedName>
    <definedName name="Transaction_ID">Sales_Data!$A:$A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FCE2AD5D-F65C-4FA6-A056-5C36A1767C68}">
      <x15:dataModel>
        <x15:modelTables>
          <x15:modelTable id="tbl_Sales" name="tbl_Sales" connection="WorksheetConnection_Project_Sales_Analysis_Data.xlsx!tbl_Sales"/>
          <x15:modelTable id="tbl_Customers" name="tbl_Customers" connection="WorksheetConnection_Project_Sales_Analysis_Data.xlsx!tbl_Custom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1" i="9" l="1"/>
  <c r="A77" i="7"/>
  <c r="B90" i="6"/>
  <c r="C6" i="6" s="1"/>
  <c r="B91" i="6"/>
  <c r="E6" i="6" s="1"/>
  <c r="P21" i="9"/>
  <c r="P23" i="9"/>
  <c r="P22" i="9"/>
  <c r="O22" i="9"/>
  <c r="K13" i="9"/>
  <c r="O21" i="9"/>
  <c r="O23" i="9"/>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D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C9E063-7804-4550-A207-A8D30C87E6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D0A51E-3159-40F2-BF2F-CC5EA1BA1988}" name="WorksheetConnection_Project_Sales_Analysis_Data.xlsx!tbl_Customers" type="102" refreshedVersion="8" minRefreshableVersion="5">
    <extLst>
      <ext xmlns:x15="http://schemas.microsoft.com/office/spreadsheetml/2010/11/main" uri="{DE250136-89BD-433C-8126-D09CA5730AF9}">
        <x15:connection id="tbl_Customers">
          <x15:rangePr sourceName="_xlcn.WorksheetConnection_Project_Sales_Analysis_Data.xlsxtbl_Customers"/>
        </x15:connection>
      </ext>
    </extLst>
  </connection>
  <connection id="3" xr16:uid="{7E3F75BB-A15E-4464-8A99-987586C4CB0B}" name="WorksheetConnection_Project_Sales_Analysis_Data.xlsx!tbl_Sales" type="102" refreshedVersion="8" minRefreshableVersion="5">
    <extLst>
      <ext xmlns:x15="http://schemas.microsoft.com/office/spreadsheetml/2010/11/main" uri="{DE250136-89BD-433C-8126-D09CA5730AF9}">
        <x15:connection id="tbl_Sales">
          <x15:rangePr sourceName="_xlcn.WorksheetConnection_Project_Sales_Analysis_Data.xlsxtbl_Sales"/>
        </x15:connection>
      </ext>
    </extLst>
  </connection>
</connections>
</file>

<file path=xl/sharedStrings.xml><?xml version="1.0" encoding="utf-8"?>
<sst xmlns="http://schemas.openxmlformats.org/spreadsheetml/2006/main" count="28920" uniqueCount="10220">
  <si>
    <t>Transaction_ID</t>
  </si>
  <si>
    <t>Date</t>
  </si>
  <si>
    <t>Customer_ID</t>
  </si>
  <si>
    <t>Product_ID</t>
  </si>
  <si>
    <t>Quantity</t>
  </si>
  <si>
    <t>Price_per_Unit</t>
  </si>
  <si>
    <t>TXN00001</t>
  </si>
  <si>
    <t>TXN00002</t>
  </si>
  <si>
    <t>TXN00003</t>
  </si>
  <si>
    <t>TXN00004</t>
  </si>
  <si>
    <t>TXN00005</t>
  </si>
  <si>
    <t>TXN00006</t>
  </si>
  <si>
    <t>TXN00007</t>
  </si>
  <si>
    <t>TXN00008</t>
  </si>
  <si>
    <t>TXN00009</t>
  </si>
  <si>
    <t>TXN00010</t>
  </si>
  <si>
    <t>TXN00011</t>
  </si>
  <si>
    <t>TXN00012</t>
  </si>
  <si>
    <t>TXN00013</t>
  </si>
  <si>
    <t>TXN00014</t>
  </si>
  <si>
    <t>TXN00015</t>
  </si>
  <si>
    <t>TXN00016</t>
  </si>
  <si>
    <t>TXN00017</t>
  </si>
  <si>
    <t>TXN00018</t>
  </si>
  <si>
    <t>TXN00019</t>
  </si>
  <si>
    <t>TXN00020</t>
  </si>
  <si>
    <t>TXN00021</t>
  </si>
  <si>
    <t>TXN00022</t>
  </si>
  <si>
    <t>TXN00023</t>
  </si>
  <si>
    <t>TXN00024</t>
  </si>
  <si>
    <t>TXN00025</t>
  </si>
  <si>
    <t>TXN00026</t>
  </si>
  <si>
    <t>TXN00027</t>
  </si>
  <si>
    <t>TXN00028</t>
  </si>
  <si>
    <t>TXN00029</t>
  </si>
  <si>
    <t>TXN00030</t>
  </si>
  <si>
    <t>TXN00031</t>
  </si>
  <si>
    <t>TXN00032</t>
  </si>
  <si>
    <t>TXN00033</t>
  </si>
  <si>
    <t>TXN00034</t>
  </si>
  <si>
    <t>TXN00035</t>
  </si>
  <si>
    <t>TXN00036</t>
  </si>
  <si>
    <t>TXN00037</t>
  </si>
  <si>
    <t>TXN00038</t>
  </si>
  <si>
    <t>TXN00039</t>
  </si>
  <si>
    <t>TXN00040</t>
  </si>
  <si>
    <t>TXN00041</t>
  </si>
  <si>
    <t>TXN00042</t>
  </si>
  <si>
    <t>TXN00043</t>
  </si>
  <si>
    <t>TXN00044</t>
  </si>
  <si>
    <t>TXN00045</t>
  </si>
  <si>
    <t>TXN00046</t>
  </si>
  <si>
    <t>TXN00047</t>
  </si>
  <si>
    <t>TXN00048</t>
  </si>
  <si>
    <t>TXN00049</t>
  </si>
  <si>
    <t>TXN00050</t>
  </si>
  <si>
    <t>TXN00051</t>
  </si>
  <si>
    <t>TXN00052</t>
  </si>
  <si>
    <t>TXN00053</t>
  </si>
  <si>
    <t>TXN00054</t>
  </si>
  <si>
    <t>TXN00055</t>
  </si>
  <si>
    <t>TXN00056</t>
  </si>
  <si>
    <t>TXN00057</t>
  </si>
  <si>
    <t>TXN00058</t>
  </si>
  <si>
    <t>TXN00059</t>
  </si>
  <si>
    <t>TXN00060</t>
  </si>
  <si>
    <t>TXN00061</t>
  </si>
  <si>
    <t>TXN00062</t>
  </si>
  <si>
    <t>TXN00063</t>
  </si>
  <si>
    <t>TXN00064</t>
  </si>
  <si>
    <t>TXN00065</t>
  </si>
  <si>
    <t>TXN00066</t>
  </si>
  <si>
    <t>TXN00067</t>
  </si>
  <si>
    <t>TXN00068</t>
  </si>
  <si>
    <t>TXN00069</t>
  </si>
  <si>
    <t>TXN00070</t>
  </si>
  <si>
    <t>TXN00071</t>
  </si>
  <si>
    <t>TXN00072</t>
  </si>
  <si>
    <t>TXN00073</t>
  </si>
  <si>
    <t>TXN00074</t>
  </si>
  <si>
    <t>TXN00075</t>
  </si>
  <si>
    <t>TXN00076</t>
  </si>
  <si>
    <t>TXN00077</t>
  </si>
  <si>
    <t>TXN00078</t>
  </si>
  <si>
    <t>TXN00079</t>
  </si>
  <si>
    <t>TXN00080</t>
  </si>
  <si>
    <t>TXN00081</t>
  </si>
  <si>
    <t>TXN00082</t>
  </si>
  <si>
    <t>TXN00083</t>
  </si>
  <si>
    <t>TXN00084</t>
  </si>
  <si>
    <t>TXN00085</t>
  </si>
  <si>
    <t>TXN00086</t>
  </si>
  <si>
    <t>TXN00087</t>
  </si>
  <si>
    <t>TXN00088</t>
  </si>
  <si>
    <t>TXN00089</t>
  </si>
  <si>
    <t>TXN00090</t>
  </si>
  <si>
    <t>TXN00091</t>
  </si>
  <si>
    <t>TXN00092</t>
  </si>
  <si>
    <t>TXN00093</t>
  </si>
  <si>
    <t>TXN00094</t>
  </si>
  <si>
    <t>TXN00095</t>
  </si>
  <si>
    <t>TXN00096</t>
  </si>
  <si>
    <t>TXN00097</t>
  </si>
  <si>
    <t>TXN00098</t>
  </si>
  <si>
    <t>TXN00099</t>
  </si>
  <si>
    <t>TXN00100</t>
  </si>
  <si>
    <t>TXN00101</t>
  </si>
  <si>
    <t>TXN00102</t>
  </si>
  <si>
    <t>TXN00103</t>
  </si>
  <si>
    <t>TXN00104</t>
  </si>
  <si>
    <t>TXN00105</t>
  </si>
  <si>
    <t>TXN00106</t>
  </si>
  <si>
    <t>TXN00107</t>
  </si>
  <si>
    <t>TXN00108</t>
  </si>
  <si>
    <t>TXN00109</t>
  </si>
  <si>
    <t>TXN00110</t>
  </si>
  <si>
    <t>TXN00111</t>
  </si>
  <si>
    <t>TXN00112</t>
  </si>
  <si>
    <t>TXN00113</t>
  </si>
  <si>
    <t>TXN00114</t>
  </si>
  <si>
    <t>TXN00115</t>
  </si>
  <si>
    <t>TXN00116</t>
  </si>
  <si>
    <t>TXN00117</t>
  </si>
  <si>
    <t>TXN00118</t>
  </si>
  <si>
    <t>TXN00119</t>
  </si>
  <si>
    <t>TXN00120</t>
  </si>
  <si>
    <t>TXN00121</t>
  </si>
  <si>
    <t>TXN00122</t>
  </si>
  <si>
    <t>TXN00123</t>
  </si>
  <si>
    <t>TXN00124</t>
  </si>
  <si>
    <t>TXN00125</t>
  </si>
  <si>
    <t>TXN00126</t>
  </si>
  <si>
    <t>TXN00127</t>
  </si>
  <si>
    <t>TXN00128</t>
  </si>
  <si>
    <t>TXN00129</t>
  </si>
  <si>
    <t>TXN00130</t>
  </si>
  <si>
    <t>TXN00131</t>
  </si>
  <si>
    <t>TXN00132</t>
  </si>
  <si>
    <t>TXN00133</t>
  </si>
  <si>
    <t>TXN00134</t>
  </si>
  <si>
    <t>TXN00135</t>
  </si>
  <si>
    <t>TXN00136</t>
  </si>
  <si>
    <t>TXN00137</t>
  </si>
  <si>
    <t>TXN00138</t>
  </si>
  <si>
    <t>TXN00139</t>
  </si>
  <si>
    <t>TXN00140</t>
  </si>
  <si>
    <t>TXN00141</t>
  </si>
  <si>
    <t>TXN00142</t>
  </si>
  <si>
    <t>TXN00143</t>
  </si>
  <si>
    <t>TXN00144</t>
  </si>
  <si>
    <t>TXN00145</t>
  </si>
  <si>
    <t>TXN00146</t>
  </si>
  <si>
    <t>TXN00147</t>
  </si>
  <si>
    <t>TXN00148</t>
  </si>
  <si>
    <t>TXN00149</t>
  </si>
  <si>
    <t>TXN00150</t>
  </si>
  <si>
    <t>TXN00151</t>
  </si>
  <si>
    <t>TXN00152</t>
  </si>
  <si>
    <t>TXN00153</t>
  </si>
  <si>
    <t>TXN00154</t>
  </si>
  <si>
    <t>TXN00155</t>
  </si>
  <si>
    <t>TXN00156</t>
  </si>
  <si>
    <t>TXN00157</t>
  </si>
  <si>
    <t>TXN00158</t>
  </si>
  <si>
    <t>TXN00159</t>
  </si>
  <si>
    <t>TXN00160</t>
  </si>
  <si>
    <t>TXN00161</t>
  </si>
  <si>
    <t>TXN00162</t>
  </si>
  <si>
    <t>TXN00163</t>
  </si>
  <si>
    <t>TXN00164</t>
  </si>
  <si>
    <t>TXN00165</t>
  </si>
  <si>
    <t>TXN00166</t>
  </si>
  <si>
    <t>TXN00167</t>
  </si>
  <si>
    <t>TXN00168</t>
  </si>
  <si>
    <t>TXN00169</t>
  </si>
  <si>
    <t>TXN00170</t>
  </si>
  <si>
    <t>TXN00171</t>
  </si>
  <si>
    <t>TXN00172</t>
  </si>
  <si>
    <t>TXN00173</t>
  </si>
  <si>
    <t>TXN00174</t>
  </si>
  <si>
    <t>TXN00175</t>
  </si>
  <si>
    <t>TXN00176</t>
  </si>
  <si>
    <t>TXN00177</t>
  </si>
  <si>
    <t>TXN00178</t>
  </si>
  <si>
    <t>TXN00179</t>
  </si>
  <si>
    <t>TXN00180</t>
  </si>
  <si>
    <t>TXN00181</t>
  </si>
  <si>
    <t>TXN00182</t>
  </si>
  <si>
    <t>TXN00183</t>
  </si>
  <si>
    <t>TXN00184</t>
  </si>
  <si>
    <t>TXN00185</t>
  </si>
  <si>
    <t>TXN00186</t>
  </si>
  <si>
    <t>TXN00187</t>
  </si>
  <si>
    <t>TXN00188</t>
  </si>
  <si>
    <t>TXN00189</t>
  </si>
  <si>
    <t>TXN00190</t>
  </si>
  <si>
    <t>TXN00191</t>
  </si>
  <si>
    <t>TXN00192</t>
  </si>
  <si>
    <t>TXN00193</t>
  </si>
  <si>
    <t>TXN00194</t>
  </si>
  <si>
    <t>TXN00195</t>
  </si>
  <si>
    <t>TXN00196</t>
  </si>
  <si>
    <t>TXN00197</t>
  </si>
  <si>
    <t>TXN00198</t>
  </si>
  <si>
    <t>TXN00199</t>
  </si>
  <si>
    <t>TXN00200</t>
  </si>
  <si>
    <t>TXN00201</t>
  </si>
  <si>
    <t>TXN00202</t>
  </si>
  <si>
    <t>TXN00203</t>
  </si>
  <si>
    <t>TXN00204</t>
  </si>
  <si>
    <t>TXN00205</t>
  </si>
  <si>
    <t>TXN00206</t>
  </si>
  <si>
    <t>TXN00207</t>
  </si>
  <si>
    <t>TXN00208</t>
  </si>
  <si>
    <t>TXN00209</t>
  </si>
  <si>
    <t>TXN00210</t>
  </si>
  <si>
    <t>TXN00211</t>
  </si>
  <si>
    <t>TXN00212</t>
  </si>
  <si>
    <t>TXN00213</t>
  </si>
  <si>
    <t>TXN00214</t>
  </si>
  <si>
    <t>TXN00215</t>
  </si>
  <si>
    <t>TXN00216</t>
  </si>
  <si>
    <t>TXN00217</t>
  </si>
  <si>
    <t>TXN00218</t>
  </si>
  <si>
    <t>TXN00219</t>
  </si>
  <si>
    <t>TXN00220</t>
  </si>
  <si>
    <t>TXN00221</t>
  </si>
  <si>
    <t>TXN00222</t>
  </si>
  <si>
    <t>TXN00223</t>
  </si>
  <si>
    <t>TXN00224</t>
  </si>
  <si>
    <t>TXN00225</t>
  </si>
  <si>
    <t>TXN00226</t>
  </si>
  <si>
    <t>TXN00227</t>
  </si>
  <si>
    <t>TXN00228</t>
  </si>
  <si>
    <t>TXN00229</t>
  </si>
  <si>
    <t>TXN00230</t>
  </si>
  <si>
    <t>TXN00231</t>
  </si>
  <si>
    <t>TXN00232</t>
  </si>
  <si>
    <t>TXN00233</t>
  </si>
  <si>
    <t>TXN00234</t>
  </si>
  <si>
    <t>TXN00235</t>
  </si>
  <si>
    <t>TXN00236</t>
  </si>
  <si>
    <t>TXN00237</t>
  </si>
  <si>
    <t>TXN00238</t>
  </si>
  <si>
    <t>TXN00239</t>
  </si>
  <si>
    <t>TXN00240</t>
  </si>
  <si>
    <t>TXN00241</t>
  </si>
  <si>
    <t>TXN00242</t>
  </si>
  <si>
    <t>TXN00243</t>
  </si>
  <si>
    <t>TXN00244</t>
  </si>
  <si>
    <t>TXN00245</t>
  </si>
  <si>
    <t>TXN00246</t>
  </si>
  <si>
    <t>TXN00247</t>
  </si>
  <si>
    <t>TXN00248</t>
  </si>
  <si>
    <t>TXN00249</t>
  </si>
  <si>
    <t>TXN00250</t>
  </si>
  <si>
    <t>TXN00251</t>
  </si>
  <si>
    <t>TXN00252</t>
  </si>
  <si>
    <t>TXN00253</t>
  </si>
  <si>
    <t>TXN00254</t>
  </si>
  <si>
    <t>TXN00255</t>
  </si>
  <si>
    <t>TXN00256</t>
  </si>
  <si>
    <t>TXN00257</t>
  </si>
  <si>
    <t>TXN00258</t>
  </si>
  <si>
    <t>TXN00259</t>
  </si>
  <si>
    <t>TXN00260</t>
  </si>
  <si>
    <t>TXN00261</t>
  </si>
  <si>
    <t>TXN00262</t>
  </si>
  <si>
    <t>TXN00263</t>
  </si>
  <si>
    <t>TXN00264</t>
  </si>
  <si>
    <t>TXN00265</t>
  </si>
  <si>
    <t>TXN00266</t>
  </si>
  <si>
    <t>TXN00267</t>
  </si>
  <si>
    <t>TXN00268</t>
  </si>
  <si>
    <t>TXN00269</t>
  </si>
  <si>
    <t>TXN00270</t>
  </si>
  <si>
    <t>TXN00271</t>
  </si>
  <si>
    <t>TXN00272</t>
  </si>
  <si>
    <t>TXN00273</t>
  </si>
  <si>
    <t>TXN00274</t>
  </si>
  <si>
    <t>TXN00275</t>
  </si>
  <si>
    <t>TXN00276</t>
  </si>
  <si>
    <t>TXN00277</t>
  </si>
  <si>
    <t>TXN00278</t>
  </si>
  <si>
    <t>TXN00279</t>
  </si>
  <si>
    <t>TXN00280</t>
  </si>
  <si>
    <t>TXN00281</t>
  </si>
  <si>
    <t>TXN00282</t>
  </si>
  <si>
    <t>TXN00283</t>
  </si>
  <si>
    <t>TXN00284</t>
  </si>
  <si>
    <t>TXN00285</t>
  </si>
  <si>
    <t>TXN00286</t>
  </si>
  <si>
    <t>TXN00287</t>
  </si>
  <si>
    <t>TXN00288</t>
  </si>
  <si>
    <t>TXN00289</t>
  </si>
  <si>
    <t>TXN00290</t>
  </si>
  <si>
    <t>TXN00291</t>
  </si>
  <si>
    <t>TXN00292</t>
  </si>
  <si>
    <t>TXN00293</t>
  </si>
  <si>
    <t>TXN00294</t>
  </si>
  <si>
    <t>TXN00295</t>
  </si>
  <si>
    <t>TXN00296</t>
  </si>
  <si>
    <t>TXN00297</t>
  </si>
  <si>
    <t>TXN00298</t>
  </si>
  <si>
    <t>TXN00299</t>
  </si>
  <si>
    <t>TXN00300</t>
  </si>
  <si>
    <t>TXN00301</t>
  </si>
  <si>
    <t>TXN00302</t>
  </si>
  <si>
    <t>TXN00303</t>
  </si>
  <si>
    <t>TXN00304</t>
  </si>
  <si>
    <t>TXN00305</t>
  </si>
  <si>
    <t>TXN00306</t>
  </si>
  <si>
    <t>TXN00307</t>
  </si>
  <si>
    <t>TXN00308</t>
  </si>
  <si>
    <t>TXN00309</t>
  </si>
  <si>
    <t>TXN00310</t>
  </si>
  <si>
    <t>TXN00311</t>
  </si>
  <si>
    <t>TXN00312</t>
  </si>
  <si>
    <t>TXN00313</t>
  </si>
  <si>
    <t>TXN00314</t>
  </si>
  <si>
    <t>TXN00315</t>
  </si>
  <si>
    <t>TXN00316</t>
  </si>
  <si>
    <t>TXN00317</t>
  </si>
  <si>
    <t>TXN00318</t>
  </si>
  <si>
    <t>TXN00319</t>
  </si>
  <si>
    <t>TXN00320</t>
  </si>
  <si>
    <t>TXN00321</t>
  </si>
  <si>
    <t>TXN00322</t>
  </si>
  <si>
    <t>TXN00323</t>
  </si>
  <si>
    <t>TXN00324</t>
  </si>
  <si>
    <t>TXN00325</t>
  </si>
  <si>
    <t>TXN00326</t>
  </si>
  <si>
    <t>TXN00327</t>
  </si>
  <si>
    <t>TXN00328</t>
  </si>
  <si>
    <t>TXN00329</t>
  </si>
  <si>
    <t>TXN00330</t>
  </si>
  <si>
    <t>TXN00331</t>
  </si>
  <si>
    <t>TXN00332</t>
  </si>
  <si>
    <t>TXN00333</t>
  </si>
  <si>
    <t>TXN00334</t>
  </si>
  <si>
    <t>TXN00335</t>
  </si>
  <si>
    <t>TXN00336</t>
  </si>
  <si>
    <t>TXN00337</t>
  </si>
  <si>
    <t>TXN00338</t>
  </si>
  <si>
    <t>TXN00339</t>
  </si>
  <si>
    <t>TXN00340</t>
  </si>
  <si>
    <t>TXN00341</t>
  </si>
  <si>
    <t>TXN00342</t>
  </si>
  <si>
    <t>TXN00343</t>
  </si>
  <si>
    <t>TXN00344</t>
  </si>
  <si>
    <t>TXN00345</t>
  </si>
  <si>
    <t>TXN00346</t>
  </si>
  <si>
    <t>TXN00347</t>
  </si>
  <si>
    <t>TXN00348</t>
  </si>
  <si>
    <t>TXN00349</t>
  </si>
  <si>
    <t>TXN00350</t>
  </si>
  <si>
    <t>TXN00351</t>
  </si>
  <si>
    <t>TXN00352</t>
  </si>
  <si>
    <t>TXN00353</t>
  </si>
  <si>
    <t>TXN00354</t>
  </si>
  <si>
    <t>TXN00355</t>
  </si>
  <si>
    <t>TXN00356</t>
  </si>
  <si>
    <t>TXN00357</t>
  </si>
  <si>
    <t>TXN00358</t>
  </si>
  <si>
    <t>TXN00359</t>
  </si>
  <si>
    <t>TXN00360</t>
  </si>
  <si>
    <t>TXN00361</t>
  </si>
  <si>
    <t>TXN00362</t>
  </si>
  <si>
    <t>TXN00363</t>
  </si>
  <si>
    <t>TXN00364</t>
  </si>
  <si>
    <t>TXN00365</t>
  </si>
  <si>
    <t>TXN00366</t>
  </si>
  <si>
    <t>TXN00367</t>
  </si>
  <si>
    <t>TXN00368</t>
  </si>
  <si>
    <t>TXN00369</t>
  </si>
  <si>
    <t>TXN00370</t>
  </si>
  <si>
    <t>TXN00371</t>
  </si>
  <si>
    <t>TXN00372</t>
  </si>
  <si>
    <t>TXN00373</t>
  </si>
  <si>
    <t>TXN00374</t>
  </si>
  <si>
    <t>TXN00375</t>
  </si>
  <si>
    <t>TXN00376</t>
  </si>
  <si>
    <t>TXN00377</t>
  </si>
  <si>
    <t>TXN00378</t>
  </si>
  <si>
    <t>TXN00379</t>
  </si>
  <si>
    <t>TXN00380</t>
  </si>
  <si>
    <t>TXN00381</t>
  </si>
  <si>
    <t>TXN00382</t>
  </si>
  <si>
    <t>TXN00383</t>
  </si>
  <si>
    <t>TXN00384</t>
  </si>
  <si>
    <t>TXN00385</t>
  </si>
  <si>
    <t>TXN00386</t>
  </si>
  <si>
    <t>TXN00387</t>
  </si>
  <si>
    <t>TXN00388</t>
  </si>
  <si>
    <t>TXN00389</t>
  </si>
  <si>
    <t>TXN00390</t>
  </si>
  <si>
    <t>TXN00391</t>
  </si>
  <si>
    <t>TXN00392</t>
  </si>
  <si>
    <t>TXN00393</t>
  </si>
  <si>
    <t>TXN00394</t>
  </si>
  <si>
    <t>TXN00395</t>
  </si>
  <si>
    <t>TXN00396</t>
  </si>
  <si>
    <t>TXN00397</t>
  </si>
  <si>
    <t>TXN00398</t>
  </si>
  <si>
    <t>TXN00399</t>
  </si>
  <si>
    <t>TXN00400</t>
  </si>
  <si>
    <t>TXN00401</t>
  </si>
  <si>
    <t>TXN00402</t>
  </si>
  <si>
    <t>TXN00403</t>
  </si>
  <si>
    <t>TXN00404</t>
  </si>
  <si>
    <t>TXN00405</t>
  </si>
  <si>
    <t>TXN00406</t>
  </si>
  <si>
    <t>TXN00407</t>
  </si>
  <si>
    <t>TXN00408</t>
  </si>
  <si>
    <t>TXN00409</t>
  </si>
  <si>
    <t>TXN00410</t>
  </si>
  <si>
    <t>TXN00411</t>
  </si>
  <si>
    <t>TXN00412</t>
  </si>
  <si>
    <t>TXN00413</t>
  </si>
  <si>
    <t>TXN00414</t>
  </si>
  <si>
    <t>TXN00415</t>
  </si>
  <si>
    <t>TXN00416</t>
  </si>
  <si>
    <t>TXN00417</t>
  </si>
  <si>
    <t>TXN00418</t>
  </si>
  <si>
    <t>TXN00419</t>
  </si>
  <si>
    <t>TXN00420</t>
  </si>
  <si>
    <t>TXN00421</t>
  </si>
  <si>
    <t>TXN00422</t>
  </si>
  <si>
    <t>TXN00423</t>
  </si>
  <si>
    <t>TXN00424</t>
  </si>
  <si>
    <t>TXN00425</t>
  </si>
  <si>
    <t>TXN00426</t>
  </si>
  <si>
    <t>TXN00427</t>
  </si>
  <si>
    <t>TXN00428</t>
  </si>
  <si>
    <t>TXN00429</t>
  </si>
  <si>
    <t>TXN00430</t>
  </si>
  <si>
    <t>TXN00431</t>
  </si>
  <si>
    <t>TXN00432</t>
  </si>
  <si>
    <t>TXN00433</t>
  </si>
  <si>
    <t>TXN00434</t>
  </si>
  <si>
    <t>TXN00435</t>
  </si>
  <si>
    <t>TXN00436</t>
  </si>
  <si>
    <t>TXN00437</t>
  </si>
  <si>
    <t>TXN00438</t>
  </si>
  <si>
    <t>TXN00439</t>
  </si>
  <si>
    <t>TXN00440</t>
  </si>
  <si>
    <t>TXN00441</t>
  </si>
  <si>
    <t>TXN00442</t>
  </si>
  <si>
    <t>TXN00443</t>
  </si>
  <si>
    <t>TXN00444</t>
  </si>
  <si>
    <t>TXN00445</t>
  </si>
  <si>
    <t>TXN00446</t>
  </si>
  <si>
    <t>TXN00447</t>
  </si>
  <si>
    <t>TXN00448</t>
  </si>
  <si>
    <t>TXN00449</t>
  </si>
  <si>
    <t>TXN00450</t>
  </si>
  <si>
    <t>TXN00451</t>
  </si>
  <si>
    <t>TXN00452</t>
  </si>
  <si>
    <t>TXN00453</t>
  </si>
  <si>
    <t>TXN00454</t>
  </si>
  <si>
    <t>TXN00455</t>
  </si>
  <si>
    <t>TXN00456</t>
  </si>
  <si>
    <t>TXN00457</t>
  </si>
  <si>
    <t>TXN00458</t>
  </si>
  <si>
    <t>TXN00459</t>
  </si>
  <si>
    <t>TXN00460</t>
  </si>
  <si>
    <t>TXN00461</t>
  </si>
  <si>
    <t>TXN00462</t>
  </si>
  <si>
    <t>TXN00463</t>
  </si>
  <si>
    <t>TXN00464</t>
  </si>
  <si>
    <t>TXN00465</t>
  </si>
  <si>
    <t>TXN00466</t>
  </si>
  <si>
    <t>TXN00467</t>
  </si>
  <si>
    <t>TXN00468</t>
  </si>
  <si>
    <t>TXN00469</t>
  </si>
  <si>
    <t>TXN00470</t>
  </si>
  <si>
    <t>TXN00471</t>
  </si>
  <si>
    <t>TXN00472</t>
  </si>
  <si>
    <t>TXN00473</t>
  </si>
  <si>
    <t>TXN00474</t>
  </si>
  <si>
    <t>TXN00475</t>
  </si>
  <si>
    <t>TXN00476</t>
  </si>
  <si>
    <t>TXN00477</t>
  </si>
  <si>
    <t>TXN00478</t>
  </si>
  <si>
    <t>TXN00479</t>
  </si>
  <si>
    <t>TXN00480</t>
  </si>
  <si>
    <t>TXN00481</t>
  </si>
  <si>
    <t>TXN00482</t>
  </si>
  <si>
    <t>TXN00483</t>
  </si>
  <si>
    <t>TXN00484</t>
  </si>
  <si>
    <t>TXN00485</t>
  </si>
  <si>
    <t>TXN00486</t>
  </si>
  <si>
    <t>TXN00487</t>
  </si>
  <si>
    <t>TXN00488</t>
  </si>
  <si>
    <t>TXN00489</t>
  </si>
  <si>
    <t>TXN00490</t>
  </si>
  <si>
    <t>TXN00491</t>
  </si>
  <si>
    <t>TXN00492</t>
  </si>
  <si>
    <t>TXN00493</t>
  </si>
  <si>
    <t>TXN00494</t>
  </si>
  <si>
    <t>TXN00495</t>
  </si>
  <si>
    <t>TXN00496</t>
  </si>
  <si>
    <t>TXN00497</t>
  </si>
  <si>
    <t>TXN00498</t>
  </si>
  <si>
    <t>TXN00499</t>
  </si>
  <si>
    <t>TXN00500</t>
  </si>
  <si>
    <t>TXN00501</t>
  </si>
  <si>
    <t>TXN00502</t>
  </si>
  <si>
    <t>TXN00503</t>
  </si>
  <si>
    <t>TXN00504</t>
  </si>
  <si>
    <t>TXN00505</t>
  </si>
  <si>
    <t>TXN00506</t>
  </si>
  <si>
    <t>TXN00507</t>
  </si>
  <si>
    <t>TXN00508</t>
  </si>
  <si>
    <t>TXN00509</t>
  </si>
  <si>
    <t>TXN00510</t>
  </si>
  <si>
    <t>TXN00511</t>
  </si>
  <si>
    <t>TXN00512</t>
  </si>
  <si>
    <t>TXN00513</t>
  </si>
  <si>
    <t>TXN00514</t>
  </si>
  <si>
    <t>TXN00515</t>
  </si>
  <si>
    <t>TXN00516</t>
  </si>
  <si>
    <t>TXN00517</t>
  </si>
  <si>
    <t>TXN00518</t>
  </si>
  <si>
    <t>TXN00519</t>
  </si>
  <si>
    <t>TXN00520</t>
  </si>
  <si>
    <t>TXN00521</t>
  </si>
  <si>
    <t>TXN00522</t>
  </si>
  <si>
    <t>TXN00523</t>
  </si>
  <si>
    <t>TXN00524</t>
  </si>
  <si>
    <t>TXN00525</t>
  </si>
  <si>
    <t>TXN00526</t>
  </si>
  <si>
    <t>TXN00527</t>
  </si>
  <si>
    <t>TXN00528</t>
  </si>
  <si>
    <t>TXN00529</t>
  </si>
  <si>
    <t>TXN00530</t>
  </si>
  <si>
    <t>TXN00531</t>
  </si>
  <si>
    <t>TXN00532</t>
  </si>
  <si>
    <t>TXN00533</t>
  </si>
  <si>
    <t>TXN00534</t>
  </si>
  <si>
    <t>TXN00535</t>
  </si>
  <si>
    <t>TXN00536</t>
  </si>
  <si>
    <t>TXN00537</t>
  </si>
  <si>
    <t>TXN00538</t>
  </si>
  <si>
    <t>TXN00539</t>
  </si>
  <si>
    <t>TXN00540</t>
  </si>
  <si>
    <t>TXN00541</t>
  </si>
  <si>
    <t>TXN00542</t>
  </si>
  <si>
    <t>TXN00543</t>
  </si>
  <si>
    <t>TXN00544</t>
  </si>
  <si>
    <t>TXN00545</t>
  </si>
  <si>
    <t>TXN00546</t>
  </si>
  <si>
    <t>TXN00547</t>
  </si>
  <si>
    <t>TXN00548</t>
  </si>
  <si>
    <t>TXN00549</t>
  </si>
  <si>
    <t>TXN00550</t>
  </si>
  <si>
    <t>TXN00551</t>
  </si>
  <si>
    <t>TXN00552</t>
  </si>
  <si>
    <t>TXN00553</t>
  </si>
  <si>
    <t>TXN00554</t>
  </si>
  <si>
    <t>TXN00555</t>
  </si>
  <si>
    <t>TXN00556</t>
  </si>
  <si>
    <t>TXN00557</t>
  </si>
  <si>
    <t>TXN00558</t>
  </si>
  <si>
    <t>TXN00559</t>
  </si>
  <si>
    <t>TXN00560</t>
  </si>
  <si>
    <t>TXN00561</t>
  </si>
  <si>
    <t>TXN00562</t>
  </si>
  <si>
    <t>TXN00563</t>
  </si>
  <si>
    <t>TXN00564</t>
  </si>
  <si>
    <t>TXN00565</t>
  </si>
  <si>
    <t>TXN00566</t>
  </si>
  <si>
    <t>TXN00567</t>
  </si>
  <si>
    <t>TXN00568</t>
  </si>
  <si>
    <t>TXN00569</t>
  </si>
  <si>
    <t>TXN00570</t>
  </si>
  <si>
    <t>TXN00571</t>
  </si>
  <si>
    <t>TXN00572</t>
  </si>
  <si>
    <t>TXN00573</t>
  </si>
  <si>
    <t>TXN00574</t>
  </si>
  <si>
    <t>TXN00575</t>
  </si>
  <si>
    <t>TXN00576</t>
  </si>
  <si>
    <t>TXN00577</t>
  </si>
  <si>
    <t>TXN00578</t>
  </si>
  <si>
    <t>TXN00579</t>
  </si>
  <si>
    <t>TXN00580</t>
  </si>
  <si>
    <t>TXN00581</t>
  </si>
  <si>
    <t>TXN00582</t>
  </si>
  <si>
    <t>TXN00583</t>
  </si>
  <si>
    <t>TXN00584</t>
  </si>
  <si>
    <t>TXN00585</t>
  </si>
  <si>
    <t>TXN00586</t>
  </si>
  <si>
    <t>TXN00587</t>
  </si>
  <si>
    <t>TXN00588</t>
  </si>
  <si>
    <t>TXN00589</t>
  </si>
  <si>
    <t>TXN00590</t>
  </si>
  <si>
    <t>TXN00591</t>
  </si>
  <si>
    <t>TXN00592</t>
  </si>
  <si>
    <t>TXN00593</t>
  </si>
  <si>
    <t>TXN00594</t>
  </si>
  <si>
    <t>TXN00595</t>
  </si>
  <si>
    <t>TXN00596</t>
  </si>
  <si>
    <t>TXN00597</t>
  </si>
  <si>
    <t>TXN00598</t>
  </si>
  <si>
    <t>TXN00599</t>
  </si>
  <si>
    <t>TXN00600</t>
  </si>
  <si>
    <t>TXN00601</t>
  </si>
  <si>
    <t>TXN00602</t>
  </si>
  <si>
    <t>TXN00603</t>
  </si>
  <si>
    <t>TXN00604</t>
  </si>
  <si>
    <t>TXN00605</t>
  </si>
  <si>
    <t>TXN00606</t>
  </si>
  <si>
    <t>TXN00607</t>
  </si>
  <si>
    <t>TXN00608</t>
  </si>
  <si>
    <t>TXN00609</t>
  </si>
  <si>
    <t>TXN00610</t>
  </si>
  <si>
    <t>TXN00611</t>
  </si>
  <si>
    <t>TXN00612</t>
  </si>
  <si>
    <t>TXN00613</t>
  </si>
  <si>
    <t>TXN00614</t>
  </si>
  <si>
    <t>TXN00615</t>
  </si>
  <si>
    <t>TXN00616</t>
  </si>
  <si>
    <t>TXN00617</t>
  </si>
  <si>
    <t>TXN00618</t>
  </si>
  <si>
    <t>TXN00619</t>
  </si>
  <si>
    <t>TXN00620</t>
  </si>
  <si>
    <t>TXN00621</t>
  </si>
  <si>
    <t>TXN00622</t>
  </si>
  <si>
    <t>TXN00623</t>
  </si>
  <si>
    <t>TXN00624</t>
  </si>
  <si>
    <t>TXN00625</t>
  </si>
  <si>
    <t>TXN00626</t>
  </si>
  <si>
    <t>TXN00627</t>
  </si>
  <si>
    <t>TXN00628</t>
  </si>
  <si>
    <t>TXN00629</t>
  </si>
  <si>
    <t>TXN00630</t>
  </si>
  <si>
    <t>TXN00631</t>
  </si>
  <si>
    <t>TXN00632</t>
  </si>
  <si>
    <t>TXN00633</t>
  </si>
  <si>
    <t>TXN00634</t>
  </si>
  <si>
    <t>TXN00635</t>
  </si>
  <si>
    <t>TXN00636</t>
  </si>
  <si>
    <t>TXN00637</t>
  </si>
  <si>
    <t>TXN00638</t>
  </si>
  <si>
    <t>TXN00639</t>
  </si>
  <si>
    <t>TXN00640</t>
  </si>
  <si>
    <t>TXN00641</t>
  </si>
  <si>
    <t>TXN00642</t>
  </si>
  <si>
    <t>TXN00643</t>
  </si>
  <si>
    <t>TXN00644</t>
  </si>
  <si>
    <t>TXN00645</t>
  </si>
  <si>
    <t>TXN00646</t>
  </si>
  <si>
    <t>TXN00647</t>
  </si>
  <si>
    <t>TXN00648</t>
  </si>
  <si>
    <t>TXN00649</t>
  </si>
  <si>
    <t>TXN00650</t>
  </si>
  <si>
    <t>TXN00651</t>
  </si>
  <si>
    <t>TXN00652</t>
  </si>
  <si>
    <t>TXN00653</t>
  </si>
  <si>
    <t>TXN00654</t>
  </si>
  <si>
    <t>TXN00655</t>
  </si>
  <si>
    <t>TXN00656</t>
  </si>
  <si>
    <t>TXN00657</t>
  </si>
  <si>
    <t>TXN00658</t>
  </si>
  <si>
    <t>TXN00659</t>
  </si>
  <si>
    <t>TXN00660</t>
  </si>
  <si>
    <t>TXN00661</t>
  </si>
  <si>
    <t>TXN00662</t>
  </si>
  <si>
    <t>TXN00663</t>
  </si>
  <si>
    <t>TXN00664</t>
  </si>
  <si>
    <t>TXN00665</t>
  </si>
  <si>
    <t>TXN00666</t>
  </si>
  <si>
    <t>TXN00667</t>
  </si>
  <si>
    <t>TXN00668</t>
  </si>
  <si>
    <t>TXN00669</t>
  </si>
  <si>
    <t>TXN00670</t>
  </si>
  <si>
    <t>TXN00671</t>
  </si>
  <si>
    <t>TXN00672</t>
  </si>
  <si>
    <t>TXN00673</t>
  </si>
  <si>
    <t>TXN00674</t>
  </si>
  <si>
    <t>TXN00675</t>
  </si>
  <si>
    <t>TXN00676</t>
  </si>
  <si>
    <t>TXN00677</t>
  </si>
  <si>
    <t>TXN00678</t>
  </si>
  <si>
    <t>TXN00679</t>
  </si>
  <si>
    <t>TXN00680</t>
  </si>
  <si>
    <t>TXN00681</t>
  </si>
  <si>
    <t>TXN00682</t>
  </si>
  <si>
    <t>TXN00683</t>
  </si>
  <si>
    <t>TXN00684</t>
  </si>
  <si>
    <t>TXN00685</t>
  </si>
  <si>
    <t>TXN00686</t>
  </si>
  <si>
    <t>TXN00687</t>
  </si>
  <si>
    <t>TXN00688</t>
  </si>
  <si>
    <t>TXN00689</t>
  </si>
  <si>
    <t>TXN00690</t>
  </si>
  <si>
    <t>TXN00691</t>
  </si>
  <si>
    <t>TXN00692</t>
  </si>
  <si>
    <t>TXN00693</t>
  </si>
  <si>
    <t>TXN00694</t>
  </si>
  <si>
    <t>TXN00695</t>
  </si>
  <si>
    <t>TXN00696</t>
  </si>
  <si>
    <t>TXN00697</t>
  </si>
  <si>
    <t>TXN00698</t>
  </si>
  <si>
    <t>TXN00699</t>
  </si>
  <si>
    <t>TXN00700</t>
  </si>
  <si>
    <t>TXN00701</t>
  </si>
  <si>
    <t>TXN00702</t>
  </si>
  <si>
    <t>TXN00703</t>
  </si>
  <si>
    <t>TXN00704</t>
  </si>
  <si>
    <t>TXN00705</t>
  </si>
  <si>
    <t>TXN00706</t>
  </si>
  <si>
    <t>TXN00707</t>
  </si>
  <si>
    <t>TXN00708</t>
  </si>
  <si>
    <t>TXN00709</t>
  </si>
  <si>
    <t>TXN00710</t>
  </si>
  <si>
    <t>TXN00711</t>
  </si>
  <si>
    <t>TXN00712</t>
  </si>
  <si>
    <t>TXN00713</t>
  </si>
  <si>
    <t>TXN00714</t>
  </si>
  <si>
    <t>TXN00715</t>
  </si>
  <si>
    <t>TXN00716</t>
  </si>
  <si>
    <t>TXN00717</t>
  </si>
  <si>
    <t>TXN00718</t>
  </si>
  <si>
    <t>TXN00719</t>
  </si>
  <si>
    <t>TXN00720</t>
  </si>
  <si>
    <t>TXN00721</t>
  </si>
  <si>
    <t>TXN00722</t>
  </si>
  <si>
    <t>TXN00723</t>
  </si>
  <si>
    <t>TXN00724</t>
  </si>
  <si>
    <t>TXN00725</t>
  </si>
  <si>
    <t>TXN00726</t>
  </si>
  <si>
    <t>TXN00727</t>
  </si>
  <si>
    <t>TXN00728</t>
  </si>
  <si>
    <t>TXN00729</t>
  </si>
  <si>
    <t>TXN00730</t>
  </si>
  <si>
    <t>TXN00731</t>
  </si>
  <si>
    <t>TXN00732</t>
  </si>
  <si>
    <t>TXN00733</t>
  </si>
  <si>
    <t>TXN00734</t>
  </si>
  <si>
    <t>TXN00735</t>
  </si>
  <si>
    <t>TXN00736</t>
  </si>
  <si>
    <t>TXN00737</t>
  </si>
  <si>
    <t>TXN00738</t>
  </si>
  <si>
    <t>TXN00739</t>
  </si>
  <si>
    <t>TXN00740</t>
  </si>
  <si>
    <t>TXN00741</t>
  </si>
  <si>
    <t>TXN00742</t>
  </si>
  <si>
    <t>TXN00743</t>
  </si>
  <si>
    <t>TXN00744</t>
  </si>
  <si>
    <t>TXN00745</t>
  </si>
  <si>
    <t>TXN00746</t>
  </si>
  <si>
    <t>TXN00747</t>
  </si>
  <si>
    <t>TXN00748</t>
  </si>
  <si>
    <t>TXN00749</t>
  </si>
  <si>
    <t>TXN00750</t>
  </si>
  <si>
    <t>TXN00751</t>
  </si>
  <si>
    <t>TXN00752</t>
  </si>
  <si>
    <t>TXN00753</t>
  </si>
  <si>
    <t>TXN00754</t>
  </si>
  <si>
    <t>TXN00755</t>
  </si>
  <si>
    <t>TXN00756</t>
  </si>
  <si>
    <t>TXN00757</t>
  </si>
  <si>
    <t>TXN00758</t>
  </si>
  <si>
    <t>TXN00759</t>
  </si>
  <si>
    <t>TXN00760</t>
  </si>
  <si>
    <t>TXN00761</t>
  </si>
  <si>
    <t>TXN00762</t>
  </si>
  <si>
    <t>TXN00763</t>
  </si>
  <si>
    <t>TXN00764</t>
  </si>
  <si>
    <t>TXN00765</t>
  </si>
  <si>
    <t>TXN00766</t>
  </si>
  <si>
    <t>TXN00767</t>
  </si>
  <si>
    <t>TXN00768</t>
  </si>
  <si>
    <t>TXN00769</t>
  </si>
  <si>
    <t>TXN00770</t>
  </si>
  <si>
    <t>TXN00771</t>
  </si>
  <si>
    <t>TXN00772</t>
  </si>
  <si>
    <t>TXN00773</t>
  </si>
  <si>
    <t>TXN00774</t>
  </si>
  <si>
    <t>TXN00775</t>
  </si>
  <si>
    <t>TXN00776</t>
  </si>
  <si>
    <t>TXN00777</t>
  </si>
  <si>
    <t>TXN00778</t>
  </si>
  <si>
    <t>TXN00779</t>
  </si>
  <si>
    <t>TXN00780</t>
  </si>
  <si>
    <t>TXN00781</t>
  </si>
  <si>
    <t>TXN00782</t>
  </si>
  <si>
    <t>TXN00783</t>
  </si>
  <si>
    <t>TXN00784</t>
  </si>
  <si>
    <t>TXN00785</t>
  </si>
  <si>
    <t>TXN00786</t>
  </si>
  <si>
    <t>TXN00787</t>
  </si>
  <si>
    <t>TXN00788</t>
  </si>
  <si>
    <t>TXN00789</t>
  </si>
  <si>
    <t>TXN00790</t>
  </si>
  <si>
    <t>TXN00791</t>
  </si>
  <si>
    <t>TXN00792</t>
  </si>
  <si>
    <t>TXN00793</t>
  </si>
  <si>
    <t>TXN00794</t>
  </si>
  <si>
    <t>TXN00795</t>
  </si>
  <si>
    <t>TXN00796</t>
  </si>
  <si>
    <t>TXN00797</t>
  </si>
  <si>
    <t>TXN00798</t>
  </si>
  <si>
    <t>TXN00799</t>
  </si>
  <si>
    <t>TXN00800</t>
  </si>
  <si>
    <t>TXN00801</t>
  </si>
  <si>
    <t>TXN00802</t>
  </si>
  <si>
    <t>TXN00803</t>
  </si>
  <si>
    <t>TXN00804</t>
  </si>
  <si>
    <t>TXN00805</t>
  </si>
  <si>
    <t>TXN00806</t>
  </si>
  <si>
    <t>TXN00807</t>
  </si>
  <si>
    <t>TXN00808</t>
  </si>
  <si>
    <t>TXN00809</t>
  </si>
  <si>
    <t>TXN00810</t>
  </si>
  <si>
    <t>TXN00811</t>
  </si>
  <si>
    <t>TXN00812</t>
  </si>
  <si>
    <t>TXN00813</t>
  </si>
  <si>
    <t>TXN00814</t>
  </si>
  <si>
    <t>TXN00815</t>
  </si>
  <si>
    <t>TXN00816</t>
  </si>
  <si>
    <t>TXN00817</t>
  </si>
  <si>
    <t>TXN00818</t>
  </si>
  <si>
    <t>TXN00819</t>
  </si>
  <si>
    <t>TXN00820</t>
  </si>
  <si>
    <t>TXN00821</t>
  </si>
  <si>
    <t>TXN00822</t>
  </si>
  <si>
    <t>TXN00823</t>
  </si>
  <si>
    <t>TXN00824</t>
  </si>
  <si>
    <t>TXN00825</t>
  </si>
  <si>
    <t>TXN00826</t>
  </si>
  <si>
    <t>TXN00827</t>
  </si>
  <si>
    <t>TXN00828</t>
  </si>
  <si>
    <t>TXN00829</t>
  </si>
  <si>
    <t>TXN00830</t>
  </si>
  <si>
    <t>TXN00831</t>
  </si>
  <si>
    <t>TXN00832</t>
  </si>
  <si>
    <t>TXN00833</t>
  </si>
  <si>
    <t>TXN00834</t>
  </si>
  <si>
    <t>TXN00835</t>
  </si>
  <si>
    <t>TXN00836</t>
  </si>
  <si>
    <t>TXN00837</t>
  </si>
  <si>
    <t>TXN00838</t>
  </si>
  <si>
    <t>TXN00839</t>
  </si>
  <si>
    <t>TXN00840</t>
  </si>
  <si>
    <t>TXN00841</t>
  </si>
  <si>
    <t>TXN00842</t>
  </si>
  <si>
    <t>TXN00843</t>
  </si>
  <si>
    <t>TXN00844</t>
  </si>
  <si>
    <t>TXN00845</t>
  </si>
  <si>
    <t>TXN00846</t>
  </si>
  <si>
    <t>TXN00847</t>
  </si>
  <si>
    <t>TXN00848</t>
  </si>
  <si>
    <t>TXN00849</t>
  </si>
  <si>
    <t>TXN00850</t>
  </si>
  <si>
    <t>TXN00851</t>
  </si>
  <si>
    <t>TXN00852</t>
  </si>
  <si>
    <t>TXN00853</t>
  </si>
  <si>
    <t>TXN00854</t>
  </si>
  <si>
    <t>TXN00855</t>
  </si>
  <si>
    <t>TXN00856</t>
  </si>
  <si>
    <t>TXN00857</t>
  </si>
  <si>
    <t>TXN00858</t>
  </si>
  <si>
    <t>TXN00859</t>
  </si>
  <si>
    <t>TXN00860</t>
  </si>
  <si>
    <t>TXN00861</t>
  </si>
  <si>
    <t>TXN00862</t>
  </si>
  <si>
    <t>TXN00863</t>
  </si>
  <si>
    <t>TXN00864</t>
  </si>
  <si>
    <t>TXN00865</t>
  </si>
  <si>
    <t>TXN00866</t>
  </si>
  <si>
    <t>TXN00867</t>
  </si>
  <si>
    <t>TXN00868</t>
  </si>
  <si>
    <t>TXN00869</t>
  </si>
  <si>
    <t>TXN00870</t>
  </si>
  <si>
    <t>TXN00871</t>
  </si>
  <si>
    <t>TXN00872</t>
  </si>
  <si>
    <t>TXN00873</t>
  </si>
  <si>
    <t>TXN00874</t>
  </si>
  <si>
    <t>TXN00875</t>
  </si>
  <si>
    <t>TXN00876</t>
  </si>
  <si>
    <t>TXN00877</t>
  </si>
  <si>
    <t>TXN00878</t>
  </si>
  <si>
    <t>TXN00879</t>
  </si>
  <si>
    <t>TXN00880</t>
  </si>
  <si>
    <t>TXN00881</t>
  </si>
  <si>
    <t>TXN00882</t>
  </si>
  <si>
    <t>TXN00883</t>
  </si>
  <si>
    <t>TXN00884</t>
  </si>
  <si>
    <t>TXN00885</t>
  </si>
  <si>
    <t>TXN00886</t>
  </si>
  <si>
    <t>TXN00887</t>
  </si>
  <si>
    <t>TXN00888</t>
  </si>
  <si>
    <t>TXN00889</t>
  </si>
  <si>
    <t>TXN00890</t>
  </si>
  <si>
    <t>TXN00891</t>
  </si>
  <si>
    <t>TXN00892</t>
  </si>
  <si>
    <t>TXN00893</t>
  </si>
  <si>
    <t>TXN00894</t>
  </si>
  <si>
    <t>TXN00895</t>
  </si>
  <si>
    <t>TXN00896</t>
  </si>
  <si>
    <t>TXN00897</t>
  </si>
  <si>
    <t>TXN00898</t>
  </si>
  <si>
    <t>TXN00899</t>
  </si>
  <si>
    <t>TXN00900</t>
  </si>
  <si>
    <t>TXN00901</t>
  </si>
  <si>
    <t>TXN00902</t>
  </si>
  <si>
    <t>TXN00903</t>
  </si>
  <si>
    <t>TXN00904</t>
  </si>
  <si>
    <t>TXN00905</t>
  </si>
  <si>
    <t>TXN00906</t>
  </si>
  <si>
    <t>TXN00907</t>
  </si>
  <si>
    <t>TXN00908</t>
  </si>
  <si>
    <t>TXN00909</t>
  </si>
  <si>
    <t>TXN00910</t>
  </si>
  <si>
    <t>TXN00911</t>
  </si>
  <si>
    <t>TXN00912</t>
  </si>
  <si>
    <t>TXN00913</t>
  </si>
  <si>
    <t>TXN00914</t>
  </si>
  <si>
    <t>TXN00915</t>
  </si>
  <si>
    <t>TXN00916</t>
  </si>
  <si>
    <t>TXN00917</t>
  </si>
  <si>
    <t>TXN00918</t>
  </si>
  <si>
    <t>TXN00919</t>
  </si>
  <si>
    <t>TXN00920</t>
  </si>
  <si>
    <t>TXN00921</t>
  </si>
  <si>
    <t>TXN00922</t>
  </si>
  <si>
    <t>TXN00923</t>
  </si>
  <si>
    <t>TXN00924</t>
  </si>
  <si>
    <t>TXN00925</t>
  </si>
  <si>
    <t>TXN00926</t>
  </si>
  <si>
    <t>TXN00927</t>
  </si>
  <si>
    <t>TXN00928</t>
  </si>
  <si>
    <t>TXN00929</t>
  </si>
  <si>
    <t>TXN00930</t>
  </si>
  <si>
    <t>TXN00931</t>
  </si>
  <si>
    <t>TXN00932</t>
  </si>
  <si>
    <t>TXN00933</t>
  </si>
  <si>
    <t>TXN00934</t>
  </si>
  <si>
    <t>TXN00935</t>
  </si>
  <si>
    <t>TXN00936</t>
  </si>
  <si>
    <t>TXN00937</t>
  </si>
  <si>
    <t>TXN00938</t>
  </si>
  <si>
    <t>TXN00939</t>
  </si>
  <si>
    <t>TXN00940</t>
  </si>
  <si>
    <t>TXN00941</t>
  </si>
  <si>
    <t>TXN00942</t>
  </si>
  <si>
    <t>TXN00943</t>
  </si>
  <si>
    <t>TXN00944</t>
  </si>
  <si>
    <t>TXN00945</t>
  </si>
  <si>
    <t>TXN00946</t>
  </si>
  <si>
    <t>TXN00947</t>
  </si>
  <si>
    <t>TXN00948</t>
  </si>
  <si>
    <t>TXN00949</t>
  </si>
  <si>
    <t>TXN00950</t>
  </si>
  <si>
    <t>TXN00951</t>
  </si>
  <si>
    <t>TXN00952</t>
  </si>
  <si>
    <t>TXN00953</t>
  </si>
  <si>
    <t>TXN00954</t>
  </si>
  <si>
    <t>TXN00955</t>
  </si>
  <si>
    <t>TXN00956</t>
  </si>
  <si>
    <t>TXN00957</t>
  </si>
  <si>
    <t>TXN00958</t>
  </si>
  <si>
    <t>TXN00959</t>
  </si>
  <si>
    <t>TXN00960</t>
  </si>
  <si>
    <t>TXN00961</t>
  </si>
  <si>
    <t>TXN00962</t>
  </si>
  <si>
    <t>TXN00963</t>
  </si>
  <si>
    <t>TXN00964</t>
  </si>
  <si>
    <t>TXN00965</t>
  </si>
  <si>
    <t>TXN00966</t>
  </si>
  <si>
    <t>TXN00967</t>
  </si>
  <si>
    <t>TXN00968</t>
  </si>
  <si>
    <t>TXN00969</t>
  </si>
  <si>
    <t>TXN00970</t>
  </si>
  <si>
    <t>TXN00971</t>
  </si>
  <si>
    <t>TXN00972</t>
  </si>
  <si>
    <t>TXN00973</t>
  </si>
  <si>
    <t>TXN00974</t>
  </si>
  <si>
    <t>TXN00975</t>
  </si>
  <si>
    <t>TXN00976</t>
  </si>
  <si>
    <t>TXN00977</t>
  </si>
  <si>
    <t>TXN00978</t>
  </si>
  <si>
    <t>TXN00979</t>
  </si>
  <si>
    <t>TXN00980</t>
  </si>
  <si>
    <t>TXN00981</t>
  </si>
  <si>
    <t>TXN00982</t>
  </si>
  <si>
    <t>TXN00983</t>
  </si>
  <si>
    <t>TXN00984</t>
  </si>
  <si>
    <t>TXN00985</t>
  </si>
  <si>
    <t>TXN00986</t>
  </si>
  <si>
    <t>TXN00987</t>
  </si>
  <si>
    <t>TXN00988</t>
  </si>
  <si>
    <t>TXN00989</t>
  </si>
  <si>
    <t>TXN00990</t>
  </si>
  <si>
    <t>TXN00991</t>
  </si>
  <si>
    <t>TXN00992</t>
  </si>
  <si>
    <t>TXN00993</t>
  </si>
  <si>
    <t>TXN00994</t>
  </si>
  <si>
    <t>TXN00995</t>
  </si>
  <si>
    <t>TXN00996</t>
  </si>
  <si>
    <t>TXN00997</t>
  </si>
  <si>
    <t>TXN00998</t>
  </si>
  <si>
    <t>TXN00999</t>
  </si>
  <si>
    <t>TXN01000</t>
  </si>
  <si>
    <t>TXN01001</t>
  </si>
  <si>
    <t>TXN01002</t>
  </si>
  <si>
    <t>TXN01003</t>
  </si>
  <si>
    <t>TXN01004</t>
  </si>
  <si>
    <t>TXN01005</t>
  </si>
  <si>
    <t>TXN01006</t>
  </si>
  <si>
    <t>TXN01007</t>
  </si>
  <si>
    <t>TXN01008</t>
  </si>
  <si>
    <t>TXN01009</t>
  </si>
  <si>
    <t>TXN01010</t>
  </si>
  <si>
    <t>TXN01011</t>
  </si>
  <si>
    <t>TXN01012</t>
  </si>
  <si>
    <t>TXN01013</t>
  </si>
  <si>
    <t>TXN01014</t>
  </si>
  <si>
    <t>TXN01015</t>
  </si>
  <si>
    <t>TXN01016</t>
  </si>
  <si>
    <t>TXN01017</t>
  </si>
  <si>
    <t>TXN01018</t>
  </si>
  <si>
    <t>TXN01019</t>
  </si>
  <si>
    <t>TXN01020</t>
  </si>
  <si>
    <t>TXN01021</t>
  </si>
  <si>
    <t>TXN01022</t>
  </si>
  <si>
    <t>TXN01023</t>
  </si>
  <si>
    <t>TXN01024</t>
  </si>
  <si>
    <t>TXN01025</t>
  </si>
  <si>
    <t>TXN01026</t>
  </si>
  <si>
    <t>TXN01027</t>
  </si>
  <si>
    <t>TXN01028</t>
  </si>
  <si>
    <t>TXN01029</t>
  </si>
  <si>
    <t>TXN01030</t>
  </si>
  <si>
    <t>TXN01031</t>
  </si>
  <si>
    <t>TXN01032</t>
  </si>
  <si>
    <t>TXN01033</t>
  </si>
  <si>
    <t>TXN01034</t>
  </si>
  <si>
    <t>TXN01035</t>
  </si>
  <si>
    <t>TXN01036</t>
  </si>
  <si>
    <t>TXN01037</t>
  </si>
  <si>
    <t>TXN01038</t>
  </si>
  <si>
    <t>TXN01039</t>
  </si>
  <si>
    <t>TXN01040</t>
  </si>
  <si>
    <t>TXN01041</t>
  </si>
  <si>
    <t>TXN01042</t>
  </si>
  <si>
    <t>TXN01043</t>
  </si>
  <si>
    <t>TXN01044</t>
  </si>
  <si>
    <t>TXN01045</t>
  </si>
  <si>
    <t>TXN01046</t>
  </si>
  <si>
    <t>TXN01047</t>
  </si>
  <si>
    <t>TXN01048</t>
  </si>
  <si>
    <t>TXN01049</t>
  </si>
  <si>
    <t>TXN01050</t>
  </si>
  <si>
    <t>TXN01051</t>
  </si>
  <si>
    <t>TXN01052</t>
  </si>
  <si>
    <t>TXN01053</t>
  </si>
  <si>
    <t>TXN01054</t>
  </si>
  <si>
    <t>TXN01055</t>
  </si>
  <si>
    <t>TXN01056</t>
  </si>
  <si>
    <t>TXN01057</t>
  </si>
  <si>
    <t>TXN01058</t>
  </si>
  <si>
    <t>TXN01059</t>
  </si>
  <si>
    <t>TXN01060</t>
  </si>
  <si>
    <t>TXN01061</t>
  </si>
  <si>
    <t>TXN01062</t>
  </si>
  <si>
    <t>TXN01063</t>
  </si>
  <si>
    <t>TXN01064</t>
  </si>
  <si>
    <t>TXN01065</t>
  </si>
  <si>
    <t>TXN01066</t>
  </si>
  <si>
    <t>TXN01067</t>
  </si>
  <si>
    <t>TXN01068</t>
  </si>
  <si>
    <t>TXN01069</t>
  </si>
  <si>
    <t>TXN01070</t>
  </si>
  <si>
    <t>TXN01071</t>
  </si>
  <si>
    <t>TXN01072</t>
  </si>
  <si>
    <t>TXN01073</t>
  </si>
  <si>
    <t>TXN01074</t>
  </si>
  <si>
    <t>TXN01075</t>
  </si>
  <si>
    <t>TXN01076</t>
  </si>
  <si>
    <t>TXN01077</t>
  </si>
  <si>
    <t>TXN01078</t>
  </si>
  <si>
    <t>TXN01079</t>
  </si>
  <si>
    <t>TXN01080</t>
  </si>
  <si>
    <t>TXN01081</t>
  </si>
  <si>
    <t>TXN01082</t>
  </si>
  <si>
    <t>TXN01083</t>
  </si>
  <si>
    <t>TXN01084</t>
  </si>
  <si>
    <t>TXN01085</t>
  </si>
  <si>
    <t>TXN01086</t>
  </si>
  <si>
    <t>TXN01087</t>
  </si>
  <si>
    <t>TXN01088</t>
  </si>
  <si>
    <t>TXN01089</t>
  </si>
  <si>
    <t>TXN01090</t>
  </si>
  <si>
    <t>TXN01091</t>
  </si>
  <si>
    <t>TXN01092</t>
  </si>
  <si>
    <t>TXN01093</t>
  </si>
  <si>
    <t>TXN01094</t>
  </si>
  <si>
    <t>TXN01095</t>
  </si>
  <si>
    <t>TXN01096</t>
  </si>
  <si>
    <t>TXN01097</t>
  </si>
  <si>
    <t>TXN01098</t>
  </si>
  <si>
    <t>TXN01099</t>
  </si>
  <si>
    <t>TXN01100</t>
  </si>
  <si>
    <t>TXN01101</t>
  </si>
  <si>
    <t>TXN01102</t>
  </si>
  <si>
    <t>TXN01103</t>
  </si>
  <si>
    <t>TXN01104</t>
  </si>
  <si>
    <t>TXN01105</t>
  </si>
  <si>
    <t>TXN01106</t>
  </si>
  <si>
    <t>TXN01107</t>
  </si>
  <si>
    <t>TXN01108</t>
  </si>
  <si>
    <t>TXN01109</t>
  </si>
  <si>
    <t>TXN01110</t>
  </si>
  <si>
    <t>TXN01111</t>
  </si>
  <si>
    <t>TXN01112</t>
  </si>
  <si>
    <t>TXN01113</t>
  </si>
  <si>
    <t>TXN01114</t>
  </si>
  <si>
    <t>TXN01115</t>
  </si>
  <si>
    <t>TXN01116</t>
  </si>
  <si>
    <t>TXN01117</t>
  </si>
  <si>
    <t>TXN01118</t>
  </si>
  <si>
    <t>TXN01119</t>
  </si>
  <si>
    <t>TXN01120</t>
  </si>
  <si>
    <t>TXN01121</t>
  </si>
  <si>
    <t>TXN01122</t>
  </si>
  <si>
    <t>TXN01123</t>
  </si>
  <si>
    <t>TXN01124</t>
  </si>
  <si>
    <t>TXN01125</t>
  </si>
  <si>
    <t>TXN01126</t>
  </si>
  <si>
    <t>TXN01127</t>
  </si>
  <si>
    <t>TXN01128</t>
  </si>
  <si>
    <t>TXN01129</t>
  </si>
  <si>
    <t>TXN01130</t>
  </si>
  <si>
    <t>TXN01131</t>
  </si>
  <si>
    <t>TXN01132</t>
  </si>
  <si>
    <t>TXN01133</t>
  </si>
  <si>
    <t>TXN01134</t>
  </si>
  <si>
    <t>TXN01135</t>
  </si>
  <si>
    <t>TXN01136</t>
  </si>
  <si>
    <t>TXN01137</t>
  </si>
  <si>
    <t>TXN01138</t>
  </si>
  <si>
    <t>TXN01139</t>
  </si>
  <si>
    <t>TXN01140</t>
  </si>
  <si>
    <t>TXN01141</t>
  </si>
  <si>
    <t>TXN01142</t>
  </si>
  <si>
    <t>TXN01143</t>
  </si>
  <si>
    <t>TXN01144</t>
  </si>
  <si>
    <t>TXN01145</t>
  </si>
  <si>
    <t>TXN01146</t>
  </si>
  <si>
    <t>TXN01147</t>
  </si>
  <si>
    <t>TXN01148</t>
  </si>
  <si>
    <t>TXN01149</t>
  </si>
  <si>
    <t>TXN01150</t>
  </si>
  <si>
    <t>TXN01151</t>
  </si>
  <si>
    <t>TXN01152</t>
  </si>
  <si>
    <t>TXN01153</t>
  </si>
  <si>
    <t>TXN01154</t>
  </si>
  <si>
    <t>TXN01155</t>
  </si>
  <si>
    <t>TXN01156</t>
  </si>
  <si>
    <t>TXN01157</t>
  </si>
  <si>
    <t>TXN01158</t>
  </si>
  <si>
    <t>TXN01159</t>
  </si>
  <si>
    <t>TXN01160</t>
  </si>
  <si>
    <t>TXN01161</t>
  </si>
  <si>
    <t>TXN01162</t>
  </si>
  <si>
    <t>TXN01163</t>
  </si>
  <si>
    <t>TXN01164</t>
  </si>
  <si>
    <t>TXN01165</t>
  </si>
  <si>
    <t>TXN01166</t>
  </si>
  <si>
    <t>TXN01167</t>
  </si>
  <si>
    <t>TXN01168</t>
  </si>
  <si>
    <t>TXN01169</t>
  </si>
  <si>
    <t>TXN01170</t>
  </si>
  <si>
    <t>TXN01171</t>
  </si>
  <si>
    <t>TXN01172</t>
  </si>
  <si>
    <t>TXN01173</t>
  </si>
  <si>
    <t>TXN01174</t>
  </si>
  <si>
    <t>TXN01175</t>
  </si>
  <si>
    <t>TXN01176</t>
  </si>
  <si>
    <t>TXN01177</t>
  </si>
  <si>
    <t>TXN01178</t>
  </si>
  <si>
    <t>TXN01179</t>
  </si>
  <si>
    <t>TXN01180</t>
  </si>
  <si>
    <t>TXN01181</t>
  </si>
  <si>
    <t>TXN01182</t>
  </si>
  <si>
    <t>TXN01183</t>
  </si>
  <si>
    <t>TXN01184</t>
  </si>
  <si>
    <t>TXN01185</t>
  </si>
  <si>
    <t>TXN01186</t>
  </si>
  <si>
    <t>TXN01187</t>
  </si>
  <si>
    <t>TXN01188</t>
  </si>
  <si>
    <t>TXN01189</t>
  </si>
  <si>
    <t>TXN01190</t>
  </si>
  <si>
    <t>TXN01191</t>
  </si>
  <si>
    <t>TXN01192</t>
  </si>
  <si>
    <t>TXN01193</t>
  </si>
  <si>
    <t>TXN01194</t>
  </si>
  <si>
    <t>TXN01195</t>
  </si>
  <si>
    <t>TXN01196</t>
  </si>
  <si>
    <t>TXN01197</t>
  </si>
  <si>
    <t>TXN01198</t>
  </si>
  <si>
    <t>TXN01199</t>
  </si>
  <si>
    <t>TXN01200</t>
  </si>
  <si>
    <t>TXN01201</t>
  </si>
  <si>
    <t>TXN01202</t>
  </si>
  <si>
    <t>TXN01203</t>
  </si>
  <si>
    <t>TXN01204</t>
  </si>
  <si>
    <t>TXN01205</t>
  </si>
  <si>
    <t>TXN01206</t>
  </si>
  <si>
    <t>TXN01207</t>
  </si>
  <si>
    <t>TXN01208</t>
  </si>
  <si>
    <t>TXN01209</t>
  </si>
  <si>
    <t>TXN01210</t>
  </si>
  <si>
    <t>TXN01211</t>
  </si>
  <si>
    <t>TXN01212</t>
  </si>
  <si>
    <t>TXN01213</t>
  </si>
  <si>
    <t>TXN01214</t>
  </si>
  <si>
    <t>TXN01215</t>
  </si>
  <si>
    <t>TXN01216</t>
  </si>
  <si>
    <t>TXN01217</t>
  </si>
  <si>
    <t>TXN01218</t>
  </si>
  <si>
    <t>TXN01219</t>
  </si>
  <si>
    <t>TXN01220</t>
  </si>
  <si>
    <t>TXN01221</t>
  </si>
  <si>
    <t>TXN01222</t>
  </si>
  <si>
    <t>TXN01223</t>
  </si>
  <si>
    <t>TXN01224</t>
  </si>
  <si>
    <t>TXN01225</t>
  </si>
  <si>
    <t>TXN01226</t>
  </si>
  <si>
    <t>TXN01227</t>
  </si>
  <si>
    <t>TXN01228</t>
  </si>
  <si>
    <t>TXN01229</t>
  </si>
  <si>
    <t>TXN01230</t>
  </si>
  <si>
    <t>TXN01231</t>
  </si>
  <si>
    <t>TXN01232</t>
  </si>
  <si>
    <t>TXN01233</t>
  </si>
  <si>
    <t>TXN01234</t>
  </si>
  <si>
    <t>TXN01235</t>
  </si>
  <si>
    <t>TXN01236</t>
  </si>
  <si>
    <t>TXN01237</t>
  </si>
  <si>
    <t>TXN01238</t>
  </si>
  <si>
    <t>TXN01239</t>
  </si>
  <si>
    <t>TXN01240</t>
  </si>
  <si>
    <t>TXN01241</t>
  </si>
  <si>
    <t>TXN01242</t>
  </si>
  <si>
    <t>TXN01243</t>
  </si>
  <si>
    <t>TXN01244</t>
  </si>
  <si>
    <t>TXN01245</t>
  </si>
  <si>
    <t>TXN01246</t>
  </si>
  <si>
    <t>TXN01247</t>
  </si>
  <si>
    <t>TXN01248</t>
  </si>
  <si>
    <t>TXN01249</t>
  </si>
  <si>
    <t>TXN01250</t>
  </si>
  <si>
    <t>TXN01251</t>
  </si>
  <si>
    <t>TXN01252</t>
  </si>
  <si>
    <t>TXN01253</t>
  </si>
  <si>
    <t>TXN01254</t>
  </si>
  <si>
    <t>TXN01255</t>
  </si>
  <si>
    <t>TXN01256</t>
  </si>
  <si>
    <t>TXN01257</t>
  </si>
  <si>
    <t>TXN01258</t>
  </si>
  <si>
    <t>TXN01259</t>
  </si>
  <si>
    <t>TXN01260</t>
  </si>
  <si>
    <t>TXN01261</t>
  </si>
  <si>
    <t>TXN01262</t>
  </si>
  <si>
    <t>TXN01263</t>
  </si>
  <si>
    <t>TXN01264</t>
  </si>
  <si>
    <t>TXN01265</t>
  </si>
  <si>
    <t>TXN01266</t>
  </si>
  <si>
    <t>TXN01267</t>
  </si>
  <si>
    <t>TXN01268</t>
  </si>
  <si>
    <t>TXN01269</t>
  </si>
  <si>
    <t>TXN01270</t>
  </si>
  <si>
    <t>TXN01271</t>
  </si>
  <si>
    <t>TXN01272</t>
  </si>
  <si>
    <t>TXN01273</t>
  </si>
  <si>
    <t>TXN01274</t>
  </si>
  <si>
    <t>TXN01275</t>
  </si>
  <si>
    <t>TXN01276</t>
  </si>
  <si>
    <t>TXN01277</t>
  </si>
  <si>
    <t>TXN01278</t>
  </si>
  <si>
    <t>TXN01279</t>
  </si>
  <si>
    <t>TXN01280</t>
  </si>
  <si>
    <t>TXN01281</t>
  </si>
  <si>
    <t>TXN01282</t>
  </si>
  <si>
    <t>TXN01283</t>
  </si>
  <si>
    <t>TXN01284</t>
  </si>
  <si>
    <t>TXN01285</t>
  </si>
  <si>
    <t>TXN01286</t>
  </si>
  <si>
    <t>TXN01287</t>
  </si>
  <si>
    <t>TXN01288</t>
  </si>
  <si>
    <t>TXN01289</t>
  </si>
  <si>
    <t>TXN01290</t>
  </si>
  <si>
    <t>TXN01291</t>
  </si>
  <si>
    <t>TXN01292</t>
  </si>
  <si>
    <t>TXN01293</t>
  </si>
  <si>
    <t>TXN01294</t>
  </si>
  <si>
    <t>TXN01295</t>
  </si>
  <si>
    <t>TXN01296</t>
  </si>
  <si>
    <t>TXN01297</t>
  </si>
  <si>
    <t>TXN01298</t>
  </si>
  <si>
    <t>TXN01299</t>
  </si>
  <si>
    <t>TXN01300</t>
  </si>
  <si>
    <t>TXN01301</t>
  </si>
  <si>
    <t>TXN01302</t>
  </si>
  <si>
    <t>TXN01303</t>
  </si>
  <si>
    <t>TXN01304</t>
  </si>
  <si>
    <t>TXN01305</t>
  </si>
  <si>
    <t>TXN01306</t>
  </si>
  <si>
    <t>TXN01307</t>
  </si>
  <si>
    <t>TXN01308</t>
  </si>
  <si>
    <t>TXN01309</t>
  </si>
  <si>
    <t>TXN01310</t>
  </si>
  <si>
    <t>TXN01311</t>
  </si>
  <si>
    <t>TXN01312</t>
  </si>
  <si>
    <t>TXN01313</t>
  </si>
  <si>
    <t>TXN01314</t>
  </si>
  <si>
    <t>TXN01315</t>
  </si>
  <si>
    <t>TXN01316</t>
  </si>
  <si>
    <t>TXN01317</t>
  </si>
  <si>
    <t>TXN01318</t>
  </si>
  <si>
    <t>TXN01319</t>
  </si>
  <si>
    <t>TXN01320</t>
  </si>
  <si>
    <t>TXN01321</t>
  </si>
  <si>
    <t>TXN01322</t>
  </si>
  <si>
    <t>TXN01323</t>
  </si>
  <si>
    <t>TXN01324</t>
  </si>
  <si>
    <t>TXN01325</t>
  </si>
  <si>
    <t>TXN01326</t>
  </si>
  <si>
    <t>TXN01327</t>
  </si>
  <si>
    <t>TXN01328</t>
  </si>
  <si>
    <t>TXN01329</t>
  </si>
  <si>
    <t>TXN01330</t>
  </si>
  <si>
    <t>TXN01331</t>
  </si>
  <si>
    <t>TXN01332</t>
  </si>
  <si>
    <t>TXN01333</t>
  </si>
  <si>
    <t>TXN01334</t>
  </si>
  <si>
    <t>TXN01335</t>
  </si>
  <si>
    <t>TXN01336</t>
  </si>
  <si>
    <t>TXN01337</t>
  </si>
  <si>
    <t>TXN01338</t>
  </si>
  <si>
    <t>TXN01339</t>
  </si>
  <si>
    <t>TXN01340</t>
  </si>
  <si>
    <t>TXN01341</t>
  </si>
  <si>
    <t>TXN01342</t>
  </si>
  <si>
    <t>TXN01343</t>
  </si>
  <si>
    <t>TXN01344</t>
  </si>
  <si>
    <t>TXN01345</t>
  </si>
  <si>
    <t>TXN01346</t>
  </si>
  <si>
    <t>TXN01347</t>
  </si>
  <si>
    <t>TXN01348</t>
  </si>
  <si>
    <t>TXN01349</t>
  </si>
  <si>
    <t>TXN01350</t>
  </si>
  <si>
    <t>TXN01351</t>
  </si>
  <si>
    <t>TXN01352</t>
  </si>
  <si>
    <t>TXN01353</t>
  </si>
  <si>
    <t>TXN01354</t>
  </si>
  <si>
    <t>TXN01355</t>
  </si>
  <si>
    <t>TXN01356</t>
  </si>
  <si>
    <t>TXN01357</t>
  </si>
  <si>
    <t>TXN01358</t>
  </si>
  <si>
    <t>TXN01359</t>
  </si>
  <si>
    <t>TXN01360</t>
  </si>
  <si>
    <t>TXN01361</t>
  </si>
  <si>
    <t>TXN01362</t>
  </si>
  <si>
    <t>TXN01363</t>
  </si>
  <si>
    <t>TXN01364</t>
  </si>
  <si>
    <t>TXN01365</t>
  </si>
  <si>
    <t>TXN01366</t>
  </si>
  <si>
    <t>TXN01367</t>
  </si>
  <si>
    <t>TXN01368</t>
  </si>
  <si>
    <t>TXN01369</t>
  </si>
  <si>
    <t>TXN01370</t>
  </si>
  <si>
    <t>TXN01371</t>
  </si>
  <si>
    <t>TXN01372</t>
  </si>
  <si>
    <t>TXN01373</t>
  </si>
  <si>
    <t>TXN01374</t>
  </si>
  <si>
    <t>TXN01375</t>
  </si>
  <si>
    <t>TXN01376</t>
  </si>
  <si>
    <t>TXN01377</t>
  </si>
  <si>
    <t>TXN01378</t>
  </si>
  <si>
    <t>TXN01379</t>
  </si>
  <si>
    <t>TXN01380</t>
  </si>
  <si>
    <t>TXN01381</t>
  </si>
  <si>
    <t>TXN01382</t>
  </si>
  <si>
    <t>TXN01383</t>
  </si>
  <si>
    <t>TXN01384</t>
  </si>
  <si>
    <t>TXN01385</t>
  </si>
  <si>
    <t>TXN01386</t>
  </si>
  <si>
    <t>TXN01387</t>
  </si>
  <si>
    <t>TXN01388</t>
  </si>
  <si>
    <t>TXN01389</t>
  </si>
  <si>
    <t>TXN01390</t>
  </si>
  <si>
    <t>TXN01391</t>
  </si>
  <si>
    <t>TXN01392</t>
  </si>
  <si>
    <t>TXN01393</t>
  </si>
  <si>
    <t>TXN01394</t>
  </si>
  <si>
    <t>TXN01395</t>
  </si>
  <si>
    <t>TXN01396</t>
  </si>
  <si>
    <t>TXN01397</t>
  </si>
  <si>
    <t>TXN01398</t>
  </si>
  <si>
    <t>TXN01399</t>
  </si>
  <si>
    <t>TXN01400</t>
  </si>
  <si>
    <t>TXN01401</t>
  </si>
  <si>
    <t>TXN01402</t>
  </si>
  <si>
    <t>TXN01403</t>
  </si>
  <si>
    <t>TXN01404</t>
  </si>
  <si>
    <t>TXN01405</t>
  </si>
  <si>
    <t>TXN01406</t>
  </si>
  <si>
    <t>TXN01407</t>
  </si>
  <si>
    <t>TXN01408</t>
  </si>
  <si>
    <t>TXN01409</t>
  </si>
  <si>
    <t>TXN01410</t>
  </si>
  <si>
    <t>TXN01411</t>
  </si>
  <si>
    <t>TXN01412</t>
  </si>
  <si>
    <t>TXN01413</t>
  </si>
  <si>
    <t>TXN01414</t>
  </si>
  <si>
    <t>TXN01415</t>
  </si>
  <si>
    <t>TXN01416</t>
  </si>
  <si>
    <t>TXN01417</t>
  </si>
  <si>
    <t>TXN01418</t>
  </si>
  <si>
    <t>TXN01419</t>
  </si>
  <si>
    <t>TXN01420</t>
  </si>
  <si>
    <t>TXN01421</t>
  </si>
  <si>
    <t>TXN01422</t>
  </si>
  <si>
    <t>TXN01423</t>
  </si>
  <si>
    <t>TXN01424</t>
  </si>
  <si>
    <t>TXN01425</t>
  </si>
  <si>
    <t>TXN01426</t>
  </si>
  <si>
    <t>TXN01427</t>
  </si>
  <si>
    <t>TXN01428</t>
  </si>
  <si>
    <t>TXN01429</t>
  </si>
  <si>
    <t>TXN01430</t>
  </si>
  <si>
    <t>TXN01431</t>
  </si>
  <si>
    <t>TXN01432</t>
  </si>
  <si>
    <t>TXN01433</t>
  </si>
  <si>
    <t>TXN01434</t>
  </si>
  <si>
    <t>TXN01435</t>
  </si>
  <si>
    <t>TXN01436</t>
  </si>
  <si>
    <t>TXN01437</t>
  </si>
  <si>
    <t>TXN01438</t>
  </si>
  <si>
    <t>TXN01439</t>
  </si>
  <si>
    <t>TXN01440</t>
  </si>
  <si>
    <t>TXN01441</t>
  </si>
  <si>
    <t>TXN01442</t>
  </si>
  <si>
    <t>TXN01443</t>
  </si>
  <si>
    <t>TXN01444</t>
  </si>
  <si>
    <t>TXN01445</t>
  </si>
  <si>
    <t>TXN01446</t>
  </si>
  <si>
    <t>TXN01447</t>
  </si>
  <si>
    <t>TXN01448</t>
  </si>
  <si>
    <t>TXN01449</t>
  </si>
  <si>
    <t>TXN01450</t>
  </si>
  <si>
    <t>TXN01451</t>
  </si>
  <si>
    <t>TXN01452</t>
  </si>
  <si>
    <t>TXN01453</t>
  </si>
  <si>
    <t>TXN01454</t>
  </si>
  <si>
    <t>TXN01455</t>
  </si>
  <si>
    <t>TXN01456</t>
  </si>
  <si>
    <t>TXN01457</t>
  </si>
  <si>
    <t>TXN01458</t>
  </si>
  <si>
    <t>TXN01459</t>
  </si>
  <si>
    <t>TXN01460</t>
  </si>
  <si>
    <t>TXN01461</t>
  </si>
  <si>
    <t>TXN01462</t>
  </si>
  <si>
    <t>TXN01463</t>
  </si>
  <si>
    <t>TXN01464</t>
  </si>
  <si>
    <t>TXN01465</t>
  </si>
  <si>
    <t>TXN01466</t>
  </si>
  <si>
    <t>TXN01467</t>
  </si>
  <si>
    <t>TXN01468</t>
  </si>
  <si>
    <t>TXN01469</t>
  </si>
  <si>
    <t>TXN01470</t>
  </si>
  <si>
    <t>TXN01471</t>
  </si>
  <si>
    <t>TXN01472</t>
  </si>
  <si>
    <t>TXN01473</t>
  </si>
  <si>
    <t>TXN01474</t>
  </si>
  <si>
    <t>TXN01475</t>
  </si>
  <si>
    <t>TXN01476</t>
  </si>
  <si>
    <t>TXN01477</t>
  </si>
  <si>
    <t>TXN01478</t>
  </si>
  <si>
    <t>TXN01479</t>
  </si>
  <si>
    <t>TXN01480</t>
  </si>
  <si>
    <t>TXN01481</t>
  </si>
  <si>
    <t>TXN01482</t>
  </si>
  <si>
    <t>TXN01483</t>
  </si>
  <si>
    <t>TXN01484</t>
  </si>
  <si>
    <t>TXN01485</t>
  </si>
  <si>
    <t>TXN01486</t>
  </si>
  <si>
    <t>TXN01487</t>
  </si>
  <si>
    <t>TXN01488</t>
  </si>
  <si>
    <t>TXN01489</t>
  </si>
  <si>
    <t>TXN01490</t>
  </si>
  <si>
    <t>TXN01491</t>
  </si>
  <si>
    <t>TXN01492</t>
  </si>
  <si>
    <t>TXN01493</t>
  </si>
  <si>
    <t>TXN01494</t>
  </si>
  <si>
    <t>TXN01495</t>
  </si>
  <si>
    <t>TXN01496</t>
  </si>
  <si>
    <t>TXN01497</t>
  </si>
  <si>
    <t>TXN01498</t>
  </si>
  <si>
    <t>TXN01499</t>
  </si>
  <si>
    <t>TXN01500</t>
  </si>
  <si>
    <t>TXN01501</t>
  </si>
  <si>
    <t>TXN01502</t>
  </si>
  <si>
    <t>TXN01503</t>
  </si>
  <si>
    <t>TXN01504</t>
  </si>
  <si>
    <t>TXN01505</t>
  </si>
  <si>
    <t>TXN01506</t>
  </si>
  <si>
    <t>TXN01507</t>
  </si>
  <si>
    <t>TXN01508</t>
  </si>
  <si>
    <t>TXN01509</t>
  </si>
  <si>
    <t>TXN01510</t>
  </si>
  <si>
    <t>TXN01511</t>
  </si>
  <si>
    <t>TXN01512</t>
  </si>
  <si>
    <t>TXN01513</t>
  </si>
  <si>
    <t>TXN01514</t>
  </si>
  <si>
    <t>TXN01515</t>
  </si>
  <si>
    <t>TXN01516</t>
  </si>
  <si>
    <t>TXN01517</t>
  </si>
  <si>
    <t>TXN01518</t>
  </si>
  <si>
    <t>TXN01519</t>
  </si>
  <si>
    <t>TXN01520</t>
  </si>
  <si>
    <t>TXN01521</t>
  </si>
  <si>
    <t>TXN01522</t>
  </si>
  <si>
    <t>TXN01523</t>
  </si>
  <si>
    <t>TXN01524</t>
  </si>
  <si>
    <t>TXN01525</t>
  </si>
  <si>
    <t>TXN01526</t>
  </si>
  <si>
    <t>TXN01527</t>
  </si>
  <si>
    <t>TXN01528</t>
  </si>
  <si>
    <t>TXN01529</t>
  </si>
  <si>
    <t>TXN01530</t>
  </si>
  <si>
    <t>TXN01531</t>
  </si>
  <si>
    <t>TXN01532</t>
  </si>
  <si>
    <t>TXN01533</t>
  </si>
  <si>
    <t>TXN01534</t>
  </si>
  <si>
    <t>TXN01535</t>
  </si>
  <si>
    <t>TXN01536</t>
  </si>
  <si>
    <t>TXN01537</t>
  </si>
  <si>
    <t>TXN01538</t>
  </si>
  <si>
    <t>TXN01539</t>
  </si>
  <si>
    <t>TXN01540</t>
  </si>
  <si>
    <t>TXN01541</t>
  </si>
  <si>
    <t>TXN01542</t>
  </si>
  <si>
    <t>TXN01543</t>
  </si>
  <si>
    <t>TXN01544</t>
  </si>
  <si>
    <t>TXN01545</t>
  </si>
  <si>
    <t>TXN01546</t>
  </si>
  <si>
    <t>TXN01547</t>
  </si>
  <si>
    <t>TXN01548</t>
  </si>
  <si>
    <t>TXN01549</t>
  </si>
  <si>
    <t>TXN01550</t>
  </si>
  <si>
    <t>TXN01551</t>
  </si>
  <si>
    <t>TXN01552</t>
  </si>
  <si>
    <t>TXN01553</t>
  </si>
  <si>
    <t>TXN01554</t>
  </si>
  <si>
    <t>TXN01555</t>
  </si>
  <si>
    <t>TXN01556</t>
  </si>
  <si>
    <t>TXN01557</t>
  </si>
  <si>
    <t>TXN01558</t>
  </si>
  <si>
    <t>TXN01559</t>
  </si>
  <si>
    <t>TXN01560</t>
  </si>
  <si>
    <t>TXN01561</t>
  </si>
  <si>
    <t>TXN01562</t>
  </si>
  <si>
    <t>TXN01563</t>
  </si>
  <si>
    <t>TXN01564</t>
  </si>
  <si>
    <t>TXN01565</t>
  </si>
  <si>
    <t>TXN01566</t>
  </si>
  <si>
    <t>TXN01567</t>
  </si>
  <si>
    <t>TXN01568</t>
  </si>
  <si>
    <t>TXN01569</t>
  </si>
  <si>
    <t>TXN01570</t>
  </si>
  <si>
    <t>TXN01571</t>
  </si>
  <si>
    <t>TXN01572</t>
  </si>
  <si>
    <t>TXN01573</t>
  </si>
  <si>
    <t>TXN01574</t>
  </si>
  <si>
    <t>TXN01575</t>
  </si>
  <si>
    <t>TXN01576</t>
  </si>
  <si>
    <t>TXN01577</t>
  </si>
  <si>
    <t>TXN01578</t>
  </si>
  <si>
    <t>TXN01579</t>
  </si>
  <si>
    <t>TXN01580</t>
  </si>
  <si>
    <t>TXN01581</t>
  </si>
  <si>
    <t>TXN01582</t>
  </si>
  <si>
    <t>TXN01583</t>
  </si>
  <si>
    <t>TXN01584</t>
  </si>
  <si>
    <t>TXN01585</t>
  </si>
  <si>
    <t>TXN01586</t>
  </si>
  <si>
    <t>TXN01587</t>
  </si>
  <si>
    <t>TXN01588</t>
  </si>
  <si>
    <t>TXN01589</t>
  </si>
  <si>
    <t>TXN01590</t>
  </si>
  <si>
    <t>TXN01591</t>
  </si>
  <si>
    <t>TXN01592</t>
  </si>
  <si>
    <t>TXN01593</t>
  </si>
  <si>
    <t>TXN01594</t>
  </si>
  <si>
    <t>TXN01595</t>
  </si>
  <si>
    <t>TXN01596</t>
  </si>
  <si>
    <t>TXN01597</t>
  </si>
  <si>
    <t>TXN01598</t>
  </si>
  <si>
    <t>TXN01599</t>
  </si>
  <si>
    <t>TXN01600</t>
  </si>
  <si>
    <t>TXN01601</t>
  </si>
  <si>
    <t>TXN01602</t>
  </si>
  <si>
    <t>TXN01603</t>
  </si>
  <si>
    <t>TXN01604</t>
  </si>
  <si>
    <t>TXN01605</t>
  </si>
  <si>
    <t>TXN01606</t>
  </si>
  <si>
    <t>TXN01607</t>
  </si>
  <si>
    <t>TXN01608</t>
  </si>
  <si>
    <t>TXN01609</t>
  </si>
  <si>
    <t>TXN01610</t>
  </si>
  <si>
    <t>TXN01611</t>
  </si>
  <si>
    <t>TXN01612</t>
  </si>
  <si>
    <t>TXN01613</t>
  </si>
  <si>
    <t>TXN01614</t>
  </si>
  <si>
    <t>TXN01615</t>
  </si>
  <si>
    <t>TXN01616</t>
  </si>
  <si>
    <t>TXN01617</t>
  </si>
  <si>
    <t>TXN01618</t>
  </si>
  <si>
    <t>TXN01619</t>
  </si>
  <si>
    <t>TXN01620</t>
  </si>
  <si>
    <t>TXN01621</t>
  </si>
  <si>
    <t>TXN01622</t>
  </si>
  <si>
    <t>TXN01623</t>
  </si>
  <si>
    <t>TXN01624</t>
  </si>
  <si>
    <t>TXN01625</t>
  </si>
  <si>
    <t>TXN01626</t>
  </si>
  <si>
    <t>TXN01627</t>
  </si>
  <si>
    <t>TXN01628</t>
  </si>
  <si>
    <t>TXN01629</t>
  </si>
  <si>
    <t>TXN01630</t>
  </si>
  <si>
    <t>TXN01631</t>
  </si>
  <si>
    <t>TXN01632</t>
  </si>
  <si>
    <t>TXN01633</t>
  </si>
  <si>
    <t>TXN01634</t>
  </si>
  <si>
    <t>TXN01635</t>
  </si>
  <si>
    <t>TXN01636</t>
  </si>
  <si>
    <t>TXN01637</t>
  </si>
  <si>
    <t>TXN01638</t>
  </si>
  <si>
    <t>TXN01639</t>
  </si>
  <si>
    <t>TXN01640</t>
  </si>
  <si>
    <t>TXN01641</t>
  </si>
  <si>
    <t>TXN01642</t>
  </si>
  <si>
    <t>TXN01643</t>
  </si>
  <si>
    <t>TXN01644</t>
  </si>
  <si>
    <t>TXN01645</t>
  </si>
  <si>
    <t>TXN01646</t>
  </si>
  <si>
    <t>TXN01647</t>
  </si>
  <si>
    <t>TXN01648</t>
  </si>
  <si>
    <t>TXN01649</t>
  </si>
  <si>
    <t>TXN01650</t>
  </si>
  <si>
    <t>TXN01651</t>
  </si>
  <si>
    <t>TXN01652</t>
  </si>
  <si>
    <t>TXN01653</t>
  </si>
  <si>
    <t>TXN01654</t>
  </si>
  <si>
    <t>TXN01655</t>
  </si>
  <si>
    <t>TXN01656</t>
  </si>
  <si>
    <t>TXN01657</t>
  </si>
  <si>
    <t>TXN01658</t>
  </si>
  <si>
    <t>TXN01659</t>
  </si>
  <si>
    <t>TXN01660</t>
  </si>
  <si>
    <t>TXN01661</t>
  </si>
  <si>
    <t>TXN01662</t>
  </si>
  <si>
    <t>TXN01663</t>
  </si>
  <si>
    <t>TXN01664</t>
  </si>
  <si>
    <t>TXN01665</t>
  </si>
  <si>
    <t>TXN01666</t>
  </si>
  <si>
    <t>TXN01667</t>
  </si>
  <si>
    <t>TXN01668</t>
  </si>
  <si>
    <t>TXN01669</t>
  </si>
  <si>
    <t>TXN01670</t>
  </si>
  <si>
    <t>TXN01671</t>
  </si>
  <si>
    <t>TXN01672</t>
  </si>
  <si>
    <t>TXN01673</t>
  </si>
  <si>
    <t>TXN01674</t>
  </si>
  <si>
    <t>TXN01675</t>
  </si>
  <si>
    <t>TXN01676</t>
  </si>
  <si>
    <t>TXN01677</t>
  </si>
  <si>
    <t>TXN01678</t>
  </si>
  <si>
    <t>TXN01679</t>
  </si>
  <si>
    <t>TXN01680</t>
  </si>
  <si>
    <t>TXN01681</t>
  </si>
  <si>
    <t>TXN01682</t>
  </si>
  <si>
    <t>TXN01683</t>
  </si>
  <si>
    <t>TXN01684</t>
  </si>
  <si>
    <t>TXN01685</t>
  </si>
  <si>
    <t>TXN01686</t>
  </si>
  <si>
    <t>TXN01687</t>
  </si>
  <si>
    <t>TXN01688</t>
  </si>
  <si>
    <t>TXN01689</t>
  </si>
  <si>
    <t>TXN01690</t>
  </si>
  <si>
    <t>TXN01691</t>
  </si>
  <si>
    <t>TXN01692</t>
  </si>
  <si>
    <t>TXN01693</t>
  </si>
  <si>
    <t>TXN01694</t>
  </si>
  <si>
    <t>TXN01695</t>
  </si>
  <si>
    <t>TXN01696</t>
  </si>
  <si>
    <t>TXN01697</t>
  </si>
  <si>
    <t>TXN01698</t>
  </si>
  <si>
    <t>TXN01699</t>
  </si>
  <si>
    <t>TXN01700</t>
  </si>
  <si>
    <t>TXN01701</t>
  </si>
  <si>
    <t>TXN01702</t>
  </si>
  <si>
    <t>TXN01703</t>
  </si>
  <si>
    <t>TXN01704</t>
  </si>
  <si>
    <t>TXN01705</t>
  </si>
  <si>
    <t>TXN01706</t>
  </si>
  <si>
    <t>TXN01707</t>
  </si>
  <si>
    <t>TXN01708</t>
  </si>
  <si>
    <t>TXN01709</t>
  </si>
  <si>
    <t>TXN01710</t>
  </si>
  <si>
    <t>TXN01711</t>
  </si>
  <si>
    <t>TXN01712</t>
  </si>
  <si>
    <t>TXN01713</t>
  </si>
  <si>
    <t>TXN01714</t>
  </si>
  <si>
    <t>TXN01715</t>
  </si>
  <si>
    <t>TXN01716</t>
  </si>
  <si>
    <t>TXN01717</t>
  </si>
  <si>
    <t>TXN01718</t>
  </si>
  <si>
    <t>TXN01719</t>
  </si>
  <si>
    <t>TXN01720</t>
  </si>
  <si>
    <t>TXN01721</t>
  </si>
  <si>
    <t>TXN01722</t>
  </si>
  <si>
    <t>TXN01723</t>
  </si>
  <si>
    <t>TXN01724</t>
  </si>
  <si>
    <t>TXN01725</t>
  </si>
  <si>
    <t>TXN01726</t>
  </si>
  <si>
    <t>TXN01727</t>
  </si>
  <si>
    <t>TXN01728</t>
  </si>
  <si>
    <t>TXN01729</t>
  </si>
  <si>
    <t>TXN01730</t>
  </si>
  <si>
    <t>TXN01731</t>
  </si>
  <si>
    <t>TXN01732</t>
  </si>
  <si>
    <t>TXN01733</t>
  </si>
  <si>
    <t>TXN01734</t>
  </si>
  <si>
    <t>TXN01735</t>
  </si>
  <si>
    <t>TXN01736</t>
  </si>
  <si>
    <t>TXN01737</t>
  </si>
  <si>
    <t>TXN01738</t>
  </si>
  <si>
    <t>TXN01739</t>
  </si>
  <si>
    <t>TXN01740</t>
  </si>
  <si>
    <t>TXN01741</t>
  </si>
  <si>
    <t>TXN01742</t>
  </si>
  <si>
    <t>TXN01743</t>
  </si>
  <si>
    <t>TXN01744</t>
  </si>
  <si>
    <t>TXN01745</t>
  </si>
  <si>
    <t>TXN01746</t>
  </si>
  <si>
    <t>TXN01747</t>
  </si>
  <si>
    <t>TXN01748</t>
  </si>
  <si>
    <t>TXN01749</t>
  </si>
  <si>
    <t>TXN01750</t>
  </si>
  <si>
    <t>TXN01751</t>
  </si>
  <si>
    <t>TXN01752</t>
  </si>
  <si>
    <t>TXN01753</t>
  </si>
  <si>
    <t>TXN01754</t>
  </si>
  <si>
    <t>TXN01755</t>
  </si>
  <si>
    <t>TXN01756</t>
  </si>
  <si>
    <t>TXN01757</t>
  </si>
  <si>
    <t>TXN01758</t>
  </si>
  <si>
    <t>TXN01759</t>
  </si>
  <si>
    <t>TXN01760</t>
  </si>
  <si>
    <t>TXN01761</t>
  </si>
  <si>
    <t>TXN01762</t>
  </si>
  <si>
    <t>TXN01763</t>
  </si>
  <si>
    <t>TXN01764</t>
  </si>
  <si>
    <t>TXN01765</t>
  </si>
  <si>
    <t>TXN01766</t>
  </si>
  <si>
    <t>TXN01767</t>
  </si>
  <si>
    <t>TXN01768</t>
  </si>
  <si>
    <t>TXN01769</t>
  </si>
  <si>
    <t>TXN01770</t>
  </si>
  <si>
    <t>TXN01771</t>
  </si>
  <si>
    <t>TXN01772</t>
  </si>
  <si>
    <t>TXN01773</t>
  </si>
  <si>
    <t>TXN01774</t>
  </si>
  <si>
    <t>TXN01775</t>
  </si>
  <si>
    <t>TXN01776</t>
  </si>
  <si>
    <t>TXN01777</t>
  </si>
  <si>
    <t>TXN01778</t>
  </si>
  <si>
    <t>TXN01779</t>
  </si>
  <si>
    <t>TXN01780</t>
  </si>
  <si>
    <t>TXN01781</t>
  </si>
  <si>
    <t>TXN01782</t>
  </si>
  <si>
    <t>TXN01783</t>
  </si>
  <si>
    <t>TXN01784</t>
  </si>
  <si>
    <t>TXN01785</t>
  </si>
  <si>
    <t>TXN01786</t>
  </si>
  <si>
    <t>TXN01787</t>
  </si>
  <si>
    <t>TXN01788</t>
  </si>
  <si>
    <t>TXN01789</t>
  </si>
  <si>
    <t>TXN01790</t>
  </si>
  <si>
    <t>TXN01791</t>
  </si>
  <si>
    <t>TXN01792</t>
  </si>
  <si>
    <t>TXN01793</t>
  </si>
  <si>
    <t>TXN01794</t>
  </si>
  <si>
    <t>TXN01795</t>
  </si>
  <si>
    <t>TXN01796</t>
  </si>
  <si>
    <t>TXN01797</t>
  </si>
  <si>
    <t>TXN01798</t>
  </si>
  <si>
    <t>TXN01799</t>
  </si>
  <si>
    <t>TXN01800</t>
  </si>
  <si>
    <t>TXN01801</t>
  </si>
  <si>
    <t>TXN01802</t>
  </si>
  <si>
    <t>TXN01803</t>
  </si>
  <si>
    <t>TXN01804</t>
  </si>
  <si>
    <t>TXN01805</t>
  </si>
  <si>
    <t>TXN01806</t>
  </si>
  <si>
    <t>TXN01807</t>
  </si>
  <si>
    <t>TXN01808</t>
  </si>
  <si>
    <t>TXN01809</t>
  </si>
  <si>
    <t>TXN01810</t>
  </si>
  <si>
    <t>TXN01811</t>
  </si>
  <si>
    <t>TXN01812</t>
  </si>
  <si>
    <t>TXN01813</t>
  </si>
  <si>
    <t>TXN01814</t>
  </si>
  <si>
    <t>TXN01815</t>
  </si>
  <si>
    <t>TXN01816</t>
  </si>
  <si>
    <t>TXN01817</t>
  </si>
  <si>
    <t>TXN01818</t>
  </si>
  <si>
    <t>TXN01819</t>
  </si>
  <si>
    <t>TXN01820</t>
  </si>
  <si>
    <t>TXN01821</t>
  </si>
  <si>
    <t>TXN01822</t>
  </si>
  <si>
    <t>TXN01823</t>
  </si>
  <si>
    <t>TXN01824</t>
  </si>
  <si>
    <t>TXN01825</t>
  </si>
  <si>
    <t>TXN01826</t>
  </si>
  <si>
    <t>TXN01827</t>
  </si>
  <si>
    <t>TXN01828</t>
  </si>
  <si>
    <t>TXN01829</t>
  </si>
  <si>
    <t>TXN01830</t>
  </si>
  <si>
    <t>TXN01831</t>
  </si>
  <si>
    <t>TXN01832</t>
  </si>
  <si>
    <t>TXN01833</t>
  </si>
  <si>
    <t>TXN01834</t>
  </si>
  <si>
    <t>TXN01835</t>
  </si>
  <si>
    <t>TXN01836</t>
  </si>
  <si>
    <t>TXN01837</t>
  </si>
  <si>
    <t>TXN01838</t>
  </si>
  <si>
    <t>TXN01839</t>
  </si>
  <si>
    <t>TXN01840</t>
  </si>
  <si>
    <t>TXN01841</t>
  </si>
  <si>
    <t>TXN01842</t>
  </si>
  <si>
    <t>TXN01843</t>
  </si>
  <si>
    <t>TXN01844</t>
  </si>
  <si>
    <t>TXN01845</t>
  </si>
  <si>
    <t>TXN01846</t>
  </si>
  <si>
    <t>TXN01847</t>
  </si>
  <si>
    <t>TXN01848</t>
  </si>
  <si>
    <t>TXN01849</t>
  </si>
  <si>
    <t>TXN01850</t>
  </si>
  <si>
    <t>TXN01851</t>
  </si>
  <si>
    <t>TXN01852</t>
  </si>
  <si>
    <t>TXN01853</t>
  </si>
  <si>
    <t>TXN01854</t>
  </si>
  <si>
    <t>TXN01855</t>
  </si>
  <si>
    <t>TXN01856</t>
  </si>
  <si>
    <t>TXN01857</t>
  </si>
  <si>
    <t>TXN01858</t>
  </si>
  <si>
    <t>TXN01859</t>
  </si>
  <si>
    <t>TXN01860</t>
  </si>
  <si>
    <t>TXN01861</t>
  </si>
  <si>
    <t>TXN01862</t>
  </si>
  <si>
    <t>TXN01863</t>
  </si>
  <si>
    <t>TXN01864</t>
  </si>
  <si>
    <t>TXN01865</t>
  </si>
  <si>
    <t>TXN01866</t>
  </si>
  <si>
    <t>TXN01867</t>
  </si>
  <si>
    <t>TXN01868</t>
  </si>
  <si>
    <t>TXN01869</t>
  </si>
  <si>
    <t>TXN01870</t>
  </si>
  <si>
    <t>TXN01871</t>
  </si>
  <si>
    <t>TXN01872</t>
  </si>
  <si>
    <t>TXN01873</t>
  </si>
  <si>
    <t>TXN01874</t>
  </si>
  <si>
    <t>TXN01875</t>
  </si>
  <si>
    <t>TXN01876</t>
  </si>
  <si>
    <t>TXN01877</t>
  </si>
  <si>
    <t>TXN01878</t>
  </si>
  <si>
    <t>TXN01879</t>
  </si>
  <si>
    <t>TXN01880</t>
  </si>
  <si>
    <t>TXN01881</t>
  </si>
  <si>
    <t>TXN01882</t>
  </si>
  <si>
    <t>TXN01883</t>
  </si>
  <si>
    <t>TXN01884</t>
  </si>
  <si>
    <t>TXN01885</t>
  </si>
  <si>
    <t>TXN01886</t>
  </si>
  <si>
    <t>TXN01887</t>
  </si>
  <si>
    <t>TXN01888</t>
  </si>
  <si>
    <t>TXN01889</t>
  </si>
  <si>
    <t>TXN01890</t>
  </si>
  <si>
    <t>TXN01891</t>
  </si>
  <si>
    <t>TXN01892</t>
  </si>
  <si>
    <t>TXN01893</t>
  </si>
  <si>
    <t>TXN01894</t>
  </si>
  <si>
    <t>TXN01895</t>
  </si>
  <si>
    <t>TXN01896</t>
  </si>
  <si>
    <t>TXN01897</t>
  </si>
  <si>
    <t>TXN01898</t>
  </si>
  <si>
    <t>TXN01899</t>
  </si>
  <si>
    <t>TXN01900</t>
  </si>
  <si>
    <t>TXN01901</t>
  </si>
  <si>
    <t>TXN01902</t>
  </si>
  <si>
    <t>TXN01903</t>
  </si>
  <si>
    <t>TXN01904</t>
  </si>
  <si>
    <t>TXN01905</t>
  </si>
  <si>
    <t>TXN01906</t>
  </si>
  <si>
    <t>TXN01907</t>
  </si>
  <si>
    <t>TXN01908</t>
  </si>
  <si>
    <t>TXN01909</t>
  </si>
  <si>
    <t>TXN01910</t>
  </si>
  <si>
    <t>TXN01911</t>
  </si>
  <si>
    <t>TXN01912</t>
  </si>
  <si>
    <t>TXN01913</t>
  </si>
  <si>
    <t>TXN01914</t>
  </si>
  <si>
    <t>TXN01915</t>
  </si>
  <si>
    <t>TXN01916</t>
  </si>
  <si>
    <t>TXN01917</t>
  </si>
  <si>
    <t>TXN01918</t>
  </si>
  <si>
    <t>TXN01919</t>
  </si>
  <si>
    <t>TXN01920</t>
  </si>
  <si>
    <t>TXN01921</t>
  </si>
  <si>
    <t>TXN01922</t>
  </si>
  <si>
    <t>TXN01923</t>
  </si>
  <si>
    <t>TXN01924</t>
  </si>
  <si>
    <t>TXN01925</t>
  </si>
  <si>
    <t>TXN01926</t>
  </si>
  <si>
    <t>TXN01927</t>
  </si>
  <si>
    <t>TXN01928</t>
  </si>
  <si>
    <t>TXN01929</t>
  </si>
  <si>
    <t>TXN01930</t>
  </si>
  <si>
    <t>TXN01931</t>
  </si>
  <si>
    <t>TXN01932</t>
  </si>
  <si>
    <t>TXN01933</t>
  </si>
  <si>
    <t>TXN01934</t>
  </si>
  <si>
    <t>TXN01935</t>
  </si>
  <si>
    <t>TXN01936</t>
  </si>
  <si>
    <t>TXN01937</t>
  </si>
  <si>
    <t>TXN01938</t>
  </si>
  <si>
    <t>TXN01939</t>
  </si>
  <si>
    <t>TXN01940</t>
  </si>
  <si>
    <t>TXN01941</t>
  </si>
  <si>
    <t>TXN01942</t>
  </si>
  <si>
    <t>TXN01943</t>
  </si>
  <si>
    <t>TXN01944</t>
  </si>
  <si>
    <t>TXN01945</t>
  </si>
  <si>
    <t>TXN01946</t>
  </si>
  <si>
    <t>TXN01947</t>
  </si>
  <si>
    <t>TXN01948</t>
  </si>
  <si>
    <t>TXN01949</t>
  </si>
  <si>
    <t>TXN01950</t>
  </si>
  <si>
    <t>TXN01951</t>
  </si>
  <si>
    <t>TXN01952</t>
  </si>
  <si>
    <t>TXN01953</t>
  </si>
  <si>
    <t>TXN01954</t>
  </si>
  <si>
    <t>TXN01955</t>
  </si>
  <si>
    <t>TXN01956</t>
  </si>
  <si>
    <t>TXN01957</t>
  </si>
  <si>
    <t>TXN01958</t>
  </si>
  <si>
    <t>TXN01959</t>
  </si>
  <si>
    <t>TXN01960</t>
  </si>
  <si>
    <t>TXN01961</t>
  </si>
  <si>
    <t>TXN01962</t>
  </si>
  <si>
    <t>TXN01963</t>
  </si>
  <si>
    <t>TXN01964</t>
  </si>
  <si>
    <t>TXN01965</t>
  </si>
  <si>
    <t>TXN01966</t>
  </si>
  <si>
    <t>TXN01967</t>
  </si>
  <si>
    <t>TXN01968</t>
  </si>
  <si>
    <t>TXN01969</t>
  </si>
  <si>
    <t>TXN01970</t>
  </si>
  <si>
    <t>TXN01971</t>
  </si>
  <si>
    <t>TXN01972</t>
  </si>
  <si>
    <t>TXN01973</t>
  </si>
  <si>
    <t>TXN01974</t>
  </si>
  <si>
    <t>TXN01975</t>
  </si>
  <si>
    <t>TXN01976</t>
  </si>
  <si>
    <t>TXN01977</t>
  </si>
  <si>
    <t>TXN01978</t>
  </si>
  <si>
    <t>TXN01979</t>
  </si>
  <si>
    <t>TXN01980</t>
  </si>
  <si>
    <t>TXN01981</t>
  </si>
  <si>
    <t>TXN01982</t>
  </si>
  <si>
    <t>TXN01983</t>
  </si>
  <si>
    <t>TXN01984</t>
  </si>
  <si>
    <t>TXN01985</t>
  </si>
  <si>
    <t>TXN01986</t>
  </si>
  <si>
    <t>TXN01987</t>
  </si>
  <si>
    <t>TXN01988</t>
  </si>
  <si>
    <t>TXN01989</t>
  </si>
  <si>
    <t>TXN01990</t>
  </si>
  <si>
    <t>TXN01991</t>
  </si>
  <si>
    <t>TXN01992</t>
  </si>
  <si>
    <t>TXN01993</t>
  </si>
  <si>
    <t>TXN01994</t>
  </si>
  <si>
    <t>TXN01995</t>
  </si>
  <si>
    <t>TXN01996</t>
  </si>
  <si>
    <t>TXN01997</t>
  </si>
  <si>
    <t>TXN01998</t>
  </si>
  <si>
    <t>TXN01999</t>
  </si>
  <si>
    <t>TXN02000</t>
  </si>
  <si>
    <t>TXN02001</t>
  </si>
  <si>
    <t>TXN02002</t>
  </si>
  <si>
    <t>TXN02003</t>
  </si>
  <si>
    <t>TXN02004</t>
  </si>
  <si>
    <t>TXN02005</t>
  </si>
  <si>
    <t>TXN02006</t>
  </si>
  <si>
    <t>TXN02007</t>
  </si>
  <si>
    <t>TXN02008</t>
  </si>
  <si>
    <t>TXN02009</t>
  </si>
  <si>
    <t>TXN02010</t>
  </si>
  <si>
    <t>TXN02011</t>
  </si>
  <si>
    <t>TXN02012</t>
  </si>
  <si>
    <t>TXN02013</t>
  </si>
  <si>
    <t>TXN02014</t>
  </si>
  <si>
    <t>TXN02015</t>
  </si>
  <si>
    <t>TXN02016</t>
  </si>
  <si>
    <t>TXN02017</t>
  </si>
  <si>
    <t>TXN02018</t>
  </si>
  <si>
    <t>TXN02019</t>
  </si>
  <si>
    <t>TXN02020</t>
  </si>
  <si>
    <t>TXN02021</t>
  </si>
  <si>
    <t>TXN02022</t>
  </si>
  <si>
    <t>TXN02023</t>
  </si>
  <si>
    <t>TXN02024</t>
  </si>
  <si>
    <t>TXN02025</t>
  </si>
  <si>
    <t>TXN02026</t>
  </si>
  <si>
    <t>TXN02027</t>
  </si>
  <si>
    <t>TXN02028</t>
  </si>
  <si>
    <t>TXN02029</t>
  </si>
  <si>
    <t>TXN02030</t>
  </si>
  <si>
    <t>TXN02031</t>
  </si>
  <si>
    <t>TXN02032</t>
  </si>
  <si>
    <t>TXN02033</t>
  </si>
  <si>
    <t>TXN02034</t>
  </si>
  <si>
    <t>TXN02035</t>
  </si>
  <si>
    <t>TXN02036</t>
  </si>
  <si>
    <t>TXN02037</t>
  </si>
  <si>
    <t>TXN02038</t>
  </si>
  <si>
    <t>TXN02039</t>
  </si>
  <si>
    <t>TXN02040</t>
  </si>
  <si>
    <t>TXN02041</t>
  </si>
  <si>
    <t>TXN02042</t>
  </si>
  <si>
    <t>TXN02043</t>
  </si>
  <si>
    <t>TXN02044</t>
  </si>
  <si>
    <t>TXN02045</t>
  </si>
  <si>
    <t>TXN02046</t>
  </si>
  <si>
    <t>TXN02047</t>
  </si>
  <si>
    <t>TXN02048</t>
  </si>
  <si>
    <t>TXN02049</t>
  </si>
  <si>
    <t>TXN02050</t>
  </si>
  <si>
    <t>TXN02051</t>
  </si>
  <si>
    <t>TXN02052</t>
  </si>
  <si>
    <t>TXN02053</t>
  </si>
  <si>
    <t>TXN02054</t>
  </si>
  <si>
    <t>TXN02055</t>
  </si>
  <si>
    <t>TXN02056</t>
  </si>
  <si>
    <t>TXN02057</t>
  </si>
  <si>
    <t>TXN02058</t>
  </si>
  <si>
    <t>TXN02059</t>
  </si>
  <si>
    <t>TXN02060</t>
  </si>
  <si>
    <t>TXN02061</t>
  </si>
  <si>
    <t>TXN02062</t>
  </si>
  <si>
    <t>TXN02063</t>
  </si>
  <si>
    <t>TXN02064</t>
  </si>
  <si>
    <t>TXN02065</t>
  </si>
  <si>
    <t>TXN02066</t>
  </si>
  <si>
    <t>TXN02067</t>
  </si>
  <si>
    <t>TXN02068</t>
  </si>
  <si>
    <t>TXN02069</t>
  </si>
  <si>
    <t>TXN02070</t>
  </si>
  <si>
    <t>TXN02071</t>
  </si>
  <si>
    <t>TXN02072</t>
  </si>
  <si>
    <t>TXN02073</t>
  </si>
  <si>
    <t>TXN02074</t>
  </si>
  <si>
    <t>TXN02075</t>
  </si>
  <si>
    <t>TXN02076</t>
  </si>
  <si>
    <t>TXN02077</t>
  </si>
  <si>
    <t>TXN02078</t>
  </si>
  <si>
    <t>TXN02079</t>
  </si>
  <si>
    <t>TXN02080</t>
  </si>
  <si>
    <t>TXN02081</t>
  </si>
  <si>
    <t>TXN02082</t>
  </si>
  <si>
    <t>TXN02083</t>
  </si>
  <si>
    <t>TXN02084</t>
  </si>
  <si>
    <t>TXN02085</t>
  </si>
  <si>
    <t>TXN02086</t>
  </si>
  <si>
    <t>TXN02087</t>
  </si>
  <si>
    <t>TXN02088</t>
  </si>
  <si>
    <t>TXN02089</t>
  </si>
  <si>
    <t>TXN02090</t>
  </si>
  <si>
    <t>TXN02091</t>
  </si>
  <si>
    <t>TXN02092</t>
  </si>
  <si>
    <t>TXN02093</t>
  </si>
  <si>
    <t>TXN02094</t>
  </si>
  <si>
    <t>TXN02095</t>
  </si>
  <si>
    <t>TXN02096</t>
  </si>
  <si>
    <t>TXN02097</t>
  </si>
  <si>
    <t>TXN02098</t>
  </si>
  <si>
    <t>TXN02099</t>
  </si>
  <si>
    <t>TXN02100</t>
  </si>
  <si>
    <t>TXN02101</t>
  </si>
  <si>
    <t>TXN02102</t>
  </si>
  <si>
    <t>TXN02103</t>
  </si>
  <si>
    <t>TXN02104</t>
  </si>
  <si>
    <t>TXN02105</t>
  </si>
  <si>
    <t>TXN02106</t>
  </si>
  <si>
    <t>TXN02107</t>
  </si>
  <si>
    <t>TXN02108</t>
  </si>
  <si>
    <t>TXN02109</t>
  </si>
  <si>
    <t>TXN02110</t>
  </si>
  <si>
    <t>TXN02111</t>
  </si>
  <si>
    <t>TXN02112</t>
  </si>
  <si>
    <t>TXN02113</t>
  </si>
  <si>
    <t>TXN02114</t>
  </si>
  <si>
    <t>TXN02115</t>
  </si>
  <si>
    <t>TXN02116</t>
  </si>
  <si>
    <t>TXN02117</t>
  </si>
  <si>
    <t>TXN02118</t>
  </si>
  <si>
    <t>TXN02119</t>
  </si>
  <si>
    <t>TXN02120</t>
  </si>
  <si>
    <t>TXN02121</t>
  </si>
  <si>
    <t>TXN02122</t>
  </si>
  <si>
    <t>TXN02123</t>
  </si>
  <si>
    <t>TXN02124</t>
  </si>
  <si>
    <t>TXN02125</t>
  </si>
  <si>
    <t>TXN02126</t>
  </si>
  <si>
    <t>TXN02127</t>
  </si>
  <si>
    <t>TXN02128</t>
  </si>
  <si>
    <t>TXN02129</t>
  </si>
  <si>
    <t>TXN02130</t>
  </si>
  <si>
    <t>TXN02131</t>
  </si>
  <si>
    <t>TXN02132</t>
  </si>
  <si>
    <t>TXN02133</t>
  </si>
  <si>
    <t>TXN02134</t>
  </si>
  <si>
    <t>TXN02135</t>
  </si>
  <si>
    <t>TXN02136</t>
  </si>
  <si>
    <t>TXN02137</t>
  </si>
  <si>
    <t>TXN02138</t>
  </si>
  <si>
    <t>TXN02139</t>
  </si>
  <si>
    <t>TXN02140</t>
  </si>
  <si>
    <t>TXN02141</t>
  </si>
  <si>
    <t>TXN02142</t>
  </si>
  <si>
    <t>TXN02143</t>
  </si>
  <si>
    <t>TXN02144</t>
  </si>
  <si>
    <t>TXN02145</t>
  </si>
  <si>
    <t>TXN02146</t>
  </si>
  <si>
    <t>TXN02147</t>
  </si>
  <si>
    <t>TXN02148</t>
  </si>
  <si>
    <t>TXN02149</t>
  </si>
  <si>
    <t>TXN02150</t>
  </si>
  <si>
    <t>TXN02151</t>
  </si>
  <si>
    <t>TXN02152</t>
  </si>
  <si>
    <t>TXN02153</t>
  </si>
  <si>
    <t>TXN02154</t>
  </si>
  <si>
    <t>TXN02155</t>
  </si>
  <si>
    <t>TXN02156</t>
  </si>
  <si>
    <t>TXN02157</t>
  </si>
  <si>
    <t>TXN02158</t>
  </si>
  <si>
    <t>TXN02159</t>
  </si>
  <si>
    <t>TXN02160</t>
  </si>
  <si>
    <t>TXN02161</t>
  </si>
  <si>
    <t>TXN02162</t>
  </si>
  <si>
    <t>TXN02163</t>
  </si>
  <si>
    <t>TXN02164</t>
  </si>
  <si>
    <t>TXN02165</t>
  </si>
  <si>
    <t>TXN02166</t>
  </si>
  <si>
    <t>TXN02167</t>
  </si>
  <si>
    <t>TXN02168</t>
  </si>
  <si>
    <t>TXN02169</t>
  </si>
  <si>
    <t>TXN02170</t>
  </si>
  <si>
    <t>TXN02171</t>
  </si>
  <si>
    <t>TXN02172</t>
  </si>
  <si>
    <t>TXN02173</t>
  </si>
  <si>
    <t>TXN02174</t>
  </si>
  <si>
    <t>TXN02175</t>
  </si>
  <si>
    <t>TXN02176</t>
  </si>
  <si>
    <t>TXN02177</t>
  </si>
  <si>
    <t>TXN02178</t>
  </si>
  <si>
    <t>TXN02179</t>
  </si>
  <si>
    <t>TXN02180</t>
  </si>
  <si>
    <t>TXN02181</t>
  </si>
  <si>
    <t>TXN02182</t>
  </si>
  <si>
    <t>TXN02183</t>
  </si>
  <si>
    <t>TXN02184</t>
  </si>
  <si>
    <t>TXN02185</t>
  </si>
  <si>
    <t>TXN02186</t>
  </si>
  <si>
    <t>TXN02187</t>
  </si>
  <si>
    <t>TXN02188</t>
  </si>
  <si>
    <t>TXN02189</t>
  </si>
  <si>
    <t>TXN02190</t>
  </si>
  <si>
    <t>TXN02191</t>
  </si>
  <si>
    <t>TXN02192</t>
  </si>
  <si>
    <t>TXN02193</t>
  </si>
  <si>
    <t>TXN02194</t>
  </si>
  <si>
    <t>TXN02195</t>
  </si>
  <si>
    <t>TXN02196</t>
  </si>
  <si>
    <t>TXN02197</t>
  </si>
  <si>
    <t>TXN02198</t>
  </si>
  <si>
    <t>TXN02199</t>
  </si>
  <si>
    <t>TXN02200</t>
  </si>
  <si>
    <t>TXN02201</t>
  </si>
  <si>
    <t>TXN02202</t>
  </si>
  <si>
    <t>TXN02203</t>
  </si>
  <si>
    <t>TXN02204</t>
  </si>
  <si>
    <t>TXN02205</t>
  </si>
  <si>
    <t>TXN02206</t>
  </si>
  <si>
    <t>TXN02207</t>
  </si>
  <si>
    <t>TXN02208</t>
  </si>
  <si>
    <t>TXN02209</t>
  </si>
  <si>
    <t>TXN02210</t>
  </si>
  <si>
    <t>TXN02211</t>
  </si>
  <si>
    <t>TXN02212</t>
  </si>
  <si>
    <t>TXN02213</t>
  </si>
  <si>
    <t>TXN02214</t>
  </si>
  <si>
    <t>TXN02215</t>
  </si>
  <si>
    <t>TXN02216</t>
  </si>
  <si>
    <t>TXN02217</t>
  </si>
  <si>
    <t>TXN02218</t>
  </si>
  <si>
    <t>TXN02219</t>
  </si>
  <si>
    <t>TXN02220</t>
  </si>
  <si>
    <t>TXN02221</t>
  </si>
  <si>
    <t>TXN02222</t>
  </si>
  <si>
    <t>TXN02223</t>
  </si>
  <si>
    <t>TXN02224</t>
  </si>
  <si>
    <t>TXN02225</t>
  </si>
  <si>
    <t>TXN02226</t>
  </si>
  <si>
    <t>TXN02227</t>
  </si>
  <si>
    <t>TXN02228</t>
  </si>
  <si>
    <t>TXN02229</t>
  </si>
  <si>
    <t>TXN02230</t>
  </si>
  <si>
    <t>TXN02231</t>
  </si>
  <si>
    <t>TXN02232</t>
  </si>
  <si>
    <t>TXN02233</t>
  </si>
  <si>
    <t>TXN02234</t>
  </si>
  <si>
    <t>TXN02235</t>
  </si>
  <si>
    <t>TXN02236</t>
  </si>
  <si>
    <t>TXN02237</t>
  </si>
  <si>
    <t>TXN02238</t>
  </si>
  <si>
    <t>TXN02239</t>
  </si>
  <si>
    <t>TXN02240</t>
  </si>
  <si>
    <t>TXN02241</t>
  </si>
  <si>
    <t>TXN02242</t>
  </si>
  <si>
    <t>TXN02243</t>
  </si>
  <si>
    <t>TXN02244</t>
  </si>
  <si>
    <t>TXN02245</t>
  </si>
  <si>
    <t>TXN02246</t>
  </si>
  <si>
    <t>TXN02247</t>
  </si>
  <si>
    <t>TXN02248</t>
  </si>
  <si>
    <t>TXN02249</t>
  </si>
  <si>
    <t>TXN02250</t>
  </si>
  <si>
    <t>TXN02251</t>
  </si>
  <si>
    <t>TXN02252</t>
  </si>
  <si>
    <t>TXN02253</t>
  </si>
  <si>
    <t>TXN02254</t>
  </si>
  <si>
    <t>TXN02255</t>
  </si>
  <si>
    <t>TXN02256</t>
  </si>
  <si>
    <t>TXN02257</t>
  </si>
  <si>
    <t>TXN02258</t>
  </si>
  <si>
    <t>TXN02259</t>
  </si>
  <si>
    <t>TXN02260</t>
  </si>
  <si>
    <t>TXN02261</t>
  </si>
  <si>
    <t>TXN02262</t>
  </si>
  <si>
    <t>TXN02263</t>
  </si>
  <si>
    <t>TXN02264</t>
  </si>
  <si>
    <t>TXN02265</t>
  </si>
  <si>
    <t>TXN02266</t>
  </si>
  <si>
    <t>TXN02267</t>
  </si>
  <si>
    <t>TXN02268</t>
  </si>
  <si>
    <t>TXN02269</t>
  </si>
  <si>
    <t>TXN02270</t>
  </si>
  <si>
    <t>TXN02271</t>
  </si>
  <si>
    <t>TXN02272</t>
  </si>
  <si>
    <t>TXN02273</t>
  </si>
  <si>
    <t>TXN02274</t>
  </si>
  <si>
    <t>TXN02275</t>
  </si>
  <si>
    <t>TXN02276</t>
  </si>
  <si>
    <t>TXN02277</t>
  </si>
  <si>
    <t>TXN02278</t>
  </si>
  <si>
    <t>TXN02279</t>
  </si>
  <si>
    <t>TXN02280</t>
  </si>
  <si>
    <t>TXN02281</t>
  </si>
  <si>
    <t>TXN02282</t>
  </si>
  <si>
    <t>TXN02283</t>
  </si>
  <si>
    <t>TXN02284</t>
  </si>
  <si>
    <t>TXN02285</t>
  </si>
  <si>
    <t>TXN02286</t>
  </si>
  <si>
    <t>TXN02287</t>
  </si>
  <si>
    <t>TXN02288</t>
  </si>
  <si>
    <t>TXN02289</t>
  </si>
  <si>
    <t>TXN02290</t>
  </si>
  <si>
    <t>TXN02291</t>
  </si>
  <si>
    <t>TXN02292</t>
  </si>
  <si>
    <t>TXN02293</t>
  </si>
  <si>
    <t>TXN02294</t>
  </si>
  <si>
    <t>TXN02295</t>
  </si>
  <si>
    <t>TXN02296</t>
  </si>
  <si>
    <t>TXN02297</t>
  </si>
  <si>
    <t>TXN02298</t>
  </si>
  <si>
    <t>TXN02299</t>
  </si>
  <si>
    <t>TXN02300</t>
  </si>
  <si>
    <t>TXN02301</t>
  </si>
  <si>
    <t>TXN02302</t>
  </si>
  <si>
    <t>TXN02303</t>
  </si>
  <si>
    <t>TXN02304</t>
  </si>
  <si>
    <t>TXN02305</t>
  </si>
  <si>
    <t>TXN02306</t>
  </si>
  <si>
    <t>TXN02307</t>
  </si>
  <si>
    <t>TXN02308</t>
  </si>
  <si>
    <t>TXN02309</t>
  </si>
  <si>
    <t>TXN02310</t>
  </si>
  <si>
    <t>TXN02311</t>
  </si>
  <si>
    <t>TXN02312</t>
  </si>
  <si>
    <t>TXN02313</t>
  </si>
  <si>
    <t>TXN02314</t>
  </si>
  <si>
    <t>TXN02315</t>
  </si>
  <si>
    <t>TXN02316</t>
  </si>
  <si>
    <t>TXN02317</t>
  </si>
  <si>
    <t>TXN02318</t>
  </si>
  <si>
    <t>TXN02319</t>
  </si>
  <si>
    <t>TXN02320</t>
  </si>
  <si>
    <t>TXN02321</t>
  </si>
  <si>
    <t>TXN02322</t>
  </si>
  <si>
    <t>TXN02323</t>
  </si>
  <si>
    <t>TXN02324</t>
  </si>
  <si>
    <t>TXN02325</t>
  </si>
  <si>
    <t>TXN02326</t>
  </si>
  <si>
    <t>TXN02327</t>
  </si>
  <si>
    <t>TXN02328</t>
  </si>
  <si>
    <t>TXN02329</t>
  </si>
  <si>
    <t>TXN02330</t>
  </si>
  <si>
    <t>TXN02331</t>
  </si>
  <si>
    <t>TXN02332</t>
  </si>
  <si>
    <t>TXN02333</t>
  </si>
  <si>
    <t>TXN02334</t>
  </si>
  <si>
    <t>TXN02335</t>
  </si>
  <si>
    <t>TXN02336</t>
  </si>
  <si>
    <t>TXN02337</t>
  </si>
  <si>
    <t>TXN02338</t>
  </si>
  <si>
    <t>TXN02339</t>
  </si>
  <si>
    <t>TXN02340</t>
  </si>
  <si>
    <t>TXN02341</t>
  </si>
  <si>
    <t>TXN02342</t>
  </si>
  <si>
    <t>TXN02343</t>
  </si>
  <si>
    <t>TXN02344</t>
  </si>
  <si>
    <t>TXN02345</t>
  </si>
  <si>
    <t>TXN02346</t>
  </si>
  <si>
    <t>TXN02347</t>
  </si>
  <si>
    <t>TXN02348</t>
  </si>
  <si>
    <t>TXN02349</t>
  </si>
  <si>
    <t>TXN02350</t>
  </si>
  <si>
    <t>TXN02351</t>
  </si>
  <si>
    <t>TXN02352</t>
  </si>
  <si>
    <t>TXN02353</t>
  </si>
  <si>
    <t>TXN02354</t>
  </si>
  <si>
    <t>TXN02355</t>
  </si>
  <si>
    <t>TXN02356</t>
  </si>
  <si>
    <t>TXN02357</t>
  </si>
  <si>
    <t>TXN02358</t>
  </si>
  <si>
    <t>TXN02359</t>
  </si>
  <si>
    <t>TXN02360</t>
  </si>
  <si>
    <t>TXN02361</t>
  </si>
  <si>
    <t>TXN02362</t>
  </si>
  <si>
    <t>TXN02363</t>
  </si>
  <si>
    <t>TXN02364</t>
  </si>
  <si>
    <t>TXN02365</t>
  </si>
  <si>
    <t>TXN02366</t>
  </si>
  <si>
    <t>TXN02367</t>
  </si>
  <si>
    <t>TXN02368</t>
  </si>
  <si>
    <t>TXN02369</t>
  </si>
  <si>
    <t>TXN02370</t>
  </si>
  <si>
    <t>TXN02371</t>
  </si>
  <si>
    <t>TXN02372</t>
  </si>
  <si>
    <t>TXN02373</t>
  </si>
  <si>
    <t>TXN02374</t>
  </si>
  <si>
    <t>TXN02375</t>
  </si>
  <si>
    <t>TXN02376</t>
  </si>
  <si>
    <t>TXN02377</t>
  </si>
  <si>
    <t>TXN02378</t>
  </si>
  <si>
    <t>TXN02379</t>
  </si>
  <si>
    <t>TXN02380</t>
  </si>
  <si>
    <t>TXN02381</t>
  </si>
  <si>
    <t>TXN02382</t>
  </si>
  <si>
    <t>TXN02383</t>
  </si>
  <si>
    <t>TXN02384</t>
  </si>
  <si>
    <t>TXN02385</t>
  </si>
  <si>
    <t>TXN02386</t>
  </si>
  <si>
    <t>TXN02387</t>
  </si>
  <si>
    <t>TXN02388</t>
  </si>
  <si>
    <t>TXN02389</t>
  </si>
  <si>
    <t>TXN02390</t>
  </si>
  <si>
    <t>TXN02391</t>
  </si>
  <si>
    <t>TXN02392</t>
  </si>
  <si>
    <t>TXN02393</t>
  </si>
  <si>
    <t>TXN02394</t>
  </si>
  <si>
    <t>TXN02395</t>
  </si>
  <si>
    <t>TXN02396</t>
  </si>
  <si>
    <t>TXN02397</t>
  </si>
  <si>
    <t>TXN02398</t>
  </si>
  <si>
    <t>TXN02399</t>
  </si>
  <si>
    <t>TXN02400</t>
  </si>
  <si>
    <t>TXN02401</t>
  </si>
  <si>
    <t>TXN02402</t>
  </si>
  <si>
    <t>TXN02403</t>
  </si>
  <si>
    <t>TXN02404</t>
  </si>
  <si>
    <t>TXN02405</t>
  </si>
  <si>
    <t>TXN02406</t>
  </si>
  <si>
    <t>TXN02407</t>
  </si>
  <si>
    <t>TXN02408</t>
  </si>
  <si>
    <t>TXN02409</t>
  </si>
  <si>
    <t>TXN02410</t>
  </si>
  <si>
    <t>TXN02411</t>
  </si>
  <si>
    <t>TXN02412</t>
  </si>
  <si>
    <t>TXN02413</t>
  </si>
  <si>
    <t>TXN02414</t>
  </si>
  <si>
    <t>TXN02415</t>
  </si>
  <si>
    <t>TXN02416</t>
  </si>
  <si>
    <t>TXN02417</t>
  </si>
  <si>
    <t>TXN02418</t>
  </si>
  <si>
    <t>TXN02419</t>
  </si>
  <si>
    <t>TXN02420</t>
  </si>
  <si>
    <t>TXN02421</t>
  </si>
  <si>
    <t>TXN02422</t>
  </si>
  <si>
    <t>TXN02423</t>
  </si>
  <si>
    <t>TXN02424</t>
  </si>
  <si>
    <t>TXN02425</t>
  </si>
  <si>
    <t>TXN02426</t>
  </si>
  <si>
    <t>TXN02427</t>
  </si>
  <si>
    <t>TXN02428</t>
  </si>
  <si>
    <t>TXN02429</t>
  </si>
  <si>
    <t>TXN02430</t>
  </si>
  <si>
    <t>TXN02431</t>
  </si>
  <si>
    <t>TXN02432</t>
  </si>
  <si>
    <t>TXN02433</t>
  </si>
  <si>
    <t>TXN02434</t>
  </si>
  <si>
    <t>TXN02435</t>
  </si>
  <si>
    <t>TXN02436</t>
  </si>
  <si>
    <t>TXN02437</t>
  </si>
  <si>
    <t>TXN02438</t>
  </si>
  <si>
    <t>TXN02439</t>
  </si>
  <si>
    <t>TXN02440</t>
  </si>
  <si>
    <t>TXN02441</t>
  </si>
  <si>
    <t>TXN02442</t>
  </si>
  <si>
    <t>TXN02443</t>
  </si>
  <si>
    <t>TXN02444</t>
  </si>
  <si>
    <t>TXN02445</t>
  </si>
  <si>
    <t>TXN02446</t>
  </si>
  <si>
    <t>TXN02447</t>
  </si>
  <si>
    <t>TXN02448</t>
  </si>
  <si>
    <t>TXN02449</t>
  </si>
  <si>
    <t>TXN02450</t>
  </si>
  <si>
    <t>TXN02451</t>
  </si>
  <si>
    <t>TXN02452</t>
  </si>
  <si>
    <t>TXN02453</t>
  </si>
  <si>
    <t>TXN02454</t>
  </si>
  <si>
    <t>TXN02455</t>
  </si>
  <si>
    <t>TXN02456</t>
  </si>
  <si>
    <t>TXN02457</t>
  </si>
  <si>
    <t>TXN02458</t>
  </si>
  <si>
    <t>TXN02459</t>
  </si>
  <si>
    <t>TXN02460</t>
  </si>
  <si>
    <t>TXN02461</t>
  </si>
  <si>
    <t>TXN02462</t>
  </si>
  <si>
    <t>TXN02463</t>
  </si>
  <si>
    <t>TXN02464</t>
  </si>
  <si>
    <t>TXN02465</t>
  </si>
  <si>
    <t>TXN02466</t>
  </si>
  <si>
    <t>TXN02467</t>
  </si>
  <si>
    <t>TXN02468</t>
  </si>
  <si>
    <t>TXN02469</t>
  </si>
  <si>
    <t>TXN02470</t>
  </si>
  <si>
    <t>TXN02471</t>
  </si>
  <si>
    <t>TXN02472</t>
  </si>
  <si>
    <t>TXN02473</t>
  </si>
  <si>
    <t>TXN02474</t>
  </si>
  <si>
    <t>TXN02475</t>
  </si>
  <si>
    <t>TXN02476</t>
  </si>
  <si>
    <t>TXN02477</t>
  </si>
  <si>
    <t>TXN02478</t>
  </si>
  <si>
    <t>TXN02479</t>
  </si>
  <si>
    <t>TXN02480</t>
  </si>
  <si>
    <t>TXN02481</t>
  </si>
  <si>
    <t>TXN02482</t>
  </si>
  <si>
    <t>TXN02483</t>
  </si>
  <si>
    <t>TXN02484</t>
  </si>
  <si>
    <t>TXN02485</t>
  </si>
  <si>
    <t>TXN02486</t>
  </si>
  <si>
    <t>TXN02487</t>
  </si>
  <si>
    <t>TXN02488</t>
  </si>
  <si>
    <t>TXN02489</t>
  </si>
  <si>
    <t>TXN02490</t>
  </si>
  <si>
    <t>TXN02491</t>
  </si>
  <si>
    <t>TXN02492</t>
  </si>
  <si>
    <t>TXN02493</t>
  </si>
  <si>
    <t>TXN02494</t>
  </si>
  <si>
    <t>TXN02495</t>
  </si>
  <si>
    <t>TXN02496</t>
  </si>
  <si>
    <t>TXN02497</t>
  </si>
  <si>
    <t>TXN02498</t>
  </si>
  <si>
    <t>TXN02499</t>
  </si>
  <si>
    <t>TXN02500</t>
  </si>
  <si>
    <t>TXN02501</t>
  </si>
  <si>
    <t>TXN02502</t>
  </si>
  <si>
    <t>TXN02503</t>
  </si>
  <si>
    <t>TXN02504</t>
  </si>
  <si>
    <t>TXN02505</t>
  </si>
  <si>
    <t>TXN02506</t>
  </si>
  <si>
    <t>TXN02507</t>
  </si>
  <si>
    <t>TXN02508</t>
  </si>
  <si>
    <t>TXN02509</t>
  </si>
  <si>
    <t>TXN02510</t>
  </si>
  <si>
    <t>TXN02511</t>
  </si>
  <si>
    <t>TXN02512</t>
  </si>
  <si>
    <t>TXN02513</t>
  </si>
  <si>
    <t>TXN02514</t>
  </si>
  <si>
    <t>TXN02515</t>
  </si>
  <si>
    <t>TXN02516</t>
  </si>
  <si>
    <t>TXN02517</t>
  </si>
  <si>
    <t>TXN02518</t>
  </si>
  <si>
    <t>TXN02519</t>
  </si>
  <si>
    <t>TXN02520</t>
  </si>
  <si>
    <t>TXN02521</t>
  </si>
  <si>
    <t>TXN02522</t>
  </si>
  <si>
    <t>TXN02523</t>
  </si>
  <si>
    <t>TXN02524</t>
  </si>
  <si>
    <t>TXN02525</t>
  </si>
  <si>
    <t>TXN02526</t>
  </si>
  <si>
    <t>TXN02527</t>
  </si>
  <si>
    <t>TXN02528</t>
  </si>
  <si>
    <t>TXN02529</t>
  </si>
  <si>
    <t>TXN02530</t>
  </si>
  <si>
    <t>TXN02531</t>
  </si>
  <si>
    <t>TXN02532</t>
  </si>
  <si>
    <t>TXN02533</t>
  </si>
  <si>
    <t>TXN02534</t>
  </si>
  <si>
    <t>TXN02535</t>
  </si>
  <si>
    <t>TXN02536</t>
  </si>
  <si>
    <t>TXN02537</t>
  </si>
  <si>
    <t>TXN02538</t>
  </si>
  <si>
    <t>TXN02539</t>
  </si>
  <si>
    <t>TXN02540</t>
  </si>
  <si>
    <t>TXN02541</t>
  </si>
  <si>
    <t>TXN02542</t>
  </si>
  <si>
    <t>TXN02543</t>
  </si>
  <si>
    <t>TXN02544</t>
  </si>
  <si>
    <t>TXN02545</t>
  </si>
  <si>
    <t>TXN02546</t>
  </si>
  <si>
    <t>TXN02547</t>
  </si>
  <si>
    <t>TXN02548</t>
  </si>
  <si>
    <t>TXN02549</t>
  </si>
  <si>
    <t>TXN02550</t>
  </si>
  <si>
    <t>TXN02551</t>
  </si>
  <si>
    <t>TXN02552</t>
  </si>
  <si>
    <t>TXN02553</t>
  </si>
  <si>
    <t>TXN02554</t>
  </si>
  <si>
    <t>TXN02555</t>
  </si>
  <si>
    <t>TXN02556</t>
  </si>
  <si>
    <t>TXN02557</t>
  </si>
  <si>
    <t>TXN02558</t>
  </si>
  <si>
    <t>TXN02559</t>
  </si>
  <si>
    <t>TXN02560</t>
  </si>
  <si>
    <t>TXN02561</t>
  </si>
  <si>
    <t>TXN02562</t>
  </si>
  <si>
    <t>TXN02563</t>
  </si>
  <si>
    <t>TXN02564</t>
  </si>
  <si>
    <t>TXN02565</t>
  </si>
  <si>
    <t>TXN02566</t>
  </si>
  <si>
    <t>TXN02567</t>
  </si>
  <si>
    <t>TXN02568</t>
  </si>
  <si>
    <t>TXN02569</t>
  </si>
  <si>
    <t>TXN02570</t>
  </si>
  <si>
    <t>TXN02571</t>
  </si>
  <si>
    <t>TXN02572</t>
  </si>
  <si>
    <t>TXN02573</t>
  </si>
  <si>
    <t>TXN02574</t>
  </si>
  <si>
    <t>TXN02575</t>
  </si>
  <si>
    <t>TXN02576</t>
  </si>
  <si>
    <t>TXN02577</t>
  </si>
  <si>
    <t>TXN02578</t>
  </si>
  <si>
    <t>TXN02579</t>
  </si>
  <si>
    <t>TXN02580</t>
  </si>
  <si>
    <t>TXN02581</t>
  </si>
  <si>
    <t>TXN02582</t>
  </si>
  <si>
    <t>TXN02583</t>
  </si>
  <si>
    <t>TXN02584</t>
  </si>
  <si>
    <t>TXN02585</t>
  </si>
  <si>
    <t>TXN02586</t>
  </si>
  <si>
    <t>TXN02587</t>
  </si>
  <si>
    <t>TXN02588</t>
  </si>
  <si>
    <t>TXN02589</t>
  </si>
  <si>
    <t>TXN02590</t>
  </si>
  <si>
    <t>TXN02591</t>
  </si>
  <si>
    <t>TXN02592</t>
  </si>
  <si>
    <t>TXN02593</t>
  </si>
  <si>
    <t>TXN02594</t>
  </si>
  <si>
    <t>TXN02595</t>
  </si>
  <si>
    <t>TXN02596</t>
  </si>
  <si>
    <t>TXN02597</t>
  </si>
  <si>
    <t>TXN02598</t>
  </si>
  <si>
    <t>TXN02599</t>
  </si>
  <si>
    <t>TXN02600</t>
  </si>
  <si>
    <t>TXN02601</t>
  </si>
  <si>
    <t>TXN02602</t>
  </si>
  <si>
    <t>TXN02603</t>
  </si>
  <si>
    <t>TXN02604</t>
  </si>
  <si>
    <t>TXN02605</t>
  </si>
  <si>
    <t>TXN02606</t>
  </si>
  <si>
    <t>TXN02607</t>
  </si>
  <si>
    <t>TXN02608</t>
  </si>
  <si>
    <t>TXN02609</t>
  </si>
  <si>
    <t>TXN02610</t>
  </si>
  <si>
    <t>TXN02611</t>
  </si>
  <si>
    <t>TXN02612</t>
  </si>
  <si>
    <t>TXN02613</t>
  </si>
  <si>
    <t>TXN02614</t>
  </si>
  <si>
    <t>TXN02615</t>
  </si>
  <si>
    <t>TXN02616</t>
  </si>
  <si>
    <t>TXN02617</t>
  </si>
  <si>
    <t>TXN02618</t>
  </si>
  <si>
    <t>TXN02619</t>
  </si>
  <si>
    <t>TXN02620</t>
  </si>
  <si>
    <t>TXN02621</t>
  </si>
  <si>
    <t>TXN02622</t>
  </si>
  <si>
    <t>TXN02623</t>
  </si>
  <si>
    <t>TXN02624</t>
  </si>
  <si>
    <t>TXN02625</t>
  </si>
  <si>
    <t>TXN02626</t>
  </si>
  <si>
    <t>TXN02627</t>
  </si>
  <si>
    <t>TXN02628</t>
  </si>
  <si>
    <t>TXN02629</t>
  </si>
  <si>
    <t>TXN02630</t>
  </si>
  <si>
    <t>TXN02631</t>
  </si>
  <si>
    <t>TXN02632</t>
  </si>
  <si>
    <t>TXN02633</t>
  </si>
  <si>
    <t>TXN02634</t>
  </si>
  <si>
    <t>TXN02635</t>
  </si>
  <si>
    <t>TXN02636</t>
  </si>
  <si>
    <t>TXN02637</t>
  </si>
  <si>
    <t>TXN02638</t>
  </si>
  <si>
    <t>TXN02639</t>
  </si>
  <si>
    <t>TXN02640</t>
  </si>
  <si>
    <t>TXN02641</t>
  </si>
  <si>
    <t>TXN02642</t>
  </si>
  <si>
    <t>TXN02643</t>
  </si>
  <si>
    <t>TXN02644</t>
  </si>
  <si>
    <t>TXN02645</t>
  </si>
  <si>
    <t>TXN02646</t>
  </si>
  <si>
    <t>TXN02647</t>
  </si>
  <si>
    <t>TXN02648</t>
  </si>
  <si>
    <t>TXN02649</t>
  </si>
  <si>
    <t>TXN02650</t>
  </si>
  <si>
    <t>TXN02651</t>
  </si>
  <si>
    <t>TXN02652</t>
  </si>
  <si>
    <t>TXN02653</t>
  </si>
  <si>
    <t>TXN02654</t>
  </si>
  <si>
    <t>TXN02655</t>
  </si>
  <si>
    <t>TXN02656</t>
  </si>
  <si>
    <t>TXN02657</t>
  </si>
  <si>
    <t>TXN02658</t>
  </si>
  <si>
    <t>TXN02659</t>
  </si>
  <si>
    <t>TXN02660</t>
  </si>
  <si>
    <t>TXN02661</t>
  </si>
  <si>
    <t>TXN02662</t>
  </si>
  <si>
    <t>TXN02663</t>
  </si>
  <si>
    <t>TXN02664</t>
  </si>
  <si>
    <t>TXN02665</t>
  </si>
  <si>
    <t>TXN02666</t>
  </si>
  <si>
    <t>TXN02667</t>
  </si>
  <si>
    <t>TXN02668</t>
  </si>
  <si>
    <t>TXN02669</t>
  </si>
  <si>
    <t>TXN02670</t>
  </si>
  <si>
    <t>TXN02671</t>
  </si>
  <si>
    <t>TXN02672</t>
  </si>
  <si>
    <t>TXN02673</t>
  </si>
  <si>
    <t>TXN02674</t>
  </si>
  <si>
    <t>TXN02675</t>
  </si>
  <si>
    <t>TXN02676</t>
  </si>
  <si>
    <t>TXN02677</t>
  </si>
  <si>
    <t>TXN02678</t>
  </si>
  <si>
    <t>TXN02679</t>
  </si>
  <si>
    <t>TXN02680</t>
  </si>
  <si>
    <t>TXN02681</t>
  </si>
  <si>
    <t>TXN02682</t>
  </si>
  <si>
    <t>TXN02683</t>
  </si>
  <si>
    <t>TXN02684</t>
  </si>
  <si>
    <t>TXN02685</t>
  </si>
  <si>
    <t>TXN02686</t>
  </si>
  <si>
    <t>TXN02687</t>
  </si>
  <si>
    <t>TXN02688</t>
  </si>
  <si>
    <t>TXN02689</t>
  </si>
  <si>
    <t>TXN02690</t>
  </si>
  <si>
    <t>TXN02691</t>
  </si>
  <si>
    <t>TXN02692</t>
  </si>
  <si>
    <t>TXN02693</t>
  </si>
  <si>
    <t>TXN02694</t>
  </si>
  <si>
    <t>TXN02695</t>
  </si>
  <si>
    <t>TXN02696</t>
  </si>
  <si>
    <t>TXN02697</t>
  </si>
  <si>
    <t>TXN02698</t>
  </si>
  <si>
    <t>TXN02699</t>
  </si>
  <si>
    <t>TXN02700</t>
  </si>
  <si>
    <t>TXN02701</t>
  </si>
  <si>
    <t>TXN02702</t>
  </si>
  <si>
    <t>TXN02703</t>
  </si>
  <si>
    <t>TXN02704</t>
  </si>
  <si>
    <t>TXN02705</t>
  </si>
  <si>
    <t>TXN02706</t>
  </si>
  <si>
    <t>TXN02707</t>
  </si>
  <si>
    <t>TXN02708</t>
  </si>
  <si>
    <t>TXN02709</t>
  </si>
  <si>
    <t>TXN02710</t>
  </si>
  <si>
    <t>TXN02711</t>
  </si>
  <si>
    <t>TXN02712</t>
  </si>
  <si>
    <t>TXN02713</t>
  </si>
  <si>
    <t>TXN02714</t>
  </si>
  <si>
    <t>TXN02715</t>
  </si>
  <si>
    <t>TXN02716</t>
  </si>
  <si>
    <t>TXN02717</t>
  </si>
  <si>
    <t>TXN02718</t>
  </si>
  <si>
    <t>TXN02719</t>
  </si>
  <si>
    <t>TXN02720</t>
  </si>
  <si>
    <t>TXN02721</t>
  </si>
  <si>
    <t>TXN02722</t>
  </si>
  <si>
    <t>TXN02723</t>
  </si>
  <si>
    <t>TXN02724</t>
  </si>
  <si>
    <t>TXN02725</t>
  </si>
  <si>
    <t>TXN02726</t>
  </si>
  <si>
    <t>TXN02727</t>
  </si>
  <si>
    <t>TXN02728</t>
  </si>
  <si>
    <t>TXN02729</t>
  </si>
  <si>
    <t>TXN02730</t>
  </si>
  <si>
    <t>TXN02731</t>
  </si>
  <si>
    <t>TXN02732</t>
  </si>
  <si>
    <t>TXN02733</t>
  </si>
  <si>
    <t>TXN02734</t>
  </si>
  <si>
    <t>TXN02735</t>
  </si>
  <si>
    <t>TXN02736</t>
  </si>
  <si>
    <t>TXN02737</t>
  </si>
  <si>
    <t>TXN02738</t>
  </si>
  <si>
    <t>TXN02739</t>
  </si>
  <si>
    <t>TXN02740</t>
  </si>
  <si>
    <t>TXN02741</t>
  </si>
  <si>
    <t>TXN02742</t>
  </si>
  <si>
    <t>TXN02743</t>
  </si>
  <si>
    <t>TXN02744</t>
  </si>
  <si>
    <t>TXN02745</t>
  </si>
  <si>
    <t>TXN02746</t>
  </si>
  <si>
    <t>TXN02747</t>
  </si>
  <si>
    <t>TXN02748</t>
  </si>
  <si>
    <t>TXN02749</t>
  </si>
  <si>
    <t>TXN02750</t>
  </si>
  <si>
    <t>TXN02751</t>
  </si>
  <si>
    <t>TXN02752</t>
  </si>
  <si>
    <t>TXN02753</t>
  </si>
  <si>
    <t>TXN02754</t>
  </si>
  <si>
    <t>TXN02755</t>
  </si>
  <si>
    <t>TXN02756</t>
  </si>
  <si>
    <t>TXN02757</t>
  </si>
  <si>
    <t>TXN02758</t>
  </si>
  <si>
    <t>TXN02759</t>
  </si>
  <si>
    <t>TXN02760</t>
  </si>
  <si>
    <t>TXN02761</t>
  </si>
  <si>
    <t>TXN02762</t>
  </si>
  <si>
    <t>TXN02763</t>
  </si>
  <si>
    <t>TXN02764</t>
  </si>
  <si>
    <t>TXN02765</t>
  </si>
  <si>
    <t>TXN02766</t>
  </si>
  <si>
    <t>TXN02767</t>
  </si>
  <si>
    <t>TXN02768</t>
  </si>
  <si>
    <t>TXN02769</t>
  </si>
  <si>
    <t>TXN02770</t>
  </si>
  <si>
    <t>TXN02771</t>
  </si>
  <si>
    <t>TXN02772</t>
  </si>
  <si>
    <t>TXN02773</t>
  </si>
  <si>
    <t>TXN02774</t>
  </si>
  <si>
    <t>TXN02775</t>
  </si>
  <si>
    <t>TXN02776</t>
  </si>
  <si>
    <t>TXN02777</t>
  </si>
  <si>
    <t>TXN02778</t>
  </si>
  <si>
    <t>TXN02779</t>
  </si>
  <si>
    <t>TXN02780</t>
  </si>
  <si>
    <t>TXN02781</t>
  </si>
  <si>
    <t>TXN02782</t>
  </si>
  <si>
    <t>TXN02783</t>
  </si>
  <si>
    <t>TXN02784</t>
  </si>
  <si>
    <t>TXN02785</t>
  </si>
  <si>
    <t>TXN02786</t>
  </si>
  <si>
    <t>TXN02787</t>
  </si>
  <si>
    <t>TXN02788</t>
  </si>
  <si>
    <t>TXN02789</t>
  </si>
  <si>
    <t>TXN02790</t>
  </si>
  <si>
    <t>TXN02791</t>
  </si>
  <si>
    <t>TXN02792</t>
  </si>
  <si>
    <t>TXN02793</t>
  </si>
  <si>
    <t>TXN02794</t>
  </si>
  <si>
    <t>TXN02795</t>
  </si>
  <si>
    <t>TXN02796</t>
  </si>
  <si>
    <t>TXN02797</t>
  </si>
  <si>
    <t>TXN02798</t>
  </si>
  <si>
    <t>TXN02799</t>
  </si>
  <si>
    <t>TXN02800</t>
  </si>
  <si>
    <t>TXN02801</t>
  </si>
  <si>
    <t>TXN02802</t>
  </si>
  <si>
    <t>TXN02803</t>
  </si>
  <si>
    <t>TXN02804</t>
  </si>
  <si>
    <t>TXN02805</t>
  </si>
  <si>
    <t>TXN02806</t>
  </si>
  <si>
    <t>TXN02807</t>
  </si>
  <si>
    <t>TXN02808</t>
  </si>
  <si>
    <t>TXN02809</t>
  </si>
  <si>
    <t>TXN02810</t>
  </si>
  <si>
    <t>TXN02811</t>
  </si>
  <si>
    <t>TXN02812</t>
  </si>
  <si>
    <t>TXN02813</t>
  </si>
  <si>
    <t>TXN02814</t>
  </si>
  <si>
    <t>TXN02815</t>
  </si>
  <si>
    <t>TXN02816</t>
  </si>
  <si>
    <t>TXN02817</t>
  </si>
  <si>
    <t>TXN02818</t>
  </si>
  <si>
    <t>TXN02819</t>
  </si>
  <si>
    <t>TXN02820</t>
  </si>
  <si>
    <t>TXN02821</t>
  </si>
  <si>
    <t>TXN02822</t>
  </si>
  <si>
    <t>TXN02823</t>
  </si>
  <si>
    <t>TXN02824</t>
  </si>
  <si>
    <t>TXN02825</t>
  </si>
  <si>
    <t>TXN02826</t>
  </si>
  <si>
    <t>TXN02827</t>
  </si>
  <si>
    <t>TXN02828</t>
  </si>
  <si>
    <t>TXN02829</t>
  </si>
  <si>
    <t>TXN02830</t>
  </si>
  <si>
    <t>TXN02831</t>
  </si>
  <si>
    <t>TXN02832</t>
  </si>
  <si>
    <t>TXN02833</t>
  </si>
  <si>
    <t>TXN02834</t>
  </si>
  <si>
    <t>TXN02835</t>
  </si>
  <si>
    <t>TXN02836</t>
  </si>
  <si>
    <t>TXN02837</t>
  </si>
  <si>
    <t>TXN02838</t>
  </si>
  <si>
    <t>TXN02839</t>
  </si>
  <si>
    <t>TXN02840</t>
  </si>
  <si>
    <t>TXN02841</t>
  </si>
  <si>
    <t>TXN02842</t>
  </si>
  <si>
    <t>TXN02843</t>
  </si>
  <si>
    <t>TXN02844</t>
  </si>
  <si>
    <t>TXN02845</t>
  </si>
  <si>
    <t>TXN02846</t>
  </si>
  <si>
    <t>TXN02847</t>
  </si>
  <si>
    <t>TXN02848</t>
  </si>
  <si>
    <t>TXN02849</t>
  </si>
  <si>
    <t>TXN02850</t>
  </si>
  <si>
    <t>TXN02851</t>
  </si>
  <si>
    <t>TXN02852</t>
  </si>
  <si>
    <t>TXN02853</t>
  </si>
  <si>
    <t>TXN02854</t>
  </si>
  <si>
    <t>TXN02855</t>
  </si>
  <si>
    <t>TXN02856</t>
  </si>
  <si>
    <t>TXN02857</t>
  </si>
  <si>
    <t>TXN02858</t>
  </si>
  <si>
    <t>TXN02859</t>
  </si>
  <si>
    <t>TXN02860</t>
  </si>
  <si>
    <t>TXN02861</t>
  </si>
  <si>
    <t>TXN02862</t>
  </si>
  <si>
    <t>TXN02863</t>
  </si>
  <si>
    <t>TXN02864</t>
  </si>
  <si>
    <t>TXN02865</t>
  </si>
  <si>
    <t>TXN02866</t>
  </si>
  <si>
    <t>TXN02867</t>
  </si>
  <si>
    <t>TXN02868</t>
  </si>
  <si>
    <t>TXN02869</t>
  </si>
  <si>
    <t>TXN02870</t>
  </si>
  <si>
    <t>TXN02871</t>
  </si>
  <si>
    <t>TXN02872</t>
  </si>
  <si>
    <t>TXN02873</t>
  </si>
  <si>
    <t>TXN02874</t>
  </si>
  <si>
    <t>TXN02875</t>
  </si>
  <si>
    <t>TXN02876</t>
  </si>
  <si>
    <t>TXN02877</t>
  </si>
  <si>
    <t>TXN02878</t>
  </si>
  <si>
    <t>TXN02879</t>
  </si>
  <si>
    <t>TXN02880</t>
  </si>
  <si>
    <t>TXN02881</t>
  </si>
  <si>
    <t>TXN02882</t>
  </si>
  <si>
    <t>TXN02883</t>
  </si>
  <si>
    <t>TXN02884</t>
  </si>
  <si>
    <t>TXN02885</t>
  </si>
  <si>
    <t>TXN02886</t>
  </si>
  <si>
    <t>TXN02887</t>
  </si>
  <si>
    <t>TXN02888</t>
  </si>
  <si>
    <t>TXN02889</t>
  </si>
  <si>
    <t>TXN02890</t>
  </si>
  <si>
    <t>TXN02891</t>
  </si>
  <si>
    <t>TXN02892</t>
  </si>
  <si>
    <t>TXN02893</t>
  </si>
  <si>
    <t>TXN02894</t>
  </si>
  <si>
    <t>TXN02895</t>
  </si>
  <si>
    <t>TXN02896</t>
  </si>
  <si>
    <t>TXN02897</t>
  </si>
  <si>
    <t>TXN02898</t>
  </si>
  <si>
    <t>TXN02899</t>
  </si>
  <si>
    <t>TXN02900</t>
  </si>
  <si>
    <t>TXN02901</t>
  </si>
  <si>
    <t>TXN02902</t>
  </si>
  <si>
    <t>TXN02903</t>
  </si>
  <si>
    <t>TXN02904</t>
  </si>
  <si>
    <t>TXN02905</t>
  </si>
  <si>
    <t>TXN02906</t>
  </si>
  <si>
    <t>TXN02907</t>
  </si>
  <si>
    <t>TXN02908</t>
  </si>
  <si>
    <t>TXN02909</t>
  </si>
  <si>
    <t>TXN02910</t>
  </si>
  <si>
    <t>TXN02911</t>
  </si>
  <si>
    <t>TXN02912</t>
  </si>
  <si>
    <t>TXN02913</t>
  </si>
  <si>
    <t>TXN02914</t>
  </si>
  <si>
    <t>TXN02915</t>
  </si>
  <si>
    <t>TXN02916</t>
  </si>
  <si>
    <t>TXN02917</t>
  </si>
  <si>
    <t>TXN02918</t>
  </si>
  <si>
    <t>TXN02919</t>
  </si>
  <si>
    <t>TXN02920</t>
  </si>
  <si>
    <t>TXN02921</t>
  </si>
  <si>
    <t>TXN02922</t>
  </si>
  <si>
    <t>TXN02923</t>
  </si>
  <si>
    <t>TXN02924</t>
  </si>
  <si>
    <t>TXN02925</t>
  </si>
  <si>
    <t>TXN02926</t>
  </si>
  <si>
    <t>TXN02927</t>
  </si>
  <si>
    <t>TXN02928</t>
  </si>
  <si>
    <t>TXN02929</t>
  </si>
  <si>
    <t>TXN02930</t>
  </si>
  <si>
    <t>TXN02931</t>
  </si>
  <si>
    <t>TXN02932</t>
  </si>
  <si>
    <t>TXN02933</t>
  </si>
  <si>
    <t>TXN02934</t>
  </si>
  <si>
    <t>TXN02935</t>
  </si>
  <si>
    <t>TXN02936</t>
  </si>
  <si>
    <t>TXN02937</t>
  </si>
  <si>
    <t>TXN02938</t>
  </si>
  <si>
    <t>TXN02939</t>
  </si>
  <si>
    <t>TXN02940</t>
  </si>
  <si>
    <t>TXN02941</t>
  </si>
  <si>
    <t>TXN02942</t>
  </si>
  <si>
    <t>TXN02943</t>
  </si>
  <si>
    <t>TXN02944</t>
  </si>
  <si>
    <t>TXN02945</t>
  </si>
  <si>
    <t>TXN02946</t>
  </si>
  <si>
    <t>TXN02947</t>
  </si>
  <si>
    <t>TXN02948</t>
  </si>
  <si>
    <t>TXN02949</t>
  </si>
  <si>
    <t>TXN02950</t>
  </si>
  <si>
    <t>TXN02951</t>
  </si>
  <si>
    <t>TXN02952</t>
  </si>
  <si>
    <t>TXN02953</t>
  </si>
  <si>
    <t>TXN02954</t>
  </si>
  <si>
    <t>TXN02955</t>
  </si>
  <si>
    <t>TXN02956</t>
  </si>
  <si>
    <t>TXN02957</t>
  </si>
  <si>
    <t>TXN02958</t>
  </si>
  <si>
    <t>TXN02959</t>
  </si>
  <si>
    <t>TXN02960</t>
  </si>
  <si>
    <t>TXN02961</t>
  </si>
  <si>
    <t>TXN02962</t>
  </si>
  <si>
    <t>TXN02963</t>
  </si>
  <si>
    <t>TXN02964</t>
  </si>
  <si>
    <t>TXN02965</t>
  </si>
  <si>
    <t>TXN02966</t>
  </si>
  <si>
    <t>TXN02967</t>
  </si>
  <si>
    <t>TXN02968</t>
  </si>
  <si>
    <t>TXN02969</t>
  </si>
  <si>
    <t>TXN02970</t>
  </si>
  <si>
    <t>TXN02971</t>
  </si>
  <si>
    <t>TXN02972</t>
  </si>
  <si>
    <t>TXN02973</t>
  </si>
  <si>
    <t>TXN02974</t>
  </si>
  <si>
    <t>TXN02975</t>
  </si>
  <si>
    <t>TXN02976</t>
  </si>
  <si>
    <t>TXN02977</t>
  </si>
  <si>
    <t>TXN02978</t>
  </si>
  <si>
    <t>TXN02979</t>
  </si>
  <si>
    <t>TXN02980</t>
  </si>
  <si>
    <t>TXN02981</t>
  </si>
  <si>
    <t>TXN02982</t>
  </si>
  <si>
    <t>TXN02983</t>
  </si>
  <si>
    <t>TXN02984</t>
  </si>
  <si>
    <t>TXN02985</t>
  </si>
  <si>
    <t>TXN02986</t>
  </si>
  <si>
    <t>TXN02987</t>
  </si>
  <si>
    <t>TXN02988</t>
  </si>
  <si>
    <t>TXN02989</t>
  </si>
  <si>
    <t>TXN02990</t>
  </si>
  <si>
    <t>TXN02991</t>
  </si>
  <si>
    <t>TXN02992</t>
  </si>
  <si>
    <t>TXN02993</t>
  </si>
  <si>
    <t>TXN02994</t>
  </si>
  <si>
    <t>TXN02995</t>
  </si>
  <si>
    <t>TXN02996</t>
  </si>
  <si>
    <t>TXN02997</t>
  </si>
  <si>
    <t>TXN02998</t>
  </si>
  <si>
    <t>TXN02999</t>
  </si>
  <si>
    <t>TXN03000</t>
  </si>
  <si>
    <t>TXN03001</t>
  </si>
  <si>
    <t>TXN03002</t>
  </si>
  <si>
    <t>TXN03003</t>
  </si>
  <si>
    <t>TXN03004</t>
  </si>
  <si>
    <t>TXN03005</t>
  </si>
  <si>
    <t>TXN03006</t>
  </si>
  <si>
    <t>TXN03007</t>
  </si>
  <si>
    <t>TXN03008</t>
  </si>
  <si>
    <t>TXN03009</t>
  </si>
  <si>
    <t>TXN03010</t>
  </si>
  <si>
    <t>TXN03011</t>
  </si>
  <si>
    <t>TXN03012</t>
  </si>
  <si>
    <t>TXN03013</t>
  </si>
  <si>
    <t>TXN03014</t>
  </si>
  <si>
    <t>TXN03015</t>
  </si>
  <si>
    <t>TXN03016</t>
  </si>
  <si>
    <t>TXN03017</t>
  </si>
  <si>
    <t>TXN03018</t>
  </si>
  <si>
    <t>TXN03019</t>
  </si>
  <si>
    <t>TXN03020</t>
  </si>
  <si>
    <t>TXN03021</t>
  </si>
  <si>
    <t>TXN03022</t>
  </si>
  <si>
    <t>TXN03023</t>
  </si>
  <si>
    <t>TXN03024</t>
  </si>
  <si>
    <t>TXN03025</t>
  </si>
  <si>
    <t>TXN03026</t>
  </si>
  <si>
    <t>TXN03027</t>
  </si>
  <si>
    <t>TXN03028</t>
  </si>
  <si>
    <t>TXN03029</t>
  </si>
  <si>
    <t>TXN03030</t>
  </si>
  <si>
    <t>TXN03031</t>
  </si>
  <si>
    <t>TXN03032</t>
  </si>
  <si>
    <t>TXN03033</t>
  </si>
  <si>
    <t>TXN03034</t>
  </si>
  <si>
    <t>TXN03035</t>
  </si>
  <si>
    <t>TXN03036</t>
  </si>
  <si>
    <t>TXN03037</t>
  </si>
  <si>
    <t>TXN03038</t>
  </si>
  <si>
    <t>TXN03039</t>
  </si>
  <si>
    <t>TXN03040</t>
  </si>
  <si>
    <t>TXN03041</t>
  </si>
  <si>
    <t>TXN03042</t>
  </si>
  <si>
    <t>TXN03043</t>
  </si>
  <si>
    <t>TXN03044</t>
  </si>
  <si>
    <t>TXN03045</t>
  </si>
  <si>
    <t>TXN03046</t>
  </si>
  <si>
    <t>TXN03047</t>
  </si>
  <si>
    <t>TXN03048</t>
  </si>
  <si>
    <t>TXN03049</t>
  </si>
  <si>
    <t>TXN03050</t>
  </si>
  <si>
    <t>TXN03051</t>
  </si>
  <si>
    <t>TXN03052</t>
  </si>
  <si>
    <t>TXN03053</t>
  </si>
  <si>
    <t>TXN03054</t>
  </si>
  <si>
    <t>TXN03055</t>
  </si>
  <si>
    <t>TXN03056</t>
  </si>
  <si>
    <t>TXN03057</t>
  </si>
  <si>
    <t>TXN03058</t>
  </si>
  <si>
    <t>TXN03059</t>
  </si>
  <si>
    <t>TXN03060</t>
  </si>
  <si>
    <t>TXN03061</t>
  </si>
  <si>
    <t>TXN03062</t>
  </si>
  <si>
    <t>TXN03063</t>
  </si>
  <si>
    <t>TXN03064</t>
  </si>
  <si>
    <t>TXN03065</t>
  </si>
  <si>
    <t>TXN03066</t>
  </si>
  <si>
    <t>TXN03067</t>
  </si>
  <si>
    <t>TXN03068</t>
  </si>
  <si>
    <t>TXN03069</t>
  </si>
  <si>
    <t>TXN03070</t>
  </si>
  <si>
    <t>TXN03071</t>
  </si>
  <si>
    <t>TXN03072</t>
  </si>
  <si>
    <t>TXN03073</t>
  </si>
  <si>
    <t>TXN03074</t>
  </si>
  <si>
    <t>TXN03075</t>
  </si>
  <si>
    <t>TXN03076</t>
  </si>
  <si>
    <t>TXN03077</t>
  </si>
  <si>
    <t>TXN03078</t>
  </si>
  <si>
    <t>TXN03079</t>
  </si>
  <si>
    <t>TXN03080</t>
  </si>
  <si>
    <t>TXN03081</t>
  </si>
  <si>
    <t>TXN03082</t>
  </si>
  <si>
    <t>TXN03083</t>
  </si>
  <si>
    <t>TXN03084</t>
  </si>
  <si>
    <t>TXN03085</t>
  </si>
  <si>
    <t>TXN03086</t>
  </si>
  <si>
    <t>TXN03087</t>
  </si>
  <si>
    <t>TXN03088</t>
  </si>
  <si>
    <t>TXN03089</t>
  </si>
  <si>
    <t>TXN03090</t>
  </si>
  <si>
    <t>TXN03091</t>
  </si>
  <si>
    <t>TXN03092</t>
  </si>
  <si>
    <t>TXN03093</t>
  </si>
  <si>
    <t>TXN03094</t>
  </si>
  <si>
    <t>TXN03095</t>
  </si>
  <si>
    <t>TXN03096</t>
  </si>
  <si>
    <t>TXN03097</t>
  </si>
  <si>
    <t>TXN03098</t>
  </si>
  <si>
    <t>TXN03099</t>
  </si>
  <si>
    <t>TXN03100</t>
  </si>
  <si>
    <t>TXN03101</t>
  </si>
  <si>
    <t>TXN03102</t>
  </si>
  <si>
    <t>TXN03103</t>
  </si>
  <si>
    <t>TXN03104</t>
  </si>
  <si>
    <t>TXN03105</t>
  </si>
  <si>
    <t>TXN03106</t>
  </si>
  <si>
    <t>TXN03107</t>
  </si>
  <si>
    <t>TXN03108</t>
  </si>
  <si>
    <t>TXN03109</t>
  </si>
  <si>
    <t>TXN03110</t>
  </si>
  <si>
    <t>TXN03111</t>
  </si>
  <si>
    <t>TXN03112</t>
  </si>
  <si>
    <t>TXN03113</t>
  </si>
  <si>
    <t>TXN03114</t>
  </si>
  <si>
    <t>TXN03115</t>
  </si>
  <si>
    <t>TXN03116</t>
  </si>
  <si>
    <t>TXN03117</t>
  </si>
  <si>
    <t>TXN03118</t>
  </si>
  <si>
    <t>TXN03119</t>
  </si>
  <si>
    <t>TXN03120</t>
  </si>
  <si>
    <t>TXN03121</t>
  </si>
  <si>
    <t>TXN03122</t>
  </si>
  <si>
    <t>TXN03123</t>
  </si>
  <si>
    <t>TXN03124</t>
  </si>
  <si>
    <t>TXN03125</t>
  </si>
  <si>
    <t>TXN03126</t>
  </si>
  <si>
    <t>TXN03127</t>
  </si>
  <si>
    <t>TXN03128</t>
  </si>
  <si>
    <t>TXN03129</t>
  </si>
  <si>
    <t>TXN03130</t>
  </si>
  <si>
    <t>TXN03131</t>
  </si>
  <si>
    <t>TXN03132</t>
  </si>
  <si>
    <t>TXN03133</t>
  </si>
  <si>
    <t>TXN03134</t>
  </si>
  <si>
    <t>TXN03135</t>
  </si>
  <si>
    <t>TXN03136</t>
  </si>
  <si>
    <t>TXN03137</t>
  </si>
  <si>
    <t>TXN03138</t>
  </si>
  <si>
    <t>TXN03139</t>
  </si>
  <si>
    <t>TXN03140</t>
  </si>
  <si>
    <t>TXN03141</t>
  </si>
  <si>
    <t>TXN03142</t>
  </si>
  <si>
    <t>TXN03143</t>
  </si>
  <si>
    <t>TXN03144</t>
  </si>
  <si>
    <t>TXN03145</t>
  </si>
  <si>
    <t>TXN03146</t>
  </si>
  <si>
    <t>TXN03147</t>
  </si>
  <si>
    <t>TXN03148</t>
  </si>
  <si>
    <t>TXN03149</t>
  </si>
  <si>
    <t>TXN03150</t>
  </si>
  <si>
    <t>TXN03151</t>
  </si>
  <si>
    <t>TXN03152</t>
  </si>
  <si>
    <t>TXN03153</t>
  </si>
  <si>
    <t>TXN03154</t>
  </si>
  <si>
    <t>TXN03155</t>
  </si>
  <si>
    <t>TXN03156</t>
  </si>
  <si>
    <t>TXN03157</t>
  </si>
  <si>
    <t>TXN03158</t>
  </si>
  <si>
    <t>TXN03159</t>
  </si>
  <si>
    <t>TXN03160</t>
  </si>
  <si>
    <t>TXN03161</t>
  </si>
  <si>
    <t>TXN03162</t>
  </si>
  <si>
    <t>TXN03163</t>
  </si>
  <si>
    <t>TXN03164</t>
  </si>
  <si>
    <t>TXN03165</t>
  </si>
  <si>
    <t>TXN03166</t>
  </si>
  <si>
    <t>TXN03167</t>
  </si>
  <si>
    <t>TXN03168</t>
  </si>
  <si>
    <t>TXN03169</t>
  </si>
  <si>
    <t>TXN03170</t>
  </si>
  <si>
    <t>TXN03171</t>
  </si>
  <si>
    <t>TXN03172</t>
  </si>
  <si>
    <t>TXN03173</t>
  </si>
  <si>
    <t>TXN03174</t>
  </si>
  <si>
    <t>TXN03175</t>
  </si>
  <si>
    <t>TXN03176</t>
  </si>
  <si>
    <t>TXN03177</t>
  </si>
  <si>
    <t>TXN03178</t>
  </si>
  <si>
    <t>TXN03179</t>
  </si>
  <si>
    <t>TXN03180</t>
  </si>
  <si>
    <t>TXN03181</t>
  </si>
  <si>
    <t>TXN03182</t>
  </si>
  <si>
    <t>TXN03183</t>
  </si>
  <si>
    <t>TXN03184</t>
  </si>
  <si>
    <t>TXN03185</t>
  </si>
  <si>
    <t>TXN03186</t>
  </si>
  <si>
    <t>TXN03187</t>
  </si>
  <si>
    <t>TXN03188</t>
  </si>
  <si>
    <t>TXN03189</t>
  </si>
  <si>
    <t>TXN03190</t>
  </si>
  <si>
    <t>TXN03191</t>
  </si>
  <si>
    <t>TXN03192</t>
  </si>
  <si>
    <t>TXN03193</t>
  </si>
  <si>
    <t>TXN03194</t>
  </si>
  <si>
    <t>TXN03195</t>
  </si>
  <si>
    <t>TXN03196</t>
  </si>
  <si>
    <t>TXN03197</t>
  </si>
  <si>
    <t>TXN03198</t>
  </si>
  <si>
    <t>TXN03199</t>
  </si>
  <si>
    <t>TXN03200</t>
  </si>
  <si>
    <t>TXN03201</t>
  </si>
  <si>
    <t>TXN03202</t>
  </si>
  <si>
    <t>TXN03203</t>
  </si>
  <si>
    <t>TXN03204</t>
  </si>
  <si>
    <t>TXN03205</t>
  </si>
  <si>
    <t>TXN03206</t>
  </si>
  <si>
    <t>TXN03207</t>
  </si>
  <si>
    <t>TXN03208</t>
  </si>
  <si>
    <t>TXN03209</t>
  </si>
  <si>
    <t>TXN03210</t>
  </si>
  <si>
    <t>TXN03211</t>
  </si>
  <si>
    <t>TXN03212</t>
  </si>
  <si>
    <t>TXN03213</t>
  </si>
  <si>
    <t>TXN03214</t>
  </si>
  <si>
    <t>TXN03215</t>
  </si>
  <si>
    <t>TXN03216</t>
  </si>
  <si>
    <t>TXN03217</t>
  </si>
  <si>
    <t>TXN03218</t>
  </si>
  <si>
    <t>TXN03219</t>
  </si>
  <si>
    <t>TXN03220</t>
  </si>
  <si>
    <t>TXN03221</t>
  </si>
  <si>
    <t>TXN03222</t>
  </si>
  <si>
    <t>TXN03223</t>
  </si>
  <si>
    <t>TXN03224</t>
  </si>
  <si>
    <t>TXN03225</t>
  </si>
  <si>
    <t>TXN03226</t>
  </si>
  <si>
    <t>TXN03227</t>
  </si>
  <si>
    <t>TXN03228</t>
  </si>
  <si>
    <t>TXN03229</t>
  </si>
  <si>
    <t>TXN03230</t>
  </si>
  <si>
    <t>TXN03231</t>
  </si>
  <si>
    <t>TXN03232</t>
  </si>
  <si>
    <t>TXN03233</t>
  </si>
  <si>
    <t>TXN03234</t>
  </si>
  <si>
    <t>TXN03235</t>
  </si>
  <si>
    <t>TXN03236</t>
  </si>
  <si>
    <t>TXN03237</t>
  </si>
  <si>
    <t>TXN03238</t>
  </si>
  <si>
    <t>TXN03239</t>
  </si>
  <si>
    <t>TXN03240</t>
  </si>
  <si>
    <t>TXN03241</t>
  </si>
  <si>
    <t>TXN03242</t>
  </si>
  <si>
    <t>TXN03243</t>
  </si>
  <si>
    <t>TXN03244</t>
  </si>
  <si>
    <t>TXN03245</t>
  </si>
  <si>
    <t>TXN03246</t>
  </si>
  <si>
    <t>TXN03247</t>
  </si>
  <si>
    <t>TXN03248</t>
  </si>
  <si>
    <t>TXN03249</t>
  </si>
  <si>
    <t>TXN03250</t>
  </si>
  <si>
    <t>TXN03251</t>
  </si>
  <si>
    <t>TXN03252</t>
  </si>
  <si>
    <t>TXN03253</t>
  </si>
  <si>
    <t>TXN03254</t>
  </si>
  <si>
    <t>TXN03255</t>
  </si>
  <si>
    <t>TXN03256</t>
  </si>
  <si>
    <t>TXN03257</t>
  </si>
  <si>
    <t>TXN03258</t>
  </si>
  <si>
    <t>TXN03259</t>
  </si>
  <si>
    <t>TXN03260</t>
  </si>
  <si>
    <t>TXN03261</t>
  </si>
  <si>
    <t>TXN03262</t>
  </si>
  <si>
    <t>TXN03263</t>
  </si>
  <si>
    <t>TXN03264</t>
  </si>
  <si>
    <t>TXN03265</t>
  </si>
  <si>
    <t>TXN03266</t>
  </si>
  <si>
    <t>TXN03267</t>
  </si>
  <si>
    <t>TXN03268</t>
  </si>
  <si>
    <t>TXN03269</t>
  </si>
  <si>
    <t>TXN03270</t>
  </si>
  <si>
    <t>TXN03271</t>
  </si>
  <si>
    <t>TXN03272</t>
  </si>
  <si>
    <t>TXN03273</t>
  </si>
  <si>
    <t>TXN03274</t>
  </si>
  <si>
    <t>TXN03275</t>
  </si>
  <si>
    <t>TXN03276</t>
  </si>
  <si>
    <t>TXN03277</t>
  </si>
  <si>
    <t>TXN03278</t>
  </si>
  <si>
    <t>TXN03279</t>
  </si>
  <si>
    <t>TXN03280</t>
  </si>
  <si>
    <t>TXN03281</t>
  </si>
  <si>
    <t>TXN03282</t>
  </si>
  <si>
    <t>TXN03283</t>
  </si>
  <si>
    <t>TXN03284</t>
  </si>
  <si>
    <t>TXN03285</t>
  </si>
  <si>
    <t>TXN03286</t>
  </si>
  <si>
    <t>TXN03287</t>
  </si>
  <si>
    <t>TXN03288</t>
  </si>
  <si>
    <t>TXN03289</t>
  </si>
  <si>
    <t>TXN03290</t>
  </si>
  <si>
    <t>TXN03291</t>
  </si>
  <si>
    <t>TXN03292</t>
  </si>
  <si>
    <t>TXN03293</t>
  </si>
  <si>
    <t>TXN03294</t>
  </si>
  <si>
    <t>TXN03295</t>
  </si>
  <si>
    <t>TXN03296</t>
  </si>
  <si>
    <t>TXN03297</t>
  </si>
  <si>
    <t>TXN03298</t>
  </si>
  <si>
    <t>TXN03299</t>
  </si>
  <si>
    <t>TXN03300</t>
  </si>
  <si>
    <t>TXN03301</t>
  </si>
  <si>
    <t>TXN03302</t>
  </si>
  <si>
    <t>TXN03303</t>
  </si>
  <si>
    <t>TXN03304</t>
  </si>
  <si>
    <t>TXN03305</t>
  </si>
  <si>
    <t>TXN03306</t>
  </si>
  <si>
    <t>TXN03307</t>
  </si>
  <si>
    <t>TXN03308</t>
  </si>
  <si>
    <t>TXN03309</t>
  </si>
  <si>
    <t>TXN03310</t>
  </si>
  <si>
    <t>TXN03311</t>
  </si>
  <si>
    <t>TXN03312</t>
  </si>
  <si>
    <t>TXN03313</t>
  </si>
  <si>
    <t>TXN03314</t>
  </si>
  <si>
    <t>TXN03315</t>
  </si>
  <si>
    <t>TXN03316</t>
  </si>
  <si>
    <t>TXN03317</t>
  </si>
  <si>
    <t>TXN03318</t>
  </si>
  <si>
    <t>TXN03319</t>
  </si>
  <si>
    <t>TXN03320</t>
  </si>
  <si>
    <t>TXN03321</t>
  </si>
  <si>
    <t>TXN03322</t>
  </si>
  <si>
    <t>TXN03323</t>
  </si>
  <si>
    <t>TXN03324</t>
  </si>
  <si>
    <t>TXN03325</t>
  </si>
  <si>
    <t>TXN03326</t>
  </si>
  <si>
    <t>TXN03327</t>
  </si>
  <si>
    <t>TXN03328</t>
  </si>
  <si>
    <t>TXN03329</t>
  </si>
  <si>
    <t>TXN03330</t>
  </si>
  <si>
    <t>TXN03331</t>
  </si>
  <si>
    <t>TXN03332</t>
  </si>
  <si>
    <t>TXN03333</t>
  </si>
  <si>
    <t>TXN03334</t>
  </si>
  <si>
    <t>TXN03335</t>
  </si>
  <si>
    <t>TXN03336</t>
  </si>
  <si>
    <t>TXN03337</t>
  </si>
  <si>
    <t>TXN03338</t>
  </si>
  <si>
    <t>TXN03339</t>
  </si>
  <si>
    <t>TXN03340</t>
  </si>
  <si>
    <t>TXN03341</t>
  </si>
  <si>
    <t>TXN03342</t>
  </si>
  <si>
    <t>TXN03343</t>
  </si>
  <si>
    <t>TXN03344</t>
  </si>
  <si>
    <t>TXN03345</t>
  </si>
  <si>
    <t>TXN03346</t>
  </si>
  <si>
    <t>TXN03347</t>
  </si>
  <si>
    <t>TXN03348</t>
  </si>
  <si>
    <t>TXN03349</t>
  </si>
  <si>
    <t>TXN03350</t>
  </si>
  <si>
    <t>TXN03351</t>
  </si>
  <si>
    <t>TXN03352</t>
  </si>
  <si>
    <t>TXN03353</t>
  </si>
  <si>
    <t>TXN03354</t>
  </si>
  <si>
    <t>TXN03355</t>
  </si>
  <si>
    <t>TXN03356</t>
  </si>
  <si>
    <t>TXN03357</t>
  </si>
  <si>
    <t>TXN03358</t>
  </si>
  <si>
    <t>TXN03359</t>
  </si>
  <si>
    <t>TXN03360</t>
  </si>
  <si>
    <t>TXN03361</t>
  </si>
  <si>
    <t>TXN03362</t>
  </si>
  <si>
    <t>TXN03363</t>
  </si>
  <si>
    <t>TXN03364</t>
  </si>
  <si>
    <t>TXN03365</t>
  </si>
  <si>
    <t>TXN03366</t>
  </si>
  <si>
    <t>TXN03367</t>
  </si>
  <si>
    <t>TXN03368</t>
  </si>
  <si>
    <t>TXN03369</t>
  </si>
  <si>
    <t>TXN03370</t>
  </si>
  <si>
    <t>TXN03371</t>
  </si>
  <si>
    <t>TXN03372</t>
  </si>
  <si>
    <t>TXN03373</t>
  </si>
  <si>
    <t>TXN03374</t>
  </si>
  <si>
    <t>TXN03375</t>
  </si>
  <si>
    <t>TXN03376</t>
  </si>
  <si>
    <t>TXN03377</t>
  </si>
  <si>
    <t>TXN03378</t>
  </si>
  <si>
    <t>TXN03379</t>
  </si>
  <si>
    <t>TXN03380</t>
  </si>
  <si>
    <t>TXN03381</t>
  </si>
  <si>
    <t>TXN03382</t>
  </si>
  <si>
    <t>TXN03383</t>
  </si>
  <si>
    <t>TXN03384</t>
  </si>
  <si>
    <t>TXN03385</t>
  </si>
  <si>
    <t>TXN03386</t>
  </si>
  <si>
    <t>TXN03387</t>
  </si>
  <si>
    <t>TXN03388</t>
  </si>
  <si>
    <t>TXN03389</t>
  </si>
  <si>
    <t>TXN03390</t>
  </si>
  <si>
    <t>TXN03391</t>
  </si>
  <si>
    <t>TXN03392</t>
  </si>
  <si>
    <t>TXN03393</t>
  </si>
  <si>
    <t>TXN03394</t>
  </si>
  <si>
    <t>TXN03395</t>
  </si>
  <si>
    <t>TXN03396</t>
  </si>
  <si>
    <t>TXN03397</t>
  </si>
  <si>
    <t>TXN03398</t>
  </si>
  <si>
    <t>TXN03399</t>
  </si>
  <si>
    <t>TXN03400</t>
  </si>
  <si>
    <t>TXN03401</t>
  </si>
  <si>
    <t>TXN03402</t>
  </si>
  <si>
    <t>TXN03403</t>
  </si>
  <si>
    <t>TXN03404</t>
  </si>
  <si>
    <t>TXN03405</t>
  </si>
  <si>
    <t>TXN03406</t>
  </si>
  <si>
    <t>TXN03407</t>
  </si>
  <si>
    <t>TXN03408</t>
  </si>
  <si>
    <t>TXN03409</t>
  </si>
  <si>
    <t>TXN03410</t>
  </si>
  <si>
    <t>TXN03411</t>
  </si>
  <si>
    <t>TXN03412</t>
  </si>
  <si>
    <t>TXN03413</t>
  </si>
  <si>
    <t>TXN03414</t>
  </si>
  <si>
    <t>TXN03415</t>
  </si>
  <si>
    <t>TXN03416</t>
  </si>
  <si>
    <t>TXN03417</t>
  </si>
  <si>
    <t>TXN03418</t>
  </si>
  <si>
    <t>TXN03419</t>
  </si>
  <si>
    <t>TXN03420</t>
  </si>
  <si>
    <t>TXN03421</t>
  </si>
  <si>
    <t>TXN03422</t>
  </si>
  <si>
    <t>TXN03423</t>
  </si>
  <si>
    <t>TXN03424</t>
  </si>
  <si>
    <t>TXN03425</t>
  </si>
  <si>
    <t>TXN03426</t>
  </si>
  <si>
    <t>TXN03427</t>
  </si>
  <si>
    <t>TXN03428</t>
  </si>
  <si>
    <t>TXN03429</t>
  </si>
  <si>
    <t>TXN03430</t>
  </si>
  <si>
    <t>TXN03431</t>
  </si>
  <si>
    <t>TXN03432</t>
  </si>
  <si>
    <t>TXN03433</t>
  </si>
  <si>
    <t>TXN03434</t>
  </si>
  <si>
    <t>TXN03435</t>
  </si>
  <si>
    <t>TXN03436</t>
  </si>
  <si>
    <t>TXN03437</t>
  </si>
  <si>
    <t>TXN03438</t>
  </si>
  <si>
    <t>TXN03439</t>
  </si>
  <si>
    <t>TXN03440</t>
  </si>
  <si>
    <t>TXN03441</t>
  </si>
  <si>
    <t>TXN03442</t>
  </si>
  <si>
    <t>TXN03443</t>
  </si>
  <si>
    <t>TXN03444</t>
  </si>
  <si>
    <t>TXN03445</t>
  </si>
  <si>
    <t>TXN03446</t>
  </si>
  <si>
    <t>TXN03447</t>
  </si>
  <si>
    <t>TXN03448</t>
  </si>
  <si>
    <t>TXN03449</t>
  </si>
  <si>
    <t>TXN03450</t>
  </si>
  <si>
    <t>TXN03451</t>
  </si>
  <si>
    <t>TXN03452</t>
  </si>
  <si>
    <t>TXN03453</t>
  </si>
  <si>
    <t>TXN03454</t>
  </si>
  <si>
    <t>TXN03455</t>
  </si>
  <si>
    <t>TXN03456</t>
  </si>
  <si>
    <t>TXN03457</t>
  </si>
  <si>
    <t>TXN03458</t>
  </si>
  <si>
    <t>TXN03459</t>
  </si>
  <si>
    <t>TXN03460</t>
  </si>
  <si>
    <t>TXN03461</t>
  </si>
  <si>
    <t>TXN03462</t>
  </si>
  <si>
    <t>TXN03463</t>
  </si>
  <si>
    <t>TXN03464</t>
  </si>
  <si>
    <t>TXN03465</t>
  </si>
  <si>
    <t>TXN03466</t>
  </si>
  <si>
    <t>TXN03467</t>
  </si>
  <si>
    <t>TXN03468</t>
  </si>
  <si>
    <t>TXN03469</t>
  </si>
  <si>
    <t>TXN03470</t>
  </si>
  <si>
    <t>TXN03471</t>
  </si>
  <si>
    <t>TXN03472</t>
  </si>
  <si>
    <t>TXN03473</t>
  </si>
  <si>
    <t>TXN03474</t>
  </si>
  <si>
    <t>TXN03475</t>
  </si>
  <si>
    <t>TXN03476</t>
  </si>
  <si>
    <t>TXN03477</t>
  </si>
  <si>
    <t>TXN03478</t>
  </si>
  <si>
    <t>TXN03479</t>
  </si>
  <si>
    <t>TXN03480</t>
  </si>
  <si>
    <t>TXN03481</t>
  </si>
  <si>
    <t>TXN03482</t>
  </si>
  <si>
    <t>TXN03483</t>
  </si>
  <si>
    <t>TXN03484</t>
  </si>
  <si>
    <t>TXN03485</t>
  </si>
  <si>
    <t>TXN03486</t>
  </si>
  <si>
    <t>TXN03487</t>
  </si>
  <si>
    <t>TXN03488</t>
  </si>
  <si>
    <t>TXN03489</t>
  </si>
  <si>
    <t>TXN03490</t>
  </si>
  <si>
    <t>TXN03491</t>
  </si>
  <si>
    <t>TXN03492</t>
  </si>
  <si>
    <t>TXN03493</t>
  </si>
  <si>
    <t>TXN03494</t>
  </si>
  <si>
    <t>TXN03495</t>
  </si>
  <si>
    <t>TXN03496</t>
  </si>
  <si>
    <t>TXN03497</t>
  </si>
  <si>
    <t>TXN03498</t>
  </si>
  <si>
    <t>TXN03499</t>
  </si>
  <si>
    <t>TXN03500</t>
  </si>
  <si>
    <t>TXN03501</t>
  </si>
  <si>
    <t>TXN03502</t>
  </si>
  <si>
    <t>TXN03503</t>
  </si>
  <si>
    <t>TXN03504</t>
  </si>
  <si>
    <t>TXN03505</t>
  </si>
  <si>
    <t>TXN03506</t>
  </si>
  <si>
    <t>TXN03507</t>
  </si>
  <si>
    <t>TXN03508</t>
  </si>
  <si>
    <t>TXN03509</t>
  </si>
  <si>
    <t>TXN03510</t>
  </si>
  <si>
    <t>TXN03511</t>
  </si>
  <si>
    <t>TXN03512</t>
  </si>
  <si>
    <t>TXN03513</t>
  </si>
  <si>
    <t>TXN03514</t>
  </si>
  <si>
    <t>TXN03515</t>
  </si>
  <si>
    <t>TXN03516</t>
  </si>
  <si>
    <t>TXN03517</t>
  </si>
  <si>
    <t>TXN03518</t>
  </si>
  <si>
    <t>TXN03519</t>
  </si>
  <si>
    <t>TXN03520</t>
  </si>
  <si>
    <t>TXN03521</t>
  </si>
  <si>
    <t>TXN03522</t>
  </si>
  <si>
    <t>TXN03523</t>
  </si>
  <si>
    <t>TXN03524</t>
  </si>
  <si>
    <t>TXN03525</t>
  </si>
  <si>
    <t>TXN03526</t>
  </si>
  <si>
    <t>TXN03527</t>
  </si>
  <si>
    <t>TXN03528</t>
  </si>
  <si>
    <t>TXN03529</t>
  </si>
  <si>
    <t>TXN03530</t>
  </si>
  <si>
    <t>TXN03531</t>
  </si>
  <si>
    <t>TXN03532</t>
  </si>
  <si>
    <t>TXN03533</t>
  </si>
  <si>
    <t>TXN03534</t>
  </si>
  <si>
    <t>TXN03535</t>
  </si>
  <si>
    <t>TXN03536</t>
  </si>
  <si>
    <t>TXN03537</t>
  </si>
  <si>
    <t>TXN03538</t>
  </si>
  <si>
    <t>TXN03539</t>
  </si>
  <si>
    <t>TXN03540</t>
  </si>
  <si>
    <t>TXN03541</t>
  </si>
  <si>
    <t>TXN03542</t>
  </si>
  <si>
    <t>TXN03543</t>
  </si>
  <si>
    <t>TXN03544</t>
  </si>
  <si>
    <t>TXN03545</t>
  </si>
  <si>
    <t>TXN03546</t>
  </si>
  <si>
    <t>TXN03547</t>
  </si>
  <si>
    <t>TXN03548</t>
  </si>
  <si>
    <t>TXN03549</t>
  </si>
  <si>
    <t>TXN03550</t>
  </si>
  <si>
    <t>TXN03551</t>
  </si>
  <si>
    <t>TXN03552</t>
  </si>
  <si>
    <t>TXN03553</t>
  </si>
  <si>
    <t>TXN03554</t>
  </si>
  <si>
    <t>TXN03555</t>
  </si>
  <si>
    <t>TXN03556</t>
  </si>
  <si>
    <t>TXN03557</t>
  </si>
  <si>
    <t>TXN03558</t>
  </si>
  <si>
    <t>TXN03559</t>
  </si>
  <si>
    <t>TXN03560</t>
  </si>
  <si>
    <t>TXN03561</t>
  </si>
  <si>
    <t>TXN03562</t>
  </si>
  <si>
    <t>TXN03563</t>
  </si>
  <si>
    <t>TXN03564</t>
  </si>
  <si>
    <t>TXN03565</t>
  </si>
  <si>
    <t>TXN03566</t>
  </si>
  <si>
    <t>TXN03567</t>
  </si>
  <si>
    <t>TXN03568</t>
  </si>
  <si>
    <t>TXN03569</t>
  </si>
  <si>
    <t>TXN03570</t>
  </si>
  <si>
    <t>TXN03571</t>
  </si>
  <si>
    <t>TXN03572</t>
  </si>
  <si>
    <t>TXN03573</t>
  </si>
  <si>
    <t>TXN03574</t>
  </si>
  <si>
    <t>TXN03575</t>
  </si>
  <si>
    <t>TXN03576</t>
  </si>
  <si>
    <t>TXN03577</t>
  </si>
  <si>
    <t>TXN03578</t>
  </si>
  <si>
    <t>TXN03579</t>
  </si>
  <si>
    <t>TXN03580</t>
  </si>
  <si>
    <t>TXN03581</t>
  </si>
  <si>
    <t>TXN03582</t>
  </si>
  <si>
    <t>TXN03583</t>
  </si>
  <si>
    <t>TXN03584</t>
  </si>
  <si>
    <t>TXN03585</t>
  </si>
  <si>
    <t>TXN03586</t>
  </si>
  <si>
    <t>TXN03587</t>
  </si>
  <si>
    <t>TXN03588</t>
  </si>
  <si>
    <t>TXN03589</t>
  </si>
  <si>
    <t>TXN03590</t>
  </si>
  <si>
    <t>TXN03591</t>
  </si>
  <si>
    <t>TXN03592</t>
  </si>
  <si>
    <t>TXN03593</t>
  </si>
  <si>
    <t>TXN03594</t>
  </si>
  <si>
    <t>TXN03595</t>
  </si>
  <si>
    <t>TXN03596</t>
  </si>
  <si>
    <t>TXN03597</t>
  </si>
  <si>
    <t>TXN03598</t>
  </si>
  <si>
    <t>TXN03599</t>
  </si>
  <si>
    <t>TXN03600</t>
  </si>
  <si>
    <t>TXN03601</t>
  </si>
  <si>
    <t>TXN03602</t>
  </si>
  <si>
    <t>TXN03603</t>
  </si>
  <si>
    <t>TXN03604</t>
  </si>
  <si>
    <t>TXN03605</t>
  </si>
  <si>
    <t>TXN03606</t>
  </si>
  <si>
    <t>TXN03607</t>
  </si>
  <si>
    <t>TXN03608</t>
  </si>
  <si>
    <t>TXN03609</t>
  </si>
  <si>
    <t>TXN03610</t>
  </si>
  <si>
    <t>TXN03611</t>
  </si>
  <si>
    <t>TXN03612</t>
  </si>
  <si>
    <t>TXN03613</t>
  </si>
  <si>
    <t>TXN03614</t>
  </si>
  <si>
    <t>TXN03615</t>
  </si>
  <si>
    <t>TXN03616</t>
  </si>
  <si>
    <t>TXN03617</t>
  </si>
  <si>
    <t>TXN03618</t>
  </si>
  <si>
    <t>TXN03619</t>
  </si>
  <si>
    <t>TXN03620</t>
  </si>
  <si>
    <t>TXN03621</t>
  </si>
  <si>
    <t>TXN03622</t>
  </si>
  <si>
    <t>TXN03623</t>
  </si>
  <si>
    <t>TXN03624</t>
  </si>
  <si>
    <t>TXN03625</t>
  </si>
  <si>
    <t>TXN03626</t>
  </si>
  <si>
    <t>TXN03627</t>
  </si>
  <si>
    <t>TXN03628</t>
  </si>
  <si>
    <t>TXN03629</t>
  </si>
  <si>
    <t>TXN03630</t>
  </si>
  <si>
    <t>TXN03631</t>
  </si>
  <si>
    <t>TXN03632</t>
  </si>
  <si>
    <t>TXN03633</t>
  </si>
  <si>
    <t>TXN03634</t>
  </si>
  <si>
    <t>TXN03635</t>
  </si>
  <si>
    <t>TXN03636</t>
  </si>
  <si>
    <t>TXN03637</t>
  </si>
  <si>
    <t>TXN03638</t>
  </si>
  <si>
    <t>TXN03639</t>
  </si>
  <si>
    <t>TXN03640</t>
  </si>
  <si>
    <t>TXN03641</t>
  </si>
  <si>
    <t>TXN03642</t>
  </si>
  <si>
    <t>TXN03643</t>
  </si>
  <si>
    <t>TXN03644</t>
  </si>
  <si>
    <t>TXN03645</t>
  </si>
  <si>
    <t>TXN03646</t>
  </si>
  <si>
    <t>TXN03647</t>
  </si>
  <si>
    <t>TXN03648</t>
  </si>
  <si>
    <t>TXN03649</t>
  </si>
  <si>
    <t>TXN03650</t>
  </si>
  <si>
    <t>TXN03651</t>
  </si>
  <si>
    <t>TXN03652</t>
  </si>
  <si>
    <t>TXN03653</t>
  </si>
  <si>
    <t>TXN03654</t>
  </si>
  <si>
    <t>TXN03655</t>
  </si>
  <si>
    <t>TXN03656</t>
  </si>
  <si>
    <t>TXN03657</t>
  </si>
  <si>
    <t>TXN03658</t>
  </si>
  <si>
    <t>TXN03659</t>
  </si>
  <si>
    <t>TXN03660</t>
  </si>
  <si>
    <t>TXN03661</t>
  </si>
  <si>
    <t>TXN03662</t>
  </si>
  <si>
    <t>TXN03663</t>
  </si>
  <si>
    <t>TXN03664</t>
  </si>
  <si>
    <t>TXN03665</t>
  </si>
  <si>
    <t>TXN03666</t>
  </si>
  <si>
    <t>TXN03667</t>
  </si>
  <si>
    <t>TXN03668</t>
  </si>
  <si>
    <t>TXN03669</t>
  </si>
  <si>
    <t>TXN03670</t>
  </si>
  <si>
    <t>TXN03671</t>
  </si>
  <si>
    <t>TXN03672</t>
  </si>
  <si>
    <t>TXN03673</t>
  </si>
  <si>
    <t>TXN03674</t>
  </si>
  <si>
    <t>TXN03675</t>
  </si>
  <si>
    <t>TXN03676</t>
  </si>
  <si>
    <t>TXN03677</t>
  </si>
  <si>
    <t>TXN03678</t>
  </si>
  <si>
    <t>TXN03679</t>
  </si>
  <si>
    <t>TXN03680</t>
  </si>
  <si>
    <t>TXN03681</t>
  </si>
  <si>
    <t>TXN03682</t>
  </si>
  <si>
    <t>TXN03683</t>
  </si>
  <si>
    <t>TXN03684</t>
  </si>
  <si>
    <t>TXN03685</t>
  </si>
  <si>
    <t>TXN03686</t>
  </si>
  <si>
    <t>TXN03687</t>
  </si>
  <si>
    <t>TXN03688</t>
  </si>
  <si>
    <t>TXN03689</t>
  </si>
  <si>
    <t>TXN03690</t>
  </si>
  <si>
    <t>TXN03691</t>
  </si>
  <si>
    <t>TXN03692</t>
  </si>
  <si>
    <t>TXN03693</t>
  </si>
  <si>
    <t>TXN03694</t>
  </si>
  <si>
    <t>TXN03695</t>
  </si>
  <si>
    <t>TXN03696</t>
  </si>
  <si>
    <t>TXN03697</t>
  </si>
  <si>
    <t>TXN03698</t>
  </si>
  <si>
    <t>TXN03699</t>
  </si>
  <si>
    <t>TXN03700</t>
  </si>
  <si>
    <t>TXN03701</t>
  </si>
  <si>
    <t>TXN03702</t>
  </si>
  <si>
    <t>TXN03703</t>
  </si>
  <si>
    <t>TXN03704</t>
  </si>
  <si>
    <t>TXN03705</t>
  </si>
  <si>
    <t>TXN03706</t>
  </si>
  <si>
    <t>TXN03707</t>
  </si>
  <si>
    <t>TXN03708</t>
  </si>
  <si>
    <t>TXN03709</t>
  </si>
  <si>
    <t>TXN03710</t>
  </si>
  <si>
    <t>TXN03711</t>
  </si>
  <si>
    <t>TXN03712</t>
  </si>
  <si>
    <t>TXN03713</t>
  </si>
  <si>
    <t>TXN03714</t>
  </si>
  <si>
    <t>TXN03715</t>
  </si>
  <si>
    <t>TXN03716</t>
  </si>
  <si>
    <t>TXN03717</t>
  </si>
  <si>
    <t>TXN03718</t>
  </si>
  <si>
    <t>TXN03719</t>
  </si>
  <si>
    <t>TXN03720</t>
  </si>
  <si>
    <t>TXN03721</t>
  </si>
  <si>
    <t>TXN03722</t>
  </si>
  <si>
    <t>TXN03723</t>
  </si>
  <si>
    <t>TXN03724</t>
  </si>
  <si>
    <t>TXN03725</t>
  </si>
  <si>
    <t>TXN03726</t>
  </si>
  <si>
    <t>TXN03727</t>
  </si>
  <si>
    <t>TXN03728</t>
  </si>
  <si>
    <t>TXN03729</t>
  </si>
  <si>
    <t>TXN03730</t>
  </si>
  <si>
    <t>TXN03731</t>
  </si>
  <si>
    <t>TXN03732</t>
  </si>
  <si>
    <t>TXN03733</t>
  </si>
  <si>
    <t>TXN03734</t>
  </si>
  <si>
    <t>TXN03735</t>
  </si>
  <si>
    <t>TXN03736</t>
  </si>
  <si>
    <t>TXN03737</t>
  </si>
  <si>
    <t>TXN03738</t>
  </si>
  <si>
    <t>TXN03739</t>
  </si>
  <si>
    <t>TXN03740</t>
  </si>
  <si>
    <t>TXN03741</t>
  </si>
  <si>
    <t>TXN03742</t>
  </si>
  <si>
    <t>TXN03743</t>
  </si>
  <si>
    <t>TXN03744</t>
  </si>
  <si>
    <t>TXN03745</t>
  </si>
  <si>
    <t>TXN03746</t>
  </si>
  <si>
    <t>TXN03747</t>
  </si>
  <si>
    <t>TXN03748</t>
  </si>
  <si>
    <t>TXN03749</t>
  </si>
  <si>
    <t>TXN03750</t>
  </si>
  <si>
    <t>TXN03751</t>
  </si>
  <si>
    <t>TXN03752</t>
  </si>
  <si>
    <t>TXN03753</t>
  </si>
  <si>
    <t>TXN03754</t>
  </si>
  <si>
    <t>TXN03755</t>
  </si>
  <si>
    <t>TXN03756</t>
  </si>
  <si>
    <t>TXN03757</t>
  </si>
  <si>
    <t>TXN03758</t>
  </si>
  <si>
    <t>TXN03759</t>
  </si>
  <si>
    <t>TXN03760</t>
  </si>
  <si>
    <t>TXN03761</t>
  </si>
  <si>
    <t>TXN03762</t>
  </si>
  <si>
    <t>TXN03763</t>
  </si>
  <si>
    <t>TXN03764</t>
  </si>
  <si>
    <t>TXN03765</t>
  </si>
  <si>
    <t>TXN03766</t>
  </si>
  <si>
    <t>TXN03767</t>
  </si>
  <si>
    <t>TXN03768</t>
  </si>
  <si>
    <t>TXN03769</t>
  </si>
  <si>
    <t>TXN03770</t>
  </si>
  <si>
    <t>TXN03771</t>
  </si>
  <si>
    <t>TXN03772</t>
  </si>
  <si>
    <t>TXN03773</t>
  </si>
  <si>
    <t>TXN03774</t>
  </si>
  <si>
    <t>TXN03775</t>
  </si>
  <si>
    <t>TXN03776</t>
  </si>
  <si>
    <t>TXN03777</t>
  </si>
  <si>
    <t>TXN03778</t>
  </si>
  <si>
    <t>TXN03779</t>
  </si>
  <si>
    <t>TXN03780</t>
  </si>
  <si>
    <t>TXN03781</t>
  </si>
  <si>
    <t>TXN03782</t>
  </si>
  <si>
    <t>TXN03783</t>
  </si>
  <si>
    <t>TXN03784</t>
  </si>
  <si>
    <t>TXN03785</t>
  </si>
  <si>
    <t>TXN03786</t>
  </si>
  <si>
    <t>TXN03787</t>
  </si>
  <si>
    <t>TXN03788</t>
  </si>
  <si>
    <t>TXN03789</t>
  </si>
  <si>
    <t>TXN03790</t>
  </si>
  <si>
    <t>TXN03791</t>
  </si>
  <si>
    <t>TXN03792</t>
  </si>
  <si>
    <t>TXN03793</t>
  </si>
  <si>
    <t>TXN03794</t>
  </si>
  <si>
    <t>TXN03795</t>
  </si>
  <si>
    <t>TXN03796</t>
  </si>
  <si>
    <t>TXN03797</t>
  </si>
  <si>
    <t>TXN03798</t>
  </si>
  <si>
    <t>TXN03799</t>
  </si>
  <si>
    <t>TXN03800</t>
  </si>
  <si>
    <t>TXN03801</t>
  </si>
  <si>
    <t>TXN03802</t>
  </si>
  <si>
    <t>TXN03803</t>
  </si>
  <si>
    <t>TXN03804</t>
  </si>
  <si>
    <t>TXN03805</t>
  </si>
  <si>
    <t>TXN03806</t>
  </si>
  <si>
    <t>TXN03807</t>
  </si>
  <si>
    <t>TXN03808</t>
  </si>
  <si>
    <t>TXN03809</t>
  </si>
  <si>
    <t>TXN03810</t>
  </si>
  <si>
    <t>TXN03811</t>
  </si>
  <si>
    <t>TXN03812</t>
  </si>
  <si>
    <t>TXN03813</t>
  </si>
  <si>
    <t>TXN03814</t>
  </si>
  <si>
    <t>TXN03815</t>
  </si>
  <si>
    <t>TXN03816</t>
  </si>
  <si>
    <t>TXN03817</t>
  </si>
  <si>
    <t>TXN03818</t>
  </si>
  <si>
    <t>TXN03819</t>
  </si>
  <si>
    <t>TXN03820</t>
  </si>
  <si>
    <t>TXN03821</t>
  </si>
  <si>
    <t>TXN03822</t>
  </si>
  <si>
    <t>TXN03823</t>
  </si>
  <si>
    <t>TXN03824</t>
  </si>
  <si>
    <t>TXN03825</t>
  </si>
  <si>
    <t>TXN03826</t>
  </si>
  <si>
    <t>TXN03827</t>
  </si>
  <si>
    <t>TXN03828</t>
  </si>
  <si>
    <t>TXN03829</t>
  </si>
  <si>
    <t>TXN03830</t>
  </si>
  <si>
    <t>TXN03831</t>
  </si>
  <si>
    <t>TXN03832</t>
  </si>
  <si>
    <t>TXN03833</t>
  </si>
  <si>
    <t>TXN03834</t>
  </si>
  <si>
    <t>TXN03835</t>
  </si>
  <si>
    <t>TXN03836</t>
  </si>
  <si>
    <t>TXN03837</t>
  </si>
  <si>
    <t>TXN03838</t>
  </si>
  <si>
    <t>TXN03839</t>
  </si>
  <si>
    <t>TXN03840</t>
  </si>
  <si>
    <t>TXN03841</t>
  </si>
  <si>
    <t>TXN03842</t>
  </si>
  <si>
    <t>TXN03843</t>
  </si>
  <si>
    <t>TXN03844</t>
  </si>
  <si>
    <t>TXN03845</t>
  </si>
  <si>
    <t>TXN03846</t>
  </si>
  <si>
    <t>TXN03847</t>
  </si>
  <si>
    <t>TXN03848</t>
  </si>
  <si>
    <t>TXN03849</t>
  </si>
  <si>
    <t>TXN03850</t>
  </si>
  <si>
    <t>TXN03851</t>
  </si>
  <si>
    <t>TXN03852</t>
  </si>
  <si>
    <t>TXN03853</t>
  </si>
  <si>
    <t>TXN03854</t>
  </si>
  <si>
    <t>TXN03855</t>
  </si>
  <si>
    <t>TXN03856</t>
  </si>
  <si>
    <t>TXN03857</t>
  </si>
  <si>
    <t>TXN03858</t>
  </si>
  <si>
    <t>TXN03859</t>
  </si>
  <si>
    <t>TXN03860</t>
  </si>
  <si>
    <t>TXN03861</t>
  </si>
  <si>
    <t>TXN03862</t>
  </si>
  <si>
    <t>TXN03863</t>
  </si>
  <si>
    <t>TXN03864</t>
  </si>
  <si>
    <t>TXN03865</t>
  </si>
  <si>
    <t>TXN03866</t>
  </si>
  <si>
    <t>TXN03867</t>
  </si>
  <si>
    <t>TXN03868</t>
  </si>
  <si>
    <t>TXN03869</t>
  </si>
  <si>
    <t>TXN03870</t>
  </si>
  <si>
    <t>TXN03871</t>
  </si>
  <si>
    <t>TXN03872</t>
  </si>
  <si>
    <t>TXN03873</t>
  </si>
  <si>
    <t>TXN03874</t>
  </si>
  <si>
    <t>TXN03875</t>
  </si>
  <si>
    <t>TXN03876</t>
  </si>
  <si>
    <t>TXN03877</t>
  </si>
  <si>
    <t>TXN03878</t>
  </si>
  <si>
    <t>TXN03879</t>
  </si>
  <si>
    <t>TXN03880</t>
  </si>
  <si>
    <t>TXN03881</t>
  </si>
  <si>
    <t>TXN03882</t>
  </si>
  <si>
    <t>TXN03883</t>
  </si>
  <si>
    <t>TXN03884</t>
  </si>
  <si>
    <t>TXN03885</t>
  </si>
  <si>
    <t>TXN03886</t>
  </si>
  <si>
    <t>TXN03887</t>
  </si>
  <si>
    <t>TXN03888</t>
  </si>
  <si>
    <t>TXN03889</t>
  </si>
  <si>
    <t>TXN03890</t>
  </si>
  <si>
    <t>TXN03891</t>
  </si>
  <si>
    <t>TXN03892</t>
  </si>
  <si>
    <t>TXN03893</t>
  </si>
  <si>
    <t>TXN03894</t>
  </si>
  <si>
    <t>TXN03895</t>
  </si>
  <si>
    <t>TXN03896</t>
  </si>
  <si>
    <t>TXN03897</t>
  </si>
  <si>
    <t>TXN03898</t>
  </si>
  <si>
    <t>TXN03899</t>
  </si>
  <si>
    <t>TXN03900</t>
  </si>
  <si>
    <t>TXN03901</t>
  </si>
  <si>
    <t>TXN03902</t>
  </si>
  <si>
    <t>TXN03903</t>
  </si>
  <si>
    <t>TXN03904</t>
  </si>
  <si>
    <t>TXN03905</t>
  </si>
  <si>
    <t>TXN03906</t>
  </si>
  <si>
    <t>TXN03907</t>
  </si>
  <si>
    <t>TXN03908</t>
  </si>
  <si>
    <t>TXN03909</t>
  </si>
  <si>
    <t>TXN03910</t>
  </si>
  <si>
    <t>TXN03911</t>
  </si>
  <si>
    <t>TXN03912</t>
  </si>
  <si>
    <t>TXN03913</t>
  </si>
  <si>
    <t>TXN03914</t>
  </si>
  <si>
    <t>TXN03915</t>
  </si>
  <si>
    <t>TXN03916</t>
  </si>
  <si>
    <t>TXN03917</t>
  </si>
  <si>
    <t>TXN03918</t>
  </si>
  <si>
    <t>TXN03919</t>
  </si>
  <si>
    <t>TXN03920</t>
  </si>
  <si>
    <t>TXN03921</t>
  </si>
  <si>
    <t>TXN03922</t>
  </si>
  <si>
    <t>TXN03923</t>
  </si>
  <si>
    <t>TXN03924</t>
  </si>
  <si>
    <t>TXN03925</t>
  </si>
  <si>
    <t>TXN03926</t>
  </si>
  <si>
    <t>TXN03927</t>
  </si>
  <si>
    <t>TXN03928</t>
  </si>
  <si>
    <t>TXN03929</t>
  </si>
  <si>
    <t>TXN03930</t>
  </si>
  <si>
    <t>TXN03931</t>
  </si>
  <si>
    <t>TXN03932</t>
  </si>
  <si>
    <t>TXN03933</t>
  </si>
  <si>
    <t>TXN03934</t>
  </si>
  <si>
    <t>TXN03935</t>
  </si>
  <si>
    <t>TXN03936</t>
  </si>
  <si>
    <t>TXN03937</t>
  </si>
  <si>
    <t>TXN03938</t>
  </si>
  <si>
    <t>TXN03939</t>
  </si>
  <si>
    <t>TXN03940</t>
  </si>
  <si>
    <t>TXN03941</t>
  </si>
  <si>
    <t>TXN03942</t>
  </si>
  <si>
    <t>TXN03943</t>
  </si>
  <si>
    <t>TXN03944</t>
  </si>
  <si>
    <t>TXN03945</t>
  </si>
  <si>
    <t>TXN03946</t>
  </si>
  <si>
    <t>TXN03947</t>
  </si>
  <si>
    <t>TXN03948</t>
  </si>
  <si>
    <t>TXN03949</t>
  </si>
  <si>
    <t>TXN03950</t>
  </si>
  <si>
    <t>TXN03951</t>
  </si>
  <si>
    <t>TXN03952</t>
  </si>
  <si>
    <t>TXN03953</t>
  </si>
  <si>
    <t>TXN03954</t>
  </si>
  <si>
    <t>TXN03955</t>
  </si>
  <si>
    <t>TXN03956</t>
  </si>
  <si>
    <t>TXN03957</t>
  </si>
  <si>
    <t>TXN03958</t>
  </si>
  <si>
    <t>TXN03959</t>
  </si>
  <si>
    <t>TXN03960</t>
  </si>
  <si>
    <t>TXN03961</t>
  </si>
  <si>
    <t>TXN03962</t>
  </si>
  <si>
    <t>TXN03963</t>
  </si>
  <si>
    <t>TXN03964</t>
  </si>
  <si>
    <t>TXN03965</t>
  </si>
  <si>
    <t>TXN03966</t>
  </si>
  <si>
    <t>TXN03967</t>
  </si>
  <si>
    <t>TXN03968</t>
  </si>
  <si>
    <t>TXN03969</t>
  </si>
  <si>
    <t>TXN03970</t>
  </si>
  <si>
    <t>TXN03971</t>
  </si>
  <si>
    <t>TXN03972</t>
  </si>
  <si>
    <t>TXN03973</t>
  </si>
  <si>
    <t>TXN03974</t>
  </si>
  <si>
    <t>TXN03975</t>
  </si>
  <si>
    <t>TXN03976</t>
  </si>
  <si>
    <t>TXN03977</t>
  </si>
  <si>
    <t>TXN03978</t>
  </si>
  <si>
    <t>TXN03979</t>
  </si>
  <si>
    <t>TXN03980</t>
  </si>
  <si>
    <t>TXN03981</t>
  </si>
  <si>
    <t>TXN03982</t>
  </si>
  <si>
    <t>TXN03983</t>
  </si>
  <si>
    <t>TXN03984</t>
  </si>
  <si>
    <t>TXN03985</t>
  </si>
  <si>
    <t>TXN03986</t>
  </si>
  <si>
    <t>TXN03987</t>
  </si>
  <si>
    <t>TXN03988</t>
  </si>
  <si>
    <t>TXN03989</t>
  </si>
  <si>
    <t>TXN03990</t>
  </si>
  <si>
    <t>TXN03991</t>
  </si>
  <si>
    <t>TXN03992</t>
  </si>
  <si>
    <t>TXN03993</t>
  </si>
  <si>
    <t>TXN03994</t>
  </si>
  <si>
    <t>TXN03995</t>
  </si>
  <si>
    <t>TXN03996</t>
  </si>
  <si>
    <t>TXN03997</t>
  </si>
  <si>
    <t>TXN03998</t>
  </si>
  <si>
    <t>TXN03999</t>
  </si>
  <si>
    <t>TXN04000</t>
  </si>
  <si>
    <t>TXN04001</t>
  </si>
  <si>
    <t>TXN04002</t>
  </si>
  <si>
    <t>TXN04003</t>
  </si>
  <si>
    <t>TXN04004</t>
  </si>
  <si>
    <t>TXN04005</t>
  </si>
  <si>
    <t>TXN04006</t>
  </si>
  <si>
    <t>TXN04007</t>
  </si>
  <si>
    <t>TXN04008</t>
  </si>
  <si>
    <t>TXN04009</t>
  </si>
  <si>
    <t>TXN04010</t>
  </si>
  <si>
    <t>TXN04011</t>
  </si>
  <si>
    <t>TXN04012</t>
  </si>
  <si>
    <t>TXN04013</t>
  </si>
  <si>
    <t>TXN04014</t>
  </si>
  <si>
    <t>TXN04015</t>
  </si>
  <si>
    <t>TXN04016</t>
  </si>
  <si>
    <t>TXN04017</t>
  </si>
  <si>
    <t>TXN04018</t>
  </si>
  <si>
    <t>TXN04019</t>
  </si>
  <si>
    <t>TXN04020</t>
  </si>
  <si>
    <t>TXN04021</t>
  </si>
  <si>
    <t>TXN04022</t>
  </si>
  <si>
    <t>TXN04023</t>
  </si>
  <si>
    <t>TXN04024</t>
  </si>
  <si>
    <t>TXN04025</t>
  </si>
  <si>
    <t>TXN04026</t>
  </si>
  <si>
    <t>TXN04027</t>
  </si>
  <si>
    <t>TXN04028</t>
  </si>
  <si>
    <t>TXN04029</t>
  </si>
  <si>
    <t>TXN04030</t>
  </si>
  <si>
    <t>TXN04031</t>
  </si>
  <si>
    <t>TXN04032</t>
  </si>
  <si>
    <t>TXN04033</t>
  </si>
  <si>
    <t>TXN04034</t>
  </si>
  <si>
    <t>TXN04035</t>
  </si>
  <si>
    <t>TXN04036</t>
  </si>
  <si>
    <t>TXN04037</t>
  </si>
  <si>
    <t>TXN04038</t>
  </si>
  <si>
    <t>TXN04039</t>
  </si>
  <si>
    <t>TXN04040</t>
  </si>
  <si>
    <t>TXN04041</t>
  </si>
  <si>
    <t>TXN04042</t>
  </si>
  <si>
    <t>TXN04043</t>
  </si>
  <si>
    <t>TXN04044</t>
  </si>
  <si>
    <t>TXN04045</t>
  </si>
  <si>
    <t>TXN04046</t>
  </si>
  <si>
    <t>TXN04047</t>
  </si>
  <si>
    <t>TXN04048</t>
  </si>
  <si>
    <t>TXN04049</t>
  </si>
  <si>
    <t>TXN04050</t>
  </si>
  <si>
    <t>TXN04051</t>
  </si>
  <si>
    <t>TXN04052</t>
  </si>
  <si>
    <t>TXN04053</t>
  </si>
  <si>
    <t>TXN04054</t>
  </si>
  <si>
    <t>TXN04055</t>
  </si>
  <si>
    <t>TXN04056</t>
  </si>
  <si>
    <t>TXN04057</t>
  </si>
  <si>
    <t>TXN04058</t>
  </si>
  <si>
    <t>TXN04059</t>
  </si>
  <si>
    <t>TXN04060</t>
  </si>
  <si>
    <t>TXN04061</t>
  </si>
  <si>
    <t>TXN04062</t>
  </si>
  <si>
    <t>TXN04063</t>
  </si>
  <si>
    <t>TXN04064</t>
  </si>
  <si>
    <t>TXN04065</t>
  </si>
  <si>
    <t>TXN04066</t>
  </si>
  <si>
    <t>TXN04067</t>
  </si>
  <si>
    <t>TXN04068</t>
  </si>
  <si>
    <t>TXN04069</t>
  </si>
  <si>
    <t>TXN04070</t>
  </si>
  <si>
    <t>TXN04071</t>
  </si>
  <si>
    <t>TXN04072</t>
  </si>
  <si>
    <t>TXN04073</t>
  </si>
  <si>
    <t>TXN04074</t>
  </si>
  <si>
    <t>TXN04075</t>
  </si>
  <si>
    <t>TXN04076</t>
  </si>
  <si>
    <t>TXN04077</t>
  </si>
  <si>
    <t>TXN04078</t>
  </si>
  <si>
    <t>TXN04079</t>
  </si>
  <si>
    <t>TXN04080</t>
  </si>
  <si>
    <t>TXN04081</t>
  </si>
  <si>
    <t>TXN04082</t>
  </si>
  <si>
    <t>TXN04083</t>
  </si>
  <si>
    <t>TXN04084</t>
  </si>
  <si>
    <t>TXN04085</t>
  </si>
  <si>
    <t>TXN04086</t>
  </si>
  <si>
    <t>TXN04087</t>
  </si>
  <si>
    <t>TXN04088</t>
  </si>
  <si>
    <t>TXN04089</t>
  </si>
  <si>
    <t>TXN04090</t>
  </si>
  <si>
    <t>TXN04091</t>
  </si>
  <si>
    <t>TXN04092</t>
  </si>
  <si>
    <t>TXN04093</t>
  </si>
  <si>
    <t>TXN04094</t>
  </si>
  <si>
    <t>TXN04095</t>
  </si>
  <si>
    <t>TXN04096</t>
  </si>
  <si>
    <t>TXN04097</t>
  </si>
  <si>
    <t>TXN04098</t>
  </si>
  <si>
    <t>TXN04099</t>
  </si>
  <si>
    <t>TXN04100</t>
  </si>
  <si>
    <t>TXN04101</t>
  </si>
  <si>
    <t>TXN04102</t>
  </si>
  <si>
    <t>TXN04103</t>
  </si>
  <si>
    <t>TXN04104</t>
  </si>
  <si>
    <t>TXN04105</t>
  </si>
  <si>
    <t>TXN04106</t>
  </si>
  <si>
    <t>TXN04107</t>
  </si>
  <si>
    <t>TXN04108</t>
  </si>
  <si>
    <t>TXN04109</t>
  </si>
  <si>
    <t>TXN04110</t>
  </si>
  <si>
    <t>TXN04111</t>
  </si>
  <si>
    <t>TXN04112</t>
  </si>
  <si>
    <t>TXN04113</t>
  </si>
  <si>
    <t>TXN04114</t>
  </si>
  <si>
    <t>TXN04115</t>
  </si>
  <si>
    <t>TXN04116</t>
  </si>
  <si>
    <t>TXN04117</t>
  </si>
  <si>
    <t>TXN04118</t>
  </si>
  <si>
    <t>TXN04119</t>
  </si>
  <si>
    <t>TXN04120</t>
  </si>
  <si>
    <t>TXN04121</t>
  </si>
  <si>
    <t>TXN04122</t>
  </si>
  <si>
    <t>TXN04123</t>
  </si>
  <si>
    <t>TXN04124</t>
  </si>
  <si>
    <t>TXN04125</t>
  </si>
  <si>
    <t>TXN04126</t>
  </si>
  <si>
    <t>TXN04127</t>
  </si>
  <si>
    <t>TXN04128</t>
  </si>
  <si>
    <t>TXN04129</t>
  </si>
  <si>
    <t>TXN04130</t>
  </si>
  <si>
    <t>TXN04131</t>
  </si>
  <si>
    <t>TXN04132</t>
  </si>
  <si>
    <t>TXN04133</t>
  </si>
  <si>
    <t>TXN04134</t>
  </si>
  <si>
    <t>TXN04135</t>
  </si>
  <si>
    <t>TXN04136</t>
  </si>
  <si>
    <t>TXN04137</t>
  </si>
  <si>
    <t>TXN04138</t>
  </si>
  <si>
    <t>TXN04139</t>
  </si>
  <si>
    <t>TXN04140</t>
  </si>
  <si>
    <t>TXN04141</t>
  </si>
  <si>
    <t>TXN04142</t>
  </si>
  <si>
    <t>TXN04143</t>
  </si>
  <si>
    <t>TXN04144</t>
  </si>
  <si>
    <t>TXN04145</t>
  </si>
  <si>
    <t>TXN04146</t>
  </si>
  <si>
    <t>TXN04147</t>
  </si>
  <si>
    <t>TXN04148</t>
  </si>
  <si>
    <t>TXN04149</t>
  </si>
  <si>
    <t>TXN04150</t>
  </si>
  <si>
    <t>TXN04151</t>
  </si>
  <si>
    <t>TXN04152</t>
  </si>
  <si>
    <t>TXN04153</t>
  </si>
  <si>
    <t>TXN04154</t>
  </si>
  <si>
    <t>TXN04155</t>
  </si>
  <si>
    <t>TXN04156</t>
  </si>
  <si>
    <t>TXN04157</t>
  </si>
  <si>
    <t>TXN04158</t>
  </si>
  <si>
    <t>TXN04159</t>
  </si>
  <si>
    <t>TXN04160</t>
  </si>
  <si>
    <t>TXN04161</t>
  </si>
  <si>
    <t>TXN04162</t>
  </si>
  <si>
    <t>TXN04163</t>
  </si>
  <si>
    <t>TXN04164</t>
  </si>
  <si>
    <t>TXN04165</t>
  </si>
  <si>
    <t>TXN04166</t>
  </si>
  <si>
    <t>TXN04167</t>
  </si>
  <si>
    <t>TXN04168</t>
  </si>
  <si>
    <t>TXN04169</t>
  </si>
  <si>
    <t>TXN04170</t>
  </si>
  <si>
    <t>TXN04171</t>
  </si>
  <si>
    <t>TXN04172</t>
  </si>
  <si>
    <t>TXN04173</t>
  </si>
  <si>
    <t>TXN04174</t>
  </si>
  <si>
    <t>TXN04175</t>
  </si>
  <si>
    <t>TXN04176</t>
  </si>
  <si>
    <t>TXN04177</t>
  </si>
  <si>
    <t>TXN04178</t>
  </si>
  <si>
    <t>TXN04179</t>
  </si>
  <si>
    <t>TXN04180</t>
  </si>
  <si>
    <t>TXN04181</t>
  </si>
  <si>
    <t>TXN04182</t>
  </si>
  <si>
    <t>TXN04183</t>
  </si>
  <si>
    <t>TXN04184</t>
  </si>
  <si>
    <t>TXN04185</t>
  </si>
  <si>
    <t>TXN04186</t>
  </si>
  <si>
    <t>TXN04187</t>
  </si>
  <si>
    <t>TXN04188</t>
  </si>
  <si>
    <t>TXN04189</t>
  </si>
  <si>
    <t>TXN04190</t>
  </si>
  <si>
    <t>TXN04191</t>
  </si>
  <si>
    <t>TXN04192</t>
  </si>
  <si>
    <t>TXN04193</t>
  </si>
  <si>
    <t>TXN04194</t>
  </si>
  <si>
    <t>TXN04195</t>
  </si>
  <si>
    <t>TXN04196</t>
  </si>
  <si>
    <t>TXN04197</t>
  </si>
  <si>
    <t>TXN04198</t>
  </si>
  <si>
    <t>TXN04199</t>
  </si>
  <si>
    <t>TXN04200</t>
  </si>
  <si>
    <t>TXN04201</t>
  </si>
  <si>
    <t>TXN04202</t>
  </si>
  <si>
    <t>TXN04203</t>
  </si>
  <si>
    <t>TXN04204</t>
  </si>
  <si>
    <t>TXN04205</t>
  </si>
  <si>
    <t>TXN04206</t>
  </si>
  <si>
    <t>TXN04207</t>
  </si>
  <si>
    <t>TXN04208</t>
  </si>
  <si>
    <t>TXN04209</t>
  </si>
  <si>
    <t>TXN04210</t>
  </si>
  <si>
    <t>TXN04211</t>
  </si>
  <si>
    <t>TXN04212</t>
  </si>
  <si>
    <t>TXN04213</t>
  </si>
  <si>
    <t>TXN04214</t>
  </si>
  <si>
    <t>TXN04215</t>
  </si>
  <si>
    <t>TXN04216</t>
  </si>
  <si>
    <t>TXN04217</t>
  </si>
  <si>
    <t>TXN04218</t>
  </si>
  <si>
    <t>TXN04219</t>
  </si>
  <si>
    <t>TXN04220</t>
  </si>
  <si>
    <t>TXN04221</t>
  </si>
  <si>
    <t>TXN04222</t>
  </si>
  <si>
    <t>TXN04223</t>
  </si>
  <si>
    <t>TXN04224</t>
  </si>
  <si>
    <t>TXN04225</t>
  </si>
  <si>
    <t>TXN04226</t>
  </si>
  <si>
    <t>TXN04227</t>
  </si>
  <si>
    <t>TXN04228</t>
  </si>
  <si>
    <t>TXN04229</t>
  </si>
  <si>
    <t>TXN04230</t>
  </si>
  <si>
    <t>TXN04231</t>
  </si>
  <si>
    <t>TXN04232</t>
  </si>
  <si>
    <t>TXN04233</t>
  </si>
  <si>
    <t>TXN04234</t>
  </si>
  <si>
    <t>TXN04235</t>
  </si>
  <si>
    <t>TXN04236</t>
  </si>
  <si>
    <t>TXN04237</t>
  </si>
  <si>
    <t>TXN04238</t>
  </si>
  <si>
    <t>TXN04239</t>
  </si>
  <si>
    <t>TXN04240</t>
  </si>
  <si>
    <t>TXN04241</t>
  </si>
  <si>
    <t>TXN04242</t>
  </si>
  <si>
    <t>TXN04243</t>
  </si>
  <si>
    <t>TXN04244</t>
  </si>
  <si>
    <t>TXN04245</t>
  </si>
  <si>
    <t>TXN04246</t>
  </si>
  <si>
    <t>TXN04247</t>
  </si>
  <si>
    <t>TXN04248</t>
  </si>
  <si>
    <t>TXN04249</t>
  </si>
  <si>
    <t>TXN04250</t>
  </si>
  <si>
    <t>TXN04251</t>
  </si>
  <si>
    <t>TXN04252</t>
  </si>
  <si>
    <t>TXN04253</t>
  </si>
  <si>
    <t>TXN04254</t>
  </si>
  <si>
    <t>TXN04255</t>
  </si>
  <si>
    <t>TXN04256</t>
  </si>
  <si>
    <t>TXN04257</t>
  </si>
  <si>
    <t>TXN04258</t>
  </si>
  <si>
    <t>TXN04259</t>
  </si>
  <si>
    <t>TXN04260</t>
  </si>
  <si>
    <t>TXN04261</t>
  </si>
  <si>
    <t>TXN04262</t>
  </si>
  <si>
    <t>TXN04263</t>
  </si>
  <si>
    <t>TXN04264</t>
  </si>
  <si>
    <t>TXN04265</t>
  </si>
  <si>
    <t>TXN04266</t>
  </si>
  <si>
    <t>TXN04267</t>
  </si>
  <si>
    <t>TXN04268</t>
  </si>
  <si>
    <t>TXN04269</t>
  </si>
  <si>
    <t>TXN04270</t>
  </si>
  <si>
    <t>TXN04271</t>
  </si>
  <si>
    <t>TXN04272</t>
  </si>
  <si>
    <t>TXN04273</t>
  </si>
  <si>
    <t>TXN04274</t>
  </si>
  <si>
    <t>TXN04275</t>
  </si>
  <si>
    <t>TXN04276</t>
  </si>
  <si>
    <t>TXN04277</t>
  </si>
  <si>
    <t>TXN04278</t>
  </si>
  <si>
    <t>TXN04279</t>
  </si>
  <si>
    <t>TXN04280</t>
  </si>
  <si>
    <t>TXN04281</t>
  </si>
  <si>
    <t>TXN04282</t>
  </si>
  <si>
    <t>TXN04283</t>
  </si>
  <si>
    <t>TXN04284</t>
  </si>
  <si>
    <t>TXN04285</t>
  </si>
  <si>
    <t>TXN04286</t>
  </si>
  <si>
    <t>TXN04287</t>
  </si>
  <si>
    <t>TXN04288</t>
  </si>
  <si>
    <t>TXN04289</t>
  </si>
  <si>
    <t>TXN04290</t>
  </si>
  <si>
    <t>TXN04291</t>
  </si>
  <si>
    <t>TXN04292</t>
  </si>
  <si>
    <t>TXN04293</t>
  </si>
  <si>
    <t>TXN04294</t>
  </si>
  <si>
    <t>TXN04295</t>
  </si>
  <si>
    <t>TXN04296</t>
  </si>
  <si>
    <t>TXN04297</t>
  </si>
  <si>
    <t>TXN04298</t>
  </si>
  <si>
    <t>TXN04299</t>
  </si>
  <si>
    <t>TXN04300</t>
  </si>
  <si>
    <t>TXN04301</t>
  </si>
  <si>
    <t>TXN04302</t>
  </si>
  <si>
    <t>TXN04303</t>
  </si>
  <si>
    <t>TXN04304</t>
  </si>
  <si>
    <t>TXN04305</t>
  </si>
  <si>
    <t>TXN04306</t>
  </si>
  <si>
    <t>TXN04307</t>
  </si>
  <si>
    <t>TXN04308</t>
  </si>
  <si>
    <t>TXN04309</t>
  </si>
  <si>
    <t>TXN04310</t>
  </si>
  <si>
    <t>TXN04311</t>
  </si>
  <si>
    <t>TXN04312</t>
  </si>
  <si>
    <t>TXN04313</t>
  </si>
  <si>
    <t>TXN04314</t>
  </si>
  <si>
    <t>TXN04315</t>
  </si>
  <si>
    <t>TXN04316</t>
  </si>
  <si>
    <t>TXN04317</t>
  </si>
  <si>
    <t>TXN04318</t>
  </si>
  <si>
    <t>TXN04319</t>
  </si>
  <si>
    <t>TXN04320</t>
  </si>
  <si>
    <t>TXN04321</t>
  </si>
  <si>
    <t>TXN04322</t>
  </si>
  <si>
    <t>TXN04323</t>
  </si>
  <si>
    <t>TXN04324</t>
  </si>
  <si>
    <t>TXN04325</t>
  </si>
  <si>
    <t>TXN04326</t>
  </si>
  <si>
    <t>TXN04327</t>
  </si>
  <si>
    <t>TXN04328</t>
  </si>
  <si>
    <t>TXN04329</t>
  </si>
  <si>
    <t>TXN04330</t>
  </si>
  <si>
    <t>TXN04331</t>
  </si>
  <si>
    <t>TXN04332</t>
  </si>
  <si>
    <t>TXN04333</t>
  </si>
  <si>
    <t>TXN04334</t>
  </si>
  <si>
    <t>TXN04335</t>
  </si>
  <si>
    <t>TXN04336</t>
  </si>
  <si>
    <t>TXN04337</t>
  </si>
  <si>
    <t>TXN04338</t>
  </si>
  <si>
    <t>TXN04339</t>
  </si>
  <si>
    <t>TXN04340</t>
  </si>
  <si>
    <t>TXN04341</t>
  </si>
  <si>
    <t>TXN04342</t>
  </si>
  <si>
    <t>TXN04343</t>
  </si>
  <si>
    <t>TXN04344</t>
  </si>
  <si>
    <t>TXN04345</t>
  </si>
  <si>
    <t>TXN04346</t>
  </si>
  <si>
    <t>TXN04347</t>
  </si>
  <si>
    <t>TXN04348</t>
  </si>
  <si>
    <t>TXN04349</t>
  </si>
  <si>
    <t>TXN04350</t>
  </si>
  <si>
    <t>TXN04351</t>
  </si>
  <si>
    <t>TXN04352</t>
  </si>
  <si>
    <t>TXN04353</t>
  </si>
  <si>
    <t>TXN04354</t>
  </si>
  <si>
    <t>TXN04355</t>
  </si>
  <si>
    <t>TXN04356</t>
  </si>
  <si>
    <t>TXN04357</t>
  </si>
  <si>
    <t>TXN04358</t>
  </si>
  <si>
    <t>TXN04359</t>
  </si>
  <si>
    <t>TXN04360</t>
  </si>
  <si>
    <t>TXN04361</t>
  </si>
  <si>
    <t>TXN04362</t>
  </si>
  <si>
    <t>TXN04363</t>
  </si>
  <si>
    <t>TXN04364</t>
  </si>
  <si>
    <t>TXN04365</t>
  </si>
  <si>
    <t>TXN04366</t>
  </si>
  <si>
    <t>TXN04367</t>
  </si>
  <si>
    <t>TXN04368</t>
  </si>
  <si>
    <t>TXN04369</t>
  </si>
  <si>
    <t>TXN04370</t>
  </si>
  <si>
    <t>TXN04371</t>
  </si>
  <si>
    <t>TXN04372</t>
  </si>
  <si>
    <t>TXN04373</t>
  </si>
  <si>
    <t>TXN04374</t>
  </si>
  <si>
    <t>TXN04375</t>
  </si>
  <si>
    <t>TXN04376</t>
  </si>
  <si>
    <t>TXN04377</t>
  </si>
  <si>
    <t>TXN04378</t>
  </si>
  <si>
    <t>TXN04379</t>
  </si>
  <si>
    <t>TXN04380</t>
  </si>
  <si>
    <t>TXN04381</t>
  </si>
  <si>
    <t>TXN04382</t>
  </si>
  <si>
    <t>TXN04383</t>
  </si>
  <si>
    <t>TXN04384</t>
  </si>
  <si>
    <t>TXN04385</t>
  </si>
  <si>
    <t>TXN04386</t>
  </si>
  <si>
    <t>TXN04387</t>
  </si>
  <si>
    <t>TXN04388</t>
  </si>
  <si>
    <t>TXN04389</t>
  </si>
  <si>
    <t>TXN04390</t>
  </si>
  <si>
    <t>TXN04391</t>
  </si>
  <si>
    <t>TXN04392</t>
  </si>
  <si>
    <t>TXN04393</t>
  </si>
  <si>
    <t>TXN04394</t>
  </si>
  <si>
    <t>TXN04395</t>
  </si>
  <si>
    <t>TXN04396</t>
  </si>
  <si>
    <t>TXN04397</t>
  </si>
  <si>
    <t>TXN04398</t>
  </si>
  <si>
    <t>TXN04399</t>
  </si>
  <si>
    <t>TXN04400</t>
  </si>
  <si>
    <t>TXN04401</t>
  </si>
  <si>
    <t>TXN04402</t>
  </si>
  <si>
    <t>TXN04403</t>
  </si>
  <si>
    <t>TXN04404</t>
  </si>
  <si>
    <t>TXN04405</t>
  </si>
  <si>
    <t>TXN04406</t>
  </si>
  <si>
    <t>TXN04407</t>
  </si>
  <si>
    <t>TXN04408</t>
  </si>
  <si>
    <t>TXN04409</t>
  </si>
  <si>
    <t>TXN04410</t>
  </si>
  <si>
    <t>TXN04411</t>
  </si>
  <si>
    <t>TXN04412</t>
  </si>
  <si>
    <t>TXN04413</t>
  </si>
  <si>
    <t>TXN04414</t>
  </si>
  <si>
    <t>TXN04415</t>
  </si>
  <si>
    <t>TXN04416</t>
  </si>
  <si>
    <t>TXN04417</t>
  </si>
  <si>
    <t>TXN04418</t>
  </si>
  <si>
    <t>TXN04419</t>
  </si>
  <si>
    <t>TXN04420</t>
  </si>
  <si>
    <t>TXN04421</t>
  </si>
  <si>
    <t>TXN04422</t>
  </si>
  <si>
    <t>TXN04423</t>
  </si>
  <si>
    <t>TXN04424</t>
  </si>
  <si>
    <t>TXN04425</t>
  </si>
  <si>
    <t>TXN04426</t>
  </si>
  <si>
    <t>TXN04427</t>
  </si>
  <si>
    <t>TXN04428</t>
  </si>
  <si>
    <t>TXN04429</t>
  </si>
  <si>
    <t>TXN04430</t>
  </si>
  <si>
    <t>TXN04431</t>
  </si>
  <si>
    <t>TXN04432</t>
  </si>
  <si>
    <t>TXN04433</t>
  </si>
  <si>
    <t>TXN04434</t>
  </si>
  <si>
    <t>TXN04435</t>
  </si>
  <si>
    <t>TXN04436</t>
  </si>
  <si>
    <t>TXN04437</t>
  </si>
  <si>
    <t>TXN04438</t>
  </si>
  <si>
    <t>TXN04439</t>
  </si>
  <si>
    <t>TXN04440</t>
  </si>
  <si>
    <t>TXN04441</t>
  </si>
  <si>
    <t>TXN04442</t>
  </si>
  <si>
    <t>TXN04443</t>
  </si>
  <si>
    <t>TXN04444</t>
  </si>
  <si>
    <t>TXN04445</t>
  </si>
  <si>
    <t>TXN04446</t>
  </si>
  <si>
    <t>TXN04447</t>
  </si>
  <si>
    <t>TXN04448</t>
  </si>
  <si>
    <t>TXN04449</t>
  </si>
  <si>
    <t>TXN04450</t>
  </si>
  <si>
    <t>TXN04451</t>
  </si>
  <si>
    <t>TXN04452</t>
  </si>
  <si>
    <t>TXN04453</t>
  </si>
  <si>
    <t>TXN04454</t>
  </si>
  <si>
    <t>TXN04455</t>
  </si>
  <si>
    <t>TXN04456</t>
  </si>
  <si>
    <t>TXN04457</t>
  </si>
  <si>
    <t>TXN04458</t>
  </si>
  <si>
    <t>TXN04459</t>
  </si>
  <si>
    <t>TXN04460</t>
  </si>
  <si>
    <t>TXN04461</t>
  </si>
  <si>
    <t>TXN04462</t>
  </si>
  <si>
    <t>TXN04463</t>
  </si>
  <si>
    <t>TXN04464</t>
  </si>
  <si>
    <t>TXN04465</t>
  </si>
  <si>
    <t>TXN04466</t>
  </si>
  <si>
    <t>TXN04467</t>
  </si>
  <si>
    <t>TXN04468</t>
  </si>
  <si>
    <t>TXN04469</t>
  </si>
  <si>
    <t>TXN04470</t>
  </si>
  <si>
    <t>TXN04471</t>
  </si>
  <si>
    <t>TXN04472</t>
  </si>
  <si>
    <t>TXN04473</t>
  </si>
  <si>
    <t>TXN04474</t>
  </si>
  <si>
    <t>TXN04475</t>
  </si>
  <si>
    <t>TXN04476</t>
  </si>
  <si>
    <t>TXN04477</t>
  </si>
  <si>
    <t>TXN04478</t>
  </si>
  <si>
    <t>TXN04479</t>
  </si>
  <si>
    <t>TXN04480</t>
  </si>
  <si>
    <t>TXN04481</t>
  </si>
  <si>
    <t>TXN04482</t>
  </si>
  <si>
    <t>TXN04483</t>
  </si>
  <si>
    <t>TXN04484</t>
  </si>
  <si>
    <t>TXN04485</t>
  </si>
  <si>
    <t>TXN04486</t>
  </si>
  <si>
    <t>TXN04487</t>
  </si>
  <si>
    <t>TXN04488</t>
  </si>
  <si>
    <t>TXN04489</t>
  </si>
  <si>
    <t>TXN04490</t>
  </si>
  <si>
    <t>TXN04491</t>
  </si>
  <si>
    <t>TXN04492</t>
  </si>
  <si>
    <t>TXN04493</t>
  </si>
  <si>
    <t>TXN04494</t>
  </si>
  <si>
    <t>TXN04495</t>
  </si>
  <si>
    <t>TXN04496</t>
  </si>
  <si>
    <t>TXN04497</t>
  </si>
  <si>
    <t>TXN04498</t>
  </si>
  <si>
    <t>TXN04499</t>
  </si>
  <si>
    <t>TXN04500</t>
  </si>
  <si>
    <t>TXN04501</t>
  </si>
  <si>
    <t>TXN04502</t>
  </si>
  <si>
    <t>TXN04503</t>
  </si>
  <si>
    <t>TXN04504</t>
  </si>
  <si>
    <t>TXN04505</t>
  </si>
  <si>
    <t>TXN04506</t>
  </si>
  <si>
    <t>TXN04507</t>
  </si>
  <si>
    <t>TXN04508</t>
  </si>
  <si>
    <t>TXN04509</t>
  </si>
  <si>
    <t>TXN04510</t>
  </si>
  <si>
    <t>TXN04511</t>
  </si>
  <si>
    <t>TXN04512</t>
  </si>
  <si>
    <t>TXN04513</t>
  </si>
  <si>
    <t>TXN04514</t>
  </si>
  <si>
    <t>TXN04515</t>
  </si>
  <si>
    <t>TXN04516</t>
  </si>
  <si>
    <t>TXN04517</t>
  </si>
  <si>
    <t>TXN04518</t>
  </si>
  <si>
    <t>TXN04519</t>
  </si>
  <si>
    <t>TXN04520</t>
  </si>
  <si>
    <t>TXN04521</t>
  </si>
  <si>
    <t>TXN04522</t>
  </si>
  <si>
    <t>TXN04523</t>
  </si>
  <si>
    <t>TXN04524</t>
  </si>
  <si>
    <t>TXN04525</t>
  </si>
  <si>
    <t>TXN04526</t>
  </si>
  <si>
    <t>TXN04527</t>
  </si>
  <si>
    <t>TXN04528</t>
  </si>
  <si>
    <t>TXN04529</t>
  </si>
  <si>
    <t>TXN04530</t>
  </si>
  <si>
    <t>TXN04531</t>
  </si>
  <si>
    <t>TXN04532</t>
  </si>
  <si>
    <t>TXN04533</t>
  </si>
  <si>
    <t>TXN04534</t>
  </si>
  <si>
    <t>TXN04535</t>
  </si>
  <si>
    <t>TXN04536</t>
  </si>
  <si>
    <t>TXN04537</t>
  </si>
  <si>
    <t>TXN04538</t>
  </si>
  <si>
    <t>TXN04539</t>
  </si>
  <si>
    <t>TXN04540</t>
  </si>
  <si>
    <t>TXN04541</t>
  </si>
  <si>
    <t>TXN04542</t>
  </si>
  <si>
    <t>TXN04543</t>
  </si>
  <si>
    <t>TXN04544</t>
  </si>
  <si>
    <t>TXN04545</t>
  </si>
  <si>
    <t>TXN04546</t>
  </si>
  <si>
    <t>TXN04547</t>
  </si>
  <si>
    <t>TXN04548</t>
  </si>
  <si>
    <t>TXN04549</t>
  </si>
  <si>
    <t>TXN04550</t>
  </si>
  <si>
    <t>TXN04551</t>
  </si>
  <si>
    <t>TXN04552</t>
  </si>
  <si>
    <t>TXN04553</t>
  </si>
  <si>
    <t>TXN04554</t>
  </si>
  <si>
    <t>TXN04555</t>
  </si>
  <si>
    <t>TXN04556</t>
  </si>
  <si>
    <t>TXN04557</t>
  </si>
  <si>
    <t>TXN04558</t>
  </si>
  <si>
    <t>TXN04559</t>
  </si>
  <si>
    <t>TXN04560</t>
  </si>
  <si>
    <t>TXN04561</t>
  </si>
  <si>
    <t>TXN04562</t>
  </si>
  <si>
    <t>TXN04563</t>
  </si>
  <si>
    <t>TXN04564</t>
  </si>
  <si>
    <t>TXN04565</t>
  </si>
  <si>
    <t>TXN04566</t>
  </si>
  <si>
    <t>TXN04567</t>
  </si>
  <si>
    <t>TXN04568</t>
  </si>
  <si>
    <t>TXN04569</t>
  </si>
  <si>
    <t>TXN04570</t>
  </si>
  <si>
    <t>TXN04571</t>
  </si>
  <si>
    <t>TXN04572</t>
  </si>
  <si>
    <t>TXN04573</t>
  </si>
  <si>
    <t>TXN04574</t>
  </si>
  <si>
    <t>TXN04575</t>
  </si>
  <si>
    <t>TXN04576</t>
  </si>
  <si>
    <t>TXN04577</t>
  </si>
  <si>
    <t>TXN04578</t>
  </si>
  <si>
    <t>TXN04579</t>
  </si>
  <si>
    <t>TXN04580</t>
  </si>
  <si>
    <t>TXN04581</t>
  </si>
  <si>
    <t>TXN04582</t>
  </si>
  <si>
    <t>TXN04583</t>
  </si>
  <si>
    <t>TXN04584</t>
  </si>
  <si>
    <t>TXN04585</t>
  </si>
  <si>
    <t>TXN04586</t>
  </si>
  <si>
    <t>TXN04587</t>
  </si>
  <si>
    <t>TXN04588</t>
  </si>
  <si>
    <t>TXN04589</t>
  </si>
  <si>
    <t>TXN04590</t>
  </si>
  <si>
    <t>TXN04591</t>
  </si>
  <si>
    <t>TXN04592</t>
  </si>
  <si>
    <t>TXN04593</t>
  </si>
  <si>
    <t>TXN04594</t>
  </si>
  <si>
    <t>TXN04595</t>
  </si>
  <si>
    <t>TXN04596</t>
  </si>
  <si>
    <t>TXN04597</t>
  </si>
  <si>
    <t>TXN04598</t>
  </si>
  <si>
    <t>TXN04599</t>
  </si>
  <si>
    <t>TXN04600</t>
  </si>
  <si>
    <t>TXN04601</t>
  </si>
  <si>
    <t>TXN04602</t>
  </si>
  <si>
    <t>TXN04603</t>
  </si>
  <si>
    <t>TXN04604</t>
  </si>
  <si>
    <t>TXN04605</t>
  </si>
  <si>
    <t>TXN04606</t>
  </si>
  <si>
    <t>TXN04607</t>
  </si>
  <si>
    <t>TXN04608</t>
  </si>
  <si>
    <t>TXN04609</t>
  </si>
  <si>
    <t>TXN04610</t>
  </si>
  <si>
    <t>TXN04611</t>
  </si>
  <si>
    <t>TXN04612</t>
  </si>
  <si>
    <t>TXN04613</t>
  </si>
  <si>
    <t>TXN04614</t>
  </si>
  <si>
    <t>TXN04615</t>
  </si>
  <si>
    <t>TXN04616</t>
  </si>
  <si>
    <t>TXN04617</t>
  </si>
  <si>
    <t>TXN04618</t>
  </si>
  <si>
    <t>TXN04619</t>
  </si>
  <si>
    <t>TXN04620</t>
  </si>
  <si>
    <t>TXN04621</t>
  </si>
  <si>
    <t>TXN04622</t>
  </si>
  <si>
    <t>TXN04623</t>
  </si>
  <si>
    <t>TXN04624</t>
  </si>
  <si>
    <t>TXN04625</t>
  </si>
  <si>
    <t>TXN04626</t>
  </si>
  <si>
    <t>TXN04627</t>
  </si>
  <si>
    <t>TXN04628</t>
  </si>
  <si>
    <t>TXN04629</t>
  </si>
  <si>
    <t>TXN04630</t>
  </si>
  <si>
    <t>TXN04631</t>
  </si>
  <si>
    <t>TXN04632</t>
  </si>
  <si>
    <t>TXN04633</t>
  </si>
  <si>
    <t>TXN04634</t>
  </si>
  <si>
    <t>TXN04635</t>
  </si>
  <si>
    <t>TXN04636</t>
  </si>
  <si>
    <t>TXN04637</t>
  </si>
  <si>
    <t>TXN04638</t>
  </si>
  <si>
    <t>TXN04639</t>
  </si>
  <si>
    <t>TXN04640</t>
  </si>
  <si>
    <t>TXN04641</t>
  </si>
  <si>
    <t>TXN04642</t>
  </si>
  <si>
    <t>TXN04643</t>
  </si>
  <si>
    <t>TXN04644</t>
  </si>
  <si>
    <t>TXN04645</t>
  </si>
  <si>
    <t>TXN04646</t>
  </si>
  <si>
    <t>TXN04647</t>
  </si>
  <si>
    <t>TXN04648</t>
  </si>
  <si>
    <t>TXN04649</t>
  </si>
  <si>
    <t>TXN04650</t>
  </si>
  <si>
    <t>TXN04651</t>
  </si>
  <si>
    <t>TXN04652</t>
  </si>
  <si>
    <t>TXN04653</t>
  </si>
  <si>
    <t>TXN04654</t>
  </si>
  <si>
    <t>TXN04655</t>
  </si>
  <si>
    <t>TXN04656</t>
  </si>
  <si>
    <t>TXN04657</t>
  </si>
  <si>
    <t>TXN04658</t>
  </si>
  <si>
    <t>TXN04659</t>
  </si>
  <si>
    <t>TXN04660</t>
  </si>
  <si>
    <t>TXN04661</t>
  </si>
  <si>
    <t>TXN04662</t>
  </si>
  <si>
    <t>TXN04663</t>
  </si>
  <si>
    <t>TXN04664</t>
  </si>
  <si>
    <t>TXN04665</t>
  </si>
  <si>
    <t>TXN04666</t>
  </si>
  <si>
    <t>TXN04667</t>
  </si>
  <si>
    <t>TXN04668</t>
  </si>
  <si>
    <t>TXN04669</t>
  </si>
  <si>
    <t>TXN04670</t>
  </si>
  <si>
    <t>TXN04671</t>
  </si>
  <si>
    <t>TXN04672</t>
  </si>
  <si>
    <t>TXN04673</t>
  </si>
  <si>
    <t>TXN04674</t>
  </si>
  <si>
    <t>TXN04675</t>
  </si>
  <si>
    <t>TXN04676</t>
  </si>
  <si>
    <t>TXN04677</t>
  </si>
  <si>
    <t>TXN04678</t>
  </si>
  <si>
    <t>TXN04679</t>
  </si>
  <si>
    <t>TXN04680</t>
  </si>
  <si>
    <t>TXN04681</t>
  </si>
  <si>
    <t>TXN04682</t>
  </si>
  <si>
    <t>TXN04683</t>
  </si>
  <si>
    <t>TXN04684</t>
  </si>
  <si>
    <t>TXN04685</t>
  </si>
  <si>
    <t>TXN04686</t>
  </si>
  <si>
    <t>TXN04687</t>
  </si>
  <si>
    <t>TXN04688</t>
  </si>
  <si>
    <t>TXN04689</t>
  </si>
  <si>
    <t>TXN04690</t>
  </si>
  <si>
    <t>TXN04691</t>
  </si>
  <si>
    <t>TXN04692</t>
  </si>
  <si>
    <t>TXN04693</t>
  </si>
  <si>
    <t>TXN04694</t>
  </si>
  <si>
    <t>TXN04695</t>
  </si>
  <si>
    <t>TXN04696</t>
  </si>
  <si>
    <t>TXN04697</t>
  </si>
  <si>
    <t>TXN04698</t>
  </si>
  <si>
    <t>TXN04699</t>
  </si>
  <si>
    <t>TXN04700</t>
  </si>
  <si>
    <t>TXN04701</t>
  </si>
  <si>
    <t>TXN04702</t>
  </si>
  <si>
    <t>TXN04703</t>
  </si>
  <si>
    <t>TXN04704</t>
  </si>
  <si>
    <t>TXN04705</t>
  </si>
  <si>
    <t>TXN04706</t>
  </si>
  <si>
    <t>TXN04707</t>
  </si>
  <si>
    <t>TXN04708</t>
  </si>
  <si>
    <t>TXN04709</t>
  </si>
  <si>
    <t>TXN04710</t>
  </si>
  <si>
    <t>TXN04711</t>
  </si>
  <si>
    <t>TXN04712</t>
  </si>
  <si>
    <t>TXN04713</t>
  </si>
  <si>
    <t>TXN04714</t>
  </si>
  <si>
    <t>TXN04715</t>
  </si>
  <si>
    <t>TXN04716</t>
  </si>
  <si>
    <t>TXN04717</t>
  </si>
  <si>
    <t>TXN04718</t>
  </si>
  <si>
    <t>TXN04719</t>
  </si>
  <si>
    <t>TXN04720</t>
  </si>
  <si>
    <t>TXN04721</t>
  </si>
  <si>
    <t>TXN04722</t>
  </si>
  <si>
    <t>TXN04723</t>
  </si>
  <si>
    <t>TXN04724</t>
  </si>
  <si>
    <t>TXN04725</t>
  </si>
  <si>
    <t>TXN04726</t>
  </si>
  <si>
    <t>TXN04727</t>
  </si>
  <si>
    <t>TXN04728</t>
  </si>
  <si>
    <t>TXN04729</t>
  </si>
  <si>
    <t>TXN04730</t>
  </si>
  <si>
    <t>TXN04731</t>
  </si>
  <si>
    <t>TXN04732</t>
  </si>
  <si>
    <t>TXN04733</t>
  </si>
  <si>
    <t>TXN04734</t>
  </si>
  <si>
    <t>TXN04735</t>
  </si>
  <si>
    <t>TXN04736</t>
  </si>
  <si>
    <t>TXN04737</t>
  </si>
  <si>
    <t>TXN04738</t>
  </si>
  <si>
    <t>TXN04739</t>
  </si>
  <si>
    <t>TXN04740</t>
  </si>
  <si>
    <t>TXN04741</t>
  </si>
  <si>
    <t>TXN04742</t>
  </si>
  <si>
    <t>TXN04743</t>
  </si>
  <si>
    <t>TXN04744</t>
  </si>
  <si>
    <t>TXN04745</t>
  </si>
  <si>
    <t>TXN04746</t>
  </si>
  <si>
    <t>TXN04747</t>
  </si>
  <si>
    <t>TXN04748</t>
  </si>
  <si>
    <t>TXN04749</t>
  </si>
  <si>
    <t>TXN04750</t>
  </si>
  <si>
    <t>TXN04751</t>
  </si>
  <si>
    <t>TXN04752</t>
  </si>
  <si>
    <t>TXN04753</t>
  </si>
  <si>
    <t>TXN04754</t>
  </si>
  <si>
    <t>TXN04755</t>
  </si>
  <si>
    <t>TXN04756</t>
  </si>
  <si>
    <t>TXN04757</t>
  </si>
  <si>
    <t>TXN04758</t>
  </si>
  <si>
    <t>TXN04759</t>
  </si>
  <si>
    <t>TXN04760</t>
  </si>
  <si>
    <t>TXN04761</t>
  </si>
  <si>
    <t>TXN04762</t>
  </si>
  <si>
    <t>TXN04763</t>
  </si>
  <si>
    <t>TXN04764</t>
  </si>
  <si>
    <t>TXN04765</t>
  </si>
  <si>
    <t>TXN04766</t>
  </si>
  <si>
    <t>TXN04767</t>
  </si>
  <si>
    <t>TXN04768</t>
  </si>
  <si>
    <t>TXN04769</t>
  </si>
  <si>
    <t>TXN04770</t>
  </si>
  <si>
    <t>TXN04771</t>
  </si>
  <si>
    <t>TXN04772</t>
  </si>
  <si>
    <t>TXN04773</t>
  </si>
  <si>
    <t>TXN04774</t>
  </si>
  <si>
    <t>TXN04775</t>
  </si>
  <si>
    <t>TXN04776</t>
  </si>
  <si>
    <t>TXN04777</t>
  </si>
  <si>
    <t>TXN04778</t>
  </si>
  <si>
    <t>TXN04779</t>
  </si>
  <si>
    <t>TXN04780</t>
  </si>
  <si>
    <t>TXN04781</t>
  </si>
  <si>
    <t>TXN04782</t>
  </si>
  <si>
    <t>TXN04783</t>
  </si>
  <si>
    <t>TXN04784</t>
  </si>
  <si>
    <t>TXN04785</t>
  </si>
  <si>
    <t>TXN04786</t>
  </si>
  <si>
    <t>TXN04787</t>
  </si>
  <si>
    <t>TXN04788</t>
  </si>
  <si>
    <t>TXN04789</t>
  </si>
  <si>
    <t>TXN04790</t>
  </si>
  <si>
    <t>TXN04791</t>
  </si>
  <si>
    <t>TXN04792</t>
  </si>
  <si>
    <t>TXN04793</t>
  </si>
  <si>
    <t>TXN04794</t>
  </si>
  <si>
    <t>TXN04795</t>
  </si>
  <si>
    <t>TXN04796</t>
  </si>
  <si>
    <t>TXN04797</t>
  </si>
  <si>
    <t>TXN04798</t>
  </si>
  <si>
    <t>TXN04799</t>
  </si>
  <si>
    <t>TXN04800</t>
  </si>
  <si>
    <t>TXN04801</t>
  </si>
  <si>
    <t>TXN04802</t>
  </si>
  <si>
    <t>TXN04803</t>
  </si>
  <si>
    <t>TXN04804</t>
  </si>
  <si>
    <t>TXN04805</t>
  </si>
  <si>
    <t>TXN04806</t>
  </si>
  <si>
    <t>TXN04807</t>
  </si>
  <si>
    <t>TXN04808</t>
  </si>
  <si>
    <t>TXN04809</t>
  </si>
  <si>
    <t>TXN04810</t>
  </si>
  <si>
    <t>TXN04811</t>
  </si>
  <si>
    <t>TXN04812</t>
  </si>
  <si>
    <t>TXN04813</t>
  </si>
  <si>
    <t>TXN04814</t>
  </si>
  <si>
    <t>TXN04815</t>
  </si>
  <si>
    <t>TXN04816</t>
  </si>
  <si>
    <t>TXN04817</t>
  </si>
  <si>
    <t>TXN04818</t>
  </si>
  <si>
    <t>TXN04819</t>
  </si>
  <si>
    <t>TXN04820</t>
  </si>
  <si>
    <t>TXN04821</t>
  </si>
  <si>
    <t>TXN04822</t>
  </si>
  <si>
    <t>TXN04823</t>
  </si>
  <si>
    <t>TXN04824</t>
  </si>
  <si>
    <t>TXN04825</t>
  </si>
  <si>
    <t>TXN04826</t>
  </si>
  <si>
    <t>TXN04827</t>
  </si>
  <si>
    <t>TXN04828</t>
  </si>
  <si>
    <t>TXN04829</t>
  </si>
  <si>
    <t>TXN04830</t>
  </si>
  <si>
    <t>TXN04831</t>
  </si>
  <si>
    <t>TXN04832</t>
  </si>
  <si>
    <t>TXN04833</t>
  </si>
  <si>
    <t>TXN04834</t>
  </si>
  <si>
    <t>TXN04835</t>
  </si>
  <si>
    <t>TXN04836</t>
  </si>
  <si>
    <t>TXN04837</t>
  </si>
  <si>
    <t>TXN04838</t>
  </si>
  <si>
    <t>TXN04839</t>
  </si>
  <si>
    <t>TXN04840</t>
  </si>
  <si>
    <t>TXN04841</t>
  </si>
  <si>
    <t>TXN04842</t>
  </si>
  <si>
    <t>TXN04843</t>
  </si>
  <si>
    <t>TXN04844</t>
  </si>
  <si>
    <t>TXN04845</t>
  </si>
  <si>
    <t>TXN04846</t>
  </si>
  <si>
    <t>TXN04847</t>
  </si>
  <si>
    <t>TXN04848</t>
  </si>
  <si>
    <t>TXN04849</t>
  </si>
  <si>
    <t>TXN04850</t>
  </si>
  <si>
    <t>TXN04851</t>
  </si>
  <si>
    <t>TXN04852</t>
  </si>
  <si>
    <t>TXN04853</t>
  </si>
  <si>
    <t>TXN04854</t>
  </si>
  <si>
    <t>TXN04855</t>
  </si>
  <si>
    <t>TXN04856</t>
  </si>
  <si>
    <t>TXN04857</t>
  </si>
  <si>
    <t>TXN04858</t>
  </si>
  <si>
    <t>TXN04859</t>
  </si>
  <si>
    <t>TXN04860</t>
  </si>
  <si>
    <t>TXN04861</t>
  </si>
  <si>
    <t>TXN04862</t>
  </si>
  <si>
    <t>TXN04863</t>
  </si>
  <si>
    <t>TXN04864</t>
  </si>
  <si>
    <t>TXN04865</t>
  </si>
  <si>
    <t>TXN04866</t>
  </si>
  <si>
    <t>TXN04867</t>
  </si>
  <si>
    <t>TXN04868</t>
  </si>
  <si>
    <t>TXN04869</t>
  </si>
  <si>
    <t>TXN04870</t>
  </si>
  <si>
    <t>TXN04871</t>
  </si>
  <si>
    <t>TXN04872</t>
  </si>
  <si>
    <t>TXN04873</t>
  </si>
  <si>
    <t>TXN04874</t>
  </si>
  <si>
    <t>TXN04875</t>
  </si>
  <si>
    <t>TXN04876</t>
  </si>
  <si>
    <t>TXN04877</t>
  </si>
  <si>
    <t>TXN04878</t>
  </si>
  <si>
    <t>TXN04879</t>
  </si>
  <si>
    <t>TXN04880</t>
  </si>
  <si>
    <t>TXN04881</t>
  </si>
  <si>
    <t>TXN04882</t>
  </si>
  <si>
    <t>TXN04883</t>
  </si>
  <si>
    <t>TXN04884</t>
  </si>
  <si>
    <t>TXN04885</t>
  </si>
  <si>
    <t>TXN04886</t>
  </si>
  <si>
    <t>TXN04887</t>
  </si>
  <si>
    <t>TXN04888</t>
  </si>
  <si>
    <t>TXN04889</t>
  </si>
  <si>
    <t>TXN04890</t>
  </si>
  <si>
    <t>TXN04891</t>
  </si>
  <si>
    <t>TXN04892</t>
  </si>
  <si>
    <t>TXN04893</t>
  </si>
  <si>
    <t>TXN04894</t>
  </si>
  <si>
    <t>TXN04895</t>
  </si>
  <si>
    <t>TXN04896</t>
  </si>
  <si>
    <t>TXN04897</t>
  </si>
  <si>
    <t>TXN04898</t>
  </si>
  <si>
    <t>TXN04899</t>
  </si>
  <si>
    <t>TXN04900</t>
  </si>
  <si>
    <t>TXN04901</t>
  </si>
  <si>
    <t>TXN04902</t>
  </si>
  <si>
    <t>TXN04903</t>
  </si>
  <si>
    <t>TXN04904</t>
  </si>
  <si>
    <t>TXN04905</t>
  </si>
  <si>
    <t>TXN04906</t>
  </si>
  <si>
    <t>TXN04907</t>
  </si>
  <si>
    <t>TXN04908</t>
  </si>
  <si>
    <t>TXN04909</t>
  </si>
  <si>
    <t>TXN04910</t>
  </si>
  <si>
    <t>TXN04911</t>
  </si>
  <si>
    <t>TXN04912</t>
  </si>
  <si>
    <t>TXN04913</t>
  </si>
  <si>
    <t>TXN04914</t>
  </si>
  <si>
    <t>TXN04915</t>
  </si>
  <si>
    <t>TXN04916</t>
  </si>
  <si>
    <t>TXN04917</t>
  </si>
  <si>
    <t>TXN04918</t>
  </si>
  <si>
    <t>TXN04919</t>
  </si>
  <si>
    <t>TXN04920</t>
  </si>
  <si>
    <t>TXN04921</t>
  </si>
  <si>
    <t>TXN04922</t>
  </si>
  <si>
    <t>TXN04923</t>
  </si>
  <si>
    <t>TXN04924</t>
  </si>
  <si>
    <t>TXN04925</t>
  </si>
  <si>
    <t>TXN04926</t>
  </si>
  <si>
    <t>TXN04927</t>
  </si>
  <si>
    <t>TXN04928</t>
  </si>
  <si>
    <t>TXN04929</t>
  </si>
  <si>
    <t>TXN04930</t>
  </si>
  <si>
    <t>TXN04931</t>
  </si>
  <si>
    <t>TXN04932</t>
  </si>
  <si>
    <t>TXN04933</t>
  </si>
  <si>
    <t>TXN04934</t>
  </si>
  <si>
    <t>TXN04935</t>
  </si>
  <si>
    <t>TXN04936</t>
  </si>
  <si>
    <t>TXN04937</t>
  </si>
  <si>
    <t>TXN04938</t>
  </si>
  <si>
    <t>TXN04939</t>
  </si>
  <si>
    <t>TXN04940</t>
  </si>
  <si>
    <t>TXN04941</t>
  </si>
  <si>
    <t>TXN04942</t>
  </si>
  <si>
    <t>TXN04943</t>
  </si>
  <si>
    <t>TXN04944</t>
  </si>
  <si>
    <t>TXN04945</t>
  </si>
  <si>
    <t>TXN04946</t>
  </si>
  <si>
    <t>TXN04947</t>
  </si>
  <si>
    <t>TXN04948</t>
  </si>
  <si>
    <t>TXN04949</t>
  </si>
  <si>
    <t>TXN04950</t>
  </si>
  <si>
    <t>TXN04951</t>
  </si>
  <si>
    <t>TXN04952</t>
  </si>
  <si>
    <t>TXN04953</t>
  </si>
  <si>
    <t>TXN04954</t>
  </si>
  <si>
    <t>TXN04955</t>
  </si>
  <si>
    <t>TXN04956</t>
  </si>
  <si>
    <t>TXN04957</t>
  </si>
  <si>
    <t>TXN04958</t>
  </si>
  <si>
    <t>TXN04959</t>
  </si>
  <si>
    <t>TXN04960</t>
  </si>
  <si>
    <t>TXN04961</t>
  </si>
  <si>
    <t>TXN04962</t>
  </si>
  <si>
    <t>TXN04963</t>
  </si>
  <si>
    <t>TXN04964</t>
  </si>
  <si>
    <t>TXN04965</t>
  </si>
  <si>
    <t>TXN04966</t>
  </si>
  <si>
    <t>TXN04967</t>
  </si>
  <si>
    <t>TXN04968</t>
  </si>
  <si>
    <t>TXN04969</t>
  </si>
  <si>
    <t>TXN04970</t>
  </si>
  <si>
    <t>TXN04971</t>
  </si>
  <si>
    <t>TXN04972</t>
  </si>
  <si>
    <t>TXN04973</t>
  </si>
  <si>
    <t>TXN04974</t>
  </si>
  <si>
    <t>TXN04975</t>
  </si>
  <si>
    <t>TXN04976</t>
  </si>
  <si>
    <t>TXN04977</t>
  </si>
  <si>
    <t>TXN04978</t>
  </si>
  <si>
    <t>TXN04979</t>
  </si>
  <si>
    <t>TXN04980</t>
  </si>
  <si>
    <t>TXN04981</t>
  </si>
  <si>
    <t>TXN04982</t>
  </si>
  <si>
    <t>TXN04983</t>
  </si>
  <si>
    <t>TXN04984</t>
  </si>
  <si>
    <t>TXN04985</t>
  </si>
  <si>
    <t>TXN04986</t>
  </si>
  <si>
    <t>TXN04987</t>
  </si>
  <si>
    <t>TXN04988</t>
  </si>
  <si>
    <t>TXN04989</t>
  </si>
  <si>
    <t>TXN04990</t>
  </si>
  <si>
    <t>TXN04991</t>
  </si>
  <si>
    <t>TXN04992</t>
  </si>
  <si>
    <t>TXN04993</t>
  </si>
  <si>
    <t>TXN04994</t>
  </si>
  <si>
    <t>TXN04995</t>
  </si>
  <si>
    <t>TXN04996</t>
  </si>
  <si>
    <t>TXN04997</t>
  </si>
  <si>
    <t>TXN04998</t>
  </si>
  <si>
    <t>TXN04999</t>
  </si>
  <si>
    <t>TXN05000</t>
  </si>
  <si>
    <t>TXN05001</t>
  </si>
  <si>
    <t>TXN05002</t>
  </si>
  <si>
    <t>TXN05003</t>
  </si>
  <si>
    <t>TXN05004</t>
  </si>
  <si>
    <t>TXN05005</t>
  </si>
  <si>
    <t>TXN05006</t>
  </si>
  <si>
    <t>TXN05007</t>
  </si>
  <si>
    <t>TXN05008</t>
  </si>
  <si>
    <t>TXN05009</t>
  </si>
  <si>
    <t>TXN05010</t>
  </si>
  <si>
    <t>TXN05011</t>
  </si>
  <si>
    <t>TXN05012</t>
  </si>
  <si>
    <t>TXN05013</t>
  </si>
  <si>
    <t>TXN05014</t>
  </si>
  <si>
    <t>TXN05015</t>
  </si>
  <si>
    <t>TXN05016</t>
  </si>
  <si>
    <t>TXN05017</t>
  </si>
  <si>
    <t>TXN05018</t>
  </si>
  <si>
    <t>TXN05019</t>
  </si>
  <si>
    <t>TXN05020</t>
  </si>
  <si>
    <t>TXN05021</t>
  </si>
  <si>
    <t>TXN05022</t>
  </si>
  <si>
    <t>TXN05023</t>
  </si>
  <si>
    <t>TXN05024</t>
  </si>
  <si>
    <t>TXN05025</t>
  </si>
  <si>
    <t>TXN05026</t>
  </si>
  <si>
    <t>TXN05027</t>
  </si>
  <si>
    <t>TXN05028</t>
  </si>
  <si>
    <t>TXN05029</t>
  </si>
  <si>
    <t>TXN05030</t>
  </si>
  <si>
    <t>TXN05031</t>
  </si>
  <si>
    <t>TXN05032</t>
  </si>
  <si>
    <t>TXN05033</t>
  </si>
  <si>
    <t>TXN05034</t>
  </si>
  <si>
    <t>TXN05035</t>
  </si>
  <si>
    <t>TXN05036</t>
  </si>
  <si>
    <t>TXN05037</t>
  </si>
  <si>
    <t>TXN05038</t>
  </si>
  <si>
    <t>TXN05039</t>
  </si>
  <si>
    <t>TXN05040</t>
  </si>
  <si>
    <t>TXN05041</t>
  </si>
  <si>
    <t>TXN05042</t>
  </si>
  <si>
    <t>TXN05043</t>
  </si>
  <si>
    <t>TXN05044</t>
  </si>
  <si>
    <t>TXN05045</t>
  </si>
  <si>
    <t>TXN05046</t>
  </si>
  <si>
    <t>TXN05047</t>
  </si>
  <si>
    <t>TXN05048</t>
  </si>
  <si>
    <t>TXN05049</t>
  </si>
  <si>
    <t>TXN05050</t>
  </si>
  <si>
    <t>TXN05051</t>
  </si>
  <si>
    <t>TXN05052</t>
  </si>
  <si>
    <t>TXN05053</t>
  </si>
  <si>
    <t>TXN05054</t>
  </si>
  <si>
    <t>TXN05055</t>
  </si>
  <si>
    <t>TXN05056</t>
  </si>
  <si>
    <t>TXN05057</t>
  </si>
  <si>
    <t>TXN05058</t>
  </si>
  <si>
    <t>TXN05059</t>
  </si>
  <si>
    <t>TXN05060</t>
  </si>
  <si>
    <t>TXN05061</t>
  </si>
  <si>
    <t>TXN05062</t>
  </si>
  <si>
    <t>TXN05063</t>
  </si>
  <si>
    <t>TXN05064</t>
  </si>
  <si>
    <t>TXN05065</t>
  </si>
  <si>
    <t>TXN05066</t>
  </si>
  <si>
    <t>TXN05067</t>
  </si>
  <si>
    <t>TXN05068</t>
  </si>
  <si>
    <t>TXN05069</t>
  </si>
  <si>
    <t>TXN05070</t>
  </si>
  <si>
    <t>TXN05071</t>
  </si>
  <si>
    <t>TXN05072</t>
  </si>
  <si>
    <t>TXN05073</t>
  </si>
  <si>
    <t>TXN05074</t>
  </si>
  <si>
    <t>TXN05075</t>
  </si>
  <si>
    <t>TXN05076</t>
  </si>
  <si>
    <t>TXN05077</t>
  </si>
  <si>
    <t>TXN05078</t>
  </si>
  <si>
    <t>TXN05079</t>
  </si>
  <si>
    <t>TXN05080</t>
  </si>
  <si>
    <t>TXN05081</t>
  </si>
  <si>
    <t>TXN05082</t>
  </si>
  <si>
    <t>TXN05083</t>
  </si>
  <si>
    <t>TXN05084</t>
  </si>
  <si>
    <t>TXN05085</t>
  </si>
  <si>
    <t>TXN05086</t>
  </si>
  <si>
    <t>TXN05087</t>
  </si>
  <si>
    <t>TXN05088</t>
  </si>
  <si>
    <t>TXN05089</t>
  </si>
  <si>
    <t>TXN05090</t>
  </si>
  <si>
    <t>TXN05091</t>
  </si>
  <si>
    <t>TXN05092</t>
  </si>
  <si>
    <t>TXN05093</t>
  </si>
  <si>
    <t>TXN05094</t>
  </si>
  <si>
    <t>TXN05095</t>
  </si>
  <si>
    <t>TXN05096</t>
  </si>
  <si>
    <t>TXN05097</t>
  </si>
  <si>
    <t>TXN05098</t>
  </si>
  <si>
    <t>TXN05099</t>
  </si>
  <si>
    <t>TXN05100</t>
  </si>
  <si>
    <t>TXN05101</t>
  </si>
  <si>
    <t>TXN05102</t>
  </si>
  <si>
    <t>TXN05103</t>
  </si>
  <si>
    <t>TXN05104</t>
  </si>
  <si>
    <t>TXN05105</t>
  </si>
  <si>
    <t>TXN05106</t>
  </si>
  <si>
    <t>TXN05107</t>
  </si>
  <si>
    <t>TXN05108</t>
  </si>
  <si>
    <t>TXN05109</t>
  </si>
  <si>
    <t>TXN05110</t>
  </si>
  <si>
    <t>TXN05111</t>
  </si>
  <si>
    <t>TXN05112</t>
  </si>
  <si>
    <t>TXN05113</t>
  </si>
  <si>
    <t>TXN05114</t>
  </si>
  <si>
    <t>TXN05115</t>
  </si>
  <si>
    <t>TXN05116</t>
  </si>
  <si>
    <t>TXN05117</t>
  </si>
  <si>
    <t>TXN05118</t>
  </si>
  <si>
    <t>TXN05119</t>
  </si>
  <si>
    <t>TXN05120</t>
  </si>
  <si>
    <t>TXN05121</t>
  </si>
  <si>
    <t>TXN05122</t>
  </si>
  <si>
    <t>TXN05123</t>
  </si>
  <si>
    <t>TXN05124</t>
  </si>
  <si>
    <t>TXN05125</t>
  </si>
  <si>
    <t>TXN05126</t>
  </si>
  <si>
    <t>TXN05127</t>
  </si>
  <si>
    <t>TXN05128</t>
  </si>
  <si>
    <t>TXN05129</t>
  </si>
  <si>
    <t>TXN05130</t>
  </si>
  <si>
    <t>TXN05131</t>
  </si>
  <si>
    <t>TXN05132</t>
  </si>
  <si>
    <t>TXN05133</t>
  </si>
  <si>
    <t>TXN05134</t>
  </si>
  <si>
    <t>TXN05135</t>
  </si>
  <si>
    <t>TXN05136</t>
  </si>
  <si>
    <t>TXN05137</t>
  </si>
  <si>
    <t>TXN05138</t>
  </si>
  <si>
    <t>TXN05139</t>
  </si>
  <si>
    <t>TXN05140</t>
  </si>
  <si>
    <t>TXN05141</t>
  </si>
  <si>
    <t>TXN05142</t>
  </si>
  <si>
    <t>TXN05143</t>
  </si>
  <si>
    <t>TXN05144</t>
  </si>
  <si>
    <t>TXN05145</t>
  </si>
  <si>
    <t>TXN05146</t>
  </si>
  <si>
    <t>TXN05147</t>
  </si>
  <si>
    <t>TXN05148</t>
  </si>
  <si>
    <t>TXN05149</t>
  </si>
  <si>
    <t>TXN05150</t>
  </si>
  <si>
    <t>TXN05151</t>
  </si>
  <si>
    <t>TXN05152</t>
  </si>
  <si>
    <t>TXN05153</t>
  </si>
  <si>
    <t>TXN05154</t>
  </si>
  <si>
    <t>TXN05155</t>
  </si>
  <si>
    <t>TXN05156</t>
  </si>
  <si>
    <t>TXN05157</t>
  </si>
  <si>
    <t>TXN05158</t>
  </si>
  <si>
    <t>TXN05159</t>
  </si>
  <si>
    <t>TXN05160</t>
  </si>
  <si>
    <t>TXN05161</t>
  </si>
  <si>
    <t>TXN05162</t>
  </si>
  <si>
    <t>TXN05163</t>
  </si>
  <si>
    <t>TXN05164</t>
  </si>
  <si>
    <t>TXN05165</t>
  </si>
  <si>
    <t>TXN05166</t>
  </si>
  <si>
    <t>TXN05167</t>
  </si>
  <si>
    <t>TXN05168</t>
  </si>
  <si>
    <t>TXN05169</t>
  </si>
  <si>
    <t>TXN05170</t>
  </si>
  <si>
    <t>TXN05171</t>
  </si>
  <si>
    <t>TXN05172</t>
  </si>
  <si>
    <t>TXN05173</t>
  </si>
  <si>
    <t>TXN05174</t>
  </si>
  <si>
    <t>TXN05175</t>
  </si>
  <si>
    <t>TXN05176</t>
  </si>
  <si>
    <t>TXN05177</t>
  </si>
  <si>
    <t>TXN05178</t>
  </si>
  <si>
    <t>TXN05179</t>
  </si>
  <si>
    <t>TXN05180</t>
  </si>
  <si>
    <t>TXN05181</t>
  </si>
  <si>
    <t>TXN05182</t>
  </si>
  <si>
    <t>TXN05183</t>
  </si>
  <si>
    <t>TXN05184</t>
  </si>
  <si>
    <t>TXN05185</t>
  </si>
  <si>
    <t>TXN05186</t>
  </si>
  <si>
    <t>TXN05187</t>
  </si>
  <si>
    <t>TXN05188</t>
  </si>
  <si>
    <t>TXN05189</t>
  </si>
  <si>
    <t>TXN05190</t>
  </si>
  <si>
    <t>TXN05191</t>
  </si>
  <si>
    <t>TXN05192</t>
  </si>
  <si>
    <t>TXN05193</t>
  </si>
  <si>
    <t>TXN05194</t>
  </si>
  <si>
    <t>TXN05195</t>
  </si>
  <si>
    <t>TXN05196</t>
  </si>
  <si>
    <t>TXN05197</t>
  </si>
  <si>
    <t>TXN05198</t>
  </si>
  <si>
    <t>TXN05199</t>
  </si>
  <si>
    <t>TXN05200</t>
  </si>
  <si>
    <t>TXN05201</t>
  </si>
  <si>
    <t>TXN05202</t>
  </si>
  <si>
    <t>TXN05203</t>
  </si>
  <si>
    <t>TXN05204</t>
  </si>
  <si>
    <t>TXN05205</t>
  </si>
  <si>
    <t>TXN05206</t>
  </si>
  <si>
    <t>TXN05207</t>
  </si>
  <si>
    <t>TXN05208</t>
  </si>
  <si>
    <t>TXN05209</t>
  </si>
  <si>
    <t>TXN05210</t>
  </si>
  <si>
    <t>TXN05211</t>
  </si>
  <si>
    <t>TXN05212</t>
  </si>
  <si>
    <t>TXN05213</t>
  </si>
  <si>
    <t>TXN05214</t>
  </si>
  <si>
    <t>TXN05215</t>
  </si>
  <si>
    <t>TXN05216</t>
  </si>
  <si>
    <t>TXN05217</t>
  </si>
  <si>
    <t>TXN05218</t>
  </si>
  <si>
    <t>TXN05219</t>
  </si>
  <si>
    <t>TXN05220</t>
  </si>
  <si>
    <t>TXN05221</t>
  </si>
  <si>
    <t>TXN05222</t>
  </si>
  <si>
    <t>TXN05223</t>
  </si>
  <si>
    <t>TXN05224</t>
  </si>
  <si>
    <t>TXN05225</t>
  </si>
  <si>
    <t>TXN05226</t>
  </si>
  <si>
    <t>TXN05227</t>
  </si>
  <si>
    <t>TXN05228</t>
  </si>
  <si>
    <t>TXN05229</t>
  </si>
  <si>
    <t>TXN05230</t>
  </si>
  <si>
    <t>TXN05231</t>
  </si>
  <si>
    <t>TXN05232</t>
  </si>
  <si>
    <t>TXN05233</t>
  </si>
  <si>
    <t>TXN05234</t>
  </si>
  <si>
    <t>TXN05235</t>
  </si>
  <si>
    <t>TXN05236</t>
  </si>
  <si>
    <t>TXN05237</t>
  </si>
  <si>
    <t>TXN05238</t>
  </si>
  <si>
    <t>TXN05239</t>
  </si>
  <si>
    <t>TXN05240</t>
  </si>
  <si>
    <t>TXN05241</t>
  </si>
  <si>
    <t>TXN05242</t>
  </si>
  <si>
    <t>TXN05243</t>
  </si>
  <si>
    <t>TXN05244</t>
  </si>
  <si>
    <t>TXN05245</t>
  </si>
  <si>
    <t>TXN05246</t>
  </si>
  <si>
    <t>TXN05247</t>
  </si>
  <si>
    <t>TXN05248</t>
  </si>
  <si>
    <t>TXN05249</t>
  </si>
  <si>
    <t>TXN05250</t>
  </si>
  <si>
    <t>TXN05251</t>
  </si>
  <si>
    <t>TXN05252</t>
  </si>
  <si>
    <t>TXN05253</t>
  </si>
  <si>
    <t>TXN05254</t>
  </si>
  <si>
    <t>TXN05255</t>
  </si>
  <si>
    <t>TXN05256</t>
  </si>
  <si>
    <t>TXN05257</t>
  </si>
  <si>
    <t>TXN05258</t>
  </si>
  <si>
    <t>TXN05259</t>
  </si>
  <si>
    <t>TXN05260</t>
  </si>
  <si>
    <t>TXN05261</t>
  </si>
  <si>
    <t>TXN05262</t>
  </si>
  <si>
    <t>TXN05263</t>
  </si>
  <si>
    <t>TXN05264</t>
  </si>
  <si>
    <t>TXN05265</t>
  </si>
  <si>
    <t>TXN05266</t>
  </si>
  <si>
    <t>TXN05267</t>
  </si>
  <si>
    <t>TXN05268</t>
  </si>
  <si>
    <t>TXN05269</t>
  </si>
  <si>
    <t>TXN05270</t>
  </si>
  <si>
    <t>TXN05271</t>
  </si>
  <si>
    <t>TXN05272</t>
  </si>
  <si>
    <t>TXN05273</t>
  </si>
  <si>
    <t>TXN05274</t>
  </si>
  <si>
    <t>TXN05275</t>
  </si>
  <si>
    <t>TXN05276</t>
  </si>
  <si>
    <t>TXN05277</t>
  </si>
  <si>
    <t>TXN05278</t>
  </si>
  <si>
    <t>TXN05279</t>
  </si>
  <si>
    <t>TXN05280</t>
  </si>
  <si>
    <t>TXN05281</t>
  </si>
  <si>
    <t>TXN05282</t>
  </si>
  <si>
    <t>TXN05283</t>
  </si>
  <si>
    <t>TXN05284</t>
  </si>
  <si>
    <t>TXN05285</t>
  </si>
  <si>
    <t>TXN05286</t>
  </si>
  <si>
    <t>TXN05287</t>
  </si>
  <si>
    <t>TXN05288</t>
  </si>
  <si>
    <t>TXN05289</t>
  </si>
  <si>
    <t>TXN05290</t>
  </si>
  <si>
    <t>TXN05291</t>
  </si>
  <si>
    <t>TXN05292</t>
  </si>
  <si>
    <t>TXN05293</t>
  </si>
  <si>
    <t>TXN05294</t>
  </si>
  <si>
    <t>TXN05295</t>
  </si>
  <si>
    <t>TXN05296</t>
  </si>
  <si>
    <t>TXN05297</t>
  </si>
  <si>
    <t>TXN05298</t>
  </si>
  <si>
    <t>TXN05299</t>
  </si>
  <si>
    <t>TXN05300</t>
  </si>
  <si>
    <t>TXN05301</t>
  </si>
  <si>
    <t>TXN05302</t>
  </si>
  <si>
    <t>TXN05303</t>
  </si>
  <si>
    <t>TXN05304</t>
  </si>
  <si>
    <t>TXN05305</t>
  </si>
  <si>
    <t>TXN05306</t>
  </si>
  <si>
    <t>TXN05307</t>
  </si>
  <si>
    <t>TXN05308</t>
  </si>
  <si>
    <t>TXN05309</t>
  </si>
  <si>
    <t>TXN05310</t>
  </si>
  <si>
    <t>TXN05311</t>
  </si>
  <si>
    <t>TXN05312</t>
  </si>
  <si>
    <t>TXN05313</t>
  </si>
  <si>
    <t>TXN05314</t>
  </si>
  <si>
    <t>TXN05315</t>
  </si>
  <si>
    <t>TXN05316</t>
  </si>
  <si>
    <t>TXN05317</t>
  </si>
  <si>
    <t>TXN05318</t>
  </si>
  <si>
    <t>TXN05319</t>
  </si>
  <si>
    <t>TXN05320</t>
  </si>
  <si>
    <t>TXN05321</t>
  </si>
  <si>
    <t>TXN05322</t>
  </si>
  <si>
    <t>TXN05323</t>
  </si>
  <si>
    <t>TXN05324</t>
  </si>
  <si>
    <t>TXN05325</t>
  </si>
  <si>
    <t>TXN05326</t>
  </si>
  <si>
    <t>TXN05327</t>
  </si>
  <si>
    <t>TXN05328</t>
  </si>
  <si>
    <t>TXN05329</t>
  </si>
  <si>
    <t>TXN05330</t>
  </si>
  <si>
    <t>TXN05331</t>
  </si>
  <si>
    <t>TXN05332</t>
  </si>
  <si>
    <t>TXN05333</t>
  </si>
  <si>
    <t>TXN05334</t>
  </si>
  <si>
    <t>TXN05335</t>
  </si>
  <si>
    <t>TXN05336</t>
  </si>
  <si>
    <t>TXN05337</t>
  </si>
  <si>
    <t>TXN05338</t>
  </si>
  <si>
    <t>TXN05339</t>
  </si>
  <si>
    <t>TXN05340</t>
  </si>
  <si>
    <t>TXN05341</t>
  </si>
  <si>
    <t>TXN05342</t>
  </si>
  <si>
    <t>TXN05343</t>
  </si>
  <si>
    <t>TXN05344</t>
  </si>
  <si>
    <t>TXN05345</t>
  </si>
  <si>
    <t>TXN05346</t>
  </si>
  <si>
    <t>TXN05347</t>
  </si>
  <si>
    <t>TXN05348</t>
  </si>
  <si>
    <t>TXN05349</t>
  </si>
  <si>
    <t>TXN05350</t>
  </si>
  <si>
    <t>TXN05351</t>
  </si>
  <si>
    <t>TXN05352</t>
  </si>
  <si>
    <t>TXN05353</t>
  </si>
  <si>
    <t>TXN05354</t>
  </si>
  <si>
    <t>TXN05355</t>
  </si>
  <si>
    <t>TXN05356</t>
  </si>
  <si>
    <t>TXN05357</t>
  </si>
  <si>
    <t>TXN05358</t>
  </si>
  <si>
    <t>TXN05359</t>
  </si>
  <si>
    <t>TXN05360</t>
  </si>
  <si>
    <t>TXN05361</t>
  </si>
  <si>
    <t>TXN05362</t>
  </si>
  <si>
    <t>TXN05363</t>
  </si>
  <si>
    <t>TXN05364</t>
  </si>
  <si>
    <t>TXN05365</t>
  </si>
  <si>
    <t>TXN05366</t>
  </si>
  <si>
    <t>TXN05367</t>
  </si>
  <si>
    <t>TXN05368</t>
  </si>
  <si>
    <t>TXN05369</t>
  </si>
  <si>
    <t>TXN05370</t>
  </si>
  <si>
    <t>TXN05371</t>
  </si>
  <si>
    <t>TXN05372</t>
  </si>
  <si>
    <t>TXN05373</t>
  </si>
  <si>
    <t>TXN05374</t>
  </si>
  <si>
    <t>TXN05375</t>
  </si>
  <si>
    <t>TXN05376</t>
  </si>
  <si>
    <t>TXN05377</t>
  </si>
  <si>
    <t>TXN05378</t>
  </si>
  <si>
    <t>TXN05379</t>
  </si>
  <si>
    <t>TXN05380</t>
  </si>
  <si>
    <t>TXN05381</t>
  </si>
  <si>
    <t>TXN05382</t>
  </si>
  <si>
    <t>TXN05383</t>
  </si>
  <si>
    <t>TXN05384</t>
  </si>
  <si>
    <t>TXN05385</t>
  </si>
  <si>
    <t>TXN05386</t>
  </si>
  <si>
    <t>TXN05387</t>
  </si>
  <si>
    <t>TXN05388</t>
  </si>
  <si>
    <t>TXN05389</t>
  </si>
  <si>
    <t>TXN05390</t>
  </si>
  <si>
    <t>TXN05391</t>
  </si>
  <si>
    <t>TXN05392</t>
  </si>
  <si>
    <t>TXN05393</t>
  </si>
  <si>
    <t>TXN05394</t>
  </si>
  <si>
    <t>TXN05395</t>
  </si>
  <si>
    <t>TXN05396</t>
  </si>
  <si>
    <t>TXN05397</t>
  </si>
  <si>
    <t>TXN05398</t>
  </si>
  <si>
    <t>TXN05399</t>
  </si>
  <si>
    <t>TXN05400</t>
  </si>
  <si>
    <t>TXN05401</t>
  </si>
  <si>
    <t>TXN05402</t>
  </si>
  <si>
    <t>TXN05403</t>
  </si>
  <si>
    <t>TXN05404</t>
  </si>
  <si>
    <t>TXN05405</t>
  </si>
  <si>
    <t>TXN05406</t>
  </si>
  <si>
    <t>TXN05407</t>
  </si>
  <si>
    <t>TXN05408</t>
  </si>
  <si>
    <t>TXN05409</t>
  </si>
  <si>
    <t>TXN05410</t>
  </si>
  <si>
    <t>TXN05411</t>
  </si>
  <si>
    <t>TXN05412</t>
  </si>
  <si>
    <t>TXN05413</t>
  </si>
  <si>
    <t>TXN05414</t>
  </si>
  <si>
    <t>TXN05415</t>
  </si>
  <si>
    <t>TXN05416</t>
  </si>
  <si>
    <t>TXN05417</t>
  </si>
  <si>
    <t>TXN05418</t>
  </si>
  <si>
    <t>TXN05419</t>
  </si>
  <si>
    <t>TXN05420</t>
  </si>
  <si>
    <t>TXN05421</t>
  </si>
  <si>
    <t>TXN05422</t>
  </si>
  <si>
    <t>TXN05423</t>
  </si>
  <si>
    <t>TXN05424</t>
  </si>
  <si>
    <t>TXN05425</t>
  </si>
  <si>
    <t>TXN05426</t>
  </si>
  <si>
    <t>TXN05427</t>
  </si>
  <si>
    <t>TXN05428</t>
  </si>
  <si>
    <t>TXN05429</t>
  </si>
  <si>
    <t>TXN05430</t>
  </si>
  <si>
    <t>TXN05431</t>
  </si>
  <si>
    <t>TXN05432</t>
  </si>
  <si>
    <t>TXN05433</t>
  </si>
  <si>
    <t>TXN05434</t>
  </si>
  <si>
    <t>TXN05435</t>
  </si>
  <si>
    <t>TXN05436</t>
  </si>
  <si>
    <t>TXN05437</t>
  </si>
  <si>
    <t>TXN05438</t>
  </si>
  <si>
    <t>TXN05439</t>
  </si>
  <si>
    <t>TXN05440</t>
  </si>
  <si>
    <t>TXN05441</t>
  </si>
  <si>
    <t>TXN05442</t>
  </si>
  <si>
    <t>TXN05443</t>
  </si>
  <si>
    <t>TXN05444</t>
  </si>
  <si>
    <t>TXN05445</t>
  </si>
  <si>
    <t>TXN05446</t>
  </si>
  <si>
    <t>TXN05447</t>
  </si>
  <si>
    <t>TXN05448</t>
  </si>
  <si>
    <t>TXN05449</t>
  </si>
  <si>
    <t>TXN05450</t>
  </si>
  <si>
    <t>TXN05451</t>
  </si>
  <si>
    <t>TXN05452</t>
  </si>
  <si>
    <t>TXN05453</t>
  </si>
  <si>
    <t>TXN05454</t>
  </si>
  <si>
    <t>TXN05455</t>
  </si>
  <si>
    <t>TXN05456</t>
  </si>
  <si>
    <t>TXN05457</t>
  </si>
  <si>
    <t>TXN05458</t>
  </si>
  <si>
    <t>TXN05459</t>
  </si>
  <si>
    <t>TXN05460</t>
  </si>
  <si>
    <t>TXN05461</t>
  </si>
  <si>
    <t>TXN05462</t>
  </si>
  <si>
    <t>TXN05463</t>
  </si>
  <si>
    <t>TXN05464</t>
  </si>
  <si>
    <t>TXN05465</t>
  </si>
  <si>
    <t>TXN05466</t>
  </si>
  <si>
    <t>TXN05467</t>
  </si>
  <si>
    <t>TXN05468</t>
  </si>
  <si>
    <t>TXN05469</t>
  </si>
  <si>
    <t>TXN05470</t>
  </si>
  <si>
    <t>TXN05471</t>
  </si>
  <si>
    <t>TXN05472</t>
  </si>
  <si>
    <t>TXN05473</t>
  </si>
  <si>
    <t>TXN05474</t>
  </si>
  <si>
    <t>TXN05475</t>
  </si>
  <si>
    <t>TXN05476</t>
  </si>
  <si>
    <t>TXN05477</t>
  </si>
  <si>
    <t>TXN05478</t>
  </si>
  <si>
    <t>TXN05479</t>
  </si>
  <si>
    <t>TXN05480</t>
  </si>
  <si>
    <t>TXN05481</t>
  </si>
  <si>
    <t>TXN05482</t>
  </si>
  <si>
    <t>TXN05483</t>
  </si>
  <si>
    <t>TXN05484</t>
  </si>
  <si>
    <t>TXN05485</t>
  </si>
  <si>
    <t>TXN05486</t>
  </si>
  <si>
    <t>TXN05487</t>
  </si>
  <si>
    <t>TXN05488</t>
  </si>
  <si>
    <t>TXN05489</t>
  </si>
  <si>
    <t>TXN05490</t>
  </si>
  <si>
    <t>TXN05491</t>
  </si>
  <si>
    <t>TXN05492</t>
  </si>
  <si>
    <t>TXN05493</t>
  </si>
  <si>
    <t>TXN05494</t>
  </si>
  <si>
    <t>TXN05495</t>
  </si>
  <si>
    <t>TXN05496</t>
  </si>
  <si>
    <t>TXN05497</t>
  </si>
  <si>
    <t>TXN05498</t>
  </si>
  <si>
    <t>TXN05499</t>
  </si>
  <si>
    <t>TXN05500</t>
  </si>
  <si>
    <t>TXN05501</t>
  </si>
  <si>
    <t>TXN05502</t>
  </si>
  <si>
    <t>TXN05503</t>
  </si>
  <si>
    <t>TXN05504</t>
  </si>
  <si>
    <t>TXN05505</t>
  </si>
  <si>
    <t>TXN05506</t>
  </si>
  <si>
    <t>TXN05507</t>
  </si>
  <si>
    <t>TXN05508</t>
  </si>
  <si>
    <t>TXN05509</t>
  </si>
  <si>
    <t>TXN05510</t>
  </si>
  <si>
    <t>TXN05511</t>
  </si>
  <si>
    <t>TXN05512</t>
  </si>
  <si>
    <t>TXN05513</t>
  </si>
  <si>
    <t>TXN05514</t>
  </si>
  <si>
    <t>TXN05515</t>
  </si>
  <si>
    <t>TXN05516</t>
  </si>
  <si>
    <t>TXN05517</t>
  </si>
  <si>
    <t>TXN05518</t>
  </si>
  <si>
    <t>TXN05519</t>
  </si>
  <si>
    <t>TXN05520</t>
  </si>
  <si>
    <t>TXN05521</t>
  </si>
  <si>
    <t>TXN05522</t>
  </si>
  <si>
    <t>TXN05523</t>
  </si>
  <si>
    <t>TXN05524</t>
  </si>
  <si>
    <t>TXN05525</t>
  </si>
  <si>
    <t>TXN05526</t>
  </si>
  <si>
    <t>TXN05527</t>
  </si>
  <si>
    <t>TXN05528</t>
  </si>
  <si>
    <t>TXN05529</t>
  </si>
  <si>
    <t>TXN05530</t>
  </si>
  <si>
    <t>TXN05531</t>
  </si>
  <si>
    <t>TXN05532</t>
  </si>
  <si>
    <t>TXN05533</t>
  </si>
  <si>
    <t>TXN05534</t>
  </si>
  <si>
    <t>TXN05535</t>
  </si>
  <si>
    <t>TXN05536</t>
  </si>
  <si>
    <t>TXN05537</t>
  </si>
  <si>
    <t>TXN05538</t>
  </si>
  <si>
    <t>TXN05539</t>
  </si>
  <si>
    <t>TXN05540</t>
  </si>
  <si>
    <t>TXN05541</t>
  </si>
  <si>
    <t>TXN05542</t>
  </si>
  <si>
    <t>TXN05543</t>
  </si>
  <si>
    <t>TXN05544</t>
  </si>
  <si>
    <t>TXN05545</t>
  </si>
  <si>
    <t>TXN05546</t>
  </si>
  <si>
    <t>TXN05547</t>
  </si>
  <si>
    <t>TXN05548</t>
  </si>
  <si>
    <t>TXN05549</t>
  </si>
  <si>
    <t>TXN05550</t>
  </si>
  <si>
    <t>TXN05551</t>
  </si>
  <si>
    <t>TXN05552</t>
  </si>
  <si>
    <t>TXN05553</t>
  </si>
  <si>
    <t>TXN05554</t>
  </si>
  <si>
    <t>TXN05555</t>
  </si>
  <si>
    <t>TXN05556</t>
  </si>
  <si>
    <t>TXN05557</t>
  </si>
  <si>
    <t>TXN05558</t>
  </si>
  <si>
    <t>TXN05559</t>
  </si>
  <si>
    <t>TXN05560</t>
  </si>
  <si>
    <t>TXN05561</t>
  </si>
  <si>
    <t>TXN05562</t>
  </si>
  <si>
    <t>TXN05563</t>
  </si>
  <si>
    <t>TXN05564</t>
  </si>
  <si>
    <t>TXN05565</t>
  </si>
  <si>
    <t>TXN05566</t>
  </si>
  <si>
    <t>TXN05567</t>
  </si>
  <si>
    <t>TXN05568</t>
  </si>
  <si>
    <t>TXN05569</t>
  </si>
  <si>
    <t>TXN05570</t>
  </si>
  <si>
    <t>TXN05571</t>
  </si>
  <si>
    <t>TXN05572</t>
  </si>
  <si>
    <t>TXN05573</t>
  </si>
  <si>
    <t>TXN05574</t>
  </si>
  <si>
    <t>TXN05575</t>
  </si>
  <si>
    <t>TXN05576</t>
  </si>
  <si>
    <t>TXN05577</t>
  </si>
  <si>
    <t>TXN05578</t>
  </si>
  <si>
    <t>TXN05579</t>
  </si>
  <si>
    <t>TXN05580</t>
  </si>
  <si>
    <t>TXN05581</t>
  </si>
  <si>
    <t>TXN05582</t>
  </si>
  <si>
    <t>TXN05583</t>
  </si>
  <si>
    <t>TXN05584</t>
  </si>
  <si>
    <t>TXN05585</t>
  </si>
  <si>
    <t>TXN05586</t>
  </si>
  <si>
    <t>TXN05587</t>
  </si>
  <si>
    <t>TXN05588</t>
  </si>
  <si>
    <t>TXN05589</t>
  </si>
  <si>
    <t>TXN05590</t>
  </si>
  <si>
    <t>TXN05591</t>
  </si>
  <si>
    <t>TXN05592</t>
  </si>
  <si>
    <t>TXN05593</t>
  </si>
  <si>
    <t>TXN05594</t>
  </si>
  <si>
    <t>TXN05595</t>
  </si>
  <si>
    <t>TXN05596</t>
  </si>
  <si>
    <t>TXN05597</t>
  </si>
  <si>
    <t>TXN05598</t>
  </si>
  <si>
    <t>TXN05599</t>
  </si>
  <si>
    <t>TXN05600</t>
  </si>
  <si>
    <t>TXN05601</t>
  </si>
  <si>
    <t>TXN05602</t>
  </si>
  <si>
    <t>TXN05603</t>
  </si>
  <si>
    <t>TXN05604</t>
  </si>
  <si>
    <t>TXN05605</t>
  </si>
  <si>
    <t>TXN05606</t>
  </si>
  <si>
    <t>TXN05607</t>
  </si>
  <si>
    <t>TXN05608</t>
  </si>
  <si>
    <t>TXN05609</t>
  </si>
  <si>
    <t>TXN05610</t>
  </si>
  <si>
    <t>TXN05611</t>
  </si>
  <si>
    <t>TXN05612</t>
  </si>
  <si>
    <t>TXN05613</t>
  </si>
  <si>
    <t>TXN05614</t>
  </si>
  <si>
    <t>TXN05615</t>
  </si>
  <si>
    <t>TXN05616</t>
  </si>
  <si>
    <t>TXN05617</t>
  </si>
  <si>
    <t>TXN05618</t>
  </si>
  <si>
    <t>TXN05619</t>
  </si>
  <si>
    <t>TXN05620</t>
  </si>
  <si>
    <t>TXN05621</t>
  </si>
  <si>
    <t>TXN05622</t>
  </si>
  <si>
    <t>TXN05623</t>
  </si>
  <si>
    <t>TXN05624</t>
  </si>
  <si>
    <t>TXN05625</t>
  </si>
  <si>
    <t>TXN05626</t>
  </si>
  <si>
    <t>TXN05627</t>
  </si>
  <si>
    <t>TXN05628</t>
  </si>
  <si>
    <t>TXN05629</t>
  </si>
  <si>
    <t>TXN05630</t>
  </si>
  <si>
    <t>TXN05631</t>
  </si>
  <si>
    <t>TXN05632</t>
  </si>
  <si>
    <t>TXN05633</t>
  </si>
  <si>
    <t>TXN05634</t>
  </si>
  <si>
    <t>TXN05635</t>
  </si>
  <si>
    <t>TXN05636</t>
  </si>
  <si>
    <t>TXN05637</t>
  </si>
  <si>
    <t>TXN05638</t>
  </si>
  <si>
    <t>TXN05639</t>
  </si>
  <si>
    <t>TXN05640</t>
  </si>
  <si>
    <t>TXN05641</t>
  </si>
  <si>
    <t>TXN05642</t>
  </si>
  <si>
    <t>TXN05643</t>
  </si>
  <si>
    <t>TXN05644</t>
  </si>
  <si>
    <t>TXN05645</t>
  </si>
  <si>
    <t>TXN05646</t>
  </si>
  <si>
    <t>TXN05647</t>
  </si>
  <si>
    <t>TXN05648</t>
  </si>
  <si>
    <t>TXN05649</t>
  </si>
  <si>
    <t>TXN05650</t>
  </si>
  <si>
    <t>TXN05651</t>
  </si>
  <si>
    <t>TXN05652</t>
  </si>
  <si>
    <t>TXN05653</t>
  </si>
  <si>
    <t>TXN05654</t>
  </si>
  <si>
    <t>TXN05655</t>
  </si>
  <si>
    <t>TXN05656</t>
  </si>
  <si>
    <t>TXN05657</t>
  </si>
  <si>
    <t>TXN05658</t>
  </si>
  <si>
    <t>TXN05659</t>
  </si>
  <si>
    <t>TXN05660</t>
  </si>
  <si>
    <t>TXN05661</t>
  </si>
  <si>
    <t>TXN05662</t>
  </si>
  <si>
    <t>TXN05663</t>
  </si>
  <si>
    <t>TXN05664</t>
  </si>
  <si>
    <t>TXN05665</t>
  </si>
  <si>
    <t>TXN05666</t>
  </si>
  <si>
    <t>TXN05667</t>
  </si>
  <si>
    <t>TXN05668</t>
  </si>
  <si>
    <t>TXN05669</t>
  </si>
  <si>
    <t>TXN05670</t>
  </si>
  <si>
    <t>TXN05671</t>
  </si>
  <si>
    <t>TXN05672</t>
  </si>
  <si>
    <t>TXN05673</t>
  </si>
  <si>
    <t>TXN05674</t>
  </si>
  <si>
    <t>TXN05675</t>
  </si>
  <si>
    <t>TXN05676</t>
  </si>
  <si>
    <t>TXN05677</t>
  </si>
  <si>
    <t>TXN05678</t>
  </si>
  <si>
    <t>TXN05679</t>
  </si>
  <si>
    <t>TXN05680</t>
  </si>
  <si>
    <t>TXN05681</t>
  </si>
  <si>
    <t>TXN05682</t>
  </si>
  <si>
    <t>TXN05683</t>
  </si>
  <si>
    <t>TXN05684</t>
  </si>
  <si>
    <t>TXN05685</t>
  </si>
  <si>
    <t>TXN05686</t>
  </si>
  <si>
    <t>TXN05687</t>
  </si>
  <si>
    <t>TXN05688</t>
  </si>
  <si>
    <t>TXN05689</t>
  </si>
  <si>
    <t>TXN05690</t>
  </si>
  <si>
    <t>TXN05691</t>
  </si>
  <si>
    <t>TXN05692</t>
  </si>
  <si>
    <t>TXN05693</t>
  </si>
  <si>
    <t>TXN05694</t>
  </si>
  <si>
    <t>TXN05695</t>
  </si>
  <si>
    <t>TXN05696</t>
  </si>
  <si>
    <t>TXN05697</t>
  </si>
  <si>
    <t>TXN05698</t>
  </si>
  <si>
    <t>TXN05699</t>
  </si>
  <si>
    <t>TXN05700</t>
  </si>
  <si>
    <t>TXN05701</t>
  </si>
  <si>
    <t>TXN05702</t>
  </si>
  <si>
    <t>TXN05703</t>
  </si>
  <si>
    <t>TXN05704</t>
  </si>
  <si>
    <t>TXN05705</t>
  </si>
  <si>
    <t>TXN05706</t>
  </si>
  <si>
    <t>TXN05707</t>
  </si>
  <si>
    <t>TXN05708</t>
  </si>
  <si>
    <t>TXN05709</t>
  </si>
  <si>
    <t>TXN05710</t>
  </si>
  <si>
    <t>TXN05711</t>
  </si>
  <si>
    <t>TXN05712</t>
  </si>
  <si>
    <t>TXN05713</t>
  </si>
  <si>
    <t>TXN05714</t>
  </si>
  <si>
    <t>TXN05715</t>
  </si>
  <si>
    <t>TXN05716</t>
  </si>
  <si>
    <t>TXN05717</t>
  </si>
  <si>
    <t>TXN05718</t>
  </si>
  <si>
    <t>TXN05719</t>
  </si>
  <si>
    <t>TXN05720</t>
  </si>
  <si>
    <t>TXN05721</t>
  </si>
  <si>
    <t>TXN05722</t>
  </si>
  <si>
    <t>TXN05723</t>
  </si>
  <si>
    <t>TXN05724</t>
  </si>
  <si>
    <t>TXN05725</t>
  </si>
  <si>
    <t>TXN05726</t>
  </si>
  <si>
    <t>TXN05727</t>
  </si>
  <si>
    <t>TXN05728</t>
  </si>
  <si>
    <t>TXN05729</t>
  </si>
  <si>
    <t>TXN05730</t>
  </si>
  <si>
    <t>TXN05731</t>
  </si>
  <si>
    <t>TXN05732</t>
  </si>
  <si>
    <t>TXN05733</t>
  </si>
  <si>
    <t>TXN05734</t>
  </si>
  <si>
    <t>TXN05735</t>
  </si>
  <si>
    <t>TXN05736</t>
  </si>
  <si>
    <t>TXN05737</t>
  </si>
  <si>
    <t>TXN05738</t>
  </si>
  <si>
    <t>TXN05739</t>
  </si>
  <si>
    <t>TXN05740</t>
  </si>
  <si>
    <t>TXN05741</t>
  </si>
  <si>
    <t>TXN05742</t>
  </si>
  <si>
    <t>TXN05743</t>
  </si>
  <si>
    <t>TXN05744</t>
  </si>
  <si>
    <t>TXN05745</t>
  </si>
  <si>
    <t>TXN05746</t>
  </si>
  <si>
    <t>TXN05747</t>
  </si>
  <si>
    <t>TXN05748</t>
  </si>
  <si>
    <t>TXN05749</t>
  </si>
  <si>
    <t>TXN05750</t>
  </si>
  <si>
    <t>TXN05751</t>
  </si>
  <si>
    <t>TXN05752</t>
  </si>
  <si>
    <t>TXN05753</t>
  </si>
  <si>
    <t>TXN05754</t>
  </si>
  <si>
    <t>TXN05755</t>
  </si>
  <si>
    <t>TXN05756</t>
  </si>
  <si>
    <t>TXN05757</t>
  </si>
  <si>
    <t>TXN05758</t>
  </si>
  <si>
    <t>TXN05759</t>
  </si>
  <si>
    <t>TXN05760</t>
  </si>
  <si>
    <t>TXN05761</t>
  </si>
  <si>
    <t>TXN05762</t>
  </si>
  <si>
    <t>TXN05763</t>
  </si>
  <si>
    <t>TXN05764</t>
  </si>
  <si>
    <t>TXN05765</t>
  </si>
  <si>
    <t>TXN05766</t>
  </si>
  <si>
    <t>TXN05767</t>
  </si>
  <si>
    <t>TXN05768</t>
  </si>
  <si>
    <t>TXN05769</t>
  </si>
  <si>
    <t>TXN05770</t>
  </si>
  <si>
    <t>TXN05771</t>
  </si>
  <si>
    <t>TXN05772</t>
  </si>
  <si>
    <t>TXN05773</t>
  </si>
  <si>
    <t>TXN05774</t>
  </si>
  <si>
    <t>TXN05775</t>
  </si>
  <si>
    <t>TXN05776</t>
  </si>
  <si>
    <t>TXN05777</t>
  </si>
  <si>
    <t>TXN05778</t>
  </si>
  <si>
    <t>TXN05779</t>
  </si>
  <si>
    <t>TXN05780</t>
  </si>
  <si>
    <t>TXN05781</t>
  </si>
  <si>
    <t>TXN05782</t>
  </si>
  <si>
    <t>TXN05783</t>
  </si>
  <si>
    <t>TXN05784</t>
  </si>
  <si>
    <t>TXN05785</t>
  </si>
  <si>
    <t>TXN05786</t>
  </si>
  <si>
    <t>TXN05787</t>
  </si>
  <si>
    <t>TXN05788</t>
  </si>
  <si>
    <t>TXN05789</t>
  </si>
  <si>
    <t>TXN05790</t>
  </si>
  <si>
    <t>TXN05791</t>
  </si>
  <si>
    <t>TXN05792</t>
  </si>
  <si>
    <t>TXN05793</t>
  </si>
  <si>
    <t>TXN05794</t>
  </si>
  <si>
    <t>TXN05795</t>
  </si>
  <si>
    <t>TXN05796</t>
  </si>
  <si>
    <t>TXN05797</t>
  </si>
  <si>
    <t>TXN05798</t>
  </si>
  <si>
    <t>TXN05799</t>
  </si>
  <si>
    <t>TXN05800</t>
  </si>
  <si>
    <t>TXN05801</t>
  </si>
  <si>
    <t>TXN05802</t>
  </si>
  <si>
    <t>TXN05803</t>
  </si>
  <si>
    <t>TXN05804</t>
  </si>
  <si>
    <t>TXN05805</t>
  </si>
  <si>
    <t>TXN05806</t>
  </si>
  <si>
    <t>TXN05807</t>
  </si>
  <si>
    <t>TXN05808</t>
  </si>
  <si>
    <t>TXN05809</t>
  </si>
  <si>
    <t>TXN05810</t>
  </si>
  <si>
    <t>TXN05811</t>
  </si>
  <si>
    <t>TXN05812</t>
  </si>
  <si>
    <t>TXN05813</t>
  </si>
  <si>
    <t>TXN05814</t>
  </si>
  <si>
    <t>TXN05815</t>
  </si>
  <si>
    <t>TXN05816</t>
  </si>
  <si>
    <t>TXN05817</t>
  </si>
  <si>
    <t>TXN05818</t>
  </si>
  <si>
    <t>TXN05819</t>
  </si>
  <si>
    <t>TXN05820</t>
  </si>
  <si>
    <t>TXN05821</t>
  </si>
  <si>
    <t>TXN05822</t>
  </si>
  <si>
    <t>TXN05823</t>
  </si>
  <si>
    <t>TXN05824</t>
  </si>
  <si>
    <t>TXN05825</t>
  </si>
  <si>
    <t>TXN05826</t>
  </si>
  <si>
    <t>TXN05827</t>
  </si>
  <si>
    <t>TXN05828</t>
  </si>
  <si>
    <t>TXN05829</t>
  </si>
  <si>
    <t>TXN05830</t>
  </si>
  <si>
    <t>TXN05831</t>
  </si>
  <si>
    <t>TXN05832</t>
  </si>
  <si>
    <t>TXN05833</t>
  </si>
  <si>
    <t>TXN05834</t>
  </si>
  <si>
    <t>TXN05835</t>
  </si>
  <si>
    <t>TXN05836</t>
  </si>
  <si>
    <t>TXN05837</t>
  </si>
  <si>
    <t>TXN05838</t>
  </si>
  <si>
    <t>TXN05839</t>
  </si>
  <si>
    <t>TXN05840</t>
  </si>
  <si>
    <t>TXN05841</t>
  </si>
  <si>
    <t>TXN05842</t>
  </si>
  <si>
    <t>TXN05843</t>
  </si>
  <si>
    <t>TXN05844</t>
  </si>
  <si>
    <t>TXN05845</t>
  </si>
  <si>
    <t>TXN05846</t>
  </si>
  <si>
    <t>TXN05847</t>
  </si>
  <si>
    <t>TXN05848</t>
  </si>
  <si>
    <t>TXN05849</t>
  </si>
  <si>
    <t>TXN05850</t>
  </si>
  <si>
    <t>TXN05851</t>
  </si>
  <si>
    <t>TXN05852</t>
  </si>
  <si>
    <t>TXN05853</t>
  </si>
  <si>
    <t>TXN05854</t>
  </si>
  <si>
    <t>TXN05855</t>
  </si>
  <si>
    <t>TXN05856</t>
  </si>
  <si>
    <t>TXN05857</t>
  </si>
  <si>
    <t>TXN05858</t>
  </si>
  <si>
    <t>TXN05859</t>
  </si>
  <si>
    <t>TXN05860</t>
  </si>
  <si>
    <t>TXN05861</t>
  </si>
  <si>
    <t>TXN05862</t>
  </si>
  <si>
    <t>TXN05863</t>
  </si>
  <si>
    <t>TXN05864</t>
  </si>
  <si>
    <t>TXN05865</t>
  </si>
  <si>
    <t>TXN05866</t>
  </si>
  <si>
    <t>TXN05867</t>
  </si>
  <si>
    <t>TXN05868</t>
  </si>
  <si>
    <t>TXN05869</t>
  </si>
  <si>
    <t>TXN05870</t>
  </si>
  <si>
    <t>TXN05871</t>
  </si>
  <si>
    <t>TXN05872</t>
  </si>
  <si>
    <t>TXN05873</t>
  </si>
  <si>
    <t>TXN05874</t>
  </si>
  <si>
    <t>TXN05875</t>
  </si>
  <si>
    <t>TXN05876</t>
  </si>
  <si>
    <t>TXN05877</t>
  </si>
  <si>
    <t>TXN05878</t>
  </si>
  <si>
    <t>TXN05879</t>
  </si>
  <si>
    <t>TXN05880</t>
  </si>
  <si>
    <t>TXN05881</t>
  </si>
  <si>
    <t>TXN05882</t>
  </si>
  <si>
    <t>TXN05883</t>
  </si>
  <si>
    <t>TXN05884</t>
  </si>
  <si>
    <t>TXN05885</t>
  </si>
  <si>
    <t>TXN05886</t>
  </si>
  <si>
    <t>TXN05887</t>
  </si>
  <si>
    <t>TXN05888</t>
  </si>
  <si>
    <t>TXN05889</t>
  </si>
  <si>
    <t>TXN05890</t>
  </si>
  <si>
    <t>TXN05891</t>
  </si>
  <si>
    <t>TXN05892</t>
  </si>
  <si>
    <t>TXN05893</t>
  </si>
  <si>
    <t>TXN05894</t>
  </si>
  <si>
    <t>TXN05895</t>
  </si>
  <si>
    <t>TXN05896</t>
  </si>
  <si>
    <t>TXN05897</t>
  </si>
  <si>
    <t>TXN05898</t>
  </si>
  <si>
    <t>TXN05899</t>
  </si>
  <si>
    <t>TXN05900</t>
  </si>
  <si>
    <t>TXN05901</t>
  </si>
  <si>
    <t>TXN05902</t>
  </si>
  <si>
    <t>TXN05903</t>
  </si>
  <si>
    <t>TXN05904</t>
  </si>
  <si>
    <t>TXN05905</t>
  </si>
  <si>
    <t>TXN05906</t>
  </si>
  <si>
    <t>TXN05907</t>
  </si>
  <si>
    <t>TXN05908</t>
  </si>
  <si>
    <t>TXN05909</t>
  </si>
  <si>
    <t>TXN05910</t>
  </si>
  <si>
    <t>TXN05911</t>
  </si>
  <si>
    <t>TXN05912</t>
  </si>
  <si>
    <t>TXN05913</t>
  </si>
  <si>
    <t>TXN05914</t>
  </si>
  <si>
    <t>TXN05915</t>
  </si>
  <si>
    <t>TXN05916</t>
  </si>
  <si>
    <t>TXN05917</t>
  </si>
  <si>
    <t>TXN05918</t>
  </si>
  <si>
    <t>TXN05919</t>
  </si>
  <si>
    <t>TXN05920</t>
  </si>
  <si>
    <t>TXN05921</t>
  </si>
  <si>
    <t>TXN05922</t>
  </si>
  <si>
    <t>TXN05923</t>
  </si>
  <si>
    <t>TXN05924</t>
  </si>
  <si>
    <t>TXN05925</t>
  </si>
  <si>
    <t>TXN05926</t>
  </si>
  <si>
    <t>TXN05927</t>
  </si>
  <si>
    <t>TXN05928</t>
  </si>
  <si>
    <t>TXN05929</t>
  </si>
  <si>
    <t>TXN05930</t>
  </si>
  <si>
    <t>TXN05931</t>
  </si>
  <si>
    <t>TXN05932</t>
  </si>
  <si>
    <t>TXN05933</t>
  </si>
  <si>
    <t>TXN05934</t>
  </si>
  <si>
    <t>TXN05935</t>
  </si>
  <si>
    <t>TXN05936</t>
  </si>
  <si>
    <t>TXN05937</t>
  </si>
  <si>
    <t>TXN05938</t>
  </si>
  <si>
    <t>TXN05939</t>
  </si>
  <si>
    <t>TXN05940</t>
  </si>
  <si>
    <t>TXN05941</t>
  </si>
  <si>
    <t>TXN05942</t>
  </si>
  <si>
    <t>TXN05943</t>
  </si>
  <si>
    <t>TXN05944</t>
  </si>
  <si>
    <t>TXN05945</t>
  </si>
  <si>
    <t>TXN05946</t>
  </si>
  <si>
    <t>TXN05947</t>
  </si>
  <si>
    <t>TXN05948</t>
  </si>
  <si>
    <t>TXN05949</t>
  </si>
  <si>
    <t>TXN05950</t>
  </si>
  <si>
    <t>TXN05951</t>
  </si>
  <si>
    <t>TXN05952</t>
  </si>
  <si>
    <t>TXN05953</t>
  </si>
  <si>
    <t>TXN05954</t>
  </si>
  <si>
    <t>TXN05955</t>
  </si>
  <si>
    <t>TXN05956</t>
  </si>
  <si>
    <t>TXN05957</t>
  </si>
  <si>
    <t>TXN05958</t>
  </si>
  <si>
    <t>TXN05959</t>
  </si>
  <si>
    <t>TXN05960</t>
  </si>
  <si>
    <t>TXN05961</t>
  </si>
  <si>
    <t>TXN05962</t>
  </si>
  <si>
    <t>TXN05963</t>
  </si>
  <si>
    <t>TXN05964</t>
  </si>
  <si>
    <t>TXN05965</t>
  </si>
  <si>
    <t>TXN05966</t>
  </si>
  <si>
    <t>TXN05967</t>
  </si>
  <si>
    <t>TXN05968</t>
  </si>
  <si>
    <t>TXN05969</t>
  </si>
  <si>
    <t>TXN05970</t>
  </si>
  <si>
    <t>TXN05971</t>
  </si>
  <si>
    <t>TXN05972</t>
  </si>
  <si>
    <t>TXN05973</t>
  </si>
  <si>
    <t>TXN05974</t>
  </si>
  <si>
    <t>TXN05975</t>
  </si>
  <si>
    <t>TXN05976</t>
  </si>
  <si>
    <t>TXN05977</t>
  </si>
  <si>
    <t>TXN05978</t>
  </si>
  <si>
    <t>TXN05979</t>
  </si>
  <si>
    <t>TXN05980</t>
  </si>
  <si>
    <t>TXN05981</t>
  </si>
  <si>
    <t>TXN05982</t>
  </si>
  <si>
    <t>TXN05983</t>
  </si>
  <si>
    <t>TXN05984</t>
  </si>
  <si>
    <t>TXN05985</t>
  </si>
  <si>
    <t>TXN05986</t>
  </si>
  <si>
    <t>TXN05987</t>
  </si>
  <si>
    <t>TXN05988</t>
  </si>
  <si>
    <t>TXN05989</t>
  </si>
  <si>
    <t>TXN05990</t>
  </si>
  <si>
    <t>TXN05991</t>
  </si>
  <si>
    <t>TXN05992</t>
  </si>
  <si>
    <t>TXN05993</t>
  </si>
  <si>
    <t>TXN05994</t>
  </si>
  <si>
    <t>TXN05995</t>
  </si>
  <si>
    <t>TXN05996</t>
  </si>
  <si>
    <t>TXN05997</t>
  </si>
  <si>
    <t>TXN05998</t>
  </si>
  <si>
    <t>TXN05999</t>
  </si>
  <si>
    <t>TXN06000</t>
  </si>
  <si>
    <t>TXN06001</t>
  </si>
  <si>
    <t>TXN06002</t>
  </si>
  <si>
    <t>TXN06003</t>
  </si>
  <si>
    <t>TXN06004</t>
  </si>
  <si>
    <t>TXN06005</t>
  </si>
  <si>
    <t>TXN06006</t>
  </si>
  <si>
    <t>TXN06007</t>
  </si>
  <si>
    <t>TXN06008</t>
  </si>
  <si>
    <t>TXN06009</t>
  </si>
  <si>
    <t>TXN06010</t>
  </si>
  <si>
    <t>TXN06011</t>
  </si>
  <si>
    <t>TXN06012</t>
  </si>
  <si>
    <t>TXN06013</t>
  </si>
  <si>
    <t>TXN06014</t>
  </si>
  <si>
    <t>TXN06015</t>
  </si>
  <si>
    <t>TXN06016</t>
  </si>
  <si>
    <t>TXN06017</t>
  </si>
  <si>
    <t>TXN06018</t>
  </si>
  <si>
    <t>TXN06019</t>
  </si>
  <si>
    <t>TXN06020</t>
  </si>
  <si>
    <t>TXN06021</t>
  </si>
  <si>
    <t>TXN06022</t>
  </si>
  <si>
    <t>TXN06023</t>
  </si>
  <si>
    <t>TXN06024</t>
  </si>
  <si>
    <t>TXN06025</t>
  </si>
  <si>
    <t>TXN06026</t>
  </si>
  <si>
    <t>TXN06027</t>
  </si>
  <si>
    <t>TXN06028</t>
  </si>
  <si>
    <t>TXN06029</t>
  </si>
  <si>
    <t>TXN06030</t>
  </si>
  <si>
    <t>TXN06031</t>
  </si>
  <si>
    <t>TXN06032</t>
  </si>
  <si>
    <t>TXN06033</t>
  </si>
  <si>
    <t>TXN06034</t>
  </si>
  <si>
    <t>TXN06035</t>
  </si>
  <si>
    <t>TXN06036</t>
  </si>
  <si>
    <t>TXN06037</t>
  </si>
  <si>
    <t>TXN06038</t>
  </si>
  <si>
    <t>TXN06039</t>
  </si>
  <si>
    <t>TXN06040</t>
  </si>
  <si>
    <t>TXN06041</t>
  </si>
  <si>
    <t>TXN06042</t>
  </si>
  <si>
    <t>TXN06043</t>
  </si>
  <si>
    <t>TXN06044</t>
  </si>
  <si>
    <t>TXN06045</t>
  </si>
  <si>
    <t>TXN06046</t>
  </si>
  <si>
    <t>TXN06047</t>
  </si>
  <si>
    <t>TXN06048</t>
  </si>
  <si>
    <t>TXN06049</t>
  </si>
  <si>
    <t>TXN06050</t>
  </si>
  <si>
    <t>TXN06051</t>
  </si>
  <si>
    <t>TXN06052</t>
  </si>
  <si>
    <t>TXN06053</t>
  </si>
  <si>
    <t>TXN06054</t>
  </si>
  <si>
    <t>TXN06055</t>
  </si>
  <si>
    <t>TXN06056</t>
  </si>
  <si>
    <t>TXN06057</t>
  </si>
  <si>
    <t>TXN06058</t>
  </si>
  <si>
    <t>TXN06059</t>
  </si>
  <si>
    <t>TXN06060</t>
  </si>
  <si>
    <t>TXN06061</t>
  </si>
  <si>
    <t>TXN06062</t>
  </si>
  <si>
    <t>TXN06063</t>
  </si>
  <si>
    <t>TXN06064</t>
  </si>
  <si>
    <t>TXN06065</t>
  </si>
  <si>
    <t>TXN06066</t>
  </si>
  <si>
    <t>TXN06067</t>
  </si>
  <si>
    <t>TXN06068</t>
  </si>
  <si>
    <t>TXN06069</t>
  </si>
  <si>
    <t>TXN06070</t>
  </si>
  <si>
    <t>TXN06071</t>
  </si>
  <si>
    <t>TXN06072</t>
  </si>
  <si>
    <t>TXN06073</t>
  </si>
  <si>
    <t>TXN06074</t>
  </si>
  <si>
    <t>TXN06075</t>
  </si>
  <si>
    <t>TXN06076</t>
  </si>
  <si>
    <t>TXN06077</t>
  </si>
  <si>
    <t>TXN06078</t>
  </si>
  <si>
    <t>TXN06079</t>
  </si>
  <si>
    <t>TXN06080</t>
  </si>
  <si>
    <t>TXN06081</t>
  </si>
  <si>
    <t>TXN06082</t>
  </si>
  <si>
    <t>TXN06083</t>
  </si>
  <si>
    <t>TXN06084</t>
  </si>
  <si>
    <t>TXN06085</t>
  </si>
  <si>
    <t>TXN06086</t>
  </si>
  <si>
    <t>TXN06087</t>
  </si>
  <si>
    <t>TXN06088</t>
  </si>
  <si>
    <t>TXN06089</t>
  </si>
  <si>
    <t>TXN06090</t>
  </si>
  <si>
    <t>TXN06091</t>
  </si>
  <si>
    <t>TXN06092</t>
  </si>
  <si>
    <t>TXN06093</t>
  </si>
  <si>
    <t>TXN06094</t>
  </si>
  <si>
    <t>TXN06095</t>
  </si>
  <si>
    <t>TXN06096</t>
  </si>
  <si>
    <t>TXN06097</t>
  </si>
  <si>
    <t>TXN06098</t>
  </si>
  <si>
    <t>TXN06099</t>
  </si>
  <si>
    <t>TXN06100</t>
  </si>
  <si>
    <t>TXN06101</t>
  </si>
  <si>
    <t>TXN06102</t>
  </si>
  <si>
    <t>TXN06103</t>
  </si>
  <si>
    <t>TXN06104</t>
  </si>
  <si>
    <t>TXN06105</t>
  </si>
  <si>
    <t>TXN06106</t>
  </si>
  <si>
    <t>TXN06107</t>
  </si>
  <si>
    <t>TXN06108</t>
  </si>
  <si>
    <t>TXN06109</t>
  </si>
  <si>
    <t>TXN06110</t>
  </si>
  <si>
    <t>TXN06111</t>
  </si>
  <si>
    <t>TXN06112</t>
  </si>
  <si>
    <t>TXN06113</t>
  </si>
  <si>
    <t>TXN06114</t>
  </si>
  <si>
    <t>TXN06115</t>
  </si>
  <si>
    <t>TXN06116</t>
  </si>
  <si>
    <t>TXN06117</t>
  </si>
  <si>
    <t>TXN06118</t>
  </si>
  <si>
    <t>TXN06119</t>
  </si>
  <si>
    <t>TXN06120</t>
  </si>
  <si>
    <t>TXN06121</t>
  </si>
  <si>
    <t>TXN06122</t>
  </si>
  <si>
    <t>TXN06123</t>
  </si>
  <si>
    <t>TXN06124</t>
  </si>
  <si>
    <t>TXN06125</t>
  </si>
  <si>
    <t>TXN06126</t>
  </si>
  <si>
    <t>TXN06127</t>
  </si>
  <si>
    <t>TXN06128</t>
  </si>
  <si>
    <t>TXN06129</t>
  </si>
  <si>
    <t>TXN06130</t>
  </si>
  <si>
    <t>TXN06131</t>
  </si>
  <si>
    <t>TXN06132</t>
  </si>
  <si>
    <t>TXN06133</t>
  </si>
  <si>
    <t>TXN06134</t>
  </si>
  <si>
    <t>TXN06135</t>
  </si>
  <si>
    <t>TXN06136</t>
  </si>
  <si>
    <t>TXN06137</t>
  </si>
  <si>
    <t>TXN06138</t>
  </si>
  <si>
    <t>TXN06139</t>
  </si>
  <si>
    <t>TXN06140</t>
  </si>
  <si>
    <t>TXN06141</t>
  </si>
  <si>
    <t>TXN06142</t>
  </si>
  <si>
    <t>TXN06143</t>
  </si>
  <si>
    <t>TXN06144</t>
  </si>
  <si>
    <t>TXN06145</t>
  </si>
  <si>
    <t>TXN06146</t>
  </si>
  <si>
    <t>TXN06147</t>
  </si>
  <si>
    <t>TXN06148</t>
  </si>
  <si>
    <t>TXN06149</t>
  </si>
  <si>
    <t>TXN06150</t>
  </si>
  <si>
    <t>TXN06151</t>
  </si>
  <si>
    <t>TXN06152</t>
  </si>
  <si>
    <t>TXN06153</t>
  </si>
  <si>
    <t>TXN06154</t>
  </si>
  <si>
    <t>TXN06155</t>
  </si>
  <si>
    <t>TXN06156</t>
  </si>
  <si>
    <t>TXN06157</t>
  </si>
  <si>
    <t>TXN06158</t>
  </si>
  <si>
    <t>TXN06159</t>
  </si>
  <si>
    <t>TXN06160</t>
  </si>
  <si>
    <t>TXN06161</t>
  </si>
  <si>
    <t>TXN06162</t>
  </si>
  <si>
    <t>TXN06163</t>
  </si>
  <si>
    <t>TXN06164</t>
  </si>
  <si>
    <t>TXN06165</t>
  </si>
  <si>
    <t>TXN06166</t>
  </si>
  <si>
    <t>TXN06167</t>
  </si>
  <si>
    <t>TXN06168</t>
  </si>
  <si>
    <t>TXN06169</t>
  </si>
  <si>
    <t>TXN06170</t>
  </si>
  <si>
    <t>TXN06171</t>
  </si>
  <si>
    <t>TXN06172</t>
  </si>
  <si>
    <t>TXN06173</t>
  </si>
  <si>
    <t>TXN06174</t>
  </si>
  <si>
    <t>TXN06175</t>
  </si>
  <si>
    <t>TXN06176</t>
  </si>
  <si>
    <t>TXN06177</t>
  </si>
  <si>
    <t>TXN06178</t>
  </si>
  <si>
    <t>TXN06179</t>
  </si>
  <si>
    <t>TXN06180</t>
  </si>
  <si>
    <t>TXN06181</t>
  </si>
  <si>
    <t>TXN06182</t>
  </si>
  <si>
    <t>TXN06183</t>
  </si>
  <si>
    <t>TXN06184</t>
  </si>
  <si>
    <t>TXN06185</t>
  </si>
  <si>
    <t>TXN06186</t>
  </si>
  <si>
    <t>TXN06187</t>
  </si>
  <si>
    <t>TXN06188</t>
  </si>
  <si>
    <t>TXN06189</t>
  </si>
  <si>
    <t>TXN06190</t>
  </si>
  <si>
    <t>TXN06191</t>
  </si>
  <si>
    <t>TXN06192</t>
  </si>
  <si>
    <t>TXN06193</t>
  </si>
  <si>
    <t>TXN06194</t>
  </si>
  <si>
    <t>TXN06195</t>
  </si>
  <si>
    <t>TXN06196</t>
  </si>
  <si>
    <t>TXN06197</t>
  </si>
  <si>
    <t>TXN06198</t>
  </si>
  <si>
    <t>TXN06199</t>
  </si>
  <si>
    <t>TXN06200</t>
  </si>
  <si>
    <t>TXN06201</t>
  </si>
  <si>
    <t>TXN06202</t>
  </si>
  <si>
    <t>TXN06203</t>
  </si>
  <si>
    <t>TXN06204</t>
  </si>
  <si>
    <t>TXN06205</t>
  </si>
  <si>
    <t>TXN06206</t>
  </si>
  <si>
    <t>TXN06207</t>
  </si>
  <si>
    <t>TXN06208</t>
  </si>
  <si>
    <t>TXN06209</t>
  </si>
  <si>
    <t>TXN06210</t>
  </si>
  <si>
    <t>TXN06211</t>
  </si>
  <si>
    <t>TXN06212</t>
  </si>
  <si>
    <t>TXN06213</t>
  </si>
  <si>
    <t>TXN06214</t>
  </si>
  <si>
    <t>TXN06215</t>
  </si>
  <si>
    <t>TXN06216</t>
  </si>
  <si>
    <t>TXN06217</t>
  </si>
  <si>
    <t>TXN06218</t>
  </si>
  <si>
    <t>TXN06219</t>
  </si>
  <si>
    <t>TXN06220</t>
  </si>
  <si>
    <t>TXN06221</t>
  </si>
  <si>
    <t>TXN06222</t>
  </si>
  <si>
    <t>TXN06223</t>
  </si>
  <si>
    <t>TXN06224</t>
  </si>
  <si>
    <t>TXN06225</t>
  </si>
  <si>
    <t>TXN06226</t>
  </si>
  <si>
    <t>TXN06227</t>
  </si>
  <si>
    <t>TXN06228</t>
  </si>
  <si>
    <t>TXN06229</t>
  </si>
  <si>
    <t>TXN06230</t>
  </si>
  <si>
    <t>TXN06231</t>
  </si>
  <si>
    <t>TXN06232</t>
  </si>
  <si>
    <t>TXN06233</t>
  </si>
  <si>
    <t>TXN06234</t>
  </si>
  <si>
    <t>TXN06235</t>
  </si>
  <si>
    <t>TXN06236</t>
  </si>
  <si>
    <t>TXN06237</t>
  </si>
  <si>
    <t>TXN06238</t>
  </si>
  <si>
    <t>TXN06239</t>
  </si>
  <si>
    <t>TXN06240</t>
  </si>
  <si>
    <t>TXN06241</t>
  </si>
  <si>
    <t>TXN06242</t>
  </si>
  <si>
    <t>TXN06243</t>
  </si>
  <si>
    <t>TXN06244</t>
  </si>
  <si>
    <t>TXN06245</t>
  </si>
  <si>
    <t>TXN06246</t>
  </si>
  <si>
    <t>TXN06247</t>
  </si>
  <si>
    <t>TXN06248</t>
  </si>
  <si>
    <t>TXN06249</t>
  </si>
  <si>
    <t>TXN06250</t>
  </si>
  <si>
    <t>TXN06251</t>
  </si>
  <si>
    <t>TXN06252</t>
  </si>
  <si>
    <t>TXN06253</t>
  </si>
  <si>
    <t>TXN06254</t>
  </si>
  <si>
    <t>TXN06255</t>
  </si>
  <si>
    <t>TXN06256</t>
  </si>
  <si>
    <t>TXN06257</t>
  </si>
  <si>
    <t>TXN06258</t>
  </si>
  <si>
    <t>TXN06259</t>
  </si>
  <si>
    <t>TXN06260</t>
  </si>
  <si>
    <t>TXN06261</t>
  </si>
  <si>
    <t>TXN06262</t>
  </si>
  <si>
    <t>TXN06263</t>
  </si>
  <si>
    <t>TXN06264</t>
  </si>
  <si>
    <t>TXN06265</t>
  </si>
  <si>
    <t>TXN06266</t>
  </si>
  <si>
    <t>TXN06267</t>
  </si>
  <si>
    <t>TXN06268</t>
  </si>
  <si>
    <t>TXN06269</t>
  </si>
  <si>
    <t>TXN06270</t>
  </si>
  <si>
    <t>TXN06271</t>
  </si>
  <si>
    <t>TXN06272</t>
  </si>
  <si>
    <t>TXN06273</t>
  </si>
  <si>
    <t>TXN06274</t>
  </si>
  <si>
    <t>TXN06275</t>
  </si>
  <si>
    <t>TXN06276</t>
  </si>
  <si>
    <t>TXN06277</t>
  </si>
  <si>
    <t>TXN06278</t>
  </si>
  <si>
    <t>TXN06279</t>
  </si>
  <si>
    <t>TXN06280</t>
  </si>
  <si>
    <t>TXN06281</t>
  </si>
  <si>
    <t>TXN06282</t>
  </si>
  <si>
    <t>TXN06283</t>
  </si>
  <si>
    <t>TXN06284</t>
  </si>
  <si>
    <t>TXN06285</t>
  </si>
  <si>
    <t>TXN06286</t>
  </si>
  <si>
    <t>TXN06287</t>
  </si>
  <si>
    <t>TXN06288</t>
  </si>
  <si>
    <t>TXN06289</t>
  </si>
  <si>
    <t>TXN06290</t>
  </si>
  <si>
    <t>TXN06291</t>
  </si>
  <si>
    <t>TXN06292</t>
  </si>
  <si>
    <t>TXN06293</t>
  </si>
  <si>
    <t>TXN06294</t>
  </si>
  <si>
    <t>TXN06295</t>
  </si>
  <si>
    <t>TXN06296</t>
  </si>
  <si>
    <t>TXN06297</t>
  </si>
  <si>
    <t>TXN06298</t>
  </si>
  <si>
    <t>TXN06299</t>
  </si>
  <si>
    <t>TXN06300</t>
  </si>
  <si>
    <t>TXN06301</t>
  </si>
  <si>
    <t>TXN06302</t>
  </si>
  <si>
    <t>TXN06303</t>
  </si>
  <si>
    <t>TXN06304</t>
  </si>
  <si>
    <t>TXN06305</t>
  </si>
  <si>
    <t>TXN06306</t>
  </si>
  <si>
    <t>TXN06307</t>
  </si>
  <si>
    <t>TXN06308</t>
  </si>
  <si>
    <t>TXN06309</t>
  </si>
  <si>
    <t>TXN06310</t>
  </si>
  <si>
    <t>TXN06311</t>
  </si>
  <si>
    <t>TXN06312</t>
  </si>
  <si>
    <t>TXN06313</t>
  </si>
  <si>
    <t>TXN06314</t>
  </si>
  <si>
    <t>TXN06315</t>
  </si>
  <si>
    <t>TXN06316</t>
  </si>
  <si>
    <t>TXN06317</t>
  </si>
  <si>
    <t>TXN06318</t>
  </si>
  <si>
    <t>TXN06319</t>
  </si>
  <si>
    <t>TXN06320</t>
  </si>
  <si>
    <t>TXN06321</t>
  </si>
  <si>
    <t>TXN06322</t>
  </si>
  <si>
    <t>TXN06323</t>
  </si>
  <si>
    <t>TXN06324</t>
  </si>
  <si>
    <t>TXN06325</t>
  </si>
  <si>
    <t>TXN06326</t>
  </si>
  <si>
    <t>TXN06327</t>
  </si>
  <si>
    <t>TXN06328</t>
  </si>
  <si>
    <t>TXN06329</t>
  </si>
  <si>
    <t>TXN06330</t>
  </si>
  <si>
    <t>TXN06331</t>
  </si>
  <si>
    <t>TXN06332</t>
  </si>
  <si>
    <t>TXN06333</t>
  </si>
  <si>
    <t>TXN06334</t>
  </si>
  <si>
    <t>TXN06335</t>
  </si>
  <si>
    <t>TXN06336</t>
  </si>
  <si>
    <t>TXN06337</t>
  </si>
  <si>
    <t>TXN06338</t>
  </si>
  <si>
    <t>TXN06339</t>
  </si>
  <si>
    <t>TXN06340</t>
  </si>
  <si>
    <t>TXN06341</t>
  </si>
  <si>
    <t>TXN06342</t>
  </si>
  <si>
    <t>TXN06343</t>
  </si>
  <si>
    <t>TXN06344</t>
  </si>
  <si>
    <t>TXN06345</t>
  </si>
  <si>
    <t>TXN06346</t>
  </si>
  <si>
    <t>TXN06347</t>
  </si>
  <si>
    <t>TXN06348</t>
  </si>
  <si>
    <t>TXN06349</t>
  </si>
  <si>
    <t>TXN06350</t>
  </si>
  <si>
    <t>TXN06351</t>
  </si>
  <si>
    <t>TXN06352</t>
  </si>
  <si>
    <t>TXN06353</t>
  </si>
  <si>
    <t>TXN06354</t>
  </si>
  <si>
    <t>TXN06355</t>
  </si>
  <si>
    <t>TXN06356</t>
  </si>
  <si>
    <t>TXN06357</t>
  </si>
  <si>
    <t>TXN06358</t>
  </si>
  <si>
    <t>TXN06359</t>
  </si>
  <si>
    <t>TXN06360</t>
  </si>
  <si>
    <t>TXN06361</t>
  </si>
  <si>
    <t>TXN06362</t>
  </si>
  <si>
    <t>TXN06363</t>
  </si>
  <si>
    <t>TXN06364</t>
  </si>
  <si>
    <t>TXN06365</t>
  </si>
  <si>
    <t>TXN06366</t>
  </si>
  <si>
    <t>TXN06367</t>
  </si>
  <si>
    <t>TXN06368</t>
  </si>
  <si>
    <t>TXN06369</t>
  </si>
  <si>
    <t>TXN06370</t>
  </si>
  <si>
    <t>TXN06371</t>
  </si>
  <si>
    <t>TXN06372</t>
  </si>
  <si>
    <t>TXN06373</t>
  </si>
  <si>
    <t>TXN06374</t>
  </si>
  <si>
    <t>TXN06375</t>
  </si>
  <si>
    <t>TXN06376</t>
  </si>
  <si>
    <t>TXN06377</t>
  </si>
  <si>
    <t>TXN06378</t>
  </si>
  <si>
    <t>TXN06379</t>
  </si>
  <si>
    <t>TXN06380</t>
  </si>
  <si>
    <t>TXN06381</t>
  </si>
  <si>
    <t>TXN06382</t>
  </si>
  <si>
    <t>TXN06383</t>
  </si>
  <si>
    <t>TXN06384</t>
  </si>
  <si>
    <t>TXN06385</t>
  </si>
  <si>
    <t>TXN06386</t>
  </si>
  <si>
    <t>TXN06387</t>
  </si>
  <si>
    <t>TXN06388</t>
  </si>
  <si>
    <t>TXN06389</t>
  </si>
  <si>
    <t>TXN06390</t>
  </si>
  <si>
    <t>TXN06391</t>
  </si>
  <si>
    <t>TXN06392</t>
  </si>
  <si>
    <t>TXN06393</t>
  </si>
  <si>
    <t>TXN06394</t>
  </si>
  <si>
    <t>TXN06395</t>
  </si>
  <si>
    <t>TXN06396</t>
  </si>
  <si>
    <t>TXN06397</t>
  </si>
  <si>
    <t>TXN06398</t>
  </si>
  <si>
    <t>TXN06399</t>
  </si>
  <si>
    <t>TXN06400</t>
  </si>
  <si>
    <t>TXN06401</t>
  </si>
  <si>
    <t>TXN06402</t>
  </si>
  <si>
    <t>TXN06403</t>
  </si>
  <si>
    <t>TXN06404</t>
  </si>
  <si>
    <t>TXN06405</t>
  </si>
  <si>
    <t>TXN06406</t>
  </si>
  <si>
    <t>TXN06407</t>
  </si>
  <si>
    <t>TXN06408</t>
  </si>
  <si>
    <t>TXN06409</t>
  </si>
  <si>
    <t>TXN06410</t>
  </si>
  <si>
    <t>TXN06411</t>
  </si>
  <si>
    <t>TXN06412</t>
  </si>
  <si>
    <t>TXN06413</t>
  </si>
  <si>
    <t>TXN06414</t>
  </si>
  <si>
    <t>TXN06415</t>
  </si>
  <si>
    <t>TXN06416</t>
  </si>
  <si>
    <t>TXN06417</t>
  </si>
  <si>
    <t>TXN06418</t>
  </si>
  <si>
    <t>TXN06419</t>
  </si>
  <si>
    <t>TXN06420</t>
  </si>
  <si>
    <t>TXN06421</t>
  </si>
  <si>
    <t>TXN06422</t>
  </si>
  <si>
    <t>TXN06423</t>
  </si>
  <si>
    <t>TXN06424</t>
  </si>
  <si>
    <t>TXN06425</t>
  </si>
  <si>
    <t>TXN06426</t>
  </si>
  <si>
    <t>TXN06427</t>
  </si>
  <si>
    <t>TXN06428</t>
  </si>
  <si>
    <t>TXN06429</t>
  </si>
  <si>
    <t>TXN06430</t>
  </si>
  <si>
    <t>TXN06431</t>
  </si>
  <si>
    <t>TXN06432</t>
  </si>
  <si>
    <t>TXN06433</t>
  </si>
  <si>
    <t>TXN06434</t>
  </si>
  <si>
    <t>TXN06435</t>
  </si>
  <si>
    <t>TXN06436</t>
  </si>
  <si>
    <t>TXN06437</t>
  </si>
  <si>
    <t>TXN06438</t>
  </si>
  <si>
    <t>TXN06439</t>
  </si>
  <si>
    <t>TXN06440</t>
  </si>
  <si>
    <t>TXN06441</t>
  </si>
  <si>
    <t>TXN06442</t>
  </si>
  <si>
    <t>TXN06443</t>
  </si>
  <si>
    <t>TXN06444</t>
  </si>
  <si>
    <t>TXN06445</t>
  </si>
  <si>
    <t>TXN06446</t>
  </si>
  <si>
    <t>TXN06447</t>
  </si>
  <si>
    <t>TXN06448</t>
  </si>
  <si>
    <t>TXN06449</t>
  </si>
  <si>
    <t>TXN06450</t>
  </si>
  <si>
    <t>TXN06451</t>
  </si>
  <si>
    <t>TXN06452</t>
  </si>
  <si>
    <t>TXN06453</t>
  </si>
  <si>
    <t>TXN06454</t>
  </si>
  <si>
    <t>TXN06455</t>
  </si>
  <si>
    <t>TXN06456</t>
  </si>
  <si>
    <t>TXN06457</t>
  </si>
  <si>
    <t>TXN06458</t>
  </si>
  <si>
    <t>TXN06459</t>
  </si>
  <si>
    <t>TXN06460</t>
  </si>
  <si>
    <t>TXN06461</t>
  </si>
  <si>
    <t>TXN06462</t>
  </si>
  <si>
    <t>TXN06463</t>
  </si>
  <si>
    <t>TXN06464</t>
  </si>
  <si>
    <t>TXN06465</t>
  </si>
  <si>
    <t>TXN06466</t>
  </si>
  <si>
    <t>TXN06467</t>
  </si>
  <si>
    <t>TXN06468</t>
  </si>
  <si>
    <t>TXN06469</t>
  </si>
  <si>
    <t>TXN06470</t>
  </si>
  <si>
    <t>TXN06471</t>
  </si>
  <si>
    <t>TXN06472</t>
  </si>
  <si>
    <t>TXN06473</t>
  </si>
  <si>
    <t>TXN06474</t>
  </si>
  <si>
    <t>TXN06475</t>
  </si>
  <si>
    <t>TXN06476</t>
  </si>
  <si>
    <t>TXN06477</t>
  </si>
  <si>
    <t>TXN06478</t>
  </si>
  <si>
    <t>TXN06479</t>
  </si>
  <si>
    <t>TXN06480</t>
  </si>
  <si>
    <t>TXN06481</t>
  </si>
  <si>
    <t>TXN06482</t>
  </si>
  <si>
    <t>TXN06483</t>
  </si>
  <si>
    <t>TXN06484</t>
  </si>
  <si>
    <t>TXN06485</t>
  </si>
  <si>
    <t>TXN06486</t>
  </si>
  <si>
    <t>TXN06487</t>
  </si>
  <si>
    <t>TXN06488</t>
  </si>
  <si>
    <t>TXN06489</t>
  </si>
  <si>
    <t>TXN06490</t>
  </si>
  <si>
    <t>TXN06491</t>
  </si>
  <si>
    <t>TXN06492</t>
  </si>
  <si>
    <t>TXN06493</t>
  </si>
  <si>
    <t>TXN06494</t>
  </si>
  <si>
    <t>TXN06495</t>
  </si>
  <si>
    <t>TXN06496</t>
  </si>
  <si>
    <t>TXN06497</t>
  </si>
  <si>
    <t>TXN06498</t>
  </si>
  <si>
    <t>TXN06499</t>
  </si>
  <si>
    <t>TXN06500</t>
  </si>
  <si>
    <t>TXN06501</t>
  </si>
  <si>
    <t>TXN06502</t>
  </si>
  <si>
    <t>TXN06503</t>
  </si>
  <si>
    <t>TXN06504</t>
  </si>
  <si>
    <t>TXN06505</t>
  </si>
  <si>
    <t>TXN06506</t>
  </si>
  <si>
    <t>TXN06507</t>
  </si>
  <si>
    <t>TXN06508</t>
  </si>
  <si>
    <t>TXN06509</t>
  </si>
  <si>
    <t>TXN06510</t>
  </si>
  <si>
    <t>TXN06511</t>
  </si>
  <si>
    <t>TXN06512</t>
  </si>
  <si>
    <t>TXN06513</t>
  </si>
  <si>
    <t>TXN06514</t>
  </si>
  <si>
    <t>TXN06515</t>
  </si>
  <si>
    <t>TXN06516</t>
  </si>
  <si>
    <t>TXN06517</t>
  </si>
  <si>
    <t>TXN06518</t>
  </si>
  <si>
    <t>TXN06519</t>
  </si>
  <si>
    <t>TXN06520</t>
  </si>
  <si>
    <t>TXN06521</t>
  </si>
  <si>
    <t>TXN06522</t>
  </si>
  <si>
    <t>TXN06523</t>
  </si>
  <si>
    <t>TXN06524</t>
  </si>
  <si>
    <t>TXN06525</t>
  </si>
  <si>
    <t>TXN06526</t>
  </si>
  <si>
    <t>TXN06527</t>
  </si>
  <si>
    <t>TXN06528</t>
  </si>
  <si>
    <t>TXN06529</t>
  </si>
  <si>
    <t>TXN06530</t>
  </si>
  <si>
    <t>TXN06531</t>
  </si>
  <si>
    <t>TXN06532</t>
  </si>
  <si>
    <t>TXN06533</t>
  </si>
  <si>
    <t>TXN06534</t>
  </si>
  <si>
    <t>TXN06535</t>
  </si>
  <si>
    <t>TXN06536</t>
  </si>
  <si>
    <t>TXN06537</t>
  </si>
  <si>
    <t>TXN06538</t>
  </si>
  <si>
    <t>TXN06539</t>
  </si>
  <si>
    <t>TXN06540</t>
  </si>
  <si>
    <t>TXN06541</t>
  </si>
  <si>
    <t>TXN06542</t>
  </si>
  <si>
    <t>TXN06543</t>
  </si>
  <si>
    <t>TXN06544</t>
  </si>
  <si>
    <t>TXN06545</t>
  </si>
  <si>
    <t>TXN06546</t>
  </si>
  <si>
    <t>TXN06547</t>
  </si>
  <si>
    <t>TXN06548</t>
  </si>
  <si>
    <t>TXN06549</t>
  </si>
  <si>
    <t>TXN06550</t>
  </si>
  <si>
    <t>TXN06551</t>
  </si>
  <si>
    <t>TXN06552</t>
  </si>
  <si>
    <t>TXN06553</t>
  </si>
  <si>
    <t>TXN06554</t>
  </si>
  <si>
    <t>TXN06555</t>
  </si>
  <si>
    <t>TXN06556</t>
  </si>
  <si>
    <t>TXN06557</t>
  </si>
  <si>
    <t>TXN06558</t>
  </si>
  <si>
    <t>TXN06559</t>
  </si>
  <si>
    <t>TXN06560</t>
  </si>
  <si>
    <t>TXN06561</t>
  </si>
  <si>
    <t>TXN06562</t>
  </si>
  <si>
    <t>TXN06563</t>
  </si>
  <si>
    <t>TXN06564</t>
  </si>
  <si>
    <t>TXN06565</t>
  </si>
  <si>
    <t>TXN06566</t>
  </si>
  <si>
    <t>TXN06567</t>
  </si>
  <si>
    <t>TXN06568</t>
  </si>
  <si>
    <t>TXN06569</t>
  </si>
  <si>
    <t>TXN06570</t>
  </si>
  <si>
    <t>TXN06571</t>
  </si>
  <si>
    <t>TXN06572</t>
  </si>
  <si>
    <t>TXN06573</t>
  </si>
  <si>
    <t>TXN06574</t>
  </si>
  <si>
    <t>TXN06575</t>
  </si>
  <si>
    <t>TXN06576</t>
  </si>
  <si>
    <t>TXN06577</t>
  </si>
  <si>
    <t>TXN06578</t>
  </si>
  <si>
    <t>TXN06579</t>
  </si>
  <si>
    <t>TXN06580</t>
  </si>
  <si>
    <t>TXN06581</t>
  </si>
  <si>
    <t>TXN06582</t>
  </si>
  <si>
    <t>TXN06583</t>
  </si>
  <si>
    <t>TXN06584</t>
  </si>
  <si>
    <t>TXN06585</t>
  </si>
  <si>
    <t>TXN06586</t>
  </si>
  <si>
    <t>TXN06587</t>
  </si>
  <si>
    <t>TXN06588</t>
  </si>
  <si>
    <t>TXN06589</t>
  </si>
  <si>
    <t>TXN06590</t>
  </si>
  <si>
    <t>TXN06591</t>
  </si>
  <si>
    <t>TXN06592</t>
  </si>
  <si>
    <t>TXN06593</t>
  </si>
  <si>
    <t>TXN06594</t>
  </si>
  <si>
    <t>TXN06595</t>
  </si>
  <si>
    <t>TXN06596</t>
  </si>
  <si>
    <t>TXN06597</t>
  </si>
  <si>
    <t>TXN06598</t>
  </si>
  <si>
    <t>TXN06599</t>
  </si>
  <si>
    <t>TXN06600</t>
  </si>
  <si>
    <t>TXN06601</t>
  </si>
  <si>
    <t>TXN06602</t>
  </si>
  <si>
    <t>TXN06603</t>
  </si>
  <si>
    <t>TXN06604</t>
  </si>
  <si>
    <t>TXN06605</t>
  </si>
  <si>
    <t>TXN06606</t>
  </si>
  <si>
    <t>TXN06607</t>
  </si>
  <si>
    <t>TXN06608</t>
  </si>
  <si>
    <t>TXN06609</t>
  </si>
  <si>
    <t>TXN06610</t>
  </si>
  <si>
    <t>TXN06611</t>
  </si>
  <si>
    <t>TXN06612</t>
  </si>
  <si>
    <t>TXN06613</t>
  </si>
  <si>
    <t>TXN06614</t>
  </si>
  <si>
    <t>TXN06615</t>
  </si>
  <si>
    <t>TXN06616</t>
  </si>
  <si>
    <t>TXN06617</t>
  </si>
  <si>
    <t>TXN06618</t>
  </si>
  <si>
    <t>TXN06619</t>
  </si>
  <si>
    <t>TXN06620</t>
  </si>
  <si>
    <t>TXN06621</t>
  </si>
  <si>
    <t>TXN06622</t>
  </si>
  <si>
    <t>TXN06623</t>
  </si>
  <si>
    <t>TXN06624</t>
  </si>
  <si>
    <t>TXN06625</t>
  </si>
  <si>
    <t>TXN06626</t>
  </si>
  <si>
    <t>TXN06627</t>
  </si>
  <si>
    <t>TXN06628</t>
  </si>
  <si>
    <t>TXN06629</t>
  </si>
  <si>
    <t>TXN06630</t>
  </si>
  <si>
    <t>TXN06631</t>
  </si>
  <si>
    <t>TXN06632</t>
  </si>
  <si>
    <t>TXN06633</t>
  </si>
  <si>
    <t>TXN06634</t>
  </si>
  <si>
    <t>TXN06635</t>
  </si>
  <si>
    <t>TXN06636</t>
  </si>
  <si>
    <t>TXN06637</t>
  </si>
  <si>
    <t>TXN06638</t>
  </si>
  <si>
    <t>TXN06639</t>
  </si>
  <si>
    <t>TXN06640</t>
  </si>
  <si>
    <t>TXN06641</t>
  </si>
  <si>
    <t>TXN06642</t>
  </si>
  <si>
    <t>TXN06643</t>
  </si>
  <si>
    <t>TXN06644</t>
  </si>
  <si>
    <t>TXN06645</t>
  </si>
  <si>
    <t>TXN06646</t>
  </si>
  <si>
    <t>TXN06647</t>
  </si>
  <si>
    <t>TXN06648</t>
  </si>
  <si>
    <t>TXN06649</t>
  </si>
  <si>
    <t>TXN06650</t>
  </si>
  <si>
    <t>TXN06651</t>
  </si>
  <si>
    <t>TXN06652</t>
  </si>
  <si>
    <t>TXN06653</t>
  </si>
  <si>
    <t>TXN06654</t>
  </si>
  <si>
    <t>TXN06655</t>
  </si>
  <si>
    <t>TXN06656</t>
  </si>
  <si>
    <t>TXN06657</t>
  </si>
  <si>
    <t>TXN06658</t>
  </si>
  <si>
    <t>TXN06659</t>
  </si>
  <si>
    <t>TXN06660</t>
  </si>
  <si>
    <t>TXN06661</t>
  </si>
  <si>
    <t>TXN06662</t>
  </si>
  <si>
    <t>TXN06663</t>
  </si>
  <si>
    <t>TXN06664</t>
  </si>
  <si>
    <t>TXN06665</t>
  </si>
  <si>
    <t>TXN06666</t>
  </si>
  <si>
    <t>TXN06667</t>
  </si>
  <si>
    <t>TXN06668</t>
  </si>
  <si>
    <t>TXN06669</t>
  </si>
  <si>
    <t>TXN06670</t>
  </si>
  <si>
    <t>TXN06671</t>
  </si>
  <si>
    <t>TXN06672</t>
  </si>
  <si>
    <t>TXN06673</t>
  </si>
  <si>
    <t>TXN06674</t>
  </si>
  <si>
    <t>TXN06675</t>
  </si>
  <si>
    <t>TXN06676</t>
  </si>
  <si>
    <t>TXN06677</t>
  </si>
  <si>
    <t>TXN06678</t>
  </si>
  <si>
    <t>TXN06679</t>
  </si>
  <si>
    <t>TXN06680</t>
  </si>
  <si>
    <t>TXN06681</t>
  </si>
  <si>
    <t>TXN06682</t>
  </si>
  <si>
    <t>TXN06683</t>
  </si>
  <si>
    <t>TXN06684</t>
  </si>
  <si>
    <t>TXN06685</t>
  </si>
  <si>
    <t>TXN06686</t>
  </si>
  <si>
    <t>TXN06687</t>
  </si>
  <si>
    <t>TXN06688</t>
  </si>
  <si>
    <t>TXN06689</t>
  </si>
  <si>
    <t>TXN06690</t>
  </si>
  <si>
    <t>TXN06691</t>
  </si>
  <si>
    <t>TXN06692</t>
  </si>
  <si>
    <t>TXN06693</t>
  </si>
  <si>
    <t>TXN06694</t>
  </si>
  <si>
    <t>TXN06695</t>
  </si>
  <si>
    <t>TXN06696</t>
  </si>
  <si>
    <t>TXN06697</t>
  </si>
  <si>
    <t>TXN06698</t>
  </si>
  <si>
    <t>TXN06699</t>
  </si>
  <si>
    <t>TXN06700</t>
  </si>
  <si>
    <t>TXN06701</t>
  </si>
  <si>
    <t>TXN06702</t>
  </si>
  <si>
    <t>TXN06703</t>
  </si>
  <si>
    <t>TXN06704</t>
  </si>
  <si>
    <t>TXN06705</t>
  </si>
  <si>
    <t>TXN06706</t>
  </si>
  <si>
    <t>TXN06707</t>
  </si>
  <si>
    <t>TXN06708</t>
  </si>
  <si>
    <t>TXN06709</t>
  </si>
  <si>
    <t>TXN06710</t>
  </si>
  <si>
    <t>TXN06711</t>
  </si>
  <si>
    <t>TXN06712</t>
  </si>
  <si>
    <t>TXN06713</t>
  </si>
  <si>
    <t>TXN06714</t>
  </si>
  <si>
    <t>TXN06715</t>
  </si>
  <si>
    <t>TXN06716</t>
  </si>
  <si>
    <t>TXN06717</t>
  </si>
  <si>
    <t>TXN06718</t>
  </si>
  <si>
    <t>TXN06719</t>
  </si>
  <si>
    <t>TXN06720</t>
  </si>
  <si>
    <t>TXN06721</t>
  </si>
  <si>
    <t>TXN06722</t>
  </si>
  <si>
    <t>TXN06723</t>
  </si>
  <si>
    <t>TXN06724</t>
  </si>
  <si>
    <t>TXN06725</t>
  </si>
  <si>
    <t>TXN06726</t>
  </si>
  <si>
    <t>TXN06727</t>
  </si>
  <si>
    <t>TXN06728</t>
  </si>
  <si>
    <t>TXN06729</t>
  </si>
  <si>
    <t>TXN06730</t>
  </si>
  <si>
    <t>TXN06731</t>
  </si>
  <si>
    <t>TXN06732</t>
  </si>
  <si>
    <t>TXN06733</t>
  </si>
  <si>
    <t>TXN06734</t>
  </si>
  <si>
    <t>TXN06735</t>
  </si>
  <si>
    <t>TXN06736</t>
  </si>
  <si>
    <t>TXN06737</t>
  </si>
  <si>
    <t>TXN06738</t>
  </si>
  <si>
    <t>TXN06739</t>
  </si>
  <si>
    <t>TXN06740</t>
  </si>
  <si>
    <t>TXN06741</t>
  </si>
  <si>
    <t>TXN06742</t>
  </si>
  <si>
    <t>TXN06743</t>
  </si>
  <si>
    <t>TXN06744</t>
  </si>
  <si>
    <t>TXN06745</t>
  </si>
  <si>
    <t>TXN06746</t>
  </si>
  <si>
    <t>TXN06747</t>
  </si>
  <si>
    <t>TXN06748</t>
  </si>
  <si>
    <t>TXN06749</t>
  </si>
  <si>
    <t>TXN06750</t>
  </si>
  <si>
    <t>TXN06751</t>
  </si>
  <si>
    <t>TXN06752</t>
  </si>
  <si>
    <t>TXN06753</t>
  </si>
  <si>
    <t>TXN06754</t>
  </si>
  <si>
    <t>TXN06755</t>
  </si>
  <si>
    <t>TXN06756</t>
  </si>
  <si>
    <t>TXN06757</t>
  </si>
  <si>
    <t>TXN06758</t>
  </si>
  <si>
    <t>TXN06759</t>
  </si>
  <si>
    <t>TXN06760</t>
  </si>
  <si>
    <t>TXN06761</t>
  </si>
  <si>
    <t>TXN06762</t>
  </si>
  <si>
    <t>TXN06763</t>
  </si>
  <si>
    <t>TXN06764</t>
  </si>
  <si>
    <t>TXN06765</t>
  </si>
  <si>
    <t>TXN06766</t>
  </si>
  <si>
    <t>TXN06767</t>
  </si>
  <si>
    <t>TXN06768</t>
  </si>
  <si>
    <t>TXN06769</t>
  </si>
  <si>
    <t>TXN06770</t>
  </si>
  <si>
    <t>TXN06771</t>
  </si>
  <si>
    <t>TXN06772</t>
  </si>
  <si>
    <t>TXN06773</t>
  </si>
  <si>
    <t>TXN06774</t>
  </si>
  <si>
    <t>TXN06775</t>
  </si>
  <si>
    <t>TXN06776</t>
  </si>
  <si>
    <t>TXN06777</t>
  </si>
  <si>
    <t>TXN06778</t>
  </si>
  <si>
    <t>TXN06779</t>
  </si>
  <si>
    <t>TXN06780</t>
  </si>
  <si>
    <t>TXN06781</t>
  </si>
  <si>
    <t>TXN06782</t>
  </si>
  <si>
    <t>TXN06783</t>
  </si>
  <si>
    <t>TXN06784</t>
  </si>
  <si>
    <t>TXN06785</t>
  </si>
  <si>
    <t>TXN06786</t>
  </si>
  <si>
    <t>TXN06787</t>
  </si>
  <si>
    <t>TXN06788</t>
  </si>
  <si>
    <t>TXN06789</t>
  </si>
  <si>
    <t>TXN06790</t>
  </si>
  <si>
    <t>TXN06791</t>
  </si>
  <si>
    <t>TXN06792</t>
  </si>
  <si>
    <t>TXN06793</t>
  </si>
  <si>
    <t>TXN06794</t>
  </si>
  <si>
    <t>TXN06795</t>
  </si>
  <si>
    <t>TXN06796</t>
  </si>
  <si>
    <t>TXN06797</t>
  </si>
  <si>
    <t>TXN06798</t>
  </si>
  <si>
    <t>TXN06799</t>
  </si>
  <si>
    <t>TXN06800</t>
  </si>
  <si>
    <t>TXN06801</t>
  </si>
  <si>
    <t>TXN06802</t>
  </si>
  <si>
    <t>TXN06803</t>
  </si>
  <si>
    <t>TXN06804</t>
  </si>
  <si>
    <t>TXN06805</t>
  </si>
  <si>
    <t>TXN06806</t>
  </si>
  <si>
    <t>TXN06807</t>
  </si>
  <si>
    <t>TXN06808</t>
  </si>
  <si>
    <t>TXN06809</t>
  </si>
  <si>
    <t>TXN06810</t>
  </si>
  <si>
    <t>TXN06811</t>
  </si>
  <si>
    <t>TXN06812</t>
  </si>
  <si>
    <t>TXN06813</t>
  </si>
  <si>
    <t>TXN06814</t>
  </si>
  <si>
    <t>TXN06815</t>
  </si>
  <si>
    <t>TXN06816</t>
  </si>
  <si>
    <t>TXN06817</t>
  </si>
  <si>
    <t>TXN06818</t>
  </si>
  <si>
    <t>TXN06819</t>
  </si>
  <si>
    <t>TXN06820</t>
  </si>
  <si>
    <t>TXN06821</t>
  </si>
  <si>
    <t>TXN06822</t>
  </si>
  <si>
    <t>TXN06823</t>
  </si>
  <si>
    <t>TXN06824</t>
  </si>
  <si>
    <t>TXN06825</t>
  </si>
  <si>
    <t>TXN06826</t>
  </si>
  <si>
    <t>TXN06827</t>
  </si>
  <si>
    <t>TXN06828</t>
  </si>
  <si>
    <t>TXN06829</t>
  </si>
  <si>
    <t>TXN06830</t>
  </si>
  <si>
    <t>TXN06831</t>
  </si>
  <si>
    <t>TXN06832</t>
  </si>
  <si>
    <t>TXN06833</t>
  </si>
  <si>
    <t>TXN06834</t>
  </si>
  <si>
    <t>TXN06835</t>
  </si>
  <si>
    <t>TXN06836</t>
  </si>
  <si>
    <t>TXN06837</t>
  </si>
  <si>
    <t>TXN06838</t>
  </si>
  <si>
    <t>TXN06839</t>
  </si>
  <si>
    <t>TXN06840</t>
  </si>
  <si>
    <t>TXN06841</t>
  </si>
  <si>
    <t>TXN06842</t>
  </si>
  <si>
    <t>TXN06843</t>
  </si>
  <si>
    <t>TXN06844</t>
  </si>
  <si>
    <t>TXN06845</t>
  </si>
  <si>
    <t>TXN06846</t>
  </si>
  <si>
    <t>TXN06847</t>
  </si>
  <si>
    <t>TXN06848</t>
  </si>
  <si>
    <t>TXN06849</t>
  </si>
  <si>
    <t>TXN06850</t>
  </si>
  <si>
    <t>TXN06851</t>
  </si>
  <si>
    <t>TXN06852</t>
  </si>
  <si>
    <t>TXN06853</t>
  </si>
  <si>
    <t>TXN06854</t>
  </si>
  <si>
    <t>TXN06855</t>
  </si>
  <si>
    <t>TXN06856</t>
  </si>
  <si>
    <t>TXN06857</t>
  </si>
  <si>
    <t>TXN06858</t>
  </si>
  <si>
    <t>TXN06859</t>
  </si>
  <si>
    <t>TXN06860</t>
  </si>
  <si>
    <t>TXN06861</t>
  </si>
  <si>
    <t>TXN06862</t>
  </si>
  <si>
    <t>TXN06863</t>
  </si>
  <si>
    <t>TXN06864</t>
  </si>
  <si>
    <t>TXN06865</t>
  </si>
  <si>
    <t>TXN06866</t>
  </si>
  <si>
    <t>TXN06867</t>
  </si>
  <si>
    <t>TXN06868</t>
  </si>
  <si>
    <t>TXN06869</t>
  </si>
  <si>
    <t>TXN06870</t>
  </si>
  <si>
    <t>TXN06871</t>
  </si>
  <si>
    <t>TXN06872</t>
  </si>
  <si>
    <t>TXN06873</t>
  </si>
  <si>
    <t>TXN06874</t>
  </si>
  <si>
    <t>TXN06875</t>
  </si>
  <si>
    <t>TXN06876</t>
  </si>
  <si>
    <t>TXN06877</t>
  </si>
  <si>
    <t>TXN06878</t>
  </si>
  <si>
    <t>TXN06879</t>
  </si>
  <si>
    <t>TXN06880</t>
  </si>
  <si>
    <t>TXN06881</t>
  </si>
  <si>
    <t>TXN06882</t>
  </si>
  <si>
    <t>TXN06883</t>
  </si>
  <si>
    <t>TXN06884</t>
  </si>
  <si>
    <t>TXN06885</t>
  </si>
  <si>
    <t>TXN06886</t>
  </si>
  <si>
    <t>TXN06887</t>
  </si>
  <si>
    <t>TXN06888</t>
  </si>
  <si>
    <t>TXN06889</t>
  </si>
  <si>
    <t>TXN06890</t>
  </si>
  <si>
    <t>TXN06891</t>
  </si>
  <si>
    <t>TXN06892</t>
  </si>
  <si>
    <t>TXN06893</t>
  </si>
  <si>
    <t>TXN06894</t>
  </si>
  <si>
    <t>TXN06895</t>
  </si>
  <si>
    <t>TXN06896</t>
  </si>
  <si>
    <t>TXN06897</t>
  </si>
  <si>
    <t>TXN06898</t>
  </si>
  <si>
    <t>TXN06899</t>
  </si>
  <si>
    <t>TXN06900</t>
  </si>
  <si>
    <t>TXN06901</t>
  </si>
  <si>
    <t>TXN06902</t>
  </si>
  <si>
    <t>TXN06903</t>
  </si>
  <si>
    <t>TXN06904</t>
  </si>
  <si>
    <t>TXN06905</t>
  </si>
  <si>
    <t>TXN06906</t>
  </si>
  <si>
    <t>TXN06907</t>
  </si>
  <si>
    <t>TXN06908</t>
  </si>
  <si>
    <t>TXN06909</t>
  </si>
  <si>
    <t>TXN06910</t>
  </si>
  <si>
    <t>TXN06911</t>
  </si>
  <si>
    <t>TXN06912</t>
  </si>
  <si>
    <t>TXN06913</t>
  </si>
  <si>
    <t>TXN06914</t>
  </si>
  <si>
    <t>TXN06915</t>
  </si>
  <si>
    <t>TXN06916</t>
  </si>
  <si>
    <t>TXN06917</t>
  </si>
  <si>
    <t>TXN06918</t>
  </si>
  <si>
    <t>TXN06919</t>
  </si>
  <si>
    <t>TXN06920</t>
  </si>
  <si>
    <t>TXN06921</t>
  </si>
  <si>
    <t>TXN06922</t>
  </si>
  <si>
    <t>TXN06923</t>
  </si>
  <si>
    <t>TXN06924</t>
  </si>
  <si>
    <t>TXN06925</t>
  </si>
  <si>
    <t>TXN06926</t>
  </si>
  <si>
    <t>TXN06927</t>
  </si>
  <si>
    <t>TXN06928</t>
  </si>
  <si>
    <t>TXN06929</t>
  </si>
  <si>
    <t>TXN06930</t>
  </si>
  <si>
    <t>TXN06931</t>
  </si>
  <si>
    <t>TXN06932</t>
  </si>
  <si>
    <t>TXN06933</t>
  </si>
  <si>
    <t>TXN06934</t>
  </si>
  <si>
    <t>TXN06935</t>
  </si>
  <si>
    <t>TXN06936</t>
  </si>
  <si>
    <t>TXN06937</t>
  </si>
  <si>
    <t>TXN06938</t>
  </si>
  <si>
    <t>TXN06939</t>
  </si>
  <si>
    <t>TXN06940</t>
  </si>
  <si>
    <t>TXN06941</t>
  </si>
  <si>
    <t>TXN06942</t>
  </si>
  <si>
    <t>TXN06943</t>
  </si>
  <si>
    <t>TXN06944</t>
  </si>
  <si>
    <t>TXN06945</t>
  </si>
  <si>
    <t>TXN06946</t>
  </si>
  <si>
    <t>TXN06947</t>
  </si>
  <si>
    <t>TXN06948</t>
  </si>
  <si>
    <t>TXN06949</t>
  </si>
  <si>
    <t>TXN06950</t>
  </si>
  <si>
    <t>TXN06951</t>
  </si>
  <si>
    <t>TXN06952</t>
  </si>
  <si>
    <t>TXN06953</t>
  </si>
  <si>
    <t>TXN06954</t>
  </si>
  <si>
    <t>TXN06955</t>
  </si>
  <si>
    <t>TXN06956</t>
  </si>
  <si>
    <t>TXN06957</t>
  </si>
  <si>
    <t>TXN06958</t>
  </si>
  <si>
    <t>TXN06959</t>
  </si>
  <si>
    <t>TXN06960</t>
  </si>
  <si>
    <t>TXN06961</t>
  </si>
  <si>
    <t>TXN06962</t>
  </si>
  <si>
    <t>TXN06963</t>
  </si>
  <si>
    <t>TXN06964</t>
  </si>
  <si>
    <t>TXN06965</t>
  </si>
  <si>
    <t>TXN06966</t>
  </si>
  <si>
    <t>TXN06967</t>
  </si>
  <si>
    <t>TXN06968</t>
  </si>
  <si>
    <t>TXN06969</t>
  </si>
  <si>
    <t>TXN06970</t>
  </si>
  <si>
    <t>TXN06971</t>
  </si>
  <si>
    <t>TXN06972</t>
  </si>
  <si>
    <t>TXN06973</t>
  </si>
  <si>
    <t>TXN06974</t>
  </si>
  <si>
    <t>TXN06975</t>
  </si>
  <si>
    <t>TXN06976</t>
  </si>
  <si>
    <t>TXN06977</t>
  </si>
  <si>
    <t>TXN06978</t>
  </si>
  <si>
    <t>TXN06979</t>
  </si>
  <si>
    <t>TXN06980</t>
  </si>
  <si>
    <t>TXN06981</t>
  </si>
  <si>
    <t>TXN06982</t>
  </si>
  <si>
    <t>TXN06983</t>
  </si>
  <si>
    <t>TXN06984</t>
  </si>
  <si>
    <t>TXN06985</t>
  </si>
  <si>
    <t>TXN06986</t>
  </si>
  <si>
    <t>TXN06987</t>
  </si>
  <si>
    <t>TXN06988</t>
  </si>
  <si>
    <t>TXN06989</t>
  </si>
  <si>
    <t>TXN06990</t>
  </si>
  <si>
    <t>TXN06991</t>
  </si>
  <si>
    <t>TXN06992</t>
  </si>
  <si>
    <t>TXN06993</t>
  </si>
  <si>
    <t>TXN06994</t>
  </si>
  <si>
    <t>TXN06995</t>
  </si>
  <si>
    <t>TXN06996</t>
  </si>
  <si>
    <t>TXN06997</t>
  </si>
  <si>
    <t>TXN06998</t>
  </si>
  <si>
    <t>TXN06999</t>
  </si>
  <si>
    <t>TXN07000</t>
  </si>
  <si>
    <t>CUST0816</t>
  </si>
  <si>
    <t>CUST0624</t>
  </si>
  <si>
    <t>CUST0586</t>
  </si>
  <si>
    <t>CUST0945</t>
  </si>
  <si>
    <t>CUST0341</t>
  </si>
  <si>
    <t>CUST0866</t>
  </si>
  <si>
    <t>CUST0603</t>
  </si>
  <si>
    <t>CUST1256</t>
  </si>
  <si>
    <t>CUST0112</t>
  </si>
  <si>
    <t>CUST1414</t>
  </si>
  <si>
    <t>CUST1059</t>
  </si>
  <si>
    <t>CUST0292</t>
  </si>
  <si>
    <t>CUST0950</t>
  </si>
  <si>
    <t>CUST1324</t>
  </si>
  <si>
    <t>CUST0926</t>
  </si>
  <si>
    <t>CUST0186</t>
  </si>
  <si>
    <t>CUST1480</t>
  </si>
  <si>
    <t>CUST1026</t>
  </si>
  <si>
    <t>CUST0232</t>
  </si>
  <si>
    <t>CUST0369</t>
  </si>
  <si>
    <t>CUST1199</t>
  </si>
  <si>
    <t>CUST1426</t>
  </si>
  <si>
    <t>CUST1120</t>
  </si>
  <si>
    <t>CUST0278</t>
  </si>
  <si>
    <t>CUST0806</t>
  </si>
  <si>
    <t>CUST0847</t>
  </si>
  <si>
    <t>CUST0663</t>
  </si>
  <si>
    <t>CUST0924</t>
  </si>
  <si>
    <t>CUST0052</t>
  </si>
  <si>
    <t>CUST0367</t>
  </si>
  <si>
    <t>CUST0930</t>
  </si>
  <si>
    <t>CUST1209</t>
  </si>
  <si>
    <t>CUST1460</t>
  </si>
  <si>
    <t>CUST0414</t>
  </si>
  <si>
    <t>CUST0932</t>
  </si>
  <si>
    <t>CUST0185</t>
  </si>
  <si>
    <t>CUST0513</t>
  </si>
  <si>
    <t>CUST0664</t>
  </si>
  <si>
    <t>CUST1417</t>
  </si>
  <si>
    <t>CUST1329</t>
  </si>
  <si>
    <t>CUST1458</t>
  </si>
  <si>
    <t>CUST0336</t>
  </si>
  <si>
    <t>CUST1472</t>
  </si>
  <si>
    <t>CUST0254</t>
  </si>
  <si>
    <t>CUST0187</t>
  </si>
  <si>
    <t>CUST0234</t>
  </si>
  <si>
    <t>CUST1447</t>
  </si>
  <si>
    <t>CUST0921</t>
  </si>
  <si>
    <t>CUST1299</t>
  </si>
  <si>
    <t>CUST0744</t>
  </si>
  <si>
    <t>CUST0175</t>
  </si>
  <si>
    <t>CUST1073</t>
  </si>
  <si>
    <t>CUST1449</t>
  </si>
  <si>
    <t>CUST0787</t>
  </si>
  <si>
    <t>CUST1489</t>
  </si>
  <si>
    <t>CUST1048</t>
  </si>
  <si>
    <t>CUST1254</t>
  </si>
  <si>
    <t>CUST0328</t>
  </si>
  <si>
    <t>CUST0776</t>
  </si>
  <si>
    <t>CUST1128</t>
  </si>
  <si>
    <t>CUST0780</t>
  </si>
  <si>
    <t>CUST0090</t>
  </si>
  <si>
    <t>CUST0350</t>
  </si>
  <si>
    <t>CUST0687</t>
  </si>
  <si>
    <t>CUST1159</t>
  </si>
  <si>
    <t>CUST1351</t>
  </si>
  <si>
    <t>CUST0308</t>
  </si>
  <si>
    <t>CUST0333</t>
  </si>
  <si>
    <t>CUST0297</t>
  </si>
  <si>
    <t>CUST1459</t>
  </si>
  <si>
    <t>CUST0106</t>
  </si>
  <si>
    <t>CUST0860</t>
  </si>
  <si>
    <t>CUST0631</t>
  </si>
  <si>
    <t>CUST0634</t>
  </si>
  <si>
    <t>CUST1496</t>
  </si>
  <si>
    <t>CUST0914</t>
  </si>
  <si>
    <t>CUST0592</t>
  </si>
  <si>
    <t>CUST1283</t>
  </si>
  <si>
    <t>CUST0371</t>
  </si>
  <si>
    <t>CUST0241</t>
  </si>
  <si>
    <t>CUST0270</t>
  </si>
  <si>
    <t>CUST0416</t>
  </si>
  <si>
    <t>CUST0008</t>
  </si>
  <si>
    <t>CUST1276</t>
  </si>
  <si>
    <t>CUST0519</t>
  </si>
  <si>
    <t>CUST0026</t>
  </si>
  <si>
    <t>CUST0940</t>
  </si>
  <si>
    <t>CUST1020</t>
  </si>
  <si>
    <t>CUST1022</t>
  </si>
  <si>
    <t>CUST1114</t>
  </si>
  <si>
    <t>CUST0012</t>
  </si>
  <si>
    <t>CUST1246</t>
  </si>
  <si>
    <t>CUST1011</t>
  </si>
  <si>
    <t>CUST0488</t>
  </si>
  <si>
    <t>CUST0445</t>
  </si>
  <si>
    <t>CUST1206</t>
  </si>
  <si>
    <t>CUST0975</t>
  </si>
  <si>
    <t>CUST0840</t>
  </si>
  <si>
    <t>CUST0905</t>
  </si>
  <si>
    <t>CUST0163</t>
  </si>
  <si>
    <t>CUST1232</t>
  </si>
  <si>
    <t>CUST1230</t>
  </si>
  <si>
    <t>CUST0014</t>
  </si>
  <si>
    <t>CUST0502</t>
  </si>
  <si>
    <t>CUST1121</t>
  </si>
  <si>
    <t>CUST0570</t>
  </si>
  <si>
    <t>CUST1270</t>
  </si>
  <si>
    <t>CUST1288</t>
  </si>
  <si>
    <t>CUST1142</t>
  </si>
  <si>
    <t>CUST0426</t>
  </si>
  <si>
    <t>CUST0101</t>
  </si>
  <si>
    <t>CUST0379</t>
  </si>
  <si>
    <t>CUST0304</t>
  </si>
  <si>
    <t>CUST0113</t>
  </si>
  <si>
    <t>CUST1338</t>
  </si>
  <si>
    <t>CUST0715</t>
  </si>
  <si>
    <t>CUST0076</t>
  </si>
  <si>
    <t>CUST0298</t>
  </si>
  <si>
    <t>CUST0067</t>
  </si>
  <si>
    <t>CUST1367</t>
  </si>
  <si>
    <t>CUST1184</t>
  </si>
  <si>
    <t>CUST1236</t>
  </si>
  <si>
    <t>CUST0612</t>
  </si>
  <si>
    <t>CUST0679</t>
  </si>
  <si>
    <t>CUST0180</t>
  </si>
  <si>
    <t>CUST0224</t>
  </si>
  <si>
    <t>CUST0854</t>
  </si>
  <si>
    <t>CUST0366</t>
  </si>
  <si>
    <t>CUST0331</t>
  </si>
  <si>
    <t>CUST1377</t>
  </si>
  <si>
    <t>CUST0583</t>
  </si>
  <si>
    <t>CUST1252</t>
  </si>
  <si>
    <t>CUST1354</t>
  </si>
  <si>
    <t>CUST1434</t>
  </si>
  <si>
    <t>CUST1219</t>
  </si>
  <si>
    <t>CUST1173</t>
  </si>
  <si>
    <t>CUST1152</t>
  </si>
  <si>
    <t>CUST0364</t>
  </si>
  <si>
    <t>CUST0933</t>
  </si>
  <si>
    <t>CUST1186</t>
  </si>
  <si>
    <t>CUST0738</t>
  </si>
  <si>
    <t>CUST0074</t>
  </si>
  <si>
    <t>CUST0191</t>
  </si>
  <si>
    <t>CUST0613</t>
  </si>
  <si>
    <t>CUST0662</t>
  </si>
  <si>
    <t>CUST0755</t>
  </si>
  <si>
    <t>CUST0777</t>
  </si>
  <si>
    <t>CUST0139</t>
  </si>
  <si>
    <t>CUST0876</t>
  </si>
  <si>
    <t>CUST0133</t>
  </si>
  <si>
    <t>CUST0600</t>
  </si>
  <si>
    <t>CUST0965</t>
  </si>
  <si>
    <t>CUST0276</t>
  </si>
  <si>
    <t>CUST0250</t>
  </si>
  <si>
    <t>CUST1423</t>
  </si>
  <si>
    <t>CUST0563</t>
  </si>
  <si>
    <t>CUST0675</t>
  </si>
  <si>
    <t>CUST1080</t>
  </si>
  <si>
    <t>CUST0848</t>
  </si>
  <si>
    <t>CUST1075</t>
  </si>
  <si>
    <t>CUST0430</t>
  </si>
  <si>
    <t>CUST0429</t>
  </si>
  <si>
    <t>CUST0120</t>
  </si>
  <si>
    <t>CUST1171</t>
  </si>
  <si>
    <t>CUST1495</t>
  </si>
  <si>
    <t>CUST1289</t>
  </si>
  <si>
    <t>CUST1084</t>
  </si>
  <si>
    <t>CUST0991</t>
  </si>
  <si>
    <t>CUST1483</t>
  </si>
  <si>
    <t>CUST1411</t>
  </si>
  <si>
    <t>CUST1239</t>
  </si>
  <si>
    <t>CUST1448</t>
  </si>
  <si>
    <t>CUST0589</t>
  </si>
  <si>
    <t>CUST0875</t>
  </si>
  <si>
    <t>CUST1247</t>
  </si>
  <si>
    <t>CUST0649</t>
  </si>
  <si>
    <t>CUST0532</t>
  </si>
  <si>
    <t>CUST1077</t>
  </si>
  <si>
    <t>CUST1178</t>
  </si>
  <si>
    <t>CUST1277</t>
  </si>
  <si>
    <t>CUST0725</t>
  </si>
  <si>
    <t>CUST0266</t>
  </si>
  <si>
    <t>CUST1259</t>
  </si>
  <si>
    <t>CUST1153</t>
  </si>
  <si>
    <t>CUST1017</t>
  </si>
  <si>
    <t>CUST1065</t>
  </si>
  <si>
    <t>CUST1494</t>
  </si>
  <si>
    <t>CUST1295</t>
  </si>
  <si>
    <t>CUST1009</t>
  </si>
  <si>
    <t>CUST1249</t>
  </si>
  <si>
    <t>CUST0477</t>
  </si>
  <si>
    <t>CUST1452</t>
  </si>
  <si>
    <t>CUST0595</t>
  </si>
  <si>
    <t>CUST0397</t>
  </si>
  <si>
    <t>CUST0004</t>
  </si>
  <si>
    <t>CUST0243</t>
  </si>
  <si>
    <t>CUST0050</t>
  </si>
  <si>
    <t>CUST0953</t>
  </si>
  <si>
    <t>CUST1281</t>
  </si>
  <si>
    <t>CUST0242</t>
  </si>
  <si>
    <t>CUST0425</t>
  </si>
  <si>
    <t>CUST1261</t>
  </si>
  <si>
    <t>CUST0850</t>
  </si>
  <si>
    <t>CUST0094</t>
  </si>
  <si>
    <t>CUST0684</t>
  </si>
  <si>
    <t>CUST0717</t>
  </si>
  <si>
    <t>CUST1148</t>
  </si>
  <si>
    <t>CUST1306</t>
  </si>
  <si>
    <t>CUST0435</t>
  </si>
  <si>
    <t>CUST0024</t>
  </si>
  <si>
    <t>CUST1312</t>
  </si>
  <si>
    <t>CUST0413</t>
  </si>
  <si>
    <t>CUST0577</t>
  </si>
  <si>
    <t>CUST0522</t>
  </si>
  <si>
    <t>CUST0615</t>
  </si>
  <si>
    <t>CUST1038</t>
  </si>
  <si>
    <t>CUST1127</t>
  </si>
  <si>
    <t>CUST0013</t>
  </si>
  <si>
    <t>CUST1405</t>
  </si>
  <si>
    <t>CUST0683</t>
  </si>
  <si>
    <t>CUST0700</t>
  </si>
  <si>
    <t>CUST0812</t>
  </si>
  <si>
    <t>CUST1484</t>
  </si>
  <si>
    <t>CUST1166</t>
  </si>
  <si>
    <t>CUST1262</t>
  </si>
  <si>
    <t>CUST0060</t>
  </si>
  <si>
    <t>CUST0360</t>
  </si>
  <si>
    <t>CUST0398</t>
  </si>
  <si>
    <t>CUST0677</t>
  </si>
  <si>
    <t>CUST0693</t>
  </si>
  <si>
    <t>CUST1378</t>
  </si>
  <si>
    <t>CUST0982</t>
  </si>
  <si>
    <t>CUST0972</t>
  </si>
  <si>
    <t>CUST0073</t>
  </si>
  <si>
    <t>CUST1323</t>
  </si>
  <si>
    <t>CUST0279</t>
  </si>
  <si>
    <t>CUST0987</t>
  </si>
  <si>
    <t>CUST0319</t>
  </si>
  <si>
    <t>CUST1285</t>
  </si>
  <si>
    <t>CUST0944</t>
  </si>
  <si>
    <t>CUST1100</t>
  </si>
  <si>
    <t>CUST0948</t>
  </si>
  <si>
    <t>CUST0115</t>
  </si>
  <si>
    <t>CUST1068</t>
  </si>
  <si>
    <t>CUST0614</t>
  </si>
  <si>
    <t>CUST1158</t>
  </si>
  <si>
    <t>CUST1485</t>
  </si>
  <si>
    <t>CUST1389</t>
  </si>
  <si>
    <t>CUST0647</t>
  </si>
  <si>
    <t>CUST1138</t>
  </si>
  <si>
    <t>CUST1098</t>
  </si>
  <si>
    <t>CUST0039</t>
  </si>
  <si>
    <t>CUST0427</t>
  </si>
  <si>
    <t>CUST1183</t>
  </si>
  <si>
    <t>CUST1404</t>
  </si>
  <si>
    <t>CUST0680</t>
  </si>
  <si>
    <t>CUST0136</t>
  </si>
  <si>
    <t>CUST0306</t>
  </si>
  <si>
    <t>CUST0575</t>
  </si>
  <si>
    <t>CUST0064</t>
  </si>
  <si>
    <t>CUST0695</t>
  </si>
  <si>
    <t>CUST0769</t>
  </si>
  <si>
    <t>CUST1284</t>
  </si>
  <si>
    <t>CUST1095</t>
  </si>
  <si>
    <t>CUST0340</t>
  </si>
  <si>
    <t>CUST1170</t>
  </si>
  <si>
    <t>CUST1241</t>
  </si>
  <si>
    <t>CUST0798</t>
  </si>
  <si>
    <t>CUST0384</t>
  </si>
  <si>
    <t>CUST0240</t>
  </si>
  <si>
    <t>CUST0632</t>
  </si>
  <si>
    <t>CUST1445</t>
  </si>
  <si>
    <t>CUST0645</t>
  </si>
  <si>
    <t>CUST1454</t>
  </si>
  <si>
    <t>CUST0065</t>
  </si>
  <si>
    <t>CUST0557</t>
  </si>
  <si>
    <t>CUST0178</t>
  </si>
  <si>
    <t>CUST1018</t>
  </si>
  <si>
    <t>CUST0487</t>
  </si>
  <si>
    <t>CUST0762</t>
  </si>
  <si>
    <t>CUST0620</t>
  </si>
  <si>
    <t>CUST0443</t>
  </si>
  <si>
    <t>CUST1076</t>
  </si>
  <si>
    <t>CUST0359</t>
  </si>
  <si>
    <t>CUST0230</t>
  </si>
  <si>
    <t>CUST0767</t>
  </si>
  <si>
    <t>CUST0077</t>
  </si>
  <si>
    <t>CUST0190</t>
  </si>
  <si>
    <t>CUST0909</t>
  </si>
  <si>
    <t>CUST1037</t>
  </si>
  <si>
    <t>CUST0989</t>
  </si>
  <si>
    <t>CUST1025</t>
  </si>
  <si>
    <t>CUST0316</t>
  </si>
  <si>
    <t>CUST0390</t>
  </si>
  <si>
    <t>CUST0697</t>
  </si>
  <si>
    <t>CUST0636</t>
  </si>
  <si>
    <t>CUST0671</t>
  </si>
  <si>
    <t>CUST0294</t>
  </si>
  <si>
    <t>CUST0202</t>
  </si>
  <si>
    <t>CUST1058</t>
  </si>
  <si>
    <t>CUST1386</t>
  </si>
  <si>
    <t>CUST0272</t>
  </si>
  <si>
    <t>CUST0421</t>
  </si>
  <si>
    <t>CUST0075</t>
  </si>
  <si>
    <t>CUST0941</t>
  </si>
  <si>
    <t>CUST0794</t>
  </si>
  <si>
    <t>CUST1462</t>
  </si>
  <si>
    <t>CUST1070</t>
  </si>
  <si>
    <t>CUST0238</t>
  </si>
  <si>
    <t>CUST0009</t>
  </si>
  <si>
    <t>CUST0637</t>
  </si>
  <si>
    <t>CUST0091</t>
  </si>
  <si>
    <t>CUST1408</t>
  </si>
  <si>
    <t>CUST1218</t>
  </si>
  <si>
    <t>CUST0179</t>
  </si>
  <si>
    <t>CUST0957</t>
  </si>
  <si>
    <t>CUST0095</t>
  </si>
  <si>
    <t>CUST0212</t>
  </si>
  <si>
    <t>CUST1067</t>
  </si>
  <si>
    <t>CUST1350</t>
  </si>
  <si>
    <t>CUST0640</t>
  </si>
  <si>
    <t>CUST0047</t>
  </si>
  <si>
    <t>CUST1309</t>
  </si>
  <si>
    <t>CUST0658</t>
  </si>
  <si>
    <t>CUST0411</t>
  </si>
  <si>
    <t>CUST0395</t>
  </si>
  <si>
    <t>CUST0587</t>
  </si>
  <si>
    <t>CUST0567</t>
  </si>
  <si>
    <t>CUST1091</t>
  </si>
  <si>
    <t>CUST0654</t>
  </si>
  <si>
    <t>CUST0904</t>
  </si>
  <si>
    <t>CUST1375</t>
  </si>
  <si>
    <t>CUST0559</t>
  </si>
  <si>
    <t>CUST0323</t>
  </si>
  <si>
    <t>CUST0561</t>
  </si>
  <si>
    <t>CUST0235</t>
  </si>
  <si>
    <t>CUST0032</t>
  </si>
  <si>
    <t>CUST1147</t>
  </si>
  <si>
    <t>CUST1053</t>
  </si>
  <si>
    <t>CUST0210</t>
  </si>
  <si>
    <t>CUST0424</t>
  </si>
  <si>
    <t>CUST1112</t>
  </si>
  <si>
    <t>CUST0718</t>
  </si>
  <si>
    <t>CUST1126</t>
  </si>
  <si>
    <t>CUST0653</t>
  </si>
  <si>
    <t>CUST0556</t>
  </si>
  <si>
    <t>CUST0290</t>
  </si>
  <si>
    <t>CUST1443</t>
  </si>
  <si>
    <t>CUST0581</t>
  </si>
  <si>
    <t>CUST1176</t>
  </si>
  <si>
    <t>CUST0351</t>
  </si>
  <si>
    <t>CUST0146</t>
  </si>
  <si>
    <t>CUST0638</t>
  </si>
  <si>
    <t>CUST0694</t>
  </si>
  <si>
    <t>CUST1108</t>
  </si>
  <si>
    <t>CUST0104</t>
  </si>
  <si>
    <t>CUST0267</t>
  </si>
  <si>
    <t>CUST1384</t>
  </si>
  <si>
    <t>CUST0217</t>
  </si>
  <si>
    <t>CUST0786</t>
  </si>
  <si>
    <t>CUST0111</t>
  </si>
  <si>
    <t>CUST0177</t>
  </si>
  <si>
    <t>CUST0874</t>
  </si>
  <si>
    <t>CUST0803</t>
  </si>
  <si>
    <t>CUST1444</t>
  </si>
  <si>
    <t>CUST1221</t>
  </si>
  <si>
    <t>CUST1214</t>
  </si>
  <si>
    <t>CUST1290</t>
  </si>
  <si>
    <t>CUST1433</t>
  </si>
  <si>
    <t>CUST1263</t>
  </si>
  <si>
    <t>CUST0729</t>
  </si>
  <si>
    <t>CUST0681</t>
  </si>
  <si>
    <t>CUST0406</t>
  </si>
  <si>
    <t>CUST1461</t>
  </si>
  <si>
    <t>CUST1374</t>
  </si>
  <si>
    <t>CUST1093</t>
  </si>
  <si>
    <t>CUST0161</t>
  </si>
  <si>
    <t>CUST0954</t>
  </si>
  <si>
    <t>CUST1163</t>
  </si>
  <si>
    <t>CUST1431</t>
  </si>
  <si>
    <t>CUST0960</t>
  </si>
  <si>
    <t>CUST0200</t>
  </si>
  <si>
    <t>CUST0934</t>
  </si>
  <si>
    <t>CUST1402</t>
  </si>
  <si>
    <t>CUST1320</t>
  </si>
  <si>
    <t>CUST1455</t>
  </si>
  <si>
    <t>CUST0964</t>
  </si>
  <si>
    <t>CUST0475</t>
  </si>
  <si>
    <t>CUST0459</t>
  </si>
  <si>
    <t>CUST0295</t>
  </si>
  <si>
    <t>CUST1264</t>
  </si>
  <si>
    <t>CUST0529</t>
  </si>
  <si>
    <t>CUST0745</t>
  </si>
  <si>
    <t>CUST0376</t>
  </si>
  <si>
    <t>CUST1363</t>
  </si>
  <si>
    <t>CUST0666</t>
  </si>
  <si>
    <t>CUST0929</t>
  </si>
  <si>
    <t>CUST0999</t>
  </si>
  <si>
    <t>CUST0062</t>
  </si>
  <si>
    <t>CUST0134</t>
  </si>
  <si>
    <t>CUST0974</t>
  </si>
  <si>
    <t>CUST0720</t>
  </si>
  <si>
    <t>CUST0981</t>
  </si>
  <si>
    <t>CUST0579</t>
  </si>
  <si>
    <t>CUST0714</t>
  </si>
  <si>
    <t>CUST1238</t>
  </si>
  <si>
    <t>CUST1177</t>
  </si>
  <si>
    <t>CUST0261</t>
  </si>
  <si>
    <t>CUST1041</t>
  </si>
  <si>
    <t>CUST0211</t>
  </si>
  <si>
    <t>CUST0831</t>
  </si>
  <si>
    <t>CUST1463</t>
  </si>
  <si>
    <t>CUST0220</t>
  </si>
  <si>
    <t>CUST0668</t>
  </si>
  <si>
    <t>CUST1139</t>
  </si>
  <si>
    <t>CUST1331</t>
  </si>
  <si>
    <t>CUST0619</t>
  </si>
  <si>
    <t>CUST1092</t>
  </si>
  <si>
    <t>CUST0821</t>
  </si>
  <si>
    <t>CUST1210</t>
  </si>
  <si>
    <t>CUST0489</t>
  </si>
  <si>
    <t>CUST1272</t>
  </si>
  <si>
    <t>CUST0500</t>
  </si>
  <si>
    <t>CUST1123</t>
  </si>
  <si>
    <t>CUST0326</t>
  </si>
  <si>
    <t>CUST0988</t>
  </si>
  <si>
    <t>CUST0698</t>
  </si>
  <si>
    <t>CUST1422</t>
  </si>
  <si>
    <t>CUST1211</t>
  </si>
  <si>
    <t>CUST0883</t>
  </si>
  <si>
    <t>CUST0892</t>
  </si>
  <si>
    <t>CUST1162</t>
  </si>
  <si>
    <t>CUST0701</t>
  </si>
  <si>
    <t>CUST1116</t>
  </si>
  <si>
    <t>CUST0484</t>
  </si>
  <si>
    <t>CUST0355</t>
  </si>
  <si>
    <t>CUST1358</t>
  </si>
  <si>
    <t>CUST1372</t>
  </si>
  <si>
    <t>CUST0160</t>
  </si>
  <si>
    <t>CUST0997</t>
  </si>
  <si>
    <t>CUST1213</t>
  </si>
  <si>
    <t>CUST0949</t>
  </si>
  <si>
    <t>CUST0667</t>
  </si>
  <si>
    <t>CUST1137</t>
  </si>
  <si>
    <t>CUST0912</t>
  </si>
  <si>
    <t>CUST0361</t>
  </si>
  <si>
    <t>CUST0832</t>
  </si>
  <si>
    <t>CUST0143</t>
  </si>
  <si>
    <t>CUST1226</t>
  </si>
  <si>
    <t>CUST0223</t>
  </si>
  <si>
    <t>CUST1222</t>
  </si>
  <si>
    <t>CUST1013</t>
  </si>
  <si>
    <t>CUST1321</t>
  </si>
  <si>
    <t>CUST1353</t>
  </si>
  <si>
    <t>CUST0126</t>
  </si>
  <si>
    <t>CUST0446</t>
  </si>
  <si>
    <t>CUST0285</t>
  </si>
  <si>
    <t>CUST1190</t>
  </si>
  <si>
    <t>CUST1303</t>
  </si>
  <si>
    <t>CUST0001</t>
  </si>
  <si>
    <t>CUST0301</t>
  </si>
  <si>
    <t>CUST0928</t>
  </si>
  <si>
    <t>CUST1089</t>
  </si>
  <si>
    <t>CUST0597</t>
  </si>
  <si>
    <t>CUST0799</t>
  </si>
  <si>
    <t>CUST0916</t>
  </si>
  <si>
    <t>CUST0401</t>
  </si>
  <si>
    <t>CUST0422</t>
  </si>
  <si>
    <t>CUST1396</t>
  </si>
  <si>
    <t>CUST1168</t>
  </si>
  <si>
    <t>CUST1392</t>
  </si>
  <si>
    <t>CUST0891</t>
  </si>
  <si>
    <t>CUST1471</t>
  </si>
  <si>
    <t>CUST0706</t>
  </si>
  <si>
    <t>CUST0183</t>
  </si>
  <si>
    <t>CUST1194</t>
  </si>
  <si>
    <t>CUST0017</t>
  </si>
  <si>
    <t>CUST1253</t>
  </si>
  <si>
    <t>CUST1046</t>
  </si>
  <si>
    <t>CUST0828</t>
  </si>
  <si>
    <t>CUST0262</t>
  </si>
  <si>
    <t>CUST0128</t>
  </si>
  <si>
    <t>CUST0757</t>
  </si>
  <si>
    <t>CUST1125</t>
  </si>
  <si>
    <t>CUST0109</t>
  </si>
  <si>
    <t>CUST0002</t>
  </si>
  <si>
    <t>CUST1441</t>
  </si>
  <si>
    <t>CUST0736</t>
  </si>
  <si>
    <t>CUST0225</t>
  </si>
  <si>
    <t>CUST0578</t>
  </si>
  <si>
    <t>CUST0482</t>
  </si>
  <si>
    <t>CUST0885</t>
  </si>
  <si>
    <t>CUST1439</t>
  </si>
  <si>
    <t>CUST0808</t>
  </si>
  <si>
    <t>CUST0652</t>
  </si>
  <si>
    <t>CUST0784</t>
  </si>
  <si>
    <t>CUST0782</t>
  </si>
  <si>
    <t>CUST1117</t>
  </si>
  <si>
    <t>CUST0433</t>
  </si>
  <si>
    <t>CUST1357</t>
  </si>
  <si>
    <t>CUST0356</t>
  </si>
  <si>
    <t>CUST0973</t>
  </si>
  <si>
    <t>CUST0386</t>
  </si>
  <si>
    <t>CUST0788</t>
  </si>
  <si>
    <t>CUST0855</t>
  </si>
  <si>
    <t>CUST0591</t>
  </si>
  <si>
    <t>CUST1373</t>
  </si>
  <si>
    <t>CUST0258</t>
  </si>
  <si>
    <t>CUST0147</t>
  </si>
  <si>
    <t>CUST1328</t>
  </si>
  <si>
    <t>CUST0033</t>
  </si>
  <si>
    <t>CUST1478</t>
  </si>
  <si>
    <t>CUST1348</t>
  </si>
  <si>
    <t>CUST0895</t>
  </si>
  <si>
    <t>CUST0174</t>
  </si>
  <si>
    <t>CUST0282</t>
  </si>
  <si>
    <t>CUST1316</t>
  </si>
  <si>
    <t>CUST0852</t>
  </si>
  <si>
    <t>CUST1425</t>
  </si>
  <si>
    <t>CUST0872</t>
  </si>
  <si>
    <t>CUST0931</t>
  </si>
  <si>
    <t>CUST1044</t>
  </si>
  <si>
    <t>CUST0869</t>
  </si>
  <si>
    <t>CUST1131</t>
  </si>
  <si>
    <t>CUST0922</t>
  </si>
  <si>
    <t>CUST0728</t>
  </si>
  <si>
    <t>CUST0463</t>
  </si>
  <si>
    <t>CUST0381</t>
  </si>
  <si>
    <t>CUST0870</t>
  </si>
  <si>
    <t>CUST0016</t>
  </si>
  <si>
    <t>CUST1021</t>
  </si>
  <si>
    <t>CUST1497</t>
  </si>
  <si>
    <t>CUST0485</t>
  </si>
  <si>
    <t>CUST1028</t>
  </si>
  <si>
    <t>CUST0552</t>
  </si>
  <si>
    <t>CUST0842</t>
  </si>
  <si>
    <t>CUST1119</t>
  </si>
  <si>
    <t>CUST1181</t>
  </si>
  <si>
    <t>CUST0752</t>
  </si>
  <si>
    <t>CUST0069</t>
  </si>
  <si>
    <t>CUST0078</t>
  </si>
  <si>
    <t>CUST1164</t>
  </si>
  <si>
    <t>CUST0990</t>
  </si>
  <si>
    <t>CUST1189</t>
  </si>
  <si>
    <t>CUST1415</t>
  </si>
  <si>
    <t>CUST0164</t>
  </si>
  <si>
    <t>CUST0291</t>
  </si>
  <si>
    <t>CUST1498</t>
  </si>
  <si>
    <t>CUST1079</t>
  </si>
  <si>
    <t>CUST0573</t>
  </si>
  <si>
    <t>CUST1072</t>
  </si>
  <si>
    <t>CUST1250</t>
  </si>
  <si>
    <t>CUST0182</t>
  </si>
  <si>
    <t>CUST0503</t>
  </si>
  <si>
    <t>CUST0968</t>
  </si>
  <si>
    <t>CUST1292</t>
  </si>
  <si>
    <t>CUST1360</t>
  </si>
  <si>
    <t>CUST1370</t>
  </si>
  <si>
    <t>CUST1401</t>
  </si>
  <si>
    <t>CUST1298</t>
  </si>
  <si>
    <t>CUST1105</t>
  </si>
  <si>
    <t>CUST1188</t>
  </si>
  <si>
    <t>CUST0704</t>
  </si>
  <si>
    <t>CUST1096</t>
  </si>
  <si>
    <t>CUST0023</t>
  </si>
  <si>
    <t>CUST0961</t>
  </si>
  <si>
    <t>CUST1050</t>
  </si>
  <si>
    <t>CUST0863</t>
  </si>
  <si>
    <t>CUST0723</t>
  </si>
  <si>
    <t>CUST0604</t>
  </si>
  <si>
    <t>CUST0593</t>
  </si>
  <si>
    <t>CUST0344</t>
  </si>
  <si>
    <t>CUST1424</t>
  </si>
  <si>
    <t>CUST1224</t>
  </si>
  <si>
    <t>CUST0623</t>
  </si>
  <si>
    <t>CUST1155</t>
  </si>
  <si>
    <t>CUST0534</t>
  </si>
  <si>
    <t>CUST0970</t>
  </si>
  <si>
    <t>CUST1185</t>
  </si>
  <si>
    <t>CUST0347</t>
  </si>
  <si>
    <t>CUST1174</t>
  </si>
  <si>
    <t>CUST1345</t>
  </si>
  <si>
    <t>CUST0598</t>
  </si>
  <si>
    <t>CUST1279</t>
  </si>
  <si>
    <t>CUST0056</t>
  </si>
  <si>
    <t>CUST0588</t>
  </si>
  <si>
    <t>CUST0993</t>
  </si>
  <si>
    <t>CUST0169</t>
  </si>
  <si>
    <t>CUST0260</t>
  </si>
  <si>
    <t>CUST1036</t>
  </si>
  <si>
    <t>CUST0158</t>
  </si>
  <si>
    <t>CUST0517</t>
  </si>
  <si>
    <t>CUST0576</t>
  </si>
  <si>
    <t>CUST0564</t>
  </si>
  <si>
    <t>CUST0527</t>
  </si>
  <si>
    <t>CUST0030</t>
  </si>
  <si>
    <t>CUST0229</t>
  </si>
  <si>
    <t>CUST1237</t>
  </si>
  <si>
    <t>CUST0358</t>
  </si>
  <si>
    <t>CUST1212</t>
  </si>
  <si>
    <t>CUST0310</t>
  </si>
  <si>
    <t>CUST0915</t>
  </si>
  <si>
    <t>CUST0758</t>
  </si>
  <si>
    <t>CUST0536</t>
  </si>
  <si>
    <t>CUST1436</t>
  </si>
  <si>
    <t>CUST0994</t>
  </si>
  <si>
    <t>CUST1081</t>
  </si>
  <si>
    <t>CUST0068</t>
  </si>
  <si>
    <t>CUST0703</t>
  </si>
  <si>
    <t>CUST0173</t>
  </si>
  <si>
    <t>CUST1220</t>
  </si>
  <si>
    <t>CUST1016</t>
  </si>
  <si>
    <t>CUST0846</t>
  </si>
  <si>
    <t>CUST0785</t>
  </si>
  <si>
    <t>CUST0902</t>
  </si>
  <si>
    <t>CUST1487</t>
  </si>
  <si>
    <t>CUST0343</t>
  </si>
  <si>
    <t>CUST0432</t>
  </si>
  <si>
    <t>CUST0707</t>
  </si>
  <si>
    <t>CUST0542</t>
  </si>
  <si>
    <t>CUST0108</t>
  </si>
  <si>
    <t>CUST0951</t>
  </si>
  <si>
    <t>CUST0817</t>
  </si>
  <si>
    <t>CUST0976</t>
  </si>
  <si>
    <t>CUST0618</t>
  </si>
  <si>
    <t>CUST0479</t>
  </si>
  <si>
    <t>CUST0778</t>
  </si>
  <si>
    <t>CUST1400</t>
  </si>
  <si>
    <t>CUST1446</t>
  </si>
  <si>
    <t>CUST0538</t>
  </si>
  <si>
    <t>CUST1087</t>
  </si>
  <si>
    <t>CUST0025</t>
  </si>
  <si>
    <t>CUST0920</t>
  </si>
  <si>
    <t>CUST0783</t>
  </si>
  <si>
    <t>CUST1390</t>
  </si>
  <si>
    <t>CUST1086</t>
  </si>
  <si>
    <t>CUST1399</t>
  </si>
  <si>
    <t>CUST0085</t>
  </si>
  <si>
    <t>CUST1251</t>
  </si>
  <si>
    <t>CUST1336</t>
  </si>
  <si>
    <t>CUST0554</t>
  </si>
  <si>
    <t>CUST0547</t>
  </si>
  <si>
    <t>CUST0523</t>
  </si>
  <si>
    <t>CUST1341</t>
  </si>
  <si>
    <t>CUST1197</t>
  </si>
  <si>
    <t>CUST0802</t>
  </si>
  <si>
    <t>CUST1383</t>
  </si>
  <si>
    <t>CUST0496</t>
  </si>
  <si>
    <t>CUST0400</t>
  </si>
  <si>
    <t>CUST0692</t>
  </si>
  <si>
    <t>CUST1388</t>
  </si>
  <si>
    <t>CUST0642</t>
  </si>
  <si>
    <t>CUST1122</t>
  </si>
  <si>
    <t>CUST0022</t>
  </si>
  <si>
    <t>CUST0018</t>
  </si>
  <si>
    <t>CUST0140</t>
  </si>
  <si>
    <t>CUST0843</t>
  </si>
  <si>
    <t>CUST0201</t>
  </si>
  <si>
    <t>CUST0213</t>
  </si>
  <si>
    <t>CUST0450</t>
  </si>
  <si>
    <t>CUST1486</t>
  </si>
  <si>
    <t>CUST0516</t>
  </si>
  <si>
    <t>CUST0396</t>
  </si>
  <si>
    <t>CUST0070</t>
  </si>
  <si>
    <t>CUST0049</t>
  </si>
  <si>
    <t>CUST1269</t>
  </si>
  <si>
    <t>CUST0189</t>
  </si>
  <si>
    <t>CUST0117</t>
  </si>
  <si>
    <t>CUST1217</t>
  </si>
  <si>
    <t>CUST1228</t>
  </si>
  <si>
    <t>CUST1307</t>
  </si>
  <si>
    <t>CUST1451</t>
  </si>
  <si>
    <t>CUST0246</t>
  </si>
  <si>
    <t>CUST0770</t>
  </si>
  <si>
    <t>CUST1327</t>
  </si>
  <si>
    <t>CUST1160</t>
  </si>
  <si>
    <t>CUST0228</t>
  </si>
  <si>
    <t>CUST0378</t>
  </si>
  <si>
    <t>CUST0156</t>
  </si>
  <si>
    <t>CUST1418</t>
  </si>
  <si>
    <t>CUST1368</t>
  </si>
  <si>
    <t>CUST0528</t>
  </si>
  <si>
    <t>CUST0332</t>
  </si>
  <si>
    <t>CUST0152</t>
  </si>
  <si>
    <t>CUST0568</t>
  </si>
  <si>
    <t>CUST0796</t>
  </si>
  <si>
    <t>CUST0682</t>
  </si>
  <si>
    <t>CUST0124</t>
  </si>
  <si>
    <t>CUST0543</t>
  </si>
  <si>
    <t>CUST0365</t>
  </si>
  <si>
    <t>CUST0903</t>
  </si>
  <si>
    <t>CUST1008</t>
  </si>
  <si>
    <t>CUST0805</t>
  </si>
  <si>
    <t>CUST1322</t>
  </si>
  <si>
    <t>CUST0884</t>
  </si>
  <si>
    <t>CUST0448</t>
  </si>
  <si>
    <t>CUST1258</t>
  </si>
  <si>
    <t>CUST1318</t>
  </si>
  <si>
    <t>CUST0218</t>
  </si>
  <si>
    <t>CUST1466</t>
  </si>
  <si>
    <t>CUST0531</t>
  </si>
  <si>
    <t>CUST0072</t>
  </si>
  <si>
    <t>CUST0150</t>
  </si>
  <si>
    <t>CUST0145</t>
  </si>
  <si>
    <t>CUST1491</t>
  </si>
  <si>
    <t>CUST0514</t>
  </si>
  <si>
    <t>CUST0305</t>
  </si>
  <si>
    <t>CUST1362</t>
  </si>
  <si>
    <t>CUST0800</t>
  </si>
  <si>
    <t>CUST0546</t>
  </si>
  <si>
    <t>CUST0311</t>
  </si>
  <si>
    <t>CUST0676</t>
  </si>
  <si>
    <t>CUST1056</t>
  </si>
  <si>
    <t>CUST1450</t>
  </si>
  <si>
    <t>CUST1005</t>
  </si>
  <si>
    <t>CUST0980</t>
  </si>
  <si>
    <t>CUST0894</t>
  </si>
  <si>
    <t>CUST0144</t>
  </si>
  <si>
    <t>CUST1107</t>
  </si>
  <si>
    <t>CUST0007</t>
  </si>
  <si>
    <t>CUST1412</t>
  </si>
  <si>
    <t>CUST0249</t>
  </si>
  <si>
    <t>CUST1097</t>
  </si>
  <si>
    <t>CUST1397</t>
  </si>
  <si>
    <t>CUST0621</t>
  </si>
  <si>
    <t>CUST0114</t>
  </si>
  <si>
    <t>CUST1326</t>
  </si>
  <si>
    <t>CUST0749</t>
  </si>
  <si>
    <t>CUST0165</t>
  </si>
  <si>
    <t>CUST0942</t>
  </si>
  <si>
    <t>CUST0594</t>
  </si>
  <si>
    <t>CUST0362</t>
  </si>
  <si>
    <t>CUST1136</t>
  </si>
  <si>
    <t>CUST0081</t>
  </si>
  <si>
    <t>CUST0392</t>
  </si>
  <si>
    <t>CUST0219</t>
  </si>
  <si>
    <t>CUST1296</t>
  </si>
  <si>
    <t>CUST0897</t>
  </si>
  <si>
    <t>CUST0389</t>
  </si>
  <si>
    <t>CUST0287</t>
  </si>
  <si>
    <t>CUST1475</t>
  </si>
  <si>
    <t>CUST1215</t>
  </si>
  <si>
    <t>CUST1002</t>
  </si>
  <si>
    <t>CUST0797</t>
  </si>
  <si>
    <t>CUST0130</t>
  </si>
  <si>
    <t>CUST1024</t>
  </si>
  <si>
    <t>CUST1094</t>
  </si>
  <si>
    <t>CUST0034</t>
  </si>
  <si>
    <t>CUST1477</t>
  </si>
  <si>
    <t>CUST0088</t>
  </si>
  <si>
    <t>CUST0434</t>
  </si>
  <si>
    <t>CUST1340</t>
  </si>
  <si>
    <t>CUST0939</t>
  </si>
  <si>
    <t>CUST1099</t>
  </si>
  <si>
    <t>CUST1187</t>
  </si>
  <si>
    <t>CUST0478</t>
  </si>
  <si>
    <t>CUST0148</t>
  </si>
  <si>
    <t>CUST0040</t>
  </si>
  <si>
    <t>CUST0966</t>
  </si>
  <si>
    <t>CUST1267</t>
  </si>
  <si>
    <t>CUST0498</t>
  </si>
  <si>
    <t>CUST1437</t>
  </si>
  <si>
    <t>CUST0268</t>
  </si>
  <si>
    <t>CUST0353</t>
  </si>
  <si>
    <t>CUST0103</t>
  </si>
  <si>
    <t>CUST0630</t>
  </si>
  <si>
    <t>CUST0935</t>
  </si>
  <si>
    <t>CUST0131</t>
  </si>
  <si>
    <t>CUST1019</t>
  </si>
  <si>
    <t>CUST0452</t>
  </si>
  <si>
    <t>CUST0873</t>
  </si>
  <si>
    <t>CUST0691</t>
  </si>
  <si>
    <t>CUST0824</t>
  </si>
  <si>
    <t>CUST0665</t>
  </si>
  <si>
    <t>CUST0248</t>
  </si>
  <si>
    <t>CUST1180</t>
  </si>
  <si>
    <t>CUST1118</t>
  </si>
  <si>
    <t>CUST0659</t>
  </si>
  <si>
    <t>CUST0437</t>
  </si>
  <si>
    <t>CUST0688</t>
  </si>
  <si>
    <t>CUST0851</t>
  </si>
  <si>
    <t>CUST0345</t>
  </si>
  <si>
    <t>CUST1427</t>
  </si>
  <si>
    <t>CUST1134</t>
  </si>
  <si>
    <t>CUST0338</t>
  </si>
  <si>
    <t>CUST0899</t>
  </si>
  <si>
    <t>CUST0499</t>
  </si>
  <si>
    <t>CUST1192</t>
  </si>
  <si>
    <t>CUST0084</t>
  </si>
  <si>
    <t>CUST0274</t>
  </si>
  <si>
    <t>CUST0205</t>
  </si>
  <si>
    <t>CUST1255</t>
  </si>
  <si>
    <t>CUST0771</t>
  </si>
  <si>
    <t>CUST0324</t>
  </si>
  <si>
    <t>CUST0998</t>
  </si>
  <si>
    <t>CUST0166</t>
  </si>
  <si>
    <t>CUST0015</t>
  </si>
  <si>
    <t>CUST0368</t>
  </si>
  <si>
    <t>CUST1335</t>
  </si>
  <si>
    <t>CUST1216</t>
  </si>
  <si>
    <t>CUST0582</t>
  </si>
  <si>
    <t>CUST0853</t>
  </si>
  <si>
    <t>CUST1421</t>
  </si>
  <si>
    <t>CUST0423</t>
  </si>
  <si>
    <t>CUST1311</t>
  </si>
  <si>
    <t>CUST0555</t>
  </si>
  <si>
    <t>CUST0923</t>
  </si>
  <si>
    <t>CUST0844</t>
  </si>
  <si>
    <t>CUST0490</t>
  </si>
  <si>
    <t>CUST1469</t>
  </si>
  <si>
    <t>CUST0181</t>
  </si>
  <si>
    <t>CUST0617</t>
  </si>
  <si>
    <t>CUST0713</t>
  </si>
  <si>
    <t>CUST0858</t>
  </si>
  <si>
    <t>CUST0010</t>
  </si>
  <si>
    <t>CUST1143</t>
  </si>
  <si>
    <t>CUST0483</t>
  </si>
  <si>
    <t>CUST0394</t>
  </si>
  <si>
    <t>CUST0196</t>
  </si>
  <si>
    <t>CUST1268</t>
  </si>
  <si>
    <t>CUST0742</t>
  </si>
  <si>
    <t>CUST1106</t>
  </si>
  <si>
    <t>CUST1040</t>
  </si>
  <si>
    <t>CUST0231</t>
  </si>
  <si>
    <t>CUST0089</t>
  </si>
  <si>
    <t>CUST0746</t>
  </si>
  <si>
    <t>CUST0584</t>
  </si>
  <si>
    <t>CUST0515</t>
  </si>
  <si>
    <t>CUST0685</t>
  </si>
  <si>
    <t>CUST0214</t>
  </si>
  <si>
    <t>CUST1101</t>
  </si>
  <si>
    <t>CUST1055</t>
  </si>
  <si>
    <t>CUST0911</t>
  </si>
  <si>
    <t>CUST0859</t>
  </si>
  <si>
    <t>CUST0408</t>
  </si>
  <si>
    <t>CUST1387</t>
  </si>
  <si>
    <t>CUST0472</t>
  </si>
  <si>
    <t>CUST0226</t>
  </si>
  <si>
    <t>CUST0467</t>
  </si>
  <si>
    <t>CUST0486</t>
  </si>
  <si>
    <t>CUST0845</t>
  </si>
  <si>
    <t>CUST0410</t>
  </si>
  <si>
    <t>CUST0151</t>
  </si>
  <si>
    <t>CUST0893</t>
  </si>
  <si>
    <t>CUST0765</t>
  </si>
  <si>
    <t>CUST0280</t>
  </si>
  <si>
    <t>CUST0938</t>
  </si>
  <si>
    <t>CUST0735</t>
  </si>
  <si>
    <t>CUST0553</t>
  </si>
  <si>
    <t>CUST0415</t>
  </si>
  <si>
    <t>CUST0066</t>
  </si>
  <si>
    <t>CUST1165</t>
  </si>
  <si>
    <t>CUST0123</t>
  </si>
  <si>
    <t>CUST0857</t>
  </si>
  <si>
    <t>CUST0451</t>
  </si>
  <si>
    <t>CUST0605</t>
  </si>
  <si>
    <t>CUST0322</t>
  </si>
  <si>
    <t>CUST0349</t>
  </si>
  <si>
    <t>CUST1133</t>
  </si>
  <si>
    <t>CUST0471</t>
  </si>
  <si>
    <t>CUST1069</t>
  </si>
  <si>
    <t>CUST0444</t>
  </si>
  <si>
    <t>CUST0572</t>
  </si>
  <si>
    <t>CUST0877</t>
  </si>
  <si>
    <t>CUST0506</t>
  </si>
  <si>
    <t>CUST0508</t>
  </si>
  <si>
    <t>CUST0890</t>
  </si>
  <si>
    <t>CUST0456</t>
  </si>
  <si>
    <t>CUST1175</t>
  </si>
  <si>
    <t>CUST0011</t>
  </si>
  <si>
    <t>CUST0856</t>
  </si>
  <si>
    <t>CUST0083</t>
  </si>
  <si>
    <t>CUST1033</t>
  </si>
  <si>
    <t>CUST1088</t>
  </si>
  <si>
    <t>CUST0927</t>
  </si>
  <si>
    <t>CUST1015</t>
  </si>
  <si>
    <t>CUST0493</t>
  </si>
  <si>
    <t>CUST0171</t>
  </si>
  <si>
    <t>CUST1144</t>
  </si>
  <si>
    <t>CUST1420</t>
  </si>
  <si>
    <t>CUST1499</t>
  </si>
  <si>
    <t>CUST0833</t>
  </si>
  <si>
    <t>CUST0447</t>
  </si>
  <si>
    <t>CUST0606</t>
  </si>
  <si>
    <t>CUST0983</t>
  </si>
  <si>
    <t>CUST1371</t>
  </si>
  <si>
    <t>CUST0625</t>
  </si>
  <si>
    <t>CUST1169</t>
  </si>
  <si>
    <t>CUST1196</t>
  </si>
  <si>
    <t>CUST0284</t>
  </si>
  <si>
    <t>CUST0759</t>
  </si>
  <si>
    <t>CUST1442</t>
  </si>
  <si>
    <t>CUST0003</t>
  </si>
  <si>
    <t>CUST0789</t>
  </si>
  <si>
    <t>CUST0608</t>
  </si>
  <si>
    <t>CUST1430</t>
  </si>
  <si>
    <t>CUST1111</t>
  </si>
  <si>
    <t>CUST1179</t>
  </si>
  <si>
    <t>CUST1403</t>
  </si>
  <si>
    <t>CUST1271</t>
  </si>
  <si>
    <t>CUST1382</t>
  </si>
  <si>
    <t>CUST0751</t>
  </si>
  <si>
    <t>CUST1145</t>
  </si>
  <si>
    <t>CUST0138</t>
  </si>
  <si>
    <t>CUST1149</t>
  </si>
  <si>
    <t>CUST1453</t>
  </si>
  <si>
    <t>CUST0420</t>
  </si>
  <si>
    <t>CUST0686</t>
  </si>
  <si>
    <t>CUST0233</t>
  </si>
  <si>
    <t>CUST1330</t>
  </si>
  <si>
    <t>CUST1440</t>
  </si>
  <si>
    <t>CUST0462</t>
  </si>
  <si>
    <t>CUST0657</t>
  </si>
  <si>
    <t>CUST0548</t>
  </si>
  <si>
    <t>CUST1032</t>
  </si>
  <si>
    <t>CUST1394</t>
  </si>
  <si>
    <t>CUST0867</t>
  </si>
  <si>
    <t>CUST0764</t>
  </si>
  <si>
    <t>CUST0708</t>
  </si>
  <si>
    <t>CUST0996</t>
  </si>
  <si>
    <t>CUST1027</t>
  </si>
  <si>
    <t>CUST0252</t>
  </si>
  <si>
    <t>CUST0963</t>
  </si>
  <si>
    <t>CUST1090</t>
  </si>
  <si>
    <t>CUST0599</t>
  </si>
  <si>
    <t>CUST0754</t>
  </si>
  <si>
    <t>CUST1379</t>
  </si>
  <si>
    <t>CUST0135</t>
  </si>
  <si>
    <t>CUST0801</t>
  </si>
  <si>
    <t>CUST0566</t>
  </si>
  <si>
    <t>CUST1428</t>
  </si>
  <si>
    <t>CUST0309</t>
  </si>
  <si>
    <t>CUST0419</t>
  </si>
  <si>
    <t>CUST0601</t>
  </si>
  <si>
    <t>CUST1398</t>
  </si>
  <si>
    <t>CUST1109</t>
  </si>
  <si>
    <t>CUST0271</t>
  </si>
  <si>
    <t>CUST0971</t>
  </si>
  <si>
    <t>CUST0711</t>
  </si>
  <si>
    <t>CUST0861</t>
  </si>
  <si>
    <t>CUST0910</t>
  </si>
  <si>
    <t>CUST0044</t>
  </si>
  <si>
    <t>CUST0388</t>
  </si>
  <si>
    <t>CUST0129</t>
  </si>
  <si>
    <t>CUST0046</t>
  </si>
  <si>
    <t>CUST0476</t>
  </si>
  <si>
    <t>CUST1343</t>
  </si>
  <si>
    <t>CUST0669</t>
  </si>
  <si>
    <t>CUST1364</t>
  </si>
  <si>
    <t>CUST1124</t>
  </si>
  <si>
    <t>CUST0628</t>
  </si>
  <si>
    <t>CUST0352</t>
  </si>
  <si>
    <t>CUST0533</t>
  </si>
  <si>
    <t>CUST0465</t>
  </si>
  <si>
    <t>CUST0992</t>
  </si>
  <si>
    <t>CUST0097</t>
  </si>
  <si>
    <t>CUST0724</t>
  </si>
  <si>
    <t>CUST0330</t>
  </si>
  <si>
    <t>CUST0585</t>
  </si>
  <si>
    <t>CUST0374</t>
  </si>
  <si>
    <t>CUST1419</t>
  </si>
  <si>
    <t>CUST1365</t>
  </si>
  <si>
    <t>CUST0315</t>
  </si>
  <si>
    <t>CUST0650</t>
  </si>
  <si>
    <t>CUST0705</t>
  </si>
  <si>
    <t>CUST0303</t>
  </si>
  <si>
    <t>CUST0919</t>
  </si>
  <si>
    <t>CUST0829</t>
  </si>
  <si>
    <t>CUST1023</t>
  </si>
  <si>
    <t>CUST0656</t>
  </si>
  <si>
    <t>CUST0320</t>
  </si>
  <si>
    <t>CUST1366</t>
  </si>
  <si>
    <t>CUST0302</t>
  </si>
  <si>
    <t>CUST1493</t>
  </si>
  <si>
    <t>CUST0906</t>
  </si>
  <si>
    <t>CUST0286</t>
  </si>
  <si>
    <t>CUST1129</t>
  </si>
  <si>
    <t>CUST0051</t>
  </si>
  <si>
    <t>CUST0823</t>
  </si>
  <si>
    <t>CUST1265</t>
  </si>
  <si>
    <t>CUST0732</t>
  </si>
  <si>
    <t>CUST1314</t>
  </si>
  <si>
    <t>CUST1195</t>
  </si>
  <si>
    <t>CUST0455</t>
  </si>
  <si>
    <t>CUST0172</t>
  </si>
  <si>
    <t>CUST1103</t>
  </si>
  <si>
    <t>CUST0913</t>
  </si>
  <si>
    <t>CUST1376</t>
  </si>
  <si>
    <t>CUST1049</t>
  </si>
  <si>
    <t>CUST0399</t>
  </si>
  <si>
    <t>CUST0651</t>
  </si>
  <si>
    <t>CUST1240</t>
  </si>
  <si>
    <t>CUST0740</t>
  </si>
  <si>
    <t>CUST0815</t>
  </si>
  <si>
    <t>CUST1467</t>
  </si>
  <si>
    <t>CUST0791</t>
  </si>
  <si>
    <t>CUST0442</t>
  </si>
  <si>
    <t>CUST0907</t>
  </si>
  <si>
    <t>CUST0849</t>
  </si>
  <si>
    <t>CUST1203</t>
  </si>
  <si>
    <t>CUST1225</t>
  </si>
  <si>
    <t>CUST0622</t>
  </si>
  <si>
    <t>CUST0839</t>
  </si>
  <si>
    <t>CUST0560</t>
  </si>
  <si>
    <t>CUST0947</t>
  </si>
  <si>
    <t>CUST0281</t>
  </si>
  <si>
    <t>CUST0409</t>
  </si>
  <si>
    <t>CUST1135</t>
  </si>
  <si>
    <t>CUST0087</t>
  </si>
  <si>
    <t>CUST1012</t>
  </si>
  <si>
    <t>CUST1146</t>
  </si>
  <si>
    <t>CUST0460</t>
  </si>
  <si>
    <t>CUST0055</t>
  </si>
  <si>
    <t>CUST0006</t>
  </si>
  <si>
    <t>CUST1304</t>
  </si>
  <si>
    <t>CUST0255</t>
  </si>
  <si>
    <t>CUST0590</t>
  </si>
  <si>
    <t>CUST1409</t>
  </si>
  <si>
    <t>CUST0059</t>
  </si>
  <si>
    <t>CUST0245</t>
  </si>
  <si>
    <t>CUST1010</t>
  </si>
  <si>
    <t>CUST0137</t>
  </si>
  <si>
    <t>CUST1227</t>
  </si>
  <si>
    <t>CUST0741</t>
  </si>
  <si>
    <t>CUST1191</t>
  </si>
  <si>
    <t>CUST0985</t>
  </si>
  <si>
    <t>CUST1287</t>
  </si>
  <si>
    <t>CUST0036</t>
  </si>
  <si>
    <t>CUST0334</t>
  </si>
  <si>
    <t>CUST0300</t>
  </si>
  <si>
    <t>CUST0655</t>
  </si>
  <si>
    <t>CUST0335</t>
  </si>
  <si>
    <t>CUST0730</t>
  </si>
  <si>
    <t>CUST0100</t>
  </si>
  <si>
    <t>CUST1085</t>
  </si>
  <si>
    <t>CUST0194</t>
  </si>
  <si>
    <t>CUST0661</t>
  </si>
  <si>
    <t>CUST0648</t>
  </si>
  <si>
    <t>CUST1410</t>
  </si>
  <si>
    <t>CUST0743</t>
  </si>
  <si>
    <t>CUST0197</t>
  </si>
  <si>
    <t>CUST0721</t>
  </si>
  <si>
    <t>CUST0027</t>
  </si>
  <si>
    <t>CUST1062</t>
  </si>
  <si>
    <t>CUST0317</t>
  </si>
  <si>
    <t>CUST1031</t>
  </si>
  <si>
    <t>CUST0453</t>
  </si>
  <si>
    <t>CUST1257</t>
  </si>
  <si>
    <t>CUST1413</t>
  </si>
  <si>
    <t>CUST0157</t>
  </si>
  <si>
    <t>CUST0239</t>
  </si>
  <si>
    <t>CUST0269</t>
  </si>
  <si>
    <t>CUST0639</t>
  </si>
  <si>
    <t>CUST1416</t>
  </si>
  <si>
    <t>CUST0264</t>
  </si>
  <si>
    <t>CUST0257</t>
  </si>
  <si>
    <t>CUST0871</t>
  </si>
  <si>
    <t>CUST0403</t>
  </si>
  <si>
    <t>CUST0221</t>
  </si>
  <si>
    <t>CUST1352</t>
  </si>
  <si>
    <t>CUST1052</t>
  </si>
  <si>
    <t>CUST0122</t>
  </si>
  <si>
    <t>CUST0244</t>
  </si>
  <si>
    <t>CUST0198</t>
  </si>
  <si>
    <t>CUST1233</t>
  </si>
  <si>
    <t>CUST1204</t>
  </si>
  <si>
    <t>CUST0299</t>
  </si>
  <si>
    <t>CUST0569</t>
  </si>
  <si>
    <t>CUST0722</t>
  </si>
  <si>
    <t>CUST0329</t>
  </si>
  <si>
    <t>CUST1035</t>
  </si>
  <si>
    <t>CUST0203</t>
  </si>
  <si>
    <t>CUST0029</t>
  </si>
  <si>
    <t>CUST0393</t>
  </si>
  <si>
    <t>CUST0439</t>
  </si>
  <si>
    <t>CUST1208</t>
  </si>
  <si>
    <t>CUST0380</t>
  </si>
  <si>
    <t>CUST0901</t>
  </si>
  <si>
    <t>CUST1380</t>
  </si>
  <si>
    <t>CUST0727</t>
  </si>
  <si>
    <t>CUST1054</t>
  </si>
  <si>
    <t>CUST0835</t>
  </si>
  <si>
    <t>CUST0644</t>
  </si>
  <si>
    <t>CUST0955</t>
  </si>
  <si>
    <t>CUST1479</t>
  </si>
  <si>
    <t>CUST0672</t>
  </si>
  <si>
    <t>CUST0237</t>
  </si>
  <si>
    <t>CUST0936</t>
  </si>
  <si>
    <t>CUST0596</t>
  </si>
  <si>
    <t>CUST0387</t>
  </si>
  <si>
    <t>CUST1391</t>
  </si>
  <si>
    <t>CUST0753</t>
  </si>
  <si>
    <t>CUST1381</t>
  </si>
  <si>
    <t>CUST1007</t>
  </si>
  <si>
    <t>CUST0216</t>
  </si>
  <si>
    <t>CUST0898</t>
  </si>
  <si>
    <t>CUST1071</t>
  </si>
  <si>
    <t>CUST1349</t>
  </si>
  <si>
    <t>CUST0809</t>
  </si>
  <si>
    <t>CUST0209</t>
  </si>
  <si>
    <t>CUST0346</t>
  </si>
  <si>
    <t>CUST0571</t>
  </si>
  <si>
    <t>CUST1319</t>
  </si>
  <si>
    <t>CUST0820</t>
  </si>
  <si>
    <t>CUST0222</t>
  </si>
  <si>
    <t>CUST0251</t>
  </si>
  <si>
    <t>CUST1003</t>
  </si>
  <si>
    <t>CUST0473</t>
  </si>
  <si>
    <t>CUST0061</t>
  </si>
  <si>
    <t>CUST0204</t>
  </si>
  <si>
    <t>CUST0670</t>
  </si>
  <si>
    <t>CUST0313</t>
  </si>
  <si>
    <t>CUST1274</t>
  </si>
  <si>
    <t>CUST0602</t>
  </si>
  <si>
    <t>CUST1356</t>
  </si>
  <si>
    <t>CUST1034</t>
  </si>
  <si>
    <t>CUST0037</t>
  </si>
  <si>
    <t>CUST0882</t>
  </si>
  <si>
    <t>CUST0363</t>
  </si>
  <si>
    <t>CUST1141</t>
  </si>
  <si>
    <t>CUST0337</t>
  </si>
  <si>
    <t>CUST1172</t>
  </si>
  <si>
    <t>CUST0321</t>
  </si>
  <si>
    <t>CUST0540</t>
  </si>
  <si>
    <t>CUST1014</t>
  </si>
  <si>
    <t>CUST0774</t>
  </si>
  <si>
    <t>CUST0058</t>
  </si>
  <si>
    <t>CUST0093</t>
  </si>
  <si>
    <t>CUST0263</t>
  </si>
  <si>
    <t>CUST0699</t>
  </si>
  <si>
    <t>CUST0116</t>
  </si>
  <si>
    <t>CUST1355</t>
  </si>
  <si>
    <t>CUST0501</t>
  </si>
  <si>
    <t>CUST0481</t>
  </si>
  <si>
    <t>CUST0348</t>
  </si>
  <si>
    <t>CUST0041</t>
  </si>
  <si>
    <t>CUST0042</t>
  </si>
  <si>
    <t>CUST0962</t>
  </si>
  <si>
    <t>CUST1205</t>
  </si>
  <si>
    <t>CUST1001</t>
  </si>
  <si>
    <t>CUST0689</t>
  </si>
  <si>
    <t>CUST1030</t>
  </si>
  <si>
    <t>CUST0696</t>
  </si>
  <si>
    <t>CUST0342</t>
  </si>
  <si>
    <t>CUST1260</t>
  </si>
  <si>
    <t>CUST1302</t>
  </si>
  <si>
    <t>CUST0155</t>
  </si>
  <si>
    <t>CUST0544</t>
  </si>
  <si>
    <t>CUST0098</t>
  </si>
  <si>
    <t>CUST0609</t>
  </si>
  <si>
    <t>CUST1280</t>
  </si>
  <si>
    <t>CUST1470</t>
  </si>
  <si>
    <t>CUST0195</t>
  </si>
  <si>
    <t>CUST0690</t>
  </si>
  <si>
    <t>CUST1161</t>
  </si>
  <si>
    <t>CUST0712</t>
  </si>
  <si>
    <t>CUST0887</t>
  </si>
  <si>
    <t>CUST1359</t>
  </si>
  <si>
    <t>CUST0370</t>
  </si>
  <si>
    <t>CUST1286</t>
  </si>
  <si>
    <t>CUST0383</t>
  </si>
  <si>
    <t>CUST1182</t>
  </si>
  <si>
    <t>CUST0958</t>
  </si>
  <si>
    <t>CUST0549</t>
  </si>
  <si>
    <t>CUST0889</t>
  </si>
  <si>
    <t>CUST0747</t>
  </si>
  <si>
    <t>CUST0841</t>
  </si>
  <si>
    <t>CUST0132</t>
  </si>
  <si>
    <t>CUST0417</t>
  </si>
  <si>
    <t>CUST0526</t>
  </si>
  <si>
    <t>CUST1407</t>
  </si>
  <si>
    <t>CUST0057</t>
  </si>
  <si>
    <t>CUST0995</t>
  </si>
  <si>
    <t>CUST0865</t>
  </si>
  <si>
    <t>CUST1325</t>
  </si>
  <si>
    <t>CUST0327</t>
  </si>
  <si>
    <t>CUST0530</t>
  </si>
  <si>
    <t>CUST0643</t>
  </si>
  <si>
    <t>CUST0611</t>
  </si>
  <si>
    <t>CUST0834</t>
  </si>
  <si>
    <t>CUST1347</t>
  </si>
  <si>
    <t>CUST0813</t>
  </si>
  <si>
    <t>CUST0288</t>
  </si>
  <si>
    <t>CUST1361</t>
  </si>
  <si>
    <t>CUST1229</t>
  </si>
  <si>
    <t>CUST0296</t>
  </si>
  <si>
    <t>CUST0837</t>
  </si>
  <si>
    <t>CUST0521</t>
  </si>
  <si>
    <t>CUST0768</t>
  </si>
  <si>
    <t>CUST0868</t>
  </si>
  <si>
    <t>CUST0505</t>
  </si>
  <si>
    <t>CUST0491</t>
  </si>
  <si>
    <t>CUST1132</t>
  </si>
  <si>
    <t>CUST1435</t>
  </si>
  <si>
    <t>CUST0524</t>
  </si>
  <si>
    <t>CUST0610</t>
  </si>
  <si>
    <t>CUST0431</t>
  </si>
  <si>
    <t>CUST1294</t>
  </si>
  <si>
    <t>CUST0562</t>
  </si>
  <si>
    <t>CUST0206</t>
  </si>
  <si>
    <t>CUST0535</t>
  </si>
  <si>
    <t>CUST0862</t>
  </si>
  <si>
    <t>CUST1234</t>
  </si>
  <si>
    <t>CUST0107</t>
  </si>
  <si>
    <t>CUST0377</t>
  </si>
  <si>
    <t>CUST1291</t>
  </si>
  <si>
    <t>CUST1313</t>
  </si>
  <si>
    <t>CUST0626</t>
  </si>
  <si>
    <t>CUST0227</t>
  </si>
  <si>
    <t>CUST0512</t>
  </si>
  <si>
    <t>CUST0925</t>
  </si>
  <si>
    <t>CUST0407</t>
  </si>
  <si>
    <t>CUST0373</t>
  </si>
  <si>
    <t>CUST0773</t>
  </si>
  <si>
    <t>CUST0043</t>
  </si>
  <si>
    <t>CUST0048</t>
  </si>
  <si>
    <t>CUST0469</t>
  </si>
  <si>
    <t>CUST0537</t>
  </si>
  <si>
    <t>CUST0102</t>
  </si>
  <si>
    <t>CUST0822</t>
  </si>
  <si>
    <t>CUST1266</t>
  </si>
  <si>
    <t>CUST0879</t>
  </si>
  <si>
    <t>CUST0391</t>
  </si>
  <si>
    <t>CUST0580</t>
  </si>
  <si>
    <t>CUST0509</t>
  </si>
  <si>
    <t>CUST0176</t>
  </si>
  <si>
    <t>CUST0273</t>
  </si>
  <si>
    <t>CUST0525</t>
  </si>
  <si>
    <t>CUST0121</t>
  </si>
  <si>
    <t>CUST0726</t>
  </si>
  <si>
    <t>CUST1242</t>
  </si>
  <si>
    <t>CUST0520</t>
  </si>
  <si>
    <t>CUST0781</t>
  </si>
  <si>
    <t>CUST0760</t>
  </si>
  <si>
    <t>CUST0959</t>
  </si>
  <si>
    <t>CUST0184</t>
  </si>
  <si>
    <t>CUST0739</t>
  </si>
  <si>
    <t>CUST0881</t>
  </si>
  <si>
    <t>CUST0541</t>
  </si>
  <si>
    <t>CUST0731</t>
  </si>
  <si>
    <t>CUST0716</t>
  </si>
  <si>
    <t>CUST0192</t>
  </si>
  <si>
    <t>CUST0418</t>
  </si>
  <si>
    <t>CUST1042</t>
  </si>
  <si>
    <t>CUST1154</t>
  </si>
  <si>
    <t>CUST1200</t>
  </si>
  <si>
    <t>CUST1078</t>
  </si>
  <si>
    <t>CUST0674</t>
  </si>
  <si>
    <t>CUST0054</t>
  </si>
  <si>
    <t>CUST0766</t>
  </si>
  <si>
    <t>CUST0167</t>
  </si>
  <si>
    <t>CUST0943</t>
  </si>
  <si>
    <t>CUST1344</t>
  </si>
  <si>
    <t>CUST1275</t>
  </si>
  <si>
    <t>CUST0265</t>
  </si>
  <si>
    <t>CUST0492</t>
  </si>
  <si>
    <t>CUST0825</t>
  </si>
  <si>
    <t>CUST0247</t>
  </si>
  <si>
    <t>CUST1006</t>
  </si>
  <si>
    <t>CUST0886</t>
  </si>
  <si>
    <t>CUST0795</t>
  </si>
  <si>
    <t>CUST0550</t>
  </si>
  <si>
    <t>CUST0382</t>
  </si>
  <si>
    <t>CUST1406</t>
  </si>
  <si>
    <t>CUST0318</t>
  </si>
  <si>
    <t>CUST0896</t>
  </si>
  <si>
    <t>CUST0979</t>
  </si>
  <si>
    <t>CUST0616</t>
  </si>
  <si>
    <t>CUST0510</t>
  </si>
  <si>
    <t>CUST0952</t>
  </si>
  <si>
    <t>CUST1476</t>
  </si>
  <si>
    <t>CUST0168</t>
  </si>
  <si>
    <t>CUST1278</t>
  </si>
  <si>
    <t>CUST0028</t>
  </si>
  <si>
    <t>CUST0978</t>
  </si>
  <si>
    <t>CUST0830</t>
  </si>
  <si>
    <t>CUST0277</t>
  </si>
  <si>
    <t>CUST0986</t>
  </si>
  <si>
    <t>CUST1104</t>
  </si>
  <si>
    <t>CUST0045</t>
  </si>
  <si>
    <t>CUST0497</t>
  </si>
  <si>
    <t>CUST1167</t>
  </si>
  <si>
    <t>CUST0105</t>
  </si>
  <si>
    <t>CUST0819</t>
  </si>
  <si>
    <t>CUST1000</t>
  </si>
  <si>
    <t>CUST0125</t>
  </si>
  <si>
    <t>CUST1082</t>
  </si>
  <si>
    <t>CUST1429</t>
  </si>
  <si>
    <t>CUST1488</t>
  </si>
  <si>
    <t>CUST1465</t>
  </si>
  <si>
    <t>CUST1346</t>
  </si>
  <si>
    <t>CUST1481</t>
  </si>
  <si>
    <t>CUST1457</t>
  </si>
  <si>
    <t>CUST1337</t>
  </si>
  <si>
    <t>CUST0207</t>
  </si>
  <si>
    <t>CUST0038</t>
  </si>
  <si>
    <t>CUST0325</t>
  </si>
  <si>
    <t>CUST1151</t>
  </si>
  <si>
    <t>CUST0096</t>
  </si>
  <si>
    <t>CUST0937</t>
  </si>
  <si>
    <t>CUST0086</t>
  </si>
  <si>
    <t>CUST1039</t>
  </si>
  <si>
    <t>CUST1492</t>
  </si>
  <si>
    <t>CUST0283</t>
  </si>
  <si>
    <t>CUST0900</t>
  </si>
  <si>
    <t>CUST0545</t>
  </si>
  <si>
    <t>CUST0763</t>
  </si>
  <si>
    <t>CUST0864</t>
  </si>
  <si>
    <t>CUST0468</t>
  </si>
  <si>
    <t>CUST0021</t>
  </si>
  <si>
    <t>CUST1060</t>
  </si>
  <si>
    <t>CUST0119</t>
  </si>
  <si>
    <t>CUST1395</t>
  </si>
  <si>
    <t>CUST1115</t>
  </si>
  <si>
    <t>CUST0405</t>
  </si>
  <si>
    <t>CUST1473</t>
  </si>
  <si>
    <t>CUST0259</t>
  </si>
  <si>
    <t>CUST1066</t>
  </si>
  <si>
    <t>CUST0438</t>
  </si>
  <si>
    <t>CUST0495</t>
  </si>
  <si>
    <t>CUST1500</t>
  </si>
  <si>
    <t>CUST1334</t>
  </si>
  <si>
    <t>CUST0256</t>
  </si>
  <si>
    <t>CUST1464</t>
  </si>
  <si>
    <t>CUST1193</t>
  </si>
  <si>
    <t>CUST0440</t>
  </si>
  <si>
    <t>CUST1063</t>
  </si>
  <si>
    <t>CUST0436</t>
  </si>
  <si>
    <t>CUST0314</t>
  </si>
  <si>
    <t>CUST0761</t>
  </si>
  <si>
    <t>CUST0293</t>
  </si>
  <si>
    <t>CUST0375</t>
  </si>
  <si>
    <t>CUST0005</t>
  </si>
  <si>
    <t>CUST0092</t>
  </si>
  <si>
    <t>CUST0635</t>
  </si>
  <si>
    <t>CUST0810</t>
  </si>
  <si>
    <t>CUST0908</t>
  </si>
  <si>
    <t>CUST0633</t>
  </si>
  <si>
    <t>CUST1150</t>
  </si>
  <si>
    <t>CUST1110</t>
  </si>
  <si>
    <t>CUST1243</t>
  </si>
  <si>
    <t>CUST1207</t>
  </si>
  <si>
    <t>CUST0629</t>
  </si>
  <si>
    <t>CUST0372</t>
  </si>
  <si>
    <t>CUST1223</t>
  </si>
  <si>
    <t>CUST1201</t>
  </si>
  <si>
    <t>CUST0236</t>
  </si>
  <si>
    <t>CUST0208</t>
  </si>
  <si>
    <t>CUST1393</t>
  </si>
  <si>
    <t>CUST0779</t>
  </si>
  <si>
    <t>CUST1140</t>
  </si>
  <si>
    <t>CUST0702</t>
  </si>
  <si>
    <t>CUST1301</t>
  </si>
  <si>
    <t>CUST0504</t>
  </si>
  <si>
    <t>CUST0673</t>
  </si>
  <si>
    <t>CUST0020</t>
  </si>
  <si>
    <t>CUST0159</t>
  </si>
  <si>
    <t>CUST0253</t>
  </si>
  <si>
    <t>CUST0734</t>
  </si>
  <si>
    <t>CUST0793</t>
  </si>
  <si>
    <t>CUST0454</t>
  </si>
  <si>
    <t>CUST0733</t>
  </si>
  <si>
    <t>CUST0480</t>
  </si>
  <si>
    <t>CUST0402</t>
  </si>
  <si>
    <t>CUST1308</t>
  </si>
  <si>
    <t>CUST1235</t>
  </si>
  <si>
    <t>CUST0518</t>
  </si>
  <si>
    <t>CUST1332</t>
  </si>
  <si>
    <t>CUST0956</t>
  </si>
  <si>
    <t>CUST0153</t>
  </si>
  <si>
    <t>CUST0404</t>
  </si>
  <si>
    <t>CUST0199</t>
  </si>
  <si>
    <t>CUST0507</t>
  </si>
  <si>
    <t>CUST0127</t>
  </si>
  <si>
    <t>CUST1043</t>
  </si>
  <si>
    <t>CUST1198</t>
  </si>
  <si>
    <t>CUST1051</t>
  </si>
  <si>
    <t>CUST0756</t>
  </si>
  <si>
    <t>CUST1061</t>
  </si>
  <si>
    <t>CUST1202</t>
  </si>
  <si>
    <t>CUST0118</t>
  </si>
  <si>
    <t>CUST0141</t>
  </si>
  <si>
    <t>CUST0215</t>
  </si>
  <si>
    <t>CUST0457</t>
  </si>
  <si>
    <t>CUST1293</t>
  </si>
  <si>
    <t>CUST0357</t>
  </si>
  <si>
    <t>CUST0449</t>
  </si>
  <si>
    <t>CUST1342</t>
  </si>
  <si>
    <t>CUST0775</t>
  </si>
  <si>
    <t>CUST0880</t>
  </si>
  <si>
    <t>CUST0110</t>
  </si>
  <si>
    <t>CUST0574</t>
  </si>
  <si>
    <t>CUST1490</t>
  </si>
  <si>
    <t>CUST0660</t>
  </si>
  <si>
    <t>CUST0811</t>
  </si>
  <si>
    <t>CUST0627</t>
  </si>
  <si>
    <t>CUST1273</t>
  </si>
  <si>
    <t>CUST0838</t>
  </si>
  <si>
    <t>CUST0079</t>
  </si>
  <si>
    <t>CUST1113</t>
  </si>
  <si>
    <t>CUST0710</t>
  </si>
  <si>
    <t>CUST0967</t>
  </si>
  <si>
    <t>CUST1482</t>
  </si>
  <si>
    <t>CUST1057</t>
  </si>
  <si>
    <t>CUST0385</t>
  </si>
  <si>
    <t>CUST0827</t>
  </si>
  <si>
    <t>CUST1102</t>
  </si>
  <si>
    <t>CUST1245</t>
  </si>
  <si>
    <t>CUST0792</t>
  </si>
  <si>
    <t>CUST1074</t>
  </si>
  <si>
    <t>CUST1468</t>
  </si>
  <si>
    <t>CUST0565</t>
  </si>
  <si>
    <t>CUST0818</t>
  </si>
  <si>
    <t>CUST0511</t>
  </si>
  <si>
    <t>CUST0946</t>
  </si>
  <si>
    <t>CUST0170</t>
  </si>
  <si>
    <t>CUST1244</t>
  </si>
  <si>
    <t>CUST0071</t>
  </si>
  <si>
    <t>CUST0188</t>
  </si>
  <si>
    <t>CUST0031</t>
  </si>
  <si>
    <t>CUST1047</t>
  </si>
  <si>
    <t>CUST0878</t>
  </si>
  <si>
    <t>CUST1315</t>
  </si>
  <si>
    <t>CUST0275</t>
  </si>
  <si>
    <t>CUST0082</t>
  </si>
  <si>
    <t>CUST0470</t>
  </si>
  <si>
    <t>CUST1474</t>
  </si>
  <si>
    <t>CUST1300</t>
  </si>
  <si>
    <t>CUST0737</t>
  </si>
  <si>
    <t>CUST0888</t>
  </si>
  <si>
    <t>CUST0080</t>
  </si>
  <si>
    <t>CUST0790</t>
  </si>
  <si>
    <t>CUST0551</t>
  </si>
  <si>
    <t>CUST1432</t>
  </si>
  <si>
    <t>CUST0412</t>
  </si>
  <si>
    <t>CUST0646</t>
  </si>
  <si>
    <t>CUST0053</t>
  </si>
  <si>
    <t>CUST0035</t>
  </si>
  <si>
    <t>CUST0494</t>
  </si>
  <si>
    <t>CUST1231</t>
  </si>
  <si>
    <t>CUST0458</t>
  </si>
  <si>
    <t>CUST0748</t>
  </si>
  <si>
    <t>CUST0019</t>
  </si>
  <si>
    <t>CUST1029</t>
  </si>
  <si>
    <t>CUST0772</t>
  </si>
  <si>
    <t>CUST0461</t>
  </si>
  <si>
    <t>CUST0804</t>
  </si>
  <si>
    <t>CUST0807</t>
  </si>
  <si>
    <t>CUST0354</t>
  </si>
  <si>
    <t>CUST1064</t>
  </si>
  <si>
    <t>CUST0641</t>
  </si>
  <si>
    <t>CUST0441</t>
  </si>
  <si>
    <t>CUST1297</t>
  </si>
  <si>
    <t>CUST1130</t>
  </si>
  <si>
    <t>CUST0099</t>
  </si>
  <si>
    <t>CUST0977</t>
  </si>
  <si>
    <t>CUST1310</t>
  </si>
  <si>
    <t>CUST0339</t>
  </si>
  <si>
    <t>CUST1248</t>
  </si>
  <si>
    <t>CUST0154</t>
  </si>
  <si>
    <t>CUST1317</t>
  </si>
  <si>
    <t>CUST0464</t>
  </si>
  <si>
    <t>CUST0984</t>
  </si>
  <si>
    <t>CUST0474</t>
  </si>
  <si>
    <t>CUST1045</t>
  </si>
  <si>
    <t>CUST0719</t>
  </si>
  <si>
    <t>CUST0750</t>
  </si>
  <si>
    <t>CUST0607</t>
  </si>
  <si>
    <t>CUST1282</t>
  </si>
  <si>
    <t>CUST0162</t>
  </si>
  <si>
    <t>CUST0307</t>
  </si>
  <si>
    <t>CUST0466</t>
  </si>
  <si>
    <t>CUST1157</t>
  </si>
  <si>
    <t>CUST0289</t>
  </si>
  <si>
    <t>CUST0917</t>
  </si>
  <si>
    <t>CUST0428</t>
  </si>
  <si>
    <t>CUST0193</t>
  </si>
  <si>
    <t>CUST1456</t>
  </si>
  <si>
    <t>CUST0539</t>
  </si>
  <si>
    <t>CUST0142</t>
  </si>
  <si>
    <t>CUST1438</t>
  </si>
  <si>
    <t>CUST0826</t>
  </si>
  <si>
    <t>CUST0149</t>
  </si>
  <si>
    <t>CUST0709</t>
  </si>
  <si>
    <t>CUST1305</t>
  </si>
  <si>
    <t>CUST1369</t>
  </si>
  <si>
    <t>CUST1004</t>
  </si>
  <si>
    <t>PROD061</t>
  </si>
  <si>
    <t>PROD015</t>
  </si>
  <si>
    <t>PROD006</t>
  </si>
  <si>
    <t>PROD003</t>
  </si>
  <si>
    <t>PROD073</t>
  </si>
  <si>
    <t>PROD038</t>
  </si>
  <si>
    <t>PROD030</t>
  </si>
  <si>
    <t>PROD068</t>
  </si>
  <si>
    <t>PROD065</t>
  </si>
  <si>
    <t>PROD022</t>
  </si>
  <si>
    <t>PROD019</t>
  </si>
  <si>
    <t>PROD013</t>
  </si>
  <si>
    <t>PROD039</t>
  </si>
  <si>
    <t>PROD043</t>
  </si>
  <si>
    <t>PROD058</t>
  </si>
  <si>
    <t>PROD063</t>
  </si>
  <si>
    <t>PROD045</t>
  </si>
  <si>
    <t>PROD070</t>
  </si>
  <si>
    <t>PROD033</t>
  </si>
  <si>
    <t>PROD047</t>
  </si>
  <si>
    <t>PROD059</t>
  </si>
  <si>
    <t>PROD002</t>
  </si>
  <si>
    <t>PROD046</t>
  </si>
  <si>
    <t>PROD067</t>
  </si>
  <si>
    <t>PROD062</t>
  </si>
  <si>
    <t>PROD035</t>
  </si>
  <si>
    <t>PROD053</t>
  </si>
  <si>
    <t>PROD029</t>
  </si>
  <si>
    <t>PROD064</t>
  </si>
  <si>
    <t>PROD004</t>
  </si>
  <si>
    <t>PROD032</t>
  </si>
  <si>
    <t>PROD074</t>
  </si>
  <si>
    <t>PROD056</t>
  </si>
  <si>
    <t>PROD027</t>
  </si>
  <si>
    <t>PROD012</t>
  </si>
  <si>
    <t>PROD025</t>
  </si>
  <si>
    <t>PROD049</t>
  </si>
  <si>
    <t>PROD014</t>
  </si>
  <si>
    <t>PROD036</t>
  </si>
  <si>
    <t>PROD023</t>
  </si>
  <si>
    <t>PROD034</t>
  </si>
  <si>
    <t>PROD051</t>
  </si>
  <si>
    <t>PROD054</t>
  </si>
  <si>
    <t>PROD040</t>
  </si>
  <si>
    <t>PROD075</t>
  </si>
  <si>
    <t>PROD044</t>
  </si>
  <si>
    <t>PROD016</t>
  </si>
  <si>
    <t>PROD037</t>
  </si>
  <si>
    <t>PROD060</t>
  </si>
  <si>
    <t>PROD020</t>
  </si>
  <si>
    <t>PROD072</t>
  </si>
  <si>
    <t>PROD021</t>
  </si>
  <si>
    <t>PROD009</t>
  </si>
  <si>
    <t>PROD028</t>
  </si>
  <si>
    <t>PROD007</t>
  </si>
  <si>
    <t>PROD001</t>
  </si>
  <si>
    <t>PROD018</t>
  </si>
  <si>
    <t>PROD026</t>
  </si>
  <si>
    <t>PROD011</t>
  </si>
  <si>
    <t>PROD005</t>
  </si>
  <si>
    <t>PROD050</t>
  </si>
  <si>
    <t>PROD055</t>
  </si>
  <si>
    <t>PROD052</t>
  </si>
  <si>
    <t>PROD042</t>
  </si>
  <si>
    <t>PROD071</t>
  </si>
  <si>
    <t>PROD024</t>
  </si>
  <si>
    <t>PROD057</t>
  </si>
  <si>
    <t>PROD041</t>
  </si>
  <si>
    <t>PROD066</t>
  </si>
  <si>
    <t>PROD048</t>
  </si>
  <si>
    <t>PROD017</t>
  </si>
  <si>
    <t>PROD008</t>
  </si>
  <si>
    <t>PROD031</t>
  </si>
  <si>
    <t>PROD010</t>
  </si>
  <si>
    <t>PROD069</t>
  </si>
  <si>
    <t>Customer_Name</t>
  </si>
  <si>
    <t>Gender</t>
  </si>
  <si>
    <t>Age</t>
  </si>
  <si>
    <t>Region</t>
  </si>
  <si>
    <t>CUST0063</t>
  </si>
  <si>
    <t>CUST0312</t>
  </si>
  <si>
    <t>CUST0558</t>
  </si>
  <si>
    <t>CUST0678</t>
  </si>
  <si>
    <t>CUST0814</t>
  </si>
  <si>
    <t>CUST0836</t>
  </si>
  <si>
    <t>CUST0918</t>
  </si>
  <si>
    <t>CUST0969</t>
  </si>
  <si>
    <t>CUST1083</t>
  </si>
  <si>
    <t>CUST1156</t>
  </si>
  <si>
    <t>CUST1333</t>
  </si>
  <si>
    <t>CUST1339</t>
  </si>
  <si>
    <t>CUST1385</t>
  </si>
  <si>
    <t>Customer_1</t>
  </si>
  <si>
    <t>Customer_2</t>
  </si>
  <si>
    <t>Customer_3</t>
  </si>
  <si>
    <t>Customer_4</t>
  </si>
  <si>
    <t>Customer_5</t>
  </si>
  <si>
    <t>Customer_6</t>
  </si>
  <si>
    <t>Customer_7</t>
  </si>
  <si>
    <t>Customer_8</t>
  </si>
  <si>
    <t>Customer_9</t>
  </si>
  <si>
    <t>Customer_10</t>
  </si>
  <si>
    <t>Customer_11</t>
  </si>
  <si>
    <t>Customer_12</t>
  </si>
  <si>
    <t>Customer_13</t>
  </si>
  <si>
    <t>Customer_14</t>
  </si>
  <si>
    <t>Customer_15</t>
  </si>
  <si>
    <t>Customer_16</t>
  </si>
  <si>
    <t>Customer_17</t>
  </si>
  <si>
    <t>Customer_18</t>
  </si>
  <si>
    <t>Customer_19</t>
  </si>
  <si>
    <t>Customer_20</t>
  </si>
  <si>
    <t>Customer_21</t>
  </si>
  <si>
    <t>Customer_22</t>
  </si>
  <si>
    <t>Customer_23</t>
  </si>
  <si>
    <t>Customer_24</t>
  </si>
  <si>
    <t>Customer_25</t>
  </si>
  <si>
    <t>Customer_26</t>
  </si>
  <si>
    <t>Customer_27</t>
  </si>
  <si>
    <t>Customer_28</t>
  </si>
  <si>
    <t>Customer_29</t>
  </si>
  <si>
    <t>Customer_30</t>
  </si>
  <si>
    <t>Customer_31</t>
  </si>
  <si>
    <t>Customer_32</t>
  </si>
  <si>
    <t>Customer_33</t>
  </si>
  <si>
    <t>Customer_34</t>
  </si>
  <si>
    <t>Customer_35</t>
  </si>
  <si>
    <t>Customer_36</t>
  </si>
  <si>
    <t>Customer_37</t>
  </si>
  <si>
    <t>Customer_38</t>
  </si>
  <si>
    <t>Customer_39</t>
  </si>
  <si>
    <t>Customer_40</t>
  </si>
  <si>
    <t>Customer_41</t>
  </si>
  <si>
    <t>Customer_42</t>
  </si>
  <si>
    <t>Customer_43</t>
  </si>
  <si>
    <t>Customer_44</t>
  </si>
  <si>
    <t>Customer_45</t>
  </si>
  <si>
    <t>Customer_46</t>
  </si>
  <si>
    <t>Customer_47</t>
  </si>
  <si>
    <t>Customer_48</t>
  </si>
  <si>
    <t>Customer_49</t>
  </si>
  <si>
    <t>Customer_50</t>
  </si>
  <si>
    <t>Customer_51</t>
  </si>
  <si>
    <t>Customer_52</t>
  </si>
  <si>
    <t>Customer_53</t>
  </si>
  <si>
    <t>Customer_54</t>
  </si>
  <si>
    <t>Customer_55</t>
  </si>
  <si>
    <t>Customer_56</t>
  </si>
  <si>
    <t>Customer_57</t>
  </si>
  <si>
    <t>Customer_58</t>
  </si>
  <si>
    <t>Customer_59</t>
  </si>
  <si>
    <t>Customer_60</t>
  </si>
  <si>
    <t>Customer_61</t>
  </si>
  <si>
    <t>Customer_62</t>
  </si>
  <si>
    <t>Customer_63</t>
  </si>
  <si>
    <t>Customer_64</t>
  </si>
  <si>
    <t>Customer_65</t>
  </si>
  <si>
    <t>Customer_66</t>
  </si>
  <si>
    <t>Customer_67</t>
  </si>
  <si>
    <t>Customer_68</t>
  </si>
  <si>
    <t>Customer_69</t>
  </si>
  <si>
    <t>Customer_70</t>
  </si>
  <si>
    <t>Customer_71</t>
  </si>
  <si>
    <t>Customer_72</t>
  </si>
  <si>
    <t>Customer_73</t>
  </si>
  <si>
    <t>Customer_74</t>
  </si>
  <si>
    <t>Customer_75</t>
  </si>
  <si>
    <t>Customer_76</t>
  </si>
  <si>
    <t>Customer_77</t>
  </si>
  <si>
    <t>Customer_78</t>
  </si>
  <si>
    <t>Customer_79</t>
  </si>
  <si>
    <t>Customer_80</t>
  </si>
  <si>
    <t>Customer_81</t>
  </si>
  <si>
    <t>Customer_82</t>
  </si>
  <si>
    <t>Customer_83</t>
  </si>
  <si>
    <t>Customer_84</t>
  </si>
  <si>
    <t>Customer_85</t>
  </si>
  <si>
    <t>Customer_86</t>
  </si>
  <si>
    <t>Customer_87</t>
  </si>
  <si>
    <t>Customer_88</t>
  </si>
  <si>
    <t>Customer_89</t>
  </si>
  <si>
    <t>Customer_90</t>
  </si>
  <si>
    <t>Customer_91</t>
  </si>
  <si>
    <t>Customer_92</t>
  </si>
  <si>
    <t>Customer_93</t>
  </si>
  <si>
    <t>Customer_94</t>
  </si>
  <si>
    <t>Customer_95</t>
  </si>
  <si>
    <t>Customer_96</t>
  </si>
  <si>
    <t>Customer_97</t>
  </si>
  <si>
    <t>Customer_98</t>
  </si>
  <si>
    <t>Customer_99</t>
  </si>
  <si>
    <t>Customer_100</t>
  </si>
  <si>
    <t>Customer_101</t>
  </si>
  <si>
    <t>Customer_102</t>
  </si>
  <si>
    <t>Customer_103</t>
  </si>
  <si>
    <t>Customer_104</t>
  </si>
  <si>
    <t>Customer_105</t>
  </si>
  <si>
    <t>Customer_106</t>
  </si>
  <si>
    <t>Customer_107</t>
  </si>
  <si>
    <t>Customer_108</t>
  </si>
  <si>
    <t>Customer_109</t>
  </si>
  <si>
    <t>Customer_110</t>
  </si>
  <si>
    <t>Customer_111</t>
  </si>
  <si>
    <t>Customer_112</t>
  </si>
  <si>
    <t>Customer_113</t>
  </si>
  <si>
    <t>Customer_114</t>
  </si>
  <si>
    <t>Customer_115</t>
  </si>
  <si>
    <t>Customer_116</t>
  </si>
  <si>
    <t>Customer_117</t>
  </si>
  <si>
    <t>Customer_118</t>
  </si>
  <si>
    <t>Customer_119</t>
  </si>
  <si>
    <t>Customer_120</t>
  </si>
  <si>
    <t>Customer_121</t>
  </si>
  <si>
    <t>Customer_122</t>
  </si>
  <si>
    <t>Customer_123</t>
  </si>
  <si>
    <t>Customer_124</t>
  </si>
  <si>
    <t>Customer_125</t>
  </si>
  <si>
    <t>Customer_126</t>
  </si>
  <si>
    <t>Customer_127</t>
  </si>
  <si>
    <t>Customer_128</t>
  </si>
  <si>
    <t>Customer_129</t>
  </si>
  <si>
    <t>Customer_130</t>
  </si>
  <si>
    <t>Customer_131</t>
  </si>
  <si>
    <t>Customer_132</t>
  </si>
  <si>
    <t>Customer_133</t>
  </si>
  <si>
    <t>Customer_134</t>
  </si>
  <si>
    <t>Customer_135</t>
  </si>
  <si>
    <t>Customer_136</t>
  </si>
  <si>
    <t>Customer_137</t>
  </si>
  <si>
    <t>Customer_138</t>
  </si>
  <si>
    <t>Customer_139</t>
  </si>
  <si>
    <t>Customer_140</t>
  </si>
  <si>
    <t>Customer_141</t>
  </si>
  <si>
    <t>Customer_142</t>
  </si>
  <si>
    <t>Customer_143</t>
  </si>
  <si>
    <t>Customer_144</t>
  </si>
  <si>
    <t>Customer_145</t>
  </si>
  <si>
    <t>Customer_146</t>
  </si>
  <si>
    <t>Customer_147</t>
  </si>
  <si>
    <t>Customer_148</t>
  </si>
  <si>
    <t>Customer_149</t>
  </si>
  <si>
    <t>Customer_150</t>
  </si>
  <si>
    <t>Customer_151</t>
  </si>
  <si>
    <t>Customer_152</t>
  </si>
  <si>
    <t>Customer_153</t>
  </si>
  <si>
    <t>Customer_154</t>
  </si>
  <si>
    <t>Customer_155</t>
  </si>
  <si>
    <t>Customer_156</t>
  </si>
  <si>
    <t>Customer_157</t>
  </si>
  <si>
    <t>Customer_158</t>
  </si>
  <si>
    <t>Customer_159</t>
  </si>
  <si>
    <t>Customer_160</t>
  </si>
  <si>
    <t>Customer_161</t>
  </si>
  <si>
    <t>Customer_162</t>
  </si>
  <si>
    <t>Customer_163</t>
  </si>
  <si>
    <t>Customer_164</t>
  </si>
  <si>
    <t>Customer_165</t>
  </si>
  <si>
    <t>Customer_166</t>
  </si>
  <si>
    <t>Customer_167</t>
  </si>
  <si>
    <t>Customer_168</t>
  </si>
  <si>
    <t>Customer_169</t>
  </si>
  <si>
    <t>Customer_170</t>
  </si>
  <si>
    <t>Customer_171</t>
  </si>
  <si>
    <t>Customer_172</t>
  </si>
  <si>
    <t>Customer_173</t>
  </si>
  <si>
    <t>Customer_174</t>
  </si>
  <si>
    <t>Customer_175</t>
  </si>
  <si>
    <t>Customer_176</t>
  </si>
  <si>
    <t>Customer_177</t>
  </si>
  <si>
    <t>Customer_178</t>
  </si>
  <si>
    <t>Customer_179</t>
  </si>
  <si>
    <t>Customer_180</t>
  </si>
  <si>
    <t>Customer_181</t>
  </si>
  <si>
    <t>Customer_182</t>
  </si>
  <si>
    <t>Customer_183</t>
  </si>
  <si>
    <t>Customer_184</t>
  </si>
  <si>
    <t>Customer_185</t>
  </si>
  <si>
    <t>Customer_186</t>
  </si>
  <si>
    <t>Customer_187</t>
  </si>
  <si>
    <t>Customer_188</t>
  </si>
  <si>
    <t>Customer_189</t>
  </si>
  <si>
    <t>Customer_190</t>
  </si>
  <si>
    <t>Customer_191</t>
  </si>
  <si>
    <t>Customer_192</t>
  </si>
  <si>
    <t>Customer_193</t>
  </si>
  <si>
    <t>Customer_194</t>
  </si>
  <si>
    <t>Customer_195</t>
  </si>
  <si>
    <t>Customer_196</t>
  </si>
  <si>
    <t>Customer_197</t>
  </si>
  <si>
    <t>Customer_198</t>
  </si>
  <si>
    <t>Customer_199</t>
  </si>
  <si>
    <t>Customer_200</t>
  </si>
  <si>
    <t>Customer_201</t>
  </si>
  <si>
    <t>Customer_202</t>
  </si>
  <si>
    <t>Customer_203</t>
  </si>
  <si>
    <t>Customer_204</t>
  </si>
  <si>
    <t>Customer_205</t>
  </si>
  <si>
    <t>Customer_206</t>
  </si>
  <si>
    <t>Customer_207</t>
  </si>
  <si>
    <t>Customer_208</t>
  </si>
  <si>
    <t>Customer_209</t>
  </si>
  <si>
    <t>Customer_210</t>
  </si>
  <si>
    <t>Customer_211</t>
  </si>
  <si>
    <t>Customer_212</t>
  </si>
  <si>
    <t>Customer_213</t>
  </si>
  <si>
    <t>Customer_214</t>
  </si>
  <si>
    <t>Customer_215</t>
  </si>
  <si>
    <t>Customer_216</t>
  </si>
  <si>
    <t>Customer_217</t>
  </si>
  <si>
    <t>Customer_218</t>
  </si>
  <si>
    <t>Customer_219</t>
  </si>
  <si>
    <t>Customer_220</t>
  </si>
  <si>
    <t>Customer_221</t>
  </si>
  <si>
    <t>Customer_222</t>
  </si>
  <si>
    <t>Customer_223</t>
  </si>
  <si>
    <t>Customer_224</t>
  </si>
  <si>
    <t>Customer_225</t>
  </si>
  <si>
    <t>Customer_226</t>
  </si>
  <si>
    <t>Customer_227</t>
  </si>
  <si>
    <t>Customer_228</t>
  </si>
  <si>
    <t>Customer_229</t>
  </si>
  <si>
    <t>Customer_230</t>
  </si>
  <si>
    <t>Customer_231</t>
  </si>
  <si>
    <t>Customer_232</t>
  </si>
  <si>
    <t>Customer_233</t>
  </si>
  <si>
    <t>Customer_234</t>
  </si>
  <si>
    <t>Customer_235</t>
  </si>
  <si>
    <t>Customer_236</t>
  </si>
  <si>
    <t>Customer_237</t>
  </si>
  <si>
    <t>Customer_238</t>
  </si>
  <si>
    <t>Customer_239</t>
  </si>
  <si>
    <t>Customer_240</t>
  </si>
  <si>
    <t>Customer_241</t>
  </si>
  <si>
    <t>Customer_242</t>
  </si>
  <si>
    <t>Customer_243</t>
  </si>
  <si>
    <t>Customer_244</t>
  </si>
  <si>
    <t>Customer_245</t>
  </si>
  <si>
    <t>Customer_246</t>
  </si>
  <si>
    <t>Customer_247</t>
  </si>
  <si>
    <t>Customer_248</t>
  </si>
  <si>
    <t>Customer_249</t>
  </si>
  <si>
    <t>Customer_250</t>
  </si>
  <si>
    <t>Customer_251</t>
  </si>
  <si>
    <t>Customer_252</t>
  </si>
  <si>
    <t>Customer_253</t>
  </si>
  <si>
    <t>Customer_254</t>
  </si>
  <si>
    <t>Customer_255</t>
  </si>
  <si>
    <t>Customer_256</t>
  </si>
  <si>
    <t>Customer_257</t>
  </si>
  <si>
    <t>Customer_258</t>
  </si>
  <si>
    <t>Customer_259</t>
  </si>
  <si>
    <t>Customer_260</t>
  </si>
  <si>
    <t>Customer_261</t>
  </si>
  <si>
    <t>Customer_262</t>
  </si>
  <si>
    <t>Customer_263</t>
  </si>
  <si>
    <t>Customer_264</t>
  </si>
  <si>
    <t>Customer_265</t>
  </si>
  <si>
    <t>Customer_266</t>
  </si>
  <si>
    <t>Customer_267</t>
  </si>
  <si>
    <t>Customer_268</t>
  </si>
  <si>
    <t>Customer_269</t>
  </si>
  <si>
    <t>Customer_270</t>
  </si>
  <si>
    <t>Customer_271</t>
  </si>
  <si>
    <t>Customer_272</t>
  </si>
  <si>
    <t>Customer_273</t>
  </si>
  <si>
    <t>Customer_274</t>
  </si>
  <si>
    <t>Customer_275</t>
  </si>
  <si>
    <t>Customer_276</t>
  </si>
  <si>
    <t>Customer_277</t>
  </si>
  <si>
    <t>Customer_278</t>
  </si>
  <si>
    <t>Customer_279</t>
  </si>
  <si>
    <t>Customer_280</t>
  </si>
  <si>
    <t>Customer_281</t>
  </si>
  <si>
    <t>Customer_282</t>
  </si>
  <si>
    <t>Customer_283</t>
  </si>
  <si>
    <t>Customer_284</t>
  </si>
  <si>
    <t>Customer_285</t>
  </si>
  <si>
    <t>Customer_286</t>
  </si>
  <si>
    <t>Customer_287</t>
  </si>
  <si>
    <t>Customer_288</t>
  </si>
  <si>
    <t>Customer_289</t>
  </si>
  <si>
    <t>Customer_290</t>
  </si>
  <si>
    <t>Customer_291</t>
  </si>
  <si>
    <t>Customer_292</t>
  </si>
  <si>
    <t>Customer_293</t>
  </si>
  <si>
    <t>Customer_294</t>
  </si>
  <si>
    <t>Customer_295</t>
  </si>
  <si>
    <t>Customer_296</t>
  </si>
  <si>
    <t>Customer_297</t>
  </si>
  <si>
    <t>Customer_298</t>
  </si>
  <si>
    <t>Customer_299</t>
  </si>
  <si>
    <t>Customer_300</t>
  </si>
  <si>
    <t>Customer_301</t>
  </si>
  <si>
    <t>Customer_302</t>
  </si>
  <si>
    <t>Customer_303</t>
  </si>
  <si>
    <t>Customer_304</t>
  </si>
  <si>
    <t>Customer_305</t>
  </si>
  <si>
    <t>Customer_306</t>
  </si>
  <si>
    <t>Customer_307</t>
  </si>
  <si>
    <t>Customer_308</t>
  </si>
  <si>
    <t>Customer_309</t>
  </si>
  <si>
    <t>Customer_310</t>
  </si>
  <si>
    <t>Customer_311</t>
  </si>
  <si>
    <t>Customer_312</t>
  </si>
  <si>
    <t>Customer_313</t>
  </si>
  <si>
    <t>Customer_314</t>
  </si>
  <si>
    <t>Customer_315</t>
  </si>
  <si>
    <t>Customer_316</t>
  </si>
  <si>
    <t>Customer_317</t>
  </si>
  <si>
    <t>Customer_318</t>
  </si>
  <si>
    <t>Customer_319</t>
  </si>
  <si>
    <t>Customer_320</t>
  </si>
  <si>
    <t>Customer_321</t>
  </si>
  <si>
    <t>Customer_322</t>
  </si>
  <si>
    <t>Customer_323</t>
  </si>
  <si>
    <t>Customer_324</t>
  </si>
  <si>
    <t>Customer_325</t>
  </si>
  <si>
    <t>Customer_326</t>
  </si>
  <si>
    <t>Customer_327</t>
  </si>
  <si>
    <t>Customer_328</t>
  </si>
  <si>
    <t>Customer_329</t>
  </si>
  <si>
    <t>Customer_330</t>
  </si>
  <si>
    <t>Customer_331</t>
  </si>
  <si>
    <t>Customer_332</t>
  </si>
  <si>
    <t>Customer_333</t>
  </si>
  <si>
    <t>Customer_334</t>
  </si>
  <si>
    <t>Customer_335</t>
  </si>
  <si>
    <t>Customer_336</t>
  </si>
  <si>
    <t>Customer_337</t>
  </si>
  <si>
    <t>Customer_338</t>
  </si>
  <si>
    <t>Customer_339</t>
  </si>
  <si>
    <t>Customer_340</t>
  </si>
  <si>
    <t>Customer_341</t>
  </si>
  <si>
    <t>Customer_342</t>
  </si>
  <si>
    <t>Customer_343</t>
  </si>
  <si>
    <t>Customer_344</t>
  </si>
  <si>
    <t>Customer_345</t>
  </si>
  <si>
    <t>Customer_346</t>
  </si>
  <si>
    <t>Customer_347</t>
  </si>
  <si>
    <t>Customer_348</t>
  </si>
  <si>
    <t>Customer_349</t>
  </si>
  <si>
    <t>Customer_350</t>
  </si>
  <si>
    <t>Customer_351</t>
  </si>
  <si>
    <t>Customer_352</t>
  </si>
  <si>
    <t>Customer_353</t>
  </si>
  <si>
    <t>Customer_354</t>
  </si>
  <si>
    <t>Customer_355</t>
  </si>
  <si>
    <t>Customer_356</t>
  </si>
  <si>
    <t>Customer_357</t>
  </si>
  <si>
    <t>Customer_358</t>
  </si>
  <si>
    <t>Customer_359</t>
  </si>
  <si>
    <t>Customer_360</t>
  </si>
  <si>
    <t>Customer_361</t>
  </si>
  <si>
    <t>Customer_362</t>
  </si>
  <si>
    <t>Customer_363</t>
  </si>
  <si>
    <t>Customer_364</t>
  </si>
  <si>
    <t>Customer_365</t>
  </si>
  <si>
    <t>Customer_366</t>
  </si>
  <si>
    <t>Customer_367</t>
  </si>
  <si>
    <t>Customer_368</t>
  </si>
  <si>
    <t>Customer_369</t>
  </si>
  <si>
    <t>Customer_370</t>
  </si>
  <si>
    <t>Customer_371</t>
  </si>
  <si>
    <t>Customer_372</t>
  </si>
  <si>
    <t>Customer_373</t>
  </si>
  <si>
    <t>Customer_374</t>
  </si>
  <si>
    <t>Customer_375</t>
  </si>
  <si>
    <t>Customer_376</t>
  </si>
  <si>
    <t>Customer_377</t>
  </si>
  <si>
    <t>Customer_378</t>
  </si>
  <si>
    <t>Customer_379</t>
  </si>
  <si>
    <t>Customer_380</t>
  </si>
  <si>
    <t>Customer_381</t>
  </si>
  <si>
    <t>Customer_382</t>
  </si>
  <si>
    <t>Customer_383</t>
  </si>
  <si>
    <t>Customer_384</t>
  </si>
  <si>
    <t>Customer_385</t>
  </si>
  <si>
    <t>Customer_386</t>
  </si>
  <si>
    <t>Customer_387</t>
  </si>
  <si>
    <t>Customer_388</t>
  </si>
  <si>
    <t>Customer_389</t>
  </si>
  <si>
    <t>Customer_390</t>
  </si>
  <si>
    <t>Customer_391</t>
  </si>
  <si>
    <t>Customer_392</t>
  </si>
  <si>
    <t>Customer_393</t>
  </si>
  <si>
    <t>Customer_394</t>
  </si>
  <si>
    <t>Customer_395</t>
  </si>
  <si>
    <t>Customer_396</t>
  </si>
  <si>
    <t>Customer_397</t>
  </si>
  <si>
    <t>Customer_398</t>
  </si>
  <si>
    <t>Customer_399</t>
  </si>
  <si>
    <t>Customer_400</t>
  </si>
  <si>
    <t>Customer_401</t>
  </si>
  <si>
    <t>Customer_402</t>
  </si>
  <si>
    <t>Customer_403</t>
  </si>
  <si>
    <t>Customer_404</t>
  </si>
  <si>
    <t>Customer_405</t>
  </si>
  <si>
    <t>Customer_406</t>
  </si>
  <si>
    <t>Customer_407</t>
  </si>
  <si>
    <t>Customer_408</t>
  </si>
  <si>
    <t>Customer_409</t>
  </si>
  <si>
    <t>Customer_410</t>
  </si>
  <si>
    <t>Customer_411</t>
  </si>
  <si>
    <t>Customer_412</t>
  </si>
  <si>
    <t>Customer_413</t>
  </si>
  <si>
    <t>Customer_414</t>
  </si>
  <si>
    <t>Customer_415</t>
  </si>
  <si>
    <t>Customer_416</t>
  </si>
  <si>
    <t>Customer_417</t>
  </si>
  <si>
    <t>Customer_418</t>
  </si>
  <si>
    <t>Customer_419</t>
  </si>
  <si>
    <t>Customer_420</t>
  </si>
  <si>
    <t>Customer_421</t>
  </si>
  <si>
    <t>Customer_422</t>
  </si>
  <si>
    <t>Customer_423</t>
  </si>
  <si>
    <t>Customer_424</t>
  </si>
  <si>
    <t>Customer_425</t>
  </si>
  <si>
    <t>Customer_426</t>
  </si>
  <si>
    <t>Customer_427</t>
  </si>
  <si>
    <t>Customer_428</t>
  </si>
  <si>
    <t>Customer_429</t>
  </si>
  <si>
    <t>Customer_430</t>
  </si>
  <si>
    <t>Customer_431</t>
  </si>
  <si>
    <t>Customer_432</t>
  </si>
  <si>
    <t>Customer_433</t>
  </si>
  <si>
    <t>Customer_434</t>
  </si>
  <si>
    <t>Customer_435</t>
  </si>
  <si>
    <t>Customer_436</t>
  </si>
  <si>
    <t>Customer_437</t>
  </si>
  <si>
    <t>Customer_438</t>
  </si>
  <si>
    <t>Customer_439</t>
  </si>
  <si>
    <t>Customer_440</t>
  </si>
  <si>
    <t>Customer_441</t>
  </si>
  <si>
    <t>Customer_442</t>
  </si>
  <si>
    <t>Customer_443</t>
  </si>
  <si>
    <t>Customer_444</t>
  </si>
  <si>
    <t>Customer_445</t>
  </si>
  <si>
    <t>Customer_446</t>
  </si>
  <si>
    <t>Customer_447</t>
  </si>
  <si>
    <t>Customer_448</t>
  </si>
  <si>
    <t>Customer_449</t>
  </si>
  <si>
    <t>Customer_450</t>
  </si>
  <si>
    <t>Customer_451</t>
  </si>
  <si>
    <t>Customer_452</t>
  </si>
  <si>
    <t>Customer_453</t>
  </si>
  <si>
    <t>Customer_454</t>
  </si>
  <si>
    <t>Customer_455</t>
  </si>
  <si>
    <t>Customer_456</t>
  </si>
  <si>
    <t>Customer_457</t>
  </si>
  <si>
    <t>Customer_458</t>
  </si>
  <si>
    <t>Customer_459</t>
  </si>
  <si>
    <t>Customer_460</t>
  </si>
  <si>
    <t>Customer_461</t>
  </si>
  <si>
    <t>Customer_462</t>
  </si>
  <si>
    <t>Customer_463</t>
  </si>
  <si>
    <t>Customer_464</t>
  </si>
  <si>
    <t>Customer_465</t>
  </si>
  <si>
    <t>Customer_466</t>
  </si>
  <si>
    <t>Customer_467</t>
  </si>
  <si>
    <t>Customer_468</t>
  </si>
  <si>
    <t>Customer_469</t>
  </si>
  <si>
    <t>Customer_470</t>
  </si>
  <si>
    <t>Customer_471</t>
  </si>
  <si>
    <t>Customer_472</t>
  </si>
  <si>
    <t>Customer_473</t>
  </si>
  <si>
    <t>Customer_474</t>
  </si>
  <si>
    <t>Customer_475</t>
  </si>
  <si>
    <t>Customer_476</t>
  </si>
  <si>
    <t>Customer_477</t>
  </si>
  <si>
    <t>Customer_478</t>
  </si>
  <si>
    <t>Customer_479</t>
  </si>
  <si>
    <t>Customer_480</t>
  </si>
  <si>
    <t>Customer_481</t>
  </si>
  <si>
    <t>Customer_482</t>
  </si>
  <si>
    <t>Customer_483</t>
  </si>
  <si>
    <t>Customer_484</t>
  </si>
  <si>
    <t>Customer_485</t>
  </si>
  <si>
    <t>Customer_486</t>
  </si>
  <si>
    <t>Customer_487</t>
  </si>
  <si>
    <t>Customer_488</t>
  </si>
  <si>
    <t>Customer_489</t>
  </si>
  <si>
    <t>Customer_490</t>
  </si>
  <si>
    <t>Customer_491</t>
  </si>
  <si>
    <t>Customer_492</t>
  </si>
  <si>
    <t>Customer_493</t>
  </si>
  <si>
    <t>Customer_494</t>
  </si>
  <si>
    <t>Customer_495</t>
  </si>
  <si>
    <t>Customer_496</t>
  </si>
  <si>
    <t>Customer_497</t>
  </si>
  <si>
    <t>Customer_498</t>
  </si>
  <si>
    <t>Customer_499</t>
  </si>
  <si>
    <t>Customer_500</t>
  </si>
  <si>
    <t>Customer_501</t>
  </si>
  <si>
    <t>Customer_502</t>
  </si>
  <si>
    <t>Customer_503</t>
  </si>
  <si>
    <t>Customer_504</t>
  </si>
  <si>
    <t>Customer_505</t>
  </si>
  <si>
    <t>Customer_506</t>
  </si>
  <si>
    <t>Customer_507</t>
  </si>
  <si>
    <t>Customer_508</t>
  </si>
  <si>
    <t>Customer_509</t>
  </si>
  <si>
    <t>Customer_510</t>
  </si>
  <si>
    <t>Customer_511</t>
  </si>
  <si>
    <t>Customer_512</t>
  </si>
  <si>
    <t>Customer_513</t>
  </si>
  <si>
    <t>Customer_514</t>
  </si>
  <si>
    <t>Customer_515</t>
  </si>
  <si>
    <t>Customer_516</t>
  </si>
  <si>
    <t>Customer_517</t>
  </si>
  <si>
    <t>Customer_518</t>
  </si>
  <si>
    <t>Customer_519</t>
  </si>
  <si>
    <t>Customer_520</t>
  </si>
  <si>
    <t>Customer_521</t>
  </si>
  <si>
    <t>Customer_522</t>
  </si>
  <si>
    <t>Customer_523</t>
  </si>
  <si>
    <t>Customer_524</t>
  </si>
  <si>
    <t>Customer_525</t>
  </si>
  <si>
    <t>Customer_526</t>
  </si>
  <si>
    <t>Customer_527</t>
  </si>
  <si>
    <t>Customer_528</t>
  </si>
  <si>
    <t>Customer_529</t>
  </si>
  <si>
    <t>Customer_530</t>
  </si>
  <si>
    <t>Customer_531</t>
  </si>
  <si>
    <t>Customer_532</t>
  </si>
  <si>
    <t>Customer_533</t>
  </si>
  <si>
    <t>Customer_534</t>
  </si>
  <si>
    <t>Customer_535</t>
  </si>
  <si>
    <t>Customer_536</t>
  </si>
  <si>
    <t>Customer_537</t>
  </si>
  <si>
    <t>Customer_538</t>
  </si>
  <si>
    <t>Customer_539</t>
  </si>
  <si>
    <t>Customer_540</t>
  </si>
  <si>
    <t>Customer_541</t>
  </si>
  <si>
    <t>Customer_542</t>
  </si>
  <si>
    <t>Customer_543</t>
  </si>
  <si>
    <t>Customer_544</t>
  </si>
  <si>
    <t>Customer_545</t>
  </si>
  <si>
    <t>Customer_546</t>
  </si>
  <si>
    <t>Customer_547</t>
  </si>
  <si>
    <t>Customer_548</t>
  </si>
  <si>
    <t>Customer_549</t>
  </si>
  <si>
    <t>Customer_550</t>
  </si>
  <si>
    <t>Customer_551</t>
  </si>
  <si>
    <t>Customer_552</t>
  </si>
  <si>
    <t>Customer_553</t>
  </si>
  <si>
    <t>Customer_554</t>
  </si>
  <si>
    <t>Customer_555</t>
  </si>
  <si>
    <t>Customer_556</t>
  </si>
  <si>
    <t>Customer_557</t>
  </si>
  <si>
    <t>Customer_558</t>
  </si>
  <si>
    <t>Customer_559</t>
  </si>
  <si>
    <t>Customer_560</t>
  </si>
  <si>
    <t>Customer_561</t>
  </si>
  <si>
    <t>Customer_562</t>
  </si>
  <si>
    <t>Customer_563</t>
  </si>
  <si>
    <t>Customer_564</t>
  </si>
  <si>
    <t>Customer_565</t>
  </si>
  <si>
    <t>Customer_566</t>
  </si>
  <si>
    <t>Customer_567</t>
  </si>
  <si>
    <t>Customer_568</t>
  </si>
  <si>
    <t>Customer_569</t>
  </si>
  <si>
    <t>Customer_570</t>
  </si>
  <si>
    <t>Customer_571</t>
  </si>
  <si>
    <t>Customer_572</t>
  </si>
  <si>
    <t>Customer_573</t>
  </si>
  <si>
    <t>Customer_574</t>
  </si>
  <si>
    <t>Customer_575</t>
  </si>
  <si>
    <t>Customer_576</t>
  </si>
  <si>
    <t>Customer_577</t>
  </si>
  <si>
    <t>Customer_578</t>
  </si>
  <si>
    <t>Customer_579</t>
  </si>
  <si>
    <t>Customer_580</t>
  </si>
  <si>
    <t>Customer_581</t>
  </si>
  <si>
    <t>Customer_582</t>
  </si>
  <si>
    <t>Customer_583</t>
  </si>
  <si>
    <t>Customer_584</t>
  </si>
  <si>
    <t>Customer_585</t>
  </si>
  <si>
    <t>Customer_586</t>
  </si>
  <si>
    <t>Customer_587</t>
  </si>
  <si>
    <t>Customer_588</t>
  </si>
  <si>
    <t>Customer_589</t>
  </si>
  <si>
    <t>Customer_590</t>
  </si>
  <si>
    <t>Customer_591</t>
  </si>
  <si>
    <t>Customer_592</t>
  </si>
  <si>
    <t>Customer_593</t>
  </si>
  <si>
    <t>Customer_594</t>
  </si>
  <si>
    <t>Customer_595</t>
  </si>
  <si>
    <t>Customer_596</t>
  </si>
  <si>
    <t>Customer_597</t>
  </si>
  <si>
    <t>Customer_598</t>
  </si>
  <si>
    <t>Customer_599</t>
  </si>
  <si>
    <t>Customer_600</t>
  </si>
  <si>
    <t>Customer_601</t>
  </si>
  <si>
    <t>Customer_602</t>
  </si>
  <si>
    <t>Customer_603</t>
  </si>
  <si>
    <t>Customer_604</t>
  </si>
  <si>
    <t>Customer_605</t>
  </si>
  <si>
    <t>Customer_606</t>
  </si>
  <si>
    <t>Customer_607</t>
  </si>
  <si>
    <t>Customer_608</t>
  </si>
  <si>
    <t>Customer_609</t>
  </si>
  <si>
    <t>Customer_610</t>
  </si>
  <si>
    <t>Customer_611</t>
  </si>
  <si>
    <t>Customer_612</t>
  </si>
  <si>
    <t>Customer_613</t>
  </si>
  <si>
    <t>Customer_614</t>
  </si>
  <si>
    <t>Customer_615</t>
  </si>
  <si>
    <t>Customer_616</t>
  </si>
  <si>
    <t>Customer_617</t>
  </si>
  <si>
    <t>Customer_618</t>
  </si>
  <si>
    <t>Customer_619</t>
  </si>
  <si>
    <t>Customer_620</t>
  </si>
  <si>
    <t>Customer_621</t>
  </si>
  <si>
    <t>Customer_622</t>
  </si>
  <si>
    <t>Customer_623</t>
  </si>
  <si>
    <t>Customer_624</t>
  </si>
  <si>
    <t>Customer_625</t>
  </si>
  <si>
    <t>Customer_626</t>
  </si>
  <si>
    <t>Customer_627</t>
  </si>
  <si>
    <t>Customer_628</t>
  </si>
  <si>
    <t>Customer_629</t>
  </si>
  <si>
    <t>Customer_630</t>
  </si>
  <si>
    <t>Customer_631</t>
  </si>
  <si>
    <t>Customer_632</t>
  </si>
  <si>
    <t>Customer_633</t>
  </si>
  <si>
    <t>Customer_634</t>
  </si>
  <si>
    <t>Customer_635</t>
  </si>
  <si>
    <t>Customer_636</t>
  </si>
  <si>
    <t>Customer_637</t>
  </si>
  <si>
    <t>Customer_638</t>
  </si>
  <si>
    <t>Customer_639</t>
  </si>
  <si>
    <t>Customer_640</t>
  </si>
  <si>
    <t>Customer_641</t>
  </si>
  <si>
    <t>Customer_642</t>
  </si>
  <si>
    <t>Customer_643</t>
  </si>
  <si>
    <t>Customer_644</t>
  </si>
  <si>
    <t>Customer_645</t>
  </si>
  <si>
    <t>Customer_646</t>
  </si>
  <si>
    <t>Customer_647</t>
  </si>
  <si>
    <t>Customer_648</t>
  </si>
  <si>
    <t>Customer_649</t>
  </si>
  <si>
    <t>Customer_650</t>
  </si>
  <si>
    <t>Customer_651</t>
  </si>
  <si>
    <t>Customer_652</t>
  </si>
  <si>
    <t>Customer_653</t>
  </si>
  <si>
    <t>Customer_654</t>
  </si>
  <si>
    <t>Customer_655</t>
  </si>
  <si>
    <t>Customer_656</t>
  </si>
  <si>
    <t>Customer_657</t>
  </si>
  <si>
    <t>Customer_658</t>
  </si>
  <si>
    <t>Customer_659</t>
  </si>
  <si>
    <t>Customer_660</t>
  </si>
  <si>
    <t>Customer_661</t>
  </si>
  <si>
    <t>Customer_662</t>
  </si>
  <si>
    <t>Customer_663</t>
  </si>
  <si>
    <t>Customer_664</t>
  </si>
  <si>
    <t>Customer_665</t>
  </si>
  <si>
    <t>Customer_666</t>
  </si>
  <si>
    <t>Customer_667</t>
  </si>
  <si>
    <t>Customer_668</t>
  </si>
  <si>
    <t>Customer_669</t>
  </si>
  <si>
    <t>Customer_670</t>
  </si>
  <si>
    <t>Customer_671</t>
  </si>
  <si>
    <t>Customer_672</t>
  </si>
  <si>
    <t>Customer_673</t>
  </si>
  <si>
    <t>Customer_674</t>
  </si>
  <si>
    <t>Customer_675</t>
  </si>
  <si>
    <t>Customer_676</t>
  </si>
  <si>
    <t>Customer_677</t>
  </si>
  <si>
    <t>Customer_678</t>
  </si>
  <si>
    <t>Customer_679</t>
  </si>
  <si>
    <t>Customer_680</t>
  </si>
  <si>
    <t>Customer_681</t>
  </si>
  <si>
    <t>Customer_682</t>
  </si>
  <si>
    <t>Customer_683</t>
  </si>
  <si>
    <t>Customer_684</t>
  </si>
  <si>
    <t>Customer_685</t>
  </si>
  <si>
    <t>Customer_686</t>
  </si>
  <si>
    <t>Customer_687</t>
  </si>
  <si>
    <t>Customer_688</t>
  </si>
  <si>
    <t>Customer_689</t>
  </si>
  <si>
    <t>Customer_690</t>
  </si>
  <si>
    <t>Customer_691</t>
  </si>
  <si>
    <t>Customer_692</t>
  </si>
  <si>
    <t>Customer_693</t>
  </si>
  <si>
    <t>Customer_694</t>
  </si>
  <si>
    <t>Customer_695</t>
  </si>
  <si>
    <t>Customer_696</t>
  </si>
  <si>
    <t>Customer_697</t>
  </si>
  <si>
    <t>Customer_698</t>
  </si>
  <si>
    <t>Customer_699</t>
  </si>
  <si>
    <t>Customer_700</t>
  </si>
  <si>
    <t>Customer_701</t>
  </si>
  <si>
    <t>Customer_702</t>
  </si>
  <si>
    <t>Customer_703</t>
  </si>
  <si>
    <t>Customer_704</t>
  </si>
  <si>
    <t>Customer_705</t>
  </si>
  <si>
    <t>Customer_706</t>
  </si>
  <si>
    <t>Customer_707</t>
  </si>
  <si>
    <t>Customer_708</t>
  </si>
  <si>
    <t>Customer_709</t>
  </si>
  <si>
    <t>Customer_710</t>
  </si>
  <si>
    <t>Customer_711</t>
  </si>
  <si>
    <t>Customer_712</t>
  </si>
  <si>
    <t>Customer_713</t>
  </si>
  <si>
    <t>Customer_714</t>
  </si>
  <si>
    <t>Customer_715</t>
  </si>
  <si>
    <t>Customer_716</t>
  </si>
  <si>
    <t>Customer_717</t>
  </si>
  <si>
    <t>Customer_718</t>
  </si>
  <si>
    <t>Customer_719</t>
  </si>
  <si>
    <t>Customer_720</t>
  </si>
  <si>
    <t>Customer_721</t>
  </si>
  <si>
    <t>Customer_722</t>
  </si>
  <si>
    <t>Customer_723</t>
  </si>
  <si>
    <t>Customer_724</t>
  </si>
  <si>
    <t>Customer_725</t>
  </si>
  <si>
    <t>Customer_726</t>
  </si>
  <si>
    <t>Customer_727</t>
  </si>
  <si>
    <t>Customer_728</t>
  </si>
  <si>
    <t>Customer_729</t>
  </si>
  <si>
    <t>Customer_730</t>
  </si>
  <si>
    <t>Customer_731</t>
  </si>
  <si>
    <t>Customer_732</t>
  </si>
  <si>
    <t>Customer_733</t>
  </si>
  <si>
    <t>Customer_734</t>
  </si>
  <si>
    <t>Customer_735</t>
  </si>
  <si>
    <t>Customer_736</t>
  </si>
  <si>
    <t>Customer_737</t>
  </si>
  <si>
    <t>Customer_738</t>
  </si>
  <si>
    <t>Customer_739</t>
  </si>
  <si>
    <t>Customer_740</t>
  </si>
  <si>
    <t>Customer_741</t>
  </si>
  <si>
    <t>Customer_742</t>
  </si>
  <si>
    <t>Customer_743</t>
  </si>
  <si>
    <t>Customer_744</t>
  </si>
  <si>
    <t>Customer_745</t>
  </si>
  <si>
    <t>Customer_746</t>
  </si>
  <si>
    <t>Customer_747</t>
  </si>
  <si>
    <t>Customer_748</t>
  </si>
  <si>
    <t>Customer_749</t>
  </si>
  <si>
    <t>Customer_750</t>
  </si>
  <si>
    <t>Customer_751</t>
  </si>
  <si>
    <t>Customer_752</t>
  </si>
  <si>
    <t>Customer_753</t>
  </si>
  <si>
    <t>Customer_754</t>
  </si>
  <si>
    <t>Customer_755</t>
  </si>
  <si>
    <t>Customer_756</t>
  </si>
  <si>
    <t>Customer_757</t>
  </si>
  <si>
    <t>Customer_758</t>
  </si>
  <si>
    <t>Customer_759</t>
  </si>
  <si>
    <t>Customer_760</t>
  </si>
  <si>
    <t>Customer_761</t>
  </si>
  <si>
    <t>Customer_762</t>
  </si>
  <si>
    <t>Customer_763</t>
  </si>
  <si>
    <t>Customer_764</t>
  </si>
  <si>
    <t>Customer_765</t>
  </si>
  <si>
    <t>Customer_766</t>
  </si>
  <si>
    <t>Customer_767</t>
  </si>
  <si>
    <t>Customer_768</t>
  </si>
  <si>
    <t>Customer_769</t>
  </si>
  <si>
    <t>Customer_770</t>
  </si>
  <si>
    <t>Customer_771</t>
  </si>
  <si>
    <t>Customer_772</t>
  </si>
  <si>
    <t>Customer_773</t>
  </si>
  <si>
    <t>Customer_774</t>
  </si>
  <si>
    <t>Customer_775</t>
  </si>
  <si>
    <t>Customer_776</t>
  </si>
  <si>
    <t>Customer_777</t>
  </si>
  <si>
    <t>Customer_778</t>
  </si>
  <si>
    <t>Customer_779</t>
  </si>
  <si>
    <t>Customer_780</t>
  </si>
  <si>
    <t>Customer_781</t>
  </si>
  <si>
    <t>Customer_782</t>
  </si>
  <si>
    <t>Customer_783</t>
  </si>
  <si>
    <t>Customer_784</t>
  </si>
  <si>
    <t>Customer_785</t>
  </si>
  <si>
    <t>Customer_786</t>
  </si>
  <si>
    <t>Customer_787</t>
  </si>
  <si>
    <t>Customer_788</t>
  </si>
  <si>
    <t>Customer_789</t>
  </si>
  <si>
    <t>Customer_790</t>
  </si>
  <si>
    <t>Customer_791</t>
  </si>
  <si>
    <t>Customer_792</t>
  </si>
  <si>
    <t>Customer_793</t>
  </si>
  <si>
    <t>Customer_794</t>
  </si>
  <si>
    <t>Customer_795</t>
  </si>
  <si>
    <t>Customer_796</t>
  </si>
  <si>
    <t>Customer_797</t>
  </si>
  <si>
    <t>Customer_798</t>
  </si>
  <si>
    <t>Customer_799</t>
  </si>
  <si>
    <t>Customer_800</t>
  </si>
  <si>
    <t>Customer_801</t>
  </si>
  <si>
    <t>Customer_802</t>
  </si>
  <si>
    <t>Customer_803</t>
  </si>
  <si>
    <t>Customer_804</t>
  </si>
  <si>
    <t>Customer_805</t>
  </si>
  <si>
    <t>Customer_806</t>
  </si>
  <si>
    <t>Customer_807</t>
  </si>
  <si>
    <t>Customer_808</t>
  </si>
  <si>
    <t>Customer_809</t>
  </si>
  <si>
    <t>Customer_810</t>
  </si>
  <si>
    <t>Customer_811</t>
  </si>
  <si>
    <t>Customer_812</t>
  </si>
  <si>
    <t>Customer_813</t>
  </si>
  <si>
    <t>Customer_814</t>
  </si>
  <si>
    <t>Customer_815</t>
  </si>
  <si>
    <t>Customer_816</t>
  </si>
  <si>
    <t>Customer_817</t>
  </si>
  <si>
    <t>Customer_818</t>
  </si>
  <si>
    <t>Customer_819</t>
  </si>
  <si>
    <t>Customer_820</t>
  </si>
  <si>
    <t>Customer_821</t>
  </si>
  <si>
    <t>Customer_822</t>
  </si>
  <si>
    <t>Customer_823</t>
  </si>
  <si>
    <t>Customer_824</t>
  </si>
  <si>
    <t>Customer_825</t>
  </si>
  <si>
    <t>Customer_826</t>
  </si>
  <si>
    <t>Customer_827</t>
  </si>
  <si>
    <t>Customer_828</t>
  </si>
  <si>
    <t>Customer_829</t>
  </si>
  <si>
    <t>Customer_830</t>
  </si>
  <si>
    <t>Customer_831</t>
  </si>
  <si>
    <t>Customer_832</t>
  </si>
  <si>
    <t>Customer_833</t>
  </si>
  <si>
    <t>Customer_834</t>
  </si>
  <si>
    <t>Customer_835</t>
  </si>
  <si>
    <t>Customer_836</t>
  </si>
  <si>
    <t>Customer_837</t>
  </si>
  <si>
    <t>Customer_838</t>
  </si>
  <si>
    <t>Customer_839</t>
  </si>
  <si>
    <t>Customer_840</t>
  </si>
  <si>
    <t>Customer_841</t>
  </si>
  <si>
    <t>Customer_842</t>
  </si>
  <si>
    <t>Customer_843</t>
  </si>
  <si>
    <t>Customer_844</t>
  </si>
  <si>
    <t>Customer_845</t>
  </si>
  <si>
    <t>Customer_846</t>
  </si>
  <si>
    <t>Customer_847</t>
  </si>
  <si>
    <t>Customer_848</t>
  </si>
  <si>
    <t>Customer_849</t>
  </si>
  <si>
    <t>Customer_850</t>
  </si>
  <si>
    <t>Customer_851</t>
  </si>
  <si>
    <t>Customer_852</t>
  </si>
  <si>
    <t>Customer_853</t>
  </si>
  <si>
    <t>Customer_854</t>
  </si>
  <si>
    <t>Customer_855</t>
  </si>
  <si>
    <t>Customer_856</t>
  </si>
  <si>
    <t>Customer_857</t>
  </si>
  <si>
    <t>Customer_858</t>
  </si>
  <si>
    <t>Customer_859</t>
  </si>
  <si>
    <t>Customer_860</t>
  </si>
  <si>
    <t>Customer_861</t>
  </si>
  <si>
    <t>Customer_862</t>
  </si>
  <si>
    <t>Customer_863</t>
  </si>
  <si>
    <t>Customer_864</t>
  </si>
  <si>
    <t>Customer_865</t>
  </si>
  <si>
    <t>Customer_866</t>
  </si>
  <si>
    <t>Customer_867</t>
  </si>
  <si>
    <t>Customer_868</t>
  </si>
  <si>
    <t>Customer_869</t>
  </si>
  <si>
    <t>Customer_870</t>
  </si>
  <si>
    <t>Customer_871</t>
  </si>
  <si>
    <t>Customer_872</t>
  </si>
  <si>
    <t>Customer_873</t>
  </si>
  <si>
    <t>Customer_874</t>
  </si>
  <si>
    <t>Customer_875</t>
  </si>
  <si>
    <t>Customer_876</t>
  </si>
  <si>
    <t>Customer_877</t>
  </si>
  <si>
    <t>Customer_878</t>
  </si>
  <si>
    <t>Customer_879</t>
  </si>
  <si>
    <t>Customer_880</t>
  </si>
  <si>
    <t>Customer_881</t>
  </si>
  <si>
    <t>Customer_882</t>
  </si>
  <si>
    <t>Customer_883</t>
  </si>
  <si>
    <t>Customer_884</t>
  </si>
  <si>
    <t>Customer_885</t>
  </si>
  <si>
    <t>Customer_886</t>
  </si>
  <si>
    <t>Customer_887</t>
  </si>
  <si>
    <t>Customer_888</t>
  </si>
  <si>
    <t>Customer_889</t>
  </si>
  <si>
    <t>Customer_890</t>
  </si>
  <si>
    <t>Customer_891</t>
  </si>
  <si>
    <t>Customer_892</t>
  </si>
  <si>
    <t>Customer_893</t>
  </si>
  <si>
    <t>Customer_894</t>
  </si>
  <si>
    <t>Customer_895</t>
  </si>
  <si>
    <t>Customer_896</t>
  </si>
  <si>
    <t>Customer_897</t>
  </si>
  <si>
    <t>Customer_898</t>
  </si>
  <si>
    <t>Customer_899</t>
  </si>
  <si>
    <t>Customer_900</t>
  </si>
  <si>
    <t>Customer_901</t>
  </si>
  <si>
    <t>Customer_902</t>
  </si>
  <si>
    <t>Customer_903</t>
  </si>
  <si>
    <t>Customer_904</t>
  </si>
  <si>
    <t>Customer_905</t>
  </si>
  <si>
    <t>Customer_906</t>
  </si>
  <si>
    <t>Customer_907</t>
  </si>
  <si>
    <t>Customer_908</t>
  </si>
  <si>
    <t>Customer_909</t>
  </si>
  <si>
    <t>Customer_910</t>
  </si>
  <si>
    <t>Customer_911</t>
  </si>
  <si>
    <t>Customer_912</t>
  </si>
  <si>
    <t>Customer_913</t>
  </si>
  <si>
    <t>Customer_914</t>
  </si>
  <si>
    <t>Customer_915</t>
  </si>
  <si>
    <t>Customer_916</t>
  </si>
  <si>
    <t>Customer_917</t>
  </si>
  <si>
    <t>Customer_918</t>
  </si>
  <si>
    <t>Customer_919</t>
  </si>
  <si>
    <t>Customer_920</t>
  </si>
  <si>
    <t>Customer_921</t>
  </si>
  <si>
    <t>Customer_922</t>
  </si>
  <si>
    <t>Customer_923</t>
  </si>
  <si>
    <t>Customer_924</t>
  </si>
  <si>
    <t>Customer_925</t>
  </si>
  <si>
    <t>Customer_926</t>
  </si>
  <si>
    <t>Customer_927</t>
  </si>
  <si>
    <t>Customer_928</t>
  </si>
  <si>
    <t>Customer_929</t>
  </si>
  <si>
    <t>Customer_930</t>
  </si>
  <si>
    <t>Customer_931</t>
  </si>
  <si>
    <t>Customer_932</t>
  </si>
  <si>
    <t>Customer_933</t>
  </si>
  <si>
    <t>Customer_934</t>
  </si>
  <si>
    <t>Customer_935</t>
  </si>
  <si>
    <t>Customer_936</t>
  </si>
  <si>
    <t>Customer_937</t>
  </si>
  <si>
    <t>Customer_938</t>
  </si>
  <si>
    <t>Customer_939</t>
  </si>
  <si>
    <t>Customer_940</t>
  </si>
  <si>
    <t>Customer_941</t>
  </si>
  <si>
    <t>Customer_942</t>
  </si>
  <si>
    <t>Customer_943</t>
  </si>
  <si>
    <t>Customer_944</t>
  </si>
  <si>
    <t>Customer_945</t>
  </si>
  <si>
    <t>Customer_946</t>
  </si>
  <si>
    <t>Customer_947</t>
  </si>
  <si>
    <t>Customer_948</t>
  </si>
  <si>
    <t>Customer_949</t>
  </si>
  <si>
    <t>Customer_950</t>
  </si>
  <si>
    <t>Customer_951</t>
  </si>
  <si>
    <t>Customer_952</t>
  </si>
  <si>
    <t>Customer_953</t>
  </si>
  <si>
    <t>Customer_954</t>
  </si>
  <si>
    <t>Customer_955</t>
  </si>
  <si>
    <t>Customer_956</t>
  </si>
  <si>
    <t>Customer_957</t>
  </si>
  <si>
    <t>Customer_958</t>
  </si>
  <si>
    <t>Customer_959</t>
  </si>
  <si>
    <t>Customer_960</t>
  </si>
  <si>
    <t>Customer_961</t>
  </si>
  <si>
    <t>Customer_962</t>
  </si>
  <si>
    <t>Customer_963</t>
  </si>
  <si>
    <t>Customer_964</t>
  </si>
  <si>
    <t>Customer_965</t>
  </si>
  <si>
    <t>Customer_966</t>
  </si>
  <si>
    <t>Customer_967</t>
  </si>
  <si>
    <t>Customer_968</t>
  </si>
  <si>
    <t>Customer_969</t>
  </si>
  <si>
    <t>Customer_970</t>
  </si>
  <si>
    <t>Customer_971</t>
  </si>
  <si>
    <t>Customer_972</t>
  </si>
  <si>
    <t>Customer_973</t>
  </si>
  <si>
    <t>Customer_974</t>
  </si>
  <si>
    <t>Customer_975</t>
  </si>
  <si>
    <t>Customer_976</t>
  </si>
  <si>
    <t>Customer_977</t>
  </si>
  <si>
    <t>Customer_978</t>
  </si>
  <si>
    <t>Customer_979</t>
  </si>
  <si>
    <t>Customer_980</t>
  </si>
  <si>
    <t>Customer_981</t>
  </si>
  <si>
    <t>Customer_982</t>
  </si>
  <si>
    <t>Customer_983</t>
  </si>
  <si>
    <t>Customer_984</t>
  </si>
  <si>
    <t>Customer_985</t>
  </si>
  <si>
    <t>Customer_986</t>
  </si>
  <si>
    <t>Customer_987</t>
  </si>
  <si>
    <t>Customer_988</t>
  </si>
  <si>
    <t>Customer_989</t>
  </si>
  <si>
    <t>Customer_990</t>
  </si>
  <si>
    <t>Customer_991</t>
  </si>
  <si>
    <t>Customer_992</t>
  </si>
  <si>
    <t>Customer_993</t>
  </si>
  <si>
    <t>Customer_994</t>
  </si>
  <si>
    <t>Customer_995</t>
  </si>
  <si>
    <t>Customer_996</t>
  </si>
  <si>
    <t>Customer_997</t>
  </si>
  <si>
    <t>Customer_998</t>
  </si>
  <si>
    <t>Customer_999</t>
  </si>
  <si>
    <t>Customer_1000</t>
  </si>
  <si>
    <t>Customer_1001</t>
  </si>
  <si>
    <t>Customer_1002</t>
  </si>
  <si>
    <t>Customer_1003</t>
  </si>
  <si>
    <t>Customer_1004</t>
  </si>
  <si>
    <t>Customer_1005</t>
  </si>
  <si>
    <t>Customer_1006</t>
  </si>
  <si>
    <t>Customer_1007</t>
  </si>
  <si>
    <t>Customer_1008</t>
  </si>
  <si>
    <t>Customer_1009</t>
  </si>
  <si>
    <t>Customer_1010</t>
  </si>
  <si>
    <t>Customer_1011</t>
  </si>
  <si>
    <t>Customer_1012</t>
  </si>
  <si>
    <t>Customer_1013</t>
  </si>
  <si>
    <t>Customer_1014</t>
  </si>
  <si>
    <t>Customer_1015</t>
  </si>
  <si>
    <t>Customer_1016</t>
  </si>
  <si>
    <t>Customer_1017</t>
  </si>
  <si>
    <t>Customer_1018</t>
  </si>
  <si>
    <t>Customer_1019</t>
  </si>
  <si>
    <t>Customer_1020</t>
  </si>
  <si>
    <t>Customer_1021</t>
  </si>
  <si>
    <t>Customer_1022</t>
  </si>
  <si>
    <t>Customer_1023</t>
  </si>
  <si>
    <t>Customer_1024</t>
  </si>
  <si>
    <t>Customer_1025</t>
  </si>
  <si>
    <t>Customer_1026</t>
  </si>
  <si>
    <t>Customer_1027</t>
  </si>
  <si>
    <t>Customer_1028</t>
  </si>
  <si>
    <t>Customer_1029</t>
  </si>
  <si>
    <t>Customer_1030</t>
  </si>
  <si>
    <t>Customer_1031</t>
  </si>
  <si>
    <t>Customer_1032</t>
  </si>
  <si>
    <t>Customer_1033</t>
  </si>
  <si>
    <t>Customer_1034</t>
  </si>
  <si>
    <t>Customer_1035</t>
  </si>
  <si>
    <t>Customer_1036</t>
  </si>
  <si>
    <t>Customer_1037</t>
  </si>
  <si>
    <t>Customer_1038</t>
  </si>
  <si>
    <t>Customer_1039</t>
  </si>
  <si>
    <t>Customer_1040</t>
  </si>
  <si>
    <t>Customer_1041</t>
  </si>
  <si>
    <t>Customer_1042</t>
  </si>
  <si>
    <t>Customer_1043</t>
  </si>
  <si>
    <t>Customer_1044</t>
  </si>
  <si>
    <t>Customer_1045</t>
  </si>
  <si>
    <t>Customer_1046</t>
  </si>
  <si>
    <t>Customer_1047</t>
  </si>
  <si>
    <t>Customer_1048</t>
  </si>
  <si>
    <t>Customer_1049</t>
  </si>
  <si>
    <t>Customer_1050</t>
  </si>
  <si>
    <t>Customer_1051</t>
  </si>
  <si>
    <t>Customer_1052</t>
  </si>
  <si>
    <t>Customer_1053</t>
  </si>
  <si>
    <t>Customer_1054</t>
  </si>
  <si>
    <t>Customer_1055</t>
  </si>
  <si>
    <t>Customer_1056</t>
  </si>
  <si>
    <t>Customer_1057</t>
  </si>
  <si>
    <t>Customer_1058</t>
  </si>
  <si>
    <t>Customer_1059</t>
  </si>
  <si>
    <t>Customer_1060</t>
  </si>
  <si>
    <t>Customer_1061</t>
  </si>
  <si>
    <t>Customer_1062</t>
  </si>
  <si>
    <t>Customer_1063</t>
  </si>
  <si>
    <t>Customer_1064</t>
  </si>
  <si>
    <t>Customer_1065</t>
  </si>
  <si>
    <t>Customer_1066</t>
  </si>
  <si>
    <t>Customer_1067</t>
  </si>
  <si>
    <t>Customer_1068</t>
  </si>
  <si>
    <t>Customer_1069</t>
  </si>
  <si>
    <t>Customer_1070</t>
  </si>
  <si>
    <t>Customer_1071</t>
  </si>
  <si>
    <t>Customer_1072</t>
  </si>
  <si>
    <t>Customer_1073</t>
  </si>
  <si>
    <t>Customer_1074</t>
  </si>
  <si>
    <t>Customer_1075</t>
  </si>
  <si>
    <t>Customer_1076</t>
  </si>
  <si>
    <t>Customer_1077</t>
  </si>
  <si>
    <t>Customer_1078</t>
  </si>
  <si>
    <t>Customer_1079</t>
  </si>
  <si>
    <t>Customer_1080</t>
  </si>
  <si>
    <t>Customer_1081</t>
  </si>
  <si>
    <t>Customer_1082</t>
  </si>
  <si>
    <t>Customer_1083</t>
  </si>
  <si>
    <t>Customer_1084</t>
  </si>
  <si>
    <t>Customer_1085</t>
  </si>
  <si>
    <t>Customer_1086</t>
  </si>
  <si>
    <t>Customer_1087</t>
  </si>
  <si>
    <t>Customer_1088</t>
  </si>
  <si>
    <t>Customer_1089</t>
  </si>
  <si>
    <t>Customer_1090</t>
  </si>
  <si>
    <t>Customer_1091</t>
  </si>
  <si>
    <t>Customer_1092</t>
  </si>
  <si>
    <t>Customer_1093</t>
  </si>
  <si>
    <t>Customer_1094</t>
  </si>
  <si>
    <t>Customer_1095</t>
  </si>
  <si>
    <t>Customer_1096</t>
  </si>
  <si>
    <t>Customer_1097</t>
  </si>
  <si>
    <t>Customer_1098</t>
  </si>
  <si>
    <t>Customer_1099</t>
  </si>
  <si>
    <t>Customer_1100</t>
  </si>
  <si>
    <t>Customer_1101</t>
  </si>
  <si>
    <t>Customer_1102</t>
  </si>
  <si>
    <t>Customer_1103</t>
  </si>
  <si>
    <t>Customer_1104</t>
  </si>
  <si>
    <t>Customer_1105</t>
  </si>
  <si>
    <t>Customer_1106</t>
  </si>
  <si>
    <t>Customer_1107</t>
  </si>
  <si>
    <t>Customer_1108</t>
  </si>
  <si>
    <t>Customer_1109</t>
  </si>
  <si>
    <t>Customer_1110</t>
  </si>
  <si>
    <t>Customer_1111</t>
  </si>
  <si>
    <t>Customer_1112</t>
  </si>
  <si>
    <t>Customer_1113</t>
  </si>
  <si>
    <t>Customer_1114</t>
  </si>
  <si>
    <t>Customer_1115</t>
  </si>
  <si>
    <t>Customer_1116</t>
  </si>
  <si>
    <t>Customer_1117</t>
  </si>
  <si>
    <t>Customer_1118</t>
  </si>
  <si>
    <t>Customer_1119</t>
  </si>
  <si>
    <t>Customer_1120</t>
  </si>
  <si>
    <t>Customer_1121</t>
  </si>
  <si>
    <t>Customer_1122</t>
  </si>
  <si>
    <t>Customer_1123</t>
  </si>
  <si>
    <t>Customer_1124</t>
  </si>
  <si>
    <t>Customer_1125</t>
  </si>
  <si>
    <t>Customer_1126</t>
  </si>
  <si>
    <t>Customer_1127</t>
  </si>
  <si>
    <t>Customer_1128</t>
  </si>
  <si>
    <t>Customer_1129</t>
  </si>
  <si>
    <t>Customer_1130</t>
  </si>
  <si>
    <t>Customer_1131</t>
  </si>
  <si>
    <t>Customer_1132</t>
  </si>
  <si>
    <t>Customer_1133</t>
  </si>
  <si>
    <t>Customer_1134</t>
  </si>
  <si>
    <t>Customer_1135</t>
  </si>
  <si>
    <t>Customer_1136</t>
  </si>
  <si>
    <t>Customer_1137</t>
  </si>
  <si>
    <t>Customer_1138</t>
  </si>
  <si>
    <t>Customer_1139</t>
  </si>
  <si>
    <t>Customer_1140</t>
  </si>
  <si>
    <t>Customer_1141</t>
  </si>
  <si>
    <t>Customer_1142</t>
  </si>
  <si>
    <t>Customer_1143</t>
  </si>
  <si>
    <t>Customer_1144</t>
  </si>
  <si>
    <t>Customer_1145</t>
  </si>
  <si>
    <t>Customer_1146</t>
  </si>
  <si>
    <t>Customer_1147</t>
  </si>
  <si>
    <t>Customer_1148</t>
  </si>
  <si>
    <t>Customer_1149</t>
  </si>
  <si>
    <t>Customer_1150</t>
  </si>
  <si>
    <t>Customer_1151</t>
  </si>
  <si>
    <t>Customer_1152</t>
  </si>
  <si>
    <t>Customer_1153</t>
  </si>
  <si>
    <t>Customer_1154</t>
  </si>
  <si>
    <t>Customer_1155</t>
  </si>
  <si>
    <t>Customer_1156</t>
  </si>
  <si>
    <t>Customer_1157</t>
  </si>
  <si>
    <t>Customer_1158</t>
  </si>
  <si>
    <t>Customer_1159</t>
  </si>
  <si>
    <t>Customer_1160</t>
  </si>
  <si>
    <t>Customer_1161</t>
  </si>
  <si>
    <t>Customer_1162</t>
  </si>
  <si>
    <t>Customer_1163</t>
  </si>
  <si>
    <t>Customer_1164</t>
  </si>
  <si>
    <t>Customer_1165</t>
  </si>
  <si>
    <t>Customer_1166</t>
  </si>
  <si>
    <t>Customer_1167</t>
  </si>
  <si>
    <t>Customer_1168</t>
  </si>
  <si>
    <t>Customer_1169</t>
  </si>
  <si>
    <t>Customer_1170</t>
  </si>
  <si>
    <t>Customer_1171</t>
  </si>
  <si>
    <t>Customer_1172</t>
  </si>
  <si>
    <t>Customer_1173</t>
  </si>
  <si>
    <t>Customer_1174</t>
  </si>
  <si>
    <t>Customer_1175</t>
  </si>
  <si>
    <t>Customer_1176</t>
  </si>
  <si>
    <t>Customer_1177</t>
  </si>
  <si>
    <t>Customer_1178</t>
  </si>
  <si>
    <t>Customer_1179</t>
  </si>
  <si>
    <t>Customer_1180</t>
  </si>
  <si>
    <t>Customer_1181</t>
  </si>
  <si>
    <t>Customer_1182</t>
  </si>
  <si>
    <t>Customer_1183</t>
  </si>
  <si>
    <t>Customer_1184</t>
  </si>
  <si>
    <t>Customer_1185</t>
  </si>
  <si>
    <t>Customer_1186</t>
  </si>
  <si>
    <t>Customer_1187</t>
  </si>
  <si>
    <t>Customer_1188</t>
  </si>
  <si>
    <t>Customer_1189</t>
  </si>
  <si>
    <t>Customer_1190</t>
  </si>
  <si>
    <t>Customer_1191</t>
  </si>
  <si>
    <t>Customer_1192</t>
  </si>
  <si>
    <t>Customer_1193</t>
  </si>
  <si>
    <t>Customer_1194</t>
  </si>
  <si>
    <t>Customer_1195</t>
  </si>
  <si>
    <t>Customer_1196</t>
  </si>
  <si>
    <t>Customer_1197</t>
  </si>
  <si>
    <t>Customer_1198</t>
  </si>
  <si>
    <t>Customer_1199</t>
  </si>
  <si>
    <t>Customer_1200</t>
  </si>
  <si>
    <t>Customer_1201</t>
  </si>
  <si>
    <t>Customer_1202</t>
  </si>
  <si>
    <t>Customer_1203</t>
  </si>
  <si>
    <t>Customer_1204</t>
  </si>
  <si>
    <t>Customer_1205</t>
  </si>
  <si>
    <t>Customer_1206</t>
  </si>
  <si>
    <t>Customer_1207</t>
  </si>
  <si>
    <t>Customer_1208</t>
  </si>
  <si>
    <t>Customer_1209</t>
  </si>
  <si>
    <t>Customer_1210</t>
  </si>
  <si>
    <t>Customer_1211</t>
  </si>
  <si>
    <t>Customer_1212</t>
  </si>
  <si>
    <t>Customer_1213</t>
  </si>
  <si>
    <t>Customer_1214</t>
  </si>
  <si>
    <t>Customer_1215</t>
  </si>
  <si>
    <t>Customer_1216</t>
  </si>
  <si>
    <t>Customer_1217</t>
  </si>
  <si>
    <t>Customer_1218</t>
  </si>
  <si>
    <t>Customer_1219</t>
  </si>
  <si>
    <t>Customer_1220</t>
  </si>
  <si>
    <t>Customer_1221</t>
  </si>
  <si>
    <t>Customer_1222</t>
  </si>
  <si>
    <t>Customer_1223</t>
  </si>
  <si>
    <t>Customer_1224</t>
  </si>
  <si>
    <t>Customer_1225</t>
  </si>
  <si>
    <t>Customer_1226</t>
  </si>
  <si>
    <t>Customer_1227</t>
  </si>
  <si>
    <t>Customer_1228</t>
  </si>
  <si>
    <t>Customer_1229</t>
  </si>
  <si>
    <t>Customer_1230</t>
  </si>
  <si>
    <t>Customer_1231</t>
  </si>
  <si>
    <t>Customer_1232</t>
  </si>
  <si>
    <t>Customer_1233</t>
  </si>
  <si>
    <t>Customer_1234</t>
  </si>
  <si>
    <t>Customer_1235</t>
  </si>
  <si>
    <t>Customer_1236</t>
  </si>
  <si>
    <t>Customer_1237</t>
  </si>
  <si>
    <t>Customer_1238</t>
  </si>
  <si>
    <t>Customer_1239</t>
  </si>
  <si>
    <t>Customer_1240</t>
  </si>
  <si>
    <t>Customer_1241</t>
  </si>
  <si>
    <t>Customer_1242</t>
  </si>
  <si>
    <t>Customer_1243</t>
  </si>
  <si>
    <t>Customer_1244</t>
  </si>
  <si>
    <t>Customer_1245</t>
  </si>
  <si>
    <t>Customer_1246</t>
  </si>
  <si>
    <t>Customer_1247</t>
  </si>
  <si>
    <t>Customer_1248</t>
  </si>
  <si>
    <t>Customer_1249</t>
  </si>
  <si>
    <t>Customer_1250</t>
  </si>
  <si>
    <t>Customer_1251</t>
  </si>
  <si>
    <t>Customer_1252</t>
  </si>
  <si>
    <t>Customer_1253</t>
  </si>
  <si>
    <t>Customer_1254</t>
  </si>
  <si>
    <t>Customer_1255</t>
  </si>
  <si>
    <t>Customer_1256</t>
  </si>
  <si>
    <t>Customer_1257</t>
  </si>
  <si>
    <t>Customer_1258</t>
  </si>
  <si>
    <t>Customer_1259</t>
  </si>
  <si>
    <t>Customer_1260</t>
  </si>
  <si>
    <t>Customer_1261</t>
  </si>
  <si>
    <t>Customer_1262</t>
  </si>
  <si>
    <t>Customer_1263</t>
  </si>
  <si>
    <t>Customer_1264</t>
  </si>
  <si>
    <t>Customer_1265</t>
  </si>
  <si>
    <t>Customer_1266</t>
  </si>
  <si>
    <t>Customer_1267</t>
  </si>
  <si>
    <t>Customer_1268</t>
  </si>
  <si>
    <t>Customer_1269</t>
  </si>
  <si>
    <t>Customer_1270</t>
  </si>
  <si>
    <t>Customer_1271</t>
  </si>
  <si>
    <t>Customer_1272</t>
  </si>
  <si>
    <t>Customer_1273</t>
  </si>
  <si>
    <t>Customer_1274</t>
  </si>
  <si>
    <t>Customer_1275</t>
  </si>
  <si>
    <t>Customer_1276</t>
  </si>
  <si>
    <t>Customer_1277</t>
  </si>
  <si>
    <t>Customer_1278</t>
  </si>
  <si>
    <t>Customer_1279</t>
  </si>
  <si>
    <t>Customer_1280</t>
  </si>
  <si>
    <t>Customer_1281</t>
  </si>
  <si>
    <t>Customer_1282</t>
  </si>
  <si>
    <t>Customer_1283</t>
  </si>
  <si>
    <t>Customer_1284</t>
  </si>
  <si>
    <t>Customer_1285</t>
  </si>
  <si>
    <t>Customer_1286</t>
  </si>
  <si>
    <t>Customer_1287</t>
  </si>
  <si>
    <t>Customer_1288</t>
  </si>
  <si>
    <t>Customer_1289</t>
  </si>
  <si>
    <t>Customer_1290</t>
  </si>
  <si>
    <t>Customer_1291</t>
  </si>
  <si>
    <t>Customer_1292</t>
  </si>
  <si>
    <t>Customer_1293</t>
  </si>
  <si>
    <t>Customer_1294</t>
  </si>
  <si>
    <t>Customer_1295</t>
  </si>
  <si>
    <t>Customer_1296</t>
  </si>
  <si>
    <t>Customer_1297</t>
  </si>
  <si>
    <t>Customer_1298</t>
  </si>
  <si>
    <t>Customer_1299</t>
  </si>
  <si>
    <t>Customer_1300</t>
  </si>
  <si>
    <t>Customer_1301</t>
  </si>
  <si>
    <t>Customer_1302</t>
  </si>
  <si>
    <t>Customer_1303</t>
  </si>
  <si>
    <t>Customer_1304</t>
  </si>
  <si>
    <t>Customer_1305</t>
  </si>
  <si>
    <t>Customer_1306</t>
  </si>
  <si>
    <t>Customer_1307</t>
  </si>
  <si>
    <t>Customer_1308</t>
  </si>
  <si>
    <t>Customer_1309</t>
  </si>
  <si>
    <t>Customer_1310</t>
  </si>
  <si>
    <t>Customer_1311</t>
  </si>
  <si>
    <t>Customer_1312</t>
  </si>
  <si>
    <t>Customer_1313</t>
  </si>
  <si>
    <t>Customer_1314</t>
  </si>
  <si>
    <t>Customer_1315</t>
  </si>
  <si>
    <t>Customer_1316</t>
  </si>
  <si>
    <t>Customer_1317</t>
  </si>
  <si>
    <t>Customer_1318</t>
  </si>
  <si>
    <t>Customer_1319</t>
  </si>
  <si>
    <t>Customer_1320</t>
  </si>
  <si>
    <t>Customer_1321</t>
  </si>
  <si>
    <t>Customer_1322</t>
  </si>
  <si>
    <t>Customer_1323</t>
  </si>
  <si>
    <t>Customer_1324</t>
  </si>
  <si>
    <t>Customer_1325</t>
  </si>
  <si>
    <t>Customer_1326</t>
  </si>
  <si>
    <t>Customer_1327</t>
  </si>
  <si>
    <t>Customer_1328</t>
  </si>
  <si>
    <t>Customer_1329</t>
  </si>
  <si>
    <t>Customer_1330</t>
  </si>
  <si>
    <t>Customer_1331</t>
  </si>
  <si>
    <t>Customer_1332</t>
  </si>
  <si>
    <t>Customer_1333</t>
  </si>
  <si>
    <t>Customer_1334</t>
  </si>
  <si>
    <t>Customer_1335</t>
  </si>
  <si>
    <t>Customer_1336</t>
  </si>
  <si>
    <t>Customer_1337</t>
  </si>
  <si>
    <t>Customer_1338</t>
  </si>
  <si>
    <t>Customer_1339</t>
  </si>
  <si>
    <t>Customer_1340</t>
  </si>
  <si>
    <t>Customer_1341</t>
  </si>
  <si>
    <t>Customer_1342</t>
  </si>
  <si>
    <t>Customer_1343</t>
  </si>
  <si>
    <t>Customer_1344</t>
  </si>
  <si>
    <t>Customer_1345</t>
  </si>
  <si>
    <t>Customer_1346</t>
  </si>
  <si>
    <t>Customer_1347</t>
  </si>
  <si>
    <t>Customer_1348</t>
  </si>
  <si>
    <t>Customer_1349</t>
  </si>
  <si>
    <t>Customer_1350</t>
  </si>
  <si>
    <t>Customer_1351</t>
  </si>
  <si>
    <t>Customer_1352</t>
  </si>
  <si>
    <t>Customer_1353</t>
  </si>
  <si>
    <t>Customer_1354</t>
  </si>
  <si>
    <t>Customer_1355</t>
  </si>
  <si>
    <t>Customer_1356</t>
  </si>
  <si>
    <t>Customer_1357</t>
  </si>
  <si>
    <t>Customer_1358</t>
  </si>
  <si>
    <t>Customer_1359</t>
  </si>
  <si>
    <t>Customer_1360</t>
  </si>
  <si>
    <t>Customer_1361</t>
  </si>
  <si>
    <t>Customer_1362</t>
  </si>
  <si>
    <t>Customer_1363</t>
  </si>
  <si>
    <t>Customer_1364</t>
  </si>
  <si>
    <t>Customer_1365</t>
  </si>
  <si>
    <t>Customer_1366</t>
  </si>
  <si>
    <t>Customer_1367</t>
  </si>
  <si>
    <t>Customer_1368</t>
  </si>
  <si>
    <t>Customer_1369</t>
  </si>
  <si>
    <t>Customer_1370</t>
  </si>
  <si>
    <t>Customer_1371</t>
  </si>
  <si>
    <t>Customer_1372</t>
  </si>
  <si>
    <t>Customer_1373</t>
  </si>
  <si>
    <t>Customer_1374</t>
  </si>
  <si>
    <t>Customer_1375</t>
  </si>
  <si>
    <t>Customer_1376</t>
  </si>
  <si>
    <t>Customer_1377</t>
  </si>
  <si>
    <t>Customer_1378</t>
  </si>
  <si>
    <t>Customer_1379</t>
  </si>
  <si>
    <t>Customer_1380</t>
  </si>
  <si>
    <t>Customer_1381</t>
  </si>
  <si>
    <t>Customer_1382</t>
  </si>
  <si>
    <t>Customer_1383</t>
  </si>
  <si>
    <t>Customer_1384</t>
  </si>
  <si>
    <t>Customer_1385</t>
  </si>
  <si>
    <t>Customer_1386</t>
  </si>
  <si>
    <t>Customer_1387</t>
  </si>
  <si>
    <t>Customer_1388</t>
  </si>
  <si>
    <t>Customer_1389</t>
  </si>
  <si>
    <t>Customer_1390</t>
  </si>
  <si>
    <t>Customer_1391</t>
  </si>
  <si>
    <t>Customer_1392</t>
  </si>
  <si>
    <t>Customer_1393</t>
  </si>
  <si>
    <t>Customer_1394</t>
  </si>
  <si>
    <t>Customer_1395</t>
  </si>
  <si>
    <t>Customer_1396</t>
  </si>
  <si>
    <t>Customer_1397</t>
  </si>
  <si>
    <t>Customer_1398</t>
  </si>
  <si>
    <t>Customer_1399</t>
  </si>
  <si>
    <t>Customer_1400</t>
  </si>
  <si>
    <t>Customer_1401</t>
  </si>
  <si>
    <t>Customer_1402</t>
  </si>
  <si>
    <t>Customer_1403</t>
  </si>
  <si>
    <t>Customer_1404</t>
  </si>
  <si>
    <t>Customer_1405</t>
  </si>
  <si>
    <t>Customer_1406</t>
  </si>
  <si>
    <t>Customer_1407</t>
  </si>
  <si>
    <t>Customer_1408</t>
  </si>
  <si>
    <t>Customer_1409</t>
  </si>
  <si>
    <t>Customer_1410</t>
  </si>
  <si>
    <t>Customer_1411</t>
  </si>
  <si>
    <t>Customer_1412</t>
  </si>
  <si>
    <t>Customer_1413</t>
  </si>
  <si>
    <t>Customer_1414</t>
  </si>
  <si>
    <t>Customer_1415</t>
  </si>
  <si>
    <t>Customer_1416</t>
  </si>
  <si>
    <t>Customer_1417</t>
  </si>
  <si>
    <t>Customer_1418</t>
  </si>
  <si>
    <t>Customer_1419</t>
  </si>
  <si>
    <t>Customer_1420</t>
  </si>
  <si>
    <t>Customer_1421</t>
  </si>
  <si>
    <t>Customer_1422</t>
  </si>
  <si>
    <t>Customer_1423</t>
  </si>
  <si>
    <t>Customer_1424</t>
  </si>
  <si>
    <t>Customer_1425</t>
  </si>
  <si>
    <t>Customer_1426</t>
  </si>
  <si>
    <t>Customer_1427</t>
  </si>
  <si>
    <t>Customer_1428</t>
  </si>
  <si>
    <t>Customer_1429</t>
  </si>
  <si>
    <t>Customer_1430</t>
  </si>
  <si>
    <t>Customer_1431</t>
  </si>
  <si>
    <t>Customer_1432</t>
  </si>
  <si>
    <t>Customer_1433</t>
  </si>
  <si>
    <t>Customer_1434</t>
  </si>
  <si>
    <t>Customer_1435</t>
  </si>
  <si>
    <t>Customer_1436</t>
  </si>
  <si>
    <t>Customer_1437</t>
  </si>
  <si>
    <t>Customer_1438</t>
  </si>
  <si>
    <t>Customer_1439</t>
  </si>
  <si>
    <t>Customer_1440</t>
  </si>
  <si>
    <t>Customer_1441</t>
  </si>
  <si>
    <t>Customer_1442</t>
  </si>
  <si>
    <t>Customer_1443</t>
  </si>
  <si>
    <t>Customer_1444</t>
  </si>
  <si>
    <t>Customer_1445</t>
  </si>
  <si>
    <t>Customer_1446</t>
  </si>
  <si>
    <t>Customer_1447</t>
  </si>
  <si>
    <t>Customer_1448</t>
  </si>
  <si>
    <t>Customer_1449</t>
  </si>
  <si>
    <t>Customer_1450</t>
  </si>
  <si>
    <t>Customer_1451</t>
  </si>
  <si>
    <t>Customer_1452</t>
  </si>
  <si>
    <t>Customer_1453</t>
  </si>
  <si>
    <t>Customer_1454</t>
  </si>
  <si>
    <t>Customer_1455</t>
  </si>
  <si>
    <t>Customer_1456</t>
  </si>
  <si>
    <t>Customer_1457</t>
  </si>
  <si>
    <t>Customer_1458</t>
  </si>
  <si>
    <t>Customer_1459</t>
  </si>
  <si>
    <t>Customer_1460</t>
  </si>
  <si>
    <t>Customer_1461</t>
  </si>
  <si>
    <t>Customer_1462</t>
  </si>
  <si>
    <t>Customer_1463</t>
  </si>
  <si>
    <t>Customer_1464</t>
  </si>
  <si>
    <t>Customer_1465</t>
  </si>
  <si>
    <t>Customer_1466</t>
  </si>
  <si>
    <t>Customer_1467</t>
  </si>
  <si>
    <t>Customer_1468</t>
  </si>
  <si>
    <t>Customer_1469</t>
  </si>
  <si>
    <t>Customer_1470</t>
  </si>
  <si>
    <t>Customer_1471</t>
  </si>
  <si>
    <t>Customer_1472</t>
  </si>
  <si>
    <t>Customer_1473</t>
  </si>
  <si>
    <t>Customer_1474</t>
  </si>
  <si>
    <t>Customer_1475</t>
  </si>
  <si>
    <t>Customer_1476</t>
  </si>
  <si>
    <t>Customer_1477</t>
  </si>
  <si>
    <t>Customer_1478</t>
  </si>
  <si>
    <t>Customer_1479</t>
  </si>
  <si>
    <t>Customer_1480</t>
  </si>
  <si>
    <t>Customer_1481</t>
  </si>
  <si>
    <t>Customer_1482</t>
  </si>
  <si>
    <t>Customer_1483</t>
  </si>
  <si>
    <t>Customer_1484</t>
  </si>
  <si>
    <t>Customer_1485</t>
  </si>
  <si>
    <t>Customer_1486</t>
  </si>
  <si>
    <t>Customer_1487</t>
  </si>
  <si>
    <t>Customer_1488</t>
  </si>
  <si>
    <t>Customer_1489</t>
  </si>
  <si>
    <t>Customer_1490</t>
  </si>
  <si>
    <t>Customer_1491</t>
  </si>
  <si>
    <t>Customer_1492</t>
  </si>
  <si>
    <t>Customer_1493</t>
  </si>
  <si>
    <t>Customer_1494</t>
  </si>
  <si>
    <t>Customer_1495</t>
  </si>
  <si>
    <t>Customer_1496</t>
  </si>
  <si>
    <t>Customer_1497</t>
  </si>
  <si>
    <t>Customer_1498</t>
  </si>
  <si>
    <t>Customer_1499</t>
  </si>
  <si>
    <t>Customer_1500</t>
  </si>
  <si>
    <t>Male</t>
  </si>
  <si>
    <t>Female</t>
  </si>
  <si>
    <t>18-25</t>
  </si>
  <si>
    <t>56-65</t>
  </si>
  <si>
    <t>46-55</t>
  </si>
  <si>
    <t>26-35</t>
  </si>
  <si>
    <t>36-45</t>
  </si>
  <si>
    <t>West</t>
  </si>
  <si>
    <t>North</t>
  </si>
  <si>
    <t>South</t>
  </si>
  <si>
    <t>East</t>
  </si>
  <si>
    <t>Product_Name</t>
  </si>
  <si>
    <t>Category</t>
  </si>
  <si>
    <t>Cost_per_Unit</t>
  </si>
  <si>
    <t>Product_1</t>
  </si>
  <si>
    <t>Product_2</t>
  </si>
  <si>
    <t>Product_3</t>
  </si>
  <si>
    <t>Product_4</t>
  </si>
  <si>
    <t>Product_5</t>
  </si>
  <si>
    <t>Product_6</t>
  </si>
  <si>
    <t>Product_7</t>
  </si>
  <si>
    <t>Product_8</t>
  </si>
  <si>
    <t>Product_9</t>
  </si>
  <si>
    <t>Product_10</t>
  </si>
  <si>
    <t>Product_11</t>
  </si>
  <si>
    <t>Product_12</t>
  </si>
  <si>
    <t>Product_13</t>
  </si>
  <si>
    <t>Product_14</t>
  </si>
  <si>
    <t>Product_15</t>
  </si>
  <si>
    <t>Product_16</t>
  </si>
  <si>
    <t>Product_17</t>
  </si>
  <si>
    <t>Product_18</t>
  </si>
  <si>
    <t>Product_19</t>
  </si>
  <si>
    <t>Product_20</t>
  </si>
  <si>
    <t>Product_21</t>
  </si>
  <si>
    <t>Product_22</t>
  </si>
  <si>
    <t>Product_23</t>
  </si>
  <si>
    <t>Product_24</t>
  </si>
  <si>
    <t>Product_25</t>
  </si>
  <si>
    <t>Product_26</t>
  </si>
  <si>
    <t>Product_27</t>
  </si>
  <si>
    <t>Product_28</t>
  </si>
  <si>
    <t>Product_29</t>
  </si>
  <si>
    <t>Product_30</t>
  </si>
  <si>
    <t>Product_31</t>
  </si>
  <si>
    <t>Product_32</t>
  </si>
  <si>
    <t>Product_33</t>
  </si>
  <si>
    <t>Product_34</t>
  </si>
  <si>
    <t>Product_35</t>
  </si>
  <si>
    <t>Product_36</t>
  </si>
  <si>
    <t>Product_37</t>
  </si>
  <si>
    <t>Product_38</t>
  </si>
  <si>
    <t>Product_39</t>
  </si>
  <si>
    <t>Product_40</t>
  </si>
  <si>
    <t>Product_41</t>
  </si>
  <si>
    <t>Product_42</t>
  </si>
  <si>
    <t>Product_43</t>
  </si>
  <si>
    <t>Product_44</t>
  </si>
  <si>
    <t>Product_45</t>
  </si>
  <si>
    <t>Product_46</t>
  </si>
  <si>
    <t>Product_47</t>
  </si>
  <si>
    <t>Product_48</t>
  </si>
  <si>
    <t>Product_49</t>
  </si>
  <si>
    <t>Product_50</t>
  </si>
  <si>
    <t>Product_51</t>
  </si>
  <si>
    <t>Product_52</t>
  </si>
  <si>
    <t>Product_53</t>
  </si>
  <si>
    <t>Product_54</t>
  </si>
  <si>
    <t>Product_55</t>
  </si>
  <si>
    <t>Product_56</t>
  </si>
  <si>
    <t>Product_57</t>
  </si>
  <si>
    <t>Product_58</t>
  </si>
  <si>
    <t>Product_59</t>
  </si>
  <si>
    <t>Product_60</t>
  </si>
  <si>
    <t>Product_61</t>
  </si>
  <si>
    <t>Product_62</t>
  </si>
  <si>
    <t>Product_63</t>
  </si>
  <si>
    <t>Product_64</t>
  </si>
  <si>
    <t>Product_65</t>
  </si>
  <si>
    <t>Product_66</t>
  </si>
  <si>
    <t>Product_67</t>
  </si>
  <si>
    <t>Product_68</t>
  </si>
  <si>
    <t>Product_69</t>
  </si>
  <si>
    <t>Product_70</t>
  </si>
  <si>
    <t>Product_71</t>
  </si>
  <si>
    <t>Product_72</t>
  </si>
  <si>
    <t>Product_73</t>
  </si>
  <si>
    <t>Product_74</t>
  </si>
  <si>
    <t>Product_75</t>
  </si>
  <si>
    <t>Apparel</t>
  </si>
  <si>
    <t>Health</t>
  </si>
  <si>
    <t>Toys</t>
  </si>
  <si>
    <t>Electronics</t>
  </si>
  <si>
    <t>Home Goods</t>
  </si>
  <si>
    <t>Revenue</t>
  </si>
  <si>
    <t>Customer Name</t>
  </si>
  <si>
    <t>Product Name</t>
  </si>
  <si>
    <t>Row Labels</t>
  </si>
  <si>
    <t>Grand Total</t>
  </si>
  <si>
    <t>Jan</t>
  </si>
  <si>
    <t>Feb</t>
  </si>
  <si>
    <t>Mar</t>
  </si>
  <si>
    <t>Apr</t>
  </si>
  <si>
    <t>May</t>
  </si>
  <si>
    <t>Jun</t>
  </si>
  <si>
    <t>Jul</t>
  </si>
  <si>
    <t>Aug</t>
  </si>
  <si>
    <t>Sep</t>
  </si>
  <si>
    <t>Oct</t>
  </si>
  <si>
    <t>Nov</t>
  </si>
  <si>
    <t>Dec</t>
  </si>
  <si>
    <t>Column Labels</t>
  </si>
  <si>
    <t>Sum of Revenue</t>
  </si>
  <si>
    <t>Count of Customer_ID</t>
  </si>
  <si>
    <t>Sales</t>
  </si>
  <si>
    <t>Total_Cost</t>
  </si>
  <si>
    <t>Sum of Sales</t>
  </si>
  <si>
    <t>Top 10 Products By Sales</t>
  </si>
  <si>
    <t>Top 10 Products By Revenue</t>
  </si>
  <si>
    <t>West Region contribute the most in both sales and revenue</t>
  </si>
  <si>
    <t xml:space="preserve">and has the higest sales and revenue in most Categories so it`s important to have enough quantities of products in West Stocks. </t>
  </si>
  <si>
    <t>and trying to increase the sales and revenue in other region either by introducing offers,discounts or providing more various products.</t>
  </si>
  <si>
    <t>Total Sales</t>
  </si>
  <si>
    <t>Total Revenue</t>
  </si>
  <si>
    <t xml:space="preserve">Apparel Category shows good performance in sales in most months with some drops in April and Aguest, </t>
  </si>
  <si>
    <t>and Toys show moderate sales and appears good spiks in the end of year,</t>
  </si>
  <si>
    <t xml:space="preserve"> it may be because of the chrismas since many families tend to buy toys for children</t>
  </si>
  <si>
    <t>Total Sales By Product Categories</t>
  </si>
  <si>
    <t>Total Revenue By Product Categories</t>
  </si>
  <si>
    <t>Total Sales By Categories</t>
  </si>
  <si>
    <t>Total Customers By Region</t>
  </si>
  <si>
    <t>Top N Customers</t>
  </si>
  <si>
    <t>Customers Segmentation</t>
  </si>
  <si>
    <t xml:space="preserve">Number Of Customers in each Age </t>
  </si>
  <si>
    <t>Gender Distribution in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</si>
</sst>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dd\-mmmm\-yyyy"/>
  </numFmts>
  <fonts count="1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b/>
      <sz val="12"/>
      <color theme="1"/>
      <name val="Times New Roman"/>
      <family val="1"/>
    </font>
    <font>
      <b/>
      <sz val="18"/>
      <color theme="1"/>
      <name val="Times New Roman"/>
      <family val="1"/>
    </font>
    <font>
      <sz val="16"/>
      <color theme="1"/>
      <name val="Times New Roman"/>
      <family val="1"/>
    </font>
    <font>
      <sz val="14"/>
      <color theme="0"/>
      <name val="Calibri"/>
      <family val="2"/>
      <scheme val="minor"/>
    </font>
    <font>
      <b/>
      <sz val="14"/>
      <color theme="0"/>
      <name val="Calibri"/>
      <family val="2"/>
      <scheme val="minor"/>
    </font>
    <font>
      <sz val="11"/>
      <color theme="0" tint="-0.14999847407452621"/>
      <name val="Calibri"/>
      <family val="2"/>
      <scheme val="minor"/>
    </font>
    <font>
      <b/>
      <sz val="11"/>
      <color theme="1"/>
      <name val="Times New Roman"/>
      <family val="1"/>
    </font>
  </fonts>
  <fills count="7">
    <fill>
      <patternFill patternType="none"/>
    </fill>
    <fill>
      <patternFill patternType="gray125"/>
    </fill>
    <fill>
      <patternFill patternType="solid">
        <fgColor theme="1"/>
        <bgColor indexed="64"/>
      </patternFill>
    </fill>
    <fill>
      <patternFill patternType="solid">
        <fgColor rgb="FFFF0000"/>
        <bgColor indexed="64"/>
      </patternFill>
    </fill>
    <fill>
      <patternFill patternType="solid">
        <fgColor rgb="FF33CC33"/>
        <bgColor indexed="64"/>
      </patternFill>
    </fill>
    <fill>
      <patternFill patternType="solid">
        <fgColor theme="0"/>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44" fontId="2" fillId="0" borderId="0" applyFont="0" applyFill="0" applyBorder="0" applyAlignment="0" applyProtection="0"/>
  </cellStyleXfs>
  <cellXfs count="33">
    <xf numFmtId="0" fontId="0" fillId="0" borderId="0" xfId="0"/>
    <xf numFmtId="0" fontId="1" fillId="0" borderId="1" xfId="0" applyFont="1" applyBorder="1" applyAlignment="1">
      <alignment horizontal="center" vertical="top"/>
    </xf>
    <xf numFmtId="0" fontId="1" fillId="0" borderId="3" xfId="0" applyFont="1" applyBorder="1" applyAlignment="1">
      <alignment horizontal="center" vertical="top"/>
    </xf>
    <xf numFmtId="164" fontId="1" fillId="0" borderId="1" xfId="0" applyNumberFormat="1" applyFont="1" applyBorder="1" applyAlignment="1">
      <alignment horizontal="left" vertical="top"/>
    </xf>
    <xf numFmtId="164" fontId="0" fillId="0" borderId="0" xfId="0" applyNumberFormat="1" applyAlignment="1">
      <alignment horizontal="left"/>
    </xf>
    <xf numFmtId="44" fontId="1" fillId="0" borderId="1" xfId="1" applyFont="1" applyBorder="1" applyAlignment="1">
      <alignment horizontal="center" vertical="top"/>
    </xf>
    <xf numFmtId="44" fontId="0" fillId="0" borderId="0" xfId="1" applyFont="1"/>
    <xf numFmtId="44" fontId="1" fillId="0" borderId="2" xfId="1" applyFont="1" applyBorder="1" applyAlignment="1">
      <alignment horizontal="center" vertical="top"/>
    </xf>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44" fontId="1" fillId="0" borderId="1" xfId="0" applyNumberFormat="1" applyFont="1" applyBorder="1" applyAlignment="1">
      <alignment horizontal="center" vertical="top"/>
    </xf>
    <xf numFmtId="44" fontId="1" fillId="0" borderId="3" xfId="1" applyFont="1" applyBorder="1" applyAlignment="1">
      <alignment horizontal="center" vertical="top"/>
    </xf>
    <xf numFmtId="0" fontId="0" fillId="2" borderId="0" xfId="0" applyFill="1"/>
    <xf numFmtId="0" fontId="5" fillId="0" borderId="0" xfId="0" applyFont="1"/>
    <xf numFmtId="0" fontId="0" fillId="3" borderId="0" xfId="0" applyFill="1"/>
    <xf numFmtId="0" fontId="3" fillId="0" borderId="0" xfId="0" applyFont="1"/>
    <xf numFmtId="0" fontId="6" fillId="0" borderId="0" xfId="0" applyFont="1"/>
    <xf numFmtId="0" fontId="3" fillId="6" borderId="0" xfId="0" applyFont="1" applyFill="1"/>
    <xf numFmtId="44" fontId="3" fillId="6" borderId="0" xfId="0" applyNumberFormat="1" applyFont="1" applyFill="1"/>
    <xf numFmtId="0" fontId="0" fillId="5" borderId="0" xfId="0" applyFill="1"/>
    <xf numFmtId="0" fontId="0" fillId="4" borderId="0" xfId="0" applyFill="1"/>
    <xf numFmtId="0" fontId="9" fillId="6" borderId="0" xfId="0" applyFont="1" applyFill="1"/>
    <xf numFmtId="44" fontId="9" fillId="6" borderId="0" xfId="1" applyFont="1" applyFill="1"/>
    <xf numFmtId="44" fontId="3" fillId="0" borderId="0" xfId="1" applyFont="1"/>
    <xf numFmtId="0" fontId="3" fillId="6" borderId="0" xfId="0" applyFont="1" applyFill="1" applyAlignment="1">
      <alignment horizontal="center"/>
    </xf>
    <xf numFmtId="0" fontId="7" fillId="6" borderId="0" xfId="0" applyFont="1" applyFill="1" applyAlignment="1">
      <alignment horizontal="center"/>
    </xf>
    <xf numFmtId="44" fontId="8" fillId="6" borderId="0" xfId="0" applyNumberFormat="1" applyFont="1" applyFill="1" applyAlignment="1">
      <alignment horizontal="center" vertical="center"/>
    </xf>
    <xf numFmtId="0" fontId="4" fillId="0" borderId="0" xfId="0" applyFont="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cellXfs>
  <cellStyles count="2">
    <cellStyle name="Currency" xfId="1" builtinId="4"/>
    <cellStyle name="Normal" xfId="0" builtinId="0"/>
  </cellStyles>
  <dxfs count="17">
    <dxf>
      <font>
        <color rgb="FF9C0006"/>
      </font>
      <fill>
        <patternFill>
          <bgColor rgb="FFFFC7CE"/>
        </patternFill>
      </fill>
    </dxf>
    <dxf>
      <numFmt numFmtId="34" formatCode="_(&quot;$&quot;* #,##0.00_);_(&quot;$&quot;* \(#,##0.00\);_(&quot;$&quot;* &quot;-&quot;??_);_(@_)"/>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dxf>
    <dxf>
      <numFmt numFmtId="34" formatCode="_(&quot;$&quot;* #,##0.00_);_(&quot;$&quot;* \(#,##0.00\);_(&quot;$&quot;* &quot;-&quot;??_);_(@_)"/>
    </dxf>
    <dxf>
      <numFmt numFmtId="0" formatCode="General"/>
    </dxf>
    <dxf>
      <numFmt numFmtId="0" formatCode="General"/>
    </dxf>
    <dxf>
      <numFmt numFmtId="164" formatCode="dd\-mm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FF5050"/>
      <color rgb="FF33CC33"/>
      <color rgb="FF98E838"/>
      <color rgb="FF94E739"/>
      <color rgb="FF86F62A"/>
      <color rgb="FFDBC6DC"/>
      <color rgb="FFE4A5FD"/>
      <color rgb="FF75FD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[Project_Sales_Analysis_Data.xlsx]Product_Analysis!Total_Revenue_Cat</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tx1"/>
                </a:solidFill>
                <a:latin typeface="Times New Roman" panose="02020603050405020304" pitchFamily="18" charset="0"/>
                <a:cs typeface="Times New Roman" panose="02020603050405020304" pitchFamily="18" charset="0"/>
              </a:rPr>
              <a:t>Total Revenue By Product Categories</a:t>
            </a:r>
          </a:p>
        </c:rich>
      </c:tx>
      <c:layout>
        <c:manualLayout>
          <c:xMode val="edge"/>
          <c:yMode val="edge"/>
          <c:x val="0.18164563644535781"/>
          <c:y val="6.81263806701385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
        <c:idx val="7"/>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
        <c:idx val="11"/>
        <c:spPr>
          <a:solidFill>
            <a:schemeClr val="accent2"/>
          </a:solidFill>
          <a:ln w="25400">
            <a:solidFill>
              <a:schemeClr val="lt1"/>
            </a:solidFill>
          </a:ln>
          <a:effectLst/>
          <a:sp3d contourW="25400">
            <a:contourClr>
              <a:schemeClr val="lt1"/>
            </a:contourClr>
          </a:sp3d>
        </c:spPr>
      </c:pivotFmt>
      <c:pivotFmt>
        <c:idx val="12"/>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Product_Analysis!$B$21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B5B2-47EC-A0BB-5068695C3D9B}"/>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B5B2-47EC-A0BB-5068695C3D9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B5B2-47EC-A0BB-5068695C3D9B}"/>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B5B2-47EC-A0BB-5068695C3D9B}"/>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B5B2-47EC-A0BB-5068695C3D9B}"/>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Product_Analysis!$A$22:$A$27</c:f>
              <c:strCache>
                <c:ptCount val="5"/>
                <c:pt idx="0">
                  <c:v>Apparel</c:v>
                </c:pt>
                <c:pt idx="1">
                  <c:v>Electronics</c:v>
                </c:pt>
                <c:pt idx="2">
                  <c:v>Health</c:v>
                </c:pt>
                <c:pt idx="3">
                  <c:v>Home Goods</c:v>
                </c:pt>
                <c:pt idx="4">
                  <c:v>Toys</c:v>
                </c:pt>
              </c:strCache>
            </c:strRef>
          </c:cat>
          <c:val>
            <c:numRef>
              <c:f>Product_Analysis!$B$22:$B$27</c:f>
              <c:numCache>
                <c:formatCode>_("$"* #,##0.00_);_("$"* \(#,##0.00\);_("$"* "-"??_);_(@_)</c:formatCode>
                <c:ptCount val="5"/>
                <c:pt idx="0">
                  <c:v>256774.90999999997</c:v>
                </c:pt>
                <c:pt idx="1">
                  <c:v>136781.13999999998</c:v>
                </c:pt>
                <c:pt idx="2">
                  <c:v>167703.33000000019</c:v>
                </c:pt>
                <c:pt idx="3">
                  <c:v>191618.24000000014</c:v>
                </c:pt>
                <c:pt idx="4">
                  <c:v>168625.68000000014</c:v>
                </c:pt>
              </c:numCache>
            </c:numRef>
          </c:val>
          <c:extLst>
            <c:ext xmlns:c16="http://schemas.microsoft.com/office/drawing/2014/chart" uri="{C3380CC4-5D6E-409C-BE32-E72D297353CC}">
              <c16:uniqueId val="{0000000A-B5B2-47EC-A0BB-5068695C3D9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[Project_Sales_Analysis_Data.xlsx]Region_Analysis!PVT_Total_Rev_Region</c:name>
    <c:fmtId val="2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2400" b="1" i="0" u="none" strike="noStrike" kern="1200" spc="0" baseline="0">
                <a:solidFill>
                  <a:sysClr val="windowText" lastClr="000000"/>
                </a:solidFill>
                <a:latin typeface="Times New Roman" panose="02020603050405020304" pitchFamily="18" charset="0"/>
                <a:cs typeface="Times New Roman" panose="02020603050405020304" pitchFamily="18" charset="0"/>
              </a:rPr>
              <a:t>Total Revenue in By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Times New Roman" panose="02020603050405020304" pitchFamily="18" charset="0"/>
                </a:defRPr>
              </a:pPr>
              <a:endParaRPr lang="en-US"/>
            </a:p>
          </c:txPr>
          <c:dLblPos val="in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w="25400">
            <a:solidFill>
              <a:schemeClr val="lt1"/>
            </a:solidFill>
          </a:ln>
          <a:effectLst/>
          <a:sp3d contourW="25400">
            <a:contourClr>
              <a:schemeClr val="lt1"/>
            </a:contourClr>
          </a:sp3d>
        </c:spPr>
      </c:pivotFmt>
      <c:pivotFmt>
        <c:idx val="8"/>
        <c:spPr>
          <a:solidFill>
            <a:schemeClr val="accent2"/>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Region_Analysis!$Q$1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4A7D-4FCD-A94D-FB91FC8C2D7B}"/>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4A7D-4FCD-A94D-FB91FC8C2D7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4A7D-4FCD-A94D-FB91FC8C2D7B}"/>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4A7D-4FCD-A94D-FB91FC8C2D7B}"/>
              </c:ext>
            </c:extLst>
          </c:dPt>
          <c:dLbls>
            <c:spPr>
              <a:noFill/>
              <a:ln>
                <a:noFill/>
              </a:ln>
              <a:effectLst/>
            </c:spPr>
            <c:txPr>
              <a:bodyPr rot="0" spcFirstLastPara="1" vertOverflow="ellipsis" vert="horz" wrap="square" anchor="ctr" anchorCtr="1"/>
              <a:lstStyle/>
              <a:p>
                <a:pPr>
                  <a:defRPr sz="2800" b="1" i="0" u="none" strike="noStrike" kern="1200" baseline="0">
                    <a:solidFill>
                      <a:schemeClr val="bg1"/>
                    </a:solidFill>
                    <a:latin typeface="+mn-lt"/>
                    <a:ea typeface="+mn-ea"/>
                    <a:cs typeface="Times New Roman" panose="02020603050405020304" pitchFamily="18" charset="0"/>
                  </a:defRPr>
                </a:pPr>
                <a:endParaRPr lang="en-US"/>
              </a:p>
            </c:txPr>
            <c:dLblPos val="in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Region_Analysis!$P$2:$P$6</c:f>
              <c:strCache>
                <c:ptCount val="4"/>
                <c:pt idx="0">
                  <c:v>East</c:v>
                </c:pt>
                <c:pt idx="1">
                  <c:v>North</c:v>
                </c:pt>
                <c:pt idx="2">
                  <c:v>South</c:v>
                </c:pt>
                <c:pt idx="3">
                  <c:v>West</c:v>
                </c:pt>
              </c:strCache>
            </c:strRef>
          </c:cat>
          <c:val>
            <c:numRef>
              <c:f>Region_Analysis!$Q$2:$Q$6</c:f>
              <c:numCache>
                <c:formatCode>_("$"* #,##0.00_);_("$"* \(#,##0.00\);_("$"* "-"??_);_(@_)</c:formatCode>
                <c:ptCount val="4"/>
                <c:pt idx="0">
                  <c:v>230821.23000000027</c:v>
                </c:pt>
                <c:pt idx="1">
                  <c:v>223492.94999999984</c:v>
                </c:pt>
                <c:pt idx="2">
                  <c:v>214667.9400000005</c:v>
                </c:pt>
                <c:pt idx="3">
                  <c:v>252521.18000000005</c:v>
                </c:pt>
              </c:numCache>
            </c:numRef>
          </c:val>
          <c:extLst>
            <c:ext xmlns:c16="http://schemas.microsoft.com/office/drawing/2014/chart" uri="{C3380CC4-5D6E-409C-BE32-E72D297353CC}">
              <c16:uniqueId val="{00000008-4A7D-4FCD-A94D-FB91FC8C2D7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[Project_Sales_Analysis_Data.xlsx]Region_Analysis!PVT_Total_Sales_Region</c:name>
    <c:fmtId val="17"/>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2000"/>
              <a:t>Total Sales and Profit By Region</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w="19050">
            <a:solidFill>
              <a:schemeClr val="lt1"/>
            </a:solid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w="19050">
            <a:solidFill>
              <a:schemeClr val="lt1"/>
            </a:solidFill>
          </a:ln>
          <a:effectLst/>
        </c:spPr>
        <c:marker>
          <c:symbol val="none"/>
        </c:marke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Region_Analysis!$J$1</c:f>
              <c:strCache>
                <c:ptCount val="1"/>
                <c:pt idx="0">
                  <c:v>Sum of Sales</c:v>
                </c:pt>
              </c:strCache>
            </c:strRef>
          </c:tx>
          <c:spPr>
            <a:solidFill>
              <a:schemeClr val="accent2"/>
            </a:solidFill>
            <a:ln w="19050">
              <a:solidFill>
                <a:schemeClr val="lt1"/>
              </a:solidFill>
            </a:ln>
            <a:effectLst/>
          </c:spPr>
          <c:invertIfNegative val="0"/>
          <c:cat>
            <c:strRef>
              <c:f>Region_Analysis!$I$2:$I$6</c:f>
              <c:strCache>
                <c:ptCount val="4"/>
                <c:pt idx="0">
                  <c:v>East</c:v>
                </c:pt>
                <c:pt idx="1">
                  <c:v>North</c:v>
                </c:pt>
                <c:pt idx="2">
                  <c:v>South</c:v>
                </c:pt>
                <c:pt idx="3">
                  <c:v>West</c:v>
                </c:pt>
              </c:strCache>
            </c:strRef>
          </c:cat>
          <c:val>
            <c:numRef>
              <c:f>Region_Analysis!$J$2:$J$6</c:f>
              <c:numCache>
                <c:formatCode>_("$"* #,##0.00_);_("$"* \(#,##0.00\);_("$"* "-"??_);_(@_)</c:formatCode>
                <c:ptCount val="4"/>
                <c:pt idx="0">
                  <c:v>454268.75000000093</c:v>
                </c:pt>
                <c:pt idx="1">
                  <c:v>446777.78999999975</c:v>
                </c:pt>
                <c:pt idx="2">
                  <c:v>448764.81999999873</c:v>
                </c:pt>
                <c:pt idx="3">
                  <c:v>501525.27000000089</c:v>
                </c:pt>
              </c:numCache>
            </c:numRef>
          </c:val>
          <c:extLst>
            <c:ext xmlns:c16="http://schemas.microsoft.com/office/drawing/2014/chart" uri="{C3380CC4-5D6E-409C-BE32-E72D297353CC}">
              <c16:uniqueId val="{00000000-D24C-4DB1-97E8-F790E3BF463E}"/>
            </c:ext>
          </c:extLst>
        </c:ser>
        <c:ser>
          <c:idx val="1"/>
          <c:order val="1"/>
          <c:tx>
            <c:strRef>
              <c:f>Region_Analysis!$K$1</c:f>
              <c:strCache>
                <c:ptCount val="1"/>
                <c:pt idx="0">
                  <c:v>Sum of Revenue</c:v>
                </c:pt>
              </c:strCache>
            </c:strRef>
          </c:tx>
          <c:spPr>
            <a:solidFill>
              <a:schemeClr val="accent4"/>
            </a:solidFill>
            <a:ln w="19050">
              <a:solidFill>
                <a:schemeClr val="lt1"/>
              </a:solidFill>
            </a:ln>
            <a:effectLst/>
          </c:spPr>
          <c:invertIfNegative val="0"/>
          <c:cat>
            <c:strRef>
              <c:f>Region_Analysis!$I$2:$I$6</c:f>
              <c:strCache>
                <c:ptCount val="4"/>
                <c:pt idx="0">
                  <c:v>East</c:v>
                </c:pt>
                <c:pt idx="1">
                  <c:v>North</c:v>
                </c:pt>
                <c:pt idx="2">
                  <c:v>South</c:v>
                </c:pt>
                <c:pt idx="3">
                  <c:v>West</c:v>
                </c:pt>
              </c:strCache>
            </c:strRef>
          </c:cat>
          <c:val>
            <c:numRef>
              <c:f>Region_Analysis!$K$2:$K$6</c:f>
              <c:numCache>
                <c:formatCode>_("$"* #,##0.00_);_("$"* \(#,##0.00\);_("$"* "-"??_);_(@_)</c:formatCode>
                <c:ptCount val="4"/>
                <c:pt idx="0">
                  <c:v>230821.23000000027</c:v>
                </c:pt>
                <c:pt idx="1">
                  <c:v>223492.94999999984</c:v>
                </c:pt>
                <c:pt idx="2">
                  <c:v>214667.9400000005</c:v>
                </c:pt>
                <c:pt idx="3">
                  <c:v>252521.18000000005</c:v>
                </c:pt>
              </c:numCache>
            </c:numRef>
          </c:val>
          <c:extLst>
            <c:ext xmlns:c16="http://schemas.microsoft.com/office/drawing/2014/chart" uri="{C3380CC4-5D6E-409C-BE32-E72D297353CC}">
              <c16:uniqueId val="{00000001-D24C-4DB1-97E8-F790E3BF463E}"/>
            </c:ext>
          </c:extLst>
        </c:ser>
        <c:dLbls>
          <c:showLegendKey val="0"/>
          <c:showVal val="0"/>
          <c:showCatName val="0"/>
          <c:showSerName val="0"/>
          <c:showPercent val="0"/>
          <c:showBubbleSize val="0"/>
        </c:dLbls>
        <c:gapWidth val="150"/>
        <c:axId val="431490592"/>
        <c:axId val="431508352"/>
      </c:barChart>
      <c:catAx>
        <c:axId val="431490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31508352"/>
        <c:crosses val="autoZero"/>
        <c:auto val="1"/>
        <c:lblAlgn val="ctr"/>
        <c:lblOffset val="100"/>
        <c:noMultiLvlLbl val="0"/>
      </c:catAx>
      <c:valAx>
        <c:axId val="4315083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3149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[Project_Sales_Analysis_Data.xlsx]Customer_Analysis!PV_Tot_Cust_Reg</c:name>
    <c:fmtId val="5"/>
  </c:pivotSource>
  <c:chart>
    <c:title>
      <c:tx>
        <c:rich>
          <a:bodyPr rot="0" spcFirstLastPara="1" vertOverflow="ellipsis" vert="horz" wrap="square" anchor="ctr" anchorCtr="0"/>
          <a:lstStyle/>
          <a:p>
            <a:pPr algn="ctr">
              <a:defRPr sz="1400" b="1" i="0" u="none" strike="noStrike" kern="1200" cap="none" spc="50" baseline="0">
                <a:solidFill>
                  <a:schemeClr val="tx1"/>
                </a:solidFill>
                <a:latin typeface="+mn-lt"/>
                <a:ea typeface="+mn-ea"/>
                <a:cs typeface="+mn-cs"/>
              </a:defRPr>
            </a:pPr>
            <a:r>
              <a:rPr lang="en-US" sz="2800" cap="none" baseline="0">
                <a:solidFill>
                  <a:schemeClr val="tx1"/>
                </a:solidFill>
                <a:latin typeface="Times New Roman" panose="02020603050405020304" pitchFamily="18" charset="0"/>
                <a:cs typeface="Times New Roman" panose="02020603050405020304" pitchFamily="18" charset="0"/>
              </a:rPr>
              <a:t>Total Customers By Region</a:t>
            </a:r>
          </a:p>
        </c:rich>
      </c:tx>
      <c:layout>
        <c:manualLayout>
          <c:xMode val="edge"/>
          <c:yMode val="edge"/>
          <c:x val="0.19291276547524058"/>
          <c:y val="6.224968266427814E-2"/>
        </c:manualLayout>
      </c:layout>
      <c:overlay val="0"/>
      <c:spPr>
        <a:noFill/>
        <a:ln>
          <a:noFill/>
        </a:ln>
        <a:effectLst/>
      </c:spPr>
      <c:txPr>
        <a:bodyPr rot="0" spcFirstLastPara="1" vertOverflow="ellipsis" vert="horz" wrap="square" anchor="ctr" anchorCtr="0"/>
        <a:lstStyle/>
        <a:p>
          <a:pPr algn="ctr">
            <a:defRPr sz="1400" b="1" i="0" u="none" strike="noStrike" kern="1200" cap="none" spc="5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927595964566929"/>
          <c:y val="0.1874490459334785"/>
          <c:w val="0.47780409284776904"/>
          <c:h val="0.7950761995872011"/>
        </c:manualLayout>
      </c:layout>
      <c:doughnutChart>
        <c:varyColors val="1"/>
        <c:ser>
          <c:idx val="0"/>
          <c:order val="0"/>
          <c:tx>
            <c:strRef>
              <c:f>Customer_Analysis!$K$3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BA7-4CBC-B9AD-0A6AC805E9D8}"/>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BA7-4CBC-B9AD-0A6AC805E9D8}"/>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BA7-4CBC-B9AD-0A6AC805E9D8}"/>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BA7-4CBC-B9AD-0A6AC805E9D8}"/>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Customer_Analysis!$J$4:$J$8</c:f>
              <c:strCache>
                <c:ptCount val="4"/>
                <c:pt idx="0">
                  <c:v>East</c:v>
                </c:pt>
                <c:pt idx="1">
                  <c:v>North</c:v>
                </c:pt>
                <c:pt idx="2">
                  <c:v>South</c:v>
                </c:pt>
                <c:pt idx="3">
                  <c:v>West</c:v>
                </c:pt>
              </c:strCache>
            </c:strRef>
          </c:cat>
          <c:val>
            <c:numRef>
              <c:f>Customer_Analysis!$K$4:$K$8</c:f>
              <c:numCache>
                <c:formatCode>General</c:formatCode>
                <c:ptCount val="4"/>
                <c:pt idx="0">
                  <c:v>368</c:v>
                </c:pt>
                <c:pt idx="1">
                  <c:v>346</c:v>
                </c:pt>
                <c:pt idx="2">
                  <c:v>385</c:v>
                </c:pt>
                <c:pt idx="3">
                  <c:v>401</c:v>
                </c:pt>
              </c:numCache>
            </c:numRef>
          </c:val>
          <c:extLst>
            <c:ext xmlns:c16="http://schemas.microsoft.com/office/drawing/2014/chart" uri="{C3380CC4-5D6E-409C-BE32-E72D297353CC}">
              <c16:uniqueId val="{00000008-5BA7-4CBC-B9AD-0A6AC805E9D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[Project_Sales_Analysis_Data.xlsx]Product_Analysis!PV_ToTSal_Line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800">
                <a:solidFill>
                  <a:sysClr val="windowText" lastClr="000000"/>
                </a:solidFill>
                <a:latin typeface="Times New Roman" panose="02020603050405020304" pitchFamily="18" charset="0"/>
                <a:cs typeface="Times New Roman" panose="02020603050405020304" pitchFamily="18" charset="0"/>
              </a:rPr>
              <a:t>Total Sales By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34925" cap="rnd">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37011335611584"/>
          <c:y val="0.14336017936031031"/>
          <c:w val="0.79363583808656413"/>
          <c:h val="0.75788945036572286"/>
        </c:manualLayout>
      </c:layout>
      <c:lineChart>
        <c:grouping val="standard"/>
        <c:varyColors val="0"/>
        <c:ser>
          <c:idx val="0"/>
          <c:order val="0"/>
          <c:tx>
            <c:strRef>
              <c:f>Product_Analysis!$B$45:$B$46</c:f>
              <c:strCache>
                <c:ptCount val="1"/>
                <c:pt idx="0">
                  <c:v>Apparel</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Product_Analysis!$B$47:$B$59</c:f>
              <c:numCache>
                <c:formatCode>_("$"* #,##0.00_);_("$"* \(#,##0.00\);_("$"* "-"??_);_(@_)</c:formatCode>
                <c:ptCount val="12"/>
                <c:pt idx="0">
                  <c:v>39712.409999999996</c:v>
                </c:pt>
                <c:pt idx="1">
                  <c:v>39565.339999999989</c:v>
                </c:pt>
                <c:pt idx="2">
                  <c:v>39421.619999999981</c:v>
                </c:pt>
                <c:pt idx="3">
                  <c:v>29270.899999999994</c:v>
                </c:pt>
                <c:pt idx="4">
                  <c:v>40537.370000000003</c:v>
                </c:pt>
                <c:pt idx="5">
                  <c:v>40498.740000000005</c:v>
                </c:pt>
                <c:pt idx="6">
                  <c:v>40825.87999999999</c:v>
                </c:pt>
                <c:pt idx="7">
                  <c:v>31530.150000000012</c:v>
                </c:pt>
                <c:pt idx="8">
                  <c:v>43805.62</c:v>
                </c:pt>
                <c:pt idx="9">
                  <c:v>41458.590000000026</c:v>
                </c:pt>
                <c:pt idx="10">
                  <c:v>35745.55999999999</c:v>
                </c:pt>
                <c:pt idx="11">
                  <c:v>41995.329999999987</c:v>
                </c:pt>
              </c:numCache>
            </c:numRef>
          </c:val>
          <c:smooth val="0"/>
          <c:extLst>
            <c:ext xmlns:c16="http://schemas.microsoft.com/office/drawing/2014/chart" uri="{C3380CC4-5D6E-409C-BE32-E72D297353CC}">
              <c16:uniqueId val="{00000000-BD6A-4FB6-A32D-1355B433EF83}"/>
            </c:ext>
          </c:extLst>
        </c:ser>
        <c:ser>
          <c:idx val="1"/>
          <c:order val="1"/>
          <c:tx>
            <c:strRef>
              <c:f>Product_Analysis!$C$45:$C$46</c:f>
              <c:strCache>
                <c:ptCount val="1"/>
                <c:pt idx="0">
                  <c:v>Electronics</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Product_Analysis!$C$47:$C$59</c:f>
              <c:numCache>
                <c:formatCode>_("$"* #,##0.00_);_("$"* \(#,##0.00\);_("$"* "-"??_);_(@_)</c:formatCode>
                <c:ptCount val="12"/>
                <c:pt idx="0">
                  <c:v>28131.039999999994</c:v>
                </c:pt>
                <c:pt idx="1">
                  <c:v>25466.939999999991</c:v>
                </c:pt>
                <c:pt idx="2">
                  <c:v>20831.23</c:v>
                </c:pt>
                <c:pt idx="3">
                  <c:v>23882.029999999995</c:v>
                </c:pt>
                <c:pt idx="4">
                  <c:v>24122.600000000006</c:v>
                </c:pt>
                <c:pt idx="5">
                  <c:v>22408.349999999995</c:v>
                </c:pt>
                <c:pt idx="6">
                  <c:v>30583.340000000004</c:v>
                </c:pt>
                <c:pt idx="7">
                  <c:v>32304.950000000004</c:v>
                </c:pt>
                <c:pt idx="8">
                  <c:v>31036.449999999993</c:v>
                </c:pt>
                <c:pt idx="9">
                  <c:v>34036.480000000003</c:v>
                </c:pt>
                <c:pt idx="10">
                  <c:v>27036.060000000009</c:v>
                </c:pt>
                <c:pt idx="11">
                  <c:v>33012.399999999994</c:v>
                </c:pt>
              </c:numCache>
            </c:numRef>
          </c:val>
          <c:smooth val="0"/>
          <c:extLst>
            <c:ext xmlns:c16="http://schemas.microsoft.com/office/drawing/2014/chart" uri="{C3380CC4-5D6E-409C-BE32-E72D297353CC}">
              <c16:uniqueId val="{00000001-5579-4F37-A3A1-74F0BB1A15D2}"/>
            </c:ext>
          </c:extLst>
        </c:ser>
        <c:ser>
          <c:idx val="2"/>
          <c:order val="2"/>
          <c:tx>
            <c:strRef>
              <c:f>Product_Analysis!$D$45:$D$46</c:f>
              <c:strCache>
                <c:ptCount val="1"/>
                <c:pt idx="0">
                  <c:v>Health</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Product_Analysis!$D$47:$D$59</c:f>
              <c:numCache>
                <c:formatCode>_("$"* #,##0.00_);_("$"* \(#,##0.00\);_("$"* "-"??_);_(@_)</c:formatCode>
                <c:ptCount val="12"/>
                <c:pt idx="0">
                  <c:v>20479.54</c:v>
                </c:pt>
                <c:pt idx="1">
                  <c:v>22593.8</c:v>
                </c:pt>
                <c:pt idx="2">
                  <c:v>28392.570000000011</c:v>
                </c:pt>
                <c:pt idx="3">
                  <c:v>22892.629999999994</c:v>
                </c:pt>
                <c:pt idx="4">
                  <c:v>31661.539999999997</c:v>
                </c:pt>
                <c:pt idx="5">
                  <c:v>32145.999999999993</c:v>
                </c:pt>
                <c:pt idx="6">
                  <c:v>36945.14</c:v>
                </c:pt>
                <c:pt idx="7">
                  <c:v>23527.570000000014</c:v>
                </c:pt>
                <c:pt idx="8">
                  <c:v>25954.739999999998</c:v>
                </c:pt>
                <c:pt idx="9">
                  <c:v>21753.850000000002</c:v>
                </c:pt>
                <c:pt idx="10">
                  <c:v>21821.870000000006</c:v>
                </c:pt>
                <c:pt idx="11">
                  <c:v>35036.11</c:v>
                </c:pt>
              </c:numCache>
            </c:numRef>
          </c:val>
          <c:smooth val="0"/>
          <c:extLst>
            <c:ext xmlns:c16="http://schemas.microsoft.com/office/drawing/2014/chart" uri="{C3380CC4-5D6E-409C-BE32-E72D297353CC}">
              <c16:uniqueId val="{00000002-5579-4F37-A3A1-74F0BB1A15D2}"/>
            </c:ext>
          </c:extLst>
        </c:ser>
        <c:ser>
          <c:idx val="3"/>
          <c:order val="3"/>
          <c:tx>
            <c:strRef>
              <c:f>Product_Analysis!$E$45:$E$46</c:f>
              <c:strCache>
                <c:ptCount val="1"/>
                <c:pt idx="0">
                  <c:v>Home Goods</c:v>
                </c:pt>
              </c:strCache>
            </c:strRef>
          </c:tx>
          <c:spPr>
            <a:ln w="34925" cap="rnd">
              <a:solidFill>
                <a:schemeClr val="accent2">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Product_Analysis!$E$47:$E$59</c:f>
              <c:numCache>
                <c:formatCode>_("$"* #,##0.00_);_("$"* \(#,##0.00\);_("$"* "-"??_);_(@_)</c:formatCode>
                <c:ptCount val="12"/>
                <c:pt idx="0">
                  <c:v>25276.909999999996</c:v>
                </c:pt>
                <c:pt idx="1">
                  <c:v>29164.280000000002</c:v>
                </c:pt>
                <c:pt idx="2">
                  <c:v>35682.589999999997</c:v>
                </c:pt>
                <c:pt idx="3">
                  <c:v>28749.74</c:v>
                </c:pt>
                <c:pt idx="4">
                  <c:v>28178.810000000005</c:v>
                </c:pt>
                <c:pt idx="5">
                  <c:v>24488.890000000007</c:v>
                </c:pt>
                <c:pt idx="6">
                  <c:v>32804.83</c:v>
                </c:pt>
                <c:pt idx="7">
                  <c:v>25787.7</c:v>
                </c:pt>
                <c:pt idx="8">
                  <c:v>27611.850000000006</c:v>
                </c:pt>
                <c:pt idx="9">
                  <c:v>29934.49</c:v>
                </c:pt>
                <c:pt idx="10">
                  <c:v>28146.050000000003</c:v>
                </c:pt>
                <c:pt idx="11">
                  <c:v>31169.230000000003</c:v>
                </c:pt>
              </c:numCache>
            </c:numRef>
          </c:val>
          <c:smooth val="0"/>
          <c:extLst>
            <c:ext xmlns:c16="http://schemas.microsoft.com/office/drawing/2014/chart" uri="{C3380CC4-5D6E-409C-BE32-E72D297353CC}">
              <c16:uniqueId val="{00000003-5579-4F37-A3A1-74F0BB1A15D2}"/>
            </c:ext>
          </c:extLst>
        </c:ser>
        <c:ser>
          <c:idx val="4"/>
          <c:order val="4"/>
          <c:tx>
            <c:strRef>
              <c:f>Product_Analysis!$F$45:$F$46</c:f>
              <c:strCache>
                <c:ptCount val="1"/>
                <c:pt idx="0">
                  <c:v>Toys</c:v>
                </c:pt>
              </c:strCache>
            </c:strRef>
          </c:tx>
          <c:spPr>
            <a:ln w="34925" cap="rnd">
              <a:solidFill>
                <a:schemeClr val="accent4">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Product_Analysis!$F$47:$F$59</c:f>
              <c:numCache>
                <c:formatCode>_("$"* #,##0.00_);_("$"* \(#,##0.00\);_("$"* "-"??_);_(@_)</c:formatCode>
                <c:ptCount val="12"/>
                <c:pt idx="0">
                  <c:v>33976.760000000009</c:v>
                </c:pt>
                <c:pt idx="1">
                  <c:v>35003.549999999988</c:v>
                </c:pt>
                <c:pt idx="2">
                  <c:v>26055.61</c:v>
                </c:pt>
                <c:pt idx="3">
                  <c:v>31168.649999999994</c:v>
                </c:pt>
                <c:pt idx="4">
                  <c:v>29455.029999999992</c:v>
                </c:pt>
                <c:pt idx="5">
                  <c:v>32484.12</c:v>
                </c:pt>
                <c:pt idx="6">
                  <c:v>29124.580000000005</c:v>
                </c:pt>
                <c:pt idx="7">
                  <c:v>37335.879999999997</c:v>
                </c:pt>
                <c:pt idx="8">
                  <c:v>21078.25</c:v>
                </c:pt>
                <c:pt idx="9">
                  <c:v>34571.21</c:v>
                </c:pt>
                <c:pt idx="10">
                  <c:v>42396.05</c:v>
                </c:pt>
                <c:pt idx="11">
                  <c:v>31266.829999999998</c:v>
                </c:pt>
              </c:numCache>
            </c:numRef>
          </c:val>
          <c:smooth val="0"/>
          <c:extLst>
            <c:ext xmlns:c16="http://schemas.microsoft.com/office/drawing/2014/chart" uri="{C3380CC4-5D6E-409C-BE32-E72D297353CC}">
              <c16:uniqueId val="{00000004-5579-4F37-A3A1-74F0BB1A15D2}"/>
            </c:ext>
          </c:extLst>
        </c:ser>
        <c:dLbls>
          <c:showLegendKey val="0"/>
          <c:showVal val="0"/>
          <c:showCatName val="0"/>
          <c:showSerName val="0"/>
          <c:showPercent val="0"/>
          <c:showBubbleSize val="0"/>
        </c:dLbls>
        <c:marker val="1"/>
        <c:smooth val="0"/>
        <c:axId val="489827967"/>
        <c:axId val="489835647"/>
      </c:lineChart>
      <c:catAx>
        <c:axId val="489827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89835647"/>
        <c:crosses val="autoZero"/>
        <c:auto val="1"/>
        <c:lblAlgn val="ctr"/>
        <c:lblOffset val="100"/>
        <c:noMultiLvlLbl val="0"/>
      </c:catAx>
      <c:valAx>
        <c:axId val="489835647"/>
        <c:scaling>
          <c:orientation val="minMax"/>
          <c:min val="1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89827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[Project_Sales_Analysis_Data.xlsx]Product_Analysis!Total_Sales_Cat</c:name>
    <c:fmtId val="4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a:solidFill>
                  <a:schemeClr val="tx1"/>
                </a:solidFill>
                <a:latin typeface="Times New Roman" panose="02020603050405020304" pitchFamily="18" charset="0"/>
                <a:cs typeface="Times New Roman" panose="02020603050405020304" pitchFamily="18" charset="0"/>
              </a:rPr>
              <a:t>Total Sales By Product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Product_Analysis!$B$3</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DD-4125-9479-C1B72ADFA07E}"/>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DD-4125-9479-C1B72ADFA07E}"/>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DD-4125-9479-C1B72ADFA07E}"/>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CDD-4125-9479-C1B72ADFA07E}"/>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CCDD-4125-9479-C1B72ADFA0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Product_Analysis!$A$4:$A$9</c:f>
              <c:strCache>
                <c:ptCount val="5"/>
                <c:pt idx="0">
                  <c:v>Apparel</c:v>
                </c:pt>
                <c:pt idx="1">
                  <c:v>Electronics</c:v>
                </c:pt>
                <c:pt idx="2">
                  <c:v>Health</c:v>
                </c:pt>
                <c:pt idx="3">
                  <c:v>Home Goods</c:v>
                </c:pt>
                <c:pt idx="4">
                  <c:v>Toys</c:v>
                </c:pt>
              </c:strCache>
            </c:strRef>
          </c:cat>
          <c:val>
            <c:numRef>
              <c:f>Product_Analysis!$B$4:$B$9</c:f>
              <c:numCache>
                <c:formatCode>_("$"* #,##0.00_);_("$"* \(#,##0.00\);_("$"* "-"??_);_(@_)</c:formatCode>
                <c:ptCount val="5"/>
                <c:pt idx="0">
                  <c:v>464367.51000000013</c:v>
                </c:pt>
                <c:pt idx="1">
                  <c:v>332851.86999999918</c:v>
                </c:pt>
                <c:pt idx="2">
                  <c:v>323205.35999999993</c:v>
                </c:pt>
                <c:pt idx="3">
                  <c:v>346995.36999999976</c:v>
                </c:pt>
                <c:pt idx="4">
                  <c:v>383916.51999999973</c:v>
                </c:pt>
              </c:numCache>
            </c:numRef>
          </c:val>
          <c:extLst>
            <c:ext xmlns:c16="http://schemas.microsoft.com/office/drawing/2014/chart" uri="{C3380CC4-5D6E-409C-BE32-E72D297353CC}">
              <c16:uniqueId val="{00000000-188A-45A5-BBF4-9089A1C1752B}"/>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[Project_Sales_Analysis_Data.xlsx]Product_Analysis!Total_Revenue_Cat</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chemeClr val="tx1"/>
                </a:solidFill>
                <a:latin typeface="Times New Roman" panose="02020603050405020304" pitchFamily="18" charset="0"/>
                <a:cs typeface="Times New Roman" panose="02020603050405020304" pitchFamily="18" charset="0"/>
              </a:rPr>
              <a:t>Total Revenue By Product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Product_Analysis!$B$21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1460-45ED-8E3C-B4C853009CC8}"/>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1460-45ED-8E3C-B4C853009CC8}"/>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1460-45ED-8E3C-B4C853009CC8}"/>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1460-45ED-8E3C-B4C853009CC8}"/>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1460-45ED-8E3C-B4C853009CC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Product_Analysis!$A$22:$A$27</c:f>
              <c:strCache>
                <c:ptCount val="5"/>
                <c:pt idx="0">
                  <c:v>Apparel</c:v>
                </c:pt>
                <c:pt idx="1">
                  <c:v>Electronics</c:v>
                </c:pt>
                <c:pt idx="2">
                  <c:v>Health</c:v>
                </c:pt>
                <c:pt idx="3">
                  <c:v>Home Goods</c:v>
                </c:pt>
                <c:pt idx="4">
                  <c:v>Toys</c:v>
                </c:pt>
              </c:strCache>
            </c:strRef>
          </c:cat>
          <c:val>
            <c:numRef>
              <c:f>Product_Analysis!$B$22:$B$27</c:f>
              <c:numCache>
                <c:formatCode>_("$"* #,##0.00_);_("$"* \(#,##0.00\);_("$"* "-"??_);_(@_)</c:formatCode>
                <c:ptCount val="5"/>
                <c:pt idx="0">
                  <c:v>256774.90999999997</c:v>
                </c:pt>
                <c:pt idx="1">
                  <c:v>136781.13999999998</c:v>
                </c:pt>
                <c:pt idx="2">
                  <c:v>167703.33000000019</c:v>
                </c:pt>
                <c:pt idx="3">
                  <c:v>191618.24000000014</c:v>
                </c:pt>
                <c:pt idx="4">
                  <c:v>168625.68000000014</c:v>
                </c:pt>
              </c:numCache>
            </c:numRef>
          </c:val>
          <c:extLst>
            <c:ext xmlns:c16="http://schemas.microsoft.com/office/drawing/2014/chart" uri="{C3380CC4-5D6E-409C-BE32-E72D297353CC}">
              <c16:uniqueId val="{00000000-150E-4EC1-82DE-A552A48FC0B7}"/>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[Project_Sales_Analysis_Data.xlsx]Product_Analysis!PV_Top10ProdSales</c:name>
    <c:fmtId val="56"/>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a:t>Top 10 Products in By Sales</a:t>
            </a:r>
          </a:p>
        </c:rich>
      </c:tx>
      <c:layout>
        <c:manualLayout>
          <c:xMode val="edge"/>
          <c:yMode val="edge"/>
          <c:x val="0.36796774870682519"/>
          <c:y val="7.0503141773051614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Product_Analysis!$K$3</c:f>
              <c:strCache>
                <c:ptCount val="1"/>
                <c:pt idx="0">
                  <c:v>Total</c:v>
                </c:pt>
              </c:strCache>
            </c:strRef>
          </c:tx>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Product_Analysis!$J$4:$J$14</c:f>
              <c:strCache>
                <c:ptCount val="10"/>
                <c:pt idx="0">
                  <c:v>PROD042</c:v>
                </c:pt>
                <c:pt idx="1">
                  <c:v>PROD019</c:v>
                </c:pt>
                <c:pt idx="2">
                  <c:v>PROD056</c:v>
                </c:pt>
                <c:pt idx="3">
                  <c:v>PROD048</c:v>
                </c:pt>
                <c:pt idx="4">
                  <c:v>PROD044</c:v>
                </c:pt>
                <c:pt idx="5">
                  <c:v>PROD006</c:v>
                </c:pt>
                <c:pt idx="6">
                  <c:v>PROD063</c:v>
                </c:pt>
                <c:pt idx="7">
                  <c:v>PROD026</c:v>
                </c:pt>
                <c:pt idx="8">
                  <c:v>PROD074</c:v>
                </c:pt>
                <c:pt idx="9">
                  <c:v>PROD036</c:v>
                </c:pt>
              </c:strCache>
            </c:strRef>
          </c:cat>
          <c:val>
            <c:numRef>
              <c:f>Product_Analysis!$K$4:$K$14</c:f>
              <c:numCache>
                <c:formatCode>_("$"* #,##0.00_);_("$"* \(#,##0.00\);_("$"* "-"??_);_(@_)</c:formatCode>
                <c:ptCount val="10"/>
                <c:pt idx="0">
                  <c:v>32399.790000000008</c:v>
                </c:pt>
                <c:pt idx="1">
                  <c:v>30785.580000000009</c:v>
                </c:pt>
                <c:pt idx="2">
                  <c:v>30432.979999999996</c:v>
                </c:pt>
                <c:pt idx="3">
                  <c:v>30409.200000000008</c:v>
                </c:pt>
                <c:pt idx="4">
                  <c:v>30183.06</c:v>
                </c:pt>
                <c:pt idx="5">
                  <c:v>30128.399999999994</c:v>
                </c:pt>
                <c:pt idx="6">
                  <c:v>29925.189999999988</c:v>
                </c:pt>
                <c:pt idx="7">
                  <c:v>29594.450000000008</c:v>
                </c:pt>
                <c:pt idx="8">
                  <c:v>29510.75</c:v>
                </c:pt>
                <c:pt idx="9">
                  <c:v>29238.529999999988</c:v>
                </c:pt>
              </c:numCache>
            </c:numRef>
          </c:val>
          <c:extLst>
            <c:ext xmlns:c16="http://schemas.microsoft.com/office/drawing/2014/chart" uri="{C3380CC4-5D6E-409C-BE32-E72D297353CC}">
              <c16:uniqueId val="{00000000-A0FA-40BF-AC76-D1D6A51B7167}"/>
            </c:ext>
          </c:extLst>
        </c:ser>
        <c:dLbls>
          <c:dLblPos val="outEnd"/>
          <c:showLegendKey val="0"/>
          <c:showVal val="1"/>
          <c:showCatName val="0"/>
          <c:showSerName val="0"/>
          <c:showPercent val="0"/>
          <c:showBubbleSize val="0"/>
        </c:dLbls>
        <c:gapWidth val="100"/>
        <c:overlap val="-24"/>
        <c:axId val="251260576"/>
        <c:axId val="251258176"/>
      </c:barChart>
      <c:catAx>
        <c:axId val="251260576"/>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Products Names</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51258176"/>
        <c:crosses val="autoZero"/>
        <c:auto val="1"/>
        <c:lblAlgn val="ctr"/>
        <c:lblOffset val="100"/>
        <c:noMultiLvlLbl val="0"/>
      </c:catAx>
      <c:valAx>
        <c:axId val="25125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Sum Of 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5126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[Project_Sales_Analysis_Data.xlsx]Product_Analysis!PV_Top10ProdRev</c:name>
    <c:fmtId val="55"/>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800" b="1">
                <a:latin typeface="Times New Roman" panose="02020603050405020304" pitchFamily="18" charset="0"/>
                <a:cs typeface="Times New Roman" panose="02020603050405020304" pitchFamily="18" charset="0"/>
              </a:rPr>
              <a:t>Top 10 Products By Revenue</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Product_Analysis!$K$21</c:f>
              <c:strCache>
                <c:ptCount val="1"/>
                <c:pt idx="0">
                  <c:v>Total</c:v>
                </c:pt>
              </c:strCache>
            </c:strRef>
          </c:tx>
          <c:spPr>
            <a:solidFill>
              <a:schemeClr val="accent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Product_Analysis!$J$22:$J$32</c:f>
              <c:strCache>
                <c:ptCount val="10"/>
                <c:pt idx="0">
                  <c:v>PROD056</c:v>
                </c:pt>
                <c:pt idx="1">
                  <c:v>PROD073</c:v>
                </c:pt>
                <c:pt idx="2">
                  <c:v>PROD023</c:v>
                </c:pt>
                <c:pt idx="3">
                  <c:v>PROD054</c:v>
                </c:pt>
                <c:pt idx="4">
                  <c:v>PROD060</c:v>
                </c:pt>
                <c:pt idx="5">
                  <c:v>PROD021</c:v>
                </c:pt>
                <c:pt idx="6">
                  <c:v>PROD069</c:v>
                </c:pt>
                <c:pt idx="7">
                  <c:v>PROD031</c:v>
                </c:pt>
                <c:pt idx="8">
                  <c:v>PROD074</c:v>
                </c:pt>
                <c:pt idx="9">
                  <c:v>PROD004</c:v>
                </c:pt>
              </c:strCache>
            </c:strRef>
          </c:cat>
          <c:val>
            <c:numRef>
              <c:f>Product_Analysis!$K$22:$K$32</c:f>
              <c:numCache>
                <c:formatCode>_("$"* #,##0.00_);_("$"* \(#,##0.00\);_("$"* "-"??_);_(@_)</c:formatCode>
                <c:ptCount val="10"/>
                <c:pt idx="0">
                  <c:v>28744.519999999993</c:v>
                </c:pt>
                <c:pt idx="1">
                  <c:v>27069.74</c:v>
                </c:pt>
                <c:pt idx="2">
                  <c:v>26013</c:v>
                </c:pt>
                <c:pt idx="3">
                  <c:v>24277.430000000004</c:v>
                </c:pt>
                <c:pt idx="4">
                  <c:v>23662.05</c:v>
                </c:pt>
                <c:pt idx="5">
                  <c:v>23533.160000000007</c:v>
                </c:pt>
                <c:pt idx="6">
                  <c:v>23072.26</c:v>
                </c:pt>
                <c:pt idx="7">
                  <c:v>22819.650000000005</c:v>
                </c:pt>
                <c:pt idx="8">
                  <c:v>21782.349999999988</c:v>
                </c:pt>
                <c:pt idx="9">
                  <c:v>20476.629999999997</c:v>
                </c:pt>
              </c:numCache>
            </c:numRef>
          </c:val>
          <c:extLst>
            <c:ext xmlns:c16="http://schemas.microsoft.com/office/drawing/2014/chart" uri="{C3380CC4-5D6E-409C-BE32-E72D297353CC}">
              <c16:uniqueId val="{00000000-989C-46F2-A310-3BA81A28A764}"/>
            </c:ext>
          </c:extLst>
        </c:ser>
        <c:dLbls>
          <c:showLegendKey val="0"/>
          <c:showVal val="0"/>
          <c:showCatName val="0"/>
          <c:showSerName val="0"/>
          <c:showPercent val="0"/>
          <c:showBubbleSize val="0"/>
        </c:dLbls>
        <c:gapWidth val="100"/>
        <c:overlap val="-24"/>
        <c:axId val="251259616"/>
        <c:axId val="251268736"/>
      </c:barChart>
      <c:catAx>
        <c:axId val="25125961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a:t>Products Names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51268736"/>
        <c:crosses val="autoZero"/>
        <c:auto val="1"/>
        <c:lblAlgn val="ctr"/>
        <c:lblOffset val="100"/>
        <c:noMultiLvlLbl val="0"/>
      </c:catAx>
      <c:valAx>
        <c:axId val="251268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a:t>Sum Of 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5125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[Project_Sales_Analysis_Data.xlsx]Product_Analysis!PV_ToTSal_Line</c:name>
    <c:fmtId val="0"/>
  </c:pivotSource>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solidFill>
                  <a:sysClr val="windowText" lastClr="000000"/>
                </a:solidFill>
                <a:latin typeface="Times New Roman" panose="02020603050405020304" pitchFamily="18" charset="0"/>
                <a:cs typeface="Times New Roman" panose="02020603050405020304" pitchFamily="18" charset="0"/>
              </a:rPr>
              <a:t>Total Sales By Categories</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Product_Analysis!$B$45:$B$46</c:f>
              <c:strCache>
                <c:ptCount val="1"/>
                <c:pt idx="0">
                  <c:v>Apparel</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Product_Analysis!$B$47:$B$59</c:f>
              <c:numCache>
                <c:formatCode>_("$"* #,##0.00_);_("$"* \(#,##0.00\);_("$"* "-"??_);_(@_)</c:formatCode>
                <c:ptCount val="12"/>
                <c:pt idx="0">
                  <c:v>39712.409999999996</c:v>
                </c:pt>
                <c:pt idx="1">
                  <c:v>39565.339999999989</c:v>
                </c:pt>
                <c:pt idx="2">
                  <c:v>39421.619999999981</c:v>
                </c:pt>
                <c:pt idx="3">
                  <c:v>29270.899999999994</c:v>
                </c:pt>
                <c:pt idx="4">
                  <c:v>40537.370000000003</c:v>
                </c:pt>
                <c:pt idx="5">
                  <c:v>40498.740000000005</c:v>
                </c:pt>
                <c:pt idx="6">
                  <c:v>40825.87999999999</c:v>
                </c:pt>
                <c:pt idx="7">
                  <c:v>31530.150000000012</c:v>
                </c:pt>
                <c:pt idx="8">
                  <c:v>43805.62</c:v>
                </c:pt>
                <c:pt idx="9">
                  <c:v>41458.590000000026</c:v>
                </c:pt>
                <c:pt idx="10">
                  <c:v>35745.55999999999</c:v>
                </c:pt>
                <c:pt idx="11">
                  <c:v>41995.329999999987</c:v>
                </c:pt>
              </c:numCache>
            </c:numRef>
          </c:val>
          <c:smooth val="0"/>
          <c:extLst>
            <c:ext xmlns:c16="http://schemas.microsoft.com/office/drawing/2014/chart" uri="{C3380CC4-5D6E-409C-BE32-E72D297353CC}">
              <c16:uniqueId val="{00000000-D055-4D55-8B67-C3AB3F860183}"/>
            </c:ext>
          </c:extLst>
        </c:ser>
        <c:ser>
          <c:idx val="1"/>
          <c:order val="1"/>
          <c:tx>
            <c:strRef>
              <c:f>Product_Analysis!$C$45:$C$46</c:f>
              <c:strCache>
                <c:ptCount val="1"/>
                <c:pt idx="0">
                  <c:v>Electronics</c:v>
                </c:pt>
              </c:strCache>
            </c:strRef>
          </c:tx>
          <c:spPr>
            <a:ln w="34925" cap="rnd">
              <a:solidFill>
                <a:schemeClr val="accent4"/>
              </a:solidFill>
              <a:round/>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9525">
                <a:solidFill>
                  <a:schemeClr val="accent4"/>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Product_Analysis!$C$47:$C$59</c:f>
              <c:numCache>
                <c:formatCode>_("$"* #,##0.00_);_("$"* \(#,##0.00\);_("$"* "-"??_);_(@_)</c:formatCode>
                <c:ptCount val="12"/>
                <c:pt idx="0">
                  <c:v>28131.039999999994</c:v>
                </c:pt>
                <c:pt idx="1">
                  <c:v>25466.939999999991</c:v>
                </c:pt>
                <c:pt idx="2">
                  <c:v>20831.23</c:v>
                </c:pt>
                <c:pt idx="3">
                  <c:v>23882.029999999995</c:v>
                </c:pt>
                <c:pt idx="4">
                  <c:v>24122.600000000006</c:v>
                </c:pt>
                <c:pt idx="5">
                  <c:v>22408.349999999995</c:v>
                </c:pt>
                <c:pt idx="6">
                  <c:v>30583.340000000004</c:v>
                </c:pt>
                <c:pt idx="7">
                  <c:v>32304.950000000004</c:v>
                </c:pt>
                <c:pt idx="8">
                  <c:v>31036.449999999993</c:v>
                </c:pt>
                <c:pt idx="9">
                  <c:v>34036.480000000003</c:v>
                </c:pt>
                <c:pt idx="10">
                  <c:v>27036.060000000009</c:v>
                </c:pt>
                <c:pt idx="11">
                  <c:v>33012.399999999994</c:v>
                </c:pt>
              </c:numCache>
            </c:numRef>
          </c:val>
          <c:smooth val="0"/>
          <c:extLst>
            <c:ext xmlns:c16="http://schemas.microsoft.com/office/drawing/2014/chart" uri="{C3380CC4-5D6E-409C-BE32-E72D297353CC}">
              <c16:uniqueId val="{00000000-34D2-43EE-A500-7AF70A76A8BE}"/>
            </c:ext>
          </c:extLst>
        </c:ser>
        <c:ser>
          <c:idx val="2"/>
          <c:order val="2"/>
          <c:tx>
            <c:strRef>
              <c:f>Product_Analysis!$D$45:$D$46</c:f>
              <c:strCache>
                <c:ptCount val="1"/>
                <c:pt idx="0">
                  <c:v>Health</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Product_Analysis!$D$47:$D$59</c:f>
              <c:numCache>
                <c:formatCode>_("$"* #,##0.00_);_("$"* \(#,##0.00\);_("$"* "-"??_);_(@_)</c:formatCode>
                <c:ptCount val="12"/>
                <c:pt idx="0">
                  <c:v>20479.54</c:v>
                </c:pt>
                <c:pt idx="1">
                  <c:v>22593.8</c:v>
                </c:pt>
                <c:pt idx="2">
                  <c:v>28392.570000000011</c:v>
                </c:pt>
                <c:pt idx="3">
                  <c:v>22892.629999999994</c:v>
                </c:pt>
                <c:pt idx="4">
                  <c:v>31661.539999999997</c:v>
                </c:pt>
                <c:pt idx="5">
                  <c:v>32145.999999999993</c:v>
                </c:pt>
                <c:pt idx="6">
                  <c:v>36945.14</c:v>
                </c:pt>
                <c:pt idx="7">
                  <c:v>23527.570000000014</c:v>
                </c:pt>
                <c:pt idx="8">
                  <c:v>25954.739999999998</c:v>
                </c:pt>
                <c:pt idx="9">
                  <c:v>21753.850000000002</c:v>
                </c:pt>
                <c:pt idx="10">
                  <c:v>21821.870000000006</c:v>
                </c:pt>
                <c:pt idx="11">
                  <c:v>35036.11</c:v>
                </c:pt>
              </c:numCache>
            </c:numRef>
          </c:val>
          <c:smooth val="0"/>
          <c:extLst>
            <c:ext xmlns:c16="http://schemas.microsoft.com/office/drawing/2014/chart" uri="{C3380CC4-5D6E-409C-BE32-E72D297353CC}">
              <c16:uniqueId val="{00000001-34D2-43EE-A500-7AF70A76A8BE}"/>
            </c:ext>
          </c:extLst>
        </c:ser>
        <c:ser>
          <c:idx val="3"/>
          <c:order val="3"/>
          <c:tx>
            <c:strRef>
              <c:f>Product_Analysis!$E$45:$E$46</c:f>
              <c:strCache>
                <c:ptCount val="1"/>
                <c:pt idx="0">
                  <c:v>Home Goods</c:v>
                </c:pt>
              </c:strCache>
            </c:strRef>
          </c:tx>
          <c:spPr>
            <a:ln w="34925" cap="rnd">
              <a:solidFill>
                <a:schemeClr val="accent2">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w="9525">
                <a:solidFill>
                  <a:schemeClr val="accent2">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Product_Analysis!$E$47:$E$59</c:f>
              <c:numCache>
                <c:formatCode>_("$"* #,##0.00_);_("$"* \(#,##0.00\);_("$"* "-"??_);_(@_)</c:formatCode>
                <c:ptCount val="12"/>
                <c:pt idx="0">
                  <c:v>25276.909999999996</c:v>
                </c:pt>
                <c:pt idx="1">
                  <c:v>29164.280000000002</c:v>
                </c:pt>
                <c:pt idx="2">
                  <c:v>35682.589999999997</c:v>
                </c:pt>
                <c:pt idx="3">
                  <c:v>28749.74</c:v>
                </c:pt>
                <c:pt idx="4">
                  <c:v>28178.810000000005</c:v>
                </c:pt>
                <c:pt idx="5">
                  <c:v>24488.890000000007</c:v>
                </c:pt>
                <c:pt idx="6">
                  <c:v>32804.83</c:v>
                </c:pt>
                <c:pt idx="7">
                  <c:v>25787.7</c:v>
                </c:pt>
                <c:pt idx="8">
                  <c:v>27611.850000000006</c:v>
                </c:pt>
                <c:pt idx="9">
                  <c:v>29934.49</c:v>
                </c:pt>
                <c:pt idx="10">
                  <c:v>28146.050000000003</c:v>
                </c:pt>
                <c:pt idx="11">
                  <c:v>31169.230000000003</c:v>
                </c:pt>
              </c:numCache>
            </c:numRef>
          </c:val>
          <c:smooth val="0"/>
          <c:extLst>
            <c:ext xmlns:c16="http://schemas.microsoft.com/office/drawing/2014/chart" uri="{C3380CC4-5D6E-409C-BE32-E72D297353CC}">
              <c16:uniqueId val="{00000002-34D2-43EE-A500-7AF70A76A8BE}"/>
            </c:ext>
          </c:extLst>
        </c:ser>
        <c:ser>
          <c:idx val="4"/>
          <c:order val="4"/>
          <c:tx>
            <c:strRef>
              <c:f>Product_Analysis!$F$45:$F$46</c:f>
              <c:strCache>
                <c:ptCount val="1"/>
                <c:pt idx="0">
                  <c:v>Toys</c:v>
                </c:pt>
              </c:strCache>
            </c:strRef>
          </c:tx>
          <c:spPr>
            <a:ln w="34925" cap="rnd">
              <a:solidFill>
                <a:schemeClr val="accent4">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w="9525">
                <a:solidFill>
                  <a:schemeClr val="accent4">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Product_Analysis!$A$47:$A$59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Product_Analysis!$F$47:$F$59</c:f>
              <c:numCache>
                <c:formatCode>_("$"* #,##0.00_);_("$"* \(#,##0.00\);_("$"* "-"??_);_(@_)</c:formatCode>
                <c:ptCount val="12"/>
                <c:pt idx="0">
                  <c:v>33976.760000000009</c:v>
                </c:pt>
                <c:pt idx="1">
                  <c:v>35003.549999999988</c:v>
                </c:pt>
                <c:pt idx="2">
                  <c:v>26055.61</c:v>
                </c:pt>
                <c:pt idx="3">
                  <c:v>31168.649999999994</c:v>
                </c:pt>
                <c:pt idx="4">
                  <c:v>29455.029999999992</c:v>
                </c:pt>
                <c:pt idx="5">
                  <c:v>32484.12</c:v>
                </c:pt>
                <c:pt idx="6">
                  <c:v>29124.580000000005</c:v>
                </c:pt>
                <c:pt idx="7">
                  <c:v>37335.879999999997</c:v>
                </c:pt>
                <c:pt idx="8">
                  <c:v>21078.25</c:v>
                </c:pt>
                <c:pt idx="9">
                  <c:v>34571.21</c:v>
                </c:pt>
                <c:pt idx="10">
                  <c:v>42396.05</c:v>
                </c:pt>
                <c:pt idx="11">
                  <c:v>31266.829999999998</c:v>
                </c:pt>
              </c:numCache>
            </c:numRef>
          </c:val>
          <c:smooth val="0"/>
          <c:extLst>
            <c:ext xmlns:c16="http://schemas.microsoft.com/office/drawing/2014/chart" uri="{C3380CC4-5D6E-409C-BE32-E72D297353CC}">
              <c16:uniqueId val="{00000003-34D2-43EE-A500-7AF70A76A8BE}"/>
            </c:ext>
          </c:extLst>
        </c:ser>
        <c:dLbls>
          <c:showLegendKey val="0"/>
          <c:showVal val="0"/>
          <c:showCatName val="0"/>
          <c:showSerName val="0"/>
          <c:showPercent val="0"/>
          <c:showBubbleSize val="0"/>
        </c:dLbls>
        <c:marker val="1"/>
        <c:smooth val="0"/>
        <c:axId val="489827967"/>
        <c:axId val="489835647"/>
      </c:lineChart>
      <c:catAx>
        <c:axId val="489827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89835647"/>
        <c:crosses val="autoZero"/>
        <c:auto val="1"/>
        <c:lblAlgn val="ctr"/>
        <c:lblOffset val="100"/>
        <c:noMultiLvlLbl val="0"/>
      </c:catAx>
      <c:valAx>
        <c:axId val="489835647"/>
        <c:scaling>
          <c:orientation val="minMax"/>
          <c:min val="10000"/>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489827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[Project_Sales_Analysis_Data.xlsx]Customer_Analysis!PivotTable5</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Customers Segmentation</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Customer_Analysis!$B$26:$B$27</c:f>
              <c:strCache>
                <c:ptCount val="1"/>
                <c:pt idx="0">
                  <c:v>East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Customer_Analysis!$A$28:$A$40</c:f>
              <c:multiLvlStrCache>
                <c:ptCount val="10"/>
                <c:lvl>
                  <c:pt idx="0">
                    <c:v>18-25</c:v>
                  </c:pt>
                  <c:pt idx="1">
                    <c:v>26-35</c:v>
                  </c:pt>
                  <c:pt idx="2">
                    <c:v>36-45</c:v>
                  </c:pt>
                  <c:pt idx="3">
                    <c:v>46-55</c:v>
                  </c:pt>
                  <c:pt idx="4">
                    <c:v>56-65</c:v>
                  </c:pt>
                  <c:pt idx="5">
                    <c:v>18-25</c:v>
                  </c:pt>
                  <c:pt idx="6">
                    <c:v>26-35</c:v>
                  </c:pt>
                  <c:pt idx="7">
                    <c:v>36-45</c:v>
                  </c:pt>
                  <c:pt idx="8">
                    <c:v>46-55</c:v>
                  </c:pt>
                  <c:pt idx="9">
                    <c:v>56-65</c:v>
                  </c:pt>
                </c:lvl>
                <c:lvl>
                  <c:pt idx="0">
                    <c:v>Female</c:v>
                  </c:pt>
                  <c:pt idx="5">
                    <c:v>Male</c:v>
                  </c:pt>
                </c:lvl>
              </c:multiLvlStrCache>
            </c:multiLvlStrRef>
          </c:cat>
          <c:val>
            <c:numRef>
              <c:f>Customer_Analysis!$B$28:$B$40</c:f>
              <c:numCache>
                <c:formatCode>General</c:formatCode>
                <c:ptCount val="10"/>
                <c:pt idx="0">
                  <c:v>39</c:v>
                </c:pt>
                <c:pt idx="1">
                  <c:v>34</c:v>
                </c:pt>
                <c:pt idx="2">
                  <c:v>45</c:v>
                </c:pt>
                <c:pt idx="3">
                  <c:v>42</c:v>
                </c:pt>
                <c:pt idx="4">
                  <c:v>41</c:v>
                </c:pt>
                <c:pt idx="5">
                  <c:v>34</c:v>
                </c:pt>
                <c:pt idx="6">
                  <c:v>40</c:v>
                </c:pt>
                <c:pt idx="7">
                  <c:v>37</c:v>
                </c:pt>
                <c:pt idx="8">
                  <c:v>26</c:v>
                </c:pt>
                <c:pt idx="9">
                  <c:v>30</c:v>
                </c:pt>
              </c:numCache>
            </c:numRef>
          </c:val>
          <c:extLst>
            <c:ext xmlns:c16="http://schemas.microsoft.com/office/drawing/2014/chart" uri="{C3380CC4-5D6E-409C-BE32-E72D297353CC}">
              <c16:uniqueId val="{00000000-F6DD-40CE-99C8-29849A97A623}"/>
            </c:ext>
          </c:extLst>
        </c:ser>
        <c:ser>
          <c:idx val="1"/>
          <c:order val="1"/>
          <c:tx>
            <c:strRef>
              <c:f>Customer_Analysis!$C$26:$C$27</c:f>
              <c:strCache>
                <c:ptCount val="1"/>
                <c:pt idx="0">
                  <c:v>North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Customer_Analysis!$A$28:$A$40</c:f>
              <c:multiLvlStrCache>
                <c:ptCount val="10"/>
                <c:lvl>
                  <c:pt idx="0">
                    <c:v>18-25</c:v>
                  </c:pt>
                  <c:pt idx="1">
                    <c:v>26-35</c:v>
                  </c:pt>
                  <c:pt idx="2">
                    <c:v>36-45</c:v>
                  </c:pt>
                  <c:pt idx="3">
                    <c:v>46-55</c:v>
                  </c:pt>
                  <c:pt idx="4">
                    <c:v>56-65</c:v>
                  </c:pt>
                  <c:pt idx="5">
                    <c:v>18-25</c:v>
                  </c:pt>
                  <c:pt idx="6">
                    <c:v>26-35</c:v>
                  </c:pt>
                  <c:pt idx="7">
                    <c:v>36-45</c:v>
                  </c:pt>
                  <c:pt idx="8">
                    <c:v>46-55</c:v>
                  </c:pt>
                  <c:pt idx="9">
                    <c:v>56-65</c:v>
                  </c:pt>
                </c:lvl>
                <c:lvl>
                  <c:pt idx="0">
                    <c:v>Female</c:v>
                  </c:pt>
                  <c:pt idx="5">
                    <c:v>Male</c:v>
                  </c:pt>
                </c:lvl>
              </c:multiLvlStrCache>
            </c:multiLvlStrRef>
          </c:cat>
          <c:val>
            <c:numRef>
              <c:f>Customer_Analysis!$C$28:$C$40</c:f>
              <c:numCache>
                <c:formatCode>General</c:formatCode>
                <c:ptCount val="10"/>
                <c:pt idx="0">
                  <c:v>37</c:v>
                </c:pt>
                <c:pt idx="1">
                  <c:v>34</c:v>
                </c:pt>
                <c:pt idx="2">
                  <c:v>24</c:v>
                </c:pt>
                <c:pt idx="3">
                  <c:v>32</c:v>
                </c:pt>
                <c:pt idx="4">
                  <c:v>35</c:v>
                </c:pt>
                <c:pt idx="5">
                  <c:v>37</c:v>
                </c:pt>
                <c:pt idx="6">
                  <c:v>34</c:v>
                </c:pt>
                <c:pt idx="7">
                  <c:v>43</c:v>
                </c:pt>
                <c:pt idx="8">
                  <c:v>29</c:v>
                </c:pt>
                <c:pt idx="9">
                  <c:v>41</c:v>
                </c:pt>
              </c:numCache>
            </c:numRef>
          </c:val>
          <c:extLst>
            <c:ext xmlns:c16="http://schemas.microsoft.com/office/drawing/2014/chart" uri="{C3380CC4-5D6E-409C-BE32-E72D297353CC}">
              <c16:uniqueId val="{00000009-348D-4B15-BDC8-CD349AE1C298}"/>
            </c:ext>
          </c:extLst>
        </c:ser>
        <c:ser>
          <c:idx val="2"/>
          <c:order val="2"/>
          <c:tx>
            <c:strRef>
              <c:f>Customer_Analysis!$D$26:$D$27</c:f>
              <c:strCache>
                <c:ptCount val="1"/>
                <c:pt idx="0">
                  <c:v>South</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Customer_Analysis!$A$28:$A$40</c:f>
              <c:multiLvlStrCache>
                <c:ptCount val="10"/>
                <c:lvl>
                  <c:pt idx="0">
                    <c:v>18-25</c:v>
                  </c:pt>
                  <c:pt idx="1">
                    <c:v>26-35</c:v>
                  </c:pt>
                  <c:pt idx="2">
                    <c:v>36-45</c:v>
                  </c:pt>
                  <c:pt idx="3">
                    <c:v>46-55</c:v>
                  </c:pt>
                  <c:pt idx="4">
                    <c:v>56-65</c:v>
                  </c:pt>
                  <c:pt idx="5">
                    <c:v>18-25</c:v>
                  </c:pt>
                  <c:pt idx="6">
                    <c:v>26-35</c:v>
                  </c:pt>
                  <c:pt idx="7">
                    <c:v>36-45</c:v>
                  </c:pt>
                  <c:pt idx="8">
                    <c:v>46-55</c:v>
                  </c:pt>
                  <c:pt idx="9">
                    <c:v>56-65</c:v>
                  </c:pt>
                </c:lvl>
                <c:lvl>
                  <c:pt idx="0">
                    <c:v>Female</c:v>
                  </c:pt>
                  <c:pt idx="5">
                    <c:v>Male</c:v>
                  </c:pt>
                </c:lvl>
              </c:multiLvlStrCache>
            </c:multiLvlStrRef>
          </c:cat>
          <c:val>
            <c:numRef>
              <c:f>Customer_Analysis!$D$28:$D$40</c:f>
              <c:numCache>
                <c:formatCode>General</c:formatCode>
                <c:ptCount val="10"/>
                <c:pt idx="0">
                  <c:v>38</c:v>
                </c:pt>
                <c:pt idx="1">
                  <c:v>34</c:v>
                </c:pt>
                <c:pt idx="2">
                  <c:v>40</c:v>
                </c:pt>
                <c:pt idx="3">
                  <c:v>44</c:v>
                </c:pt>
                <c:pt idx="4">
                  <c:v>37</c:v>
                </c:pt>
                <c:pt idx="5">
                  <c:v>37</c:v>
                </c:pt>
                <c:pt idx="6">
                  <c:v>37</c:v>
                </c:pt>
                <c:pt idx="7">
                  <c:v>35</c:v>
                </c:pt>
                <c:pt idx="8">
                  <c:v>41</c:v>
                </c:pt>
                <c:pt idx="9">
                  <c:v>42</c:v>
                </c:pt>
              </c:numCache>
            </c:numRef>
          </c:val>
          <c:extLst>
            <c:ext xmlns:c16="http://schemas.microsoft.com/office/drawing/2014/chart" uri="{C3380CC4-5D6E-409C-BE32-E72D297353CC}">
              <c16:uniqueId val="{0000000A-348D-4B15-BDC8-CD349AE1C298}"/>
            </c:ext>
          </c:extLst>
        </c:ser>
        <c:ser>
          <c:idx val="3"/>
          <c:order val="3"/>
          <c:tx>
            <c:strRef>
              <c:f>Customer_Analysis!$E$26:$E$27</c:f>
              <c:strCache>
                <c:ptCount val="1"/>
                <c:pt idx="0">
                  <c:v>West</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Customer_Analysis!$A$28:$A$40</c:f>
              <c:multiLvlStrCache>
                <c:ptCount val="10"/>
                <c:lvl>
                  <c:pt idx="0">
                    <c:v>18-25</c:v>
                  </c:pt>
                  <c:pt idx="1">
                    <c:v>26-35</c:v>
                  </c:pt>
                  <c:pt idx="2">
                    <c:v>36-45</c:v>
                  </c:pt>
                  <c:pt idx="3">
                    <c:v>46-55</c:v>
                  </c:pt>
                  <c:pt idx="4">
                    <c:v>56-65</c:v>
                  </c:pt>
                  <c:pt idx="5">
                    <c:v>18-25</c:v>
                  </c:pt>
                  <c:pt idx="6">
                    <c:v>26-35</c:v>
                  </c:pt>
                  <c:pt idx="7">
                    <c:v>36-45</c:v>
                  </c:pt>
                  <c:pt idx="8">
                    <c:v>46-55</c:v>
                  </c:pt>
                  <c:pt idx="9">
                    <c:v>56-65</c:v>
                  </c:pt>
                </c:lvl>
                <c:lvl>
                  <c:pt idx="0">
                    <c:v>Female</c:v>
                  </c:pt>
                  <c:pt idx="5">
                    <c:v>Male</c:v>
                  </c:pt>
                </c:lvl>
              </c:multiLvlStrCache>
            </c:multiLvlStrRef>
          </c:cat>
          <c:val>
            <c:numRef>
              <c:f>Customer_Analysis!$E$28:$E$40</c:f>
              <c:numCache>
                <c:formatCode>General</c:formatCode>
                <c:ptCount val="10"/>
                <c:pt idx="0">
                  <c:v>42</c:v>
                </c:pt>
                <c:pt idx="1">
                  <c:v>43</c:v>
                </c:pt>
                <c:pt idx="2">
                  <c:v>32</c:v>
                </c:pt>
                <c:pt idx="3">
                  <c:v>37</c:v>
                </c:pt>
                <c:pt idx="4">
                  <c:v>39</c:v>
                </c:pt>
                <c:pt idx="5">
                  <c:v>43</c:v>
                </c:pt>
                <c:pt idx="6">
                  <c:v>40</c:v>
                </c:pt>
                <c:pt idx="7">
                  <c:v>43</c:v>
                </c:pt>
                <c:pt idx="8">
                  <c:v>40</c:v>
                </c:pt>
                <c:pt idx="9">
                  <c:v>42</c:v>
                </c:pt>
              </c:numCache>
            </c:numRef>
          </c:val>
          <c:extLst>
            <c:ext xmlns:c16="http://schemas.microsoft.com/office/drawing/2014/chart" uri="{C3380CC4-5D6E-409C-BE32-E72D297353CC}">
              <c16:uniqueId val="{0000000B-348D-4B15-BDC8-CD349AE1C298}"/>
            </c:ext>
          </c:extLst>
        </c:ser>
        <c:dLbls>
          <c:dLblPos val="outEnd"/>
          <c:showLegendKey val="0"/>
          <c:showVal val="1"/>
          <c:showCatName val="0"/>
          <c:showSerName val="0"/>
          <c:showPercent val="0"/>
          <c:showBubbleSize val="0"/>
        </c:dLbls>
        <c:gapWidth val="100"/>
        <c:overlap val="-24"/>
        <c:axId val="1039629039"/>
        <c:axId val="1039600719"/>
      </c:barChart>
      <c:catAx>
        <c:axId val="1039629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39600719"/>
        <c:crosses val="autoZero"/>
        <c:auto val="1"/>
        <c:lblAlgn val="ctr"/>
        <c:lblOffset val="100"/>
        <c:noMultiLvlLbl val="0"/>
      </c:catAx>
      <c:valAx>
        <c:axId val="1039600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039629039"/>
        <c:crosses val="autoZero"/>
        <c:crossBetween val="between"/>
      </c:valAx>
      <c:spPr>
        <a:noFill/>
        <a:ln>
          <a:noFill/>
        </a:ln>
        <a:effectLst/>
      </c:spPr>
    </c:plotArea>
    <c:legend>
      <c:legendPos val="t"/>
      <c:layout>
        <c:manualLayout>
          <c:xMode val="edge"/>
          <c:yMode val="edge"/>
          <c:x val="0.71521172736187888"/>
          <c:y val="7.3562303651480782E-2"/>
          <c:w val="0.19796509943897081"/>
          <c:h val="9.657025113558222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[Project_Sales_Analysis_Data.xlsx]Customer_Analysis!PivotTable7</c:name>
    <c:fmtId val="18"/>
  </c:pivotSource>
  <c:chart>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Customer_Analysis!$B$1:$B$2</c:f>
              <c:strCache>
                <c:ptCount val="1"/>
                <c:pt idx="0">
                  <c:v>Female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Customer_Analysis!$A$3:$A$8</c:f>
              <c:strCache>
                <c:ptCount val="5"/>
                <c:pt idx="0">
                  <c:v>18-25</c:v>
                </c:pt>
                <c:pt idx="1">
                  <c:v>26-35</c:v>
                </c:pt>
                <c:pt idx="2">
                  <c:v>36-45</c:v>
                </c:pt>
                <c:pt idx="3">
                  <c:v>46-55</c:v>
                </c:pt>
                <c:pt idx="4">
                  <c:v>56-65</c:v>
                </c:pt>
              </c:strCache>
            </c:strRef>
          </c:cat>
          <c:val>
            <c:numRef>
              <c:f>Customer_Analysis!$B$3:$B$8</c:f>
              <c:numCache>
                <c:formatCode>General</c:formatCode>
                <c:ptCount val="5"/>
                <c:pt idx="0">
                  <c:v>156</c:v>
                </c:pt>
                <c:pt idx="1">
                  <c:v>145</c:v>
                </c:pt>
                <c:pt idx="2">
                  <c:v>141</c:v>
                </c:pt>
                <c:pt idx="3">
                  <c:v>155</c:v>
                </c:pt>
                <c:pt idx="4">
                  <c:v>152</c:v>
                </c:pt>
              </c:numCache>
            </c:numRef>
          </c:val>
          <c:extLst>
            <c:ext xmlns:c16="http://schemas.microsoft.com/office/drawing/2014/chart" uri="{C3380CC4-5D6E-409C-BE32-E72D297353CC}">
              <c16:uniqueId val="{00000000-CE97-42B4-BA23-CDE84B958A91}"/>
            </c:ext>
          </c:extLst>
        </c:ser>
        <c:ser>
          <c:idx val="1"/>
          <c:order val="1"/>
          <c:tx>
            <c:strRef>
              <c:f>Customer_Analysis!$C$1:$C$2</c:f>
              <c:strCache>
                <c:ptCount val="1"/>
                <c:pt idx="0">
                  <c:v>Male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Customer_Analysis!$A$3:$A$8</c:f>
              <c:strCache>
                <c:ptCount val="5"/>
                <c:pt idx="0">
                  <c:v>18-25</c:v>
                </c:pt>
                <c:pt idx="1">
                  <c:v>26-35</c:v>
                </c:pt>
                <c:pt idx="2">
                  <c:v>36-45</c:v>
                </c:pt>
                <c:pt idx="3">
                  <c:v>46-55</c:v>
                </c:pt>
                <c:pt idx="4">
                  <c:v>56-65</c:v>
                </c:pt>
              </c:strCache>
            </c:strRef>
          </c:cat>
          <c:val>
            <c:numRef>
              <c:f>Customer_Analysis!$C$3:$C$8</c:f>
              <c:numCache>
                <c:formatCode>General</c:formatCode>
                <c:ptCount val="5"/>
                <c:pt idx="0">
                  <c:v>151</c:v>
                </c:pt>
                <c:pt idx="1">
                  <c:v>151</c:v>
                </c:pt>
                <c:pt idx="2">
                  <c:v>158</c:v>
                </c:pt>
                <c:pt idx="3">
                  <c:v>136</c:v>
                </c:pt>
                <c:pt idx="4">
                  <c:v>155</c:v>
                </c:pt>
              </c:numCache>
            </c:numRef>
          </c:val>
          <c:extLst>
            <c:ext xmlns:c16="http://schemas.microsoft.com/office/drawing/2014/chart" uri="{C3380CC4-5D6E-409C-BE32-E72D297353CC}">
              <c16:uniqueId val="{00000003-CE97-42B4-BA23-CDE84B958A91}"/>
            </c:ext>
          </c:extLst>
        </c:ser>
        <c:dLbls>
          <c:showLegendKey val="0"/>
          <c:showVal val="0"/>
          <c:showCatName val="0"/>
          <c:showSerName val="0"/>
          <c:showPercent val="0"/>
          <c:showBubbleSize val="0"/>
        </c:dLbls>
        <c:gapWidth val="100"/>
        <c:overlap val="-24"/>
        <c:axId val="294126096"/>
        <c:axId val="294119856"/>
      </c:barChart>
      <c:catAx>
        <c:axId val="2941260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294119856"/>
        <c:crosses val="autoZero"/>
        <c:auto val="1"/>
        <c:lblAlgn val="ctr"/>
        <c:lblOffset val="100"/>
        <c:noMultiLvlLbl val="0"/>
      </c:catAx>
      <c:valAx>
        <c:axId val="29411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29412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[Project_Sales_Analysis_Data.xlsx]Customer_Analysis!PV_Tot_Cust_Reg</c:name>
    <c:fmtId val="0"/>
  </c:pivotSource>
  <c:chart>
    <c:title>
      <c:tx>
        <c:rich>
          <a:bodyPr rot="0" spcFirstLastPara="1" vertOverflow="ellipsis" vert="horz" wrap="square" anchor="ctr" anchorCtr="1"/>
          <a:lstStyle/>
          <a:p>
            <a:pPr algn="ctr">
              <a:defRPr sz="1400" b="1" i="0" u="none" strike="noStrike" kern="1200" cap="none" spc="50" baseline="0">
                <a:solidFill>
                  <a:schemeClr val="tx1"/>
                </a:solidFill>
                <a:latin typeface="+mn-lt"/>
                <a:ea typeface="+mn-ea"/>
                <a:cs typeface="+mn-cs"/>
              </a:defRPr>
            </a:pPr>
            <a:r>
              <a:rPr lang="en-US" sz="2000" cap="none" baseline="0">
                <a:solidFill>
                  <a:schemeClr val="tx1"/>
                </a:solidFill>
                <a:latin typeface="Times New Roman" panose="02020603050405020304" pitchFamily="18" charset="0"/>
                <a:cs typeface="Times New Roman" panose="02020603050405020304" pitchFamily="18" charset="0"/>
              </a:rPr>
              <a:t>Total Customers By Region</a:t>
            </a:r>
          </a:p>
        </c:rich>
      </c:tx>
      <c:layout>
        <c:manualLayout>
          <c:xMode val="edge"/>
          <c:yMode val="edge"/>
          <c:x val="0.17030825897531712"/>
          <c:y val="9.1892095995253914E-2"/>
        </c:manualLayout>
      </c:layout>
      <c:overlay val="0"/>
      <c:spPr>
        <a:noFill/>
        <a:ln>
          <a:noFill/>
        </a:ln>
        <a:effectLst/>
      </c:spPr>
      <c:txPr>
        <a:bodyPr rot="0" spcFirstLastPara="1" vertOverflow="ellipsis" vert="horz" wrap="square" anchor="ctr" anchorCtr="1"/>
        <a:lstStyle/>
        <a:p>
          <a:pPr algn="ctr">
            <a:defRPr sz="1400" b="1" i="0" u="none" strike="noStrike" kern="1200" cap="none" spc="5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1927595964566929"/>
          <c:y val="0.1874490459334785"/>
          <c:w val="0.47780409284776904"/>
          <c:h val="0.7950761995872011"/>
        </c:manualLayout>
      </c:layout>
      <c:doughnutChart>
        <c:varyColors val="1"/>
        <c:ser>
          <c:idx val="0"/>
          <c:order val="0"/>
          <c:tx>
            <c:strRef>
              <c:f>Customer_Analysis!$K$3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F07-4417-BFAC-8F785A27382E}"/>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F07-4417-BFAC-8F785A27382E}"/>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F07-4417-BFAC-8F785A27382E}"/>
              </c:ext>
            </c:extLst>
          </c:dPt>
          <c:dPt>
            <c:idx val="3"/>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F07-4417-BFAC-8F785A27382E}"/>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Customer_Analysis!$J$4:$J$8</c:f>
              <c:strCache>
                <c:ptCount val="4"/>
                <c:pt idx="0">
                  <c:v>East</c:v>
                </c:pt>
                <c:pt idx="1">
                  <c:v>North</c:v>
                </c:pt>
                <c:pt idx="2">
                  <c:v>South</c:v>
                </c:pt>
                <c:pt idx="3">
                  <c:v>West</c:v>
                </c:pt>
              </c:strCache>
            </c:strRef>
          </c:cat>
          <c:val>
            <c:numRef>
              <c:f>Customer_Analysis!$K$4:$K$8</c:f>
              <c:numCache>
                <c:formatCode>General</c:formatCode>
                <c:ptCount val="4"/>
                <c:pt idx="0">
                  <c:v>368</c:v>
                </c:pt>
                <c:pt idx="1">
                  <c:v>346</c:v>
                </c:pt>
                <c:pt idx="2">
                  <c:v>385</c:v>
                </c:pt>
                <c:pt idx="3">
                  <c:v>401</c:v>
                </c:pt>
              </c:numCache>
            </c:numRef>
          </c:val>
          <c:extLst>
            <c:ext xmlns:c16="http://schemas.microsoft.com/office/drawing/2014/chart" uri="{C3380CC4-5D6E-409C-BE32-E72D297353CC}">
              <c16:uniqueId val="{00000000-6A04-4961-B1FC-85118B65153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7802001312335956"/>
          <c:y val="0.37503232656665586"/>
          <c:w val="0.17522617290026246"/>
          <c:h val="0.36506453048509124"/>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1">
                <a:solidFill>
                  <a:sysClr val="windowText" lastClr="000000"/>
                </a:solidFill>
              </a:rPr>
              <a:t>Number Of Customers in each Age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
        <c:idx val="5"/>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Customer_Analysis!$L$40</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94-4683-B447-A4A3537D251D}"/>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94-4683-B447-A4A3537D251D}"/>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94-4683-B447-A4A3537D251D}"/>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094-4683-B447-A4A3537D251D}"/>
              </c:ext>
            </c:extLst>
          </c:dPt>
          <c:dPt>
            <c:idx val="4"/>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C094-4683-B447-A4A3537D251D}"/>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Customer_Analysis!$K$41:$K$46</c:f>
              <c:strCache>
                <c:ptCount val="5"/>
                <c:pt idx="0">
                  <c:v>18-25</c:v>
                </c:pt>
                <c:pt idx="1">
                  <c:v>26-35</c:v>
                </c:pt>
                <c:pt idx="2">
                  <c:v>36-45</c:v>
                </c:pt>
                <c:pt idx="3">
                  <c:v>46-55</c:v>
                </c:pt>
                <c:pt idx="4">
                  <c:v>56-65</c:v>
                </c:pt>
              </c:strCache>
            </c:strRef>
          </c:cat>
          <c:val>
            <c:numRef>
              <c:f>Customer_Analysis!$L$41:$L$46</c:f>
              <c:numCache>
                <c:formatCode>General</c:formatCode>
                <c:ptCount val="5"/>
                <c:pt idx="0">
                  <c:v>307</c:v>
                </c:pt>
                <c:pt idx="1">
                  <c:v>296</c:v>
                </c:pt>
                <c:pt idx="2">
                  <c:v>299</c:v>
                </c:pt>
                <c:pt idx="3">
                  <c:v>291</c:v>
                </c:pt>
                <c:pt idx="4">
                  <c:v>307</c:v>
                </c:pt>
              </c:numCache>
            </c:numRef>
          </c:val>
          <c:extLst>
            <c:ext xmlns:c16="http://schemas.microsoft.com/office/drawing/2014/chart" uri="{C3380CC4-5D6E-409C-BE32-E72D297353CC}">
              <c16:uniqueId val="{00000000-520D-447E-A60E-4D5CA2D67C32}"/>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[Project_Sales_Analysis_Data.xlsx]Customer_Analysis!PivotTable20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latin typeface="Times New Roman" panose="02020603050405020304" pitchFamily="18" charset="0"/>
                <a:cs typeface="Times New Roman" panose="02020603050405020304" pitchFamily="18" charset="0"/>
              </a:rPr>
              <a:t>Gender Distribution in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Customer_Analysis!$B$70</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CE-49CC-B71F-519D51E06A38}"/>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CE-49CC-B71F-519D51E06A38}"/>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Customer_Analysis!$A$71:$A$73</c:f>
              <c:strCache>
                <c:ptCount val="2"/>
                <c:pt idx="0">
                  <c:v>Female</c:v>
                </c:pt>
                <c:pt idx="1">
                  <c:v>Male</c:v>
                </c:pt>
              </c:strCache>
            </c:strRef>
          </c:cat>
          <c:val>
            <c:numRef>
              <c:f>Customer_Analysis!$B$71:$B$73</c:f>
              <c:numCache>
                <c:formatCode>General</c:formatCode>
                <c:ptCount val="2"/>
                <c:pt idx="0">
                  <c:v>749</c:v>
                </c:pt>
                <c:pt idx="1">
                  <c:v>751</c:v>
                </c:pt>
              </c:numCache>
            </c:numRef>
          </c:val>
          <c:extLst>
            <c:ext xmlns:c16="http://schemas.microsoft.com/office/drawing/2014/chart" uri="{C3380CC4-5D6E-409C-BE32-E72D297353CC}">
              <c16:uniqueId val="{00000000-81F2-43A4-A716-DD05E984C99C}"/>
            </c:ext>
          </c:extLst>
        </c:ser>
        <c:dLbls>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[Project_Sales_Analysis_Data.xlsx]Region_Analysis!pvt_Region</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Total Sales in each Region Over Categories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Region_Analysis!$B$1:$B$2</c:f>
              <c:strCache>
                <c:ptCount val="1"/>
                <c:pt idx="0">
                  <c:v>Apparel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Region_Analysis!$A$3:$A$7</c:f>
              <c:strCache>
                <c:ptCount val="4"/>
                <c:pt idx="0">
                  <c:v>East</c:v>
                </c:pt>
                <c:pt idx="1">
                  <c:v>North</c:v>
                </c:pt>
                <c:pt idx="2">
                  <c:v>South</c:v>
                </c:pt>
                <c:pt idx="3">
                  <c:v>West</c:v>
                </c:pt>
              </c:strCache>
            </c:strRef>
          </c:cat>
          <c:val>
            <c:numRef>
              <c:f>Region_Analysis!$B$3:$B$7</c:f>
              <c:numCache>
                <c:formatCode>_("$"* #,##0.00_);_("$"* \(#,##0.00\);_("$"* "-"??_);_(@_)</c:formatCode>
                <c:ptCount val="4"/>
                <c:pt idx="0">
                  <c:v>107735.68999999999</c:v>
                </c:pt>
                <c:pt idx="1">
                  <c:v>115461.40999999999</c:v>
                </c:pt>
                <c:pt idx="2">
                  <c:v>112086.53999999996</c:v>
                </c:pt>
                <c:pt idx="3">
                  <c:v>129083.87000000013</c:v>
                </c:pt>
              </c:numCache>
            </c:numRef>
          </c:val>
          <c:extLst>
            <c:ext xmlns:c16="http://schemas.microsoft.com/office/drawing/2014/chart" uri="{C3380CC4-5D6E-409C-BE32-E72D297353CC}">
              <c16:uniqueId val="{00000000-6261-4CD2-8003-F251192E7B13}"/>
            </c:ext>
          </c:extLst>
        </c:ser>
        <c:ser>
          <c:idx val="1"/>
          <c:order val="1"/>
          <c:tx>
            <c:strRef>
              <c:f>Region_Analysis!$C$1:$C$2</c:f>
              <c:strCache>
                <c:ptCount val="1"/>
                <c:pt idx="0">
                  <c:v>Electronics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Region_Analysis!$A$3:$A$7</c:f>
              <c:strCache>
                <c:ptCount val="4"/>
                <c:pt idx="0">
                  <c:v>East</c:v>
                </c:pt>
                <c:pt idx="1">
                  <c:v>North</c:v>
                </c:pt>
                <c:pt idx="2">
                  <c:v>South</c:v>
                </c:pt>
                <c:pt idx="3">
                  <c:v>West</c:v>
                </c:pt>
              </c:strCache>
            </c:strRef>
          </c:cat>
          <c:val>
            <c:numRef>
              <c:f>Region_Analysis!$C$3:$C$7</c:f>
              <c:numCache>
                <c:formatCode>_("$"* #,##0.00_);_("$"* \(#,##0.00\);_("$"* "-"??_);_(@_)</c:formatCode>
                <c:ptCount val="4"/>
                <c:pt idx="0">
                  <c:v>83909.030000000072</c:v>
                </c:pt>
                <c:pt idx="1">
                  <c:v>76652.680000000008</c:v>
                </c:pt>
                <c:pt idx="2">
                  <c:v>84054.010000000068</c:v>
                </c:pt>
                <c:pt idx="3">
                  <c:v>88236.150000000023</c:v>
                </c:pt>
              </c:numCache>
            </c:numRef>
          </c:val>
          <c:extLst>
            <c:ext xmlns:c16="http://schemas.microsoft.com/office/drawing/2014/chart" uri="{C3380CC4-5D6E-409C-BE32-E72D297353CC}">
              <c16:uniqueId val="{00000001-6261-4CD2-8003-F251192E7B13}"/>
            </c:ext>
          </c:extLst>
        </c:ser>
        <c:ser>
          <c:idx val="2"/>
          <c:order val="2"/>
          <c:tx>
            <c:strRef>
              <c:f>Region_Analysis!$D$1:$D$2</c:f>
              <c:strCache>
                <c:ptCount val="1"/>
                <c:pt idx="0">
                  <c:v>Health</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Region_Analysis!$A$3:$A$7</c:f>
              <c:strCache>
                <c:ptCount val="4"/>
                <c:pt idx="0">
                  <c:v>East</c:v>
                </c:pt>
                <c:pt idx="1">
                  <c:v>North</c:v>
                </c:pt>
                <c:pt idx="2">
                  <c:v>South</c:v>
                </c:pt>
                <c:pt idx="3">
                  <c:v>West</c:v>
                </c:pt>
              </c:strCache>
            </c:strRef>
          </c:cat>
          <c:val>
            <c:numRef>
              <c:f>Region_Analysis!$D$3:$D$7</c:f>
              <c:numCache>
                <c:formatCode>_("$"* #,##0.00_);_("$"* \(#,##0.00\);_("$"* "-"??_);_(@_)</c:formatCode>
                <c:ptCount val="4"/>
                <c:pt idx="0">
                  <c:v>76224.61000000003</c:v>
                </c:pt>
                <c:pt idx="1">
                  <c:v>78331.239999999962</c:v>
                </c:pt>
                <c:pt idx="2">
                  <c:v>78564.410000000018</c:v>
                </c:pt>
                <c:pt idx="3">
                  <c:v>90085.099999999991</c:v>
                </c:pt>
              </c:numCache>
            </c:numRef>
          </c:val>
          <c:extLst>
            <c:ext xmlns:c16="http://schemas.microsoft.com/office/drawing/2014/chart" uri="{C3380CC4-5D6E-409C-BE32-E72D297353CC}">
              <c16:uniqueId val="{00000002-6261-4CD2-8003-F251192E7B13}"/>
            </c:ext>
          </c:extLst>
        </c:ser>
        <c:ser>
          <c:idx val="3"/>
          <c:order val="3"/>
          <c:tx>
            <c:strRef>
              <c:f>Region_Analysis!$E$1:$E$2</c:f>
              <c:strCache>
                <c:ptCount val="1"/>
                <c:pt idx="0">
                  <c:v>Home Goods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Region_Analysis!$A$3:$A$7</c:f>
              <c:strCache>
                <c:ptCount val="4"/>
                <c:pt idx="0">
                  <c:v>East</c:v>
                </c:pt>
                <c:pt idx="1">
                  <c:v>North</c:v>
                </c:pt>
                <c:pt idx="2">
                  <c:v>South</c:v>
                </c:pt>
                <c:pt idx="3">
                  <c:v>West</c:v>
                </c:pt>
              </c:strCache>
            </c:strRef>
          </c:cat>
          <c:val>
            <c:numRef>
              <c:f>Region_Analysis!$E$3:$E$7</c:f>
              <c:numCache>
                <c:formatCode>_("$"* #,##0.00_);_("$"* \(#,##0.00\);_("$"* "-"??_);_(@_)</c:formatCode>
                <c:ptCount val="4"/>
                <c:pt idx="0">
                  <c:v>90161.660000000018</c:v>
                </c:pt>
                <c:pt idx="1">
                  <c:v>79457.600000000035</c:v>
                </c:pt>
                <c:pt idx="2">
                  <c:v>85604.040000000052</c:v>
                </c:pt>
                <c:pt idx="3">
                  <c:v>91772.070000000022</c:v>
                </c:pt>
              </c:numCache>
            </c:numRef>
          </c:val>
          <c:extLst>
            <c:ext xmlns:c16="http://schemas.microsoft.com/office/drawing/2014/chart" uri="{C3380CC4-5D6E-409C-BE32-E72D297353CC}">
              <c16:uniqueId val="{00000003-6261-4CD2-8003-F251192E7B13}"/>
            </c:ext>
          </c:extLst>
        </c:ser>
        <c:ser>
          <c:idx val="4"/>
          <c:order val="4"/>
          <c:tx>
            <c:strRef>
              <c:f>Region_Analysis!$F$1:$F$2</c:f>
              <c:strCache>
                <c:ptCount val="1"/>
                <c:pt idx="0">
                  <c:v>Toys</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Region_Analysis!$A$3:$A$7</c:f>
              <c:strCache>
                <c:ptCount val="4"/>
                <c:pt idx="0">
                  <c:v>East</c:v>
                </c:pt>
                <c:pt idx="1">
                  <c:v>North</c:v>
                </c:pt>
                <c:pt idx="2">
                  <c:v>South</c:v>
                </c:pt>
                <c:pt idx="3">
                  <c:v>West</c:v>
                </c:pt>
              </c:strCache>
            </c:strRef>
          </c:cat>
          <c:val>
            <c:numRef>
              <c:f>Region_Analysis!$F$3:$F$7</c:f>
              <c:numCache>
                <c:formatCode>_("$"* #,##0.00_);_("$"* \(#,##0.00\);_("$"* "-"??_);_(@_)</c:formatCode>
                <c:ptCount val="4"/>
                <c:pt idx="0">
                  <c:v>96237.759999999907</c:v>
                </c:pt>
                <c:pt idx="1">
                  <c:v>96874.86000000003</c:v>
                </c:pt>
                <c:pt idx="2">
                  <c:v>88455.819999999963</c:v>
                </c:pt>
                <c:pt idx="3">
                  <c:v>102348.07999999987</c:v>
                </c:pt>
              </c:numCache>
            </c:numRef>
          </c:val>
          <c:extLst>
            <c:ext xmlns:c16="http://schemas.microsoft.com/office/drawing/2014/chart" uri="{C3380CC4-5D6E-409C-BE32-E72D297353CC}">
              <c16:uniqueId val="{00000005-6261-4CD2-8003-F251192E7B13}"/>
            </c:ext>
          </c:extLst>
        </c:ser>
        <c:dLbls>
          <c:showLegendKey val="0"/>
          <c:showVal val="0"/>
          <c:showCatName val="0"/>
          <c:showSerName val="0"/>
          <c:showPercent val="0"/>
          <c:showBubbleSize val="0"/>
        </c:dLbls>
        <c:gapWidth val="100"/>
        <c:overlap val="-24"/>
        <c:axId val="1323098768"/>
        <c:axId val="1323091568"/>
      </c:barChart>
      <c:catAx>
        <c:axId val="1323098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23091568"/>
        <c:crosses val="autoZero"/>
        <c:auto val="1"/>
        <c:lblAlgn val="ctr"/>
        <c:lblOffset val="100"/>
        <c:noMultiLvlLbl val="0"/>
      </c:catAx>
      <c:valAx>
        <c:axId val="1323091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2309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[Project_Sales_Analysis_Data.xlsx]Region_Analysis!PVT_Total_Sales_Region</c:name>
    <c:fmtId val="9"/>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800"/>
              <a:t>Total Sales and Profit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Region_Analysis!$J$1</c:f>
              <c:strCache>
                <c:ptCount val="1"/>
                <c:pt idx="0">
                  <c:v>Sum of 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Region_Analysis!$I$2:$I$6</c:f>
              <c:strCache>
                <c:ptCount val="4"/>
                <c:pt idx="0">
                  <c:v>East</c:v>
                </c:pt>
                <c:pt idx="1">
                  <c:v>North</c:v>
                </c:pt>
                <c:pt idx="2">
                  <c:v>South</c:v>
                </c:pt>
                <c:pt idx="3">
                  <c:v>West</c:v>
                </c:pt>
              </c:strCache>
            </c:strRef>
          </c:cat>
          <c:val>
            <c:numRef>
              <c:f>Region_Analysis!$J$2:$J$6</c:f>
              <c:numCache>
                <c:formatCode>_("$"* #,##0.00_);_("$"* \(#,##0.00\);_("$"* "-"??_);_(@_)</c:formatCode>
                <c:ptCount val="4"/>
                <c:pt idx="0">
                  <c:v>454268.75000000093</c:v>
                </c:pt>
                <c:pt idx="1">
                  <c:v>446777.78999999975</c:v>
                </c:pt>
                <c:pt idx="2">
                  <c:v>448764.81999999873</c:v>
                </c:pt>
                <c:pt idx="3">
                  <c:v>501525.27000000089</c:v>
                </c:pt>
              </c:numCache>
            </c:numRef>
          </c:val>
          <c:extLst>
            <c:ext xmlns:c16="http://schemas.microsoft.com/office/drawing/2014/chart" uri="{C3380CC4-5D6E-409C-BE32-E72D297353CC}">
              <c16:uniqueId val="{00000000-0084-4CCA-A45D-B0D0DC802711}"/>
            </c:ext>
          </c:extLst>
        </c:ser>
        <c:ser>
          <c:idx val="1"/>
          <c:order val="1"/>
          <c:tx>
            <c:strRef>
              <c:f>Region_Analysis!$K$1</c:f>
              <c:strCache>
                <c:ptCount val="1"/>
                <c:pt idx="0">
                  <c:v>Sum of Revenue</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Region_Analysis!$I$2:$I$6</c:f>
              <c:strCache>
                <c:ptCount val="4"/>
                <c:pt idx="0">
                  <c:v>East</c:v>
                </c:pt>
                <c:pt idx="1">
                  <c:v>North</c:v>
                </c:pt>
                <c:pt idx="2">
                  <c:v>South</c:v>
                </c:pt>
                <c:pt idx="3">
                  <c:v>West</c:v>
                </c:pt>
              </c:strCache>
            </c:strRef>
          </c:cat>
          <c:val>
            <c:numRef>
              <c:f>Region_Analysis!$K$2:$K$6</c:f>
              <c:numCache>
                <c:formatCode>_("$"* #,##0.00_);_("$"* \(#,##0.00\);_("$"* "-"??_);_(@_)</c:formatCode>
                <c:ptCount val="4"/>
                <c:pt idx="0">
                  <c:v>230821.23000000027</c:v>
                </c:pt>
                <c:pt idx="1">
                  <c:v>223492.94999999984</c:v>
                </c:pt>
                <c:pt idx="2">
                  <c:v>214667.9400000005</c:v>
                </c:pt>
                <c:pt idx="3">
                  <c:v>252521.18000000005</c:v>
                </c:pt>
              </c:numCache>
            </c:numRef>
          </c:val>
          <c:extLst>
            <c:ext xmlns:c16="http://schemas.microsoft.com/office/drawing/2014/chart" uri="{C3380CC4-5D6E-409C-BE32-E72D297353CC}">
              <c16:uniqueId val="{00000002-0084-4CCA-A45D-B0D0DC802711}"/>
            </c:ext>
          </c:extLst>
        </c:ser>
        <c:dLbls>
          <c:showLegendKey val="0"/>
          <c:showVal val="0"/>
          <c:showCatName val="0"/>
          <c:showSerName val="0"/>
          <c:showPercent val="0"/>
          <c:showBubbleSize val="0"/>
        </c:dLbls>
        <c:gapWidth val="100"/>
        <c:overlap val="-24"/>
        <c:axId val="431490592"/>
        <c:axId val="431508352"/>
      </c:barChart>
      <c:catAx>
        <c:axId val="4314905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31508352"/>
        <c:crosses val="autoZero"/>
        <c:auto val="1"/>
        <c:lblAlgn val="ctr"/>
        <c:lblOffset val="100"/>
        <c:noMultiLvlLbl val="0"/>
      </c:catAx>
      <c:valAx>
        <c:axId val="4315083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3149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[Project_Sales_Analysis_Data.xlsx]Region_Analysis!PVT_Total_Rev_Region</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b="1" i="0" u="none" strike="noStrike" kern="1200" spc="0" baseline="0">
                <a:solidFill>
                  <a:sysClr val="windowText" lastClr="000000"/>
                </a:solidFill>
                <a:latin typeface="Times New Roman" panose="02020603050405020304" pitchFamily="18" charset="0"/>
                <a:cs typeface="Times New Roman" panose="02020603050405020304" pitchFamily="18" charset="0"/>
              </a:rPr>
              <a:t>Total Revenue in By Region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Region_Analysis!$Q$1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109D-4C13-AB86-776CC9CF0F33}"/>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109D-4C13-AB86-776CC9CF0F33}"/>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109D-4C13-AB86-776CC9CF0F33}"/>
              </c:ext>
            </c:extLst>
          </c:dPt>
          <c:dPt>
            <c:idx val="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109D-4C13-AB86-776CC9CF0F33}"/>
              </c:ext>
            </c:extLst>
          </c:dPt>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Times New Roman" panose="02020603050405020304" pitchFamily="18" charset="0"/>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Region_Analysis!$P$2:$P$6</c:f>
              <c:strCache>
                <c:ptCount val="4"/>
                <c:pt idx="0">
                  <c:v>East</c:v>
                </c:pt>
                <c:pt idx="1">
                  <c:v>North</c:v>
                </c:pt>
                <c:pt idx="2">
                  <c:v>South</c:v>
                </c:pt>
                <c:pt idx="3">
                  <c:v>West</c:v>
                </c:pt>
              </c:strCache>
            </c:strRef>
          </c:cat>
          <c:val>
            <c:numRef>
              <c:f>Region_Analysis!$Q$2:$Q$6</c:f>
              <c:numCache>
                <c:formatCode>_("$"* #,##0.00_);_("$"* \(#,##0.00\);_("$"* "-"??_);_(@_)</c:formatCode>
                <c:ptCount val="4"/>
                <c:pt idx="0">
                  <c:v>230821.23000000027</c:v>
                </c:pt>
                <c:pt idx="1">
                  <c:v>223492.94999999984</c:v>
                </c:pt>
                <c:pt idx="2">
                  <c:v>214667.9400000005</c:v>
                </c:pt>
                <c:pt idx="3">
                  <c:v>252521.18000000005</c:v>
                </c:pt>
              </c:numCache>
            </c:numRef>
          </c:val>
          <c:extLst>
            <c:ext xmlns:c16="http://schemas.microsoft.com/office/drawing/2014/chart" uri="{C3380CC4-5D6E-409C-BE32-E72D297353CC}">
              <c16:uniqueId val="{00000000-8E04-490C-B396-373C60A1412A}"/>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6273083753752322"/>
          <c:y val="0.43212672520169504"/>
          <c:w val="0.1222991025822371"/>
          <c:h val="0.2981766937113317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18" Type="http://schemas.openxmlformats.org/officeDocument/2006/relationships/image" Target="../media/image13.png"/><Relationship Id="rId3" Type="http://schemas.openxmlformats.org/officeDocument/2006/relationships/chart" Target="../charts/chart1.xml"/><Relationship Id="rId21" Type="http://schemas.openxmlformats.org/officeDocument/2006/relationships/image" Target="../media/image16.svg"/><Relationship Id="rId7" Type="http://schemas.openxmlformats.org/officeDocument/2006/relationships/image" Target="../media/image4.svg"/><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image" Target="../media/image12.svg"/><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7.png"/><Relationship Id="rId5" Type="http://schemas.openxmlformats.org/officeDocument/2006/relationships/chart" Target="../charts/chart3.xml"/><Relationship Id="rId15" Type="http://schemas.openxmlformats.org/officeDocument/2006/relationships/image" Target="../media/image11.png"/><Relationship Id="rId10" Type="http://schemas.openxmlformats.org/officeDocument/2006/relationships/chart" Target="../charts/chart4.xml"/><Relationship Id="rId19" Type="http://schemas.openxmlformats.org/officeDocument/2006/relationships/image" Target="../media/image14.svg"/><Relationship Id="rId4" Type="http://schemas.openxmlformats.org/officeDocument/2006/relationships/chart" Target="../charts/chart2.xml"/><Relationship Id="rId9" Type="http://schemas.openxmlformats.org/officeDocument/2006/relationships/image" Target="../media/image6.svg"/><Relationship Id="rId1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chart" Target="../charts/chart13.xml"/><Relationship Id="rId7" Type="http://schemas.openxmlformats.org/officeDocument/2006/relationships/image" Target="../media/image18.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9.png"/><Relationship Id="rId11" Type="http://schemas.openxmlformats.org/officeDocument/2006/relationships/chart" Target="../charts/chart15.xml"/><Relationship Id="rId5" Type="http://schemas.openxmlformats.org/officeDocument/2006/relationships/image" Target="../media/image17.svg"/><Relationship Id="rId10" Type="http://schemas.openxmlformats.org/officeDocument/2006/relationships/chart" Target="../charts/chart14.xml"/><Relationship Id="rId4" Type="http://schemas.openxmlformats.org/officeDocument/2006/relationships/image" Target="../media/image7.png"/><Relationship Id="rId9" Type="http://schemas.openxmlformats.org/officeDocument/2006/relationships/image" Target="../media/image12.svg"/></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1</xdr:col>
      <xdr:colOff>172277</xdr:colOff>
      <xdr:row>5</xdr:row>
      <xdr:rowOff>26504</xdr:rowOff>
    </xdr:from>
    <xdr:to>
      <xdr:col>1</xdr:col>
      <xdr:colOff>870600</xdr:colOff>
      <xdr:row>7</xdr:row>
      <xdr:rowOff>0</xdr:rowOff>
    </xdr:to>
    <xdr:pic>
      <xdr:nvPicPr>
        <xdr:cNvPr id="9" name="Graphic 8" descr="Shopping cart with solid fill">
          <a:extLst>
            <a:ext uri="{FF2B5EF4-FFF2-40B4-BE49-F238E27FC236}">
              <a16:creationId xmlns:a16="http://schemas.microsoft.com/office/drawing/2014/main" id="{1222267B-851C-3411-0DB3-7E33291112A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40834" y="1139687"/>
          <a:ext cx="698323" cy="344557"/>
        </a:xfrm>
        <a:prstGeom prst="rect">
          <a:avLst/>
        </a:prstGeom>
      </xdr:spPr>
    </xdr:pic>
    <xdr:clientData/>
  </xdr:twoCellAnchor>
  <xdr:twoCellAnchor>
    <xdr:from>
      <xdr:col>0</xdr:col>
      <xdr:colOff>217714</xdr:colOff>
      <xdr:row>4</xdr:row>
      <xdr:rowOff>76201</xdr:rowOff>
    </xdr:from>
    <xdr:to>
      <xdr:col>5</xdr:col>
      <xdr:colOff>720436</xdr:colOff>
      <xdr:row>11</xdr:row>
      <xdr:rowOff>43069</xdr:rowOff>
    </xdr:to>
    <xdr:sp macro="" textlink="">
      <xdr:nvSpPr>
        <xdr:cNvPr id="12" name="Rectangle 11">
          <a:extLst>
            <a:ext uri="{FF2B5EF4-FFF2-40B4-BE49-F238E27FC236}">
              <a16:creationId xmlns:a16="http://schemas.microsoft.com/office/drawing/2014/main" id="{52A0906C-A1DA-385D-8E9A-7B443415309A}"/>
            </a:ext>
          </a:extLst>
        </xdr:cNvPr>
        <xdr:cNvSpPr/>
      </xdr:nvSpPr>
      <xdr:spPr>
        <a:xfrm>
          <a:off x="217714" y="76201"/>
          <a:ext cx="6113813" cy="12830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239487</xdr:colOff>
      <xdr:row>11</xdr:row>
      <xdr:rowOff>141988</xdr:rowOff>
    </xdr:from>
    <xdr:to>
      <xdr:col>5</xdr:col>
      <xdr:colOff>692728</xdr:colOff>
      <xdr:row>34</xdr:row>
      <xdr:rowOff>0</xdr:rowOff>
    </xdr:to>
    <xdr:graphicFrame macro="">
      <xdr:nvGraphicFramePr>
        <xdr:cNvPr id="18" name="Chart 17">
          <a:extLst>
            <a:ext uri="{FF2B5EF4-FFF2-40B4-BE49-F238E27FC236}">
              <a16:creationId xmlns:a16="http://schemas.microsoft.com/office/drawing/2014/main" id="{745E2EB5-0D81-4CAA-9FA1-6A0ED197B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252602</xdr:colOff>
      <xdr:row>34</xdr:row>
      <xdr:rowOff>147204</xdr:rowOff>
    </xdr:from>
    <xdr:to>
      <xdr:col>5</xdr:col>
      <xdr:colOff>720436</xdr:colOff>
      <xdr:row>67</xdr:row>
      <xdr:rowOff>0</xdr:rowOff>
    </xdr:to>
    <xdr:graphicFrame macro="">
      <xdr:nvGraphicFramePr>
        <xdr:cNvPr id="20" name="Chart 19">
          <a:extLst>
            <a:ext uri="{FF2B5EF4-FFF2-40B4-BE49-F238E27FC236}">
              <a16:creationId xmlns:a16="http://schemas.microsoft.com/office/drawing/2014/main" id="{C9194741-BDF8-4084-8B67-77389FDCC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855023</xdr:colOff>
      <xdr:row>13</xdr:row>
      <xdr:rowOff>90068</xdr:rowOff>
    </xdr:from>
    <xdr:to>
      <xdr:col>13</xdr:col>
      <xdr:colOff>180109</xdr:colOff>
      <xdr:row>39</xdr:row>
      <xdr:rowOff>77191</xdr:rowOff>
    </xdr:to>
    <xdr:graphicFrame macro="">
      <xdr:nvGraphicFramePr>
        <xdr:cNvPr id="21" name="Chart 20">
          <a:extLst>
            <a:ext uri="{FF2B5EF4-FFF2-40B4-BE49-F238E27FC236}">
              <a16:creationId xmlns:a16="http://schemas.microsoft.com/office/drawing/2014/main" id="{C4A26AC7-5956-4AA9-8EDC-507AE16E2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62346</xdr:rowOff>
    </xdr:from>
    <xdr:to>
      <xdr:col>5</xdr:col>
      <xdr:colOff>776792</xdr:colOff>
      <xdr:row>11</xdr:row>
      <xdr:rowOff>40579</xdr:rowOff>
    </xdr:to>
    <xdr:grpSp>
      <xdr:nvGrpSpPr>
        <xdr:cNvPr id="63" name="Group 62">
          <a:extLst>
            <a:ext uri="{FF2B5EF4-FFF2-40B4-BE49-F238E27FC236}">
              <a16:creationId xmlns:a16="http://schemas.microsoft.com/office/drawing/2014/main" id="{046047C2-4972-CDB9-B266-B9AFE5B7FA91}"/>
            </a:ext>
          </a:extLst>
        </xdr:cNvPr>
        <xdr:cNvGrpSpPr/>
      </xdr:nvGrpSpPr>
      <xdr:grpSpPr>
        <a:xfrm>
          <a:off x="0" y="773546"/>
          <a:ext cx="6377492" cy="1273633"/>
          <a:chOff x="0" y="62346"/>
          <a:chExt cx="6387883" cy="1294415"/>
        </a:xfrm>
      </xdr:grpSpPr>
      <xdr:grpSp>
        <xdr:nvGrpSpPr>
          <xdr:cNvPr id="16" name="Group 15">
            <a:extLst>
              <a:ext uri="{FF2B5EF4-FFF2-40B4-BE49-F238E27FC236}">
                <a16:creationId xmlns:a16="http://schemas.microsoft.com/office/drawing/2014/main" id="{ABAFFC61-6F6B-9A7F-2DFC-8FE24AD5F79A}"/>
              </a:ext>
            </a:extLst>
          </xdr:cNvPr>
          <xdr:cNvGrpSpPr/>
        </xdr:nvGrpSpPr>
        <xdr:grpSpPr>
          <a:xfrm>
            <a:off x="0" y="275157"/>
            <a:ext cx="6387883" cy="1081604"/>
            <a:chOff x="1967946" y="911613"/>
            <a:chExt cx="4689449" cy="596350"/>
          </a:xfrm>
        </xdr:grpSpPr>
        <xdr:grpSp>
          <xdr:nvGrpSpPr>
            <xdr:cNvPr id="15" name="Group 14">
              <a:extLst>
                <a:ext uri="{FF2B5EF4-FFF2-40B4-BE49-F238E27FC236}">
                  <a16:creationId xmlns:a16="http://schemas.microsoft.com/office/drawing/2014/main" id="{8FF21F7A-CA3F-F7AC-DF51-898AB939B2BE}"/>
                </a:ext>
              </a:extLst>
            </xdr:cNvPr>
            <xdr:cNvGrpSpPr/>
          </xdr:nvGrpSpPr>
          <xdr:grpSpPr>
            <a:xfrm>
              <a:off x="4232247" y="911613"/>
              <a:ext cx="2425148" cy="596350"/>
              <a:chOff x="3324473" y="2909208"/>
              <a:chExt cx="2425148" cy="490331"/>
            </a:xfrm>
          </xdr:grpSpPr>
          <xdr:sp macro="" textlink="$B$91">
            <xdr:nvSpPr>
              <xdr:cNvPr id="6" name="TextBox 5">
                <a:extLst>
                  <a:ext uri="{FF2B5EF4-FFF2-40B4-BE49-F238E27FC236}">
                    <a16:creationId xmlns:a16="http://schemas.microsoft.com/office/drawing/2014/main" id="{C9BD069F-41A7-475C-6E8D-BB35A899A5B6}"/>
                  </a:ext>
                </a:extLst>
              </xdr:cNvPr>
              <xdr:cNvSpPr txBox="1"/>
            </xdr:nvSpPr>
            <xdr:spPr>
              <a:xfrm>
                <a:off x="3324473" y="2909208"/>
                <a:ext cx="2425148" cy="4903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fld id="{60D636CD-5A10-49FC-A828-425C95308F3D}" type="TxLink">
                  <a:rPr lang="en-US" sz="2400" b="1" i="0" u="none" strike="noStrike" kern="1200">
                    <a:solidFill>
                      <a:srgbClr val="000000"/>
                    </a:solidFill>
                    <a:latin typeface="Times New Roman" panose="02020603050405020304" pitchFamily="18" charset="0"/>
                    <a:ea typeface="+mn-ea"/>
                    <a:cs typeface="Times New Roman" panose="02020603050405020304" pitchFamily="18" charset="0"/>
                  </a:rPr>
                  <a:pPr marL="0" indent="0" algn="r"/>
                  <a:t> $921,503.30 </a:t>
                </a:fld>
                <a:endParaRPr lang="en-US" sz="2400" b="1" i="0" u="none" strike="noStrike" kern="1200">
                  <a:solidFill>
                    <a:srgbClr val="000000"/>
                  </a:solidFill>
                  <a:latin typeface="Times New Roman" panose="02020603050405020304" pitchFamily="18" charset="0"/>
                  <a:ea typeface="+mn-ea"/>
                  <a:cs typeface="Times New Roman" panose="02020603050405020304" pitchFamily="18" charset="0"/>
                </a:endParaRPr>
              </a:p>
            </xdr:txBody>
          </xdr:sp>
          <xdr:pic>
            <xdr:nvPicPr>
              <xdr:cNvPr id="11" name="Graphic 10" descr="Money with solid fill">
                <a:extLst>
                  <a:ext uri="{FF2B5EF4-FFF2-40B4-BE49-F238E27FC236}">
                    <a16:creationId xmlns:a16="http://schemas.microsoft.com/office/drawing/2014/main" id="{6E7F54D9-F344-1B4F-5A6B-1E8349E9C2A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581596" y="2986473"/>
                <a:ext cx="868017" cy="348208"/>
              </a:xfrm>
              <a:prstGeom prst="rect">
                <a:avLst/>
              </a:prstGeom>
            </xdr:spPr>
          </xdr:pic>
        </xdr:grpSp>
        <xdr:grpSp>
          <xdr:nvGrpSpPr>
            <xdr:cNvPr id="14" name="Group 13">
              <a:extLst>
                <a:ext uri="{FF2B5EF4-FFF2-40B4-BE49-F238E27FC236}">
                  <a16:creationId xmlns:a16="http://schemas.microsoft.com/office/drawing/2014/main" id="{749BA6BF-700B-F7D1-522F-35B77134F637}"/>
                </a:ext>
              </a:extLst>
            </xdr:cNvPr>
            <xdr:cNvGrpSpPr/>
          </xdr:nvGrpSpPr>
          <xdr:grpSpPr>
            <a:xfrm>
              <a:off x="1967946" y="948633"/>
              <a:ext cx="2401295" cy="507889"/>
              <a:chOff x="3173896" y="3294268"/>
              <a:chExt cx="2653086" cy="507889"/>
            </a:xfrm>
          </xdr:grpSpPr>
          <xdr:sp macro="" textlink="$B$90">
            <xdr:nvSpPr>
              <xdr:cNvPr id="7" name="TextBox 6">
                <a:extLst>
                  <a:ext uri="{FF2B5EF4-FFF2-40B4-BE49-F238E27FC236}">
                    <a16:creationId xmlns:a16="http://schemas.microsoft.com/office/drawing/2014/main" id="{FBFA20BD-1620-2F41-46BE-A54469C8439E}"/>
                  </a:ext>
                </a:extLst>
              </xdr:cNvPr>
              <xdr:cNvSpPr txBox="1"/>
            </xdr:nvSpPr>
            <xdr:spPr>
              <a:xfrm>
                <a:off x="3173896" y="3294268"/>
                <a:ext cx="2653086" cy="5078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fld id="{D5404D7C-08DA-4FED-9569-64705973E95A}" type="TxLink">
                  <a:rPr lang="en-US" sz="2400" b="1" i="0" u="none" strike="noStrike" kern="1200">
                    <a:solidFill>
                      <a:srgbClr val="000000"/>
                    </a:solidFill>
                    <a:latin typeface="Times New Roman" panose="02020603050405020304" pitchFamily="18" charset="0"/>
                    <a:cs typeface="Times New Roman" panose="02020603050405020304" pitchFamily="18" charset="0"/>
                  </a:rPr>
                  <a:pPr algn="r"/>
                  <a:t> $1,851,336.63 </a:t>
                </a:fld>
                <a:endParaRPr lang="en-US" sz="2400" b="1" kern="1200">
                  <a:latin typeface="Times New Roman" panose="02020603050405020304" pitchFamily="18" charset="0"/>
                  <a:cs typeface="Times New Roman" panose="02020603050405020304" pitchFamily="18" charset="0"/>
                </a:endParaRPr>
              </a:p>
            </xdr:txBody>
          </xdr:sp>
          <xdr:pic>
            <xdr:nvPicPr>
              <xdr:cNvPr id="13" name="Graphic 12" descr="Shopping cart with solid fill">
                <a:extLst>
                  <a:ext uri="{FF2B5EF4-FFF2-40B4-BE49-F238E27FC236}">
                    <a16:creationId xmlns:a16="http://schemas.microsoft.com/office/drawing/2014/main" id="{9938CF1D-E396-4DE9-AD85-0292A7392B5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95662" y="3382326"/>
                <a:ext cx="814487" cy="401873"/>
              </a:xfrm>
              <a:prstGeom prst="rect">
                <a:avLst/>
              </a:prstGeom>
            </xdr:spPr>
          </xdr:pic>
        </xdr:grpSp>
      </xdr:grpSp>
      <xdr:sp macro="" textlink="">
        <xdr:nvSpPr>
          <xdr:cNvPr id="22" name="TextBox 21">
            <a:extLst>
              <a:ext uri="{FF2B5EF4-FFF2-40B4-BE49-F238E27FC236}">
                <a16:creationId xmlns:a16="http://schemas.microsoft.com/office/drawing/2014/main" id="{F584D1A0-C3C3-633E-66BD-C395B0584C8F}"/>
              </a:ext>
            </a:extLst>
          </xdr:cNvPr>
          <xdr:cNvSpPr txBox="1"/>
        </xdr:nvSpPr>
        <xdr:spPr>
          <a:xfrm>
            <a:off x="701582" y="62346"/>
            <a:ext cx="2383972" cy="505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kern="1200">
                <a:solidFill>
                  <a:schemeClr val="accent1"/>
                </a:solidFill>
                <a:latin typeface="Times New Roman" panose="02020603050405020304" pitchFamily="18" charset="0"/>
                <a:cs typeface="Times New Roman" panose="02020603050405020304" pitchFamily="18" charset="0"/>
              </a:rPr>
              <a:t>Total Sales</a:t>
            </a:r>
          </a:p>
        </xdr:txBody>
      </xdr:sp>
      <xdr:sp macro="" textlink="">
        <xdr:nvSpPr>
          <xdr:cNvPr id="23" name="TextBox 22">
            <a:extLst>
              <a:ext uri="{FF2B5EF4-FFF2-40B4-BE49-F238E27FC236}">
                <a16:creationId xmlns:a16="http://schemas.microsoft.com/office/drawing/2014/main" id="{FFD41810-D671-6622-5EA4-69EA1E56AB38}"/>
              </a:ext>
            </a:extLst>
          </xdr:cNvPr>
          <xdr:cNvSpPr txBox="1"/>
        </xdr:nvSpPr>
        <xdr:spPr>
          <a:xfrm>
            <a:off x="3878230" y="73231"/>
            <a:ext cx="2383972" cy="513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kern="1200">
                <a:solidFill>
                  <a:srgbClr val="33CC33"/>
                </a:solidFill>
                <a:latin typeface="Times New Roman" panose="02020603050405020304" pitchFamily="18" charset="0"/>
                <a:cs typeface="Times New Roman" panose="02020603050405020304" pitchFamily="18" charset="0"/>
              </a:rPr>
              <a:t>Total Profit</a:t>
            </a:r>
          </a:p>
        </xdr:txBody>
      </xdr:sp>
    </xdr:grpSp>
    <xdr:clientData/>
  </xdr:twoCellAnchor>
  <xdr:twoCellAnchor>
    <xdr:from>
      <xdr:col>5</xdr:col>
      <xdr:colOff>869372</xdr:colOff>
      <xdr:row>39</xdr:row>
      <xdr:rowOff>147206</xdr:rowOff>
    </xdr:from>
    <xdr:to>
      <xdr:col>13</xdr:col>
      <xdr:colOff>195943</xdr:colOff>
      <xdr:row>66</xdr:row>
      <xdr:rowOff>152400</xdr:rowOff>
    </xdr:to>
    <xdr:graphicFrame macro="">
      <xdr:nvGraphicFramePr>
        <xdr:cNvPr id="25" name="Chart 24">
          <a:extLst>
            <a:ext uri="{FF2B5EF4-FFF2-40B4-BE49-F238E27FC236}">
              <a16:creationId xmlns:a16="http://schemas.microsoft.com/office/drawing/2014/main" id="{BDDA2597-BB4F-4AD5-BE0B-C736FB2E4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315438</xdr:colOff>
      <xdr:row>39</xdr:row>
      <xdr:rowOff>171370</xdr:rowOff>
    </xdr:from>
    <xdr:to>
      <xdr:col>21</xdr:col>
      <xdr:colOff>734291</xdr:colOff>
      <xdr:row>66</xdr:row>
      <xdr:rowOff>165100</xdr:rowOff>
    </xdr:to>
    <xdr:grpSp>
      <xdr:nvGrpSpPr>
        <xdr:cNvPr id="53" name="Group 52">
          <a:extLst>
            <a:ext uri="{FF2B5EF4-FFF2-40B4-BE49-F238E27FC236}">
              <a16:creationId xmlns:a16="http://schemas.microsoft.com/office/drawing/2014/main" id="{58F475CA-3B7D-3F75-AEDE-0E7D60643C83}"/>
            </a:ext>
          </a:extLst>
        </xdr:cNvPr>
        <xdr:cNvGrpSpPr/>
      </xdr:nvGrpSpPr>
      <xdr:grpSpPr>
        <a:xfrm>
          <a:off x="13828238" y="7156370"/>
          <a:ext cx="7416553" cy="4794330"/>
          <a:chOff x="15414914" y="4932218"/>
          <a:chExt cx="10366663" cy="4947804"/>
        </a:xfrm>
      </xdr:grpSpPr>
      <xdr:sp macro="" textlink="">
        <xdr:nvSpPr>
          <xdr:cNvPr id="52" name="Rectangle 51">
            <a:extLst>
              <a:ext uri="{FF2B5EF4-FFF2-40B4-BE49-F238E27FC236}">
                <a16:creationId xmlns:a16="http://schemas.microsoft.com/office/drawing/2014/main" id="{3E680DCD-96DA-68D2-1D94-882FF8EAB39C}"/>
              </a:ext>
            </a:extLst>
          </xdr:cNvPr>
          <xdr:cNvSpPr/>
        </xdr:nvSpPr>
        <xdr:spPr>
          <a:xfrm>
            <a:off x="15414914" y="4932218"/>
            <a:ext cx="10366663" cy="4947804"/>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kern="1200">
                <a:solidFill>
                  <a:schemeClr val="tx1"/>
                </a:solidFill>
                <a:latin typeface="Times New Roman" panose="02020603050405020304" pitchFamily="18" charset="0"/>
                <a:cs typeface="Times New Roman" panose="02020603050405020304" pitchFamily="18" charset="0"/>
              </a:rPr>
              <a:t>Top 3 Customers By Sales</a:t>
            </a:r>
          </a:p>
        </xdr:txBody>
      </xdr:sp>
      <xdr:grpSp>
        <xdr:nvGrpSpPr>
          <xdr:cNvPr id="26" name="Group 25">
            <a:extLst>
              <a:ext uri="{FF2B5EF4-FFF2-40B4-BE49-F238E27FC236}">
                <a16:creationId xmlns:a16="http://schemas.microsoft.com/office/drawing/2014/main" id="{FA799B57-183C-4F7D-87F4-1621B0390658}"/>
              </a:ext>
            </a:extLst>
          </xdr:cNvPr>
          <xdr:cNvGrpSpPr/>
        </xdr:nvGrpSpPr>
        <xdr:grpSpPr>
          <a:xfrm>
            <a:off x="18783300" y="5436903"/>
            <a:ext cx="3222914" cy="3777443"/>
            <a:chOff x="10911841" y="4057079"/>
            <a:chExt cx="1546859" cy="1981486"/>
          </a:xfrm>
        </xdr:grpSpPr>
        <xdr:grpSp>
          <xdr:nvGrpSpPr>
            <xdr:cNvPr id="27" name="Group 26">
              <a:extLst>
                <a:ext uri="{FF2B5EF4-FFF2-40B4-BE49-F238E27FC236}">
                  <a16:creationId xmlns:a16="http://schemas.microsoft.com/office/drawing/2014/main" id="{41ECBBEB-05BA-E520-455C-A2006981B205}"/>
                </a:ext>
              </a:extLst>
            </xdr:cNvPr>
            <xdr:cNvGrpSpPr/>
          </xdr:nvGrpSpPr>
          <xdr:grpSpPr>
            <a:xfrm>
              <a:off x="10911841" y="4516956"/>
              <a:ext cx="1546859" cy="1521609"/>
              <a:chOff x="4684724" y="14835320"/>
              <a:chExt cx="2443900" cy="2345535"/>
            </a:xfrm>
          </xdr:grpSpPr>
          <xdr:sp macro="" textlink="">
            <xdr:nvSpPr>
              <xdr:cNvPr id="29" name="Rectangle: Rounded Corners 28">
                <a:extLst>
                  <a:ext uri="{FF2B5EF4-FFF2-40B4-BE49-F238E27FC236}">
                    <a16:creationId xmlns:a16="http://schemas.microsoft.com/office/drawing/2014/main" id="{C17221B2-BB81-2F48-7A61-D853FBF16F54}"/>
                  </a:ext>
                </a:extLst>
              </xdr:cNvPr>
              <xdr:cNvSpPr/>
            </xdr:nvSpPr>
            <xdr:spPr>
              <a:xfrm>
                <a:off x="4684724" y="14835320"/>
                <a:ext cx="2443900" cy="2345535"/>
              </a:xfrm>
              <a:prstGeom prst="roundRect">
                <a:avLst>
                  <a:gd name="adj" fmla="val 9091"/>
                </a:avLst>
              </a:prstGeom>
              <a:no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Customer_Analysis!$P$21">
            <xdr:nvSpPr>
              <xdr:cNvPr id="30" name="TextBox 29">
                <a:extLst>
                  <a:ext uri="{FF2B5EF4-FFF2-40B4-BE49-F238E27FC236}">
                    <a16:creationId xmlns:a16="http://schemas.microsoft.com/office/drawing/2014/main" id="{77EF31BF-28BD-B3D7-481D-18F758175FF4}"/>
                  </a:ext>
                </a:extLst>
              </xdr:cNvPr>
              <xdr:cNvSpPr txBox="1"/>
            </xdr:nvSpPr>
            <xdr:spPr>
              <a:xfrm>
                <a:off x="4788255" y="15318088"/>
                <a:ext cx="2082110" cy="498670"/>
              </a:xfrm>
              <a:prstGeom prst="rect">
                <a:avLst/>
              </a:prstGeom>
              <a:solidFill>
                <a:schemeClr val="accent2">
                  <a:lumMod val="60000"/>
                  <a:lumOff val="40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EF51F1-68F3-4E30-8FC0-D0A3654BEE16}" type="TxLink">
                  <a:rPr lang="en-US" sz="1600" b="1" i="0" u="none" strike="noStrike">
                    <a:solidFill>
                      <a:sysClr val="windowText" lastClr="000000"/>
                    </a:solidFill>
                    <a:latin typeface="Times New Roman" panose="02020603050405020304" pitchFamily="18" charset="0"/>
                    <a:cs typeface="Times New Roman" panose="02020603050405020304" pitchFamily="18" charset="0"/>
                  </a:rPr>
                  <a:pPr algn="ctr"/>
                  <a:t>Customer_183</a:t>
                </a:fld>
                <a:endParaRPr lang="en-US" sz="4000" b="1" i="1">
                  <a:solidFill>
                    <a:sysClr val="windowText" lastClr="000000"/>
                  </a:solidFill>
                  <a:latin typeface="Times New Roman" panose="02020603050405020304" pitchFamily="18" charset="0"/>
                  <a:cs typeface="Times New Roman" panose="02020603050405020304" pitchFamily="18" charset="0"/>
                </a:endParaRPr>
              </a:p>
            </xdr:txBody>
          </xdr:sp>
          <xdr:sp macro="" textlink="Customer_Analysis!$O$21">
            <xdr:nvSpPr>
              <xdr:cNvPr id="31" name="TextBox 30">
                <a:extLst>
                  <a:ext uri="{FF2B5EF4-FFF2-40B4-BE49-F238E27FC236}">
                    <a16:creationId xmlns:a16="http://schemas.microsoft.com/office/drawing/2014/main" id="{8E5C74CC-AADC-69CC-CBD9-8794A57C6E3D}"/>
                  </a:ext>
                </a:extLst>
              </xdr:cNvPr>
              <xdr:cNvSpPr txBox="1"/>
            </xdr:nvSpPr>
            <xdr:spPr>
              <a:xfrm>
                <a:off x="4879548" y="16458617"/>
                <a:ext cx="2083318" cy="543935"/>
              </a:xfrm>
              <a:prstGeom prst="rect">
                <a:avLst/>
              </a:prstGeom>
              <a:solidFill>
                <a:schemeClr val="accent2">
                  <a:lumMod val="60000"/>
                  <a:lumOff val="40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F44BA0-3238-4BFB-A293-504C8D0A6A88}" type="TxLink">
                  <a:rPr lang="en-US" sz="2000" b="1" i="0" u="none" strike="noStrike">
                    <a:ln>
                      <a:noFill/>
                    </a:ln>
                    <a:solidFill>
                      <a:sysClr val="windowText" lastClr="000000"/>
                    </a:solidFill>
                    <a:latin typeface="Times New Roman" panose="02020603050405020304" pitchFamily="18" charset="0"/>
                    <a:cs typeface="Times New Roman" panose="02020603050405020304" pitchFamily="18" charset="0"/>
                  </a:rPr>
                  <a:pPr algn="ctr"/>
                  <a:t> $4,462.07 </a:t>
                </a:fld>
                <a:endParaRPr lang="en-US" sz="123400" b="1" i="1">
                  <a:ln>
                    <a:noFill/>
                  </a:ln>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32" name="TextBox 31">
                <a:extLst>
                  <a:ext uri="{FF2B5EF4-FFF2-40B4-BE49-F238E27FC236}">
                    <a16:creationId xmlns:a16="http://schemas.microsoft.com/office/drawing/2014/main" id="{E8E1B86B-85F6-D483-0E87-328619DFA631}"/>
                  </a:ext>
                </a:extLst>
              </xdr:cNvPr>
              <xdr:cNvSpPr txBox="1"/>
            </xdr:nvSpPr>
            <xdr:spPr>
              <a:xfrm>
                <a:off x="4879548" y="15930046"/>
                <a:ext cx="2083318" cy="54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ln>
                      <a:noFill/>
                    </a:ln>
                    <a:solidFill>
                      <a:srgbClr val="000000"/>
                    </a:solidFill>
                    <a:latin typeface="Times New Roman" panose="02020603050405020304" pitchFamily="18" charset="0"/>
                    <a:cs typeface="Times New Roman" panose="02020603050405020304" pitchFamily="18" charset="0"/>
                  </a:rPr>
                  <a:t>Total</a:t>
                </a:r>
                <a:r>
                  <a:rPr lang="en-US" sz="2400" b="1" i="0" u="none" strike="noStrike" baseline="0">
                    <a:ln>
                      <a:noFill/>
                    </a:ln>
                    <a:solidFill>
                      <a:srgbClr val="000000"/>
                    </a:solidFill>
                    <a:latin typeface="Times New Roman" panose="02020603050405020304" pitchFamily="18" charset="0"/>
                    <a:cs typeface="Times New Roman" panose="02020603050405020304" pitchFamily="18" charset="0"/>
                  </a:rPr>
                  <a:t> Sales</a:t>
                </a:r>
                <a:endParaRPr lang="en-US" sz="2400" b="1" i="0" u="none" strike="noStrike">
                  <a:ln>
                    <a:noFill/>
                  </a:ln>
                  <a:solidFill>
                    <a:srgbClr val="000000"/>
                  </a:solidFill>
                  <a:latin typeface="Times New Roman" panose="02020603050405020304" pitchFamily="18" charset="0"/>
                  <a:cs typeface="Times New Roman" panose="02020603050405020304" pitchFamily="18" charset="0"/>
                </a:endParaRPr>
              </a:p>
            </xdr:txBody>
          </xdr:sp>
          <xdr:sp macro="" textlink="">
            <xdr:nvSpPr>
              <xdr:cNvPr id="33" name="TextBox 32">
                <a:extLst>
                  <a:ext uri="{FF2B5EF4-FFF2-40B4-BE49-F238E27FC236}">
                    <a16:creationId xmlns:a16="http://schemas.microsoft.com/office/drawing/2014/main" id="{A2AE2FB2-B76A-311A-9CA3-03E3AD46E26A}"/>
                  </a:ext>
                </a:extLst>
              </xdr:cNvPr>
              <xdr:cNvSpPr txBox="1"/>
            </xdr:nvSpPr>
            <xdr:spPr>
              <a:xfrm>
                <a:off x="4903625" y="14872895"/>
                <a:ext cx="2083318" cy="54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ln>
                      <a:noFill/>
                    </a:ln>
                    <a:solidFill>
                      <a:srgbClr val="000000"/>
                    </a:solidFill>
                    <a:latin typeface="Times New Roman" panose="02020603050405020304" pitchFamily="18" charset="0"/>
                    <a:cs typeface="Times New Roman" panose="02020603050405020304" pitchFamily="18" charset="0"/>
                  </a:rPr>
                  <a:t>Name</a:t>
                </a:r>
                <a:endParaRPr lang="en-US" sz="1100" b="1" i="0" u="none" strike="noStrike">
                  <a:ln>
                    <a:noFill/>
                  </a:ln>
                  <a:solidFill>
                    <a:srgbClr val="000000"/>
                  </a:solidFill>
                  <a:latin typeface="Times New Roman" panose="02020603050405020304" pitchFamily="18" charset="0"/>
                  <a:cs typeface="Times New Roman" panose="02020603050405020304" pitchFamily="18" charset="0"/>
                </a:endParaRPr>
              </a:p>
            </xdr:txBody>
          </xdr:sp>
        </xdr:grpSp>
        <xdr:pic>
          <xdr:nvPicPr>
            <xdr:cNvPr id="28" name="Graphic 27" descr="Badge 1 with solid fill">
              <a:extLst>
                <a:ext uri="{FF2B5EF4-FFF2-40B4-BE49-F238E27FC236}">
                  <a16:creationId xmlns:a16="http://schemas.microsoft.com/office/drawing/2014/main" id="{ED143D89-74B9-E1DB-4AA9-020692C3276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315700" y="4057079"/>
              <a:ext cx="685800" cy="594651"/>
            </a:xfrm>
            <a:prstGeom prst="rect">
              <a:avLst/>
            </a:prstGeom>
          </xdr:spPr>
        </xdr:pic>
      </xdr:grpSp>
      <xdr:grpSp>
        <xdr:nvGrpSpPr>
          <xdr:cNvPr id="34" name="Group 33">
            <a:extLst>
              <a:ext uri="{FF2B5EF4-FFF2-40B4-BE49-F238E27FC236}">
                <a16:creationId xmlns:a16="http://schemas.microsoft.com/office/drawing/2014/main" id="{99E396E5-109D-4508-BC90-5AF5356CA6A6}"/>
              </a:ext>
            </a:extLst>
          </xdr:cNvPr>
          <xdr:cNvGrpSpPr/>
        </xdr:nvGrpSpPr>
        <xdr:grpSpPr>
          <a:xfrm>
            <a:off x="15559813" y="6066016"/>
            <a:ext cx="3055081" cy="3753392"/>
            <a:chOff x="12532672" y="3726862"/>
            <a:chExt cx="1617668" cy="2033858"/>
          </a:xfrm>
        </xdr:grpSpPr>
        <xdr:grpSp>
          <xdr:nvGrpSpPr>
            <xdr:cNvPr id="35" name="Group 34">
              <a:extLst>
                <a:ext uri="{FF2B5EF4-FFF2-40B4-BE49-F238E27FC236}">
                  <a16:creationId xmlns:a16="http://schemas.microsoft.com/office/drawing/2014/main" id="{81776C7F-15E7-25D8-0787-69492CA180F9}"/>
                </a:ext>
              </a:extLst>
            </xdr:cNvPr>
            <xdr:cNvGrpSpPr/>
          </xdr:nvGrpSpPr>
          <xdr:grpSpPr>
            <a:xfrm>
              <a:off x="12532672" y="3726862"/>
              <a:ext cx="1617668" cy="2033858"/>
              <a:chOff x="12532672" y="3726862"/>
              <a:chExt cx="1617668" cy="2033858"/>
            </a:xfrm>
          </xdr:grpSpPr>
          <xdr:grpSp>
            <xdr:nvGrpSpPr>
              <xdr:cNvPr id="38" name="Group 37">
                <a:extLst>
                  <a:ext uri="{FF2B5EF4-FFF2-40B4-BE49-F238E27FC236}">
                    <a16:creationId xmlns:a16="http://schemas.microsoft.com/office/drawing/2014/main" id="{00846522-18A6-337C-9310-CCAEE79A81A1}"/>
                  </a:ext>
                </a:extLst>
              </xdr:cNvPr>
              <xdr:cNvGrpSpPr/>
            </xdr:nvGrpSpPr>
            <xdr:grpSpPr>
              <a:xfrm>
                <a:off x="12532672" y="4239111"/>
                <a:ext cx="1617668" cy="1521609"/>
                <a:chOff x="4572852" y="14383536"/>
                <a:chExt cx="2555772" cy="2345535"/>
              </a:xfrm>
            </xdr:grpSpPr>
            <xdr:sp macro="" textlink="">
              <xdr:nvSpPr>
                <xdr:cNvPr id="40" name="Rectangle: Rounded Corners 39">
                  <a:extLst>
                    <a:ext uri="{FF2B5EF4-FFF2-40B4-BE49-F238E27FC236}">
                      <a16:creationId xmlns:a16="http://schemas.microsoft.com/office/drawing/2014/main" id="{32577BFA-78FF-01EA-D9F4-2B50BCDDF343}"/>
                    </a:ext>
                  </a:extLst>
                </xdr:cNvPr>
                <xdr:cNvSpPr/>
              </xdr:nvSpPr>
              <xdr:spPr>
                <a:xfrm>
                  <a:off x="4572852" y="14383536"/>
                  <a:ext cx="2555772" cy="2345535"/>
                </a:xfrm>
                <a:prstGeom prst="roundRect">
                  <a:avLst>
                    <a:gd name="adj" fmla="val 9091"/>
                  </a:avLst>
                </a:prstGeom>
                <a:no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Customer_Analysis!$P$22">
              <xdr:nvSpPr>
                <xdr:cNvPr id="41" name="TextBox 40">
                  <a:extLst>
                    <a:ext uri="{FF2B5EF4-FFF2-40B4-BE49-F238E27FC236}">
                      <a16:creationId xmlns:a16="http://schemas.microsoft.com/office/drawing/2014/main" id="{5556A579-F7E4-3D30-F71A-B44E96EDF3F5}"/>
                    </a:ext>
                  </a:extLst>
                </xdr:cNvPr>
                <xdr:cNvSpPr txBox="1"/>
              </xdr:nvSpPr>
              <xdr:spPr>
                <a:xfrm>
                  <a:off x="4706504" y="14854555"/>
                  <a:ext cx="2236095" cy="498670"/>
                </a:xfrm>
                <a:prstGeom prst="rect">
                  <a:avLst/>
                </a:prstGeom>
                <a:solidFill>
                  <a:schemeClr val="accent2">
                    <a:lumMod val="60000"/>
                    <a:lumOff val="40000"/>
                  </a:schemeClr>
                </a:solid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F4AF98-DC60-4D71-848F-55F6D17E209F}" type="TxLink">
                    <a:rPr lang="en-US" sz="1600" b="1" i="0" u="none" strike="noStrike">
                      <a:solidFill>
                        <a:sysClr val="windowText" lastClr="000000"/>
                      </a:solidFill>
                      <a:latin typeface="Times New Roman" panose="02020603050405020304" pitchFamily="18" charset="0"/>
                      <a:cs typeface="Times New Roman" panose="02020603050405020304" pitchFamily="18" charset="0"/>
                    </a:rPr>
                    <a:pPr algn="ctr"/>
                    <a:t>Customer_1065</a:t>
                  </a:fld>
                  <a:endParaRPr lang="en-US" sz="5400" b="1" i="1">
                    <a:solidFill>
                      <a:sysClr val="windowText" lastClr="000000"/>
                    </a:solidFill>
                    <a:latin typeface="Times New Roman" panose="02020603050405020304" pitchFamily="18" charset="0"/>
                    <a:cs typeface="Times New Roman" panose="02020603050405020304" pitchFamily="18" charset="0"/>
                  </a:endParaRPr>
                </a:p>
              </xdr:txBody>
            </xdr:sp>
            <xdr:sp macro="" textlink="Customer_Analysis!$O$22">
              <xdr:nvSpPr>
                <xdr:cNvPr id="42" name="TextBox 41">
                  <a:extLst>
                    <a:ext uri="{FF2B5EF4-FFF2-40B4-BE49-F238E27FC236}">
                      <a16:creationId xmlns:a16="http://schemas.microsoft.com/office/drawing/2014/main" id="{84A9AC74-4DB8-845D-EA94-46001F486765}"/>
                    </a:ext>
                  </a:extLst>
                </xdr:cNvPr>
                <xdr:cNvSpPr txBox="1"/>
              </xdr:nvSpPr>
              <xdr:spPr>
                <a:xfrm>
                  <a:off x="4765906" y="15959851"/>
                  <a:ext cx="2196960" cy="543936"/>
                </a:xfrm>
                <a:prstGeom prst="rect">
                  <a:avLst/>
                </a:prstGeom>
                <a:solidFill>
                  <a:schemeClr val="accent2">
                    <a:lumMod val="60000"/>
                    <a:lumOff val="40000"/>
                  </a:schemeClr>
                </a:solid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1748CA-428B-4E70-BBD7-0862389E4CA7}" type="TxLink">
                    <a:rPr lang="en-US" sz="2000" b="1" i="0" u="none" strike="noStrike">
                      <a:ln>
                        <a:noFill/>
                      </a:ln>
                      <a:solidFill>
                        <a:sysClr val="windowText" lastClr="000000"/>
                      </a:solidFill>
                      <a:latin typeface="Times New Roman" panose="02020603050405020304" pitchFamily="18" charset="0"/>
                      <a:cs typeface="Times New Roman" panose="02020603050405020304" pitchFamily="18" charset="0"/>
                    </a:rPr>
                    <a:pPr algn="ctr"/>
                    <a:t> $4,359.84 </a:t>
                  </a:fld>
                  <a:endParaRPr lang="en-US" sz="255800" b="1" i="1">
                    <a:ln>
                      <a:noFill/>
                    </a:ln>
                    <a:solidFill>
                      <a:sysClr val="windowText" lastClr="000000"/>
                    </a:solidFill>
                    <a:latin typeface="Times New Roman" panose="02020603050405020304" pitchFamily="18" charset="0"/>
                    <a:cs typeface="Times New Roman" panose="02020603050405020304" pitchFamily="18" charset="0"/>
                  </a:endParaRPr>
                </a:p>
              </xdr:txBody>
            </xdr:sp>
          </xdr:grpSp>
          <xdr:pic>
            <xdr:nvPicPr>
              <xdr:cNvPr id="39" name="Graphic 38" descr="Badge with solid fill">
                <a:extLst>
                  <a:ext uri="{FF2B5EF4-FFF2-40B4-BE49-F238E27FC236}">
                    <a16:creationId xmlns:a16="http://schemas.microsoft.com/office/drawing/2014/main" id="{5587F2A9-80C7-BC2B-9BAA-97ACEE0EA73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037820" y="3726862"/>
                <a:ext cx="685800" cy="624158"/>
              </a:xfrm>
              <a:prstGeom prst="rect">
                <a:avLst/>
              </a:prstGeom>
            </xdr:spPr>
          </xdr:pic>
        </xdr:grpSp>
        <xdr:sp macro="" textlink="">
          <xdr:nvSpPr>
            <xdr:cNvPr id="36" name="TextBox 35">
              <a:extLst>
                <a:ext uri="{FF2B5EF4-FFF2-40B4-BE49-F238E27FC236}">
                  <a16:creationId xmlns:a16="http://schemas.microsoft.com/office/drawing/2014/main" id="{62B32C26-ABEC-3840-9D99-422C881000C1}"/>
                </a:ext>
              </a:extLst>
            </xdr:cNvPr>
            <xdr:cNvSpPr txBox="1"/>
          </xdr:nvSpPr>
          <xdr:spPr>
            <a:xfrm>
              <a:off x="13012733" y="4305300"/>
              <a:ext cx="709337" cy="254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0" u="none" strike="noStrike">
                  <a:ln>
                    <a:noFill/>
                  </a:ln>
                  <a:solidFill>
                    <a:srgbClr val="000000"/>
                  </a:solidFill>
                  <a:latin typeface="Times New Roman" panose="02020603050405020304" pitchFamily="18" charset="0"/>
                  <a:ea typeface="+mn-ea"/>
                  <a:cs typeface="Times New Roman" panose="02020603050405020304" pitchFamily="18" charset="0"/>
                </a:rPr>
                <a:t>Name</a:t>
              </a:r>
              <a:endParaRPr lang="en-US" sz="2400" b="1" i="0" u="none" strike="noStrike">
                <a:ln>
                  <a:noFill/>
                </a:ln>
                <a:solidFill>
                  <a:srgbClr val="000000"/>
                </a:solidFill>
                <a:latin typeface="Times New Roman" panose="02020603050405020304" pitchFamily="18" charset="0"/>
                <a:ea typeface="+mn-ea"/>
                <a:cs typeface="Times New Roman" panose="02020603050405020304" pitchFamily="18" charset="0"/>
              </a:endParaRPr>
            </a:p>
          </xdr:txBody>
        </xdr:sp>
        <xdr:sp macro="" textlink="">
          <xdr:nvSpPr>
            <xdr:cNvPr id="37" name="TextBox 36">
              <a:extLst>
                <a:ext uri="{FF2B5EF4-FFF2-40B4-BE49-F238E27FC236}">
                  <a16:creationId xmlns:a16="http://schemas.microsoft.com/office/drawing/2014/main" id="{2B83DA83-41AF-9239-C248-909E65D13640}"/>
                </a:ext>
              </a:extLst>
            </xdr:cNvPr>
            <xdr:cNvSpPr txBox="1"/>
          </xdr:nvSpPr>
          <xdr:spPr>
            <a:xfrm>
              <a:off x="12716211" y="4975859"/>
              <a:ext cx="1307837" cy="287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i="0" u="none" strike="noStrike">
                  <a:ln>
                    <a:noFill/>
                  </a:ln>
                  <a:solidFill>
                    <a:srgbClr val="000000"/>
                  </a:solidFill>
                  <a:latin typeface="Times New Roman" panose="02020603050405020304" pitchFamily="18" charset="0"/>
                  <a:ea typeface="+mn-ea"/>
                  <a:cs typeface="Times New Roman" panose="02020603050405020304" pitchFamily="18" charset="0"/>
                </a:rPr>
                <a:t>Total Sales</a:t>
              </a:r>
            </a:p>
          </xdr:txBody>
        </xdr:sp>
      </xdr:grpSp>
      <xdr:grpSp>
        <xdr:nvGrpSpPr>
          <xdr:cNvPr id="43" name="Group 42">
            <a:extLst>
              <a:ext uri="{FF2B5EF4-FFF2-40B4-BE49-F238E27FC236}">
                <a16:creationId xmlns:a16="http://schemas.microsoft.com/office/drawing/2014/main" id="{0B80A548-065E-47FE-93C6-8714BF9BD670}"/>
              </a:ext>
            </a:extLst>
          </xdr:cNvPr>
          <xdr:cNvGrpSpPr/>
        </xdr:nvGrpSpPr>
        <xdr:grpSpPr>
          <a:xfrm>
            <a:off x="22203196" y="6092229"/>
            <a:ext cx="3204309" cy="3708129"/>
            <a:chOff x="14439901" y="3752727"/>
            <a:chExt cx="1546859" cy="2000373"/>
          </a:xfrm>
        </xdr:grpSpPr>
        <xdr:grpSp>
          <xdr:nvGrpSpPr>
            <xdr:cNvPr id="44" name="Group 43">
              <a:extLst>
                <a:ext uri="{FF2B5EF4-FFF2-40B4-BE49-F238E27FC236}">
                  <a16:creationId xmlns:a16="http://schemas.microsoft.com/office/drawing/2014/main" id="{707247FD-2987-1155-4126-AAD8A633D3D4}"/>
                </a:ext>
              </a:extLst>
            </xdr:cNvPr>
            <xdr:cNvGrpSpPr/>
          </xdr:nvGrpSpPr>
          <xdr:grpSpPr>
            <a:xfrm>
              <a:off x="14439901" y="3752727"/>
              <a:ext cx="1546859" cy="2000373"/>
              <a:chOff x="14439901" y="3752727"/>
              <a:chExt cx="1546859" cy="2000373"/>
            </a:xfrm>
          </xdr:grpSpPr>
          <xdr:grpSp>
            <xdr:nvGrpSpPr>
              <xdr:cNvPr id="47" name="Group 46">
                <a:extLst>
                  <a:ext uri="{FF2B5EF4-FFF2-40B4-BE49-F238E27FC236}">
                    <a16:creationId xmlns:a16="http://schemas.microsoft.com/office/drawing/2014/main" id="{3F3ED5A5-0D2E-42B0-BE8E-C7EF2082850E}"/>
                  </a:ext>
                </a:extLst>
              </xdr:cNvPr>
              <xdr:cNvGrpSpPr/>
            </xdr:nvGrpSpPr>
            <xdr:grpSpPr>
              <a:xfrm>
                <a:off x="14439901" y="4231491"/>
                <a:ext cx="1546859" cy="1521609"/>
                <a:chOff x="4684724" y="14383536"/>
                <a:chExt cx="2443900" cy="2345535"/>
              </a:xfrm>
              <a:noFill/>
            </xdr:grpSpPr>
            <xdr:sp macro="" textlink="">
              <xdr:nvSpPr>
                <xdr:cNvPr id="49" name="Rectangle: Rounded Corners 48">
                  <a:extLst>
                    <a:ext uri="{FF2B5EF4-FFF2-40B4-BE49-F238E27FC236}">
                      <a16:creationId xmlns:a16="http://schemas.microsoft.com/office/drawing/2014/main" id="{0D59CD51-75C4-455C-BA6B-FC9C014D5A08}"/>
                    </a:ext>
                  </a:extLst>
                </xdr:cNvPr>
                <xdr:cNvSpPr/>
              </xdr:nvSpPr>
              <xdr:spPr>
                <a:xfrm>
                  <a:off x="4684724" y="14383536"/>
                  <a:ext cx="2443900" cy="2345535"/>
                </a:xfrm>
                <a:prstGeom prst="roundRect">
                  <a:avLst>
                    <a:gd name="adj" fmla="val 9091"/>
                  </a:avLst>
                </a:prstGeom>
                <a:grp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1600" b="1" i="0" u="none" strike="noStrike">
                    <a:ln>
                      <a:noFill/>
                    </a:ln>
                    <a:solidFill>
                      <a:schemeClr val="accent2"/>
                    </a:solidFill>
                    <a:latin typeface="Times New Roman" panose="02020603050405020304" pitchFamily="18" charset="0"/>
                    <a:ea typeface="+mn-ea"/>
                    <a:cs typeface="Times New Roman" panose="02020603050405020304" pitchFamily="18" charset="0"/>
                  </a:endParaRPr>
                </a:p>
              </xdr:txBody>
            </xdr:sp>
            <xdr:sp macro="" textlink="Customer_Analysis!$P$23">
              <xdr:nvSpPr>
                <xdr:cNvPr id="50" name="TextBox 49">
                  <a:extLst>
                    <a:ext uri="{FF2B5EF4-FFF2-40B4-BE49-F238E27FC236}">
                      <a16:creationId xmlns:a16="http://schemas.microsoft.com/office/drawing/2014/main" id="{63354F11-7182-C463-209F-8EDC6327FEE8}"/>
                    </a:ext>
                  </a:extLst>
                </xdr:cNvPr>
                <xdr:cNvSpPr txBox="1"/>
              </xdr:nvSpPr>
              <xdr:spPr>
                <a:xfrm>
                  <a:off x="4872526" y="14878047"/>
                  <a:ext cx="2082111" cy="498670"/>
                </a:xfrm>
                <a:prstGeom prst="rect">
                  <a:avLst/>
                </a:prstGeom>
                <a:solidFill>
                  <a:schemeClr val="accent2">
                    <a:lumMod val="60000"/>
                    <a:lumOff val="40000"/>
                  </a:schemeClr>
                </a:solid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F3C1EC-55E4-4EF8-99C4-6267E021B707}" type="TxLink">
                    <a:rPr lang="en-US" sz="1600" b="1" i="0" u="none" strike="noStrike">
                      <a:ln>
                        <a:noFill/>
                      </a:ln>
                      <a:solidFill>
                        <a:sysClr val="windowText" lastClr="000000"/>
                      </a:solidFill>
                      <a:latin typeface="Times New Roman" panose="02020603050405020304" pitchFamily="18" charset="0"/>
                      <a:ea typeface="+mn-ea"/>
                      <a:cs typeface="Times New Roman" panose="02020603050405020304" pitchFamily="18" charset="0"/>
                    </a:rPr>
                    <a:pPr marL="0" indent="0" algn="ctr"/>
                    <a:t>Customer_174</a:t>
                  </a:fld>
                  <a:endParaRPr lang="en-US" sz="3200" b="1" i="0" u="none" strike="noStrike">
                    <a:ln>
                      <a:noFill/>
                    </a:ln>
                    <a:solidFill>
                      <a:sysClr val="windowText" lastClr="000000"/>
                    </a:solidFill>
                    <a:latin typeface="Times New Roman" panose="02020603050405020304" pitchFamily="18" charset="0"/>
                    <a:ea typeface="+mn-ea"/>
                    <a:cs typeface="Times New Roman" panose="02020603050405020304" pitchFamily="18" charset="0"/>
                  </a:endParaRPr>
                </a:p>
              </xdr:txBody>
            </xdr:sp>
            <xdr:sp macro="" textlink="Customer_Analysis!$O$23">
              <xdr:nvSpPr>
                <xdr:cNvPr id="51" name="TextBox 50">
                  <a:extLst>
                    <a:ext uri="{FF2B5EF4-FFF2-40B4-BE49-F238E27FC236}">
                      <a16:creationId xmlns:a16="http://schemas.microsoft.com/office/drawing/2014/main" id="{D8E908AA-4A36-BDD1-A353-1CC1234DD059}"/>
                    </a:ext>
                  </a:extLst>
                </xdr:cNvPr>
                <xdr:cNvSpPr txBox="1"/>
              </xdr:nvSpPr>
              <xdr:spPr>
                <a:xfrm>
                  <a:off x="4915664" y="16006835"/>
                  <a:ext cx="2083318" cy="543936"/>
                </a:xfrm>
                <a:prstGeom prst="rect">
                  <a:avLst/>
                </a:prstGeom>
                <a:solidFill>
                  <a:schemeClr val="accent2">
                    <a:lumMod val="60000"/>
                    <a:lumOff val="40000"/>
                  </a:schemeClr>
                </a:solid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AC902E-2ECC-4A8E-9304-C859039ED17D}" type="TxLink">
                    <a:rPr lang="en-US" sz="2000" b="1" i="0" u="none" strike="noStrike">
                      <a:ln>
                        <a:noFill/>
                      </a:ln>
                      <a:solidFill>
                        <a:sysClr val="windowText" lastClr="000000"/>
                      </a:solidFill>
                      <a:latin typeface="Times New Roman" panose="02020603050405020304" pitchFamily="18" charset="0"/>
                      <a:ea typeface="+mn-ea"/>
                      <a:cs typeface="Times New Roman" panose="02020603050405020304" pitchFamily="18" charset="0"/>
                    </a:rPr>
                    <a:pPr marL="0" indent="0" algn="ctr"/>
                    <a:t> $4,105.04 </a:t>
                  </a:fld>
                  <a:endParaRPr lang="en-US" sz="4000" b="1" i="0" u="none" strike="noStrike">
                    <a:ln>
                      <a:noFill/>
                    </a:ln>
                    <a:solidFill>
                      <a:sysClr val="windowText" lastClr="000000"/>
                    </a:solidFill>
                    <a:latin typeface="Times New Roman" panose="02020603050405020304" pitchFamily="18" charset="0"/>
                    <a:ea typeface="+mn-ea"/>
                    <a:cs typeface="Times New Roman" panose="02020603050405020304" pitchFamily="18" charset="0"/>
                  </a:endParaRPr>
                </a:p>
              </xdr:txBody>
            </xdr:sp>
          </xdr:grpSp>
          <xdr:pic>
            <xdr:nvPicPr>
              <xdr:cNvPr id="48" name="Graphic 47" descr="Badge 3 with solid fill">
                <a:extLst>
                  <a:ext uri="{FF2B5EF4-FFF2-40B4-BE49-F238E27FC236}">
                    <a16:creationId xmlns:a16="http://schemas.microsoft.com/office/drawing/2014/main" id="{542AB4E9-9550-5B25-BBAD-3DA58B18EB0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859000" y="3752727"/>
                <a:ext cx="685800" cy="590673"/>
              </a:xfrm>
              <a:prstGeom prst="rect">
                <a:avLst/>
              </a:prstGeom>
            </xdr:spPr>
          </xdr:pic>
        </xdr:grpSp>
        <xdr:sp macro="" textlink="">
          <xdr:nvSpPr>
            <xdr:cNvPr id="45" name="TextBox 44">
              <a:extLst>
                <a:ext uri="{FF2B5EF4-FFF2-40B4-BE49-F238E27FC236}">
                  <a16:creationId xmlns:a16="http://schemas.microsoft.com/office/drawing/2014/main" id="{557A315B-E06E-386D-E43F-B7EB1C447AE2}"/>
                </a:ext>
              </a:extLst>
            </xdr:cNvPr>
            <xdr:cNvSpPr txBox="1"/>
          </xdr:nvSpPr>
          <xdr:spPr>
            <a:xfrm>
              <a:off x="14574438" y="4967532"/>
              <a:ext cx="1313446" cy="301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i="0" u="none" strike="noStrike">
                  <a:ln>
                    <a:noFill/>
                  </a:ln>
                  <a:solidFill>
                    <a:srgbClr val="000000"/>
                  </a:solidFill>
                  <a:latin typeface="Times New Roman" panose="02020603050405020304" pitchFamily="18" charset="0"/>
                  <a:ea typeface="+mn-ea"/>
                  <a:cs typeface="Times New Roman" panose="02020603050405020304" pitchFamily="18" charset="0"/>
                </a:rPr>
                <a:t>Total Sales</a:t>
              </a:r>
            </a:p>
          </xdr:txBody>
        </xdr:sp>
        <xdr:sp macro="" textlink="">
          <xdr:nvSpPr>
            <xdr:cNvPr id="46" name="TextBox 45">
              <a:extLst>
                <a:ext uri="{FF2B5EF4-FFF2-40B4-BE49-F238E27FC236}">
                  <a16:creationId xmlns:a16="http://schemas.microsoft.com/office/drawing/2014/main" id="{1A8D01E4-7FB2-F728-C554-A0AC8C5970D6}"/>
                </a:ext>
              </a:extLst>
            </xdr:cNvPr>
            <xdr:cNvSpPr txBox="1"/>
          </xdr:nvSpPr>
          <xdr:spPr>
            <a:xfrm>
              <a:off x="14807319" y="4273929"/>
              <a:ext cx="810425" cy="285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i="0" u="none" strike="noStrike">
                  <a:ln>
                    <a:noFill/>
                  </a:ln>
                  <a:solidFill>
                    <a:srgbClr val="000000"/>
                  </a:solidFill>
                  <a:latin typeface="Times New Roman" panose="02020603050405020304" pitchFamily="18" charset="0"/>
                  <a:ea typeface="+mn-ea"/>
                  <a:cs typeface="Times New Roman" panose="02020603050405020304" pitchFamily="18" charset="0"/>
                </a:rPr>
                <a:t>Name</a:t>
              </a:r>
            </a:p>
          </xdr:txBody>
        </xdr:sp>
      </xdr:grpSp>
    </xdr:grpSp>
    <xdr:clientData/>
  </xdr:twoCellAnchor>
  <xdr:twoCellAnchor>
    <xdr:from>
      <xdr:col>13</xdr:col>
      <xdr:colOff>326572</xdr:colOff>
      <xdr:row>8</xdr:row>
      <xdr:rowOff>143437</xdr:rowOff>
    </xdr:from>
    <xdr:to>
      <xdr:col>21</xdr:col>
      <xdr:colOff>761999</xdr:colOff>
      <xdr:row>39</xdr:row>
      <xdr:rowOff>27709</xdr:rowOff>
    </xdr:to>
    <xdr:graphicFrame macro="">
      <xdr:nvGraphicFramePr>
        <xdr:cNvPr id="54" name="Chart 53">
          <a:extLst>
            <a:ext uri="{FF2B5EF4-FFF2-40B4-BE49-F238E27FC236}">
              <a16:creationId xmlns:a16="http://schemas.microsoft.com/office/drawing/2014/main" id="{10935E79-291F-442B-97BB-54B19FB0F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5</xdr:col>
      <xdr:colOff>880375</xdr:colOff>
      <xdr:row>8</xdr:row>
      <xdr:rowOff>102455</xdr:rowOff>
    </xdr:from>
    <xdr:to>
      <xdr:col>13</xdr:col>
      <xdr:colOff>198040</xdr:colOff>
      <xdr:row>13</xdr:row>
      <xdr:rowOff>32368</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310819F4-9203-C3A9-2F47-B6E20F6DF26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500125" y="1664555"/>
              <a:ext cx="7223415" cy="882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352994</xdr:colOff>
      <xdr:row>4</xdr:row>
      <xdr:rowOff>13855</xdr:rowOff>
    </xdr:from>
    <xdr:to>
      <xdr:col>21</xdr:col>
      <xdr:colOff>762000</xdr:colOff>
      <xdr:row>8</xdr:row>
      <xdr:rowOff>57398</xdr:rowOff>
    </xdr:to>
    <mc:AlternateContent xmlns:mc="http://schemas.openxmlformats.org/markup-compatibility/2006" xmlns:a14="http://schemas.microsoft.com/office/drawing/2010/main">
      <mc:Choice Requires="a14">
        <xdr:graphicFrame macro="">
          <xdr:nvGraphicFramePr>
            <xdr:cNvPr id="62" name="Region 1">
              <a:extLst>
                <a:ext uri="{FF2B5EF4-FFF2-40B4-BE49-F238E27FC236}">
                  <a16:creationId xmlns:a16="http://schemas.microsoft.com/office/drawing/2014/main" id="{F71A329C-8F3A-127E-84C4-6CB8293CAA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875030" y="13855"/>
              <a:ext cx="7433261" cy="8193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914400</xdr:colOff>
      <xdr:row>4</xdr:row>
      <xdr:rowOff>52366</xdr:rowOff>
    </xdr:from>
    <xdr:to>
      <xdr:col>9</xdr:col>
      <xdr:colOff>744070</xdr:colOff>
      <xdr:row>8</xdr:row>
      <xdr:rowOff>35858</xdr:rowOff>
    </xdr:to>
    <xdr:grpSp>
      <xdr:nvGrpSpPr>
        <xdr:cNvPr id="57" name="Group 56">
          <a:extLst>
            <a:ext uri="{FF2B5EF4-FFF2-40B4-BE49-F238E27FC236}">
              <a16:creationId xmlns:a16="http://schemas.microsoft.com/office/drawing/2014/main" id="{8C4C931F-A1E4-A216-F9F4-A49E585D4E2D}"/>
            </a:ext>
          </a:extLst>
        </xdr:cNvPr>
        <xdr:cNvGrpSpPr/>
      </xdr:nvGrpSpPr>
      <xdr:grpSpPr>
        <a:xfrm>
          <a:off x="6515100" y="763566"/>
          <a:ext cx="3538070" cy="745492"/>
          <a:chOff x="6517341" y="52366"/>
          <a:chExt cx="3532094" cy="754457"/>
        </a:xfrm>
      </xdr:grpSpPr>
      <xdr:sp macro="" textlink="">
        <xdr:nvSpPr>
          <xdr:cNvPr id="4" name="Rectangle 3">
            <a:extLst>
              <a:ext uri="{FF2B5EF4-FFF2-40B4-BE49-F238E27FC236}">
                <a16:creationId xmlns:a16="http://schemas.microsoft.com/office/drawing/2014/main" id="{01989232-0E44-6E13-4EC2-A5D985B16473}"/>
              </a:ext>
            </a:extLst>
          </xdr:cNvPr>
          <xdr:cNvSpPr/>
        </xdr:nvSpPr>
        <xdr:spPr>
          <a:xfrm>
            <a:off x="6517341" y="62754"/>
            <a:ext cx="3532094" cy="735106"/>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latin typeface="Times New Roman" panose="02020603050405020304" pitchFamily="18" charset="0"/>
              <a:cs typeface="Times New Roman" panose="02020603050405020304" pitchFamily="18" charset="0"/>
            </a:endParaRPr>
          </a:p>
        </xdr:txBody>
      </xdr:sp>
      <xdr:sp macro="" textlink="Product_Analysis!$A$77">
        <xdr:nvSpPr>
          <xdr:cNvPr id="5" name="TextBox 4">
            <a:extLst>
              <a:ext uri="{FF2B5EF4-FFF2-40B4-BE49-F238E27FC236}">
                <a16:creationId xmlns:a16="http://schemas.microsoft.com/office/drawing/2014/main" id="{DCC5A0B0-499F-4765-8299-0ADFD7455584}"/>
              </a:ext>
            </a:extLst>
          </xdr:cNvPr>
          <xdr:cNvSpPr txBox="1"/>
        </xdr:nvSpPr>
        <xdr:spPr>
          <a:xfrm>
            <a:off x="8785413" y="339238"/>
            <a:ext cx="1048870" cy="3958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513E057-D03C-4DCC-B56C-C6D02E8DCC7C}" type="TxLink">
              <a:rPr lang="en-US" sz="2400" b="1" i="0" u="none" strike="noStrike" kern="1200">
                <a:solidFill>
                  <a:sysClr val="windowText" lastClr="000000"/>
                </a:solidFill>
                <a:latin typeface="Times New Roman" panose="02020603050405020304" pitchFamily="18" charset="0"/>
                <a:cs typeface="Times New Roman" panose="02020603050405020304" pitchFamily="18" charset="0"/>
              </a:rPr>
              <a:pPr algn="ctr"/>
              <a:t>7001</a:t>
            </a:fld>
            <a:endParaRPr lang="en-US" sz="4400" b="1" kern="1200">
              <a:solidFill>
                <a:sysClr val="windowText" lastClr="000000"/>
              </a:solidFill>
              <a:latin typeface="Times New Roman" panose="02020603050405020304" pitchFamily="18" charset="0"/>
              <a:cs typeface="Times New Roman" panose="02020603050405020304" pitchFamily="18" charset="0"/>
            </a:endParaRPr>
          </a:p>
        </xdr:txBody>
      </xdr:sp>
      <xdr:pic>
        <xdr:nvPicPr>
          <xdr:cNvPr id="3" name="Graphic 2" descr="Postit Notes with solid fill">
            <a:extLst>
              <a:ext uri="{FF2B5EF4-FFF2-40B4-BE49-F238E27FC236}">
                <a16:creationId xmlns:a16="http://schemas.microsoft.com/office/drawing/2014/main" id="{B0FE357D-A20B-98F4-7933-FB55CCBDED6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633882" y="322729"/>
            <a:ext cx="1371599" cy="484094"/>
          </a:xfrm>
          <a:prstGeom prst="rect">
            <a:avLst/>
          </a:prstGeom>
        </xdr:spPr>
      </xdr:pic>
      <xdr:sp macro="" textlink="Product_Analysis!$A$77">
        <xdr:nvSpPr>
          <xdr:cNvPr id="8" name="TextBox 7">
            <a:extLst>
              <a:ext uri="{FF2B5EF4-FFF2-40B4-BE49-F238E27FC236}">
                <a16:creationId xmlns:a16="http://schemas.microsoft.com/office/drawing/2014/main" id="{480A205B-614F-ECBE-637F-4DC3DFF7421D}"/>
              </a:ext>
            </a:extLst>
          </xdr:cNvPr>
          <xdr:cNvSpPr txBox="1"/>
        </xdr:nvSpPr>
        <xdr:spPr>
          <a:xfrm>
            <a:off x="7261412" y="52366"/>
            <a:ext cx="2124634" cy="360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kern="1200">
                <a:solidFill>
                  <a:srgbClr val="7030A0"/>
                </a:solidFill>
                <a:latin typeface="Times New Roman" panose="02020603050405020304" pitchFamily="18" charset="0"/>
                <a:cs typeface="Times New Roman" panose="02020603050405020304" pitchFamily="18" charset="0"/>
              </a:rPr>
              <a:t>Number Of Orders</a:t>
            </a:r>
          </a:p>
        </xdr:txBody>
      </xdr:sp>
    </xdr:grpSp>
    <xdr:clientData/>
  </xdr:twoCellAnchor>
  <xdr:twoCellAnchor>
    <xdr:from>
      <xdr:col>9</xdr:col>
      <xdr:colOff>914401</xdr:colOff>
      <xdr:row>4</xdr:row>
      <xdr:rowOff>0</xdr:rowOff>
    </xdr:from>
    <xdr:to>
      <xdr:col>13</xdr:col>
      <xdr:colOff>207819</xdr:colOff>
      <xdr:row>8</xdr:row>
      <xdr:rowOff>71718</xdr:rowOff>
    </xdr:to>
    <xdr:grpSp>
      <xdr:nvGrpSpPr>
        <xdr:cNvPr id="58" name="Group 57">
          <a:extLst>
            <a:ext uri="{FF2B5EF4-FFF2-40B4-BE49-F238E27FC236}">
              <a16:creationId xmlns:a16="http://schemas.microsoft.com/office/drawing/2014/main" id="{640F54B8-2214-6162-160B-2A16D8959561}"/>
            </a:ext>
          </a:extLst>
        </xdr:cNvPr>
        <xdr:cNvGrpSpPr/>
      </xdr:nvGrpSpPr>
      <xdr:grpSpPr>
        <a:xfrm>
          <a:off x="10223501" y="711200"/>
          <a:ext cx="3497118" cy="833718"/>
          <a:chOff x="10219766" y="0"/>
          <a:chExt cx="3424516" cy="842683"/>
        </a:xfrm>
      </xdr:grpSpPr>
      <xdr:sp macro="" textlink="">
        <xdr:nvSpPr>
          <xdr:cNvPr id="10" name="Rectangle 9">
            <a:extLst>
              <a:ext uri="{FF2B5EF4-FFF2-40B4-BE49-F238E27FC236}">
                <a16:creationId xmlns:a16="http://schemas.microsoft.com/office/drawing/2014/main" id="{08982B52-0FFC-DA1A-CC7E-1B4199F365D8}"/>
              </a:ext>
            </a:extLst>
          </xdr:cNvPr>
          <xdr:cNvSpPr/>
        </xdr:nvSpPr>
        <xdr:spPr>
          <a:xfrm>
            <a:off x="10219766" y="62754"/>
            <a:ext cx="3424516" cy="735106"/>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latin typeface="Times New Roman" panose="02020603050405020304" pitchFamily="18" charset="0"/>
              <a:cs typeface="Times New Roman" panose="02020603050405020304" pitchFamily="18" charset="0"/>
            </a:endParaRPr>
          </a:p>
        </xdr:txBody>
      </xdr:sp>
      <xdr:sp macro="" textlink="Customer_Analysis!A101">
        <xdr:nvSpPr>
          <xdr:cNvPr id="17" name="TextBox 16">
            <a:extLst>
              <a:ext uri="{FF2B5EF4-FFF2-40B4-BE49-F238E27FC236}">
                <a16:creationId xmlns:a16="http://schemas.microsoft.com/office/drawing/2014/main" id="{2FC7A7AF-19CE-D0A5-A89E-7BB410C004E8}"/>
              </a:ext>
            </a:extLst>
          </xdr:cNvPr>
          <xdr:cNvSpPr txBox="1"/>
        </xdr:nvSpPr>
        <xdr:spPr>
          <a:xfrm>
            <a:off x="12120283" y="330274"/>
            <a:ext cx="1048870" cy="3958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487D6EC-0742-4E3E-A2FE-407491929CE1}" type="TxLink">
              <a:rPr lang="en-US" sz="2400" b="1" i="0" u="none" strike="noStrike" kern="1200">
                <a:solidFill>
                  <a:sysClr val="windowText" lastClr="000000"/>
                </a:solidFill>
                <a:latin typeface="Times New Roman" panose="02020603050405020304" pitchFamily="18" charset="0"/>
                <a:ea typeface="+mn-ea"/>
                <a:cs typeface="Times New Roman" panose="02020603050405020304" pitchFamily="18" charset="0"/>
              </a:rPr>
              <a:pPr marL="0" indent="0" algn="ctr"/>
              <a:t>1501</a:t>
            </a:fld>
            <a:endParaRPr lang="en-US" sz="2400" b="1" i="0" u="none" strike="noStrike" kern="1200">
              <a:solidFill>
                <a:sysClr val="windowText" lastClr="000000"/>
              </a:solidFill>
              <a:latin typeface="Times New Roman" panose="02020603050405020304" pitchFamily="18" charset="0"/>
              <a:ea typeface="+mn-ea"/>
              <a:cs typeface="Times New Roman" panose="02020603050405020304" pitchFamily="18" charset="0"/>
            </a:endParaRPr>
          </a:p>
        </xdr:txBody>
      </xdr:sp>
      <xdr:sp macro="" textlink="Product_Analysis!$A$77">
        <xdr:nvSpPr>
          <xdr:cNvPr id="19" name="TextBox 18">
            <a:extLst>
              <a:ext uri="{FF2B5EF4-FFF2-40B4-BE49-F238E27FC236}">
                <a16:creationId xmlns:a16="http://schemas.microsoft.com/office/drawing/2014/main" id="{8E1F214B-938D-912E-0165-C811E027BDD2}"/>
              </a:ext>
            </a:extLst>
          </xdr:cNvPr>
          <xdr:cNvSpPr txBox="1"/>
        </xdr:nvSpPr>
        <xdr:spPr>
          <a:xfrm>
            <a:off x="10497671" y="0"/>
            <a:ext cx="2608729" cy="360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800" b="1" kern="1200">
                <a:solidFill>
                  <a:schemeClr val="accent6"/>
                </a:solidFill>
                <a:latin typeface="Times New Roman" panose="02020603050405020304" pitchFamily="18" charset="0"/>
                <a:cs typeface="Times New Roman" panose="02020603050405020304" pitchFamily="18" charset="0"/>
              </a:rPr>
              <a:t>Number Of Customers</a:t>
            </a:r>
          </a:p>
        </xdr:txBody>
      </xdr:sp>
      <xdr:pic>
        <xdr:nvPicPr>
          <xdr:cNvPr id="55" name="Graphic 54" descr="Group of men with solid fill">
            <a:extLst>
              <a:ext uri="{FF2B5EF4-FFF2-40B4-BE49-F238E27FC236}">
                <a16:creationId xmlns:a16="http://schemas.microsoft.com/office/drawing/2014/main" id="{240A30A6-AFA9-D9F2-7185-0D89418D4E15}"/>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560422" y="313765"/>
            <a:ext cx="645459" cy="528918"/>
          </a:xfrm>
          <a:prstGeom prst="rect">
            <a:avLst/>
          </a:prstGeom>
        </xdr:spPr>
      </xdr:pic>
    </xdr:grpSp>
    <xdr:clientData/>
  </xdr:twoCellAnchor>
  <xdr:oneCellAnchor>
    <xdr:from>
      <xdr:col>0</xdr:col>
      <xdr:colOff>235528</xdr:colOff>
      <xdr:row>0</xdr:row>
      <xdr:rowOff>36559</xdr:rowOff>
    </xdr:from>
    <xdr:ext cx="21072764" cy="628459"/>
    <xdr:sp macro="" textlink="">
      <xdr:nvSpPr>
        <xdr:cNvPr id="60" name="TextBox 59">
          <a:extLst>
            <a:ext uri="{FF2B5EF4-FFF2-40B4-BE49-F238E27FC236}">
              <a16:creationId xmlns:a16="http://schemas.microsoft.com/office/drawing/2014/main" id="{A02FD2CF-7892-454D-5BF1-50737A87CD2B}"/>
            </a:ext>
          </a:extLst>
        </xdr:cNvPr>
        <xdr:cNvSpPr txBox="1"/>
      </xdr:nvSpPr>
      <xdr:spPr>
        <a:xfrm>
          <a:off x="235528" y="36559"/>
          <a:ext cx="21072764" cy="62845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200" b="1" kern="1200">
              <a:solidFill>
                <a:schemeClr val="bg1"/>
              </a:solidFill>
              <a:latin typeface="Times New Roman" panose="02020603050405020304" pitchFamily="18" charset="0"/>
              <a:cs typeface="Times New Roman" panose="02020603050405020304" pitchFamily="18" charset="0"/>
            </a:rPr>
            <a:t>Sales Analysis Dashboard</a:t>
          </a: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0.40469</cdr:x>
      <cdr:y>0.61015</cdr:y>
    </cdr:from>
    <cdr:to>
      <cdr:x>0.59219</cdr:x>
      <cdr:y>0.93057</cdr:y>
    </cdr:to>
    <cdr:sp macro="" textlink="">
      <cdr:nvSpPr>
        <cdr:cNvPr id="4" name="TextBox 3">
          <a:extLst xmlns:a="http://schemas.openxmlformats.org/drawingml/2006/main">
            <a:ext uri="{FF2B5EF4-FFF2-40B4-BE49-F238E27FC236}">
              <a16:creationId xmlns:a16="http://schemas.microsoft.com/office/drawing/2014/main" id="{B03F0549-B1C7-AB8A-0A13-A32F9F4FCFD8}"/>
            </a:ext>
          </a:extLst>
        </cdr:cNvPr>
        <cdr:cNvSpPr txBox="1"/>
      </cdr:nvSpPr>
      <cdr:spPr>
        <a:xfrm xmlns:a="http://schemas.openxmlformats.org/drawingml/2006/main">
          <a:off x="1973580" y="174117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0.3617</cdr:x>
      <cdr:y>0.51611</cdr:y>
    </cdr:from>
    <cdr:to>
      <cdr:x>0.53893</cdr:x>
      <cdr:y>0.68638</cdr:y>
    </cdr:to>
    <cdr:sp macro="" textlink="">
      <cdr:nvSpPr>
        <cdr:cNvPr id="2" name="TextBox 8">
          <a:extLst xmlns:a="http://schemas.openxmlformats.org/drawingml/2006/main">
            <a:ext uri="{FF2B5EF4-FFF2-40B4-BE49-F238E27FC236}">
              <a16:creationId xmlns:a16="http://schemas.microsoft.com/office/drawing/2014/main" id="{E5F6EAB5-1A07-02D5-612A-D9A55EC915A2}"/>
            </a:ext>
          </a:extLst>
        </cdr:cNvPr>
        <cdr:cNvSpPr txBox="1"/>
      </cdr:nvSpPr>
      <cdr:spPr>
        <a:xfrm xmlns:a="http://schemas.openxmlformats.org/drawingml/2006/main">
          <a:off x="2618251" y="2480296"/>
          <a:ext cx="1282909" cy="8182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CC05F5A2-4A31-4912-A31D-BB5D6341EEED}" type="TxLink">
            <a:rPr lang="en-US" sz="4000" b="1" i="0" u="none" strike="noStrike" kern="1200">
              <a:solidFill>
                <a:sysClr val="windowText" lastClr="000000"/>
              </a:solidFill>
              <a:latin typeface="Times New Roman" panose="02020603050405020304" pitchFamily="18" charset="0"/>
              <a:cs typeface="Times New Roman" panose="02020603050405020304" pitchFamily="18" charset="0"/>
            </a:rPr>
            <a:pPr algn="ctr"/>
            <a:t>1500</a:t>
          </a:fld>
          <a:endParaRPr lang="en-US" sz="3200" b="1" kern="1200">
            <a:solidFill>
              <a:sysClr val="windowText" lastClr="000000"/>
            </a:solidFill>
            <a:latin typeface="Times New Roman" panose="02020603050405020304" pitchFamily="18" charset="0"/>
            <a:cs typeface="Times New Roman" panose="02020603050405020304" pitchFamily="18"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448</xdr:colOff>
      <xdr:row>0</xdr:row>
      <xdr:rowOff>0</xdr:rowOff>
    </xdr:from>
    <xdr:to>
      <xdr:col>8</xdr:col>
      <xdr:colOff>224118</xdr:colOff>
      <xdr:row>19</xdr:row>
      <xdr:rowOff>89646</xdr:rowOff>
    </xdr:to>
    <xdr:graphicFrame macro="">
      <xdr:nvGraphicFramePr>
        <xdr:cNvPr id="2" name="Chart 1">
          <a:extLst>
            <a:ext uri="{FF2B5EF4-FFF2-40B4-BE49-F238E27FC236}">
              <a16:creationId xmlns:a16="http://schemas.microsoft.com/office/drawing/2014/main" id="{A5F16DE3-FA07-A980-5C3B-122D22F4C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21515</xdr:colOff>
      <xdr:row>20</xdr:row>
      <xdr:rowOff>114524</xdr:rowOff>
    </xdr:from>
    <xdr:to>
      <xdr:col>7</xdr:col>
      <xdr:colOff>842683</xdr:colOff>
      <xdr:row>41</xdr:row>
      <xdr:rowOff>152400</xdr:rowOff>
    </xdr:to>
    <xdr:graphicFrame macro="">
      <xdr:nvGraphicFramePr>
        <xdr:cNvPr id="3" name="Chart 2">
          <a:extLst>
            <a:ext uri="{FF2B5EF4-FFF2-40B4-BE49-F238E27FC236}">
              <a16:creationId xmlns:a16="http://schemas.microsoft.com/office/drawing/2014/main" id="{D73C3FCC-804D-B151-BFCB-E91F72EF9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67234</xdr:colOff>
      <xdr:row>0</xdr:row>
      <xdr:rowOff>35860</xdr:rowOff>
    </xdr:from>
    <xdr:to>
      <xdr:col>20</xdr:col>
      <xdr:colOff>44824</xdr:colOff>
      <xdr:row>18</xdr:row>
      <xdr:rowOff>44824</xdr:rowOff>
    </xdr:to>
    <xdr:graphicFrame macro="">
      <xdr:nvGraphicFramePr>
        <xdr:cNvPr id="5" name="Chart 4">
          <a:extLst>
            <a:ext uri="{FF2B5EF4-FFF2-40B4-BE49-F238E27FC236}">
              <a16:creationId xmlns:a16="http://schemas.microsoft.com/office/drawing/2014/main" id="{8C99857C-2CC0-39AE-6708-AF462A582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85164</xdr:colOff>
      <xdr:row>20</xdr:row>
      <xdr:rowOff>44824</xdr:rowOff>
    </xdr:from>
    <xdr:to>
      <xdr:col>20</xdr:col>
      <xdr:colOff>80683</xdr:colOff>
      <xdr:row>38</xdr:row>
      <xdr:rowOff>17929</xdr:rowOff>
    </xdr:to>
    <xdr:graphicFrame macro="">
      <xdr:nvGraphicFramePr>
        <xdr:cNvPr id="6" name="Chart 5">
          <a:extLst>
            <a:ext uri="{FF2B5EF4-FFF2-40B4-BE49-F238E27FC236}">
              <a16:creationId xmlns:a16="http://schemas.microsoft.com/office/drawing/2014/main" id="{AEB24BAA-F927-D0C6-0A5B-3A9573BB8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14727</xdr:colOff>
      <xdr:row>43</xdr:row>
      <xdr:rowOff>136389</xdr:rowOff>
    </xdr:from>
    <xdr:to>
      <xdr:col>15</xdr:col>
      <xdr:colOff>609600</xdr:colOff>
      <xdr:row>69</xdr:row>
      <xdr:rowOff>170330</xdr:rowOff>
    </xdr:to>
    <xdr:graphicFrame macro="">
      <xdr:nvGraphicFramePr>
        <xdr:cNvPr id="11" name="Chart 10">
          <a:extLst>
            <a:ext uri="{FF2B5EF4-FFF2-40B4-BE49-F238E27FC236}">
              <a16:creationId xmlns:a16="http://schemas.microsoft.com/office/drawing/2014/main" id="{078061CE-B7A0-28EF-8761-4C9F35E12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45</xdr:row>
      <xdr:rowOff>22860</xdr:rowOff>
    </xdr:from>
    <xdr:to>
      <xdr:col>9</xdr:col>
      <xdr:colOff>487680</xdr:colOff>
      <xdr:row>67</xdr:row>
      <xdr:rowOff>129540</xdr:rowOff>
    </xdr:to>
    <xdr:graphicFrame macro="">
      <xdr:nvGraphicFramePr>
        <xdr:cNvPr id="2" name="Customers_Analysis">
          <a:extLst>
            <a:ext uri="{FF2B5EF4-FFF2-40B4-BE49-F238E27FC236}">
              <a16:creationId xmlns:a16="http://schemas.microsoft.com/office/drawing/2014/main" id="{8D9E497F-76C2-5D12-04E3-81D643C48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40</xdr:row>
      <xdr:rowOff>167640</xdr:rowOff>
    </xdr:from>
    <xdr:to>
      <xdr:col>9</xdr:col>
      <xdr:colOff>472440</xdr:colOff>
      <xdr:row>45</xdr:row>
      <xdr:rowOff>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6754C962-A181-3F29-54CA-E8AF2DD18C4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213412" y="7339405"/>
              <a:ext cx="2417781" cy="728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41</xdr:row>
      <xdr:rowOff>7620</xdr:rowOff>
    </xdr:from>
    <xdr:to>
      <xdr:col>5</xdr:col>
      <xdr:colOff>524883</xdr:colOff>
      <xdr:row>45</xdr:row>
      <xdr:rowOff>30480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ADC5097-4C3E-A981-F748-E8BCB9C2CC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860" y="7358679"/>
              <a:ext cx="3989294" cy="740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8</xdr:row>
      <xdr:rowOff>0</xdr:rowOff>
    </xdr:from>
    <xdr:to>
      <xdr:col>7</xdr:col>
      <xdr:colOff>342900</xdr:colOff>
      <xdr:row>22</xdr:row>
      <xdr:rowOff>167640</xdr:rowOff>
    </xdr:to>
    <xdr:graphicFrame macro="">
      <xdr:nvGraphicFramePr>
        <xdr:cNvPr id="3" name="Chart 2">
          <a:extLst>
            <a:ext uri="{FF2B5EF4-FFF2-40B4-BE49-F238E27FC236}">
              <a16:creationId xmlns:a16="http://schemas.microsoft.com/office/drawing/2014/main" id="{732BA249-0316-3D84-B099-98BB72BB2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xdr:colOff>
      <xdr:row>2</xdr:row>
      <xdr:rowOff>3810</xdr:rowOff>
    </xdr:from>
    <xdr:to>
      <xdr:col>15</xdr:col>
      <xdr:colOff>1051560</xdr:colOff>
      <xdr:row>17</xdr:row>
      <xdr:rowOff>167640</xdr:rowOff>
    </xdr:to>
    <xdr:graphicFrame macro="">
      <xdr:nvGraphicFramePr>
        <xdr:cNvPr id="6" name="Chart 5">
          <a:extLst>
            <a:ext uri="{FF2B5EF4-FFF2-40B4-BE49-F238E27FC236}">
              <a16:creationId xmlns:a16="http://schemas.microsoft.com/office/drawing/2014/main" id="{11FB56B4-3AD5-540D-48D9-FECA05DDF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12</xdr:col>
      <xdr:colOff>550060</xdr:colOff>
      <xdr:row>9</xdr:row>
      <xdr:rowOff>166030</xdr:rowOff>
    </xdr:from>
    <xdr:ext cx="929640" cy="579120"/>
    <xdr:sp macro="" textlink="$K$13">
      <xdr:nvSpPr>
        <xdr:cNvPr id="9" name="TextBox 8">
          <a:extLst>
            <a:ext uri="{FF2B5EF4-FFF2-40B4-BE49-F238E27FC236}">
              <a16:creationId xmlns:a16="http://schemas.microsoft.com/office/drawing/2014/main" id="{E5F6EAB5-1A07-02D5-612A-D9A55EC915A2}"/>
            </a:ext>
          </a:extLst>
        </xdr:cNvPr>
        <xdr:cNvSpPr txBox="1"/>
      </xdr:nvSpPr>
      <xdr:spPr>
        <a:xfrm>
          <a:off x="9857346" y="1831544"/>
          <a:ext cx="929640" cy="579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C05F5A2-4A31-4912-A31D-BB5D6341EEED}" type="TxLink">
            <a:rPr lang="en-US" sz="2800" b="1" i="0" u="none" strike="noStrike" kern="1200">
              <a:solidFill>
                <a:sysClr val="windowText" lastClr="000000"/>
              </a:solidFill>
              <a:latin typeface="Times New Roman" panose="02020603050405020304" pitchFamily="18" charset="0"/>
              <a:cs typeface="Times New Roman" panose="02020603050405020304" pitchFamily="18" charset="0"/>
            </a:rPr>
            <a:pPr algn="ctr"/>
            <a:t>1500</a:t>
          </a:fld>
          <a:endParaRPr lang="en-US" sz="2800" b="1" kern="1200">
            <a:solidFill>
              <a:sysClr val="windowText" lastClr="000000"/>
            </a:solidFill>
            <a:latin typeface="Times New Roman" panose="02020603050405020304" pitchFamily="18" charset="0"/>
            <a:cs typeface="Times New Roman" panose="02020603050405020304" pitchFamily="18" charset="0"/>
          </a:endParaRPr>
        </a:p>
      </xdr:txBody>
    </xdr:sp>
    <xdr:clientData/>
  </xdr:oneCellAnchor>
  <xdr:twoCellAnchor>
    <xdr:from>
      <xdr:col>20</xdr:col>
      <xdr:colOff>220981</xdr:colOff>
      <xdr:row>21</xdr:row>
      <xdr:rowOff>53341</xdr:rowOff>
    </xdr:from>
    <xdr:to>
      <xdr:col>26</xdr:col>
      <xdr:colOff>365760</xdr:colOff>
      <xdr:row>34</xdr:row>
      <xdr:rowOff>167640</xdr:rowOff>
    </xdr:to>
    <xdr:sp macro="" textlink="">
      <xdr:nvSpPr>
        <xdr:cNvPr id="10" name="Rectangle 9">
          <a:extLst>
            <a:ext uri="{FF2B5EF4-FFF2-40B4-BE49-F238E27FC236}">
              <a16:creationId xmlns:a16="http://schemas.microsoft.com/office/drawing/2014/main" id="{364EF91E-59FD-4379-8C75-A89D0113804A}"/>
            </a:ext>
          </a:extLst>
        </xdr:cNvPr>
        <xdr:cNvSpPr/>
      </xdr:nvSpPr>
      <xdr:spPr>
        <a:xfrm>
          <a:off x="16764001" y="3893821"/>
          <a:ext cx="5791199" cy="2491739"/>
        </a:xfrm>
        <a:prstGeom prst="rect">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solidFill>
              <a:sysClr val="windowText" lastClr="000000"/>
            </a:solidFill>
            <a:latin typeface="+mj-lt"/>
          </a:endParaRPr>
        </a:p>
      </xdr:txBody>
    </xdr:sp>
    <xdr:clientData/>
  </xdr:twoCellAnchor>
  <xdr:twoCellAnchor>
    <xdr:from>
      <xdr:col>10</xdr:col>
      <xdr:colOff>251462</xdr:colOff>
      <xdr:row>24</xdr:row>
      <xdr:rowOff>0</xdr:rowOff>
    </xdr:from>
    <xdr:to>
      <xdr:col>11</xdr:col>
      <xdr:colOff>838201</xdr:colOff>
      <xdr:row>35</xdr:row>
      <xdr:rowOff>60960</xdr:rowOff>
    </xdr:to>
    <xdr:grpSp>
      <xdr:nvGrpSpPr>
        <xdr:cNvPr id="59" name="Group 58">
          <a:extLst>
            <a:ext uri="{FF2B5EF4-FFF2-40B4-BE49-F238E27FC236}">
              <a16:creationId xmlns:a16="http://schemas.microsoft.com/office/drawing/2014/main" id="{39A136BF-4987-1234-E858-DACBC158CCA9}"/>
            </a:ext>
          </a:extLst>
        </xdr:cNvPr>
        <xdr:cNvGrpSpPr/>
      </xdr:nvGrpSpPr>
      <xdr:grpSpPr>
        <a:xfrm>
          <a:off x="7359833" y="4441371"/>
          <a:ext cx="2012768" cy="2096589"/>
          <a:chOff x="10911841" y="3672840"/>
          <a:chExt cx="1546859" cy="2072640"/>
        </a:xfrm>
      </xdr:grpSpPr>
      <xdr:grpSp>
        <xdr:nvGrpSpPr>
          <xdr:cNvPr id="11" name="Group 10">
            <a:extLst>
              <a:ext uri="{FF2B5EF4-FFF2-40B4-BE49-F238E27FC236}">
                <a16:creationId xmlns:a16="http://schemas.microsoft.com/office/drawing/2014/main" id="{1AF7C180-30F9-41CE-9317-0D40828BE4F6}"/>
              </a:ext>
            </a:extLst>
          </xdr:cNvPr>
          <xdr:cNvGrpSpPr/>
        </xdr:nvGrpSpPr>
        <xdr:grpSpPr>
          <a:xfrm>
            <a:off x="10911841" y="4223871"/>
            <a:ext cx="1546859" cy="1521609"/>
            <a:chOff x="4684724" y="14383536"/>
            <a:chExt cx="2443900" cy="2345535"/>
          </a:xfrm>
        </xdr:grpSpPr>
        <xdr:sp macro="" textlink="">
          <xdr:nvSpPr>
            <xdr:cNvPr id="12" name="Rectangle: Rounded Corners 11">
              <a:extLst>
                <a:ext uri="{FF2B5EF4-FFF2-40B4-BE49-F238E27FC236}">
                  <a16:creationId xmlns:a16="http://schemas.microsoft.com/office/drawing/2014/main" id="{DEC3F4AE-7394-CB98-3F51-A0BF7E08F509}"/>
                </a:ext>
              </a:extLst>
            </xdr:cNvPr>
            <xdr:cNvSpPr/>
          </xdr:nvSpPr>
          <xdr:spPr>
            <a:xfrm>
              <a:off x="4684724" y="14383536"/>
              <a:ext cx="2443900" cy="2345535"/>
            </a:xfrm>
            <a:prstGeom prst="roundRect">
              <a:avLst>
                <a:gd name="adj" fmla="val 9091"/>
              </a:avLst>
            </a:prstGeom>
            <a:no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P$21">
          <xdr:nvSpPr>
            <xdr:cNvPr id="14" name="TextBox 13">
              <a:extLst>
                <a:ext uri="{FF2B5EF4-FFF2-40B4-BE49-F238E27FC236}">
                  <a16:creationId xmlns:a16="http://schemas.microsoft.com/office/drawing/2014/main" id="{E8587A3A-21BA-9716-9DF5-6AEC1C96AB6F}"/>
                </a:ext>
              </a:extLst>
            </xdr:cNvPr>
            <xdr:cNvSpPr txBox="1"/>
          </xdr:nvSpPr>
          <xdr:spPr>
            <a:xfrm>
              <a:off x="4788254" y="14866301"/>
              <a:ext cx="2082110" cy="498670"/>
            </a:xfrm>
            <a:prstGeom prst="rect">
              <a:avLst/>
            </a:prstGeom>
            <a:no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E8FA27-9A9B-4486-B5B7-B09EA99D219C}" type="TxLink">
                <a:rPr lang="en-US" sz="1400" b="1" i="0" u="none" strike="noStrike">
                  <a:solidFill>
                    <a:schemeClr val="accent2"/>
                  </a:solidFill>
                  <a:latin typeface="Times New Roman" panose="02020603050405020304" pitchFamily="18" charset="0"/>
                  <a:cs typeface="Times New Roman" panose="02020603050405020304" pitchFamily="18" charset="0"/>
                </a:rPr>
                <a:pPr algn="ctr"/>
                <a:t>Customer_183</a:t>
              </a:fld>
              <a:endParaRPr lang="en-US" sz="1800" b="1" i="1">
                <a:solidFill>
                  <a:schemeClr val="accent2"/>
                </a:solidFill>
                <a:latin typeface="Times New Roman" panose="02020603050405020304" pitchFamily="18" charset="0"/>
                <a:cs typeface="Times New Roman" panose="02020603050405020304" pitchFamily="18" charset="0"/>
              </a:endParaRPr>
            </a:p>
          </xdr:txBody>
        </xdr:sp>
        <xdr:sp macro="" textlink="$O$21">
          <xdr:nvSpPr>
            <xdr:cNvPr id="15" name="TextBox 14">
              <a:extLst>
                <a:ext uri="{FF2B5EF4-FFF2-40B4-BE49-F238E27FC236}">
                  <a16:creationId xmlns:a16="http://schemas.microsoft.com/office/drawing/2014/main" id="{F59A06BF-8B8D-7D1D-9C2E-DF51F17191CF}"/>
                </a:ext>
              </a:extLst>
            </xdr:cNvPr>
            <xdr:cNvSpPr txBox="1"/>
          </xdr:nvSpPr>
          <xdr:spPr>
            <a:xfrm>
              <a:off x="4879548" y="16006835"/>
              <a:ext cx="2083317" cy="543935"/>
            </a:xfrm>
            <a:prstGeom prst="rect">
              <a:avLst/>
            </a:prstGeom>
            <a:no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61C9D-9F29-4BE7-AB5E-DD4BDC3048AD}" type="TxLink">
                <a:rPr lang="en-US" sz="1600" b="1" i="0" u="none" strike="noStrike">
                  <a:ln>
                    <a:noFill/>
                  </a:ln>
                  <a:solidFill>
                    <a:schemeClr val="accent2"/>
                  </a:solidFill>
                  <a:latin typeface="Times New Roman" panose="02020603050405020304" pitchFamily="18" charset="0"/>
                  <a:cs typeface="Times New Roman" panose="02020603050405020304" pitchFamily="18" charset="0"/>
                </a:rPr>
                <a:pPr algn="ctr"/>
                <a:t> $4,462.07 </a:t>
              </a:fld>
              <a:endParaRPr lang="en-US" sz="34400" b="1" i="1">
                <a:ln>
                  <a:noFill/>
                </a:ln>
                <a:solidFill>
                  <a:schemeClr val="accent2"/>
                </a:solidFill>
                <a:latin typeface="Times New Roman" panose="02020603050405020304" pitchFamily="18" charset="0"/>
                <a:cs typeface="Times New Roman" panose="02020603050405020304" pitchFamily="18" charset="0"/>
              </a:endParaRPr>
            </a:p>
          </xdr:txBody>
        </xdr:sp>
        <xdr:sp macro="" textlink="">
          <xdr:nvSpPr>
            <xdr:cNvPr id="28" name="TextBox 27">
              <a:extLst>
                <a:ext uri="{FF2B5EF4-FFF2-40B4-BE49-F238E27FC236}">
                  <a16:creationId xmlns:a16="http://schemas.microsoft.com/office/drawing/2014/main" id="{31D91F90-1E91-842E-478C-F3D44AE7660D}"/>
                </a:ext>
              </a:extLst>
            </xdr:cNvPr>
            <xdr:cNvSpPr txBox="1"/>
          </xdr:nvSpPr>
          <xdr:spPr>
            <a:xfrm>
              <a:off x="4879548" y="15478261"/>
              <a:ext cx="2083317" cy="54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ln>
                    <a:noFill/>
                  </a:ln>
                  <a:solidFill>
                    <a:srgbClr val="000000"/>
                  </a:solidFill>
                  <a:latin typeface="Times New Roman" panose="02020603050405020304" pitchFamily="18" charset="0"/>
                  <a:cs typeface="Times New Roman" panose="02020603050405020304" pitchFamily="18" charset="0"/>
                </a:rPr>
                <a:t>Total</a:t>
              </a:r>
              <a:r>
                <a:rPr lang="en-US" sz="1100" b="1" i="0" u="none" strike="noStrike" baseline="0">
                  <a:ln>
                    <a:noFill/>
                  </a:ln>
                  <a:solidFill>
                    <a:srgbClr val="000000"/>
                  </a:solidFill>
                  <a:latin typeface="Times New Roman" panose="02020603050405020304" pitchFamily="18" charset="0"/>
                  <a:cs typeface="Times New Roman" panose="02020603050405020304" pitchFamily="18" charset="0"/>
                </a:rPr>
                <a:t> Sales</a:t>
              </a:r>
              <a:endParaRPr lang="en-US" sz="1100" b="1" i="0" u="none" strike="noStrike">
                <a:ln>
                  <a:noFill/>
                </a:ln>
                <a:solidFill>
                  <a:srgbClr val="000000"/>
                </a:solidFill>
                <a:latin typeface="Times New Roman" panose="02020603050405020304" pitchFamily="18" charset="0"/>
                <a:cs typeface="Times New Roman" panose="02020603050405020304" pitchFamily="18" charset="0"/>
              </a:endParaRPr>
            </a:p>
          </xdr:txBody>
        </xdr:sp>
        <xdr:sp macro="" textlink="">
          <xdr:nvSpPr>
            <xdr:cNvPr id="29" name="TextBox 28">
              <a:extLst>
                <a:ext uri="{FF2B5EF4-FFF2-40B4-BE49-F238E27FC236}">
                  <a16:creationId xmlns:a16="http://schemas.microsoft.com/office/drawing/2014/main" id="{A9770509-BF24-1047-03AE-F3467F545510}"/>
                </a:ext>
              </a:extLst>
            </xdr:cNvPr>
            <xdr:cNvSpPr txBox="1"/>
          </xdr:nvSpPr>
          <xdr:spPr>
            <a:xfrm>
              <a:off x="4903625" y="14421111"/>
              <a:ext cx="2083317" cy="54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ln>
                    <a:noFill/>
                  </a:ln>
                  <a:solidFill>
                    <a:srgbClr val="000000"/>
                  </a:solidFill>
                  <a:latin typeface="Times New Roman" panose="02020603050405020304" pitchFamily="18" charset="0"/>
                  <a:cs typeface="Times New Roman" panose="02020603050405020304" pitchFamily="18" charset="0"/>
                </a:rPr>
                <a:t>Name</a:t>
              </a:r>
            </a:p>
          </xdr:txBody>
        </xdr:sp>
      </xdr:grpSp>
      <xdr:pic>
        <xdr:nvPicPr>
          <xdr:cNvPr id="18" name="Graphic 17" descr="Badge 1 with solid fill">
            <a:extLst>
              <a:ext uri="{FF2B5EF4-FFF2-40B4-BE49-F238E27FC236}">
                <a16:creationId xmlns:a16="http://schemas.microsoft.com/office/drawing/2014/main" id="{2154EF83-20BF-3BF7-FC40-1C64854C8DE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315700" y="3672840"/>
            <a:ext cx="685800" cy="685800"/>
          </a:xfrm>
          <a:prstGeom prst="rect">
            <a:avLst/>
          </a:prstGeom>
        </xdr:spPr>
      </xdr:pic>
    </xdr:grpSp>
    <xdr:clientData/>
  </xdr:twoCellAnchor>
  <xdr:twoCellAnchor>
    <xdr:from>
      <xdr:col>11</xdr:col>
      <xdr:colOff>979713</xdr:colOff>
      <xdr:row>23</xdr:row>
      <xdr:rowOff>175260</xdr:rowOff>
    </xdr:from>
    <xdr:to>
      <xdr:col>13</xdr:col>
      <xdr:colOff>601979</xdr:colOff>
      <xdr:row>35</xdr:row>
      <xdr:rowOff>76200</xdr:rowOff>
    </xdr:to>
    <xdr:grpSp>
      <xdr:nvGrpSpPr>
        <xdr:cNvPr id="63" name="Group 62">
          <a:extLst>
            <a:ext uri="{FF2B5EF4-FFF2-40B4-BE49-F238E27FC236}">
              <a16:creationId xmlns:a16="http://schemas.microsoft.com/office/drawing/2014/main" id="{F7E30853-5B6A-41C1-943C-C76AE6022546}"/>
            </a:ext>
          </a:extLst>
        </xdr:cNvPr>
        <xdr:cNvGrpSpPr/>
      </xdr:nvGrpSpPr>
      <xdr:grpSpPr>
        <a:xfrm>
          <a:off x="9514113" y="4431574"/>
          <a:ext cx="1962695" cy="2121626"/>
          <a:chOff x="12603481" y="3665220"/>
          <a:chExt cx="1546859" cy="2095500"/>
        </a:xfrm>
      </xdr:grpSpPr>
      <xdr:grpSp>
        <xdr:nvGrpSpPr>
          <xdr:cNvPr id="60" name="Group 59">
            <a:extLst>
              <a:ext uri="{FF2B5EF4-FFF2-40B4-BE49-F238E27FC236}">
                <a16:creationId xmlns:a16="http://schemas.microsoft.com/office/drawing/2014/main" id="{6F088A35-6D44-4B97-67FE-84D47A4F1524}"/>
              </a:ext>
            </a:extLst>
          </xdr:cNvPr>
          <xdr:cNvGrpSpPr/>
        </xdr:nvGrpSpPr>
        <xdr:grpSpPr>
          <a:xfrm>
            <a:off x="12603481" y="3665220"/>
            <a:ext cx="1546859" cy="2095500"/>
            <a:chOff x="12603481" y="3665220"/>
            <a:chExt cx="1546859" cy="2095500"/>
          </a:xfrm>
        </xdr:grpSpPr>
        <xdr:grpSp>
          <xdr:nvGrpSpPr>
            <xdr:cNvPr id="20" name="Group 19">
              <a:extLst>
                <a:ext uri="{FF2B5EF4-FFF2-40B4-BE49-F238E27FC236}">
                  <a16:creationId xmlns:a16="http://schemas.microsoft.com/office/drawing/2014/main" id="{4EE3405E-47A4-32BA-93EB-6550651558F6}"/>
                </a:ext>
              </a:extLst>
            </xdr:cNvPr>
            <xdr:cNvGrpSpPr/>
          </xdr:nvGrpSpPr>
          <xdr:grpSpPr>
            <a:xfrm>
              <a:off x="12603481" y="4239111"/>
              <a:ext cx="1546859" cy="1521609"/>
              <a:chOff x="4684724" y="14383536"/>
              <a:chExt cx="2443900" cy="2345535"/>
            </a:xfrm>
          </xdr:grpSpPr>
          <xdr:sp macro="" textlink="">
            <xdr:nvSpPr>
              <xdr:cNvPr id="21" name="Rectangle: Rounded Corners 20">
                <a:extLst>
                  <a:ext uri="{FF2B5EF4-FFF2-40B4-BE49-F238E27FC236}">
                    <a16:creationId xmlns:a16="http://schemas.microsoft.com/office/drawing/2014/main" id="{1FBBEC75-FAC4-05CC-29F8-DC0B54D3F4AB}"/>
                  </a:ext>
                </a:extLst>
              </xdr:cNvPr>
              <xdr:cNvSpPr/>
            </xdr:nvSpPr>
            <xdr:spPr>
              <a:xfrm>
                <a:off x="4684724" y="14383536"/>
                <a:ext cx="2443900" cy="2345535"/>
              </a:xfrm>
              <a:prstGeom prst="roundRect">
                <a:avLst>
                  <a:gd name="adj" fmla="val 9091"/>
                </a:avLst>
              </a:prstGeom>
              <a:noFill/>
              <a:ln w="127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P$22">
            <xdr:nvSpPr>
              <xdr:cNvPr id="22" name="TextBox 21">
                <a:extLst>
                  <a:ext uri="{FF2B5EF4-FFF2-40B4-BE49-F238E27FC236}">
                    <a16:creationId xmlns:a16="http://schemas.microsoft.com/office/drawing/2014/main" id="{73641427-3CA0-B7FD-74CF-541798132FB8}"/>
                  </a:ext>
                </a:extLst>
              </xdr:cNvPr>
              <xdr:cNvSpPr txBox="1"/>
            </xdr:nvSpPr>
            <xdr:spPr>
              <a:xfrm>
                <a:off x="4860488" y="14854555"/>
                <a:ext cx="2082111" cy="498670"/>
              </a:xfrm>
              <a:prstGeom prst="rect">
                <a:avLst/>
              </a:prstGeom>
              <a:no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840DAA-4391-4F8F-ADB0-A32DDFE81AE1}" type="TxLink">
                  <a:rPr lang="en-US" sz="1200" b="1" i="0" u="none" strike="noStrike">
                    <a:solidFill>
                      <a:schemeClr val="accent2"/>
                    </a:solidFill>
                    <a:latin typeface="Times New Roman" panose="02020603050405020304" pitchFamily="18" charset="0"/>
                    <a:cs typeface="Times New Roman" panose="02020603050405020304" pitchFamily="18" charset="0"/>
                  </a:rPr>
                  <a:pPr algn="ctr"/>
                  <a:t>Customer_1065</a:t>
                </a:fld>
                <a:endParaRPr lang="en-US" sz="2400" b="1" i="1">
                  <a:solidFill>
                    <a:schemeClr val="accent2"/>
                  </a:solidFill>
                  <a:latin typeface="Times New Roman" panose="02020603050405020304" pitchFamily="18" charset="0"/>
                  <a:cs typeface="Times New Roman" panose="02020603050405020304" pitchFamily="18" charset="0"/>
                </a:endParaRPr>
              </a:p>
            </xdr:txBody>
          </xdr:sp>
          <xdr:sp macro="" textlink="$O$22">
            <xdr:nvSpPr>
              <xdr:cNvPr id="23" name="TextBox 22">
                <a:extLst>
                  <a:ext uri="{FF2B5EF4-FFF2-40B4-BE49-F238E27FC236}">
                    <a16:creationId xmlns:a16="http://schemas.microsoft.com/office/drawing/2014/main" id="{10BA5233-8A64-6851-AB9F-5C9CF70B6193}"/>
                  </a:ext>
                </a:extLst>
              </xdr:cNvPr>
              <xdr:cNvSpPr txBox="1"/>
            </xdr:nvSpPr>
            <xdr:spPr>
              <a:xfrm>
                <a:off x="4879548" y="15959851"/>
                <a:ext cx="2083318" cy="543936"/>
              </a:xfrm>
              <a:prstGeom prst="rect">
                <a:avLst/>
              </a:prstGeom>
              <a:no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C6C2AD-2C70-4A7A-B27B-F511FAD1BE19}" type="TxLink">
                  <a:rPr lang="en-US" sz="1600" b="1" i="0" u="none" strike="noStrike">
                    <a:ln>
                      <a:noFill/>
                    </a:ln>
                    <a:solidFill>
                      <a:schemeClr val="accent2"/>
                    </a:solidFill>
                    <a:latin typeface="Times New Roman" panose="02020603050405020304" pitchFamily="18" charset="0"/>
                    <a:cs typeface="Times New Roman" panose="02020603050405020304" pitchFamily="18" charset="0"/>
                  </a:rPr>
                  <a:pPr algn="ctr"/>
                  <a:t> $4,359.84 </a:t>
                </a:fld>
                <a:endParaRPr lang="en-US" sz="59500" b="1" i="1">
                  <a:ln>
                    <a:noFill/>
                  </a:ln>
                  <a:solidFill>
                    <a:schemeClr val="accent2"/>
                  </a:solidFill>
                  <a:latin typeface="Times New Roman" panose="02020603050405020304" pitchFamily="18" charset="0"/>
                  <a:cs typeface="Times New Roman" panose="02020603050405020304" pitchFamily="18" charset="0"/>
                </a:endParaRPr>
              </a:p>
            </xdr:txBody>
          </xdr:sp>
        </xdr:grpSp>
        <xdr:pic>
          <xdr:nvPicPr>
            <xdr:cNvPr id="27" name="Graphic 26" descr="Badge with solid fill">
              <a:extLst>
                <a:ext uri="{FF2B5EF4-FFF2-40B4-BE49-F238E27FC236}">
                  <a16:creationId xmlns:a16="http://schemas.microsoft.com/office/drawing/2014/main" id="{6FC3B651-DBB2-0610-8973-A85B46AFF9E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037820" y="3665220"/>
              <a:ext cx="685800" cy="685800"/>
            </a:xfrm>
            <a:prstGeom prst="rect">
              <a:avLst/>
            </a:prstGeom>
          </xdr:spPr>
        </xdr:pic>
      </xdr:grpSp>
      <xdr:sp macro="" textlink="">
        <xdr:nvSpPr>
          <xdr:cNvPr id="55" name="TextBox 54">
            <a:extLst>
              <a:ext uri="{FF2B5EF4-FFF2-40B4-BE49-F238E27FC236}">
                <a16:creationId xmlns:a16="http://schemas.microsoft.com/office/drawing/2014/main" id="{AC042079-712D-5978-C9A2-81BDD2FB4BCB}"/>
              </a:ext>
            </a:extLst>
          </xdr:cNvPr>
          <xdr:cNvSpPr txBox="1"/>
        </xdr:nvSpPr>
        <xdr:spPr>
          <a:xfrm>
            <a:off x="13116126" y="4305300"/>
            <a:ext cx="537198" cy="254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ln>
                  <a:noFill/>
                </a:ln>
                <a:solidFill>
                  <a:srgbClr val="000000"/>
                </a:solidFill>
                <a:latin typeface="Times New Roman" panose="02020603050405020304" pitchFamily="18" charset="0"/>
                <a:ea typeface="+mn-ea"/>
                <a:cs typeface="Times New Roman" panose="02020603050405020304" pitchFamily="18" charset="0"/>
              </a:rPr>
              <a:t>Name</a:t>
            </a:r>
          </a:p>
        </xdr:txBody>
      </xdr:sp>
      <xdr:sp macro="" textlink="">
        <xdr:nvSpPr>
          <xdr:cNvPr id="56" name="TextBox 55">
            <a:extLst>
              <a:ext uri="{FF2B5EF4-FFF2-40B4-BE49-F238E27FC236}">
                <a16:creationId xmlns:a16="http://schemas.microsoft.com/office/drawing/2014/main" id="{76096B94-8281-4E27-9873-6C92A9123A6E}"/>
              </a:ext>
            </a:extLst>
          </xdr:cNvPr>
          <xdr:cNvSpPr txBox="1"/>
        </xdr:nvSpPr>
        <xdr:spPr>
          <a:xfrm>
            <a:off x="12946380" y="4975860"/>
            <a:ext cx="8839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ln>
                  <a:noFill/>
                </a:ln>
                <a:solidFill>
                  <a:srgbClr val="000000"/>
                </a:solidFill>
                <a:latin typeface="Times New Roman" panose="02020603050405020304" pitchFamily="18" charset="0"/>
                <a:ea typeface="+mn-ea"/>
                <a:cs typeface="Times New Roman" panose="02020603050405020304" pitchFamily="18" charset="0"/>
              </a:rPr>
              <a:t>Total Sales</a:t>
            </a:r>
          </a:p>
        </xdr:txBody>
      </xdr:sp>
    </xdr:grpSp>
    <xdr:clientData/>
  </xdr:twoCellAnchor>
  <xdr:twoCellAnchor>
    <xdr:from>
      <xdr:col>14</xdr:col>
      <xdr:colOff>15240</xdr:colOff>
      <xdr:row>23</xdr:row>
      <xdr:rowOff>160020</xdr:rowOff>
    </xdr:from>
    <xdr:to>
      <xdr:col>15</xdr:col>
      <xdr:colOff>968828</xdr:colOff>
      <xdr:row>35</xdr:row>
      <xdr:rowOff>60960</xdr:rowOff>
    </xdr:to>
    <xdr:grpSp>
      <xdr:nvGrpSpPr>
        <xdr:cNvPr id="62" name="Group 61">
          <a:extLst>
            <a:ext uri="{FF2B5EF4-FFF2-40B4-BE49-F238E27FC236}">
              <a16:creationId xmlns:a16="http://schemas.microsoft.com/office/drawing/2014/main" id="{D7FF85E6-7028-8CB0-E684-E0E38809FEAD}"/>
            </a:ext>
          </a:extLst>
        </xdr:cNvPr>
        <xdr:cNvGrpSpPr/>
      </xdr:nvGrpSpPr>
      <xdr:grpSpPr>
        <a:xfrm>
          <a:off x="11717383" y="4416334"/>
          <a:ext cx="1824445" cy="2121626"/>
          <a:chOff x="14439901" y="3657600"/>
          <a:chExt cx="1546859" cy="2095500"/>
        </a:xfrm>
      </xdr:grpSpPr>
      <xdr:grpSp>
        <xdr:nvGrpSpPr>
          <xdr:cNvPr id="61" name="Group 60">
            <a:extLst>
              <a:ext uri="{FF2B5EF4-FFF2-40B4-BE49-F238E27FC236}">
                <a16:creationId xmlns:a16="http://schemas.microsoft.com/office/drawing/2014/main" id="{E15A92A7-B290-A44A-4BFD-E7A17F865706}"/>
              </a:ext>
            </a:extLst>
          </xdr:cNvPr>
          <xdr:cNvGrpSpPr/>
        </xdr:nvGrpSpPr>
        <xdr:grpSpPr>
          <a:xfrm>
            <a:off x="14439901" y="3657600"/>
            <a:ext cx="1546859" cy="2095500"/>
            <a:chOff x="14439901" y="3657600"/>
            <a:chExt cx="1546859" cy="2095500"/>
          </a:xfrm>
        </xdr:grpSpPr>
        <xdr:grpSp>
          <xdr:nvGrpSpPr>
            <xdr:cNvPr id="47" name="Group 46">
              <a:extLst>
                <a:ext uri="{FF2B5EF4-FFF2-40B4-BE49-F238E27FC236}">
                  <a16:creationId xmlns:a16="http://schemas.microsoft.com/office/drawing/2014/main" id="{A32BA040-83B3-08B9-BB2C-386D2BC75310}"/>
                </a:ext>
              </a:extLst>
            </xdr:cNvPr>
            <xdr:cNvGrpSpPr/>
          </xdr:nvGrpSpPr>
          <xdr:grpSpPr>
            <a:xfrm>
              <a:off x="14439901" y="4231491"/>
              <a:ext cx="1546859" cy="1521609"/>
              <a:chOff x="4684724" y="14383536"/>
              <a:chExt cx="2443900" cy="2345535"/>
            </a:xfrm>
            <a:noFill/>
          </xdr:grpSpPr>
          <xdr:sp macro="" textlink="">
            <xdr:nvSpPr>
              <xdr:cNvPr id="48" name="Rectangle: Rounded Corners 47">
                <a:extLst>
                  <a:ext uri="{FF2B5EF4-FFF2-40B4-BE49-F238E27FC236}">
                    <a16:creationId xmlns:a16="http://schemas.microsoft.com/office/drawing/2014/main" id="{F2FB638E-94E5-226A-5BA8-652D10C07400}"/>
                  </a:ext>
                </a:extLst>
              </xdr:cNvPr>
              <xdr:cNvSpPr/>
            </xdr:nvSpPr>
            <xdr:spPr>
              <a:xfrm>
                <a:off x="4684724" y="14383536"/>
                <a:ext cx="2443900" cy="2345535"/>
              </a:xfrm>
              <a:prstGeom prst="roundRect">
                <a:avLst>
                  <a:gd name="adj" fmla="val 9091"/>
                </a:avLst>
              </a:prstGeom>
              <a:grp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1600" b="1" i="0" u="none" strike="noStrike">
                  <a:ln>
                    <a:noFill/>
                  </a:ln>
                  <a:solidFill>
                    <a:schemeClr val="accent2"/>
                  </a:solidFill>
                  <a:latin typeface="Times New Roman" panose="02020603050405020304" pitchFamily="18" charset="0"/>
                  <a:ea typeface="+mn-ea"/>
                  <a:cs typeface="Times New Roman" panose="02020603050405020304" pitchFamily="18" charset="0"/>
                </a:endParaRPr>
              </a:p>
            </xdr:txBody>
          </xdr:sp>
          <xdr:sp macro="" textlink="$P$23">
            <xdr:nvSpPr>
              <xdr:cNvPr id="49" name="TextBox 48">
                <a:extLst>
                  <a:ext uri="{FF2B5EF4-FFF2-40B4-BE49-F238E27FC236}">
                    <a16:creationId xmlns:a16="http://schemas.microsoft.com/office/drawing/2014/main" id="{A3F6ACF9-FDCF-37BD-F668-8C158ABABF4A}"/>
                  </a:ext>
                </a:extLst>
              </xdr:cNvPr>
              <xdr:cNvSpPr txBox="1"/>
            </xdr:nvSpPr>
            <xdr:spPr>
              <a:xfrm>
                <a:off x="4872526" y="14878047"/>
                <a:ext cx="2082111" cy="498670"/>
              </a:xfrm>
              <a:prstGeom prst="rect">
                <a:avLst/>
              </a:prstGeom>
              <a:grp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199CB8-F9EA-48DE-A477-E88583407D21}" type="TxLink">
                  <a:rPr lang="en-US" sz="1200" b="1" i="0" u="none" strike="noStrike">
                    <a:ln>
                      <a:noFill/>
                    </a:ln>
                    <a:solidFill>
                      <a:schemeClr val="accent2"/>
                    </a:solidFill>
                    <a:latin typeface="Times New Roman" panose="02020603050405020304" pitchFamily="18" charset="0"/>
                    <a:ea typeface="+mn-ea"/>
                    <a:cs typeface="Times New Roman" panose="02020603050405020304" pitchFamily="18" charset="0"/>
                  </a:rPr>
                  <a:pPr marL="0" indent="0" algn="ctr"/>
                  <a:t>Customer_174</a:t>
                </a:fld>
                <a:endParaRPr lang="en-US" sz="1200" b="1" i="0" u="none" strike="noStrike">
                  <a:ln>
                    <a:noFill/>
                  </a:ln>
                  <a:solidFill>
                    <a:schemeClr val="accent2"/>
                  </a:solidFill>
                  <a:latin typeface="Times New Roman" panose="02020603050405020304" pitchFamily="18" charset="0"/>
                  <a:ea typeface="+mn-ea"/>
                  <a:cs typeface="Times New Roman" panose="02020603050405020304" pitchFamily="18" charset="0"/>
                </a:endParaRPr>
              </a:p>
            </xdr:txBody>
          </xdr:sp>
          <xdr:sp macro="" textlink="$O$23">
            <xdr:nvSpPr>
              <xdr:cNvPr id="50" name="TextBox 49">
                <a:extLst>
                  <a:ext uri="{FF2B5EF4-FFF2-40B4-BE49-F238E27FC236}">
                    <a16:creationId xmlns:a16="http://schemas.microsoft.com/office/drawing/2014/main" id="{84E6BAC3-3024-C914-A87C-A90AAB4A9F83}"/>
                  </a:ext>
                </a:extLst>
              </xdr:cNvPr>
              <xdr:cNvSpPr txBox="1"/>
            </xdr:nvSpPr>
            <xdr:spPr>
              <a:xfrm>
                <a:off x="4915664" y="16006835"/>
                <a:ext cx="2083318" cy="543936"/>
              </a:xfrm>
              <a:prstGeom prst="rect">
                <a:avLst/>
              </a:prstGeom>
              <a:grpFill/>
              <a:ln w="12700"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370926-47C4-473B-BD94-87AD133CAFCB}" type="TxLink">
                  <a:rPr lang="en-US" sz="1600" b="1" i="0" u="none" strike="noStrike">
                    <a:ln>
                      <a:noFill/>
                    </a:ln>
                    <a:solidFill>
                      <a:schemeClr val="accent2"/>
                    </a:solidFill>
                    <a:latin typeface="Times New Roman" panose="02020603050405020304" pitchFamily="18" charset="0"/>
                    <a:ea typeface="+mn-ea"/>
                    <a:cs typeface="Times New Roman" panose="02020603050405020304" pitchFamily="18" charset="0"/>
                  </a:rPr>
                  <a:pPr marL="0" indent="0" algn="ctr"/>
                  <a:t> $4,105.04 </a:t>
                </a:fld>
                <a:endParaRPr lang="en-US" sz="1600" b="1" i="0" u="none" strike="noStrike">
                  <a:ln>
                    <a:noFill/>
                  </a:ln>
                  <a:solidFill>
                    <a:schemeClr val="accent2"/>
                  </a:solidFill>
                  <a:latin typeface="Times New Roman" panose="02020603050405020304" pitchFamily="18" charset="0"/>
                  <a:ea typeface="+mn-ea"/>
                  <a:cs typeface="Times New Roman" panose="02020603050405020304" pitchFamily="18" charset="0"/>
                </a:endParaRPr>
              </a:p>
            </xdr:txBody>
          </xdr:sp>
        </xdr:grpSp>
        <xdr:pic>
          <xdr:nvPicPr>
            <xdr:cNvPr id="54" name="Graphic 53" descr="Badge 3 with solid fill">
              <a:extLst>
                <a:ext uri="{FF2B5EF4-FFF2-40B4-BE49-F238E27FC236}">
                  <a16:creationId xmlns:a16="http://schemas.microsoft.com/office/drawing/2014/main" id="{97882A08-403B-9B03-3A21-3EA9AD5187D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4859000" y="3657600"/>
              <a:ext cx="685800" cy="685800"/>
            </a:xfrm>
            <a:prstGeom prst="rect">
              <a:avLst/>
            </a:prstGeom>
          </xdr:spPr>
        </xdr:pic>
      </xdr:grpSp>
      <xdr:sp macro="" textlink="">
        <xdr:nvSpPr>
          <xdr:cNvPr id="57" name="TextBox 56">
            <a:extLst>
              <a:ext uri="{FF2B5EF4-FFF2-40B4-BE49-F238E27FC236}">
                <a16:creationId xmlns:a16="http://schemas.microsoft.com/office/drawing/2014/main" id="{F4D0087D-E05D-49B4-8C6A-07E0709A7EEF}"/>
              </a:ext>
            </a:extLst>
          </xdr:cNvPr>
          <xdr:cNvSpPr txBox="1"/>
        </xdr:nvSpPr>
        <xdr:spPr>
          <a:xfrm>
            <a:off x="14805660" y="5013960"/>
            <a:ext cx="8839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ln>
                  <a:noFill/>
                </a:ln>
                <a:solidFill>
                  <a:srgbClr val="000000"/>
                </a:solidFill>
                <a:latin typeface="Times New Roman" panose="02020603050405020304" pitchFamily="18" charset="0"/>
                <a:ea typeface="+mn-ea"/>
                <a:cs typeface="Times New Roman" panose="02020603050405020304" pitchFamily="18" charset="0"/>
              </a:rPr>
              <a:t>Total Sales</a:t>
            </a:r>
          </a:p>
        </xdr:txBody>
      </xdr:sp>
      <xdr:sp macro="" textlink="">
        <xdr:nvSpPr>
          <xdr:cNvPr id="58" name="TextBox 57">
            <a:extLst>
              <a:ext uri="{FF2B5EF4-FFF2-40B4-BE49-F238E27FC236}">
                <a16:creationId xmlns:a16="http://schemas.microsoft.com/office/drawing/2014/main" id="{09BB86D1-E786-48C1-8B21-C1215811F707}"/>
              </a:ext>
            </a:extLst>
          </xdr:cNvPr>
          <xdr:cNvSpPr txBox="1"/>
        </xdr:nvSpPr>
        <xdr:spPr>
          <a:xfrm>
            <a:off x="14937306" y="4305300"/>
            <a:ext cx="537198" cy="254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1" i="0" u="none" strike="noStrike">
                <a:ln>
                  <a:noFill/>
                </a:ln>
                <a:solidFill>
                  <a:srgbClr val="000000"/>
                </a:solidFill>
                <a:latin typeface="Times New Roman" panose="02020603050405020304" pitchFamily="18" charset="0"/>
                <a:ea typeface="+mn-ea"/>
                <a:cs typeface="Times New Roman" panose="02020603050405020304" pitchFamily="18" charset="0"/>
              </a:rPr>
              <a:t>Name</a:t>
            </a:r>
          </a:p>
        </xdr:txBody>
      </xdr:sp>
    </xdr:grpSp>
    <xdr:clientData/>
  </xdr:twoCellAnchor>
  <xdr:twoCellAnchor>
    <xdr:from>
      <xdr:col>12</xdr:col>
      <xdr:colOff>0</xdr:colOff>
      <xdr:row>38</xdr:row>
      <xdr:rowOff>171449</xdr:rowOff>
    </xdr:from>
    <xdr:to>
      <xdr:col>17</xdr:col>
      <xdr:colOff>15240</xdr:colOff>
      <xdr:row>56</xdr:row>
      <xdr:rowOff>-1</xdr:rowOff>
    </xdr:to>
    <xdr:graphicFrame macro="">
      <xdr:nvGraphicFramePr>
        <xdr:cNvPr id="64" name="Chart 63">
          <a:extLst>
            <a:ext uri="{FF2B5EF4-FFF2-40B4-BE49-F238E27FC236}">
              <a16:creationId xmlns:a16="http://schemas.microsoft.com/office/drawing/2014/main" id="{D8FAD628-28D5-CA09-87D9-E9504F051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22412</xdr:colOff>
      <xdr:row>69</xdr:row>
      <xdr:rowOff>1</xdr:rowOff>
    </xdr:from>
    <xdr:to>
      <xdr:col>10</xdr:col>
      <xdr:colOff>318247</xdr:colOff>
      <xdr:row>85</xdr:row>
      <xdr:rowOff>8965</xdr:rowOff>
    </xdr:to>
    <xdr:graphicFrame macro="">
      <xdr:nvGraphicFramePr>
        <xdr:cNvPr id="65" name="Chart 64">
          <a:extLst>
            <a:ext uri="{FF2B5EF4-FFF2-40B4-BE49-F238E27FC236}">
              <a16:creationId xmlns:a16="http://schemas.microsoft.com/office/drawing/2014/main" id="{2B4AC51B-5EAB-EC5A-945F-7716F5540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0.40469</cdr:x>
      <cdr:y>0.61015</cdr:y>
    </cdr:from>
    <cdr:to>
      <cdr:x>0.59219</cdr:x>
      <cdr:y>0.93057</cdr:y>
    </cdr:to>
    <cdr:sp macro="" textlink="">
      <cdr:nvSpPr>
        <cdr:cNvPr id="4" name="TextBox 3">
          <a:extLst xmlns:a="http://schemas.openxmlformats.org/drawingml/2006/main">
            <a:ext uri="{FF2B5EF4-FFF2-40B4-BE49-F238E27FC236}">
              <a16:creationId xmlns:a16="http://schemas.microsoft.com/office/drawing/2014/main" id="{B03F0549-B1C7-AB8A-0A13-A32F9F4FCFD8}"/>
            </a:ext>
          </a:extLst>
        </cdr:cNvPr>
        <cdr:cNvSpPr txBox="1"/>
      </cdr:nvSpPr>
      <cdr:spPr>
        <a:xfrm xmlns:a="http://schemas.openxmlformats.org/drawingml/2006/main">
          <a:off x="1973580" y="174117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8</xdr:row>
      <xdr:rowOff>148590</xdr:rowOff>
    </xdr:from>
    <xdr:to>
      <xdr:col>6</xdr:col>
      <xdr:colOff>952500</xdr:colOff>
      <xdr:row>27</xdr:row>
      <xdr:rowOff>175260</xdr:rowOff>
    </xdr:to>
    <xdr:graphicFrame macro="">
      <xdr:nvGraphicFramePr>
        <xdr:cNvPr id="2" name="Chart 1">
          <a:extLst>
            <a:ext uri="{FF2B5EF4-FFF2-40B4-BE49-F238E27FC236}">
              <a16:creationId xmlns:a16="http://schemas.microsoft.com/office/drawing/2014/main" id="{644A1B85-5D6F-72B8-83D6-3C124A12A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376518</xdr:colOff>
      <xdr:row>8</xdr:row>
      <xdr:rowOff>179070</xdr:rowOff>
    </xdr:from>
    <xdr:to>
      <xdr:col>13</xdr:col>
      <xdr:colOff>838200</xdr:colOff>
      <xdr:row>28</xdr:row>
      <xdr:rowOff>98612</xdr:rowOff>
    </xdr:to>
    <xdr:graphicFrame macro="">
      <xdr:nvGraphicFramePr>
        <xdr:cNvPr id="3" name="Chart 2">
          <a:extLst>
            <a:ext uri="{FF2B5EF4-FFF2-40B4-BE49-F238E27FC236}">
              <a16:creationId xmlns:a16="http://schemas.microsoft.com/office/drawing/2014/main" id="{0BC94C78-E97B-FCD4-8A52-BED665596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777240</xdr:colOff>
      <xdr:row>8</xdr:row>
      <xdr:rowOff>163830</xdr:rowOff>
    </xdr:from>
    <xdr:to>
      <xdr:col>21</xdr:col>
      <xdr:colOff>762000</xdr:colOff>
      <xdr:row>28</xdr:row>
      <xdr:rowOff>15240</xdr:rowOff>
    </xdr:to>
    <xdr:graphicFrame macro="">
      <xdr:nvGraphicFramePr>
        <xdr:cNvPr id="5" name="Chart 4">
          <a:extLst>
            <a:ext uri="{FF2B5EF4-FFF2-40B4-BE49-F238E27FC236}">
              <a16:creationId xmlns:a16="http://schemas.microsoft.com/office/drawing/2014/main" id="{44FE0B80-CA6E-2531-2220-544EE3B06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22860</xdr:colOff>
      <xdr:row>0</xdr:row>
      <xdr:rowOff>106680</xdr:rowOff>
    </xdr:from>
    <xdr:to>
      <xdr:col>9</xdr:col>
      <xdr:colOff>22860</xdr:colOff>
      <xdr:row>14</xdr:row>
      <xdr:rowOff>13335</xdr:rowOff>
    </xdr:to>
    <mc:AlternateContent xmlns:mc="http://schemas.openxmlformats.org/markup-compatibility/2006" xmlns:sle15="http://schemas.microsoft.com/office/drawing/2012/slicer">
      <mc:Choice Requires="sle15">
        <xdr:graphicFrame macro="">
          <xdr:nvGraphicFramePr>
            <xdr:cNvPr id="3" name="Category">
              <a:extLst>
                <a:ext uri="{FF2B5EF4-FFF2-40B4-BE49-F238E27FC236}">
                  <a16:creationId xmlns:a16="http://schemas.microsoft.com/office/drawing/2014/main" id="{095832DF-537C-D950-3DDB-C8027B1F1B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76060" y="106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id mohammed" refreshedDate="45622.908578935188" createdVersion="8" refreshedVersion="8" minRefreshableVersion="3" recordCount="1500" xr:uid="{B42DF1B5-7486-43D1-885E-1175ECECDAB0}">
  <cacheSource type="worksheet">
    <worksheetSource name="tbl_Customers"/>
  </cacheSource>
  <cacheFields count="5">
    <cacheField name="Customer_ID" numFmtId="0">
      <sharedItems/>
    </cacheField>
    <cacheField name="Customer_Name" numFmtId="0">
      <sharedItems/>
    </cacheField>
    <cacheField name="Gender" numFmtId="0">
      <sharedItems count="2">
        <s v="Male"/>
        <s v="Female"/>
      </sharedItems>
    </cacheField>
    <cacheField name="Age" numFmtId="0">
      <sharedItems count="5">
        <s v="18-25"/>
        <s v="56-65"/>
        <s v="46-55"/>
        <s v="26-35"/>
        <s v="36-45"/>
      </sharedItems>
    </cacheField>
    <cacheField name="Region" numFmtId="0">
      <sharedItems count="4">
        <s v="West"/>
        <s v="North"/>
        <s v="South"/>
        <s v="East"/>
      </sharedItems>
    </cacheField>
  </cacheFields>
  <extLst>
    <ext xmlns:x14="http://schemas.microsoft.com/office/spreadsheetml/2009/9/main" uri="{725AE2AE-9491-48be-B2B4-4EB974FC3084}">
      <x14:pivotCacheDefinition pivotCacheId="840727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id mohammed" refreshedDate="45622.915488773149" createdVersion="8" refreshedVersion="8" minRefreshableVersion="3" recordCount="7000" xr:uid="{9C561422-C304-490F-A6EE-3B38B12A2A7A}">
  <cacheSource type="worksheet">
    <worksheetSource name="tbl_Sales"/>
  </cacheSource>
  <cacheFields count="16">
    <cacheField name="Transaction_ID" numFmtId="0">
      <sharedItems/>
    </cacheField>
    <cacheField name="Date" numFmtId="164">
      <sharedItems containsSemiMixedTypes="0" containsNonDate="0" containsDate="1" containsString="0" minDate="2023-01-01T00:00:00" maxDate="2024-01-01T00:00:00" count="365">
        <d v="2023-11-24T00:00:00"/>
        <d v="2023-02-27T00:00:00"/>
        <d v="2023-01-13T00:00:00"/>
        <d v="2023-05-21T00:00:00"/>
        <d v="2023-05-06T00:00:00"/>
        <d v="2023-04-25T00:00:00"/>
        <d v="2023-03-13T00:00:00"/>
        <d v="2023-02-22T00:00:00"/>
        <d v="2023-12-13T00:00:00"/>
        <d v="2023-10-07T00:00:00"/>
        <d v="2023-02-14T00:00:00"/>
        <d v="2023-10-30T00:00:00"/>
        <d v="2023-08-05T00:00:00"/>
        <d v="2023-01-17T00:00:00"/>
        <d v="2023-01-16T00:00:00"/>
        <d v="2023-02-17T00:00:00"/>
        <d v="2023-04-22T00:00:00"/>
        <d v="2023-04-30T00:00:00"/>
        <d v="2023-09-16T00:00:00"/>
        <d v="2023-11-05T00:00:00"/>
        <d v="2023-01-14T00:00:00"/>
        <d v="2023-10-15T00:00:00"/>
        <d v="2023-04-12T00:00:00"/>
        <d v="2023-11-29T00:00:00"/>
        <d v="2023-12-26T00:00:00"/>
        <d v="2023-08-03T00:00:00"/>
        <d v="2023-04-23T00:00:00"/>
        <d v="2023-08-18T00:00:00"/>
        <d v="2023-10-29T00:00:00"/>
        <d v="2023-05-23T00:00:00"/>
        <d v="2023-01-04T00:00:00"/>
        <d v="2023-03-23T00:00:00"/>
        <d v="2023-12-24T00:00:00"/>
        <d v="2023-06-24T00:00:00"/>
        <d v="2023-03-21T00:00:00"/>
        <d v="2023-04-21T00:00:00"/>
        <d v="2023-06-22T00:00:00"/>
        <d v="2023-07-14T00:00:00"/>
        <d v="2023-02-19T00:00:00"/>
        <d v="2023-07-03T00:00:00"/>
        <d v="2023-06-26T00:00:00"/>
        <d v="2023-11-06T00:00:00"/>
        <d v="2023-05-16T00:00:00"/>
        <d v="2023-01-23T00:00:00"/>
        <d v="2023-08-24T00:00:00"/>
        <d v="2023-10-02T00:00:00"/>
        <d v="2023-03-05T00:00:00"/>
        <d v="2023-07-13T00:00:00"/>
        <d v="2023-02-10T00:00:00"/>
        <d v="2023-10-10T00:00:00"/>
        <d v="2023-05-31T00:00:00"/>
        <d v="2023-11-18T00:00:00"/>
        <d v="2023-11-13T00:00:00"/>
        <d v="2023-07-05T00:00:00"/>
        <d v="2023-10-23T00:00:00"/>
        <d v="2023-04-09T00:00:00"/>
        <d v="2023-12-27T00:00:00"/>
        <d v="2023-02-05T00:00:00"/>
        <d v="2023-01-24T00:00:00"/>
        <d v="2023-12-05T00:00:00"/>
        <d v="2023-04-27T00:00:00"/>
        <d v="2023-05-29T00:00:00"/>
        <d v="2023-02-21T00:00:00"/>
        <d v="2023-08-21T00:00:00"/>
        <d v="2023-11-22T00:00:00"/>
        <d v="2023-07-06T00:00:00"/>
        <d v="2023-03-25T00:00:00"/>
        <d v="2023-07-09T00:00:00"/>
        <d v="2023-07-01T00:00:00"/>
        <d v="2023-04-18T00:00:00"/>
        <d v="2023-12-10T00:00:00"/>
        <d v="2023-05-17T00:00:00"/>
        <d v="2023-12-16T00:00:00"/>
        <d v="2023-11-28T00:00:00"/>
        <d v="2023-02-06T00:00:00"/>
        <d v="2023-11-08T00:00:00"/>
        <d v="2023-03-29T00:00:00"/>
        <d v="2023-10-01T00:00:00"/>
        <d v="2023-08-25T00:00:00"/>
        <d v="2023-05-19T00:00:00"/>
        <d v="2023-12-19T00:00:00"/>
        <d v="2023-10-13T00:00:00"/>
        <d v="2023-12-17T00:00:00"/>
        <d v="2023-06-16T00:00:00"/>
        <d v="2023-01-29T00:00:00"/>
        <d v="2023-04-28T00:00:00"/>
        <d v="2023-06-11T00:00:00"/>
        <d v="2023-07-25T00:00:00"/>
        <d v="2023-05-18T00:00:00"/>
        <d v="2023-02-03T00:00:00"/>
        <d v="2023-04-19T00:00:00"/>
        <d v="2023-10-18T00:00:00"/>
        <d v="2023-12-02T00:00:00"/>
        <d v="2023-09-13T00:00:00"/>
        <d v="2023-07-22T00:00:00"/>
        <d v="2023-11-26T00:00:00"/>
        <d v="2023-08-23T00:00:00"/>
        <d v="2023-03-15T00:00:00"/>
        <d v="2023-05-07T00:00:00"/>
        <d v="2023-10-03T00:00:00"/>
        <d v="2023-05-15T00:00:00"/>
        <d v="2023-10-27T00:00:00"/>
        <d v="2023-08-08T00:00:00"/>
        <d v="2023-10-26T00:00:00"/>
        <d v="2023-07-24T00:00:00"/>
        <d v="2023-03-12T00:00:00"/>
        <d v="2023-09-18T00:00:00"/>
        <d v="2023-09-10T00:00:00"/>
        <d v="2023-02-16T00:00:00"/>
        <d v="2023-01-25T00:00:00"/>
        <d v="2023-02-26T00:00:00"/>
        <d v="2023-03-20T00:00:00"/>
        <d v="2023-12-15T00:00:00"/>
        <d v="2023-11-02T00:00:00"/>
        <d v="2023-02-02T00:00:00"/>
        <d v="2023-07-17T00:00:00"/>
        <d v="2023-07-15T00:00:00"/>
        <d v="2023-08-28T00:00:00"/>
        <d v="2023-09-28T00:00:00"/>
        <d v="2023-05-09T00:00:00"/>
        <d v="2023-10-11T00:00:00"/>
        <d v="2023-01-06T00:00:00"/>
        <d v="2023-02-28T00:00:00"/>
        <d v="2023-11-25T00:00:00"/>
        <d v="2023-08-11T00:00:00"/>
        <d v="2023-03-22T00:00:00"/>
        <d v="2023-01-02T00:00:00"/>
        <d v="2023-09-14T00:00:00"/>
        <d v="2023-04-02T00:00:00"/>
        <d v="2023-09-17T00:00:00"/>
        <d v="2023-02-24T00:00:00"/>
        <d v="2023-11-17T00:00:00"/>
        <d v="2023-06-02T00:00:00"/>
        <d v="2023-07-11T00:00:00"/>
        <d v="2023-03-24T00:00:00"/>
        <d v="2023-10-04T00:00:00"/>
        <d v="2023-09-29T00:00:00"/>
        <d v="2023-01-01T00:00:00"/>
        <d v="2023-11-03T00:00:00"/>
        <d v="2023-06-15T00:00:00"/>
        <d v="2023-09-08T00:00:00"/>
        <d v="2023-01-10T00:00:00"/>
        <d v="2023-06-07T00:00:00"/>
        <d v="2023-05-03T00:00:00"/>
        <d v="2023-01-30T00:00:00"/>
        <d v="2023-05-04T00:00:00"/>
        <d v="2023-02-13T00:00:00"/>
        <d v="2023-09-06T00:00:00"/>
        <d v="2023-09-30T00:00:00"/>
        <d v="2023-03-06T00:00:00"/>
        <d v="2023-03-07T00:00:00"/>
        <d v="2023-12-04T00:00:00"/>
        <d v="2023-09-01T00:00:00"/>
        <d v="2023-10-09T00:00:00"/>
        <d v="2023-03-26T00:00:00"/>
        <d v="2023-11-07T00:00:00"/>
        <d v="2023-12-20T00:00:00"/>
        <d v="2023-04-13T00:00:00"/>
        <d v="2023-06-09T00:00:00"/>
        <d v="2023-08-13T00:00:00"/>
        <d v="2023-09-22T00:00:00"/>
        <d v="2023-08-20T00:00:00"/>
        <d v="2023-03-03T00:00:00"/>
        <d v="2023-04-26T00:00:00"/>
        <d v="2023-06-23T00:00:00"/>
        <d v="2023-01-11T00:00:00"/>
        <d v="2023-12-29T00:00:00"/>
        <d v="2023-11-20T00:00:00"/>
        <d v="2023-01-31T00:00:00"/>
        <d v="2023-02-04T00:00:00"/>
        <d v="2023-06-19T00:00:00"/>
        <d v="2023-09-21T00:00:00"/>
        <d v="2023-05-02T00:00:00"/>
        <d v="2023-12-09T00:00:00"/>
        <d v="2023-04-20T00:00:00"/>
        <d v="2023-03-09T00:00:00"/>
        <d v="2023-10-20T00:00:00"/>
        <d v="2023-08-31T00:00:00"/>
        <d v="2023-05-05T00:00:00"/>
        <d v="2023-07-28T00:00:00"/>
        <d v="2023-04-08T00:00:00"/>
        <d v="2023-02-18T00:00:00"/>
        <d v="2023-08-09T00:00:00"/>
        <d v="2023-07-30T00:00:00"/>
        <d v="2023-01-28T00:00:00"/>
        <d v="2023-12-11T00:00:00"/>
        <d v="2023-12-01T00:00:00"/>
        <d v="2023-11-27T00:00:00"/>
        <d v="2023-02-20T00:00:00"/>
        <d v="2023-02-01T00:00:00"/>
        <d v="2023-07-26T00:00:00"/>
        <d v="2023-02-25T00:00:00"/>
        <d v="2023-05-08T00:00:00"/>
        <d v="2023-04-04T00:00:00"/>
        <d v="2023-02-08T00:00:00"/>
        <d v="2023-08-15T00:00:00"/>
        <d v="2023-01-26T00:00:00"/>
        <d v="2023-11-30T00:00:00"/>
        <d v="2023-01-08T00:00:00"/>
        <d v="2023-03-27T00:00:00"/>
        <d v="2023-09-04T00:00:00"/>
        <d v="2023-07-19T00:00:00"/>
        <d v="2023-05-27T00:00:00"/>
        <d v="2023-12-23T00:00:00"/>
        <d v="2023-10-12T00:00:00"/>
        <d v="2023-09-07T00:00:00"/>
        <d v="2023-06-01T00:00:00"/>
        <d v="2023-10-24T00:00:00"/>
        <d v="2023-10-05T00:00:00"/>
        <d v="2023-06-10T00:00:00"/>
        <d v="2023-09-02T00:00:00"/>
        <d v="2023-09-15T00:00:00"/>
        <d v="2023-02-11T00:00:00"/>
        <d v="2023-04-06T00:00:00"/>
        <d v="2023-11-01T00:00:00"/>
        <d v="2023-12-12T00:00:00"/>
        <d v="2023-05-01T00:00:00"/>
        <d v="2023-10-19T00:00:00"/>
        <d v="2023-01-21T00:00:00"/>
        <d v="2023-11-14T00:00:00"/>
        <d v="2023-12-03T00:00:00"/>
        <d v="2023-10-17T00:00:00"/>
        <d v="2023-09-25T00:00:00"/>
        <d v="2023-05-14T00:00:00"/>
        <d v="2023-04-15T00:00:00"/>
        <d v="2023-06-03T00:00:00"/>
        <d v="2023-02-07T00:00:00"/>
        <d v="2023-01-05T00:00:00"/>
        <d v="2023-11-15T00:00:00"/>
        <d v="2023-10-16T00:00:00"/>
        <d v="2023-06-28T00:00:00"/>
        <d v="2023-05-26T00:00:00"/>
        <d v="2023-10-06T00:00:00"/>
        <d v="2023-06-04T00:00:00"/>
        <d v="2023-11-10T00:00:00"/>
        <d v="2023-12-08T00:00:00"/>
        <d v="2023-12-06T00:00:00"/>
        <d v="2023-02-23T00:00:00"/>
        <d v="2023-03-10T00:00:00"/>
        <d v="2023-03-01T00:00:00"/>
        <d v="2023-05-20T00:00:00"/>
        <d v="2023-05-25T00:00:00"/>
        <d v="2023-06-25T00:00:00"/>
        <d v="2023-12-18T00:00:00"/>
        <d v="2023-11-21T00:00:00"/>
        <d v="2023-01-27T00:00:00"/>
        <d v="2023-05-22T00:00:00"/>
        <d v="2023-06-20T00:00:00"/>
        <d v="2023-03-08T00:00:00"/>
        <d v="2023-11-23T00:00:00"/>
        <d v="2023-12-28T00:00:00"/>
        <d v="2023-08-07T00:00:00"/>
        <d v="2023-03-18T00:00:00"/>
        <d v="2023-01-19T00:00:00"/>
        <d v="2023-03-17T00:00:00"/>
        <d v="2023-01-22T00:00:00"/>
        <d v="2023-10-14T00:00:00"/>
        <d v="2023-04-01T00:00:00"/>
        <d v="2023-07-31T00:00:00"/>
        <d v="2023-01-20T00:00:00"/>
        <d v="2023-08-29T00:00:00"/>
        <d v="2023-04-24T00:00:00"/>
        <d v="2023-06-29T00:00:00"/>
        <d v="2023-06-06T00:00:00"/>
        <d v="2023-06-18T00:00:00"/>
        <d v="2023-12-14T00:00:00"/>
        <d v="2023-01-15T00:00:00"/>
        <d v="2023-10-25T00:00:00"/>
        <d v="2023-08-12T00:00:00"/>
        <d v="2023-09-19T00:00:00"/>
        <d v="2023-05-11T00:00:00"/>
        <d v="2023-09-24T00:00:00"/>
        <d v="2023-04-11T00:00:00"/>
        <d v="2023-12-07T00:00:00"/>
        <d v="2023-11-16T00:00:00"/>
        <d v="2023-06-08T00:00:00"/>
        <d v="2023-07-29T00:00:00"/>
        <d v="2023-06-17T00:00:00"/>
        <d v="2023-08-04T00:00:00"/>
        <d v="2023-03-31T00:00:00"/>
        <d v="2023-11-12T00:00:00"/>
        <d v="2023-07-27T00:00:00"/>
        <d v="2023-10-08T00:00:00"/>
        <d v="2023-06-05T00:00:00"/>
        <d v="2023-06-14T00:00:00"/>
        <d v="2023-08-27T00:00:00"/>
        <d v="2023-03-28T00:00:00"/>
        <d v="2023-06-21T00:00:00"/>
        <d v="2023-11-09T00:00:00"/>
        <d v="2023-08-22T00:00:00"/>
        <d v="2023-08-01T00:00:00"/>
        <d v="2023-11-19T00:00:00"/>
        <d v="2023-10-22T00:00:00"/>
        <d v="2023-04-10T00:00:00"/>
        <d v="2023-07-16T00:00:00"/>
        <d v="2023-09-11T00:00:00"/>
        <d v="2023-01-03T00:00:00"/>
        <d v="2023-08-06T00:00:00"/>
        <d v="2023-09-23T00:00:00"/>
        <d v="2023-08-26T00:00:00"/>
        <d v="2023-03-04T00:00:00"/>
        <d v="2023-06-12T00:00:00"/>
        <d v="2023-08-17T00:00:00"/>
        <d v="2023-08-19T00:00:00"/>
        <d v="2023-05-13T00:00:00"/>
        <d v="2023-08-14T00:00:00"/>
        <d v="2023-02-09T00:00:00"/>
        <d v="2023-06-13T00:00:00"/>
        <d v="2023-03-19T00:00:00"/>
        <d v="2023-04-29T00:00:00"/>
        <d v="2023-12-22T00:00:00"/>
        <d v="2023-04-16T00:00:00"/>
        <d v="2023-06-30T00:00:00"/>
        <d v="2023-07-21T00:00:00"/>
        <d v="2023-10-31T00:00:00"/>
        <d v="2023-02-12T00:00:00"/>
        <d v="2023-03-11T00:00:00"/>
        <d v="2023-05-10T00:00:00"/>
        <d v="2023-12-25T00:00:00"/>
        <d v="2023-05-12T00:00:00"/>
        <d v="2023-07-08T00:00:00"/>
        <d v="2023-07-12T00:00:00"/>
        <d v="2023-07-23T00:00:00"/>
        <d v="2023-11-04T00:00:00"/>
        <d v="2023-06-27T00:00:00"/>
        <d v="2023-01-07T00:00:00"/>
        <d v="2023-08-10T00:00:00"/>
        <d v="2023-09-05T00:00:00"/>
        <d v="2023-05-24T00:00:00"/>
        <d v="2023-12-31T00:00:00"/>
        <d v="2023-09-09T00:00:00"/>
        <d v="2023-01-09T00:00:00"/>
        <d v="2023-12-21T00:00:00"/>
        <d v="2023-04-05T00:00:00"/>
        <d v="2023-09-26T00:00:00"/>
        <d v="2023-07-04T00:00:00"/>
        <d v="2023-05-30T00:00:00"/>
        <d v="2023-10-21T00:00:00"/>
        <d v="2023-09-03T00:00:00"/>
        <d v="2023-03-02T00:00:00"/>
        <d v="2023-08-02T00:00:00"/>
        <d v="2023-04-17T00:00:00"/>
        <d v="2023-03-30T00:00:00"/>
        <d v="2023-05-28T00:00:00"/>
        <d v="2023-03-14T00:00:00"/>
        <d v="2023-10-28T00:00:00"/>
        <d v="2023-04-03T00:00:00"/>
        <d v="2023-02-15T00:00:00"/>
        <d v="2023-04-07T00:00:00"/>
        <d v="2023-12-30T00:00:00"/>
        <d v="2023-08-30T00:00:00"/>
        <d v="2023-03-16T00:00:00"/>
        <d v="2023-09-27T00:00:00"/>
        <d v="2023-08-16T00:00:00"/>
        <d v="2023-09-12T00:00:00"/>
        <d v="2023-01-12T00:00:00"/>
        <d v="2023-01-18T00:00:00"/>
        <d v="2023-07-07T00:00:00"/>
        <d v="2023-07-10T00:00:00"/>
        <d v="2023-07-18T00:00:00"/>
        <d v="2023-09-20T00:00:00"/>
        <d v="2023-11-11T00:00:00"/>
        <d v="2023-07-20T00:00:00"/>
        <d v="2023-07-02T00:00:00"/>
        <d v="2023-04-14T00:00:00"/>
      </sharedItems>
      <fieldGroup par="15"/>
    </cacheField>
    <cacheField name="Customer_ID" numFmtId="0">
      <sharedItems/>
    </cacheField>
    <cacheField name="Customer Name" numFmtId="0">
      <sharedItems count="1487">
        <s v="Customer_816"/>
        <s v="Customer_624"/>
        <s v="Customer_586"/>
        <s v="Customer_945"/>
        <s v="Customer_341"/>
        <s v="Customer_866"/>
        <s v="Customer_603"/>
        <s v="Customer_1256"/>
        <s v="Customer_112"/>
        <s v="Customer_1414"/>
        <s v="Customer_1059"/>
        <s v="Customer_292"/>
        <s v="Customer_950"/>
        <s v="Customer_1324"/>
        <s v="Customer_926"/>
        <s v="Customer_186"/>
        <s v="Customer_1480"/>
        <s v="Customer_1026"/>
        <s v="Customer_232"/>
        <s v="Customer_369"/>
        <s v="Customer_1199"/>
        <s v="Customer_1426"/>
        <s v="Customer_1120"/>
        <s v="Customer_278"/>
        <s v="Customer_806"/>
        <s v="Customer_847"/>
        <s v="Customer_663"/>
        <s v="Customer_924"/>
        <s v="Customer_52"/>
        <s v="Customer_367"/>
        <s v="Customer_930"/>
        <s v="Customer_1209"/>
        <s v="Customer_1460"/>
        <s v="Customer_414"/>
        <s v="Customer_932"/>
        <s v="Customer_185"/>
        <s v="Customer_513"/>
        <s v="Customer_664"/>
        <s v="Customer_1417"/>
        <s v="Customer_1329"/>
        <s v="Customer_1458"/>
        <s v="Customer_336"/>
        <s v="Customer_1472"/>
        <s v="Customer_254"/>
        <s v="Customer_187"/>
        <s v="Customer_234"/>
        <s v="Customer_1447"/>
        <s v="Customer_921"/>
        <s v="Customer_1299"/>
        <s v="Customer_744"/>
        <s v="Customer_175"/>
        <s v="Customer_1073"/>
        <s v="Customer_1449"/>
        <s v="Customer_787"/>
        <s v="Customer_1489"/>
        <s v="Customer_1048"/>
        <s v="Customer_1254"/>
        <s v="Customer_328"/>
        <s v="Customer_776"/>
        <s v="Customer_1128"/>
        <s v="Customer_780"/>
        <s v="Customer_90"/>
        <s v="Customer_350"/>
        <s v="Customer_687"/>
        <s v="Customer_1159"/>
        <s v="Customer_1351"/>
        <s v="Customer_308"/>
        <s v="Customer_333"/>
        <s v="Customer_297"/>
        <s v="Customer_1459"/>
        <s v="Customer_106"/>
        <s v="Customer_860"/>
        <s v="Customer_631"/>
        <s v="Customer_634"/>
        <s v="Customer_1496"/>
        <s v="Customer_914"/>
        <s v="Customer_592"/>
        <s v="Customer_1283"/>
        <s v="Customer_371"/>
        <s v="Customer_241"/>
        <s v="Customer_270"/>
        <s v="Customer_416"/>
        <s v="Customer_8"/>
        <s v="Customer_1276"/>
        <s v="Customer_519"/>
        <s v="Customer_26"/>
        <s v="Customer_940"/>
        <s v="Customer_1020"/>
        <s v="Customer_1022"/>
        <s v="Customer_1114"/>
        <s v="Customer_12"/>
        <s v="Customer_1246"/>
        <s v="Customer_1011"/>
        <s v="Customer_488"/>
        <s v="Customer_445"/>
        <s v="Customer_1206"/>
        <s v="Customer_975"/>
        <s v="Customer_840"/>
        <s v="Customer_905"/>
        <s v="Customer_163"/>
        <s v="Customer_1232"/>
        <s v="Customer_1230"/>
        <s v="Customer_14"/>
        <s v="Customer_502"/>
        <s v="Customer_1121"/>
        <s v="Customer_570"/>
        <s v="Customer_1270"/>
        <s v="Customer_1288"/>
        <s v="Customer_1142"/>
        <s v="Customer_426"/>
        <s v="Customer_101"/>
        <s v="Customer_379"/>
        <s v="Customer_304"/>
        <s v="Customer_113"/>
        <s v="Customer_1338"/>
        <s v="Customer_715"/>
        <s v="Customer_76"/>
        <s v="Customer_298"/>
        <s v="Customer_67"/>
        <s v="Customer_1367"/>
        <s v="Customer_1184"/>
        <s v="Customer_1236"/>
        <s v="Customer_612"/>
        <s v="Customer_679"/>
        <s v="Customer_180"/>
        <s v="Customer_224"/>
        <s v="Customer_854"/>
        <s v="Customer_366"/>
        <s v="Customer_331"/>
        <s v="Customer_1377"/>
        <s v="Customer_583"/>
        <s v="Customer_1252"/>
        <s v="Customer_1354"/>
        <s v="Customer_1434"/>
        <s v="Customer_1219"/>
        <s v="Customer_1173"/>
        <s v="Customer_1152"/>
        <s v="Customer_364"/>
        <s v="Customer_933"/>
        <s v="Customer_1186"/>
        <s v="Customer_738"/>
        <s v="Customer_74"/>
        <s v="Customer_191"/>
        <s v="Customer_613"/>
        <s v="Customer_662"/>
        <s v="Customer_755"/>
        <s v="Customer_777"/>
        <s v="Customer_139"/>
        <s v="Customer_876"/>
        <s v="Customer_133"/>
        <s v="Customer_600"/>
        <s v="Customer_965"/>
        <s v="Customer_276"/>
        <s v="Customer_250"/>
        <s v="Customer_1423"/>
        <s v="Customer_563"/>
        <s v="Customer_675"/>
        <s v="Customer_1080"/>
        <s v="Customer_848"/>
        <s v="Customer_1075"/>
        <s v="Customer_430"/>
        <s v="Customer_429"/>
        <s v="Customer_120"/>
        <s v="Customer_1171"/>
        <s v="Customer_1495"/>
        <s v="Customer_1289"/>
        <s v="Customer_1084"/>
        <s v="Customer_991"/>
        <s v="Customer_1483"/>
        <s v="Customer_1411"/>
        <s v="Customer_1239"/>
        <s v="Customer_1448"/>
        <s v="Customer_589"/>
        <s v="Customer_875"/>
        <s v="Customer_1247"/>
        <s v="Customer_649"/>
        <s v="Customer_532"/>
        <s v="Customer_1077"/>
        <s v="Customer_1178"/>
        <s v="Customer_1277"/>
        <s v="Customer_725"/>
        <s v="Customer_266"/>
        <s v="Customer_1259"/>
        <s v="Customer_1153"/>
        <s v="Customer_1017"/>
        <s v="Customer_1065"/>
        <s v="Customer_1494"/>
        <s v="Customer_1295"/>
        <s v="Customer_1009"/>
        <s v="Customer_1249"/>
        <s v="Customer_477"/>
        <s v="Customer_1452"/>
        <s v="Customer_595"/>
        <s v="Customer_397"/>
        <s v="Customer_4"/>
        <s v="Customer_243"/>
        <s v="Customer_50"/>
        <s v="Customer_953"/>
        <s v="Customer_1281"/>
        <s v="Customer_242"/>
        <s v="Customer_425"/>
        <s v="Customer_1261"/>
        <s v="Customer_850"/>
        <s v="Customer_94"/>
        <s v="Customer_684"/>
        <s v="Customer_717"/>
        <s v="Customer_1148"/>
        <s v="Customer_1306"/>
        <s v="Customer_435"/>
        <s v="Customer_24"/>
        <s v="Customer_1312"/>
        <s v="Customer_413"/>
        <s v="Customer_577"/>
        <s v="Customer_522"/>
        <s v="Customer_615"/>
        <s v="Customer_1038"/>
        <s v="Customer_1127"/>
        <s v="Customer_13"/>
        <s v="Customer_1405"/>
        <s v="Customer_683"/>
        <s v="Customer_700"/>
        <s v="Customer_812"/>
        <s v="Customer_1484"/>
        <s v="Customer_1166"/>
        <s v="Customer_1262"/>
        <s v="Customer_60"/>
        <s v="Customer_360"/>
        <s v="Customer_398"/>
        <s v="Customer_677"/>
        <s v="Customer_693"/>
        <s v="Customer_1378"/>
        <s v="Customer_982"/>
        <s v="Customer_972"/>
        <s v="Customer_73"/>
        <s v="Customer_1323"/>
        <s v="Customer_279"/>
        <s v="Customer_987"/>
        <s v="Customer_319"/>
        <s v="Customer_1285"/>
        <s v="Customer_944"/>
        <s v="Customer_1100"/>
        <s v="Customer_948"/>
        <s v="Customer_115"/>
        <s v="Customer_1068"/>
        <s v="Customer_614"/>
        <s v="Customer_1158"/>
        <s v="Customer_1485"/>
        <s v="Customer_1389"/>
        <s v="Customer_647"/>
        <s v="Customer_1138"/>
        <s v="Customer_1098"/>
        <s v="Customer_39"/>
        <s v="Customer_427"/>
        <s v="Customer_1183"/>
        <s v="Customer_1404"/>
        <s v="Customer_680"/>
        <s v="Customer_136"/>
        <s v="Customer_306"/>
        <s v="Customer_575"/>
        <s v="Customer_64"/>
        <s v="Customer_695"/>
        <s v="Customer_769"/>
        <s v="Customer_1284"/>
        <s v="Customer_1095"/>
        <s v="Customer_340"/>
        <s v="Customer_1170"/>
        <s v="Customer_1241"/>
        <s v="Customer_798"/>
        <s v="Customer_384"/>
        <s v="Customer_240"/>
        <s v="Customer_632"/>
        <s v="Customer_1445"/>
        <s v="Customer_645"/>
        <s v="Customer_1454"/>
        <s v="Customer_65"/>
        <s v="Customer_557"/>
        <s v="Customer_178"/>
        <s v="Customer_1018"/>
        <s v="Customer_487"/>
        <s v="Customer_762"/>
        <s v="Customer_620"/>
        <s v="Customer_443"/>
        <s v="Customer_1076"/>
        <s v="Customer_359"/>
        <s v="Customer_230"/>
        <s v="Customer_767"/>
        <s v="Customer_77"/>
        <s v="Customer_190"/>
        <s v="Customer_909"/>
        <s v="Customer_1037"/>
        <s v="Customer_989"/>
        <s v="Customer_1025"/>
        <s v="Customer_316"/>
        <s v="Customer_390"/>
        <s v="Customer_697"/>
        <s v="Customer_636"/>
        <s v="Customer_671"/>
        <s v="Customer_294"/>
        <s v="Customer_202"/>
        <s v="Customer_1058"/>
        <s v="Customer_1386"/>
        <s v="Customer_272"/>
        <s v="Customer_421"/>
        <s v="Customer_75"/>
        <s v="Customer_941"/>
        <s v="Customer_794"/>
        <s v="Customer_1462"/>
        <s v="Customer_1070"/>
        <s v="Customer_238"/>
        <s v="Customer_9"/>
        <s v="Customer_637"/>
        <s v="Customer_91"/>
        <s v="Customer_1408"/>
        <s v="Customer_1218"/>
        <s v="Customer_179"/>
        <s v="Customer_957"/>
        <s v="Customer_95"/>
        <s v="Customer_212"/>
        <s v="Customer_1067"/>
        <s v="Customer_1350"/>
        <s v="Customer_640"/>
        <s v="Customer_47"/>
        <s v="Customer_1309"/>
        <s v="Customer_658"/>
        <s v="Customer_411"/>
        <s v="Customer_395"/>
        <s v="Customer_587"/>
        <s v="Customer_567"/>
        <s v="Customer_1091"/>
        <s v="Customer_654"/>
        <s v="Customer_904"/>
        <s v="Customer_1375"/>
        <s v="Customer_559"/>
        <s v="Customer_323"/>
        <s v="Customer_561"/>
        <s v="Customer_235"/>
        <s v="Customer_32"/>
        <s v="Customer_1147"/>
        <s v="Customer_1053"/>
        <s v="Customer_210"/>
        <s v="Customer_424"/>
        <s v="Customer_1112"/>
        <s v="Customer_718"/>
        <s v="Customer_1126"/>
        <s v="Customer_653"/>
        <s v="Customer_556"/>
        <s v="Customer_290"/>
        <s v="Customer_1443"/>
        <s v="Customer_581"/>
        <s v="Customer_1176"/>
        <s v="Customer_351"/>
        <s v="Customer_146"/>
        <s v="Customer_638"/>
        <s v="Customer_694"/>
        <s v="Customer_1108"/>
        <s v="Customer_104"/>
        <s v="Customer_267"/>
        <s v="Customer_1384"/>
        <s v="Customer_217"/>
        <s v="Customer_786"/>
        <s v="Customer_111"/>
        <s v="Customer_177"/>
        <s v="Customer_874"/>
        <s v="Customer_803"/>
        <s v="Customer_1444"/>
        <s v="Customer_1221"/>
        <s v="Customer_1214"/>
        <s v="Customer_1290"/>
        <s v="Customer_1433"/>
        <s v="Customer_1263"/>
        <s v="Customer_729"/>
        <s v="Customer_681"/>
        <s v="Customer_406"/>
        <s v="Customer_1461"/>
        <s v="Customer_1374"/>
        <s v="Customer_1093"/>
        <s v="Customer_161"/>
        <s v="Customer_954"/>
        <s v="Customer_1163"/>
        <s v="Customer_1431"/>
        <s v="Customer_960"/>
        <s v="Customer_200"/>
        <s v="Customer_934"/>
        <s v="Customer_1402"/>
        <s v="Customer_1320"/>
        <s v="Customer_1455"/>
        <s v="Customer_964"/>
        <s v="Customer_475"/>
        <s v="Customer_459"/>
        <s v="Customer_295"/>
        <s v="Customer_1264"/>
        <s v="Customer_529"/>
        <s v="Customer_745"/>
        <s v="Customer_376"/>
        <s v="Customer_1363"/>
        <s v="Customer_666"/>
        <s v="Customer_929"/>
        <s v="Customer_999"/>
        <s v="Customer_62"/>
        <s v="Customer_134"/>
        <s v="Customer_974"/>
        <s v="Customer_720"/>
        <s v="Customer_981"/>
        <s v="Customer_579"/>
        <s v="Customer_714"/>
        <s v="Customer_1238"/>
        <s v="Customer_1177"/>
        <s v="Customer_261"/>
        <s v="Customer_1041"/>
        <s v="Customer_211"/>
        <s v="Customer_831"/>
        <s v="Customer_1463"/>
        <s v="Customer_220"/>
        <s v="Customer_668"/>
        <s v="Customer_1139"/>
        <s v="Customer_1331"/>
        <s v="Customer_619"/>
        <s v="Customer_1092"/>
        <s v="Customer_821"/>
        <s v="Customer_1210"/>
        <s v="Customer_489"/>
        <s v="Customer_1272"/>
        <s v="Customer_500"/>
        <s v="Customer_1123"/>
        <s v="Customer_326"/>
        <s v="Customer_988"/>
        <s v="Customer_698"/>
        <s v="Customer_1422"/>
        <s v="Customer_1211"/>
        <s v="Customer_883"/>
        <s v="Customer_892"/>
        <s v="Customer_1162"/>
        <s v="Customer_701"/>
        <s v="Customer_1116"/>
        <s v="Customer_484"/>
        <s v="Customer_355"/>
        <s v="Customer_1358"/>
        <s v="Customer_1372"/>
        <s v="Customer_160"/>
        <s v="Customer_997"/>
        <s v="Customer_1213"/>
        <s v="Customer_949"/>
        <s v="Customer_667"/>
        <s v="Customer_1137"/>
        <s v="Customer_912"/>
        <s v="Customer_361"/>
        <s v="Customer_832"/>
        <s v="Customer_143"/>
        <s v="Customer_1226"/>
        <s v="Customer_223"/>
        <s v="Customer_1222"/>
        <s v="Customer_1013"/>
        <s v="Customer_1321"/>
        <s v="Customer_1353"/>
        <s v="Customer_126"/>
        <s v="Customer_446"/>
        <s v="Customer_285"/>
        <s v="Customer_1190"/>
        <s v="Customer_1303"/>
        <s v="Customer_1"/>
        <s v="Customer_301"/>
        <s v="Customer_928"/>
        <s v="Customer_1089"/>
        <s v="Customer_597"/>
        <s v="Customer_799"/>
        <s v="Customer_916"/>
        <s v="Customer_401"/>
        <s v="Customer_422"/>
        <s v="Customer_1396"/>
        <s v="Customer_1168"/>
        <s v="Customer_1392"/>
        <s v="Customer_891"/>
        <s v="Customer_1471"/>
        <s v="Customer_706"/>
        <s v="Customer_183"/>
        <s v="Customer_1194"/>
        <s v="Customer_17"/>
        <s v="Customer_1253"/>
        <s v="Customer_1046"/>
        <s v="Customer_828"/>
        <s v="Customer_262"/>
        <s v="Customer_128"/>
        <s v="Customer_757"/>
        <s v="Customer_1125"/>
        <s v="Customer_109"/>
        <s v="Customer_2"/>
        <s v="Customer_1441"/>
        <s v="Customer_736"/>
        <s v="Customer_225"/>
        <s v="Customer_578"/>
        <s v="Customer_482"/>
        <s v="Customer_885"/>
        <s v="Customer_1439"/>
        <s v="Customer_808"/>
        <s v="Customer_652"/>
        <s v="Customer_784"/>
        <s v="Customer_782"/>
        <s v="Customer_1117"/>
        <s v="Customer_433"/>
        <s v="Customer_1357"/>
        <s v="Customer_356"/>
        <s v="Customer_973"/>
        <s v="Customer_386"/>
        <s v="Customer_788"/>
        <s v="Customer_855"/>
        <s v="Customer_591"/>
        <s v="Customer_1373"/>
        <s v="Customer_258"/>
        <s v="Customer_147"/>
        <s v="Customer_1328"/>
        <s v="Customer_33"/>
        <s v="Customer_1478"/>
        <s v="Customer_1348"/>
        <s v="Customer_895"/>
        <s v="Customer_174"/>
        <s v="Customer_282"/>
        <s v="Customer_1316"/>
        <s v="Customer_852"/>
        <s v="Customer_1425"/>
        <s v="Customer_872"/>
        <s v="Customer_931"/>
        <s v="Customer_1044"/>
        <s v="Customer_869"/>
        <s v="Customer_1131"/>
        <s v="Customer_922"/>
        <s v="Customer_728"/>
        <s v="Customer_463"/>
        <s v="Customer_381"/>
        <s v="Customer_870"/>
        <s v="Customer_16"/>
        <s v="Customer_1021"/>
        <s v="Customer_1497"/>
        <s v="Customer_485"/>
        <s v="Customer_1028"/>
        <s v="Customer_552"/>
        <s v="Customer_842"/>
        <s v="Customer_1119"/>
        <s v="Customer_1181"/>
        <s v="Customer_752"/>
        <s v="Customer_69"/>
        <s v="Customer_78"/>
        <s v="Customer_1164"/>
        <s v="Customer_990"/>
        <s v="Customer_1189"/>
        <s v="Customer_1415"/>
        <s v="Customer_164"/>
        <s v="Customer_291"/>
        <s v="Customer_1498"/>
        <s v="Customer_1079"/>
        <s v="Customer_573"/>
        <s v="Customer_1072"/>
        <s v="Customer_1250"/>
        <s v="Customer_182"/>
        <s v="Customer_503"/>
        <s v="Customer_968"/>
        <s v="Customer_1292"/>
        <s v="Customer_1360"/>
        <s v="Customer_1370"/>
        <s v="Customer_1401"/>
        <s v="Customer_1298"/>
        <s v="Customer_1105"/>
        <s v="Customer_1188"/>
        <s v="Customer_704"/>
        <s v="Customer_1096"/>
        <s v="Customer_23"/>
        <s v="Customer_961"/>
        <s v="Customer_1050"/>
        <s v="Customer_863"/>
        <s v="Customer_723"/>
        <s v="Customer_604"/>
        <s v="Customer_593"/>
        <s v="Customer_344"/>
        <s v="Customer_1424"/>
        <s v="Customer_1224"/>
        <s v="Customer_623"/>
        <s v="Customer_1155"/>
        <s v="Customer_534"/>
        <s v="Customer_970"/>
        <s v="Customer_1185"/>
        <s v="Customer_347"/>
        <s v="Customer_1174"/>
        <s v="Customer_1345"/>
        <s v="Customer_598"/>
        <s v="Customer_1279"/>
        <s v="Customer_56"/>
        <s v="Customer_588"/>
        <s v="Customer_993"/>
        <s v="Customer_169"/>
        <s v="Customer_260"/>
        <s v="Customer_1036"/>
        <s v="Customer_158"/>
        <s v="Customer_517"/>
        <s v="Customer_576"/>
        <s v="Customer_564"/>
        <s v="Customer_527"/>
        <s v="Customer_30"/>
        <s v="Customer_229"/>
        <s v="Customer_1237"/>
        <s v="Customer_358"/>
        <s v="Customer_1212"/>
        <s v="Customer_310"/>
        <s v="Customer_915"/>
        <s v="Customer_758"/>
        <s v="Customer_536"/>
        <s v="Customer_1436"/>
        <s v="Customer_994"/>
        <s v="Customer_1081"/>
        <s v="Customer_68"/>
        <s v="Customer_703"/>
        <s v="Customer_173"/>
        <s v="Customer_1220"/>
        <s v="Customer_1016"/>
        <s v="Customer_846"/>
        <s v="Customer_785"/>
        <s v="Customer_902"/>
        <s v="Customer_1487"/>
        <s v="Customer_343"/>
        <s v="Customer_432"/>
        <s v="Customer_707"/>
        <s v="Customer_542"/>
        <s v="Customer_108"/>
        <s v="Customer_951"/>
        <s v="Customer_817"/>
        <s v="Customer_976"/>
        <s v="Customer_618"/>
        <s v="Customer_479"/>
        <s v="Customer_778"/>
        <s v="Customer_1400"/>
        <s v="Customer_1446"/>
        <s v="Customer_538"/>
        <s v="Customer_1087"/>
        <s v="Customer_25"/>
        <s v="Customer_920"/>
        <s v="Customer_783"/>
        <s v="Customer_1390"/>
        <s v="Customer_1086"/>
        <s v="Customer_1399"/>
        <s v="Customer_85"/>
        <s v="Customer_1251"/>
        <s v="Customer_1336"/>
        <s v="Customer_554"/>
        <s v="Customer_547"/>
        <s v="Customer_523"/>
        <s v="Customer_1341"/>
        <s v="Customer_1197"/>
        <s v="Customer_802"/>
        <s v="Customer_1383"/>
        <s v="Customer_496"/>
        <s v="Customer_400"/>
        <s v="Customer_692"/>
        <s v="Customer_1388"/>
        <s v="Customer_642"/>
        <s v="Customer_1122"/>
        <s v="Customer_22"/>
        <s v="Customer_18"/>
        <s v="Customer_140"/>
        <s v="Customer_843"/>
        <s v="Customer_201"/>
        <s v="Customer_213"/>
        <s v="Customer_450"/>
        <s v="Customer_1486"/>
        <s v="Customer_516"/>
        <s v="Customer_396"/>
        <s v="Customer_70"/>
        <s v="Customer_49"/>
        <s v="Customer_1269"/>
        <s v="Customer_189"/>
        <s v="Customer_117"/>
        <s v="Customer_1217"/>
        <s v="Customer_1228"/>
        <s v="Customer_1307"/>
        <s v="Customer_1451"/>
        <s v="Customer_246"/>
        <s v="Customer_770"/>
        <s v="Customer_1327"/>
        <s v="Customer_1160"/>
        <s v="Customer_228"/>
        <s v="Customer_378"/>
        <s v="Customer_156"/>
        <s v="Customer_1418"/>
        <s v="Customer_1368"/>
        <s v="Customer_528"/>
        <s v="Customer_332"/>
        <s v="Customer_152"/>
        <s v="Customer_568"/>
        <s v="Customer_796"/>
        <s v="Customer_682"/>
        <s v="Customer_124"/>
        <s v="Customer_543"/>
        <s v="Customer_365"/>
        <s v="Customer_903"/>
        <s v="Customer_1008"/>
        <s v="Customer_805"/>
        <s v="Customer_1322"/>
        <s v="Customer_884"/>
        <s v="Customer_448"/>
        <s v="Customer_1258"/>
        <s v="Customer_1318"/>
        <s v="Customer_218"/>
        <s v="Customer_1466"/>
        <s v="Customer_531"/>
        <s v="Customer_72"/>
        <s v="Customer_150"/>
        <s v="Customer_145"/>
        <s v="Customer_1491"/>
        <s v="Customer_514"/>
        <s v="Customer_305"/>
        <s v="Customer_1362"/>
        <s v="Customer_800"/>
        <s v="Customer_546"/>
        <s v="Customer_311"/>
        <s v="Customer_676"/>
        <s v="Customer_1056"/>
        <s v="Customer_1450"/>
        <s v="Customer_1005"/>
        <s v="Customer_980"/>
        <s v="Customer_894"/>
        <s v="Customer_144"/>
        <s v="Customer_1107"/>
        <s v="Customer_7"/>
        <s v="Customer_1412"/>
        <s v="Customer_249"/>
        <s v="Customer_1097"/>
        <s v="Customer_1397"/>
        <s v="Customer_621"/>
        <s v="Customer_114"/>
        <s v="Customer_1326"/>
        <s v="Customer_749"/>
        <s v="Customer_165"/>
        <s v="Customer_942"/>
        <s v="Customer_594"/>
        <s v="Customer_362"/>
        <s v="Customer_1136"/>
        <s v="Customer_81"/>
        <s v="Customer_392"/>
        <s v="Customer_219"/>
        <s v="Customer_1296"/>
        <s v="Customer_897"/>
        <s v="Customer_389"/>
        <s v="Customer_287"/>
        <s v="Customer_1475"/>
        <s v="Customer_1215"/>
        <s v="Customer_1002"/>
        <s v="Customer_797"/>
        <s v="Customer_130"/>
        <s v="Customer_1024"/>
        <s v="Customer_1094"/>
        <s v="Customer_34"/>
        <s v="Customer_1477"/>
        <s v="Customer_88"/>
        <s v="Customer_434"/>
        <s v="Customer_1340"/>
        <s v="Customer_939"/>
        <s v="Customer_1099"/>
        <s v="Customer_1187"/>
        <s v="Customer_478"/>
        <s v="Customer_148"/>
        <s v="Customer_40"/>
        <s v="Customer_966"/>
        <s v="Customer_1267"/>
        <s v="Customer_498"/>
        <s v="Customer_1437"/>
        <s v="Customer_268"/>
        <s v="Customer_353"/>
        <s v="Customer_103"/>
        <s v="Customer_630"/>
        <s v="Customer_935"/>
        <s v="Customer_131"/>
        <s v="Customer_1019"/>
        <s v="Customer_452"/>
        <s v="Customer_873"/>
        <s v="Customer_691"/>
        <s v="Customer_824"/>
        <s v="Customer_665"/>
        <s v="Customer_248"/>
        <s v="Customer_1180"/>
        <s v="Customer_1118"/>
        <s v="Customer_659"/>
        <s v="Customer_437"/>
        <s v="Customer_688"/>
        <s v="Customer_851"/>
        <s v="Customer_345"/>
        <s v="Customer_1427"/>
        <s v="Customer_1134"/>
        <s v="Customer_338"/>
        <s v="Customer_899"/>
        <s v="Customer_499"/>
        <s v="Customer_1192"/>
        <s v="Customer_84"/>
        <s v="Customer_274"/>
        <s v="Customer_205"/>
        <s v="Customer_1255"/>
        <s v="Customer_771"/>
        <s v="Customer_324"/>
        <s v="Customer_998"/>
        <s v="Customer_166"/>
        <s v="Customer_15"/>
        <s v="Customer_368"/>
        <s v="Customer_1335"/>
        <s v="Customer_1216"/>
        <s v="Customer_582"/>
        <s v="Customer_853"/>
        <s v="Customer_1421"/>
        <s v="Customer_423"/>
        <s v="Customer_1311"/>
        <s v="Customer_555"/>
        <s v="Customer_923"/>
        <s v="Customer_844"/>
        <s v="Customer_490"/>
        <s v="Customer_1469"/>
        <s v="Customer_181"/>
        <s v="Customer_617"/>
        <s v="Customer_713"/>
        <s v="Customer_858"/>
        <s v="Customer_10"/>
        <s v="Customer_1143"/>
        <s v="Customer_483"/>
        <s v="Customer_394"/>
        <s v="Customer_196"/>
        <s v="Customer_1268"/>
        <s v="Customer_742"/>
        <s v="Customer_1106"/>
        <s v="Customer_1040"/>
        <s v="Customer_231"/>
        <s v="Customer_89"/>
        <s v="Customer_746"/>
        <s v="Customer_584"/>
        <s v="Customer_515"/>
        <s v="Customer_685"/>
        <s v="Customer_214"/>
        <s v="Customer_1101"/>
        <s v="Customer_1055"/>
        <s v="Customer_911"/>
        <s v="Customer_859"/>
        <s v="Customer_408"/>
        <s v="Customer_1387"/>
        <s v="Customer_472"/>
        <s v="Customer_226"/>
        <s v="Customer_467"/>
        <s v="Customer_486"/>
        <s v="Customer_845"/>
        <s v="Customer_410"/>
        <s v="Customer_151"/>
        <s v="Customer_893"/>
        <s v="Customer_765"/>
        <s v="Customer_280"/>
        <s v="Customer_938"/>
        <s v="Customer_735"/>
        <s v="Customer_553"/>
        <s v="Customer_415"/>
        <s v="Customer_66"/>
        <s v="Customer_1165"/>
        <s v="Customer_123"/>
        <s v="Customer_857"/>
        <s v="Customer_451"/>
        <s v="Customer_605"/>
        <s v="Customer_322"/>
        <s v="Customer_349"/>
        <s v="Customer_1133"/>
        <s v="Customer_471"/>
        <s v="Customer_1069"/>
        <s v="Customer_444"/>
        <s v="Customer_572"/>
        <s v="Customer_877"/>
        <s v="Customer_506"/>
        <s v="Customer_508"/>
        <s v="Customer_890"/>
        <s v="Customer_456"/>
        <s v="Customer_1175"/>
        <s v="Customer_11"/>
        <s v="Customer_856"/>
        <s v="Customer_83"/>
        <s v="Customer_1033"/>
        <s v="Customer_1088"/>
        <s v="Customer_927"/>
        <s v="Customer_1015"/>
        <s v="Customer_493"/>
        <s v="Customer_171"/>
        <s v="Customer_1144"/>
        <s v="Customer_1420"/>
        <s v="Customer_1499"/>
        <s v="Customer_833"/>
        <s v="Customer_447"/>
        <s v="Customer_606"/>
        <s v="Customer_983"/>
        <s v="Customer_1371"/>
        <s v="Customer_625"/>
        <s v="Customer_1169"/>
        <s v="Customer_1196"/>
        <s v="Customer_284"/>
        <s v="Customer_759"/>
        <s v="Customer_1442"/>
        <s v="Customer_3"/>
        <s v="Customer_789"/>
        <s v="Customer_608"/>
        <s v="Customer_1430"/>
        <s v="Customer_1111"/>
        <s v="Customer_1179"/>
        <s v="Customer_1403"/>
        <s v="Customer_1271"/>
        <s v="Customer_1382"/>
        <s v="Customer_751"/>
        <s v="Customer_1145"/>
        <s v="Customer_138"/>
        <s v="Customer_1149"/>
        <s v="Customer_1453"/>
        <s v="Customer_420"/>
        <s v="Customer_686"/>
        <s v="Customer_233"/>
        <s v="Customer_1330"/>
        <s v="Customer_1440"/>
        <s v="Customer_462"/>
        <s v="Customer_657"/>
        <s v="Customer_548"/>
        <s v="Customer_1032"/>
        <s v="Customer_1394"/>
        <s v="Customer_867"/>
        <s v="Customer_764"/>
        <s v="Customer_708"/>
        <s v="Customer_996"/>
        <s v="Customer_1027"/>
        <s v="Customer_252"/>
        <s v="Customer_963"/>
        <s v="Customer_1090"/>
        <s v="Customer_599"/>
        <s v="Customer_754"/>
        <s v="Customer_1379"/>
        <s v="Customer_135"/>
        <s v="Customer_801"/>
        <s v="Customer_566"/>
        <s v="Customer_1428"/>
        <s v="Customer_309"/>
        <s v="Customer_419"/>
        <s v="Customer_601"/>
        <s v="Customer_1398"/>
        <s v="Customer_1109"/>
        <s v="Customer_271"/>
        <s v="Customer_971"/>
        <s v="Customer_711"/>
        <s v="Customer_861"/>
        <s v="Customer_910"/>
        <s v="Customer_44"/>
        <s v="Customer_388"/>
        <s v="Customer_129"/>
        <s v="Customer_46"/>
        <s v="Customer_476"/>
        <s v="Customer_1343"/>
        <s v="Customer_669"/>
        <s v="Customer_1364"/>
        <s v="Customer_1124"/>
        <s v="Customer_628"/>
        <s v="Customer_352"/>
        <s v="Customer_533"/>
        <s v="Customer_465"/>
        <s v="Customer_992"/>
        <s v="Customer_97"/>
        <s v="Customer_724"/>
        <s v="Customer_330"/>
        <s v="Customer_585"/>
        <s v="Customer_374"/>
        <s v="Customer_1419"/>
        <s v="Customer_1365"/>
        <s v="Customer_315"/>
        <s v="Customer_650"/>
        <s v="Customer_705"/>
        <s v="Customer_303"/>
        <s v="Customer_919"/>
        <s v="Customer_829"/>
        <s v="Customer_1023"/>
        <s v="Customer_656"/>
        <s v="Customer_320"/>
        <s v="Customer_1366"/>
        <s v="Customer_302"/>
        <s v="Customer_1493"/>
        <s v="Customer_906"/>
        <s v="Customer_286"/>
        <s v="Customer_1129"/>
        <s v="Customer_51"/>
        <s v="Customer_823"/>
        <s v="Customer_1265"/>
        <s v="Customer_732"/>
        <s v="Customer_1314"/>
        <s v="Customer_1195"/>
        <s v="Customer_455"/>
        <s v="Customer_172"/>
        <s v="Customer_1103"/>
        <s v="Customer_913"/>
        <s v="Customer_1376"/>
        <s v="Customer_1049"/>
        <s v="Customer_399"/>
        <s v="Customer_651"/>
        <s v="Customer_1240"/>
        <s v="Customer_740"/>
        <s v="Customer_815"/>
        <s v="Customer_1467"/>
        <s v="Customer_791"/>
        <s v="Customer_442"/>
        <s v="Customer_907"/>
        <s v="Customer_849"/>
        <s v="Customer_1203"/>
        <s v="Customer_1225"/>
        <s v="Customer_622"/>
        <s v="Customer_839"/>
        <s v="Customer_560"/>
        <s v="Customer_947"/>
        <s v="Customer_281"/>
        <s v="Customer_409"/>
        <s v="Customer_1135"/>
        <s v="Customer_87"/>
        <s v="Customer_1012"/>
        <s v="Customer_1146"/>
        <s v="Customer_460"/>
        <s v="Customer_55"/>
        <s v="Customer_6"/>
        <s v="Customer_1304"/>
        <s v="Customer_255"/>
        <s v="Customer_590"/>
        <s v="Customer_1409"/>
        <s v="Customer_59"/>
        <s v="Customer_245"/>
        <s v="Customer_1010"/>
        <s v="Customer_137"/>
        <s v="Customer_1227"/>
        <s v="Customer_741"/>
        <s v="Customer_1191"/>
        <s v="Customer_985"/>
        <s v="Customer_1287"/>
        <s v="Customer_36"/>
        <s v="Customer_334"/>
        <s v="Customer_300"/>
        <s v="Customer_655"/>
        <s v="Customer_335"/>
        <s v="Customer_730"/>
        <s v="Customer_100"/>
        <s v="Customer_1085"/>
        <s v="Customer_194"/>
        <s v="Customer_661"/>
        <s v="Customer_648"/>
        <s v="Customer_1410"/>
        <s v="Customer_743"/>
        <s v="Customer_197"/>
        <s v="Customer_721"/>
        <s v="Customer_27"/>
        <s v="Customer_1062"/>
        <s v="Customer_317"/>
        <s v="Customer_1031"/>
        <s v="Customer_453"/>
        <s v="Customer_1257"/>
        <s v="Customer_1413"/>
        <s v="Customer_157"/>
        <s v="Customer_239"/>
        <s v="Customer_269"/>
        <s v="Customer_639"/>
        <s v="Customer_1416"/>
        <s v="Customer_264"/>
        <s v="Customer_257"/>
        <s v="Customer_871"/>
        <s v="Customer_403"/>
        <s v="Customer_221"/>
        <s v="Customer_1352"/>
        <s v="Customer_1052"/>
        <s v="Customer_122"/>
        <s v="Customer_244"/>
        <s v="Customer_198"/>
        <s v="Customer_1233"/>
        <s v="Customer_1204"/>
        <s v="Customer_299"/>
        <s v="Customer_569"/>
        <s v="Customer_722"/>
        <s v="Customer_329"/>
        <s v="Customer_1035"/>
        <s v="Customer_203"/>
        <s v="Customer_29"/>
        <s v="Customer_393"/>
        <s v="Customer_439"/>
        <s v="Customer_1208"/>
        <s v="Customer_380"/>
        <s v="Customer_901"/>
        <s v="Customer_1380"/>
        <s v="Customer_727"/>
        <s v="Customer_1054"/>
        <s v="Customer_835"/>
        <s v="Customer_644"/>
        <s v="Customer_955"/>
        <s v="Customer_1479"/>
        <s v="Customer_672"/>
        <s v="Customer_237"/>
        <s v="Customer_936"/>
        <s v="Customer_596"/>
        <s v="Customer_387"/>
        <s v="Customer_1391"/>
        <s v="Customer_753"/>
        <s v="Customer_1381"/>
        <s v="Customer_1007"/>
        <s v="Customer_216"/>
        <s v="Customer_898"/>
        <s v="Customer_1071"/>
        <s v="Customer_1349"/>
        <s v="Customer_809"/>
        <s v="Customer_209"/>
        <s v="Customer_346"/>
        <s v="Customer_571"/>
        <s v="Customer_1319"/>
        <s v="Customer_820"/>
        <s v="Customer_222"/>
        <s v="Customer_251"/>
        <s v="Customer_1003"/>
        <s v="Customer_473"/>
        <s v="Customer_61"/>
        <s v="Customer_204"/>
        <s v="Customer_670"/>
        <s v="Customer_313"/>
        <s v="Customer_1274"/>
        <s v="Customer_602"/>
        <s v="Customer_1356"/>
        <s v="Customer_1034"/>
        <s v="Customer_37"/>
        <s v="Customer_882"/>
        <s v="Customer_363"/>
        <s v="Customer_1141"/>
        <s v="Customer_337"/>
        <s v="Customer_1172"/>
        <s v="Customer_321"/>
        <s v="Customer_540"/>
        <s v="Customer_1014"/>
        <s v="Customer_774"/>
        <s v="Customer_58"/>
        <s v="Customer_93"/>
        <s v="Customer_263"/>
        <s v="Customer_699"/>
        <s v="Customer_116"/>
        <s v="Customer_1355"/>
        <s v="Customer_501"/>
        <s v="Customer_481"/>
        <s v="Customer_348"/>
        <s v="Customer_41"/>
        <s v="Customer_42"/>
        <s v="Customer_962"/>
        <s v="Customer_1205"/>
        <s v="Customer_1001"/>
        <s v="Customer_689"/>
        <s v="Customer_1030"/>
        <s v="Customer_696"/>
        <s v="Customer_342"/>
        <s v="Customer_1260"/>
        <s v="Customer_1302"/>
        <s v="Customer_155"/>
        <s v="Customer_544"/>
        <s v="Customer_98"/>
        <s v="Customer_609"/>
        <s v="Customer_1280"/>
        <s v="Customer_1470"/>
        <s v="Customer_195"/>
        <s v="Customer_690"/>
        <s v="Customer_1161"/>
        <s v="Customer_712"/>
        <s v="Customer_887"/>
        <s v="Customer_1359"/>
        <s v="Customer_370"/>
        <s v="Customer_1286"/>
        <s v="Customer_383"/>
        <s v="Customer_1182"/>
        <s v="Customer_958"/>
        <s v="Customer_549"/>
        <s v="Customer_889"/>
        <s v="Customer_747"/>
        <s v="Customer_841"/>
        <s v="Customer_132"/>
        <s v="Customer_417"/>
        <s v="Customer_526"/>
        <s v="Customer_1407"/>
        <s v="Customer_57"/>
        <s v="Customer_995"/>
        <s v="Customer_865"/>
        <s v="Customer_1325"/>
        <s v="Customer_327"/>
        <s v="Customer_530"/>
        <s v="Customer_643"/>
        <s v="Customer_611"/>
        <s v="Customer_834"/>
        <s v="Customer_1347"/>
        <s v="Customer_813"/>
        <s v="Customer_288"/>
        <s v="Customer_1361"/>
        <s v="Customer_1229"/>
        <s v="Customer_296"/>
        <s v="Customer_837"/>
        <s v="Customer_521"/>
        <s v="Customer_768"/>
        <s v="Customer_868"/>
        <s v="Customer_505"/>
        <s v="Customer_491"/>
        <s v="Customer_1132"/>
        <s v="Customer_1435"/>
        <s v="Customer_524"/>
        <s v="Customer_610"/>
        <s v="Customer_431"/>
        <s v="Customer_1294"/>
        <s v="Customer_562"/>
        <s v="Customer_206"/>
        <s v="Customer_535"/>
        <s v="Customer_862"/>
        <s v="Customer_1234"/>
        <s v="Customer_107"/>
        <s v="Customer_377"/>
        <s v="Customer_1291"/>
        <s v="Customer_1313"/>
        <s v="Customer_626"/>
        <s v="Customer_227"/>
        <s v="Customer_512"/>
        <s v="Customer_925"/>
        <s v="Customer_407"/>
        <s v="Customer_373"/>
        <s v="Customer_773"/>
        <s v="Customer_43"/>
        <s v="Customer_48"/>
        <s v="Customer_469"/>
        <s v="Customer_537"/>
        <s v="Customer_102"/>
        <s v="Customer_822"/>
        <s v="Customer_1266"/>
        <s v="Customer_879"/>
        <s v="Customer_391"/>
        <s v="Customer_580"/>
        <s v="Customer_509"/>
        <s v="Customer_176"/>
        <s v="Customer_273"/>
        <s v="Customer_525"/>
        <s v="Customer_121"/>
        <s v="Customer_726"/>
        <s v="Customer_1242"/>
        <s v="Customer_520"/>
        <s v="Customer_781"/>
        <s v="Customer_760"/>
        <s v="Customer_959"/>
        <s v="Customer_184"/>
        <s v="Customer_739"/>
        <s v="Customer_881"/>
        <s v="Customer_541"/>
        <s v="Customer_731"/>
        <s v="Customer_716"/>
        <s v="Customer_192"/>
        <s v="Customer_418"/>
        <s v="Customer_1042"/>
        <s v="Customer_1154"/>
        <s v="Customer_1200"/>
        <s v="Customer_1078"/>
        <s v="Customer_674"/>
        <s v="Customer_54"/>
        <s v="Customer_766"/>
        <s v="Customer_167"/>
        <s v="Customer_943"/>
        <s v="Customer_1344"/>
        <s v="Customer_1275"/>
        <s v="Customer_265"/>
        <s v="Customer_492"/>
        <s v="Customer_825"/>
        <s v="Customer_247"/>
        <s v="Customer_1006"/>
        <s v="Customer_886"/>
        <s v="Customer_795"/>
        <s v="Customer_550"/>
        <s v="Customer_382"/>
        <s v="Customer_1406"/>
        <s v="Customer_318"/>
        <s v="Customer_896"/>
        <s v="Customer_979"/>
        <s v="Customer_616"/>
        <s v="Customer_510"/>
        <s v="Customer_952"/>
        <s v="Customer_1476"/>
        <s v="Customer_168"/>
        <s v="Customer_1278"/>
        <s v="Customer_28"/>
        <s v="Customer_978"/>
        <s v="Customer_830"/>
        <s v="Customer_277"/>
        <s v="Customer_986"/>
        <s v="Customer_1104"/>
        <s v="Customer_45"/>
        <s v="Customer_497"/>
        <s v="Customer_1167"/>
        <s v="Customer_105"/>
        <s v="Customer_819"/>
        <s v="Customer_1000"/>
        <s v="Customer_125"/>
        <s v="Customer_1082"/>
        <s v="Customer_1429"/>
        <s v="Customer_1488"/>
        <s v="Customer_1465"/>
        <s v="Customer_1346"/>
        <s v="Customer_1481"/>
        <s v="Customer_1457"/>
        <s v="Customer_1337"/>
        <s v="Customer_207"/>
        <s v="Customer_38"/>
        <s v="Customer_325"/>
        <s v="Customer_1151"/>
        <s v="Customer_96"/>
        <s v="Customer_937"/>
        <s v="Customer_86"/>
        <s v="Customer_1039"/>
        <s v="Customer_1492"/>
        <s v="Customer_283"/>
        <s v="Customer_900"/>
        <s v="Customer_545"/>
        <s v="Customer_763"/>
        <s v="Customer_864"/>
        <s v="Customer_468"/>
        <s v="Customer_21"/>
        <s v="Customer_1060"/>
        <s v="Customer_119"/>
        <s v="Customer_1395"/>
        <s v="Customer_1115"/>
        <s v="Customer_405"/>
        <s v="Customer_1473"/>
        <s v="Customer_259"/>
        <s v="Customer_1066"/>
        <s v="Customer_438"/>
        <s v="Customer_495"/>
        <s v="Customer_1500"/>
        <s v="Customer_1334"/>
        <s v="Customer_256"/>
        <s v="Customer_1464"/>
        <s v="Customer_1193"/>
        <s v="Customer_440"/>
        <s v="Customer_1063"/>
        <s v="Customer_436"/>
        <s v="Customer_314"/>
        <s v="Customer_761"/>
        <s v="Customer_293"/>
        <s v="Customer_375"/>
        <s v="Customer_5"/>
        <s v="Customer_92"/>
        <s v="Customer_635"/>
        <s v="Customer_810"/>
        <s v="Customer_908"/>
        <s v="Customer_633"/>
        <s v="Customer_1150"/>
        <s v="Customer_1110"/>
        <s v="Customer_1243"/>
        <s v="Customer_1207"/>
        <s v="Customer_629"/>
        <s v="Customer_372"/>
        <s v="Customer_1223"/>
        <s v="Customer_1201"/>
        <s v="Customer_236"/>
        <s v="Customer_208"/>
        <s v="Customer_1393"/>
        <s v="Customer_779"/>
        <s v="Customer_1140"/>
        <s v="Customer_702"/>
        <s v="Customer_1301"/>
        <s v="Customer_504"/>
        <s v="Customer_673"/>
        <s v="Customer_20"/>
        <s v="Customer_159"/>
        <s v="Customer_253"/>
        <s v="Customer_734"/>
        <s v="Customer_793"/>
        <s v="Customer_454"/>
        <s v="Customer_733"/>
        <s v="Customer_480"/>
        <s v="Customer_402"/>
        <s v="Customer_1308"/>
        <s v="Customer_1235"/>
        <s v="Customer_518"/>
        <s v="Customer_1332"/>
        <s v="Customer_956"/>
        <s v="Customer_153"/>
        <s v="Customer_404"/>
        <s v="Customer_199"/>
        <s v="Customer_507"/>
        <s v="Customer_127"/>
        <s v="Customer_1043"/>
        <s v="Customer_1198"/>
        <s v="Customer_1051"/>
        <s v="Customer_756"/>
        <s v="Customer_1061"/>
        <s v="Customer_1202"/>
        <s v="Customer_118"/>
        <s v="Customer_141"/>
        <s v="Customer_215"/>
        <s v="Customer_457"/>
        <s v="Customer_1293"/>
        <s v="Customer_357"/>
        <s v="Customer_449"/>
        <s v="Customer_1342"/>
        <s v="Customer_775"/>
        <s v="Customer_880"/>
        <s v="Customer_110"/>
        <s v="Customer_574"/>
        <s v="Customer_1490"/>
        <s v="Customer_660"/>
        <s v="Customer_811"/>
        <s v="Customer_627"/>
        <s v="Customer_1273"/>
        <s v="Customer_838"/>
        <s v="Customer_79"/>
        <s v="Customer_1113"/>
        <s v="Customer_710"/>
        <s v="Customer_967"/>
        <s v="Customer_1482"/>
        <s v="Customer_1057"/>
        <s v="Customer_385"/>
        <s v="Customer_827"/>
        <s v="Customer_1102"/>
        <s v="Customer_1245"/>
        <s v="Customer_792"/>
        <s v="Customer_1074"/>
        <s v="Customer_1468"/>
        <s v="Customer_565"/>
        <s v="Customer_818"/>
        <s v="Customer_511"/>
        <s v="Customer_946"/>
        <s v="Customer_170"/>
        <s v="Customer_1244"/>
        <s v="Customer_71"/>
        <s v="Customer_188"/>
        <s v="Customer_31"/>
        <s v="Customer_1047"/>
        <s v="Customer_878"/>
        <s v="Customer_1315"/>
        <s v="Customer_275"/>
        <s v="Customer_82"/>
        <s v="Customer_470"/>
        <s v="Customer_1474"/>
        <s v="Customer_1300"/>
        <s v="Customer_737"/>
        <s v="Customer_888"/>
        <s v="Customer_80"/>
        <s v="Customer_790"/>
        <s v="Customer_551"/>
        <s v="Customer_1432"/>
        <s v="Customer_412"/>
        <s v="Customer_646"/>
        <s v="Customer_53"/>
        <s v="Customer_35"/>
        <s v="Customer_494"/>
        <s v="Customer_1231"/>
        <s v="Customer_458"/>
        <s v="Customer_748"/>
        <s v="Customer_19"/>
        <s v="Customer_1029"/>
        <s v="Customer_772"/>
        <s v="Customer_461"/>
        <s v="Customer_804"/>
        <s v="Customer_807"/>
        <s v="Customer_354"/>
        <s v="Customer_1064"/>
        <s v="Customer_641"/>
        <s v="Customer_441"/>
        <s v="Customer_1297"/>
        <s v="Customer_1130"/>
        <s v="Customer_99"/>
        <s v="Customer_977"/>
        <s v="Customer_1310"/>
        <s v="Customer_339"/>
        <s v="Customer_1248"/>
        <s v="Customer_154"/>
        <s v="Customer_1317"/>
        <s v="Customer_464"/>
        <s v="Customer_984"/>
        <s v="Customer_474"/>
        <s v="Customer_1045"/>
        <s v="Customer_719"/>
        <s v="Customer_750"/>
        <s v="Customer_607"/>
        <s v="Customer_1282"/>
        <s v="Customer_162"/>
        <s v="Customer_307"/>
        <s v="Customer_466"/>
        <s v="Customer_1157"/>
        <s v="Customer_289"/>
        <s v="Customer_917"/>
        <s v="Customer_428"/>
        <s v="Customer_193"/>
        <s v="Customer_1456"/>
        <s v="Customer_539"/>
        <s v="Customer_142"/>
        <s v="Customer_1438"/>
        <s v="Customer_826"/>
        <s v="Customer_149"/>
        <s v="Customer_709"/>
        <s v="Customer_1305"/>
        <s v="Customer_1369"/>
        <s v="Customer_1004"/>
      </sharedItems>
    </cacheField>
    <cacheField name="Region" numFmtId="0">
      <sharedItems count="4">
        <s v="East"/>
        <s v="South"/>
        <s v="West"/>
        <s v="North"/>
      </sharedItems>
    </cacheField>
    <cacheField name="Product_ID" numFmtId="0">
      <sharedItems count="75">
        <s v="PROD061"/>
        <s v="PROD015"/>
        <s v="PROD006"/>
        <s v="PROD003"/>
        <s v="PROD073"/>
        <s v="PROD038"/>
        <s v="PROD030"/>
        <s v="PROD068"/>
        <s v="PROD065"/>
        <s v="PROD022"/>
        <s v="PROD019"/>
        <s v="PROD013"/>
        <s v="PROD039"/>
        <s v="PROD043"/>
        <s v="PROD058"/>
        <s v="PROD063"/>
        <s v="PROD045"/>
        <s v="PROD070"/>
        <s v="PROD033"/>
        <s v="PROD047"/>
        <s v="PROD059"/>
        <s v="PROD002"/>
        <s v="PROD046"/>
        <s v="PROD067"/>
        <s v="PROD062"/>
        <s v="PROD035"/>
        <s v="PROD053"/>
        <s v="PROD029"/>
        <s v="PROD064"/>
        <s v="PROD004"/>
        <s v="PROD032"/>
        <s v="PROD074"/>
        <s v="PROD056"/>
        <s v="PROD027"/>
        <s v="PROD012"/>
        <s v="PROD025"/>
        <s v="PROD049"/>
        <s v="PROD014"/>
        <s v="PROD036"/>
        <s v="PROD023"/>
        <s v="PROD034"/>
        <s v="PROD051"/>
        <s v="PROD054"/>
        <s v="PROD040"/>
        <s v="PROD075"/>
        <s v="PROD044"/>
        <s v="PROD016"/>
        <s v="PROD037"/>
        <s v="PROD060"/>
        <s v="PROD020"/>
        <s v="PROD072"/>
        <s v="PROD021"/>
        <s v="PROD009"/>
        <s v="PROD028"/>
        <s v="PROD007"/>
        <s v="PROD001"/>
        <s v="PROD018"/>
        <s v="PROD026"/>
        <s v="PROD011"/>
        <s v="PROD005"/>
        <s v="PROD050"/>
        <s v="PROD055"/>
        <s v="PROD052"/>
        <s v="PROD042"/>
        <s v="PROD071"/>
        <s v="PROD024"/>
        <s v="PROD057"/>
        <s v="PROD041"/>
        <s v="PROD066"/>
        <s v="PROD048"/>
        <s v="PROD017"/>
        <s v="PROD008"/>
        <s v="PROD031"/>
        <s v="PROD010"/>
        <s v="PROD069"/>
      </sharedItems>
    </cacheField>
    <cacheField name="Product Name" numFmtId="0">
      <sharedItems count="75">
        <s v="Product_61"/>
        <s v="Product_15"/>
        <s v="Product_6"/>
        <s v="Product_3"/>
        <s v="Product_73"/>
        <s v="Product_38"/>
        <s v="Product_30"/>
        <s v="Product_68"/>
        <s v="Product_65"/>
        <s v="Product_22"/>
        <s v="Product_19"/>
        <s v="Product_13"/>
        <s v="Product_39"/>
        <s v="Product_43"/>
        <s v="Product_58"/>
        <s v="Product_63"/>
        <s v="Product_45"/>
        <s v="Product_70"/>
        <s v="Product_33"/>
        <s v="Product_47"/>
        <s v="Product_59"/>
        <s v="Product_2"/>
        <s v="Product_46"/>
        <s v="Product_67"/>
        <s v="Product_62"/>
        <s v="Product_35"/>
        <s v="Product_53"/>
        <s v="Product_29"/>
        <s v="Product_64"/>
        <s v="Product_4"/>
        <s v="Product_32"/>
        <s v="Product_74"/>
        <s v="Product_56"/>
        <s v="Product_27"/>
        <s v="Product_12"/>
        <s v="Product_25"/>
        <s v="Product_49"/>
        <s v="Product_14"/>
        <s v="Product_36"/>
        <s v="Product_23"/>
        <s v="Product_34"/>
        <s v="Product_51"/>
        <s v="Product_54"/>
        <s v="Product_40"/>
        <s v="Product_75"/>
        <s v="Product_44"/>
        <s v="Product_16"/>
        <s v="Product_37"/>
        <s v="Product_60"/>
        <s v="Product_20"/>
        <s v="Product_72"/>
        <s v="Product_21"/>
        <s v="Product_9"/>
        <s v="Product_28"/>
        <s v="Product_7"/>
        <s v="Product_1"/>
        <s v="Product_18"/>
        <s v="Product_26"/>
        <s v="Product_11"/>
        <s v="Product_5"/>
        <s v="Product_50"/>
        <s v="Product_55"/>
        <s v="Product_52"/>
        <s v="Product_42"/>
        <s v="Product_71"/>
        <s v="Product_24"/>
        <s v="Product_57"/>
        <s v="Product_41"/>
        <s v="Product_66"/>
        <s v="Product_48"/>
        <s v="Product_17"/>
        <s v="Product_8"/>
        <s v="Product_31"/>
        <s v="Product_10"/>
        <s v="Product_69"/>
      </sharedItems>
    </cacheField>
    <cacheField name="Category" numFmtId="0">
      <sharedItems count="5">
        <s v="Health"/>
        <s v="Apparel"/>
        <s v="Toys"/>
        <s v="Home Goods"/>
        <s v="Electronics"/>
      </sharedItems>
    </cacheField>
    <cacheField name="Quantity" numFmtId="0">
      <sharedItems containsSemiMixedTypes="0" containsString="0" containsNumber="1" containsInteger="1" minValue="1" maxValue="9"/>
    </cacheField>
    <cacheField name="Cost_per_Unit" numFmtId="44">
      <sharedItems containsSemiMixedTypes="0" containsString="0" containsNumber="1" minValue="1.01" maxValue="49.21"/>
    </cacheField>
    <cacheField name="Price_per_Unit" numFmtId="44">
      <sharedItems containsSemiMixedTypes="0" containsString="0" containsNumber="1" minValue="5" maxValue="99.97"/>
    </cacheField>
    <cacheField name="Sales" numFmtId="44">
      <sharedItems containsSemiMixedTypes="0" containsString="0" containsNumber="1" minValue="5.0199999999999996" maxValue="898.29"/>
    </cacheField>
    <cacheField name="Total_Cost" numFmtId="44">
      <sharedItems containsSemiMixedTypes="0" containsString="0" containsNumber="1" minValue="1.01" maxValue="442.89"/>
    </cacheField>
    <cacheField name="Revenue" numFmtId="44">
      <sharedItems containsSemiMixedTypes="0" containsString="0" containsNumber="1" minValue="-380.96999999999997" maxValue="860.22"/>
    </cacheField>
    <cacheField name="Days (Date)" numFmtId="0" databaseField="0">
      <fieldGroup base="1">
        <rangePr groupBy="days" startDate="2023-01-01T00:00:00" endDate="2024-01-01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4"/>
        </groupItems>
      </fieldGroup>
    </cacheField>
    <cacheField name="Months (Date)" numFmtId="0" databaseField="0">
      <fieldGroup base="1">
        <rangePr groupBy="months" startDate="2023-01-01T00:00:00" endDate="2024-01-01T00:00:00"/>
        <groupItems count="14">
          <s v="&lt;1/1/2023"/>
          <s v="Jan"/>
          <s v="Feb"/>
          <s v="Mar"/>
          <s v="Apr"/>
          <s v="May"/>
          <s v="Jun"/>
          <s v="Jul"/>
          <s v="Aug"/>
          <s v="Sep"/>
          <s v="Oct"/>
          <s v="Nov"/>
          <s v="Dec"/>
          <s v="&gt;1/1/2024"/>
        </groupItems>
      </fieldGroup>
    </cacheField>
  </cacheFields>
  <extLst>
    <ext xmlns:x14="http://schemas.microsoft.com/office/spreadsheetml/2009/9/main" uri="{725AE2AE-9491-48be-B2B4-4EB974FC3084}">
      <x14:pivotCacheDefinition pivotCacheId="68276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s v="CUST0001"/>
    <s v="Customer_1"/>
    <x v="0"/>
    <x v="0"/>
    <x v="0"/>
  </r>
  <r>
    <s v="CUST0002"/>
    <s v="Customer_2"/>
    <x v="1"/>
    <x v="1"/>
    <x v="1"/>
  </r>
  <r>
    <s v="CUST0003"/>
    <s v="Customer_3"/>
    <x v="0"/>
    <x v="1"/>
    <x v="2"/>
  </r>
  <r>
    <s v="CUST0004"/>
    <s v="Customer_4"/>
    <x v="0"/>
    <x v="2"/>
    <x v="3"/>
  </r>
  <r>
    <s v="CUST0005"/>
    <s v="Customer_5"/>
    <x v="0"/>
    <x v="0"/>
    <x v="0"/>
  </r>
  <r>
    <s v="CUST0006"/>
    <s v="Customer_6"/>
    <x v="1"/>
    <x v="1"/>
    <x v="2"/>
  </r>
  <r>
    <s v="CUST0007"/>
    <s v="Customer_7"/>
    <x v="1"/>
    <x v="3"/>
    <x v="1"/>
  </r>
  <r>
    <s v="CUST0008"/>
    <s v="Customer_8"/>
    <x v="0"/>
    <x v="0"/>
    <x v="2"/>
  </r>
  <r>
    <s v="CUST0009"/>
    <s v="Customer_9"/>
    <x v="1"/>
    <x v="2"/>
    <x v="3"/>
  </r>
  <r>
    <s v="CUST0010"/>
    <s v="Customer_10"/>
    <x v="0"/>
    <x v="1"/>
    <x v="0"/>
  </r>
  <r>
    <s v="CUST0011"/>
    <s v="Customer_11"/>
    <x v="0"/>
    <x v="0"/>
    <x v="1"/>
  </r>
  <r>
    <s v="CUST0012"/>
    <s v="Customer_12"/>
    <x v="1"/>
    <x v="0"/>
    <x v="0"/>
  </r>
  <r>
    <s v="CUST0013"/>
    <s v="Customer_13"/>
    <x v="1"/>
    <x v="3"/>
    <x v="3"/>
  </r>
  <r>
    <s v="CUST0014"/>
    <s v="Customer_14"/>
    <x v="1"/>
    <x v="4"/>
    <x v="3"/>
  </r>
  <r>
    <s v="CUST0015"/>
    <s v="Customer_15"/>
    <x v="1"/>
    <x v="1"/>
    <x v="2"/>
  </r>
  <r>
    <s v="CUST0016"/>
    <s v="Customer_16"/>
    <x v="1"/>
    <x v="2"/>
    <x v="2"/>
  </r>
  <r>
    <s v="CUST0017"/>
    <s v="Customer_17"/>
    <x v="0"/>
    <x v="0"/>
    <x v="1"/>
  </r>
  <r>
    <s v="CUST0018"/>
    <s v="Customer_18"/>
    <x v="0"/>
    <x v="1"/>
    <x v="1"/>
  </r>
  <r>
    <s v="CUST0019"/>
    <s v="Customer_19"/>
    <x v="0"/>
    <x v="2"/>
    <x v="0"/>
  </r>
  <r>
    <s v="CUST0020"/>
    <s v="Customer_20"/>
    <x v="1"/>
    <x v="0"/>
    <x v="0"/>
  </r>
  <r>
    <s v="CUST0021"/>
    <s v="Customer_21"/>
    <x v="0"/>
    <x v="3"/>
    <x v="0"/>
  </r>
  <r>
    <s v="CUST0022"/>
    <s v="Customer_22"/>
    <x v="1"/>
    <x v="4"/>
    <x v="2"/>
  </r>
  <r>
    <s v="CUST0023"/>
    <s v="Customer_23"/>
    <x v="1"/>
    <x v="4"/>
    <x v="2"/>
  </r>
  <r>
    <s v="CUST0024"/>
    <s v="Customer_24"/>
    <x v="1"/>
    <x v="3"/>
    <x v="1"/>
  </r>
  <r>
    <s v="CUST0025"/>
    <s v="Customer_25"/>
    <x v="0"/>
    <x v="2"/>
    <x v="1"/>
  </r>
  <r>
    <s v="CUST0026"/>
    <s v="Customer_26"/>
    <x v="0"/>
    <x v="1"/>
    <x v="2"/>
  </r>
  <r>
    <s v="CUST0027"/>
    <s v="Customer_27"/>
    <x v="0"/>
    <x v="4"/>
    <x v="3"/>
  </r>
  <r>
    <s v="CUST0028"/>
    <s v="Customer_28"/>
    <x v="0"/>
    <x v="1"/>
    <x v="3"/>
  </r>
  <r>
    <s v="CUST0029"/>
    <s v="Customer_29"/>
    <x v="0"/>
    <x v="0"/>
    <x v="2"/>
  </r>
  <r>
    <s v="CUST0030"/>
    <s v="Customer_30"/>
    <x v="1"/>
    <x v="0"/>
    <x v="0"/>
  </r>
  <r>
    <s v="CUST0031"/>
    <s v="Customer_31"/>
    <x v="1"/>
    <x v="4"/>
    <x v="3"/>
  </r>
  <r>
    <s v="CUST0032"/>
    <s v="Customer_32"/>
    <x v="1"/>
    <x v="2"/>
    <x v="2"/>
  </r>
  <r>
    <s v="CUST0033"/>
    <s v="Customer_33"/>
    <x v="1"/>
    <x v="1"/>
    <x v="1"/>
  </r>
  <r>
    <s v="CUST0034"/>
    <s v="Customer_34"/>
    <x v="1"/>
    <x v="1"/>
    <x v="0"/>
  </r>
  <r>
    <s v="CUST0035"/>
    <s v="Customer_35"/>
    <x v="1"/>
    <x v="0"/>
    <x v="0"/>
  </r>
  <r>
    <s v="CUST0036"/>
    <s v="Customer_36"/>
    <x v="1"/>
    <x v="2"/>
    <x v="3"/>
  </r>
  <r>
    <s v="CUST0037"/>
    <s v="Customer_37"/>
    <x v="0"/>
    <x v="0"/>
    <x v="1"/>
  </r>
  <r>
    <s v="CUST0038"/>
    <s v="Customer_38"/>
    <x v="0"/>
    <x v="2"/>
    <x v="1"/>
  </r>
  <r>
    <s v="CUST0039"/>
    <s v="Customer_39"/>
    <x v="1"/>
    <x v="0"/>
    <x v="3"/>
  </r>
  <r>
    <s v="CUST0040"/>
    <s v="Customer_40"/>
    <x v="1"/>
    <x v="1"/>
    <x v="1"/>
  </r>
  <r>
    <s v="CUST0041"/>
    <s v="Customer_41"/>
    <x v="0"/>
    <x v="1"/>
    <x v="3"/>
  </r>
  <r>
    <s v="CUST0042"/>
    <s v="Customer_42"/>
    <x v="1"/>
    <x v="0"/>
    <x v="1"/>
  </r>
  <r>
    <s v="CUST0043"/>
    <s v="Customer_43"/>
    <x v="0"/>
    <x v="4"/>
    <x v="1"/>
  </r>
  <r>
    <s v="CUST0044"/>
    <s v="Customer_44"/>
    <x v="1"/>
    <x v="4"/>
    <x v="3"/>
  </r>
  <r>
    <s v="CUST0045"/>
    <s v="Customer_45"/>
    <x v="0"/>
    <x v="2"/>
    <x v="2"/>
  </r>
  <r>
    <s v="CUST0046"/>
    <s v="Customer_46"/>
    <x v="0"/>
    <x v="4"/>
    <x v="2"/>
  </r>
  <r>
    <s v="CUST0047"/>
    <s v="Customer_47"/>
    <x v="1"/>
    <x v="3"/>
    <x v="3"/>
  </r>
  <r>
    <s v="CUST0048"/>
    <s v="Customer_48"/>
    <x v="0"/>
    <x v="4"/>
    <x v="0"/>
  </r>
  <r>
    <s v="CUST0049"/>
    <s v="Customer_49"/>
    <x v="0"/>
    <x v="4"/>
    <x v="3"/>
  </r>
  <r>
    <s v="CUST0050"/>
    <s v="Customer_50"/>
    <x v="1"/>
    <x v="0"/>
    <x v="1"/>
  </r>
  <r>
    <s v="CUST0051"/>
    <s v="Customer_51"/>
    <x v="1"/>
    <x v="3"/>
    <x v="1"/>
  </r>
  <r>
    <s v="CUST0052"/>
    <s v="Customer_52"/>
    <x v="0"/>
    <x v="1"/>
    <x v="3"/>
  </r>
  <r>
    <s v="CUST0053"/>
    <s v="Customer_53"/>
    <x v="1"/>
    <x v="4"/>
    <x v="2"/>
  </r>
  <r>
    <s v="CUST0054"/>
    <s v="Customer_54"/>
    <x v="1"/>
    <x v="2"/>
    <x v="1"/>
  </r>
  <r>
    <s v="CUST0055"/>
    <s v="Customer_55"/>
    <x v="0"/>
    <x v="3"/>
    <x v="1"/>
  </r>
  <r>
    <s v="CUST0056"/>
    <s v="Customer_56"/>
    <x v="1"/>
    <x v="1"/>
    <x v="1"/>
  </r>
  <r>
    <s v="CUST0057"/>
    <s v="Customer_57"/>
    <x v="1"/>
    <x v="3"/>
    <x v="3"/>
  </r>
  <r>
    <s v="CUST0058"/>
    <s v="Customer_58"/>
    <x v="0"/>
    <x v="3"/>
    <x v="0"/>
  </r>
  <r>
    <s v="CUST0059"/>
    <s v="Customer_59"/>
    <x v="0"/>
    <x v="1"/>
    <x v="1"/>
  </r>
  <r>
    <s v="CUST0060"/>
    <s v="Customer_60"/>
    <x v="0"/>
    <x v="1"/>
    <x v="1"/>
  </r>
  <r>
    <s v="CUST0061"/>
    <s v="Customer_61"/>
    <x v="1"/>
    <x v="2"/>
    <x v="0"/>
  </r>
  <r>
    <s v="CUST0062"/>
    <s v="Customer_62"/>
    <x v="0"/>
    <x v="2"/>
    <x v="3"/>
  </r>
  <r>
    <s v="CUST0063"/>
    <s v="Customer_63"/>
    <x v="0"/>
    <x v="2"/>
    <x v="2"/>
  </r>
  <r>
    <s v="CUST0064"/>
    <s v="Customer_64"/>
    <x v="0"/>
    <x v="2"/>
    <x v="3"/>
  </r>
  <r>
    <s v="CUST0065"/>
    <s v="Customer_65"/>
    <x v="0"/>
    <x v="1"/>
    <x v="1"/>
  </r>
  <r>
    <s v="CUST0066"/>
    <s v="Customer_66"/>
    <x v="1"/>
    <x v="4"/>
    <x v="0"/>
  </r>
  <r>
    <s v="CUST0067"/>
    <s v="Customer_67"/>
    <x v="1"/>
    <x v="4"/>
    <x v="3"/>
  </r>
  <r>
    <s v="CUST0068"/>
    <s v="Customer_68"/>
    <x v="1"/>
    <x v="2"/>
    <x v="3"/>
  </r>
  <r>
    <s v="CUST0069"/>
    <s v="Customer_69"/>
    <x v="0"/>
    <x v="2"/>
    <x v="1"/>
  </r>
  <r>
    <s v="CUST0070"/>
    <s v="Customer_70"/>
    <x v="1"/>
    <x v="0"/>
    <x v="1"/>
  </r>
  <r>
    <s v="CUST0071"/>
    <s v="Customer_71"/>
    <x v="0"/>
    <x v="4"/>
    <x v="3"/>
  </r>
  <r>
    <s v="CUST0072"/>
    <s v="Customer_72"/>
    <x v="0"/>
    <x v="3"/>
    <x v="0"/>
  </r>
  <r>
    <s v="CUST0073"/>
    <s v="Customer_73"/>
    <x v="1"/>
    <x v="0"/>
    <x v="0"/>
  </r>
  <r>
    <s v="CUST0074"/>
    <s v="Customer_74"/>
    <x v="0"/>
    <x v="1"/>
    <x v="1"/>
  </r>
  <r>
    <s v="CUST0075"/>
    <s v="Customer_75"/>
    <x v="0"/>
    <x v="1"/>
    <x v="1"/>
  </r>
  <r>
    <s v="CUST0076"/>
    <s v="Customer_76"/>
    <x v="1"/>
    <x v="0"/>
    <x v="0"/>
  </r>
  <r>
    <s v="CUST0077"/>
    <s v="Customer_77"/>
    <x v="0"/>
    <x v="1"/>
    <x v="1"/>
  </r>
  <r>
    <s v="CUST0078"/>
    <s v="Customer_78"/>
    <x v="1"/>
    <x v="2"/>
    <x v="2"/>
  </r>
  <r>
    <s v="CUST0079"/>
    <s v="Customer_79"/>
    <x v="1"/>
    <x v="3"/>
    <x v="1"/>
  </r>
  <r>
    <s v="CUST0080"/>
    <s v="Customer_80"/>
    <x v="1"/>
    <x v="2"/>
    <x v="2"/>
  </r>
  <r>
    <s v="CUST0081"/>
    <s v="Customer_81"/>
    <x v="1"/>
    <x v="0"/>
    <x v="3"/>
  </r>
  <r>
    <s v="CUST0082"/>
    <s v="Customer_82"/>
    <x v="1"/>
    <x v="3"/>
    <x v="1"/>
  </r>
  <r>
    <s v="CUST0083"/>
    <s v="Customer_83"/>
    <x v="0"/>
    <x v="1"/>
    <x v="2"/>
  </r>
  <r>
    <s v="CUST0084"/>
    <s v="Customer_84"/>
    <x v="1"/>
    <x v="3"/>
    <x v="2"/>
  </r>
  <r>
    <s v="CUST0085"/>
    <s v="Customer_85"/>
    <x v="0"/>
    <x v="0"/>
    <x v="0"/>
  </r>
  <r>
    <s v="CUST0086"/>
    <s v="Customer_86"/>
    <x v="1"/>
    <x v="1"/>
    <x v="1"/>
  </r>
  <r>
    <s v="CUST0087"/>
    <s v="Customer_87"/>
    <x v="1"/>
    <x v="4"/>
    <x v="3"/>
  </r>
  <r>
    <s v="CUST0088"/>
    <s v="Customer_88"/>
    <x v="1"/>
    <x v="0"/>
    <x v="2"/>
  </r>
  <r>
    <s v="CUST0089"/>
    <s v="Customer_89"/>
    <x v="0"/>
    <x v="4"/>
    <x v="0"/>
  </r>
  <r>
    <s v="CUST0090"/>
    <s v="Customer_90"/>
    <x v="1"/>
    <x v="0"/>
    <x v="1"/>
  </r>
  <r>
    <s v="CUST0091"/>
    <s v="Customer_91"/>
    <x v="0"/>
    <x v="1"/>
    <x v="1"/>
  </r>
  <r>
    <s v="CUST0092"/>
    <s v="Customer_92"/>
    <x v="1"/>
    <x v="0"/>
    <x v="1"/>
  </r>
  <r>
    <s v="CUST0093"/>
    <s v="Customer_93"/>
    <x v="0"/>
    <x v="4"/>
    <x v="1"/>
  </r>
  <r>
    <s v="CUST0094"/>
    <s v="Customer_94"/>
    <x v="0"/>
    <x v="4"/>
    <x v="3"/>
  </r>
  <r>
    <s v="CUST0095"/>
    <s v="Customer_95"/>
    <x v="1"/>
    <x v="4"/>
    <x v="0"/>
  </r>
  <r>
    <s v="CUST0096"/>
    <s v="Customer_96"/>
    <x v="1"/>
    <x v="0"/>
    <x v="3"/>
  </r>
  <r>
    <s v="CUST0097"/>
    <s v="Customer_97"/>
    <x v="0"/>
    <x v="1"/>
    <x v="0"/>
  </r>
  <r>
    <s v="CUST0098"/>
    <s v="Customer_98"/>
    <x v="1"/>
    <x v="2"/>
    <x v="3"/>
  </r>
  <r>
    <s v="CUST0099"/>
    <s v="Customer_99"/>
    <x v="0"/>
    <x v="1"/>
    <x v="0"/>
  </r>
  <r>
    <s v="CUST0100"/>
    <s v="Customer_100"/>
    <x v="1"/>
    <x v="0"/>
    <x v="3"/>
  </r>
  <r>
    <s v="CUST0101"/>
    <s v="Customer_101"/>
    <x v="1"/>
    <x v="4"/>
    <x v="1"/>
  </r>
  <r>
    <s v="CUST0102"/>
    <s v="Customer_102"/>
    <x v="1"/>
    <x v="3"/>
    <x v="0"/>
  </r>
  <r>
    <s v="CUST0103"/>
    <s v="Customer_103"/>
    <x v="1"/>
    <x v="2"/>
    <x v="3"/>
  </r>
  <r>
    <s v="CUST0104"/>
    <s v="Customer_104"/>
    <x v="0"/>
    <x v="3"/>
    <x v="1"/>
  </r>
  <r>
    <s v="CUST0105"/>
    <s v="Customer_105"/>
    <x v="1"/>
    <x v="2"/>
    <x v="3"/>
  </r>
  <r>
    <s v="CUST0106"/>
    <s v="Customer_106"/>
    <x v="0"/>
    <x v="4"/>
    <x v="2"/>
  </r>
  <r>
    <s v="CUST0107"/>
    <s v="Customer_107"/>
    <x v="0"/>
    <x v="3"/>
    <x v="1"/>
  </r>
  <r>
    <s v="CUST0108"/>
    <s v="Customer_108"/>
    <x v="0"/>
    <x v="1"/>
    <x v="2"/>
  </r>
  <r>
    <s v="CUST0109"/>
    <s v="Customer_109"/>
    <x v="0"/>
    <x v="2"/>
    <x v="3"/>
  </r>
  <r>
    <s v="CUST0110"/>
    <s v="Customer_110"/>
    <x v="1"/>
    <x v="0"/>
    <x v="0"/>
  </r>
  <r>
    <s v="CUST0111"/>
    <s v="Customer_111"/>
    <x v="0"/>
    <x v="0"/>
    <x v="2"/>
  </r>
  <r>
    <s v="CUST0112"/>
    <s v="Customer_112"/>
    <x v="0"/>
    <x v="0"/>
    <x v="0"/>
  </r>
  <r>
    <s v="CUST0113"/>
    <s v="Customer_113"/>
    <x v="1"/>
    <x v="1"/>
    <x v="0"/>
  </r>
  <r>
    <s v="CUST0114"/>
    <s v="Customer_114"/>
    <x v="1"/>
    <x v="3"/>
    <x v="2"/>
  </r>
  <r>
    <s v="CUST0115"/>
    <s v="Customer_115"/>
    <x v="1"/>
    <x v="0"/>
    <x v="1"/>
  </r>
  <r>
    <s v="CUST0116"/>
    <s v="Customer_116"/>
    <x v="0"/>
    <x v="2"/>
    <x v="3"/>
  </r>
  <r>
    <s v="CUST0117"/>
    <s v="Customer_117"/>
    <x v="0"/>
    <x v="0"/>
    <x v="3"/>
  </r>
  <r>
    <s v="CUST0118"/>
    <s v="Customer_118"/>
    <x v="0"/>
    <x v="4"/>
    <x v="1"/>
  </r>
  <r>
    <s v="CUST0119"/>
    <s v="Customer_119"/>
    <x v="1"/>
    <x v="1"/>
    <x v="3"/>
  </r>
  <r>
    <s v="CUST0120"/>
    <s v="Customer_120"/>
    <x v="0"/>
    <x v="4"/>
    <x v="0"/>
  </r>
  <r>
    <s v="CUST0121"/>
    <s v="Customer_121"/>
    <x v="0"/>
    <x v="2"/>
    <x v="0"/>
  </r>
  <r>
    <s v="CUST0122"/>
    <s v="Customer_122"/>
    <x v="1"/>
    <x v="4"/>
    <x v="1"/>
  </r>
  <r>
    <s v="CUST0123"/>
    <s v="Customer_123"/>
    <x v="0"/>
    <x v="3"/>
    <x v="2"/>
  </r>
  <r>
    <s v="CUST0124"/>
    <s v="Customer_124"/>
    <x v="1"/>
    <x v="0"/>
    <x v="2"/>
  </r>
  <r>
    <s v="CUST0125"/>
    <s v="Customer_125"/>
    <x v="0"/>
    <x v="1"/>
    <x v="3"/>
  </r>
  <r>
    <s v="CUST0126"/>
    <s v="Customer_126"/>
    <x v="0"/>
    <x v="3"/>
    <x v="1"/>
  </r>
  <r>
    <s v="CUST0127"/>
    <s v="Customer_127"/>
    <x v="1"/>
    <x v="1"/>
    <x v="2"/>
  </r>
  <r>
    <s v="CUST0128"/>
    <s v="Customer_128"/>
    <x v="1"/>
    <x v="2"/>
    <x v="3"/>
  </r>
  <r>
    <s v="CUST0129"/>
    <s v="Customer_129"/>
    <x v="1"/>
    <x v="4"/>
    <x v="3"/>
  </r>
  <r>
    <s v="CUST0130"/>
    <s v="Customer_130"/>
    <x v="1"/>
    <x v="2"/>
    <x v="3"/>
  </r>
  <r>
    <s v="CUST0131"/>
    <s v="Customer_131"/>
    <x v="0"/>
    <x v="0"/>
    <x v="2"/>
  </r>
  <r>
    <s v="CUST0132"/>
    <s v="Customer_132"/>
    <x v="1"/>
    <x v="0"/>
    <x v="1"/>
  </r>
  <r>
    <s v="CUST0133"/>
    <s v="Customer_133"/>
    <x v="1"/>
    <x v="3"/>
    <x v="3"/>
  </r>
  <r>
    <s v="CUST0134"/>
    <s v="Customer_134"/>
    <x v="1"/>
    <x v="2"/>
    <x v="0"/>
  </r>
  <r>
    <s v="CUST0135"/>
    <s v="Customer_135"/>
    <x v="1"/>
    <x v="0"/>
    <x v="0"/>
  </r>
  <r>
    <s v="CUST0136"/>
    <s v="Customer_136"/>
    <x v="0"/>
    <x v="0"/>
    <x v="1"/>
  </r>
  <r>
    <s v="CUST0137"/>
    <s v="Customer_137"/>
    <x v="0"/>
    <x v="2"/>
    <x v="2"/>
  </r>
  <r>
    <s v="CUST0138"/>
    <s v="Customer_138"/>
    <x v="1"/>
    <x v="4"/>
    <x v="0"/>
  </r>
  <r>
    <s v="CUST0139"/>
    <s v="Customer_139"/>
    <x v="0"/>
    <x v="0"/>
    <x v="3"/>
  </r>
  <r>
    <s v="CUST0140"/>
    <s v="Customer_140"/>
    <x v="1"/>
    <x v="1"/>
    <x v="1"/>
  </r>
  <r>
    <s v="CUST0141"/>
    <s v="Customer_141"/>
    <x v="1"/>
    <x v="3"/>
    <x v="1"/>
  </r>
  <r>
    <s v="CUST0142"/>
    <s v="Customer_142"/>
    <x v="1"/>
    <x v="4"/>
    <x v="3"/>
  </r>
  <r>
    <s v="CUST0143"/>
    <s v="Customer_143"/>
    <x v="1"/>
    <x v="1"/>
    <x v="0"/>
  </r>
  <r>
    <s v="CUST0144"/>
    <s v="Customer_144"/>
    <x v="0"/>
    <x v="0"/>
    <x v="0"/>
  </r>
  <r>
    <s v="CUST0145"/>
    <s v="Customer_145"/>
    <x v="1"/>
    <x v="3"/>
    <x v="3"/>
  </r>
  <r>
    <s v="CUST0146"/>
    <s v="Customer_146"/>
    <x v="0"/>
    <x v="0"/>
    <x v="2"/>
  </r>
  <r>
    <s v="CUST0147"/>
    <s v="Customer_147"/>
    <x v="1"/>
    <x v="0"/>
    <x v="3"/>
  </r>
  <r>
    <s v="CUST0148"/>
    <s v="Customer_148"/>
    <x v="1"/>
    <x v="1"/>
    <x v="3"/>
  </r>
  <r>
    <s v="CUST0149"/>
    <s v="Customer_149"/>
    <x v="1"/>
    <x v="0"/>
    <x v="2"/>
  </r>
  <r>
    <s v="CUST0150"/>
    <s v="Customer_150"/>
    <x v="0"/>
    <x v="3"/>
    <x v="3"/>
  </r>
  <r>
    <s v="CUST0151"/>
    <s v="Customer_151"/>
    <x v="1"/>
    <x v="2"/>
    <x v="3"/>
  </r>
  <r>
    <s v="CUST0152"/>
    <s v="Customer_152"/>
    <x v="1"/>
    <x v="0"/>
    <x v="1"/>
  </r>
  <r>
    <s v="CUST0153"/>
    <s v="Customer_153"/>
    <x v="1"/>
    <x v="0"/>
    <x v="2"/>
  </r>
  <r>
    <s v="CUST0154"/>
    <s v="Customer_154"/>
    <x v="1"/>
    <x v="4"/>
    <x v="3"/>
  </r>
  <r>
    <s v="CUST0155"/>
    <s v="Customer_155"/>
    <x v="1"/>
    <x v="4"/>
    <x v="1"/>
  </r>
  <r>
    <s v="CUST0156"/>
    <s v="Customer_156"/>
    <x v="0"/>
    <x v="3"/>
    <x v="3"/>
  </r>
  <r>
    <s v="CUST0157"/>
    <s v="Customer_157"/>
    <x v="1"/>
    <x v="1"/>
    <x v="3"/>
  </r>
  <r>
    <s v="CUST0158"/>
    <s v="Customer_158"/>
    <x v="0"/>
    <x v="0"/>
    <x v="3"/>
  </r>
  <r>
    <s v="CUST0159"/>
    <s v="Customer_159"/>
    <x v="0"/>
    <x v="1"/>
    <x v="1"/>
  </r>
  <r>
    <s v="CUST0160"/>
    <s v="Customer_160"/>
    <x v="1"/>
    <x v="1"/>
    <x v="1"/>
  </r>
  <r>
    <s v="CUST0161"/>
    <s v="Customer_161"/>
    <x v="1"/>
    <x v="2"/>
    <x v="1"/>
  </r>
  <r>
    <s v="CUST0162"/>
    <s v="Customer_162"/>
    <x v="1"/>
    <x v="4"/>
    <x v="1"/>
  </r>
  <r>
    <s v="CUST0163"/>
    <s v="Customer_163"/>
    <x v="0"/>
    <x v="4"/>
    <x v="2"/>
  </r>
  <r>
    <s v="CUST0164"/>
    <s v="Customer_164"/>
    <x v="0"/>
    <x v="4"/>
    <x v="3"/>
  </r>
  <r>
    <s v="CUST0165"/>
    <s v="Customer_165"/>
    <x v="1"/>
    <x v="4"/>
    <x v="1"/>
  </r>
  <r>
    <s v="CUST0166"/>
    <s v="Customer_166"/>
    <x v="0"/>
    <x v="3"/>
    <x v="3"/>
  </r>
  <r>
    <s v="CUST0167"/>
    <s v="Customer_167"/>
    <x v="0"/>
    <x v="4"/>
    <x v="3"/>
  </r>
  <r>
    <s v="CUST0168"/>
    <s v="Customer_168"/>
    <x v="1"/>
    <x v="4"/>
    <x v="0"/>
  </r>
  <r>
    <s v="CUST0169"/>
    <s v="Customer_169"/>
    <x v="0"/>
    <x v="1"/>
    <x v="1"/>
  </r>
  <r>
    <s v="CUST0170"/>
    <s v="Customer_170"/>
    <x v="1"/>
    <x v="4"/>
    <x v="2"/>
  </r>
  <r>
    <s v="CUST0171"/>
    <s v="Customer_171"/>
    <x v="0"/>
    <x v="1"/>
    <x v="0"/>
  </r>
  <r>
    <s v="CUST0172"/>
    <s v="Customer_172"/>
    <x v="0"/>
    <x v="0"/>
    <x v="0"/>
  </r>
  <r>
    <s v="CUST0173"/>
    <s v="Customer_173"/>
    <x v="0"/>
    <x v="2"/>
    <x v="3"/>
  </r>
  <r>
    <s v="CUST0174"/>
    <s v="Customer_174"/>
    <x v="1"/>
    <x v="1"/>
    <x v="2"/>
  </r>
  <r>
    <s v="CUST0175"/>
    <s v="Customer_175"/>
    <x v="1"/>
    <x v="0"/>
    <x v="0"/>
  </r>
  <r>
    <s v="CUST0176"/>
    <s v="Customer_176"/>
    <x v="0"/>
    <x v="2"/>
    <x v="2"/>
  </r>
  <r>
    <s v="CUST0177"/>
    <s v="Customer_177"/>
    <x v="1"/>
    <x v="1"/>
    <x v="0"/>
  </r>
  <r>
    <s v="CUST0178"/>
    <s v="Customer_178"/>
    <x v="1"/>
    <x v="2"/>
    <x v="0"/>
  </r>
  <r>
    <s v="CUST0179"/>
    <s v="Customer_179"/>
    <x v="1"/>
    <x v="0"/>
    <x v="2"/>
  </r>
  <r>
    <s v="CUST0180"/>
    <s v="Customer_180"/>
    <x v="0"/>
    <x v="4"/>
    <x v="1"/>
  </r>
  <r>
    <s v="CUST0181"/>
    <s v="Customer_181"/>
    <x v="1"/>
    <x v="3"/>
    <x v="2"/>
  </r>
  <r>
    <s v="CUST0182"/>
    <s v="Customer_182"/>
    <x v="0"/>
    <x v="0"/>
    <x v="2"/>
  </r>
  <r>
    <s v="CUST0183"/>
    <s v="Customer_183"/>
    <x v="1"/>
    <x v="0"/>
    <x v="1"/>
  </r>
  <r>
    <s v="CUST0184"/>
    <s v="Customer_184"/>
    <x v="1"/>
    <x v="1"/>
    <x v="3"/>
  </r>
  <r>
    <s v="CUST0185"/>
    <s v="Customer_185"/>
    <x v="0"/>
    <x v="1"/>
    <x v="0"/>
  </r>
  <r>
    <s v="CUST0186"/>
    <s v="Customer_186"/>
    <x v="0"/>
    <x v="4"/>
    <x v="0"/>
  </r>
  <r>
    <s v="CUST0187"/>
    <s v="Customer_187"/>
    <x v="1"/>
    <x v="3"/>
    <x v="3"/>
  </r>
  <r>
    <s v="CUST0188"/>
    <s v="Customer_188"/>
    <x v="1"/>
    <x v="3"/>
    <x v="2"/>
  </r>
  <r>
    <s v="CUST0189"/>
    <s v="Customer_189"/>
    <x v="1"/>
    <x v="3"/>
    <x v="3"/>
  </r>
  <r>
    <s v="CUST0190"/>
    <s v="Customer_190"/>
    <x v="0"/>
    <x v="1"/>
    <x v="1"/>
  </r>
  <r>
    <s v="CUST0191"/>
    <s v="Customer_191"/>
    <x v="0"/>
    <x v="1"/>
    <x v="1"/>
  </r>
  <r>
    <s v="CUST0192"/>
    <s v="Customer_192"/>
    <x v="0"/>
    <x v="4"/>
    <x v="2"/>
  </r>
  <r>
    <s v="CUST0193"/>
    <s v="Customer_193"/>
    <x v="1"/>
    <x v="0"/>
    <x v="0"/>
  </r>
  <r>
    <s v="CUST0194"/>
    <s v="Customer_194"/>
    <x v="0"/>
    <x v="0"/>
    <x v="0"/>
  </r>
  <r>
    <s v="CUST0195"/>
    <s v="Customer_195"/>
    <x v="0"/>
    <x v="1"/>
    <x v="0"/>
  </r>
  <r>
    <s v="CUST0196"/>
    <s v="Customer_196"/>
    <x v="0"/>
    <x v="2"/>
    <x v="0"/>
  </r>
  <r>
    <s v="CUST0197"/>
    <s v="Customer_197"/>
    <x v="0"/>
    <x v="4"/>
    <x v="3"/>
  </r>
  <r>
    <s v="CUST0198"/>
    <s v="Customer_198"/>
    <x v="0"/>
    <x v="4"/>
    <x v="1"/>
  </r>
  <r>
    <s v="CUST0199"/>
    <s v="Customer_199"/>
    <x v="1"/>
    <x v="2"/>
    <x v="0"/>
  </r>
  <r>
    <s v="CUST0200"/>
    <s v="Customer_200"/>
    <x v="0"/>
    <x v="3"/>
    <x v="3"/>
  </r>
  <r>
    <s v="CUST0201"/>
    <s v="Customer_201"/>
    <x v="0"/>
    <x v="3"/>
    <x v="0"/>
  </r>
  <r>
    <s v="CUST0202"/>
    <s v="Customer_202"/>
    <x v="0"/>
    <x v="0"/>
    <x v="3"/>
  </r>
  <r>
    <s v="CUST0203"/>
    <s v="Customer_203"/>
    <x v="0"/>
    <x v="4"/>
    <x v="1"/>
  </r>
  <r>
    <s v="CUST0204"/>
    <s v="Customer_204"/>
    <x v="0"/>
    <x v="3"/>
    <x v="1"/>
  </r>
  <r>
    <s v="CUST0205"/>
    <s v="Customer_205"/>
    <x v="0"/>
    <x v="2"/>
    <x v="0"/>
  </r>
  <r>
    <s v="CUST0206"/>
    <s v="Customer_206"/>
    <x v="0"/>
    <x v="1"/>
    <x v="2"/>
  </r>
  <r>
    <s v="CUST0207"/>
    <s v="Customer_207"/>
    <x v="0"/>
    <x v="0"/>
    <x v="3"/>
  </r>
  <r>
    <s v="CUST0208"/>
    <s v="Customer_208"/>
    <x v="0"/>
    <x v="0"/>
    <x v="0"/>
  </r>
  <r>
    <s v="CUST0209"/>
    <s v="Customer_209"/>
    <x v="1"/>
    <x v="0"/>
    <x v="2"/>
  </r>
  <r>
    <s v="CUST0210"/>
    <s v="Customer_210"/>
    <x v="0"/>
    <x v="0"/>
    <x v="2"/>
  </r>
  <r>
    <s v="CUST0211"/>
    <s v="Customer_211"/>
    <x v="1"/>
    <x v="2"/>
    <x v="3"/>
  </r>
  <r>
    <s v="CUST0212"/>
    <s v="Customer_212"/>
    <x v="1"/>
    <x v="1"/>
    <x v="2"/>
  </r>
  <r>
    <s v="CUST0213"/>
    <s v="Customer_213"/>
    <x v="0"/>
    <x v="2"/>
    <x v="1"/>
  </r>
  <r>
    <s v="CUST0214"/>
    <s v="Customer_214"/>
    <x v="1"/>
    <x v="2"/>
    <x v="1"/>
  </r>
  <r>
    <s v="CUST0215"/>
    <s v="Customer_215"/>
    <x v="1"/>
    <x v="4"/>
    <x v="2"/>
  </r>
  <r>
    <s v="CUST0216"/>
    <s v="Customer_216"/>
    <x v="1"/>
    <x v="1"/>
    <x v="0"/>
  </r>
  <r>
    <s v="CUST0217"/>
    <s v="Customer_217"/>
    <x v="0"/>
    <x v="2"/>
    <x v="2"/>
  </r>
  <r>
    <s v="CUST0218"/>
    <s v="Customer_218"/>
    <x v="1"/>
    <x v="1"/>
    <x v="2"/>
  </r>
  <r>
    <s v="CUST0219"/>
    <s v="Customer_219"/>
    <x v="1"/>
    <x v="1"/>
    <x v="3"/>
  </r>
  <r>
    <s v="CUST0220"/>
    <s v="Customer_220"/>
    <x v="1"/>
    <x v="2"/>
    <x v="0"/>
  </r>
  <r>
    <s v="CUST0221"/>
    <s v="Customer_221"/>
    <x v="1"/>
    <x v="1"/>
    <x v="1"/>
  </r>
  <r>
    <s v="CUST0222"/>
    <s v="Customer_222"/>
    <x v="0"/>
    <x v="4"/>
    <x v="3"/>
  </r>
  <r>
    <s v="CUST0223"/>
    <s v="Customer_223"/>
    <x v="0"/>
    <x v="1"/>
    <x v="1"/>
  </r>
  <r>
    <s v="CUST0224"/>
    <s v="Customer_224"/>
    <x v="1"/>
    <x v="4"/>
    <x v="1"/>
  </r>
  <r>
    <s v="CUST0225"/>
    <s v="Customer_225"/>
    <x v="0"/>
    <x v="2"/>
    <x v="2"/>
  </r>
  <r>
    <s v="CUST0226"/>
    <s v="Customer_226"/>
    <x v="1"/>
    <x v="0"/>
    <x v="2"/>
  </r>
  <r>
    <s v="CUST0227"/>
    <s v="Customer_227"/>
    <x v="1"/>
    <x v="4"/>
    <x v="3"/>
  </r>
  <r>
    <s v="CUST0228"/>
    <s v="Customer_228"/>
    <x v="0"/>
    <x v="1"/>
    <x v="1"/>
  </r>
  <r>
    <s v="CUST0229"/>
    <s v="Customer_229"/>
    <x v="1"/>
    <x v="1"/>
    <x v="1"/>
  </r>
  <r>
    <s v="CUST0230"/>
    <s v="Customer_230"/>
    <x v="1"/>
    <x v="2"/>
    <x v="0"/>
  </r>
  <r>
    <s v="CUST0231"/>
    <s v="Customer_231"/>
    <x v="0"/>
    <x v="1"/>
    <x v="2"/>
  </r>
  <r>
    <s v="CUST0232"/>
    <s v="Customer_232"/>
    <x v="0"/>
    <x v="2"/>
    <x v="0"/>
  </r>
  <r>
    <s v="CUST0233"/>
    <s v="Customer_233"/>
    <x v="0"/>
    <x v="4"/>
    <x v="0"/>
  </r>
  <r>
    <s v="CUST0234"/>
    <s v="Customer_234"/>
    <x v="1"/>
    <x v="1"/>
    <x v="3"/>
  </r>
  <r>
    <s v="CUST0235"/>
    <s v="Customer_235"/>
    <x v="1"/>
    <x v="2"/>
    <x v="0"/>
  </r>
  <r>
    <s v="CUST0236"/>
    <s v="Customer_236"/>
    <x v="0"/>
    <x v="1"/>
    <x v="2"/>
  </r>
  <r>
    <s v="CUST0237"/>
    <s v="Customer_237"/>
    <x v="0"/>
    <x v="0"/>
    <x v="1"/>
  </r>
  <r>
    <s v="CUST0238"/>
    <s v="Customer_238"/>
    <x v="1"/>
    <x v="4"/>
    <x v="0"/>
  </r>
  <r>
    <s v="CUST0239"/>
    <s v="Customer_239"/>
    <x v="1"/>
    <x v="2"/>
    <x v="1"/>
  </r>
  <r>
    <s v="CUST0240"/>
    <s v="Customer_240"/>
    <x v="1"/>
    <x v="4"/>
    <x v="0"/>
  </r>
  <r>
    <s v="CUST0241"/>
    <s v="Customer_241"/>
    <x v="0"/>
    <x v="1"/>
    <x v="0"/>
  </r>
  <r>
    <s v="CUST0242"/>
    <s v="Customer_242"/>
    <x v="1"/>
    <x v="1"/>
    <x v="3"/>
  </r>
  <r>
    <s v="CUST0243"/>
    <s v="Customer_243"/>
    <x v="1"/>
    <x v="1"/>
    <x v="2"/>
  </r>
  <r>
    <s v="CUST0244"/>
    <s v="Customer_244"/>
    <x v="0"/>
    <x v="1"/>
    <x v="2"/>
  </r>
  <r>
    <s v="CUST0245"/>
    <s v="Customer_245"/>
    <x v="0"/>
    <x v="4"/>
    <x v="2"/>
  </r>
  <r>
    <s v="CUST0246"/>
    <s v="Customer_246"/>
    <x v="1"/>
    <x v="0"/>
    <x v="3"/>
  </r>
  <r>
    <s v="CUST0247"/>
    <s v="Customer_247"/>
    <x v="1"/>
    <x v="2"/>
    <x v="2"/>
  </r>
  <r>
    <s v="CUST0248"/>
    <s v="Customer_248"/>
    <x v="1"/>
    <x v="0"/>
    <x v="3"/>
  </r>
  <r>
    <s v="CUST0249"/>
    <s v="Customer_249"/>
    <x v="0"/>
    <x v="1"/>
    <x v="1"/>
  </r>
  <r>
    <s v="CUST0250"/>
    <s v="Customer_250"/>
    <x v="0"/>
    <x v="0"/>
    <x v="0"/>
  </r>
  <r>
    <s v="CUST0251"/>
    <s v="Customer_251"/>
    <x v="0"/>
    <x v="4"/>
    <x v="0"/>
  </r>
  <r>
    <s v="CUST0252"/>
    <s v="Customer_252"/>
    <x v="1"/>
    <x v="4"/>
    <x v="0"/>
  </r>
  <r>
    <s v="CUST0253"/>
    <s v="Customer_253"/>
    <x v="1"/>
    <x v="4"/>
    <x v="0"/>
  </r>
  <r>
    <s v="CUST0254"/>
    <s v="Customer_254"/>
    <x v="0"/>
    <x v="3"/>
    <x v="3"/>
  </r>
  <r>
    <s v="CUST0255"/>
    <s v="Customer_255"/>
    <x v="0"/>
    <x v="0"/>
    <x v="2"/>
  </r>
  <r>
    <s v="CUST0256"/>
    <s v="Customer_256"/>
    <x v="1"/>
    <x v="3"/>
    <x v="0"/>
  </r>
  <r>
    <s v="CUST0257"/>
    <s v="Customer_257"/>
    <x v="1"/>
    <x v="4"/>
    <x v="2"/>
  </r>
  <r>
    <s v="CUST0258"/>
    <s v="Customer_258"/>
    <x v="0"/>
    <x v="2"/>
    <x v="2"/>
  </r>
  <r>
    <s v="CUST0259"/>
    <s v="Customer_259"/>
    <x v="1"/>
    <x v="2"/>
    <x v="1"/>
  </r>
  <r>
    <s v="CUST0260"/>
    <s v="Customer_260"/>
    <x v="0"/>
    <x v="0"/>
    <x v="0"/>
  </r>
  <r>
    <s v="CUST0261"/>
    <s v="Customer_261"/>
    <x v="1"/>
    <x v="0"/>
    <x v="2"/>
  </r>
  <r>
    <s v="CUST0262"/>
    <s v="Customer_262"/>
    <x v="0"/>
    <x v="0"/>
    <x v="1"/>
  </r>
  <r>
    <s v="CUST0263"/>
    <s v="Customer_263"/>
    <x v="1"/>
    <x v="0"/>
    <x v="1"/>
  </r>
  <r>
    <s v="CUST0264"/>
    <s v="Customer_264"/>
    <x v="0"/>
    <x v="2"/>
    <x v="0"/>
  </r>
  <r>
    <s v="CUST0265"/>
    <s v="Customer_265"/>
    <x v="0"/>
    <x v="3"/>
    <x v="1"/>
  </r>
  <r>
    <s v="CUST0266"/>
    <s v="Customer_266"/>
    <x v="0"/>
    <x v="3"/>
    <x v="2"/>
  </r>
  <r>
    <s v="CUST0267"/>
    <s v="Customer_267"/>
    <x v="1"/>
    <x v="2"/>
    <x v="1"/>
  </r>
  <r>
    <s v="CUST0268"/>
    <s v="Customer_268"/>
    <x v="0"/>
    <x v="1"/>
    <x v="3"/>
  </r>
  <r>
    <s v="CUST0269"/>
    <s v="Customer_269"/>
    <x v="0"/>
    <x v="4"/>
    <x v="1"/>
  </r>
  <r>
    <s v="CUST0270"/>
    <s v="Customer_270"/>
    <x v="0"/>
    <x v="3"/>
    <x v="3"/>
  </r>
  <r>
    <s v="CUST0271"/>
    <s v="Customer_271"/>
    <x v="0"/>
    <x v="2"/>
    <x v="0"/>
  </r>
  <r>
    <s v="CUST0272"/>
    <s v="Customer_272"/>
    <x v="1"/>
    <x v="4"/>
    <x v="0"/>
  </r>
  <r>
    <s v="CUST0273"/>
    <s v="Customer_273"/>
    <x v="0"/>
    <x v="3"/>
    <x v="0"/>
  </r>
  <r>
    <s v="CUST0274"/>
    <s v="Customer_274"/>
    <x v="0"/>
    <x v="0"/>
    <x v="0"/>
  </r>
  <r>
    <s v="CUST0275"/>
    <s v="Customer_275"/>
    <x v="1"/>
    <x v="4"/>
    <x v="3"/>
  </r>
  <r>
    <s v="CUST0276"/>
    <s v="Customer_276"/>
    <x v="1"/>
    <x v="2"/>
    <x v="0"/>
  </r>
  <r>
    <s v="CUST0277"/>
    <s v="Customer_277"/>
    <x v="0"/>
    <x v="0"/>
    <x v="2"/>
  </r>
  <r>
    <s v="CUST0278"/>
    <s v="Customer_278"/>
    <x v="0"/>
    <x v="2"/>
    <x v="1"/>
  </r>
  <r>
    <s v="CUST0279"/>
    <s v="Customer_279"/>
    <x v="0"/>
    <x v="4"/>
    <x v="3"/>
  </r>
  <r>
    <s v="CUST0280"/>
    <s v="Customer_280"/>
    <x v="0"/>
    <x v="1"/>
    <x v="3"/>
  </r>
  <r>
    <s v="CUST0281"/>
    <s v="Customer_281"/>
    <x v="0"/>
    <x v="3"/>
    <x v="0"/>
  </r>
  <r>
    <s v="CUST0282"/>
    <s v="Customer_282"/>
    <x v="0"/>
    <x v="4"/>
    <x v="2"/>
  </r>
  <r>
    <s v="CUST0283"/>
    <s v="Customer_283"/>
    <x v="1"/>
    <x v="1"/>
    <x v="3"/>
  </r>
  <r>
    <s v="CUST0284"/>
    <s v="Customer_284"/>
    <x v="0"/>
    <x v="1"/>
    <x v="3"/>
  </r>
  <r>
    <s v="CUST0285"/>
    <s v="Customer_285"/>
    <x v="1"/>
    <x v="3"/>
    <x v="1"/>
  </r>
  <r>
    <s v="CUST0286"/>
    <s v="Customer_286"/>
    <x v="0"/>
    <x v="0"/>
    <x v="3"/>
  </r>
  <r>
    <s v="CUST0287"/>
    <s v="Customer_287"/>
    <x v="0"/>
    <x v="2"/>
    <x v="0"/>
  </r>
  <r>
    <s v="CUST0288"/>
    <s v="Customer_288"/>
    <x v="1"/>
    <x v="4"/>
    <x v="1"/>
  </r>
  <r>
    <s v="CUST0289"/>
    <s v="Customer_289"/>
    <x v="1"/>
    <x v="3"/>
    <x v="3"/>
  </r>
  <r>
    <s v="CUST0290"/>
    <s v="Customer_290"/>
    <x v="1"/>
    <x v="1"/>
    <x v="3"/>
  </r>
  <r>
    <s v="CUST0291"/>
    <s v="Customer_291"/>
    <x v="0"/>
    <x v="3"/>
    <x v="3"/>
  </r>
  <r>
    <s v="CUST0292"/>
    <s v="Customer_292"/>
    <x v="0"/>
    <x v="1"/>
    <x v="0"/>
  </r>
  <r>
    <s v="CUST0293"/>
    <s v="Customer_293"/>
    <x v="0"/>
    <x v="3"/>
    <x v="3"/>
  </r>
  <r>
    <s v="CUST0294"/>
    <s v="Customer_294"/>
    <x v="1"/>
    <x v="3"/>
    <x v="1"/>
  </r>
  <r>
    <s v="CUST0295"/>
    <s v="Customer_295"/>
    <x v="1"/>
    <x v="2"/>
    <x v="3"/>
  </r>
  <r>
    <s v="CUST0296"/>
    <s v="Customer_296"/>
    <x v="1"/>
    <x v="2"/>
    <x v="0"/>
  </r>
  <r>
    <s v="CUST0297"/>
    <s v="Customer_297"/>
    <x v="0"/>
    <x v="3"/>
    <x v="3"/>
  </r>
  <r>
    <s v="CUST0298"/>
    <s v="Customer_298"/>
    <x v="1"/>
    <x v="2"/>
    <x v="0"/>
  </r>
  <r>
    <s v="CUST0299"/>
    <s v="Customer_299"/>
    <x v="0"/>
    <x v="4"/>
    <x v="1"/>
  </r>
  <r>
    <s v="CUST0300"/>
    <s v="Customer_300"/>
    <x v="1"/>
    <x v="1"/>
    <x v="1"/>
  </r>
  <r>
    <s v="CUST0301"/>
    <s v="Customer_301"/>
    <x v="1"/>
    <x v="3"/>
    <x v="3"/>
  </r>
  <r>
    <s v="CUST0302"/>
    <s v="Customer_302"/>
    <x v="0"/>
    <x v="2"/>
    <x v="3"/>
  </r>
  <r>
    <s v="CUST0303"/>
    <s v="Customer_303"/>
    <x v="0"/>
    <x v="0"/>
    <x v="2"/>
  </r>
  <r>
    <s v="CUST0304"/>
    <s v="Customer_304"/>
    <x v="1"/>
    <x v="0"/>
    <x v="3"/>
  </r>
  <r>
    <s v="CUST0305"/>
    <s v="Customer_305"/>
    <x v="1"/>
    <x v="0"/>
    <x v="0"/>
  </r>
  <r>
    <s v="CUST0306"/>
    <s v="Customer_306"/>
    <x v="1"/>
    <x v="3"/>
    <x v="0"/>
  </r>
  <r>
    <s v="CUST0307"/>
    <s v="Customer_307"/>
    <x v="0"/>
    <x v="1"/>
    <x v="2"/>
  </r>
  <r>
    <s v="CUST0308"/>
    <s v="Customer_308"/>
    <x v="1"/>
    <x v="2"/>
    <x v="2"/>
  </r>
  <r>
    <s v="CUST0309"/>
    <s v="Customer_309"/>
    <x v="0"/>
    <x v="2"/>
    <x v="0"/>
  </r>
  <r>
    <s v="CUST0310"/>
    <s v="Customer_310"/>
    <x v="0"/>
    <x v="0"/>
    <x v="0"/>
  </r>
  <r>
    <s v="CUST0311"/>
    <s v="Customer_311"/>
    <x v="0"/>
    <x v="2"/>
    <x v="2"/>
  </r>
  <r>
    <s v="CUST0312"/>
    <s v="Customer_312"/>
    <x v="1"/>
    <x v="0"/>
    <x v="1"/>
  </r>
  <r>
    <s v="CUST0313"/>
    <s v="Customer_313"/>
    <x v="1"/>
    <x v="3"/>
    <x v="1"/>
  </r>
  <r>
    <s v="CUST0314"/>
    <s v="Customer_314"/>
    <x v="1"/>
    <x v="0"/>
    <x v="2"/>
  </r>
  <r>
    <s v="CUST0315"/>
    <s v="Customer_315"/>
    <x v="1"/>
    <x v="0"/>
    <x v="1"/>
  </r>
  <r>
    <s v="CUST0316"/>
    <s v="Customer_316"/>
    <x v="0"/>
    <x v="1"/>
    <x v="0"/>
  </r>
  <r>
    <s v="CUST0317"/>
    <s v="Customer_317"/>
    <x v="1"/>
    <x v="1"/>
    <x v="0"/>
  </r>
  <r>
    <s v="CUST0318"/>
    <s v="Customer_318"/>
    <x v="1"/>
    <x v="2"/>
    <x v="2"/>
  </r>
  <r>
    <s v="CUST0319"/>
    <s v="Customer_319"/>
    <x v="1"/>
    <x v="4"/>
    <x v="3"/>
  </r>
  <r>
    <s v="CUST0320"/>
    <s v="Customer_320"/>
    <x v="0"/>
    <x v="3"/>
    <x v="0"/>
  </r>
  <r>
    <s v="CUST0321"/>
    <s v="Customer_321"/>
    <x v="1"/>
    <x v="2"/>
    <x v="3"/>
  </r>
  <r>
    <s v="CUST0322"/>
    <s v="Customer_322"/>
    <x v="1"/>
    <x v="3"/>
    <x v="2"/>
  </r>
  <r>
    <s v="CUST0323"/>
    <s v="Customer_323"/>
    <x v="0"/>
    <x v="1"/>
    <x v="1"/>
  </r>
  <r>
    <s v="CUST0324"/>
    <s v="Customer_324"/>
    <x v="1"/>
    <x v="1"/>
    <x v="3"/>
  </r>
  <r>
    <s v="CUST0325"/>
    <s v="Customer_325"/>
    <x v="1"/>
    <x v="2"/>
    <x v="0"/>
  </r>
  <r>
    <s v="CUST0326"/>
    <s v="Customer_326"/>
    <x v="0"/>
    <x v="4"/>
    <x v="3"/>
  </r>
  <r>
    <s v="CUST0327"/>
    <s v="Customer_327"/>
    <x v="0"/>
    <x v="0"/>
    <x v="2"/>
  </r>
  <r>
    <s v="CUST0328"/>
    <s v="Customer_328"/>
    <x v="1"/>
    <x v="2"/>
    <x v="1"/>
  </r>
  <r>
    <s v="CUST0329"/>
    <s v="Customer_329"/>
    <x v="0"/>
    <x v="4"/>
    <x v="1"/>
  </r>
  <r>
    <s v="CUST0330"/>
    <s v="Customer_330"/>
    <x v="0"/>
    <x v="1"/>
    <x v="1"/>
  </r>
  <r>
    <s v="CUST0331"/>
    <s v="Customer_331"/>
    <x v="0"/>
    <x v="2"/>
    <x v="0"/>
  </r>
  <r>
    <s v="CUST0332"/>
    <s v="Customer_332"/>
    <x v="1"/>
    <x v="0"/>
    <x v="1"/>
  </r>
  <r>
    <s v="CUST0333"/>
    <s v="Customer_333"/>
    <x v="1"/>
    <x v="0"/>
    <x v="2"/>
  </r>
  <r>
    <s v="CUST0334"/>
    <s v="Customer_334"/>
    <x v="1"/>
    <x v="0"/>
    <x v="2"/>
  </r>
  <r>
    <s v="CUST0335"/>
    <s v="Customer_335"/>
    <x v="1"/>
    <x v="2"/>
    <x v="0"/>
  </r>
  <r>
    <s v="CUST0336"/>
    <s v="Customer_336"/>
    <x v="0"/>
    <x v="1"/>
    <x v="3"/>
  </r>
  <r>
    <s v="CUST0337"/>
    <s v="Customer_337"/>
    <x v="1"/>
    <x v="1"/>
    <x v="0"/>
  </r>
  <r>
    <s v="CUST0338"/>
    <s v="Customer_338"/>
    <x v="0"/>
    <x v="2"/>
    <x v="2"/>
  </r>
  <r>
    <s v="CUST0339"/>
    <s v="Customer_339"/>
    <x v="1"/>
    <x v="0"/>
    <x v="3"/>
  </r>
  <r>
    <s v="CUST0340"/>
    <s v="Customer_340"/>
    <x v="1"/>
    <x v="1"/>
    <x v="0"/>
  </r>
  <r>
    <s v="CUST0341"/>
    <s v="Customer_341"/>
    <x v="0"/>
    <x v="2"/>
    <x v="0"/>
  </r>
  <r>
    <s v="CUST0342"/>
    <s v="Customer_342"/>
    <x v="0"/>
    <x v="1"/>
    <x v="2"/>
  </r>
  <r>
    <s v="CUST0343"/>
    <s v="Customer_343"/>
    <x v="1"/>
    <x v="2"/>
    <x v="1"/>
  </r>
  <r>
    <s v="CUST0344"/>
    <s v="Customer_344"/>
    <x v="1"/>
    <x v="0"/>
    <x v="2"/>
  </r>
  <r>
    <s v="CUST0345"/>
    <s v="Customer_345"/>
    <x v="1"/>
    <x v="2"/>
    <x v="2"/>
  </r>
  <r>
    <s v="CUST0346"/>
    <s v="Customer_346"/>
    <x v="0"/>
    <x v="0"/>
    <x v="2"/>
  </r>
  <r>
    <s v="CUST0347"/>
    <s v="Customer_347"/>
    <x v="1"/>
    <x v="0"/>
    <x v="2"/>
  </r>
  <r>
    <s v="CUST0348"/>
    <s v="Customer_348"/>
    <x v="0"/>
    <x v="3"/>
    <x v="0"/>
  </r>
  <r>
    <s v="CUST0349"/>
    <s v="Customer_349"/>
    <x v="1"/>
    <x v="4"/>
    <x v="0"/>
  </r>
  <r>
    <s v="CUST0350"/>
    <s v="Customer_350"/>
    <x v="1"/>
    <x v="3"/>
    <x v="0"/>
  </r>
  <r>
    <s v="CUST0351"/>
    <s v="Customer_351"/>
    <x v="1"/>
    <x v="2"/>
    <x v="3"/>
  </r>
  <r>
    <s v="CUST0352"/>
    <s v="Customer_352"/>
    <x v="0"/>
    <x v="1"/>
    <x v="0"/>
  </r>
  <r>
    <s v="CUST0353"/>
    <s v="Customer_353"/>
    <x v="0"/>
    <x v="2"/>
    <x v="2"/>
  </r>
  <r>
    <s v="CUST0354"/>
    <s v="Customer_354"/>
    <x v="1"/>
    <x v="3"/>
    <x v="0"/>
  </r>
  <r>
    <s v="CUST0355"/>
    <s v="Customer_355"/>
    <x v="0"/>
    <x v="1"/>
    <x v="3"/>
  </r>
  <r>
    <s v="CUST0356"/>
    <s v="Customer_356"/>
    <x v="0"/>
    <x v="3"/>
    <x v="2"/>
  </r>
  <r>
    <s v="CUST0357"/>
    <s v="Customer_357"/>
    <x v="1"/>
    <x v="1"/>
    <x v="0"/>
  </r>
  <r>
    <s v="CUST0358"/>
    <s v="Customer_358"/>
    <x v="0"/>
    <x v="1"/>
    <x v="0"/>
  </r>
  <r>
    <s v="CUST0359"/>
    <s v="Customer_359"/>
    <x v="0"/>
    <x v="4"/>
    <x v="3"/>
  </r>
  <r>
    <s v="CUST0360"/>
    <s v="Customer_360"/>
    <x v="1"/>
    <x v="3"/>
    <x v="3"/>
  </r>
  <r>
    <s v="CUST0361"/>
    <s v="Customer_361"/>
    <x v="1"/>
    <x v="3"/>
    <x v="0"/>
  </r>
  <r>
    <s v="CUST0362"/>
    <s v="Customer_362"/>
    <x v="1"/>
    <x v="3"/>
    <x v="1"/>
  </r>
  <r>
    <s v="CUST0363"/>
    <s v="Customer_363"/>
    <x v="1"/>
    <x v="0"/>
    <x v="1"/>
  </r>
  <r>
    <s v="CUST0364"/>
    <s v="Customer_364"/>
    <x v="1"/>
    <x v="1"/>
    <x v="2"/>
  </r>
  <r>
    <s v="CUST0365"/>
    <s v="Customer_365"/>
    <x v="1"/>
    <x v="1"/>
    <x v="0"/>
  </r>
  <r>
    <s v="CUST0366"/>
    <s v="Customer_366"/>
    <x v="1"/>
    <x v="2"/>
    <x v="0"/>
  </r>
  <r>
    <s v="CUST0367"/>
    <s v="Customer_367"/>
    <x v="1"/>
    <x v="2"/>
    <x v="1"/>
  </r>
  <r>
    <s v="CUST0368"/>
    <s v="Customer_368"/>
    <x v="1"/>
    <x v="0"/>
    <x v="0"/>
  </r>
  <r>
    <s v="CUST0369"/>
    <s v="Customer_369"/>
    <x v="1"/>
    <x v="0"/>
    <x v="1"/>
  </r>
  <r>
    <s v="CUST0370"/>
    <s v="Customer_370"/>
    <x v="0"/>
    <x v="3"/>
    <x v="1"/>
  </r>
  <r>
    <s v="CUST0371"/>
    <s v="Customer_371"/>
    <x v="1"/>
    <x v="2"/>
    <x v="2"/>
  </r>
  <r>
    <s v="CUST0372"/>
    <s v="Customer_372"/>
    <x v="0"/>
    <x v="2"/>
    <x v="2"/>
  </r>
  <r>
    <s v="CUST0373"/>
    <s v="Customer_373"/>
    <x v="0"/>
    <x v="2"/>
    <x v="2"/>
  </r>
  <r>
    <s v="CUST0374"/>
    <s v="Customer_374"/>
    <x v="0"/>
    <x v="0"/>
    <x v="1"/>
  </r>
  <r>
    <s v="CUST0375"/>
    <s v="Customer_375"/>
    <x v="1"/>
    <x v="2"/>
    <x v="3"/>
  </r>
  <r>
    <s v="CUST0376"/>
    <s v="Customer_376"/>
    <x v="0"/>
    <x v="4"/>
    <x v="2"/>
  </r>
  <r>
    <s v="CUST0377"/>
    <s v="Customer_377"/>
    <x v="1"/>
    <x v="2"/>
    <x v="1"/>
  </r>
  <r>
    <s v="CUST0378"/>
    <s v="Customer_378"/>
    <x v="0"/>
    <x v="3"/>
    <x v="3"/>
  </r>
  <r>
    <s v="CUST0379"/>
    <s v="Customer_379"/>
    <x v="1"/>
    <x v="2"/>
    <x v="3"/>
  </r>
  <r>
    <s v="CUST0380"/>
    <s v="Customer_380"/>
    <x v="1"/>
    <x v="3"/>
    <x v="0"/>
  </r>
  <r>
    <s v="CUST0381"/>
    <s v="Customer_381"/>
    <x v="0"/>
    <x v="3"/>
    <x v="2"/>
  </r>
  <r>
    <s v="CUST0382"/>
    <s v="Customer_382"/>
    <x v="0"/>
    <x v="0"/>
    <x v="3"/>
  </r>
  <r>
    <s v="CUST0383"/>
    <s v="Customer_383"/>
    <x v="0"/>
    <x v="3"/>
    <x v="1"/>
  </r>
  <r>
    <s v="CUST0384"/>
    <s v="Customer_384"/>
    <x v="1"/>
    <x v="1"/>
    <x v="3"/>
  </r>
  <r>
    <s v="CUST0385"/>
    <s v="Customer_385"/>
    <x v="0"/>
    <x v="2"/>
    <x v="3"/>
  </r>
  <r>
    <s v="CUST0386"/>
    <s v="Customer_386"/>
    <x v="0"/>
    <x v="3"/>
    <x v="2"/>
  </r>
  <r>
    <s v="CUST0387"/>
    <s v="Customer_387"/>
    <x v="1"/>
    <x v="2"/>
    <x v="2"/>
  </r>
  <r>
    <s v="CUST0388"/>
    <s v="Customer_388"/>
    <x v="1"/>
    <x v="3"/>
    <x v="3"/>
  </r>
  <r>
    <s v="CUST0389"/>
    <s v="Customer_389"/>
    <x v="1"/>
    <x v="0"/>
    <x v="0"/>
  </r>
  <r>
    <s v="CUST0390"/>
    <s v="Customer_390"/>
    <x v="0"/>
    <x v="4"/>
    <x v="2"/>
  </r>
  <r>
    <s v="CUST0391"/>
    <s v="Customer_391"/>
    <x v="0"/>
    <x v="4"/>
    <x v="0"/>
  </r>
  <r>
    <s v="CUST0392"/>
    <s v="Customer_392"/>
    <x v="0"/>
    <x v="0"/>
    <x v="0"/>
  </r>
  <r>
    <s v="CUST0393"/>
    <s v="Customer_393"/>
    <x v="1"/>
    <x v="0"/>
    <x v="0"/>
  </r>
  <r>
    <s v="CUST0394"/>
    <s v="Customer_394"/>
    <x v="0"/>
    <x v="1"/>
    <x v="0"/>
  </r>
  <r>
    <s v="CUST0395"/>
    <s v="Customer_395"/>
    <x v="1"/>
    <x v="4"/>
    <x v="1"/>
  </r>
  <r>
    <s v="CUST0396"/>
    <s v="Customer_396"/>
    <x v="1"/>
    <x v="3"/>
    <x v="0"/>
  </r>
  <r>
    <s v="CUST0397"/>
    <s v="Customer_397"/>
    <x v="0"/>
    <x v="2"/>
    <x v="2"/>
  </r>
  <r>
    <s v="CUST0398"/>
    <s v="Customer_398"/>
    <x v="0"/>
    <x v="1"/>
    <x v="0"/>
  </r>
  <r>
    <s v="CUST0399"/>
    <s v="Customer_399"/>
    <x v="0"/>
    <x v="3"/>
    <x v="0"/>
  </r>
  <r>
    <s v="CUST0400"/>
    <s v="Customer_400"/>
    <x v="0"/>
    <x v="1"/>
    <x v="3"/>
  </r>
  <r>
    <s v="CUST0401"/>
    <s v="Customer_401"/>
    <x v="0"/>
    <x v="2"/>
    <x v="1"/>
  </r>
  <r>
    <s v="CUST0402"/>
    <s v="Customer_402"/>
    <x v="1"/>
    <x v="0"/>
    <x v="1"/>
  </r>
  <r>
    <s v="CUST0403"/>
    <s v="Customer_403"/>
    <x v="1"/>
    <x v="1"/>
    <x v="3"/>
  </r>
  <r>
    <s v="CUST0404"/>
    <s v="Customer_404"/>
    <x v="0"/>
    <x v="1"/>
    <x v="1"/>
  </r>
  <r>
    <s v="CUST0405"/>
    <s v="Customer_405"/>
    <x v="1"/>
    <x v="2"/>
    <x v="2"/>
  </r>
  <r>
    <s v="CUST0406"/>
    <s v="Customer_406"/>
    <x v="1"/>
    <x v="4"/>
    <x v="2"/>
  </r>
  <r>
    <s v="CUST0407"/>
    <s v="Customer_407"/>
    <x v="0"/>
    <x v="3"/>
    <x v="2"/>
  </r>
  <r>
    <s v="CUST0408"/>
    <s v="Customer_408"/>
    <x v="1"/>
    <x v="0"/>
    <x v="0"/>
  </r>
  <r>
    <s v="CUST0409"/>
    <s v="Customer_409"/>
    <x v="0"/>
    <x v="1"/>
    <x v="3"/>
  </r>
  <r>
    <s v="CUST0410"/>
    <s v="Customer_410"/>
    <x v="0"/>
    <x v="1"/>
    <x v="1"/>
  </r>
  <r>
    <s v="CUST0411"/>
    <s v="Customer_411"/>
    <x v="0"/>
    <x v="4"/>
    <x v="0"/>
  </r>
  <r>
    <s v="CUST0412"/>
    <s v="Customer_412"/>
    <x v="0"/>
    <x v="2"/>
    <x v="2"/>
  </r>
  <r>
    <s v="CUST0413"/>
    <s v="Customer_413"/>
    <x v="1"/>
    <x v="1"/>
    <x v="1"/>
  </r>
  <r>
    <s v="CUST0414"/>
    <s v="Customer_414"/>
    <x v="0"/>
    <x v="4"/>
    <x v="2"/>
  </r>
  <r>
    <s v="CUST0415"/>
    <s v="Customer_415"/>
    <x v="1"/>
    <x v="1"/>
    <x v="3"/>
  </r>
  <r>
    <s v="CUST0416"/>
    <s v="Customer_416"/>
    <x v="0"/>
    <x v="0"/>
    <x v="2"/>
  </r>
  <r>
    <s v="CUST0417"/>
    <s v="Customer_417"/>
    <x v="0"/>
    <x v="4"/>
    <x v="3"/>
  </r>
  <r>
    <s v="CUST0418"/>
    <s v="Customer_418"/>
    <x v="0"/>
    <x v="1"/>
    <x v="3"/>
  </r>
  <r>
    <s v="CUST0419"/>
    <s v="Customer_419"/>
    <x v="1"/>
    <x v="1"/>
    <x v="1"/>
  </r>
  <r>
    <s v="CUST0420"/>
    <s v="Customer_420"/>
    <x v="1"/>
    <x v="3"/>
    <x v="0"/>
  </r>
  <r>
    <s v="CUST0421"/>
    <s v="Customer_421"/>
    <x v="1"/>
    <x v="3"/>
    <x v="1"/>
  </r>
  <r>
    <s v="CUST0422"/>
    <s v="Customer_422"/>
    <x v="0"/>
    <x v="1"/>
    <x v="2"/>
  </r>
  <r>
    <s v="CUST0423"/>
    <s v="Customer_423"/>
    <x v="1"/>
    <x v="4"/>
    <x v="2"/>
  </r>
  <r>
    <s v="CUST0424"/>
    <s v="Customer_424"/>
    <x v="0"/>
    <x v="3"/>
    <x v="2"/>
  </r>
  <r>
    <s v="CUST0425"/>
    <s v="Customer_425"/>
    <x v="1"/>
    <x v="4"/>
    <x v="2"/>
  </r>
  <r>
    <s v="CUST0426"/>
    <s v="Customer_426"/>
    <x v="1"/>
    <x v="3"/>
    <x v="2"/>
  </r>
  <r>
    <s v="CUST0427"/>
    <s v="Customer_427"/>
    <x v="0"/>
    <x v="1"/>
    <x v="2"/>
  </r>
  <r>
    <s v="CUST0428"/>
    <s v="Customer_428"/>
    <x v="0"/>
    <x v="2"/>
    <x v="2"/>
  </r>
  <r>
    <s v="CUST0429"/>
    <s v="Customer_429"/>
    <x v="1"/>
    <x v="4"/>
    <x v="1"/>
  </r>
  <r>
    <s v="CUST0430"/>
    <s v="Customer_430"/>
    <x v="0"/>
    <x v="2"/>
    <x v="0"/>
  </r>
  <r>
    <s v="CUST0431"/>
    <s v="Customer_431"/>
    <x v="0"/>
    <x v="2"/>
    <x v="3"/>
  </r>
  <r>
    <s v="CUST0432"/>
    <s v="Customer_432"/>
    <x v="0"/>
    <x v="4"/>
    <x v="2"/>
  </r>
  <r>
    <s v="CUST0433"/>
    <s v="Customer_433"/>
    <x v="0"/>
    <x v="3"/>
    <x v="0"/>
  </r>
  <r>
    <s v="CUST0434"/>
    <s v="Customer_434"/>
    <x v="1"/>
    <x v="0"/>
    <x v="1"/>
  </r>
  <r>
    <s v="CUST0435"/>
    <s v="Customer_435"/>
    <x v="1"/>
    <x v="1"/>
    <x v="2"/>
  </r>
  <r>
    <s v="CUST0436"/>
    <s v="Customer_436"/>
    <x v="0"/>
    <x v="3"/>
    <x v="0"/>
  </r>
  <r>
    <s v="CUST0437"/>
    <s v="Customer_437"/>
    <x v="0"/>
    <x v="2"/>
    <x v="1"/>
  </r>
  <r>
    <s v="CUST0438"/>
    <s v="Customer_438"/>
    <x v="1"/>
    <x v="0"/>
    <x v="0"/>
  </r>
  <r>
    <s v="CUST0439"/>
    <s v="Customer_439"/>
    <x v="1"/>
    <x v="0"/>
    <x v="2"/>
  </r>
  <r>
    <s v="CUST0440"/>
    <s v="Customer_440"/>
    <x v="0"/>
    <x v="3"/>
    <x v="2"/>
  </r>
  <r>
    <s v="CUST0441"/>
    <s v="Customer_441"/>
    <x v="0"/>
    <x v="2"/>
    <x v="1"/>
  </r>
  <r>
    <s v="CUST0442"/>
    <s v="Customer_442"/>
    <x v="1"/>
    <x v="3"/>
    <x v="2"/>
  </r>
  <r>
    <s v="CUST0443"/>
    <s v="Customer_443"/>
    <x v="1"/>
    <x v="1"/>
    <x v="3"/>
  </r>
  <r>
    <s v="CUST0444"/>
    <s v="Customer_444"/>
    <x v="1"/>
    <x v="0"/>
    <x v="0"/>
  </r>
  <r>
    <s v="CUST0445"/>
    <s v="Customer_445"/>
    <x v="0"/>
    <x v="2"/>
    <x v="0"/>
  </r>
  <r>
    <s v="CUST0446"/>
    <s v="Customer_446"/>
    <x v="1"/>
    <x v="4"/>
    <x v="2"/>
  </r>
  <r>
    <s v="CUST0447"/>
    <s v="Customer_447"/>
    <x v="1"/>
    <x v="1"/>
    <x v="1"/>
  </r>
  <r>
    <s v="CUST0448"/>
    <s v="Customer_448"/>
    <x v="0"/>
    <x v="2"/>
    <x v="3"/>
  </r>
  <r>
    <s v="CUST0449"/>
    <s v="Customer_449"/>
    <x v="0"/>
    <x v="0"/>
    <x v="2"/>
  </r>
  <r>
    <s v="CUST0450"/>
    <s v="Customer_450"/>
    <x v="0"/>
    <x v="1"/>
    <x v="2"/>
  </r>
  <r>
    <s v="CUST0451"/>
    <s v="Customer_451"/>
    <x v="1"/>
    <x v="2"/>
    <x v="2"/>
  </r>
  <r>
    <s v="CUST0452"/>
    <s v="Customer_452"/>
    <x v="1"/>
    <x v="4"/>
    <x v="2"/>
  </r>
  <r>
    <s v="CUST0453"/>
    <s v="Customer_453"/>
    <x v="1"/>
    <x v="2"/>
    <x v="0"/>
  </r>
  <r>
    <s v="CUST0454"/>
    <s v="Customer_454"/>
    <x v="0"/>
    <x v="4"/>
    <x v="2"/>
  </r>
  <r>
    <s v="CUST0455"/>
    <s v="Customer_455"/>
    <x v="0"/>
    <x v="2"/>
    <x v="2"/>
  </r>
  <r>
    <s v="CUST0456"/>
    <s v="Customer_456"/>
    <x v="0"/>
    <x v="3"/>
    <x v="0"/>
  </r>
  <r>
    <s v="CUST0457"/>
    <s v="Customer_457"/>
    <x v="0"/>
    <x v="0"/>
    <x v="0"/>
  </r>
  <r>
    <s v="CUST0458"/>
    <s v="Customer_458"/>
    <x v="1"/>
    <x v="1"/>
    <x v="3"/>
  </r>
  <r>
    <s v="CUST0459"/>
    <s v="Customer_459"/>
    <x v="1"/>
    <x v="3"/>
    <x v="0"/>
  </r>
  <r>
    <s v="CUST0460"/>
    <s v="Customer_460"/>
    <x v="1"/>
    <x v="3"/>
    <x v="3"/>
  </r>
  <r>
    <s v="CUST0461"/>
    <s v="Customer_461"/>
    <x v="0"/>
    <x v="0"/>
    <x v="1"/>
  </r>
  <r>
    <s v="CUST0462"/>
    <s v="Customer_462"/>
    <x v="1"/>
    <x v="1"/>
    <x v="2"/>
  </r>
  <r>
    <s v="CUST0463"/>
    <s v="Customer_463"/>
    <x v="0"/>
    <x v="2"/>
    <x v="0"/>
  </r>
  <r>
    <s v="CUST0464"/>
    <s v="Customer_464"/>
    <x v="0"/>
    <x v="2"/>
    <x v="3"/>
  </r>
  <r>
    <s v="CUST0465"/>
    <s v="Customer_465"/>
    <x v="0"/>
    <x v="2"/>
    <x v="3"/>
  </r>
  <r>
    <s v="CUST0466"/>
    <s v="Customer_466"/>
    <x v="1"/>
    <x v="2"/>
    <x v="1"/>
  </r>
  <r>
    <s v="CUST0467"/>
    <s v="Customer_467"/>
    <x v="1"/>
    <x v="1"/>
    <x v="0"/>
  </r>
  <r>
    <s v="CUST0468"/>
    <s v="Customer_468"/>
    <x v="1"/>
    <x v="3"/>
    <x v="3"/>
  </r>
  <r>
    <s v="CUST0469"/>
    <s v="Customer_469"/>
    <x v="0"/>
    <x v="4"/>
    <x v="0"/>
  </r>
  <r>
    <s v="CUST0470"/>
    <s v="Customer_470"/>
    <x v="1"/>
    <x v="0"/>
    <x v="0"/>
  </r>
  <r>
    <s v="CUST0471"/>
    <s v="Customer_471"/>
    <x v="0"/>
    <x v="0"/>
    <x v="0"/>
  </r>
  <r>
    <s v="CUST0472"/>
    <s v="Customer_472"/>
    <x v="0"/>
    <x v="4"/>
    <x v="0"/>
  </r>
  <r>
    <s v="CUST0473"/>
    <s v="Customer_473"/>
    <x v="1"/>
    <x v="0"/>
    <x v="2"/>
  </r>
  <r>
    <s v="CUST0474"/>
    <s v="Customer_474"/>
    <x v="0"/>
    <x v="4"/>
    <x v="2"/>
  </r>
  <r>
    <s v="CUST0475"/>
    <s v="Customer_475"/>
    <x v="0"/>
    <x v="1"/>
    <x v="2"/>
  </r>
  <r>
    <s v="CUST0476"/>
    <s v="Customer_476"/>
    <x v="0"/>
    <x v="4"/>
    <x v="2"/>
  </r>
  <r>
    <s v="CUST0477"/>
    <s v="Customer_477"/>
    <x v="0"/>
    <x v="1"/>
    <x v="2"/>
  </r>
  <r>
    <s v="CUST0478"/>
    <s v="Customer_478"/>
    <x v="0"/>
    <x v="1"/>
    <x v="0"/>
  </r>
  <r>
    <s v="CUST0479"/>
    <s v="Customer_479"/>
    <x v="0"/>
    <x v="3"/>
    <x v="0"/>
  </r>
  <r>
    <s v="CUST0480"/>
    <s v="Customer_480"/>
    <x v="0"/>
    <x v="4"/>
    <x v="3"/>
  </r>
  <r>
    <s v="CUST0481"/>
    <s v="Customer_481"/>
    <x v="1"/>
    <x v="1"/>
    <x v="0"/>
  </r>
  <r>
    <s v="CUST0482"/>
    <s v="Customer_482"/>
    <x v="0"/>
    <x v="3"/>
    <x v="2"/>
  </r>
  <r>
    <s v="CUST0483"/>
    <s v="Customer_483"/>
    <x v="1"/>
    <x v="4"/>
    <x v="0"/>
  </r>
  <r>
    <s v="CUST0484"/>
    <s v="Customer_484"/>
    <x v="1"/>
    <x v="2"/>
    <x v="1"/>
  </r>
  <r>
    <s v="CUST0485"/>
    <s v="Customer_485"/>
    <x v="0"/>
    <x v="0"/>
    <x v="1"/>
  </r>
  <r>
    <s v="CUST0486"/>
    <s v="Customer_486"/>
    <x v="0"/>
    <x v="1"/>
    <x v="2"/>
  </r>
  <r>
    <s v="CUST0487"/>
    <s v="Customer_487"/>
    <x v="1"/>
    <x v="4"/>
    <x v="0"/>
  </r>
  <r>
    <s v="CUST0488"/>
    <s v="Customer_488"/>
    <x v="0"/>
    <x v="4"/>
    <x v="2"/>
  </r>
  <r>
    <s v="CUST0489"/>
    <s v="Customer_489"/>
    <x v="0"/>
    <x v="2"/>
    <x v="1"/>
  </r>
  <r>
    <s v="CUST0490"/>
    <s v="Customer_490"/>
    <x v="1"/>
    <x v="0"/>
    <x v="1"/>
  </r>
  <r>
    <s v="CUST0491"/>
    <s v="Customer_491"/>
    <x v="1"/>
    <x v="2"/>
    <x v="2"/>
  </r>
  <r>
    <s v="CUST0492"/>
    <s v="Customer_492"/>
    <x v="1"/>
    <x v="1"/>
    <x v="0"/>
  </r>
  <r>
    <s v="CUST0493"/>
    <s v="Customer_493"/>
    <x v="1"/>
    <x v="1"/>
    <x v="3"/>
  </r>
  <r>
    <s v="CUST0494"/>
    <s v="Customer_494"/>
    <x v="0"/>
    <x v="4"/>
    <x v="1"/>
  </r>
  <r>
    <s v="CUST0495"/>
    <s v="Customer_495"/>
    <x v="0"/>
    <x v="0"/>
    <x v="0"/>
  </r>
  <r>
    <s v="CUST0496"/>
    <s v="Customer_496"/>
    <x v="0"/>
    <x v="4"/>
    <x v="2"/>
  </r>
  <r>
    <s v="CUST0497"/>
    <s v="Customer_497"/>
    <x v="1"/>
    <x v="0"/>
    <x v="3"/>
  </r>
  <r>
    <s v="CUST0498"/>
    <s v="Customer_498"/>
    <x v="1"/>
    <x v="4"/>
    <x v="2"/>
  </r>
  <r>
    <s v="CUST0499"/>
    <s v="Customer_499"/>
    <x v="1"/>
    <x v="0"/>
    <x v="1"/>
  </r>
  <r>
    <s v="CUST0500"/>
    <s v="Customer_500"/>
    <x v="1"/>
    <x v="4"/>
    <x v="0"/>
  </r>
  <r>
    <s v="CUST0501"/>
    <s v="Customer_501"/>
    <x v="0"/>
    <x v="2"/>
    <x v="0"/>
  </r>
  <r>
    <s v="CUST0502"/>
    <s v="Customer_502"/>
    <x v="0"/>
    <x v="1"/>
    <x v="2"/>
  </r>
  <r>
    <s v="CUST0503"/>
    <s v="Customer_503"/>
    <x v="1"/>
    <x v="0"/>
    <x v="2"/>
  </r>
  <r>
    <s v="CUST0504"/>
    <s v="Customer_504"/>
    <x v="1"/>
    <x v="2"/>
    <x v="1"/>
  </r>
  <r>
    <s v="CUST0505"/>
    <s v="Customer_505"/>
    <x v="1"/>
    <x v="3"/>
    <x v="0"/>
  </r>
  <r>
    <s v="CUST0506"/>
    <s v="Customer_506"/>
    <x v="1"/>
    <x v="0"/>
    <x v="1"/>
  </r>
  <r>
    <s v="CUST0507"/>
    <s v="Customer_507"/>
    <x v="1"/>
    <x v="3"/>
    <x v="1"/>
  </r>
  <r>
    <s v="CUST0508"/>
    <s v="Customer_508"/>
    <x v="0"/>
    <x v="2"/>
    <x v="0"/>
  </r>
  <r>
    <s v="CUST0509"/>
    <s v="Customer_509"/>
    <x v="1"/>
    <x v="1"/>
    <x v="2"/>
  </r>
  <r>
    <s v="CUST0510"/>
    <s v="Customer_510"/>
    <x v="1"/>
    <x v="4"/>
    <x v="1"/>
  </r>
  <r>
    <s v="CUST0511"/>
    <s v="Customer_511"/>
    <x v="1"/>
    <x v="1"/>
    <x v="2"/>
  </r>
  <r>
    <s v="CUST0512"/>
    <s v="Customer_512"/>
    <x v="0"/>
    <x v="4"/>
    <x v="1"/>
  </r>
  <r>
    <s v="CUST0513"/>
    <s v="Customer_513"/>
    <x v="1"/>
    <x v="4"/>
    <x v="1"/>
  </r>
  <r>
    <s v="CUST0514"/>
    <s v="Customer_514"/>
    <x v="1"/>
    <x v="3"/>
    <x v="2"/>
  </r>
  <r>
    <s v="CUST0515"/>
    <s v="Customer_515"/>
    <x v="0"/>
    <x v="2"/>
    <x v="0"/>
  </r>
  <r>
    <s v="CUST0516"/>
    <s v="Customer_516"/>
    <x v="1"/>
    <x v="0"/>
    <x v="2"/>
  </r>
  <r>
    <s v="CUST0517"/>
    <s v="Customer_517"/>
    <x v="1"/>
    <x v="1"/>
    <x v="0"/>
  </r>
  <r>
    <s v="CUST0518"/>
    <s v="Customer_518"/>
    <x v="1"/>
    <x v="2"/>
    <x v="1"/>
  </r>
  <r>
    <s v="CUST0519"/>
    <s v="Customer_519"/>
    <x v="1"/>
    <x v="3"/>
    <x v="2"/>
  </r>
  <r>
    <s v="CUST0520"/>
    <s v="Customer_520"/>
    <x v="1"/>
    <x v="1"/>
    <x v="0"/>
  </r>
  <r>
    <s v="CUST0521"/>
    <s v="Customer_521"/>
    <x v="0"/>
    <x v="3"/>
    <x v="3"/>
  </r>
  <r>
    <s v="CUST0522"/>
    <s v="Customer_522"/>
    <x v="0"/>
    <x v="3"/>
    <x v="3"/>
  </r>
  <r>
    <s v="CUST0523"/>
    <s v="Customer_523"/>
    <x v="1"/>
    <x v="0"/>
    <x v="3"/>
  </r>
  <r>
    <s v="CUST0524"/>
    <s v="Customer_524"/>
    <x v="0"/>
    <x v="1"/>
    <x v="3"/>
  </r>
  <r>
    <s v="CUST0525"/>
    <s v="Customer_525"/>
    <x v="0"/>
    <x v="4"/>
    <x v="2"/>
  </r>
  <r>
    <s v="CUST0526"/>
    <s v="Customer_526"/>
    <x v="0"/>
    <x v="1"/>
    <x v="3"/>
  </r>
  <r>
    <s v="CUST0527"/>
    <s v="Customer_527"/>
    <x v="1"/>
    <x v="2"/>
    <x v="2"/>
  </r>
  <r>
    <s v="CUST0528"/>
    <s v="Customer_528"/>
    <x v="1"/>
    <x v="0"/>
    <x v="3"/>
  </r>
  <r>
    <s v="CUST0529"/>
    <s v="Customer_529"/>
    <x v="0"/>
    <x v="1"/>
    <x v="2"/>
  </r>
  <r>
    <s v="CUST0530"/>
    <s v="Customer_530"/>
    <x v="0"/>
    <x v="4"/>
    <x v="0"/>
  </r>
  <r>
    <s v="CUST0531"/>
    <s v="Customer_531"/>
    <x v="1"/>
    <x v="0"/>
    <x v="2"/>
  </r>
  <r>
    <s v="CUST0532"/>
    <s v="Customer_532"/>
    <x v="0"/>
    <x v="4"/>
    <x v="0"/>
  </r>
  <r>
    <s v="CUST0533"/>
    <s v="Customer_533"/>
    <x v="0"/>
    <x v="0"/>
    <x v="1"/>
  </r>
  <r>
    <s v="CUST0534"/>
    <s v="Customer_534"/>
    <x v="1"/>
    <x v="2"/>
    <x v="0"/>
  </r>
  <r>
    <s v="CUST0535"/>
    <s v="Customer_535"/>
    <x v="1"/>
    <x v="1"/>
    <x v="1"/>
  </r>
  <r>
    <s v="CUST0536"/>
    <s v="Customer_536"/>
    <x v="0"/>
    <x v="2"/>
    <x v="2"/>
  </r>
  <r>
    <s v="CUST0537"/>
    <s v="Customer_537"/>
    <x v="0"/>
    <x v="3"/>
    <x v="0"/>
  </r>
  <r>
    <s v="CUST0538"/>
    <s v="Customer_538"/>
    <x v="0"/>
    <x v="0"/>
    <x v="2"/>
  </r>
  <r>
    <s v="CUST0539"/>
    <s v="Customer_539"/>
    <x v="1"/>
    <x v="2"/>
    <x v="0"/>
  </r>
  <r>
    <s v="CUST0540"/>
    <s v="Customer_540"/>
    <x v="1"/>
    <x v="4"/>
    <x v="1"/>
  </r>
  <r>
    <s v="CUST0541"/>
    <s v="Customer_541"/>
    <x v="1"/>
    <x v="3"/>
    <x v="0"/>
  </r>
  <r>
    <s v="CUST0542"/>
    <s v="Customer_542"/>
    <x v="0"/>
    <x v="3"/>
    <x v="2"/>
  </r>
  <r>
    <s v="CUST0543"/>
    <s v="Customer_543"/>
    <x v="1"/>
    <x v="3"/>
    <x v="1"/>
  </r>
  <r>
    <s v="CUST0544"/>
    <s v="Customer_544"/>
    <x v="1"/>
    <x v="1"/>
    <x v="2"/>
  </r>
  <r>
    <s v="CUST0545"/>
    <s v="Customer_545"/>
    <x v="0"/>
    <x v="4"/>
    <x v="0"/>
  </r>
  <r>
    <s v="CUST0546"/>
    <s v="Customer_546"/>
    <x v="0"/>
    <x v="1"/>
    <x v="2"/>
  </r>
  <r>
    <s v="CUST0547"/>
    <s v="Customer_547"/>
    <x v="1"/>
    <x v="1"/>
    <x v="1"/>
  </r>
  <r>
    <s v="CUST0548"/>
    <s v="Customer_548"/>
    <x v="0"/>
    <x v="0"/>
    <x v="0"/>
  </r>
  <r>
    <s v="CUST0549"/>
    <s v="Customer_549"/>
    <x v="1"/>
    <x v="4"/>
    <x v="0"/>
  </r>
  <r>
    <s v="CUST0550"/>
    <s v="Customer_550"/>
    <x v="0"/>
    <x v="0"/>
    <x v="2"/>
  </r>
  <r>
    <s v="CUST0551"/>
    <s v="Customer_551"/>
    <x v="1"/>
    <x v="1"/>
    <x v="0"/>
  </r>
  <r>
    <s v="CUST0552"/>
    <s v="Customer_552"/>
    <x v="1"/>
    <x v="2"/>
    <x v="3"/>
  </r>
  <r>
    <s v="CUST0553"/>
    <s v="Customer_553"/>
    <x v="1"/>
    <x v="3"/>
    <x v="0"/>
  </r>
  <r>
    <s v="CUST0554"/>
    <s v="Customer_554"/>
    <x v="1"/>
    <x v="2"/>
    <x v="1"/>
  </r>
  <r>
    <s v="CUST0555"/>
    <s v="Customer_555"/>
    <x v="1"/>
    <x v="3"/>
    <x v="2"/>
  </r>
  <r>
    <s v="CUST0556"/>
    <s v="Customer_556"/>
    <x v="1"/>
    <x v="3"/>
    <x v="3"/>
  </r>
  <r>
    <s v="CUST0557"/>
    <s v="Customer_557"/>
    <x v="1"/>
    <x v="3"/>
    <x v="1"/>
  </r>
  <r>
    <s v="CUST0558"/>
    <s v="Customer_558"/>
    <x v="0"/>
    <x v="0"/>
    <x v="3"/>
  </r>
  <r>
    <s v="CUST0559"/>
    <s v="Customer_559"/>
    <x v="1"/>
    <x v="4"/>
    <x v="1"/>
  </r>
  <r>
    <s v="CUST0560"/>
    <s v="Customer_560"/>
    <x v="1"/>
    <x v="0"/>
    <x v="3"/>
  </r>
  <r>
    <s v="CUST0561"/>
    <s v="Customer_561"/>
    <x v="1"/>
    <x v="3"/>
    <x v="0"/>
  </r>
  <r>
    <s v="CUST0562"/>
    <s v="Customer_562"/>
    <x v="1"/>
    <x v="1"/>
    <x v="2"/>
  </r>
  <r>
    <s v="CUST0563"/>
    <s v="Customer_563"/>
    <x v="0"/>
    <x v="4"/>
    <x v="0"/>
  </r>
  <r>
    <s v="CUST0564"/>
    <s v="Customer_564"/>
    <x v="0"/>
    <x v="4"/>
    <x v="0"/>
  </r>
  <r>
    <s v="CUST0565"/>
    <s v="Customer_565"/>
    <x v="0"/>
    <x v="3"/>
    <x v="2"/>
  </r>
  <r>
    <s v="CUST0566"/>
    <s v="Customer_566"/>
    <x v="0"/>
    <x v="4"/>
    <x v="0"/>
  </r>
  <r>
    <s v="CUST0567"/>
    <s v="Customer_567"/>
    <x v="0"/>
    <x v="3"/>
    <x v="1"/>
  </r>
  <r>
    <s v="CUST0568"/>
    <s v="Customer_568"/>
    <x v="0"/>
    <x v="0"/>
    <x v="2"/>
  </r>
  <r>
    <s v="CUST0569"/>
    <s v="Customer_569"/>
    <x v="1"/>
    <x v="2"/>
    <x v="2"/>
  </r>
  <r>
    <s v="CUST0570"/>
    <s v="Customer_570"/>
    <x v="1"/>
    <x v="4"/>
    <x v="1"/>
  </r>
  <r>
    <s v="CUST0571"/>
    <s v="Customer_571"/>
    <x v="0"/>
    <x v="3"/>
    <x v="3"/>
  </r>
  <r>
    <s v="CUST0572"/>
    <s v="Customer_572"/>
    <x v="1"/>
    <x v="4"/>
    <x v="2"/>
  </r>
  <r>
    <s v="CUST0573"/>
    <s v="Customer_573"/>
    <x v="1"/>
    <x v="4"/>
    <x v="2"/>
  </r>
  <r>
    <s v="CUST0574"/>
    <s v="Customer_574"/>
    <x v="0"/>
    <x v="2"/>
    <x v="0"/>
  </r>
  <r>
    <s v="CUST0575"/>
    <s v="Customer_575"/>
    <x v="1"/>
    <x v="3"/>
    <x v="0"/>
  </r>
  <r>
    <s v="CUST0576"/>
    <s v="Customer_576"/>
    <x v="0"/>
    <x v="1"/>
    <x v="3"/>
  </r>
  <r>
    <s v="CUST0577"/>
    <s v="Customer_577"/>
    <x v="1"/>
    <x v="3"/>
    <x v="2"/>
  </r>
  <r>
    <s v="CUST0578"/>
    <s v="Customer_578"/>
    <x v="1"/>
    <x v="0"/>
    <x v="2"/>
  </r>
  <r>
    <s v="CUST0579"/>
    <s v="Customer_579"/>
    <x v="1"/>
    <x v="1"/>
    <x v="1"/>
  </r>
  <r>
    <s v="CUST0580"/>
    <s v="Customer_580"/>
    <x v="1"/>
    <x v="4"/>
    <x v="2"/>
  </r>
  <r>
    <s v="CUST0581"/>
    <s v="Customer_581"/>
    <x v="0"/>
    <x v="0"/>
    <x v="0"/>
  </r>
  <r>
    <s v="CUST0582"/>
    <s v="Customer_582"/>
    <x v="1"/>
    <x v="4"/>
    <x v="3"/>
  </r>
  <r>
    <s v="CUST0583"/>
    <s v="Customer_583"/>
    <x v="0"/>
    <x v="3"/>
    <x v="0"/>
  </r>
  <r>
    <s v="CUST0584"/>
    <s v="Customer_584"/>
    <x v="1"/>
    <x v="4"/>
    <x v="3"/>
  </r>
  <r>
    <s v="CUST0585"/>
    <s v="Customer_585"/>
    <x v="1"/>
    <x v="3"/>
    <x v="1"/>
  </r>
  <r>
    <s v="CUST0586"/>
    <s v="Customer_586"/>
    <x v="1"/>
    <x v="0"/>
    <x v="3"/>
  </r>
  <r>
    <s v="CUST0587"/>
    <s v="Customer_587"/>
    <x v="0"/>
    <x v="4"/>
    <x v="2"/>
  </r>
  <r>
    <s v="CUST0588"/>
    <s v="Customer_588"/>
    <x v="0"/>
    <x v="3"/>
    <x v="2"/>
  </r>
  <r>
    <s v="CUST0589"/>
    <s v="Customer_589"/>
    <x v="1"/>
    <x v="4"/>
    <x v="1"/>
  </r>
  <r>
    <s v="CUST0590"/>
    <s v="Customer_590"/>
    <x v="1"/>
    <x v="3"/>
    <x v="3"/>
  </r>
  <r>
    <s v="CUST0591"/>
    <s v="Customer_591"/>
    <x v="1"/>
    <x v="0"/>
    <x v="2"/>
  </r>
  <r>
    <s v="CUST0592"/>
    <s v="Customer_592"/>
    <x v="1"/>
    <x v="4"/>
    <x v="2"/>
  </r>
  <r>
    <s v="CUST0593"/>
    <s v="Customer_593"/>
    <x v="0"/>
    <x v="2"/>
    <x v="2"/>
  </r>
  <r>
    <s v="CUST0594"/>
    <s v="Customer_594"/>
    <x v="0"/>
    <x v="0"/>
    <x v="2"/>
  </r>
  <r>
    <s v="CUST0595"/>
    <s v="Customer_595"/>
    <x v="1"/>
    <x v="0"/>
    <x v="0"/>
  </r>
  <r>
    <s v="CUST0596"/>
    <s v="Customer_596"/>
    <x v="0"/>
    <x v="0"/>
    <x v="2"/>
  </r>
  <r>
    <s v="CUST0597"/>
    <s v="Customer_597"/>
    <x v="1"/>
    <x v="0"/>
    <x v="3"/>
  </r>
  <r>
    <s v="CUST0598"/>
    <s v="Customer_598"/>
    <x v="1"/>
    <x v="1"/>
    <x v="1"/>
  </r>
  <r>
    <s v="CUST0599"/>
    <s v="Customer_599"/>
    <x v="0"/>
    <x v="1"/>
    <x v="1"/>
  </r>
  <r>
    <s v="CUST0600"/>
    <s v="Customer_600"/>
    <x v="1"/>
    <x v="2"/>
    <x v="3"/>
  </r>
  <r>
    <s v="CUST0601"/>
    <s v="Customer_601"/>
    <x v="1"/>
    <x v="4"/>
    <x v="2"/>
  </r>
  <r>
    <s v="CUST0602"/>
    <s v="Customer_602"/>
    <x v="1"/>
    <x v="3"/>
    <x v="3"/>
  </r>
  <r>
    <s v="CUST0603"/>
    <s v="Customer_603"/>
    <x v="0"/>
    <x v="2"/>
    <x v="1"/>
  </r>
  <r>
    <s v="CUST0604"/>
    <s v="Customer_604"/>
    <x v="1"/>
    <x v="1"/>
    <x v="3"/>
  </r>
  <r>
    <s v="CUST0605"/>
    <s v="Customer_605"/>
    <x v="1"/>
    <x v="0"/>
    <x v="3"/>
  </r>
  <r>
    <s v="CUST0606"/>
    <s v="Customer_606"/>
    <x v="0"/>
    <x v="4"/>
    <x v="0"/>
  </r>
  <r>
    <s v="CUST0607"/>
    <s v="Customer_607"/>
    <x v="0"/>
    <x v="0"/>
    <x v="2"/>
  </r>
  <r>
    <s v="CUST0608"/>
    <s v="Customer_608"/>
    <x v="0"/>
    <x v="4"/>
    <x v="0"/>
  </r>
  <r>
    <s v="CUST0609"/>
    <s v="Customer_609"/>
    <x v="1"/>
    <x v="0"/>
    <x v="3"/>
  </r>
  <r>
    <s v="CUST0610"/>
    <s v="Customer_610"/>
    <x v="1"/>
    <x v="4"/>
    <x v="3"/>
  </r>
  <r>
    <s v="CUST0611"/>
    <s v="Customer_611"/>
    <x v="1"/>
    <x v="4"/>
    <x v="3"/>
  </r>
  <r>
    <s v="CUST0612"/>
    <s v="Customer_612"/>
    <x v="1"/>
    <x v="4"/>
    <x v="0"/>
  </r>
  <r>
    <s v="CUST0613"/>
    <s v="Customer_613"/>
    <x v="1"/>
    <x v="3"/>
    <x v="1"/>
  </r>
  <r>
    <s v="CUST0614"/>
    <s v="Customer_614"/>
    <x v="0"/>
    <x v="4"/>
    <x v="1"/>
  </r>
  <r>
    <s v="CUST0615"/>
    <s v="Customer_615"/>
    <x v="1"/>
    <x v="2"/>
    <x v="3"/>
  </r>
  <r>
    <s v="CUST0616"/>
    <s v="Customer_616"/>
    <x v="0"/>
    <x v="3"/>
    <x v="3"/>
  </r>
  <r>
    <s v="CUST0617"/>
    <s v="Customer_617"/>
    <x v="1"/>
    <x v="0"/>
    <x v="0"/>
  </r>
  <r>
    <s v="CUST0618"/>
    <s v="Customer_618"/>
    <x v="1"/>
    <x v="1"/>
    <x v="0"/>
  </r>
  <r>
    <s v="CUST0619"/>
    <s v="Customer_619"/>
    <x v="0"/>
    <x v="1"/>
    <x v="2"/>
  </r>
  <r>
    <s v="CUST0620"/>
    <s v="Customer_620"/>
    <x v="1"/>
    <x v="0"/>
    <x v="2"/>
  </r>
  <r>
    <s v="CUST0621"/>
    <s v="Customer_621"/>
    <x v="0"/>
    <x v="1"/>
    <x v="3"/>
  </r>
  <r>
    <s v="CUST0622"/>
    <s v="Customer_622"/>
    <x v="0"/>
    <x v="1"/>
    <x v="1"/>
  </r>
  <r>
    <s v="CUST0623"/>
    <s v="Customer_623"/>
    <x v="0"/>
    <x v="3"/>
    <x v="1"/>
  </r>
  <r>
    <s v="CUST0624"/>
    <s v="Customer_624"/>
    <x v="0"/>
    <x v="4"/>
    <x v="2"/>
  </r>
  <r>
    <s v="CUST0625"/>
    <s v="Customer_625"/>
    <x v="1"/>
    <x v="3"/>
    <x v="1"/>
  </r>
  <r>
    <s v="CUST0626"/>
    <s v="Customer_626"/>
    <x v="1"/>
    <x v="1"/>
    <x v="3"/>
  </r>
  <r>
    <s v="CUST0627"/>
    <s v="Customer_627"/>
    <x v="1"/>
    <x v="3"/>
    <x v="2"/>
  </r>
  <r>
    <s v="CUST0628"/>
    <s v="Customer_628"/>
    <x v="1"/>
    <x v="0"/>
    <x v="3"/>
  </r>
  <r>
    <s v="CUST0629"/>
    <s v="Customer_629"/>
    <x v="1"/>
    <x v="2"/>
    <x v="2"/>
  </r>
  <r>
    <s v="CUST0630"/>
    <s v="Customer_630"/>
    <x v="1"/>
    <x v="0"/>
    <x v="3"/>
  </r>
  <r>
    <s v="CUST0631"/>
    <s v="Customer_631"/>
    <x v="0"/>
    <x v="1"/>
    <x v="0"/>
  </r>
  <r>
    <s v="CUST0632"/>
    <s v="Customer_632"/>
    <x v="1"/>
    <x v="0"/>
    <x v="2"/>
  </r>
  <r>
    <s v="CUST0633"/>
    <s v="Customer_633"/>
    <x v="1"/>
    <x v="2"/>
    <x v="2"/>
  </r>
  <r>
    <s v="CUST0634"/>
    <s v="Customer_634"/>
    <x v="0"/>
    <x v="1"/>
    <x v="1"/>
  </r>
  <r>
    <s v="CUST0635"/>
    <s v="Customer_635"/>
    <x v="1"/>
    <x v="2"/>
    <x v="2"/>
  </r>
  <r>
    <s v="CUST0636"/>
    <s v="Customer_636"/>
    <x v="1"/>
    <x v="0"/>
    <x v="2"/>
  </r>
  <r>
    <s v="CUST0637"/>
    <s v="Customer_637"/>
    <x v="0"/>
    <x v="3"/>
    <x v="2"/>
  </r>
  <r>
    <s v="CUST0638"/>
    <s v="Customer_638"/>
    <x v="0"/>
    <x v="4"/>
    <x v="2"/>
  </r>
  <r>
    <s v="CUST0639"/>
    <s v="Customer_639"/>
    <x v="0"/>
    <x v="0"/>
    <x v="3"/>
  </r>
  <r>
    <s v="CUST0640"/>
    <s v="Customer_640"/>
    <x v="1"/>
    <x v="4"/>
    <x v="3"/>
  </r>
  <r>
    <s v="CUST0641"/>
    <s v="Customer_641"/>
    <x v="1"/>
    <x v="4"/>
    <x v="2"/>
  </r>
  <r>
    <s v="CUST0642"/>
    <s v="Customer_642"/>
    <x v="0"/>
    <x v="1"/>
    <x v="2"/>
  </r>
  <r>
    <s v="CUST0643"/>
    <s v="Customer_643"/>
    <x v="0"/>
    <x v="0"/>
    <x v="1"/>
  </r>
  <r>
    <s v="CUST0644"/>
    <s v="Customer_644"/>
    <x v="0"/>
    <x v="3"/>
    <x v="0"/>
  </r>
  <r>
    <s v="CUST0645"/>
    <s v="Customer_645"/>
    <x v="1"/>
    <x v="4"/>
    <x v="0"/>
  </r>
  <r>
    <s v="CUST0646"/>
    <s v="Customer_646"/>
    <x v="0"/>
    <x v="4"/>
    <x v="2"/>
  </r>
  <r>
    <s v="CUST0647"/>
    <s v="Customer_647"/>
    <x v="0"/>
    <x v="0"/>
    <x v="2"/>
  </r>
  <r>
    <s v="CUST0648"/>
    <s v="Customer_648"/>
    <x v="0"/>
    <x v="2"/>
    <x v="3"/>
  </r>
  <r>
    <s v="CUST0649"/>
    <s v="Customer_649"/>
    <x v="0"/>
    <x v="0"/>
    <x v="1"/>
  </r>
  <r>
    <s v="CUST0650"/>
    <s v="Customer_650"/>
    <x v="1"/>
    <x v="4"/>
    <x v="3"/>
  </r>
  <r>
    <s v="CUST0651"/>
    <s v="Customer_651"/>
    <x v="1"/>
    <x v="3"/>
    <x v="3"/>
  </r>
  <r>
    <s v="CUST0652"/>
    <s v="Customer_652"/>
    <x v="0"/>
    <x v="4"/>
    <x v="0"/>
  </r>
  <r>
    <s v="CUST0653"/>
    <s v="Customer_653"/>
    <x v="0"/>
    <x v="2"/>
    <x v="1"/>
  </r>
  <r>
    <s v="CUST0654"/>
    <s v="Customer_654"/>
    <x v="0"/>
    <x v="2"/>
    <x v="2"/>
  </r>
  <r>
    <s v="CUST0655"/>
    <s v="Customer_655"/>
    <x v="0"/>
    <x v="4"/>
    <x v="3"/>
  </r>
  <r>
    <s v="CUST0656"/>
    <s v="Customer_656"/>
    <x v="0"/>
    <x v="0"/>
    <x v="3"/>
  </r>
  <r>
    <s v="CUST0657"/>
    <s v="Customer_657"/>
    <x v="1"/>
    <x v="2"/>
    <x v="2"/>
  </r>
  <r>
    <s v="CUST0658"/>
    <s v="Customer_658"/>
    <x v="0"/>
    <x v="3"/>
    <x v="3"/>
  </r>
  <r>
    <s v="CUST0659"/>
    <s v="Customer_659"/>
    <x v="0"/>
    <x v="4"/>
    <x v="0"/>
  </r>
  <r>
    <s v="CUST0660"/>
    <s v="Customer_660"/>
    <x v="1"/>
    <x v="0"/>
    <x v="1"/>
  </r>
  <r>
    <s v="CUST0661"/>
    <s v="Customer_661"/>
    <x v="1"/>
    <x v="3"/>
    <x v="0"/>
  </r>
  <r>
    <s v="CUST0662"/>
    <s v="Customer_662"/>
    <x v="1"/>
    <x v="1"/>
    <x v="2"/>
  </r>
  <r>
    <s v="CUST0663"/>
    <s v="Customer_663"/>
    <x v="0"/>
    <x v="3"/>
    <x v="3"/>
  </r>
  <r>
    <s v="CUST0664"/>
    <s v="Customer_664"/>
    <x v="1"/>
    <x v="4"/>
    <x v="1"/>
  </r>
  <r>
    <s v="CUST0665"/>
    <s v="Customer_665"/>
    <x v="0"/>
    <x v="0"/>
    <x v="0"/>
  </r>
  <r>
    <s v="CUST0666"/>
    <s v="Customer_666"/>
    <x v="0"/>
    <x v="4"/>
    <x v="3"/>
  </r>
  <r>
    <s v="CUST0667"/>
    <s v="Customer_667"/>
    <x v="1"/>
    <x v="0"/>
    <x v="3"/>
  </r>
  <r>
    <s v="CUST0668"/>
    <s v="Customer_668"/>
    <x v="0"/>
    <x v="0"/>
    <x v="1"/>
  </r>
  <r>
    <s v="CUST0669"/>
    <s v="Customer_669"/>
    <x v="1"/>
    <x v="1"/>
    <x v="3"/>
  </r>
  <r>
    <s v="CUST0670"/>
    <s v="Customer_670"/>
    <x v="0"/>
    <x v="3"/>
    <x v="1"/>
  </r>
  <r>
    <s v="CUST0671"/>
    <s v="Customer_671"/>
    <x v="1"/>
    <x v="0"/>
    <x v="1"/>
  </r>
  <r>
    <s v="CUST0672"/>
    <s v="Customer_672"/>
    <x v="0"/>
    <x v="4"/>
    <x v="3"/>
  </r>
  <r>
    <s v="CUST0673"/>
    <s v="Customer_673"/>
    <x v="0"/>
    <x v="1"/>
    <x v="3"/>
  </r>
  <r>
    <s v="CUST0674"/>
    <s v="Customer_674"/>
    <x v="1"/>
    <x v="3"/>
    <x v="0"/>
  </r>
  <r>
    <s v="CUST0675"/>
    <s v="Customer_675"/>
    <x v="0"/>
    <x v="4"/>
    <x v="1"/>
  </r>
  <r>
    <s v="CUST0676"/>
    <s v="Customer_676"/>
    <x v="0"/>
    <x v="3"/>
    <x v="3"/>
  </r>
  <r>
    <s v="CUST0677"/>
    <s v="Customer_677"/>
    <x v="1"/>
    <x v="3"/>
    <x v="2"/>
  </r>
  <r>
    <s v="CUST0678"/>
    <s v="Customer_678"/>
    <x v="0"/>
    <x v="4"/>
    <x v="2"/>
  </r>
  <r>
    <s v="CUST0679"/>
    <s v="Customer_679"/>
    <x v="0"/>
    <x v="0"/>
    <x v="2"/>
  </r>
  <r>
    <s v="CUST0680"/>
    <s v="Customer_680"/>
    <x v="0"/>
    <x v="3"/>
    <x v="1"/>
  </r>
  <r>
    <s v="CUST0681"/>
    <s v="Customer_681"/>
    <x v="1"/>
    <x v="3"/>
    <x v="2"/>
  </r>
  <r>
    <s v="CUST0682"/>
    <s v="Customer_682"/>
    <x v="1"/>
    <x v="4"/>
    <x v="2"/>
  </r>
  <r>
    <s v="CUST0683"/>
    <s v="Customer_683"/>
    <x v="1"/>
    <x v="4"/>
    <x v="2"/>
  </r>
  <r>
    <s v="CUST0684"/>
    <s v="Customer_684"/>
    <x v="1"/>
    <x v="1"/>
    <x v="3"/>
  </r>
  <r>
    <s v="CUST0685"/>
    <s v="Customer_685"/>
    <x v="0"/>
    <x v="0"/>
    <x v="1"/>
  </r>
  <r>
    <s v="CUST0686"/>
    <s v="Customer_686"/>
    <x v="0"/>
    <x v="1"/>
    <x v="3"/>
  </r>
  <r>
    <s v="CUST0687"/>
    <s v="Customer_687"/>
    <x v="1"/>
    <x v="1"/>
    <x v="0"/>
  </r>
  <r>
    <s v="CUST0688"/>
    <s v="Customer_688"/>
    <x v="1"/>
    <x v="2"/>
    <x v="1"/>
  </r>
  <r>
    <s v="CUST0689"/>
    <s v="Customer_689"/>
    <x v="0"/>
    <x v="0"/>
    <x v="1"/>
  </r>
  <r>
    <s v="CUST0690"/>
    <s v="Customer_690"/>
    <x v="1"/>
    <x v="0"/>
    <x v="1"/>
  </r>
  <r>
    <s v="CUST0691"/>
    <s v="Customer_691"/>
    <x v="1"/>
    <x v="2"/>
    <x v="3"/>
  </r>
  <r>
    <s v="CUST0692"/>
    <s v="Customer_692"/>
    <x v="1"/>
    <x v="2"/>
    <x v="3"/>
  </r>
  <r>
    <s v="CUST0693"/>
    <s v="Customer_693"/>
    <x v="0"/>
    <x v="4"/>
    <x v="2"/>
  </r>
  <r>
    <s v="CUST0694"/>
    <s v="Customer_694"/>
    <x v="0"/>
    <x v="1"/>
    <x v="0"/>
  </r>
  <r>
    <s v="CUST0695"/>
    <s v="Customer_695"/>
    <x v="1"/>
    <x v="4"/>
    <x v="0"/>
  </r>
  <r>
    <s v="CUST0696"/>
    <s v="Customer_696"/>
    <x v="0"/>
    <x v="4"/>
    <x v="3"/>
  </r>
  <r>
    <s v="CUST0697"/>
    <s v="Customer_697"/>
    <x v="0"/>
    <x v="1"/>
    <x v="1"/>
  </r>
  <r>
    <s v="CUST0698"/>
    <s v="Customer_698"/>
    <x v="1"/>
    <x v="4"/>
    <x v="1"/>
  </r>
  <r>
    <s v="CUST0699"/>
    <s v="Customer_699"/>
    <x v="1"/>
    <x v="3"/>
    <x v="2"/>
  </r>
  <r>
    <s v="CUST0700"/>
    <s v="Customer_700"/>
    <x v="0"/>
    <x v="0"/>
    <x v="2"/>
  </r>
  <r>
    <s v="CUST0701"/>
    <s v="Customer_701"/>
    <x v="0"/>
    <x v="3"/>
    <x v="3"/>
  </r>
  <r>
    <s v="CUST0702"/>
    <s v="Customer_702"/>
    <x v="0"/>
    <x v="3"/>
    <x v="1"/>
  </r>
  <r>
    <s v="CUST0703"/>
    <s v="Customer_703"/>
    <x v="0"/>
    <x v="0"/>
    <x v="3"/>
  </r>
  <r>
    <s v="CUST0704"/>
    <s v="Customer_704"/>
    <x v="1"/>
    <x v="3"/>
    <x v="2"/>
  </r>
  <r>
    <s v="CUST0705"/>
    <s v="Customer_705"/>
    <x v="1"/>
    <x v="1"/>
    <x v="2"/>
  </r>
  <r>
    <s v="CUST0706"/>
    <s v="Customer_706"/>
    <x v="1"/>
    <x v="3"/>
    <x v="3"/>
  </r>
  <r>
    <s v="CUST0707"/>
    <s v="Customer_707"/>
    <x v="0"/>
    <x v="4"/>
    <x v="1"/>
  </r>
  <r>
    <s v="CUST0708"/>
    <s v="Customer_708"/>
    <x v="1"/>
    <x v="4"/>
    <x v="3"/>
  </r>
  <r>
    <s v="CUST0709"/>
    <s v="Customer_709"/>
    <x v="1"/>
    <x v="4"/>
    <x v="0"/>
  </r>
  <r>
    <s v="CUST0710"/>
    <s v="Customer_710"/>
    <x v="1"/>
    <x v="4"/>
    <x v="2"/>
  </r>
  <r>
    <s v="CUST0711"/>
    <s v="Customer_711"/>
    <x v="1"/>
    <x v="2"/>
    <x v="3"/>
  </r>
  <r>
    <s v="CUST0712"/>
    <s v="Customer_712"/>
    <x v="0"/>
    <x v="2"/>
    <x v="0"/>
  </r>
  <r>
    <s v="CUST0713"/>
    <s v="Customer_713"/>
    <x v="0"/>
    <x v="2"/>
    <x v="2"/>
  </r>
  <r>
    <s v="CUST0714"/>
    <s v="Customer_714"/>
    <x v="0"/>
    <x v="4"/>
    <x v="1"/>
  </r>
  <r>
    <s v="CUST0715"/>
    <s v="Customer_715"/>
    <x v="0"/>
    <x v="2"/>
    <x v="0"/>
  </r>
  <r>
    <s v="CUST0716"/>
    <s v="Customer_716"/>
    <x v="0"/>
    <x v="2"/>
    <x v="2"/>
  </r>
  <r>
    <s v="CUST0717"/>
    <s v="Customer_717"/>
    <x v="1"/>
    <x v="1"/>
    <x v="2"/>
  </r>
  <r>
    <s v="CUST0718"/>
    <s v="Customer_718"/>
    <x v="0"/>
    <x v="0"/>
    <x v="1"/>
  </r>
  <r>
    <s v="CUST0719"/>
    <s v="Customer_719"/>
    <x v="0"/>
    <x v="2"/>
    <x v="3"/>
  </r>
  <r>
    <s v="CUST0720"/>
    <s v="Customer_720"/>
    <x v="0"/>
    <x v="3"/>
    <x v="0"/>
  </r>
  <r>
    <s v="CUST0721"/>
    <s v="Customer_721"/>
    <x v="0"/>
    <x v="1"/>
    <x v="1"/>
  </r>
  <r>
    <s v="CUST0722"/>
    <s v="Customer_722"/>
    <x v="1"/>
    <x v="1"/>
    <x v="1"/>
  </r>
  <r>
    <s v="CUST0723"/>
    <s v="Customer_723"/>
    <x v="0"/>
    <x v="3"/>
    <x v="3"/>
  </r>
  <r>
    <s v="CUST0724"/>
    <s v="Customer_724"/>
    <x v="1"/>
    <x v="1"/>
    <x v="2"/>
  </r>
  <r>
    <s v="CUST0725"/>
    <s v="Customer_725"/>
    <x v="0"/>
    <x v="3"/>
    <x v="1"/>
  </r>
  <r>
    <s v="CUST0726"/>
    <s v="Customer_726"/>
    <x v="0"/>
    <x v="2"/>
    <x v="2"/>
  </r>
  <r>
    <s v="CUST0727"/>
    <s v="Customer_727"/>
    <x v="0"/>
    <x v="0"/>
    <x v="0"/>
  </r>
  <r>
    <s v="CUST0728"/>
    <s v="Customer_728"/>
    <x v="0"/>
    <x v="4"/>
    <x v="3"/>
  </r>
  <r>
    <s v="CUST0729"/>
    <s v="Customer_729"/>
    <x v="1"/>
    <x v="0"/>
    <x v="3"/>
  </r>
  <r>
    <s v="CUST0730"/>
    <s v="Customer_730"/>
    <x v="1"/>
    <x v="1"/>
    <x v="0"/>
  </r>
  <r>
    <s v="CUST0731"/>
    <s v="Customer_731"/>
    <x v="0"/>
    <x v="2"/>
    <x v="2"/>
  </r>
  <r>
    <s v="CUST0732"/>
    <s v="Customer_732"/>
    <x v="0"/>
    <x v="2"/>
    <x v="2"/>
  </r>
  <r>
    <s v="CUST0733"/>
    <s v="Customer_733"/>
    <x v="1"/>
    <x v="2"/>
    <x v="2"/>
  </r>
  <r>
    <s v="CUST0734"/>
    <s v="Customer_734"/>
    <x v="0"/>
    <x v="2"/>
    <x v="0"/>
  </r>
  <r>
    <s v="CUST0735"/>
    <s v="Customer_735"/>
    <x v="1"/>
    <x v="1"/>
    <x v="0"/>
  </r>
  <r>
    <s v="CUST0736"/>
    <s v="Customer_736"/>
    <x v="0"/>
    <x v="3"/>
    <x v="2"/>
  </r>
  <r>
    <s v="CUST0737"/>
    <s v="Customer_737"/>
    <x v="0"/>
    <x v="3"/>
    <x v="0"/>
  </r>
  <r>
    <s v="CUST0738"/>
    <s v="Customer_738"/>
    <x v="0"/>
    <x v="2"/>
    <x v="2"/>
  </r>
  <r>
    <s v="CUST0739"/>
    <s v="Customer_739"/>
    <x v="0"/>
    <x v="0"/>
    <x v="3"/>
  </r>
  <r>
    <s v="CUST0740"/>
    <s v="Customer_740"/>
    <x v="1"/>
    <x v="3"/>
    <x v="2"/>
  </r>
  <r>
    <s v="CUST0741"/>
    <s v="Customer_741"/>
    <x v="1"/>
    <x v="2"/>
    <x v="2"/>
  </r>
  <r>
    <s v="CUST0742"/>
    <s v="Customer_742"/>
    <x v="1"/>
    <x v="0"/>
    <x v="1"/>
  </r>
  <r>
    <s v="CUST0743"/>
    <s v="Customer_743"/>
    <x v="0"/>
    <x v="3"/>
    <x v="3"/>
  </r>
  <r>
    <s v="CUST0744"/>
    <s v="Customer_744"/>
    <x v="0"/>
    <x v="3"/>
    <x v="3"/>
  </r>
  <r>
    <s v="CUST0745"/>
    <s v="Customer_745"/>
    <x v="1"/>
    <x v="0"/>
    <x v="3"/>
  </r>
  <r>
    <s v="CUST0746"/>
    <s v="Customer_746"/>
    <x v="0"/>
    <x v="0"/>
    <x v="1"/>
  </r>
  <r>
    <s v="CUST0747"/>
    <s v="Customer_747"/>
    <x v="1"/>
    <x v="1"/>
    <x v="3"/>
  </r>
  <r>
    <s v="CUST0748"/>
    <s v="Customer_748"/>
    <x v="0"/>
    <x v="1"/>
    <x v="1"/>
  </r>
  <r>
    <s v="CUST0749"/>
    <s v="Customer_749"/>
    <x v="0"/>
    <x v="3"/>
    <x v="0"/>
  </r>
  <r>
    <s v="CUST0750"/>
    <s v="Customer_750"/>
    <x v="0"/>
    <x v="4"/>
    <x v="3"/>
  </r>
  <r>
    <s v="CUST0751"/>
    <s v="Customer_751"/>
    <x v="1"/>
    <x v="2"/>
    <x v="0"/>
  </r>
  <r>
    <s v="CUST0752"/>
    <s v="Customer_752"/>
    <x v="1"/>
    <x v="0"/>
    <x v="0"/>
  </r>
  <r>
    <s v="CUST0753"/>
    <s v="Customer_753"/>
    <x v="1"/>
    <x v="3"/>
    <x v="0"/>
  </r>
  <r>
    <s v="CUST0754"/>
    <s v="Customer_754"/>
    <x v="1"/>
    <x v="2"/>
    <x v="2"/>
  </r>
  <r>
    <s v="CUST0755"/>
    <s v="Customer_755"/>
    <x v="0"/>
    <x v="1"/>
    <x v="3"/>
  </r>
  <r>
    <s v="CUST0756"/>
    <s v="Customer_756"/>
    <x v="0"/>
    <x v="0"/>
    <x v="0"/>
  </r>
  <r>
    <s v="CUST0757"/>
    <s v="Customer_757"/>
    <x v="1"/>
    <x v="0"/>
    <x v="0"/>
  </r>
  <r>
    <s v="CUST0758"/>
    <s v="Customer_758"/>
    <x v="0"/>
    <x v="0"/>
    <x v="1"/>
  </r>
  <r>
    <s v="CUST0759"/>
    <s v="Customer_759"/>
    <x v="0"/>
    <x v="1"/>
    <x v="1"/>
  </r>
  <r>
    <s v="CUST0760"/>
    <s v="Customer_760"/>
    <x v="0"/>
    <x v="3"/>
    <x v="2"/>
  </r>
  <r>
    <s v="CUST0761"/>
    <s v="Customer_761"/>
    <x v="1"/>
    <x v="4"/>
    <x v="3"/>
  </r>
  <r>
    <s v="CUST0762"/>
    <s v="Customer_762"/>
    <x v="0"/>
    <x v="1"/>
    <x v="0"/>
  </r>
  <r>
    <s v="CUST0763"/>
    <s v="Customer_763"/>
    <x v="0"/>
    <x v="2"/>
    <x v="2"/>
  </r>
  <r>
    <s v="CUST0764"/>
    <s v="Customer_764"/>
    <x v="0"/>
    <x v="0"/>
    <x v="1"/>
  </r>
  <r>
    <s v="CUST0765"/>
    <s v="Customer_765"/>
    <x v="1"/>
    <x v="0"/>
    <x v="0"/>
  </r>
  <r>
    <s v="CUST0766"/>
    <s v="Customer_766"/>
    <x v="0"/>
    <x v="4"/>
    <x v="0"/>
  </r>
  <r>
    <s v="CUST0767"/>
    <s v="Customer_767"/>
    <x v="1"/>
    <x v="1"/>
    <x v="3"/>
  </r>
  <r>
    <s v="CUST0768"/>
    <s v="Customer_768"/>
    <x v="1"/>
    <x v="2"/>
    <x v="2"/>
  </r>
  <r>
    <s v="CUST0769"/>
    <s v="Customer_769"/>
    <x v="1"/>
    <x v="2"/>
    <x v="3"/>
  </r>
  <r>
    <s v="CUST0770"/>
    <s v="Customer_770"/>
    <x v="0"/>
    <x v="2"/>
    <x v="2"/>
  </r>
  <r>
    <s v="CUST0771"/>
    <s v="Customer_771"/>
    <x v="1"/>
    <x v="0"/>
    <x v="3"/>
  </r>
  <r>
    <s v="CUST0772"/>
    <s v="Customer_772"/>
    <x v="0"/>
    <x v="1"/>
    <x v="1"/>
  </r>
  <r>
    <s v="CUST0773"/>
    <s v="Customer_773"/>
    <x v="0"/>
    <x v="1"/>
    <x v="3"/>
  </r>
  <r>
    <s v="CUST0774"/>
    <s v="Customer_774"/>
    <x v="0"/>
    <x v="1"/>
    <x v="0"/>
  </r>
  <r>
    <s v="CUST0775"/>
    <s v="Customer_775"/>
    <x v="1"/>
    <x v="3"/>
    <x v="3"/>
  </r>
  <r>
    <s v="CUST0776"/>
    <s v="Customer_776"/>
    <x v="1"/>
    <x v="2"/>
    <x v="3"/>
  </r>
  <r>
    <s v="CUST0777"/>
    <s v="Customer_777"/>
    <x v="1"/>
    <x v="4"/>
    <x v="0"/>
  </r>
  <r>
    <s v="CUST0778"/>
    <s v="Customer_778"/>
    <x v="1"/>
    <x v="2"/>
    <x v="2"/>
  </r>
  <r>
    <s v="CUST0779"/>
    <s v="Customer_779"/>
    <x v="0"/>
    <x v="3"/>
    <x v="2"/>
  </r>
  <r>
    <s v="CUST0780"/>
    <s v="Customer_780"/>
    <x v="0"/>
    <x v="0"/>
    <x v="0"/>
  </r>
  <r>
    <s v="CUST0781"/>
    <s v="Customer_781"/>
    <x v="0"/>
    <x v="1"/>
    <x v="0"/>
  </r>
  <r>
    <s v="CUST0782"/>
    <s v="Customer_782"/>
    <x v="1"/>
    <x v="1"/>
    <x v="1"/>
  </r>
  <r>
    <s v="CUST0783"/>
    <s v="Customer_783"/>
    <x v="0"/>
    <x v="4"/>
    <x v="3"/>
  </r>
  <r>
    <s v="CUST0784"/>
    <s v="Customer_784"/>
    <x v="0"/>
    <x v="3"/>
    <x v="1"/>
  </r>
  <r>
    <s v="CUST0785"/>
    <s v="Customer_785"/>
    <x v="1"/>
    <x v="1"/>
    <x v="1"/>
  </r>
  <r>
    <s v="CUST0786"/>
    <s v="Customer_786"/>
    <x v="0"/>
    <x v="3"/>
    <x v="0"/>
  </r>
  <r>
    <s v="CUST0787"/>
    <s v="Customer_787"/>
    <x v="0"/>
    <x v="0"/>
    <x v="1"/>
  </r>
  <r>
    <s v="CUST0788"/>
    <s v="Customer_788"/>
    <x v="0"/>
    <x v="3"/>
    <x v="3"/>
  </r>
  <r>
    <s v="CUST0789"/>
    <s v="Customer_789"/>
    <x v="0"/>
    <x v="0"/>
    <x v="3"/>
  </r>
  <r>
    <s v="CUST0790"/>
    <s v="Customer_790"/>
    <x v="1"/>
    <x v="2"/>
    <x v="2"/>
  </r>
  <r>
    <s v="CUST0791"/>
    <s v="Customer_791"/>
    <x v="1"/>
    <x v="3"/>
    <x v="2"/>
  </r>
  <r>
    <s v="CUST0792"/>
    <s v="Customer_792"/>
    <x v="1"/>
    <x v="2"/>
    <x v="2"/>
  </r>
  <r>
    <s v="CUST0793"/>
    <s v="Customer_793"/>
    <x v="1"/>
    <x v="4"/>
    <x v="1"/>
  </r>
  <r>
    <s v="CUST0794"/>
    <s v="Customer_794"/>
    <x v="1"/>
    <x v="1"/>
    <x v="0"/>
  </r>
  <r>
    <s v="CUST0795"/>
    <s v="Customer_795"/>
    <x v="0"/>
    <x v="0"/>
    <x v="1"/>
  </r>
  <r>
    <s v="CUST0796"/>
    <s v="Customer_796"/>
    <x v="0"/>
    <x v="3"/>
    <x v="0"/>
  </r>
  <r>
    <s v="CUST0797"/>
    <s v="Customer_797"/>
    <x v="0"/>
    <x v="2"/>
    <x v="3"/>
  </r>
  <r>
    <s v="CUST0798"/>
    <s v="Customer_798"/>
    <x v="1"/>
    <x v="0"/>
    <x v="3"/>
  </r>
  <r>
    <s v="CUST0799"/>
    <s v="Customer_799"/>
    <x v="0"/>
    <x v="0"/>
    <x v="3"/>
  </r>
  <r>
    <s v="CUST0800"/>
    <s v="Customer_800"/>
    <x v="0"/>
    <x v="0"/>
    <x v="3"/>
  </r>
  <r>
    <s v="CUST0801"/>
    <s v="Customer_801"/>
    <x v="1"/>
    <x v="4"/>
    <x v="2"/>
  </r>
  <r>
    <s v="CUST0802"/>
    <s v="Customer_802"/>
    <x v="0"/>
    <x v="2"/>
    <x v="2"/>
  </r>
  <r>
    <s v="CUST0803"/>
    <s v="Customer_803"/>
    <x v="1"/>
    <x v="2"/>
    <x v="3"/>
  </r>
  <r>
    <s v="CUST0804"/>
    <s v="Customer_804"/>
    <x v="0"/>
    <x v="4"/>
    <x v="0"/>
  </r>
  <r>
    <s v="CUST0805"/>
    <s v="Customer_805"/>
    <x v="0"/>
    <x v="3"/>
    <x v="0"/>
  </r>
  <r>
    <s v="CUST0806"/>
    <s v="Customer_806"/>
    <x v="0"/>
    <x v="4"/>
    <x v="0"/>
  </r>
  <r>
    <s v="CUST0807"/>
    <s v="Customer_807"/>
    <x v="1"/>
    <x v="3"/>
    <x v="0"/>
  </r>
  <r>
    <s v="CUST0808"/>
    <s v="Customer_808"/>
    <x v="0"/>
    <x v="2"/>
    <x v="3"/>
  </r>
  <r>
    <s v="CUST0809"/>
    <s v="Customer_809"/>
    <x v="0"/>
    <x v="2"/>
    <x v="1"/>
  </r>
  <r>
    <s v="CUST0810"/>
    <s v="Customer_810"/>
    <x v="0"/>
    <x v="0"/>
    <x v="2"/>
  </r>
  <r>
    <s v="CUST0811"/>
    <s v="Customer_811"/>
    <x v="0"/>
    <x v="3"/>
    <x v="1"/>
  </r>
  <r>
    <s v="CUST0812"/>
    <s v="Customer_812"/>
    <x v="1"/>
    <x v="1"/>
    <x v="3"/>
  </r>
  <r>
    <s v="CUST0813"/>
    <s v="Customer_813"/>
    <x v="0"/>
    <x v="1"/>
    <x v="1"/>
  </r>
  <r>
    <s v="CUST0814"/>
    <s v="Customer_814"/>
    <x v="0"/>
    <x v="4"/>
    <x v="0"/>
  </r>
  <r>
    <s v="CUST0815"/>
    <s v="Customer_815"/>
    <x v="0"/>
    <x v="2"/>
    <x v="0"/>
  </r>
  <r>
    <s v="CUST0816"/>
    <s v="Customer_816"/>
    <x v="0"/>
    <x v="3"/>
    <x v="3"/>
  </r>
  <r>
    <s v="CUST0817"/>
    <s v="Customer_817"/>
    <x v="0"/>
    <x v="3"/>
    <x v="0"/>
  </r>
  <r>
    <s v="CUST0818"/>
    <s v="Customer_818"/>
    <x v="0"/>
    <x v="2"/>
    <x v="1"/>
  </r>
  <r>
    <s v="CUST0819"/>
    <s v="Customer_819"/>
    <x v="0"/>
    <x v="2"/>
    <x v="1"/>
  </r>
  <r>
    <s v="CUST0820"/>
    <s v="Customer_820"/>
    <x v="1"/>
    <x v="4"/>
    <x v="2"/>
  </r>
  <r>
    <s v="CUST0821"/>
    <s v="Customer_821"/>
    <x v="0"/>
    <x v="0"/>
    <x v="0"/>
  </r>
  <r>
    <s v="CUST0822"/>
    <s v="Customer_822"/>
    <x v="0"/>
    <x v="4"/>
    <x v="0"/>
  </r>
  <r>
    <s v="CUST0823"/>
    <s v="Customer_823"/>
    <x v="1"/>
    <x v="0"/>
    <x v="0"/>
  </r>
  <r>
    <s v="CUST0824"/>
    <s v="Customer_824"/>
    <x v="1"/>
    <x v="2"/>
    <x v="0"/>
  </r>
  <r>
    <s v="CUST0825"/>
    <s v="Customer_825"/>
    <x v="0"/>
    <x v="3"/>
    <x v="0"/>
  </r>
  <r>
    <s v="CUST0826"/>
    <s v="Customer_826"/>
    <x v="1"/>
    <x v="1"/>
    <x v="3"/>
  </r>
  <r>
    <s v="CUST0827"/>
    <s v="Customer_827"/>
    <x v="0"/>
    <x v="3"/>
    <x v="2"/>
  </r>
  <r>
    <s v="CUST0828"/>
    <s v="Customer_828"/>
    <x v="0"/>
    <x v="3"/>
    <x v="2"/>
  </r>
  <r>
    <s v="CUST0829"/>
    <s v="Customer_829"/>
    <x v="1"/>
    <x v="1"/>
    <x v="3"/>
  </r>
  <r>
    <s v="CUST0830"/>
    <s v="Customer_830"/>
    <x v="0"/>
    <x v="4"/>
    <x v="0"/>
  </r>
  <r>
    <s v="CUST0831"/>
    <s v="Customer_831"/>
    <x v="1"/>
    <x v="2"/>
    <x v="0"/>
  </r>
  <r>
    <s v="CUST0832"/>
    <s v="Customer_832"/>
    <x v="0"/>
    <x v="4"/>
    <x v="2"/>
  </r>
  <r>
    <s v="CUST0833"/>
    <s v="Customer_833"/>
    <x v="0"/>
    <x v="2"/>
    <x v="2"/>
  </r>
  <r>
    <s v="CUST0834"/>
    <s v="Customer_834"/>
    <x v="1"/>
    <x v="4"/>
    <x v="2"/>
  </r>
  <r>
    <s v="CUST0835"/>
    <s v="Customer_835"/>
    <x v="0"/>
    <x v="4"/>
    <x v="1"/>
  </r>
  <r>
    <s v="CUST0836"/>
    <s v="Customer_836"/>
    <x v="1"/>
    <x v="4"/>
    <x v="2"/>
  </r>
  <r>
    <s v="CUST0837"/>
    <s v="Customer_837"/>
    <x v="1"/>
    <x v="3"/>
    <x v="3"/>
  </r>
  <r>
    <s v="CUST0838"/>
    <s v="Customer_838"/>
    <x v="0"/>
    <x v="3"/>
    <x v="3"/>
  </r>
  <r>
    <s v="CUST0839"/>
    <s v="Customer_839"/>
    <x v="1"/>
    <x v="1"/>
    <x v="0"/>
  </r>
  <r>
    <s v="CUST0840"/>
    <s v="Customer_840"/>
    <x v="1"/>
    <x v="4"/>
    <x v="0"/>
  </r>
  <r>
    <s v="CUST0841"/>
    <s v="Customer_841"/>
    <x v="0"/>
    <x v="4"/>
    <x v="1"/>
  </r>
  <r>
    <s v="CUST0842"/>
    <s v="Customer_842"/>
    <x v="1"/>
    <x v="1"/>
    <x v="1"/>
  </r>
  <r>
    <s v="CUST0843"/>
    <s v="Customer_843"/>
    <x v="1"/>
    <x v="2"/>
    <x v="1"/>
  </r>
  <r>
    <s v="CUST0844"/>
    <s v="Customer_844"/>
    <x v="1"/>
    <x v="4"/>
    <x v="1"/>
  </r>
  <r>
    <s v="CUST0845"/>
    <s v="Customer_845"/>
    <x v="0"/>
    <x v="4"/>
    <x v="3"/>
  </r>
  <r>
    <s v="CUST0846"/>
    <s v="Customer_846"/>
    <x v="1"/>
    <x v="1"/>
    <x v="1"/>
  </r>
  <r>
    <s v="CUST0847"/>
    <s v="Customer_847"/>
    <x v="1"/>
    <x v="0"/>
    <x v="0"/>
  </r>
  <r>
    <s v="CUST0848"/>
    <s v="Customer_848"/>
    <x v="0"/>
    <x v="3"/>
    <x v="3"/>
  </r>
  <r>
    <s v="CUST0849"/>
    <s v="Customer_849"/>
    <x v="1"/>
    <x v="0"/>
    <x v="2"/>
  </r>
  <r>
    <s v="CUST0850"/>
    <s v="Customer_850"/>
    <x v="0"/>
    <x v="3"/>
    <x v="0"/>
  </r>
  <r>
    <s v="CUST0851"/>
    <s v="Customer_851"/>
    <x v="1"/>
    <x v="3"/>
    <x v="0"/>
  </r>
  <r>
    <s v="CUST0852"/>
    <s v="Customer_852"/>
    <x v="1"/>
    <x v="1"/>
    <x v="2"/>
  </r>
  <r>
    <s v="CUST0853"/>
    <s v="Customer_853"/>
    <x v="1"/>
    <x v="3"/>
    <x v="2"/>
  </r>
  <r>
    <s v="CUST0854"/>
    <s v="Customer_854"/>
    <x v="0"/>
    <x v="2"/>
    <x v="3"/>
  </r>
  <r>
    <s v="CUST0855"/>
    <s v="Customer_855"/>
    <x v="0"/>
    <x v="4"/>
    <x v="1"/>
  </r>
  <r>
    <s v="CUST0856"/>
    <s v="Customer_856"/>
    <x v="0"/>
    <x v="2"/>
    <x v="2"/>
  </r>
  <r>
    <s v="CUST0857"/>
    <s v="Customer_857"/>
    <x v="1"/>
    <x v="3"/>
    <x v="3"/>
  </r>
  <r>
    <s v="CUST0858"/>
    <s v="Customer_858"/>
    <x v="0"/>
    <x v="0"/>
    <x v="3"/>
  </r>
  <r>
    <s v="CUST0859"/>
    <s v="Customer_859"/>
    <x v="1"/>
    <x v="4"/>
    <x v="1"/>
  </r>
  <r>
    <s v="CUST0860"/>
    <s v="Customer_860"/>
    <x v="0"/>
    <x v="2"/>
    <x v="0"/>
  </r>
  <r>
    <s v="CUST0861"/>
    <s v="Customer_861"/>
    <x v="0"/>
    <x v="1"/>
    <x v="0"/>
  </r>
  <r>
    <s v="CUST0862"/>
    <s v="Customer_862"/>
    <x v="0"/>
    <x v="4"/>
    <x v="3"/>
  </r>
  <r>
    <s v="CUST0863"/>
    <s v="Customer_863"/>
    <x v="1"/>
    <x v="0"/>
    <x v="0"/>
  </r>
  <r>
    <s v="CUST0864"/>
    <s v="Customer_864"/>
    <x v="1"/>
    <x v="3"/>
    <x v="0"/>
  </r>
  <r>
    <s v="CUST0865"/>
    <s v="Customer_865"/>
    <x v="1"/>
    <x v="0"/>
    <x v="1"/>
  </r>
  <r>
    <s v="CUST0866"/>
    <s v="Customer_866"/>
    <x v="0"/>
    <x v="4"/>
    <x v="3"/>
  </r>
  <r>
    <s v="CUST0867"/>
    <s v="Customer_867"/>
    <x v="0"/>
    <x v="2"/>
    <x v="0"/>
  </r>
  <r>
    <s v="CUST0868"/>
    <s v="Customer_868"/>
    <x v="1"/>
    <x v="3"/>
    <x v="1"/>
  </r>
  <r>
    <s v="CUST0869"/>
    <s v="Customer_869"/>
    <x v="1"/>
    <x v="0"/>
    <x v="0"/>
  </r>
  <r>
    <s v="CUST0870"/>
    <s v="Customer_870"/>
    <x v="1"/>
    <x v="2"/>
    <x v="0"/>
  </r>
  <r>
    <s v="CUST0871"/>
    <s v="Customer_871"/>
    <x v="1"/>
    <x v="0"/>
    <x v="1"/>
  </r>
  <r>
    <s v="CUST0872"/>
    <s v="Customer_872"/>
    <x v="1"/>
    <x v="0"/>
    <x v="0"/>
  </r>
  <r>
    <s v="CUST0873"/>
    <s v="Customer_873"/>
    <x v="1"/>
    <x v="1"/>
    <x v="2"/>
  </r>
  <r>
    <s v="CUST0874"/>
    <s v="Customer_874"/>
    <x v="1"/>
    <x v="1"/>
    <x v="0"/>
  </r>
  <r>
    <s v="CUST0875"/>
    <s v="Customer_875"/>
    <x v="0"/>
    <x v="1"/>
    <x v="1"/>
  </r>
  <r>
    <s v="CUST0876"/>
    <s v="Customer_876"/>
    <x v="1"/>
    <x v="1"/>
    <x v="2"/>
  </r>
  <r>
    <s v="CUST0877"/>
    <s v="Customer_877"/>
    <x v="1"/>
    <x v="1"/>
    <x v="2"/>
  </r>
  <r>
    <s v="CUST0878"/>
    <s v="Customer_878"/>
    <x v="1"/>
    <x v="3"/>
    <x v="3"/>
  </r>
  <r>
    <s v="CUST0879"/>
    <s v="Customer_879"/>
    <x v="0"/>
    <x v="4"/>
    <x v="2"/>
  </r>
  <r>
    <s v="CUST0880"/>
    <s v="Customer_880"/>
    <x v="0"/>
    <x v="1"/>
    <x v="3"/>
  </r>
  <r>
    <s v="CUST0881"/>
    <s v="Customer_881"/>
    <x v="1"/>
    <x v="4"/>
    <x v="3"/>
  </r>
  <r>
    <s v="CUST0882"/>
    <s v="Customer_882"/>
    <x v="1"/>
    <x v="1"/>
    <x v="1"/>
  </r>
  <r>
    <s v="CUST0883"/>
    <s v="Customer_883"/>
    <x v="0"/>
    <x v="4"/>
    <x v="1"/>
  </r>
  <r>
    <s v="CUST0884"/>
    <s v="Customer_884"/>
    <x v="1"/>
    <x v="4"/>
    <x v="2"/>
  </r>
  <r>
    <s v="CUST0885"/>
    <s v="Customer_885"/>
    <x v="1"/>
    <x v="3"/>
    <x v="3"/>
  </r>
  <r>
    <s v="CUST0886"/>
    <s v="Customer_886"/>
    <x v="0"/>
    <x v="1"/>
    <x v="3"/>
  </r>
  <r>
    <s v="CUST0887"/>
    <s v="Customer_887"/>
    <x v="1"/>
    <x v="4"/>
    <x v="3"/>
  </r>
  <r>
    <s v="CUST0888"/>
    <s v="Customer_888"/>
    <x v="1"/>
    <x v="4"/>
    <x v="3"/>
  </r>
  <r>
    <s v="CUST0889"/>
    <s v="Customer_889"/>
    <x v="1"/>
    <x v="3"/>
    <x v="1"/>
  </r>
  <r>
    <s v="CUST0890"/>
    <s v="Customer_890"/>
    <x v="0"/>
    <x v="1"/>
    <x v="2"/>
  </r>
  <r>
    <s v="CUST0891"/>
    <s v="Customer_891"/>
    <x v="1"/>
    <x v="0"/>
    <x v="0"/>
  </r>
  <r>
    <s v="CUST0892"/>
    <s v="Customer_892"/>
    <x v="0"/>
    <x v="4"/>
    <x v="3"/>
  </r>
  <r>
    <s v="CUST0893"/>
    <s v="Customer_893"/>
    <x v="1"/>
    <x v="0"/>
    <x v="3"/>
  </r>
  <r>
    <s v="CUST0894"/>
    <s v="Customer_894"/>
    <x v="0"/>
    <x v="4"/>
    <x v="3"/>
  </r>
  <r>
    <s v="CUST0895"/>
    <s v="Customer_895"/>
    <x v="0"/>
    <x v="0"/>
    <x v="0"/>
  </r>
  <r>
    <s v="CUST0896"/>
    <s v="Customer_896"/>
    <x v="0"/>
    <x v="0"/>
    <x v="0"/>
  </r>
  <r>
    <s v="CUST0897"/>
    <s v="Customer_897"/>
    <x v="1"/>
    <x v="2"/>
    <x v="0"/>
  </r>
  <r>
    <s v="CUST0898"/>
    <s v="Customer_898"/>
    <x v="1"/>
    <x v="3"/>
    <x v="0"/>
  </r>
  <r>
    <s v="CUST0899"/>
    <s v="Customer_899"/>
    <x v="1"/>
    <x v="4"/>
    <x v="0"/>
  </r>
  <r>
    <s v="CUST0900"/>
    <s v="Customer_900"/>
    <x v="1"/>
    <x v="3"/>
    <x v="1"/>
  </r>
  <r>
    <s v="CUST0901"/>
    <s v="Customer_901"/>
    <x v="0"/>
    <x v="1"/>
    <x v="0"/>
  </r>
  <r>
    <s v="CUST0902"/>
    <s v="Customer_902"/>
    <x v="0"/>
    <x v="3"/>
    <x v="1"/>
  </r>
  <r>
    <s v="CUST0903"/>
    <s v="Customer_903"/>
    <x v="1"/>
    <x v="0"/>
    <x v="2"/>
  </r>
  <r>
    <s v="CUST0904"/>
    <s v="Customer_904"/>
    <x v="0"/>
    <x v="1"/>
    <x v="2"/>
  </r>
  <r>
    <s v="CUST0905"/>
    <s v="Customer_905"/>
    <x v="0"/>
    <x v="3"/>
    <x v="0"/>
  </r>
  <r>
    <s v="CUST0906"/>
    <s v="Customer_906"/>
    <x v="0"/>
    <x v="2"/>
    <x v="1"/>
  </r>
  <r>
    <s v="CUST0907"/>
    <s v="Customer_907"/>
    <x v="0"/>
    <x v="1"/>
    <x v="2"/>
  </r>
  <r>
    <s v="CUST0908"/>
    <s v="Customer_908"/>
    <x v="1"/>
    <x v="1"/>
    <x v="2"/>
  </r>
  <r>
    <s v="CUST0909"/>
    <s v="Customer_909"/>
    <x v="0"/>
    <x v="4"/>
    <x v="2"/>
  </r>
  <r>
    <s v="CUST0910"/>
    <s v="Customer_910"/>
    <x v="0"/>
    <x v="0"/>
    <x v="1"/>
  </r>
  <r>
    <s v="CUST0911"/>
    <s v="Customer_911"/>
    <x v="1"/>
    <x v="2"/>
    <x v="3"/>
  </r>
  <r>
    <s v="CUST0912"/>
    <s v="Customer_912"/>
    <x v="0"/>
    <x v="0"/>
    <x v="2"/>
  </r>
  <r>
    <s v="CUST0913"/>
    <s v="Customer_913"/>
    <x v="1"/>
    <x v="2"/>
    <x v="0"/>
  </r>
  <r>
    <s v="CUST0914"/>
    <s v="Customer_914"/>
    <x v="0"/>
    <x v="4"/>
    <x v="2"/>
  </r>
  <r>
    <s v="CUST0915"/>
    <s v="Customer_915"/>
    <x v="0"/>
    <x v="0"/>
    <x v="3"/>
  </r>
  <r>
    <s v="CUST0916"/>
    <s v="Customer_916"/>
    <x v="1"/>
    <x v="0"/>
    <x v="0"/>
  </r>
  <r>
    <s v="CUST0917"/>
    <s v="Customer_917"/>
    <x v="1"/>
    <x v="2"/>
    <x v="3"/>
  </r>
  <r>
    <s v="CUST0918"/>
    <s v="Customer_918"/>
    <x v="0"/>
    <x v="3"/>
    <x v="2"/>
  </r>
  <r>
    <s v="CUST0919"/>
    <s v="Customer_919"/>
    <x v="1"/>
    <x v="2"/>
    <x v="3"/>
  </r>
  <r>
    <s v="CUST0920"/>
    <s v="Customer_920"/>
    <x v="0"/>
    <x v="0"/>
    <x v="1"/>
  </r>
  <r>
    <s v="CUST0921"/>
    <s v="Customer_921"/>
    <x v="0"/>
    <x v="0"/>
    <x v="3"/>
  </r>
  <r>
    <s v="CUST0922"/>
    <s v="Customer_922"/>
    <x v="1"/>
    <x v="2"/>
    <x v="2"/>
  </r>
  <r>
    <s v="CUST0923"/>
    <s v="Customer_923"/>
    <x v="0"/>
    <x v="3"/>
    <x v="2"/>
  </r>
  <r>
    <s v="CUST0924"/>
    <s v="Customer_924"/>
    <x v="1"/>
    <x v="0"/>
    <x v="3"/>
  </r>
  <r>
    <s v="CUST0925"/>
    <s v="Customer_925"/>
    <x v="1"/>
    <x v="3"/>
    <x v="0"/>
  </r>
  <r>
    <s v="CUST0926"/>
    <s v="Customer_926"/>
    <x v="0"/>
    <x v="3"/>
    <x v="3"/>
  </r>
  <r>
    <s v="CUST0927"/>
    <s v="Customer_927"/>
    <x v="0"/>
    <x v="2"/>
    <x v="0"/>
  </r>
  <r>
    <s v="CUST0928"/>
    <s v="Customer_928"/>
    <x v="1"/>
    <x v="3"/>
    <x v="0"/>
  </r>
  <r>
    <s v="CUST0929"/>
    <s v="Customer_929"/>
    <x v="1"/>
    <x v="2"/>
    <x v="2"/>
  </r>
  <r>
    <s v="CUST0930"/>
    <s v="Customer_930"/>
    <x v="0"/>
    <x v="0"/>
    <x v="2"/>
  </r>
  <r>
    <s v="CUST0931"/>
    <s v="Customer_931"/>
    <x v="0"/>
    <x v="3"/>
    <x v="1"/>
  </r>
  <r>
    <s v="CUST0932"/>
    <s v="Customer_932"/>
    <x v="0"/>
    <x v="2"/>
    <x v="0"/>
  </r>
  <r>
    <s v="CUST0933"/>
    <s v="Customer_933"/>
    <x v="0"/>
    <x v="1"/>
    <x v="3"/>
  </r>
  <r>
    <s v="CUST0934"/>
    <s v="Customer_934"/>
    <x v="1"/>
    <x v="3"/>
    <x v="2"/>
  </r>
  <r>
    <s v="CUST0935"/>
    <s v="Customer_935"/>
    <x v="0"/>
    <x v="4"/>
    <x v="3"/>
  </r>
  <r>
    <s v="CUST0936"/>
    <s v="Customer_936"/>
    <x v="0"/>
    <x v="0"/>
    <x v="1"/>
  </r>
  <r>
    <s v="CUST0937"/>
    <s v="Customer_937"/>
    <x v="1"/>
    <x v="4"/>
    <x v="1"/>
  </r>
  <r>
    <s v="CUST0938"/>
    <s v="Customer_938"/>
    <x v="0"/>
    <x v="3"/>
    <x v="2"/>
  </r>
  <r>
    <s v="CUST0939"/>
    <s v="Customer_939"/>
    <x v="1"/>
    <x v="4"/>
    <x v="3"/>
  </r>
  <r>
    <s v="CUST0940"/>
    <s v="Customer_940"/>
    <x v="0"/>
    <x v="1"/>
    <x v="2"/>
  </r>
  <r>
    <s v="CUST0941"/>
    <s v="Customer_941"/>
    <x v="0"/>
    <x v="4"/>
    <x v="0"/>
  </r>
  <r>
    <s v="CUST0942"/>
    <s v="Customer_942"/>
    <x v="1"/>
    <x v="0"/>
    <x v="1"/>
  </r>
  <r>
    <s v="CUST0943"/>
    <s v="Customer_943"/>
    <x v="1"/>
    <x v="0"/>
    <x v="0"/>
  </r>
  <r>
    <s v="CUST0944"/>
    <s v="Customer_944"/>
    <x v="1"/>
    <x v="4"/>
    <x v="2"/>
  </r>
  <r>
    <s v="CUST0945"/>
    <s v="Customer_945"/>
    <x v="1"/>
    <x v="2"/>
    <x v="2"/>
  </r>
  <r>
    <s v="CUST0946"/>
    <s v="Customer_946"/>
    <x v="0"/>
    <x v="0"/>
    <x v="1"/>
  </r>
  <r>
    <s v="CUST0947"/>
    <s v="Customer_947"/>
    <x v="0"/>
    <x v="2"/>
    <x v="1"/>
  </r>
  <r>
    <s v="CUST0948"/>
    <s v="Customer_948"/>
    <x v="1"/>
    <x v="2"/>
    <x v="3"/>
  </r>
  <r>
    <s v="CUST0949"/>
    <s v="Customer_949"/>
    <x v="1"/>
    <x v="1"/>
    <x v="3"/>
  </r>
  <r>
    <s v="CUST0950"/>
    <s v="Customer_950"/>
    <x v="0"/>
    <x v="1"/>
    <x v="2"/>
  </r>
  <r>
    <s v="CUST0951"/>
    <s v="Customer_951"/>
    <x v="1"/>
    <x v="2"/>
    <x v="2"/>
  </r>
  <r>
    <s v="CUST0952"/>
    <s v="Customer_952"/>
    <x v="0"/>
    <x v="1"/>
    <x v="2"/>
  </r>
  <r>
    <s v="CUST0953"/>
    <s v="Customer_953"/>
    <x v="1"/>
    <x v="0"/>
    <x v="1"/>
  </r>
  <r>
    <s v="CUST0954"/>
    <s v="Customer_954"/>
    <x v="0"/>
    <x v="3"/>
    <x v="0"/>
  </r>
  <r>
    <s v="CUST0955"/>
    <s v="Customer_955"/>
    <x v="1"/>
    <x v="1"/>
    <x v="0"/>
  </r>
  <r>
    <s v="CUST0956"/>
    <s v="Customer_956"/>
    <x v="0"/>
    <x v="4"/>
    <x v="2"/>
  </r>
  <r>
    <s v="CUST0957"/>
    <s v="Customer_957"/>
    <x v="0"/>
    <x v="0"/>
    <x v="0"/>
  </r>
  <r>
    <s v="CUST0958"/>
    <s v="Customer_958"/>
    <x v="0"/>
    <x v="1"/>
    <x v="1"/>
  </r>
  <r>
    <s v="CUST0959"/>
    <s v="Customer_959"/>
    <x v="0"/>
    <x v="1"/>
    <x v="0"/>
  </r>
  <r>
    <s v="CUST0960"/>
    <s v="Customer_960"/>
    <x v="1"/>
    <x v="1"/>
    <x v="2"/>
  </r>
  <r>
    <s v="CUST0961"/>
    <s v="Customer_961"/>
    <x v="1"/>
    <x v="3"/>
    <x v="2"/>
  </r>
  <r>
    <s v="CUST0962"/>
    <s v="Customer_962"/>
    <x v="0"/>
    <x v="4"/>
    <x v="0"/>
  </r>
  <r>
    <s v="CUST0963"/>
    <s v="Customer_963"/>
    <x v="1"/>
    <x v="3"/>
    <x v="2"/>
  </r>
  <r>
    <s v="CUST0964"/>
    <s v="Customer_964"/>
    <x v="0"/>
    <x v="1"/>
    <x v="2"/>
  </r>
  <r>
    <s v="CUST0965"/>
    <s v="Customer_965"/>
    <x v="1"/>
    <x v="4"/>
    <x v="0"/>
  </r>
  <r>
    <s v="CUST0966"/>
    <s v="Customer_966"/>
    <x v="1"/>
    <x v="3"/>
    <x v="1"/>
  </r>
  <r>
    <s v="CUST0967"/>
    <s v="Customer_967"/>
    <x v="0"/>
    <x v="3"/>
    <x v="1"/>
  </r>
  <r>
    <s v="CUST0968"/>
    <s v="Customer_968"/>
    <x v="1"/>
    <x v="4"/>
    <x v="0"/>
  </r>
  <r>
    <s v="CUST0969"/>
    <s v="Customer_969"/>
    <x v="1"/>
    <x v="1"/>
    <x v="2"/>
  </r>
  <r>
    <s v="CUST0970"/>
    <s v="Customer_970"/>
    <x v="1"/>
    <x v="1"/>
    <x v="2"/>
  </r>
  <r>
    <s v="CUST0971"/>
    <s v="Customer_971"/>
    <x v="1"/>
    <x v="4"/>
    <x v="3"/>
  </r>
  <r>
    <s v="CUST0972"/>
    <s v="Customer_972"/>
    <x v="1"/>
    <x v="2"/>
    <x v="0"/>
  </r>
  <r>
    <s v="CUST0973"/>
    <s v="Customer_973"/>
    <x v="0"/>
    <x v="3"/>
    <x v="0"/>
  </r>
  <r>
    <s v="CUST0974"/>
    <s v="Customer_974"/>
    <x v="1"/>
    <x v="2"/>
    <x v="3"/>
  </r>
  <r>
    <s v="CUST0975"/>
    <s v="Customer_975"/>
    <x v="1"/>
    <x v="1"/>
    <x v="3"/>
  </r>
  <r>
    <s v="CUST0976"/>
    <s v="Customer_976"/>
    <x v="0"/>
    <x v="3"/>
    <x v="1"/>
  </r>
  <r>
    <s v="CUST0977"/>
    <s v="Customer_977"/>
    <x v="1"/>
    <x v="4"/>
    <x v="3"/>
  </r>
  <r>
    <s v="CUST0978"/>
    <s v="Customer_978"/>
    <x v="1"/>
    <x v="0"/>
    <x v="2"/>
  </r>
  <r>
    <s v="CUST0979"/>
    <s v="Customer_979"/>
    <x v="1"/>
    <x v="4"/>
    <x v="2"/>
  </r>
  <r>
    <s v="CUST0980"/>
    <s v="Customer_980"/>
    <x v="1"/>
    <x v="0"/>
    <x v="0"/>
  </r>
  <r>
    <s v="CUST0981"/>
    <s v="Customer_981"/>
    <x v="0"/>
    <x v="0"/>
    <x v="3"/>
  </r>
  <r>
    <s v="CUST0982"/>
    <s v="Customer_982"/>
    <x v="0"/>
    <x v="0"/>
    <x v="1"/>
  </r>
  <r>
    <s v="CUST0983"/>
    <s v="Customer_983"/>
    <x v="0"/>
    <x v="4"/>
    <x v="1"/>
  </r>
  <r>
    <s v="CUST0984"/>
    <s v="Customer_984"/>
    <x v="0"/>
    <x v="0"/>
    <x v="3"/>
  </r>
  <r>
    <s v="CUST0985"/>
    <s v="Customer_985"/>
    <x v="1"/>
    <x v="0"/>
    <x v="1"/>
  </r>
  <r>
    <s v="CUST0986"/>
    <s v="Customer_986"/>
    <x v="1"/>
    <x v="3"/>
    <x v="1"/>
  </r>
  <r>
    <s v="CUST0987"/>
    <s v="Customer_987"/>
    <x v="0"/>
    <x v="0"/>
    <x v="0"/>
  </r>
  <r>
    <s v="CUST0988"/>
    <s v="Customer_988"/>
    <x v="1"/>
    <x v="3"/>
    <x v="2"/>
  </r>
  <r>
    <s v="CUST0989"/>
    <s v="Customer_989"/>
    <x v="0"/>
    <x v="4"/>
    <x v="3"/>
  </r>
  <r>
    <s v="CUST0990"/>
    <s v="Customer_990"/>
    <x v="1"/>
    <x v="3"/>
    <x v="2"/>
  </r>
  <r>
    <s v="CUST0991"/>
    <s v="Customer_991"/>
    <x v="0"/>
    <x v="0"/>
    <x v="3"/>
  </r>
  <r>
    <s v="CUST0992"/>
    <s v="Customer_992"/>
    <x v="1"/>
    <x v="2"/>
    <x v="0"/>
  </r>
  <r>
    <s v="CUST0993"/>
    <s v="Customer_993"/>
    <x v="1"/>
    <x v="4"/>
    <x v="3"/>
  </r>
  <r>
    <s v="CUST0994"/>
    <s v="Customer_994"/>
    <x v="0"/>
    <x v="2"/>
    <x v="0"/>
  </r>
  <r>
    <s v="CUST0995"/>
    <s v="Customer_995"/>
    <x v="0"/>
    <x v="3"/>
    <x v="3"/>
  </r>
  <r>
    <s v="CUST0996"/>
    <s v="Customer_996"/>
    <x v="1"/>
    <x v="1"/>
    <x v="0"/>
  </r>
  <r>
    <s v="CUST0997"/>
    <s v="Customer_997"/>
    <x v="0"/>
    <x v="0"/>
    <x v="2"/>
  </r>
  <r>
    <s v="CUST0998"/>
    <s v="Customer_998"/>
    <x v="0"/>
    <x v="2"/>
    <x v="1"/>
  </r>
  <r>
    <s v="CUST0999"/>
    <s v="Customer_999"/>
    <x v="1"/>
    <x v="0"/>
    <x v="3"/>
  </r>
  <r>
    <s v="CUST1000"/>
    <s v="Customer_1000"/>
    <x v="0"/>
    <x v="3"/>
    <x v="0"/>
  </r>
  <r>
    <s v="CUST1001"/>
    <s v="Customer_1001"/>
    <x v="0"/>
    <x v="3"/>
    <x v="1"/>
  </r>
  <r>
    <s v="CUST1002"/>
    <s v="Customer_1002"/>
    <x v="0"/>
    <x v="1"/>
    <x v="0"/>
  </r>
  <r>
    <s v="CUST1003"/>
    <s v="Customer_1003"/>
    <x v="1"/>
    <x v="3"/>
    <x v="2"/>
  </r>
  <r>
    <s v="CUST1004"/>
    <s v="Customer_1004"/>
    <x v="1"/>
    <x v="0"/>
    <x v="3"/>
  </r>
  <r>
    <s v="CUST1005"/>
    <s v="Customer_1005"/>
    <x v="1"/>
    <x v="2"/>
    <x v="2"/>
  </r>
  <r>
    <s v="CUST1006"/>
    <s v="Customer_1006"/>
    <x v="0"/>
    <x v="4"/>
    <x v="2"/>
  </r>
  <r>
    <s v="CUST1007"/>
    <s v="Customer_1007"/>
    <x v="0"/>
    <x v="1"/>
    <x v="0"/>
  </r>
  <r>
    <s v="CUST1008"/>
    <s v="Customer_1008"/>
    <x v="1"/>
    <x v="3"/>
    <x v="0"/>
  </r>
  <r>
    <s v="CUST1009"/>
    <s v="Customer_1009"/>
    <x v="0"/>
    <x v="4"/>
    <x v="0"/>
  </r>
  <r>
    <s v="CUST1010"/>
    <s v="Customer_1010"/>
    <x v="0"/>
    <x v="4"/>
    <x v="1"/>
  </r>
  <r>
    <s v="CUST1011"/>
    <s v="Customer_1011"/>
    <x v="1"/>
    <x v="3"/>
    <x v="1"/>
  </r>
  <r>
    <s v="CUST1012"/>
    <s v="Customer_1012"/>
    <x v="0"/>
    <x v="1"/>
    <x v="0"/>
  </r>
  <r>
    <s v="CUST1013"/>
    <s v="Customer_1013"/>
    <x v="1"/>
    <x v="0"/>
    <x v="2"/>
  </r>
  <r>
    <s v="CUST1014"/>
    <s v="Customer_1014"/>
    <x v="0"/>
    <x v="1"/>
    <x v="0"/>
  </r>
  <r>
    <s v="CUST1015"/>
    <s v="Customer_1015"/>
    <x v="1"/>
    <x v="1"/>
    <x v="1"/>
  </r>
  <r>
    <s v="CUST1016"/>
    <s v="Customer_1016"/>
    <x v="1"/>
    <x v="1"/>
    <x v="2"/>
  </r>
  <r>
    <s v="CUST1017"/>
    <s v="Customer_1017"/>
    <x v="0"/>
    <x v="2"/>
    <x v="1"/>
  </r>
  <r>
    <s v="CUST1018"/>
    <s v="Customer_1018"/>
    <x v="0"/>
    <x v="3"/>
    <x v="2"/>
  </r>
  <r>
    <s v="CUST1019"/>
    <s v="Customer_1019"/>
    <x v="0"/>
    <x v="4"/>
    <x v="1"/>
  </r>
  <r>
    <s v="CUST1020"/>
    <s v="Customer_1020"/>
    <x v="0"/>
    <x v="3"/>
    <x v="1"/>
  </r>
  <r>
    <s v="CUST1021"/>
    <s v="Customer_1021"/>
    <x v="1"/>
    <x v="4"/>
    <x v="3"/>
  </r>
  <r>
    <s v="CUST1022"/>
    <s v="Customer_1022"/>
    <x v="1"/>
    <x v="4"/>
    <x v="3"/>
  </r>
  <r>
    <s v="CUST1023"/>
    <s v="Customer_1023"/>
    <x v="0"/>
    <x v="2"/>
    <x v="2"/>
  </r>
  <r>
    <s v="CUST1024"/>
    <s v="Customer_1024"/>
    <x v="1"/>
    <x v="3"/>
    <x v="2"/>
  </r>
  <r>
    <s v="CUST1025"/>
    <s v="Customer_1025"/>
    <x v="1"/>
    <x v="2"/>
    <x v="0"/>
  </r>
  <r>
    <s v="CUST1026"/>
    <s v="Customer_1026"/>
    <x v="1"/>
    <x v="0"/>
    <x v="1"/>
  </r>
  <r>
    <s v="CUST1027"/>
    <s v="Customer_1027"/>
    <x v="1"/>
    <x v="0"/>
    <x v="0"/>
  </r>
  <r>
    <s v="CUST1028"/>
    <s v="Customer_1028"/>
    <x v="1"/>
    <x v="3"/>
    <x v="0"/>
  </r>
  <r>
    <s v="CUST1029"/>
    <s v="Customer_1029"/>
    <x v="1"/>
    <x v="4"/>
    <x v="3"/>
  </r>
  <r>
    <s v="CUST1030"/>
    <s v="Customer_1030"/>
    <x v="0"/>
    <x v="2"/>
    <x v="1"/>
  </r>
  <r>
    <s v="CUST1031"/>
    <s v="Customer_1031"/>
    <x v="1"/>
    <x v="0"/>
    <x v="2"/>
  </r>
  <r>
    <s v="CUST1032"/>
    <s v="Customer_1032"/>
    <x v="0"/>
    <x v="3"/>
    <x v="1"/>
  </r>
  <r>
    <s v="CUST1033"/>
    <s v="Customer_1033"/>
    <x v="0"/>
    <x v="1"/>
    <x v="2"/>
  </r>
  <r>
    <s v="CUST1034"/>
    <s v="Customer_1034"/>
    <x v="1"/>
    <x v="4"/>
    <x v="3"/>
  </r>
  <r>
    <s v="CUST1035"/>
    <s v="Customer_1035"/>
    <x v="0"/>
    <x v="3"/>
    <x v="1"/>
  </r>
  <r>
    <s v="CUST1036"/>
    <s v="Customer_1036"/>
    <x v="0"/>
    <x v="3"/>
    <x v="1"/>
  </r>
  <r>
    <s v="CUST1037"/>
    <s v="Customer_1037"/>
    <x v="1"/>
    <x v="1"/>
    <x v="0"/>
  </r>
  <r>
    <s v="CUST1038"/>
    <s v="Customer_1038"/>
    <x v="1"/>
    <x v="2"/>
    <x v="1"/>
  </r>
  <r>
    <s v="CUST1039"/>
    <s v="Customer_1039"/>
    <x v="1"/>
    <x v="3"/>
    <x v="2"/>
  </r>
  <r>
    <s v="CUST1040"/>
    <s v="Customer_1040"/>
    <x v="1"/>
    <x v="4"/>
    <x v="1"/>
  </r>
  <r>
    <s v="CUST1041"/>
    <s v="Customer_1041"/>
    <x v="0"/>
    <x v="0"/>
    <x v="0"/>
  </r>
  <r>
    <s v="CUST1042"/>
    <s v="Customer_1042"/>
    <x v="0"/>
    <x v="1"/>
    <x v="3"/>
  </r>
  <r>
    <s v="CUST1043"/>
    <s v="Customer_1043"/>
    <x v="1"/>
    <x v="4"/>
    <x v="2"/>
  </r>
  <r>
    <s v="CUST1044"/>
    <s v="Customer_1044"/>
    <x v="0"/>
    <x v="2"/>
    <x v="2"/>
  </r>
  <r>
    <s v="CUST1045"/>
    <s v="Customer_1045"/>
    <x v="0"/>
    <x v="0"/>
    <x v="3"/>
  </r>
  <r>
    <s v="CUST1046"/>
    <s v="Customer_1046"/>
    <x v="1"/>
    <x v="3"/>
    <x v="0"/>
  </r>
  <r>
    <s v="CUST1047"/>
    <s v="Customer_1047"/>
    <x v="0"/>
    <x v="0"/>
    <x v="0"/>
  </r>
  <r>
    <s v="CUST1048"/>
    <s v="Customer_1048"/>
    <x v="1"/>
    <x v="2"/>
    <x v="1"/>
  </r>
  <r>
    <s v="CUST1049"/>
    <s v="Customer_1049"/>
    <x v="1"/>
    <x v="1"/>
    <x v="2"/>
  </r>
  <r>
    <s v="CUST1050"/>
    <s v="Customer_1050"/>
    <x v="1"/>
    <x v="2"/>
    <x v="2"/>
  </r>
  <r>
    <s v="CUST1051"/>
    <s v="Customer_1051"/>
    <x v="1"/>
    <x v="1"/>
    <x v="0"/>
  </r>
  <r>
    <s v="CUST1052"/>
    <s v="Customer_1052"/>
    <x v="0"/>
    <x v="0"/>
    <x v="0"/>
  </r>
  <r>
    <s v="CUST1053"/>
    <s v="Customer_1053"/>
    <x v="0"/>
    <x v="4"/>
    <x v="0"/>
  </r>
  <r>
    <s v="CUST1054"/>
    <s v="Customer_1054"/>
    <x v="1"/>
    <x v="3"/>
    <x v="3"/>
  </r>
  <r>
    <s v="CUST1055"/>
    <s v="Customer_1055"/>
    <x v="1"/>
    <x v="0"/>
    <x v="0"/>
  </r>
  <r>
    <s v="CUST1056"/>
    <s v="Customer_1056"/>
    <x v="1"/>
    <x v="2"/>
    <x v="1"/>
  </r>
  <r>
    <s v="CUST1057"/>
    <s v="Customer_1057"/>
    <x v="0"/>
    <x v="4"/>
    <x v="3"/>
  </r>
  <r>
    <s v="CUST1058"/>
    <s v="Customer_1058"/>
    <x v="1"/>
    <x v="3"/>
    <x v="2"/>
  </r>
  <r>
    <s v="CUST1059"/>
    <s v="Customer_1059"/>
    <x v="0"/>
    <x v="4"/>
    <x v="0"/>
  </r>
  <r>
    <s v="CUST1060"/>
    <s v="Customer_1060"/>
    <x v="1"/>
    <x v="2"/>
    <x v="0"/>
  </r>
  <r>
    <s v="CUST1061"/>
    <s v="Customer_1061"/>
    <x v="1"/>
    <x v="1"/>
    <x v="3"/>
  </r>
  <r>
    <s v="CUST1062"/>
    <s v="Customer_1062"/>
    <x v="0"/>
    <x v="1"/>
    <x v="0"/>
  </r>
  <r>
    <s v="CUST1063"/>
    <s v="Customer_1063"/>
    <x v="1"/>
    <x v="4"/>
    <x v="0"/>
  </r>
  <r>
    <s v="CUST1064"/>
    <s v="Customer_1064"/>
    <x v="1"/>
    <x v="2"/>
    <x v="0"/>
  </r>
  <r>
    <s v="CUST1065"/>
    <s v="Customer_1065"/>
    <x v="1"/>
    <x v="2"/>
    <x v="3"/>
  </r>
  <r>
    <s v="CUST1066"/>
    <s v="Customer_1066"/>
    <x v="1"/>
    <x v="2"/>
    <x v="0"/>
  </r>
  <r>
    <s v="CUST1067"/>
    <s v="Customer_1067"/>
    <x v="0"/>
    <x v="3"/>
    <x v="1"/>
  </r>
  <r>
    <s v="CUST1068"/>
    <s v="Customer_1068"/>
    <x v="0"/>
    <x v="0"/>
    <x v="0"/>
  </r>
  <r>
    <s v="CUST1069"/>
    <s v="Customer_1069"/>
    <x v="1"/>
    <x v="3"/>
    <x v="1"/>
  </r>
  <r>
    <s v="CUST1070"/>
    <s v="Customer_1070"/>
    <x v="0"/>
    <x v="1"/>
    <x v="0"/>
  </r>
  <r>
    <s v="CUST1071"/>
    <s v="Customer_1071"/>
    <x v="0"/>
    <x v="4"/>
    <x v="0"/>
  </r>
  <r>
    <s v="CUST1072"/>
    <s v="Customer_1072"/>
    <x v="0"/>
    <x v="2"/>
    <x v="2"/>
  </r>
  <r>
    <s v="CUST1073"/>
    <s v="Customer_1073"/>
    <x v="0"/>
    <x v="0"/>
    <x v="0"/>
  </r>
  <r>
    <s v="CUST1074"/>
    <s v="Customer_1074"/>
    <x v="1"/>
    <x v="2"/>
    <x v="2"/>
  </r>
  <r>
    <s v="CUST1075"/>
    <s v="Customer_1075"/>
    <x v="0"/>
    <x v="4"/>
    <x v="0"/>
  </r>
  <r>
    <s v="CUST1076"/>
    <s v="Customer_1076"/>
    <x v="1"/>
    <x v="2"/>
    <x v="3"/>
  </r>
  <r>
    <s v="CUST1077"/>
    <s v="Customer_1077"/>
    <x v="0"/>
    <x v="2"/>
    <x v="0"/>
  </r>
  <r>
    <s v="CUST1078"/>
    <s v="Customer_1078"/>
    <x v="0"/>
    <x v="2"/>
    <x v="1"/>
  </r>
  <r>
    <s v="CUST1079"/>
    <s v="Customer_1079"/>
    <x v="0"/>
    <x v="3"/>
    <x v="1"/>
  </r>
  <r>
    <s v="CUST1080"/>
    <s v="Customer_1080"/>
    <x v="0"/>
    <x v="0"/>
    <x v="2"/>
  </r>
  <r>
    <s v="CUST1081"/>
    <s v="Customer_1081"/>
    <x v="0"/>
    <x v="1"/>
    <x v="0"/>
  </r>
  <r>
    <s v="CUST1082"/>
    <s v="Customer_1082"/>
    <x v="0"/>
    <x v="1"/>
    <x v="1"/>
  </r>
  <r>
    <s v="CUST1083"/>
    <s v="Customer_1083"/>
    <x v="0"/>
    <x v="0"/>
    <x v="3"/>
  </r>
  <r>
    <s v="CUST1084"/>
    <s v="Customer_1084"/>
    <x v="0"/>
    <x v="2"/>
    <x v="1"/>
  </r>
  <r>
    <s v="CUST1085"/>
    <s v="Customer_1085"/>
    <x v="1"/>
    <x v="0"/>
    <x v="3"/>
  </r>
  <r>
    <s v="CUST1086"/>
    <s v="Customer_1086"/>
    <x v="1"/>
    <x v="0"/>
    <x v="0"/>
  </r>
  <r>
    <s v="CUST1087"/>
    <s v="Customer_1087"/>
    <x v="1"/>
    <x v="4"/>
    <x v="3"/>
  </r>
  <r>
    <s v="CUST1088"/>
    <s v="Customer_1088"/>
    <x v="1"/>
    <x v="1"/>
    <x v="0"/>
  </r>
  <r>
    <s v="CUST1089"/>
    <s v="Customer_1089"/>
    <x v="0"/>
    <x v="2"/>
    <x v="3"/>
  </r>
  <r>
    <s v="CUST1090"/>
    <s v="Customer_1090"/>
    <x v="1"/>
    <x v="2"/>
    <x v="1"/>
  </r>
  <r>
    <s v="CUST1091"/>
    <s v="Customer_1091"/>
    <x v="0"/>
    <x v="0"/>
    <x v="1"/>
  </r>
  <r>
    <s v="CUST1092"/>
    <s v="Customer_1092"/>
    <x v="0"/>
    <x v="2"/>
    <x v="0"/>
  </r>
  <r>
    <s v="CUST1093"/>
    <s v="Customer_1093"/>
    <x v="0"/>
    <x v="1"/>
    <x v="0"/>
  </r>
  <r>
    <s v="CUST1094"/>
    <s v="Customer_1094"/>
    <x v="1"/>
    <x v="3"/>
    <x v="0"/>
  </r>
  <r>
    <s v="CUST1095"/>
    <s v="Customer_1095"/>
    <x v="0"/>
    <x v="4"/>
    <x v="0"/>
  </r>
  <r>
    <s v="CUST1096"/>
    <s v="Customer_1096"/>
    <x v="1"/>
    <x v="2"/>
    <x v="1"/>
  </r>
  <r>
    <s v="CUST1097"/>
    <s v="Customer_1097"/>
    <x v="1"/>
    <x v="2"/>
    <x v="2"/>
  </r>
  <r>
    <s v="CUST1098"/>
    <s v="Customer_1098"/>
    <x v="1"/>
    <x v="0"/>
    <x v="3"/>
  </r>
  <r>
    <s v="CUST1099"/>
    <s v="Customer_1099"/>
    <x v="0"/>
    <x v="3"/>
    <x v="1"/>
  </r>
  <r>
    <s v="CUST1100"/>
    <s v="Customer_1100"/>
    <x v="1"/>
    <x v="2"/>
    <x v="2"/>
  </r>
  <r>
    <s v="CUST1101"/>
    <s v="Customer_1101"/>
    <x v="0"/>
    <x v="4"/>
    <x v="0"/>
  </r>
  <r>
    <s v="CUST1102"/>
    <s v="Customer_1102"/>
    <x v="1"/>
    <x v="1"/>
    <x v="0"/>
  </r>
  <r>
    <s v="CUST1103"/>
    <s v="Customer_1103"/>
    <x v="1"/>
    <x v="4"/>
    <x v="3"/>
  </r>
  <r>
    <s v="CUST1104"/>
    <s v="Customer_1104"/>
    <x v="0"/>
    <x v="4"/>
    <x v="1"/>
  </r>
  <r>
    <s v="CUST1105"/>
    <s v="Customer_1105"/>
    <x v="1"/>
    <x v="0"/>
    <x v="1"/>
  </r>
  <r>
    <s v="CUST1106"/>
    <s v="Customer_1106"/>
    <x v="0"/>
    <x v="4"/>
    <x v="0"/>
  </r>
  <r>
    <s v="CUST1107"/>
    <s v="Customer_1107"/>
    <x v="0"/>
    <x v="0"/>
    <x v="3"/>
  </r>
  <r>
    <s v="CUST1108"/>
    <s v="Customer_1108"/>
    <x v="0"/>
    <x v="0"/>
    <x v="0"/>
  </r>
  <r>
    <s v="CUST1109"/>
    <s v="Customer_1109"/>
    <x v="0"/>
    <x v="1"/>
    <x v="2"/>
  </r>
  <r>
    <s v="CUST1110"/>
    <s v="Customer_1110"/>
    <x v="0"/>
    <x v="3"/>
    <x v="2"/>
  </r>
  <r>
    <s v="CUST1111"/>
    <s v="Customer_1111"/>
    <x v="0"/>
    <x v="3"/>
    <x v="1"/>
  </r>
  <r>
    <s v="CUST1112"/>
    <s v="Customer_1112"/>
    <x v="1"/>
    <x v="2"/>
    <x v="1"/>
  </r>
  <r>
    <s v="CUST1113"/>
    <s v="Customer_1113"/>
    <x v="1"/>
    <x v="0"/>
    <x v="0"/>
  </r>
  <r>
    <s v="CUST1114"/>
    <s v="Customer_1114"/>
    <x v="0"/>
    <x v="2"/>
    <x v="1"/>
  </r>
  <r>
    <s v="CUST1115"/>
    <s v="Customer_1115"/>
    <x v="1"/>
    <x v="2"/>
    <x v="3"/>
  </r>
  <r>
    <s v="CUST1116"/>
    <s v="Customer_1116"/>
    <x v="1"/>
    <x v="1"/>
    <x v="3"/>
  </r>
  <r>
    <s v="CUST1117"/>
    <s v="Customer_1117"/>
    <x v="1"/>
    <x v="2"/>
    <x v="3"/>
  </r>
  <r>
    <s v="CUST1118"/>
    <s v="Customer_1118"/>
    <x v="1"/>
    <x v="4"/>
    <x v="0"/>
  </r>
  <r>
    <s v="CUST1119"/>
    <s v="Customer_1119"/>
    <x v="1"/>
    <x v="0"/>
    <x v="2"/>
  </r>
  <r>
    <s v="CUST1120"/>
    <s v="Customer_1120"/>
    <x v="0"/>
    <x v="3"/>
    <x v="1"/>
  </r>
  <r>
    <s v="CUST1121"/>
    <s v="Customer_1121"/>
    <x v="1"/>
    <x v="0"/>
    <x v="2"/>
  </r>
  <r>
    <s v="CUST1122"/>
    <s v="Customer_1122"/>
    <x v="1"/>
    <x v="4"/>
    <x v="3"/>
  </r>
  <r>
    <s v="CUST1123"/>
    <s v="Customer_1123"/>
    <x v="1"/>
    <x v="3"/>
    <x v="0"/>
  </r>
  <r>
    <s v="CUST1124"/>
    <s v="Customer_1124"/>
    <x v="0"/>
    <x v="1"/>
    <x v="2"/>
  </r>
  <r>
    <s v="CUST1125"/>
    <s v="Customer_1125"/>
    <x v="1"/>
    <x v="4"/>
    <x v="3"/>
  </r>
  <r>
    <s v="CUST1126"/>
    <s v="Customer_1126"/>
    <x v="1"/>
    <x v="1"/>
    <x v="1"/>
  </r>
  <r>
    <s v="CUST1127"/>
    <s v="Customer_1127"/>
    <x v="0"/>
    <x v="4"/>
    <x v="3"/>
  </r>
  <r>
    <s v="CUST1128"/>
    <s v="Customer_1128"/>
    <x v="1"/>
    <x v="4"/>
    <x v="3"/>
  </r>
  <r>
    <s v="CUST1129"/>
    <s v="Customer_1129"/>
    <x v="1"/>
    <x v="2"/>
    <x v="0"/>
  </r>
  <r>
    <s v="CUST1130"/>
    <s v="Customer_1130"/>
    <x v="1"/>
    <x v="0"/>
    <x v="0"/>
  </r>
  <r>
    <s v="CUST1131"/>
    <s v="Customer_1131"/>
    <x v="1"/>
    <x v="4"/>
    <x v="2"/>
  </r>
  <r>
    <s v="CUST1132"/>
    <s v="Customer_1132"/>
    <x v="0"/>
    <x v="0"/>
    <x v="2"/>
  </r>
  <r>
    <s v="CUST1133"/>
    <s v="Customer_1133"/>
    <x v="0"/>
    <x v="3"/>
    <x v="0"/>
  </r>
  <r>
    <s v="CUST1134"/>
    <s v="Customer_1134"/>
    <x v="1"/>
    <x v="3"/>
    <x v="1"/>
  </r>
  <r>
    <s v="CUST1135"/>
    <s v="Customer_1135"/>
    <x v="1"/>
    <x v="0"/>
    <x v="0"/>
  </r>
  <r>
    <s v="CUST1136"/>
    <s v="Customer_1136"/>
    <x v="0"/>
    <x v="4"/>
    <x v="0"/>
  </r>
  <r>
    <s v="CUST1137"/>
    <s v="Customer_1137"/>
    <x v="0"/>
    <x v="4"/>
    <x v="1"/>
  </r>
  <r>
    <s v="CUST1138"/>
    <s v="Customer_1138"/>
    <x v="1"/>
    <x v="4"/>
    <x v="2"/>
  </r>
  <r>
    <s v="CUST1139"/>
    <s v="Customer_1139"/>
    <x v="0"/>
    <x v="1"/>
    <x v="1"/>
  </r>
  <r>
    <s v="CUST1140"/>
    <s v="Customer_1140"/>
    <x v="1"/>
    <x v="1"/>
    <x v="3"/>
  </r>
  <r>
    <s v="CUST1141"/>
    <s v="Customer_1141"/>
    <x v="1"/>
    <x v="3"/>
    <x v="3"/>
  </r>
  <r>
    <s v="CUST1142"/>
    <s v="Customer_1142"/>
    <x v="1"/>
    <x v="0"/>
    <x v="1"/>
  </r>
  <r>
    <s v="CUST1143"/>
    <s v="Customer_1143"/>
    <x v="1"/>
    <x v="3"/>
    <x v="0"/>
  </r>
  <r>
    <s v="CUST1144"/>
    <s v="Customer_1144"/>
    <x v="0"/>
    <x v="3"/>
    <x v="2"/>
  </r>
  <r>
    <s v="CUST1145"/>
    <s v="Customer_1145"/>
    <x v="0"/>
    <x v="1"/>
    <x v="0"/>
  </r>
  <r>
    <s v="CUST1146"/>
    <s v="Customer_1146"/>
    <x v="1"/>
    <x v="4"/>
    <x v="0"/>
  </r>
  <r>
    <s v="CUST1147"/>
    <s v="Customer_1147"/>
    <x v="0"/>
    <x v="1"/>
    <x v="2"/>
  </r>
  <r>
    <s v="CUST1148"/>
    <s v="Customer_1148"/>
    <x v="1"/>
    <x v="0"/>
    <x v="2"/>
  </r>
  <r>
    <s v="CUST1149"/>
    <s v="Customer_1149"/>
    <x v="0"/>
    <x v="1"/>
    <x v="2"/>
  </r>
  <r>
    <s v="CUST1150"/>
    <s v="Customer_1150"/>
    <x v="0"/>
    <x v="3"/>
    <x v="1"/>
  </r>
  <r>
    <s v="CUST1151"/>
    <s v="Customer_1151"/>
    <x v="0"/>
    <x v="4"/>
    <x v="0"/>
  </r>
  <r>
    <s v="CUST1152"/>
    <s v="Customer_1152"/>
    <x v="1"/>
    <x v="0"/>
    <x v="1"/>
  </r>
  <r>
    <s v="CUST1153"/>
    <s v="Customer_1153"/>
    <x v="0"/>
    <x v="2"/>
    <x v="2"/>
  </r>
  <r>
    <s v="CUST1154"/>
    <s v="Customer_1154"/>
    <x v="1"/>
    <x v="3"/>
    <x v="1"/>
  </r>
  <r>
    <s v="CUST1155"/>
    <s v="Customer_1155"/>
    <x v="1"/>
    <x v="2"/>
    <x v="3"/>
  </r>
  <r>
    <s v="CUST1156"/>
    <s v="Customer_1156"/>
    <x v="0"/>
    <x v="2"/>
    <x v="0"/>
  </r>
  <r>
    <s v="CUST1157"/>
    <s v="Customer_1157"/>
    <x v="0"/>
    <x v="2"/>
    <x v="0"/>
  </r>
  <r>
    <s v="CUST1158"/>
    <s v="Customer_1158"/>
    <x v="1"/>
    <x v="4"/>
    <x v="2"/>
  </r>
  <r>
    <s v="CUST1159"/>
    <s v="Customer_1159"/>
    <x v="0"/>
    <x v="3"/>
    <x v="2"/>
  </r>
  <r>
    <s v="CUST1160"/>
    <s v="Customer_1160"/>
    <x v="0"/>
    <x v="3"/>
    <x v="2"/>
  </r>
  <r>
    <s v="CUST1161"/>
    <s v="Customer_1161"/>
    <x v="0"/>
    <x v="2"/>
    <x v="2"/>
  </r>
  <r>
    <s v="CUST1162"/>
    <s v="Customer_1162"/>
    <x v="0"/>
    <x v="2"/>
    <x v="3"/>
  </r>
  <r>
    <s v="CUST1163"/>
    <s v="Customer_1163"/>
    <x v="1"/>
    <x v="0"/>
    <x v="2"/>
  </r>
  <r>
    <s v="CUST1164"/>
    <s v="Customer_1164"/>
    <x v="1"/>
    <x v="3"/>
    <x v="0"/>
  </r>
  <r>
    <s v="CUST1165"/>
    <s v="Customer_1165"/>
    <x v="1"/>
    <x v="2"/>
    <x v="2"/>
  </r>
  <r>
    <s v="CUST1166"/>
    <s v="Customer_1166"/>
    <x v="1"/>
    <x v="1"/>
    <x v="2"/>
  </r>
  <r>
    <s v="CUST1167"/>
    <s v="Customer_1167"/>
    <x v="0"/>
    <x v="1"/>
    <x v="0"/>
  </r>
  <r>
    <s v="CUST1168"/>
    <s v="Customer_1168"/>
    <x v="1"/>
    <x v="3"/>
    <x v="3"/>
  </r>
  <r>
    <s v="CUST1169"/>
    <s v="Customer_1169"/>
    <x v="0"/>
    <x v="2"/>
    <x v="2"/>
  </r>
  <r>
    <s v="CUST1170"/>
    <s v="Customer_1170"/>
    <x v="1"/>
    <x v="4"/>
    <x v="3"/>
  </r>
  <r>
    <s v="CUST1171"/>
    <s v="Customer_1171"/>
    <x v="1"/>
    <x v="2"/>
    <x v="3"/>
  </r>
  <r>
    <s v="CUST1172"/>
    <s v="Customer_1172"/>
    <x v="0"/>
    <x v="1"/>
    <x v="2"/>
  </r>
  <r>
    <s v="CUST1173"/>
    <s v="Customer_1173"/>
    <x v="0"/>
    <x v="0"/>
    <x v="0"/>
  </r>
  <r>
    <s v="CUST1174"/>
    <s v="Customer_1174"/>
    <x v="1"/>
    <x v="3"/>
    <x v="0"/>
  </r>
  <r>
    <s v="CUST1175"/>
    <s v="Customer_1175"/>
    <x v="0"/>
    <x v="2"/>
    <x v="0"/>
  </r>
  <r>
    <s v="CUST1176"/>
    <s v="Customer_1176"/>
    <x v="0"/>
    <x v="3"/>
    <x v="2"/>
  </r>
  <r>
    <s v="CUST1177"/>
    <s v="Customer_1177"/>
    <x v="0"/>
    <x v="1"/>
    <x v="1"/>
  </r>
  <r>
    <s v="CUST1178"/>
    <s v="Customer_1178"/>
    <x v="0"/>
    <x v="0"/>
    <x v="2"/>
  </r>
  <r>
    <s v="CUST1179"/>
    <s v="Customer_1179"/>
    <x v="0"/>
    <x v="1"/>
    <x v="1"/>
  </r>
  <r>
    <s v="CUST1180"/>
    <s v="Customer_1180"/>
    <x v="1"/>
    <x v="1"/>
    <x v="3"/>
  </r>
  <r>
    <s v="CUST1181"/>
    <s v="Customer_1181"/>
    <x v="1"/>
    <x v="1"/>
    <x v="3"/>
  </r>
  <r>
    <s v="CUST1182"/>
    <s v="Customer_1182"/>
    <x v="1"/>
    <x v="1"/>
    <x v="2"/>
  </r>
  <r>
    <s v="CUST1183"/>
    <s v="Customer_1183"/>
    <x v="1"/>
    <x v="3"/>
    <x v="3"/>
  </r>
  <r>
    <s v="CUST1184"/>
    <s v="Customer_1184"/>
    <x v="1"/>
    <x v="2"/>
    <x v="3"/>
  </r>
  <r>
    <s v="CUST1185"/>
    <s v="Customer_1185"/>
    <x v="0"/>
    <x v="2"/>
    <x v="1"/>
  </r>
  <r>
    <s v="CUST1186"/>
    <s v="Customer_1186"/>
    <x v="1"/>
    <x v="3"/>
    <x v="0"/>
  </r>
  <r>
    <s v="CUST1187"/>
    <s v="Customer_1187"/>
    <x v="1"/>
    <x v="0"/>
    <x v="1"/>
  </r>
  <r>
    <s v="CUST1188"/>
    <s v="Customer_1188"/>
    <x v="1"/>
    <x v="3"/>
    <x v="0"/>
  </r>
  <r>
    <s v="CUST1189"/>
    <s v="Customer_1189"/>
    <x v="1"/>
    <x v="3"/>
    <x v="1"/>
  </r>
  <r>
    <s v="CUST1190"/>
    <s v="Customer_1190"/>
    <x v="0"/>
    <x v="3"/>
    <x v="3"/>
  </r>
  <r>
    <s v="CUST1191"/>
    <s v="Customer_1191"/>
    <x v="1"/>
    <x v="4"/>
    <x v="3"/>
  </r>
  <r>
    <s v="CUST1192"/>
    <s v="Customer_1192"/>
    <x v="1"/>
    <x v="3"/>
    <x v="1"/>
  </r>
  <r>
    <s v="CUST1193"/>
    <s v="Customer_1193"/>
    <x v="0"/>
    <x v="2"/>
    <x v="3"/>
  </r>
  <r>
    <s v="CUST1194"/>
    <s v="Customer_1194"/>
    <x v="0"/>
    <x v="3"/>
    <x v="0"/>
  </r>
  <r>
    <s v="CUST1195"/>
    <s v="Customer_1195"/>
    <x v="0"/>
    <x v="0"/>
    <x v="2"/>
  </r>
  <r>
    <s v="CUST1196"/>
    <s v="Customer_1196"/>
    <x v="1"/>
    <x v="4"/>
    <x v="3"/>
  </r>
  <r>
    <s v="CUST1197"/>
    <s v="Customer_1197"/>
    <x v="1"/>
    <x v="1"/>
    <x v="1"/>
  </r>
  <r>
    <s v="CUST1198"/>
    <s v="Customer_1198"/>
    <x v="1"/>
    <x v="1"/>
    <x v="1"/>
  </r>
  <r>
    <s v="CUST1199"/>
    <s v="Customer_1199"/>
    <x v="0"/>
    <x v="2"/>
    <x v="3"/>
  </r>
  <r>
    <s v="CUST1200"/>
    <s v="Customer_1200"/>
    <x v="1"/>
    <x v="2"/>
    <x v="0"/>
  </r>
  <r>
    <s v="CUST1201"/>
    <s v="Customer_1201"/>
    <x v="1"/>
    <x v="2"/>
    <x v="3"/>
  </r>
  <r>
    <s v="CUST1202"/>
    <s v="Customer_1202"/>
    <x v="1"/>
    <x v="1"/>
    <x v="0"/>
  </r>
  <r>
    <s v="CUST1203"/>
    <s v="Customer_1203"/>
    <x v="1"/>
    <x v="4"/>
    <x v="3"/>
  </r>
  <r>
    <s v="CUST1204"/>
    <s v="Customer_1204"/>
    <x v="1"/>
    <x v="2"/>
    <x v="1"/>
  </r>
  <r>
    <s v="CUST1205"/>
    <s v="Customer_1205"/>
    <x v="1"/>
    <x v="3"/>
    <x v="2"/>
  </r>
  <r>
    <s v="CUST1206"/>
    <s v="Customer_1206"/>
    <x v="0"/>
    <x v="2"/>
    <x v="0"/>
  </r>
  <r>
    <s v="CUST1207"/>
    <s v="Customer_1207"/>
    <x v="1"/>
    <x v="1"/>
    <x v="1"/>
  </r>
  <r>
    <s v="CUST1208"/>
    <s v="Customer_1208"/>
    <x v="0"/>
    <x v="0"/>
    <x v="3"/>
  </r>
  <r>
    <s v="CUST1209"/>
    <s v="Customer_1209"/>
    <x v="0"/>
    <x v="2"/>
    <x v="2"/>
  </r>
  <r>
    <s v="CUST1210"/>
    <s v="Customer_1210"/>
    <x v="0"/>
    <x v="0"/>
    <x v="0"/>
  </r>
  <r>
    <s v="CUST1211"/>
    <s v="Customer_1211"/>
    <x v="0"/>
    <x v="4"/>
    <x v="1"/>
  </r>
  <r>
    <s v="CUST1212"/>
    <s v="Customer_1212"/>
    <x v="1"/>
    <x v="1"/>
    <x v="0"/>
  </r>
  <r>
    <s v="CUST1213"/>
    <s v="Customer_1213"/>
    <x v="0"/>
    <x v="3"/>
    <x v="0"/>
  </r>
  <r>
    <s v="CUST1214"/>
    <s v="Customer_1214"/>
    <x v="1"/>
    <x v="2"/>
    <x v="0"/>
  </r>
  <r>
    <s v="CUST1215"/>
    <s v="Customer_1215"/>
    <x v="1"/>
    <x v="4"/>
    <x v="3"/>
  </r>
  <r>
    <s v="CUST1216"/>
    <s v="Customer_1216"/>
    <x v="0"/>
    <x v="2"/>
    <x v="2"/>
  </r>
  <r>
    <s v="CUST1217"/>
    <s v="Customer_1217"/>
    <x v="0"/>
    <x v="3"/>
    <x v="3"/>
  </r>
  <r>
    <s v="CUST1218"/>
    <s v="Customer_1218"/>
    <x v="1"/>
    <x v="0"/>
    <x v="3"/>
  </r>
  <r>
    <s v="CUST1219"/>
    <s v="Customer_1219"/>
    <x v="1"/>
    <x v="3"/>
    <x v="0"/>
  </r>
  <r>
    <s v="CUST1220"/>
    <s v="Customer_1220"/>
    <x v="1"/>
    <x v="2"/>
    <x v="1"/>
  </r>
  <r>
    <s v="CUST1221"/>
    <s v="Customer_1221"/>
    <x v="1"/>
    <x v="2"/>
    <x v="1"/>
  </r>
  <r>
    <s v="CUST1222"/>
    <s v="Customer_1222"/>
    <x v="0"/>
    <x v="1"/>
    <x v="3"/>
  </r>
  <r>
    <s v="CUST1223"/>
    <s v="Customer_1223"/>
    <x v="0"/>
    <x v="4"/>
    <x v="1"/>
  </r>
  <r>
    <s v="CUST1224"/>
    <s v="Customer_1224"/>
    <x v="1"/>
    <x v="2"/>
    <x v="2"/>
  </r>
  <r>
    <s v="CUST1225"/>
    <s v="Customer_1225"/>
    <x v="1"/>
    <x v="0"/>
    <x v="1"/>
  </r>
  <r>
    <s v="CUST1226"/>
    <s v="Customer_1226"/>
    <x v="0"/>
    <x v="2"/>
    <x v="3"/>
  </r>
  <r>
    <s v="CUST1227"/>
    <s v="Customer_1227"/>
    <x v="0"/>
    <x v="1"/>
    <x v="3"/>
  </r>
  <r>
    <s v="CUST1228"/>
    <s v="Customer_1228"/>
    <x v="0"/>
    <x v="3"/>
    <x v="3"/>
  </r>
  <r>
    <s v="CUST1229"/>
    <s v="Customer_1229"/>
    <x v="1"/>
    <x v="0"/>
    <x v="3"/>
  </r>
  <r>
    <s v="CUST1230"/>
    <s v="Customer_1230"/>
    <x v="0"/>
    <x v="4"/>
    <x v="2"/>
  </r>
  <r>
    <s v="CUST1231"/>
    <s v="Customer_1231"/>
    <x v="1"/>
    <x v="2"/>
    <x v="0"/>
  </r>
  <r>
    <s v="CUST1232"/>
    <s v="Customer_1232"/>
    <x v="0"/>
    <x v="4"/>
    <x v="1"/>
  </r>
  <r>
    <s v="CUST1233"/>
    <s v="Customer_1233"/>
    <x v="1"/>
    <x v="4"/>
    <x v="2"/>
  </r>
  <r>
    <s v="CUST1234"/>
    <s v="Customer_1234"/>
    <x v="1"/>
    <x v="3"/>
    <x v="2"/>
  </r>
  <r>
    <s v="CUST1235"/>
    <s v="Customer_1235"/>
    <x v="1"/>
    <x v="1"/>
    <x v="1"/>
  </r>
  <r>
    <s v="CUST1236"/>
    <s v="Customer_1236"/>
    <x v="0"/>
    <x v="2"/>
    <x v="1"/>
  </r>
  <r>
    <s v="CUST1237"/>
    <s v="Customer_1237"/>
    <x v="1"/>
    <x v="3"/>
    <x v="2"/>
  </r>
  <r>
    <s v="CUST1238"/>
    <s v="Customer_1238"/>
    <x v="1"/>
    <x v="1"/>
    <x v="3"/>
  </r>
  <r>
    <s v="CUST1239"/>
    <s v="Customer_1239"/>
    <x v="1"/>
    <x v="3"/>
    <x v="0"/>
  </r>
  <r>
    <s v="CUST1240"/>
    <s v="Customer_1240"/>
    <x v="0"/>
    <x v="4"/>
    <x v="0"/>
  </r>
  <r>
    <s v="CUST1241"/>
    <s v="Customer_1241"/>
    <x v="1"/>
    <x v="3"/>
    <x v="1"/>
  </r>
  <r>
    <s v="CUST1242"/>
    <s v="Customer_1242"/>
    <x v="1"/>
    <x v="3"/>
    <x v="3"/>
  </r>
  <r>
    <s v="CUST1243"/>
    <s v="Customer_1243"/>
    <x v="1"/>
    <x v="4"/>
    <x v="0"/>
  </r>
  <r>
    <s v="CUST1244"/>
    <s v="Customer_1244"/>
    <x v="0"/>
    <x v="2"/>
    <x v="3"/>
  </r>
  <r>
    <s v="CUST1245"/>
    <s v="Customer_1245"/>
    <x v="0"/>
    <x v="0"/>
    <x v="3"/>
  </r>
  <r>
    <s v="CUST1246"/>
    <s v="Customer_1246"/>
    <x v="0"/>
    <x v="0"/>
    <x v="3"/>
  </r>
  <r>
    <s v="CUST1247"/>
    <s v="Customer_1247"/>
    <x v="1"/>
    <x v="3"/>
    <x v="3"/>
  </r>
  <r>
    <s v="CUST1248"/>
    <s v="Customer_1248"/>
    <x v="1"/>
    <x v="2"/>
    <x v="3"/>
  </r>
  <r>
    <s v="CUST1249"/>
    <s v="Customer_1249"/>
    <x v="1"/>
    <x v="2"/>
    <x v="2"/>
  </r>
  <r>
    <s v="CUST1250"/>
    <s v="Customer_1250"/>
    <x v="1"/>
    <x v="2"/>
    <x v="1"/>
  </r>
  <r>
    <s v="CUST1251"/>
    <s v="Customer_1251"/>
    <x v="1"/>
    <x v="4"/>
    <x v="1"/>
  </r>
  <r>
    <s v="CUST1252"/>
    <s v="Customer_1252"/>
    <x v="1"/>
    <x v="1"/>
    <x v="0"/>
  </r>
  <r>
    <s v="CUST1253"/>
    <s v="Customer_1253"/>
    <x v="0"/>
    <x v="3"/>
    <x v="2"/>
  </r>
  <r>
    <s v="CUST1254"/>
    <s v="Customer_1254"/>
    <x v="1"/>
    <x v="1"/>
    <x v="3"/>
  </r>
  <r>
    <s v="CUST1255"/>
    <s v="Customer_1255"/>
    <x v="0"/>
    <x v="1"/>
    <x v="0"/>
  </r>
  <r>
    <s v="CUST1256"/>
    <s v="Customer_1256"/>
    <x v="0"/>
    <x v="0"/>
    <x v="1"/>
  </r>
  <r>
    <s v="CUST1257"/>
    <s v="Customer_1257"/>
    <x v="1"/>
    <x v="2"/>
    <x v="0"/>
  </r>
  <r>
    <s v="CUST1258"/>
    <s v="Customer_1258"/>
    <x v="1"/>
    <x v="1"/>
    <x v="2"/>
  </r>
  <r>
    <s v="CUST1259"/>
    <s v="Customer_1259"/>
    <x v="1"/>
    <x v="0"/>
    <x v="1"/>
  </r>
  <r>
    <s v="CUST1260"/>
    <s v="Customer_1260"/>
    <x v="0"/>
    <x v="2"/>
    <x v="0"/>
  </r>
  <r>
    <s v="CUST1261"/>
    <s v="Customer_1261"/>
    <x v="0"/>
    <x v="3"/>
    <x v="2"/>
  </r>
  <r>
    <s v="CUST1262"/>
    <s v="Customer_1262"/>
    <x v="1"/>
    <x v="2"/>
    <x v="1"/>
  </r>
  <r>
    <s v="CUST1263"/>
    <s v="Customer_1263"/>
    <x v="0"/>
    <x v="1"/>
    <x v="3"/>
  </r>
  <r>
    <s v="CUST1264"/>
    <s v="Customer_1264"/>
    <x v="1"/>
    <x v="3"/>
    <x v="3"/>
  </r>
  <r>
    <s v="CUST1265"/>
    <s v="Customer_1265"/>
    <x v="1"/>
    <x v="3"/>
    <x v="2"/>
  </r>
  <r>
    <s v="CUST1266"/>
    <s v="Customer_1266"/>
    <x v="0"/>
    <x v="4"/>
    <x v="2"/>
  </r>
  <r>
    <s v="CUST1267"/>
    <s v="Customer_1267"/>
    <x v="0"/>
    <x v="4"/>
    <x v="3"/>
  </r>
  <r>
    <s v="CUST1268"/>
    <s v="Customer_1268"/>
    <x v="0"/>
    <x v="3"/>
    <x v="3"/>
  </r>
  <r>
    <s v="CUST1269"/>
    <s v="Customer_1269"/>
    <x v="1"/>
    <x v="0"/>
    <x v="2"/>
  </r>
  <r>
    <s v="CUST1270"/>
    <s v="Customer_1270"/>
    <x v="0"/>
    <x v="4"/>
    <x v="1"/>
  </r>
  <r>
    <s v="CUST1271"/>
    <s v="Customer_1271"/>
    <x v="1"/>
    <x v="2"/>
    <x v="0"/>
  </r>
  <r>
    <s v="CUST1272"/>
    <s v="Customer_1272"/>
    <x v="0"/>
    <x v="2"/>
    <x v="3"/>
  </r>
  <r>
    <s v="CUST1273"/>
    <s v="Customer_1273"/>
    <x v="1"/>
    <x v="0"/>
    <x v="1"/>
  </r>
  <r>
    <s v="CUST1274"/>
    <s v="Customer_1274"/>
    <x v="0"/>
    <x v="4"/>
    <x v="1"/>
  </r>
  <r>
    <s v="CUST1275"/>
    <s v="Customer_1275"/>
    <x v="1"/>
    <x v="1"/>
    <x v="1"/>
  </r>
  <r>
    <s v="CUST1276"/>
    <s v="Customer_1276"/>
    <x v="1"/>
    <x v="0"/>
    <x v="2"/>
  </r>
  <r>
    <s v="CUST1277"/>
    <s v="Customer_1277"/>
    <x v="1"/>
    <x v="1"/>
    <x v="2"/>
  </r>
  <r>
    <s v="CUST1278"/>
    <s v="Customer_1278"/>
    <x v="1"/>
    <x v="0"/>
    <x v="0"/>
  </r>
  <r>
    <s v="CUST1279"/>
    <s v="Customer_1279"/>
    <x v="0"/>
    <x v="1"/>
    <x v="0"/>
  </r>
  <r>
    <s v="CUST1280"/>
    <s v="Customer_1280"/>
    <x v="1"/>
    <x v="4"/>
    <x v="2"/>
  </r>
  <r>
    <s v="CUST1281"/>
    <s v="Customer_1281"/>
    <x v="0"/>
    <x v="2"/>
    <x v="0"/>
  </r>
  <r>
    <s v="CUST1282"/>
    <s v="Customer_1282"/>
    <x v="1"/>
    <x v="4"/>
    <x v="2"/>
  </r>
  <r>
    <s v="CUST1283"/>
    <s v="Customer_1283"/>
    <x v="0"/>
    <x v="4"/>
    <x v="1"/>
  </r>
  <r>
    <s v="CUST1284"/>
    <s v="Customer_1284"/>
    <x v="0"/>
    <x v="3"/>
    <x v="3"/>
  </r>
  <r>
    <s v="CUST1285"/>
    <s v="Customer_1285"/>
    <x v="0"/>
    <x v="0"/>
    <x v="1"/>
  </r>
  <r>
    <s v="CUST1286"/>
    <s v="Customer_1286"/>
    <x v="0"/>
    <x v="2"/>
    <x v="1"/>
  </r>
  <r>
    <s v="CUST1287"/>
    <s v="Customer_1287"/>
    <x v="1"/>
    <x v="0"/>
    <x v="2"/>
  </r>
  <r>
    <s v="CUST1288"/>
    <s v="Customer_1288"/>
    <x v="0"/>
    <x v="2"/>
    <x v="2"/>
  </r>
  <r>
    <s v="CUST1289"/>
    <s v="Customer_1289"/>
    <x v="1"/>
    <x v="4"/>
    <x v="2"/>
  </r>
  <r>
    <s v="CUST1290"/>
    <s v="Customer_1290"/>
    <x v="1"/>
    <x v="2"/>
    <x v="0"/>
  </r>
  <r>
    <s v="CUST1291"/>
    <s v="Customer_1291"/>
    <x v="0"/>
    <x v="4"/>
    <x v="2"/>
  </r>
  <r>
    <s v="CUST1292"/>
    <s v="Customer_1292"/>
    <x v="1"/>
    <x v="4"/>
    <x v="0"/>
  </r>
  <r>
    <s v="CUST1293"/>
    <s v="Customer_1293"/>
    <x v="1"/>
    <x v="2"/>
    <x v="2"/>
  </r>
  <r>
    <s v="CUST1294"/>
    <s v="Customer_1294"/>
    <x v="1"/>
    <x v="4"/>
    <x v="0"/>
  </r>
  <r>
    <s v="CUST1295"/>
    <s v="Customer_1295"/>
    <x v="1"/>
    <x v="2"/>
    <x v="0"/>
  </r>
  <r>
    <s v="CUST1296"/>
    <s v="Customer_1296"/>
    <x v="0"/>
    <x v="0"/>
    <x v="1"/>
  </r>
  <r>
    <s v="CUST1297"/>
    <s v="Customer_1297"/>
    <x v="1"/>
    <x v="3"/>
    <x v="3"/>
  </r>
  <r>
    <s v="CUST1298"/>
    <s v="Customer_1298"/>
    <x v="0"/>
    <x v="4"/>
    <x v="1"/>
  </r>
  <r>
    <s v="CUST1299"/>
    <s v="Customer_1299"/>
    <x v="1"/>
    <x v="0"/>
    <x v="0"/>
  </r>
  <r>
    <s v="CUST1300"/>
    <s v="Customer_1300"/>
    <x v="0"/>
    <x v="1"/>
    <x v="1"/>
  </r>
  <r>
    <s v="CUST1301"/>
    <s v="Customer_1301"/>
    <x v="0"/>
    <x v="3"/>
    <x v="0"/>
  </r>
  <r>
    <s v="CUST1302"/>
    <s v="Customer_1302"/>
    <x v="0"/>
    <x v="1"/>
    <x v="2"/>
  </r>
  <r>
    <s v="CUST1303"/>
    <s v="Customer_1303"/>
    <x v="0"/>
    <x v="1"/>
    <x v="1"/>
  </r>
  <r>
    <s v="CUST1304"/>
    <s v="Customer_1304"/>
    <x v="1"/>
    <x v="1"/>
    <x v="2"/>
  </r>
  <r>
    <s v="CUST1305"/>
    <s v="Customer_1305"/>
    <x v="0"/>
    <x v="0"/>
    <x v="1"/>
  </r>
  <r>
    <s v="CUST1306"/>
    <s v="Customer_1306"/>
    <x v="1"/>
    <x v="3"/>
    <x v="2"/>
  </r>
  <r>
    <s v="CUST1307"/>
    <s v="Customer_1307"/>
    <x v="1"/>
    <x v="1"/>
    <x v="1"/>
  </r>
  <r>
    <s v="CUST1308"/>
    <s v="Customer_1308"/>
    <x v="0"/>
    <x v="2"/>
    <x v="1"/>
  </r>
  <r>
    <s v="CUST1309"/>
    <s v="Customer_1309"/>
    <x v="0"/>
    <x v="4"/>
    <x v="3"/>
  </r>
  <r>
    <s v="CUST1310"/>
    <s v="Customer_1310"/>
    <x v="0"/>
    <x v="4"/>
    <x v="1"/>
  </r>
  <r>
    <s v="CUST1311"/>
    <s v="Customer_1311"/>
    <x v="1"/>
    <x v="3"/>
    <x v="1"/>
  </r>
  <r>
    <s v="CUST1312"/>
    <s v="Customer_1312"/>
    <x v="1"/>
    <x v="0"/>
    <x v="3"/>
  </r>
  <r>
    <s v="CUST1313"/>
    <s v="Customer_1313"/>
    <x v="1"/>
    <x v="2"/>
    <x v="2"/>
  </r>
  <r>
    <s v="CUST1314"/>
    <s v="Customer_1314"/>
    <x v="0"/>
    <x v="0"/>
    <x v="3"/>
  </r>
  <r>
    <s v="CUST1315"/>
    <s v="Customer_1315"/>
    <x v="1"/>
    <x v="4"/>
    <x v="3"/>
  </r>
  <r>
    <s v="CUST1316"/>
    <s v="Customer_1316"/>
    <x v="1"/>
    <x v="1"/>
    <x v="0"/>
  </r>
  <r>
    <s v="CUST1317"/>
    <s v="Customer_1317"/>
    <x v="0"/>
    <x v="1"/>
    <x v="1"/>
  </r>
  <r>
    <s v="CUST1318"/>
    <s v="Customer_1318"/>
    <x v="0"/>
    <x v="3"/>
    <x v="0"/>
  </r>
  <r>
    <s v="CUST1319"/>
    <s v="Customer_1319"/>
    <x v="1"/>
    <x v="3"/>
    <x v="1"/>
  </r>
  <r>
    <s v="CUST1320"/>
    <s v="Customer_1320"/>
    <x v="0"/>
    <x v="0"/>
    <x v="0"/>
  </r>
  <r>
    <s v="CUST1321"/>
    <s v="Customer_1321"/>
    <x v="1"/>
    <x v="1"/>
    <x v="0"/>
  </r>
  <r>
    <s v="CUST1322"/>
    <s v="Customer_1322"/>
    <x v="1"/>
    <x v="3"/>
    <x v="0"/>
  </r>
  <r>
    <s v="CUST1323"/>
    <s v="Customer_1323"/>
    <x v="0"/>
    <x v="3"/>
    <x v="0"/>
  </r>
  <r>
    <s v="CUST1324"/>
    <s v="Customer_1324"/>
    <x v="0"/>
    <x v="4"/>
    <x v="2"/>
  </r>
  <r>
    <s v="CUST1325"/>
    <s v="Customer_1325"/>
    <x v="0"/>
    <x v="0"/>
    <x v="3"/>
  </r>
  <r>
    <s v="CUST1326"/>
    <s v="Customer_1326"/>
    <x v="1"/>
    <x v="2"/>
    <x v="2"/>
  </r>
  <r>
    <s v="CUST1327"/>
    <s v="Customer_1327"/>
    <x v="0"/>
    <x v="4"/>
    <x v="0"/>
  </r>
  <r>
    <s v="CUST1328"/>
    <s v="Customer_1328"/>
    <x v="1"/>
    <x v="1"/>
    <x v="1"/>
  </r>
  <r>
    <s v="CUST1329"/>
    <s v="Customer_1329"/>
    <x v="0"/>
    <x v="4"/>
    <x v="1"/>
  </r>
  <r>
    <s v="CUST1330"/>
    <s v="Customer_1330"/>
    <x v="1"/>
    <x v="3"/>
    <x v="3"/>
  </r>
  <r>
    <s v="CUST1331"/>
    <s v="Customer_1331"/>
    <x v="0"/>
    <x v="0"/>
    <x v="1"/>
  </r>
  <r>
    <s v="CUST1332"/>
    <s v="Customer_1332"/>
    <x v="0"/>
    <x v="3"/>
    <x v="2"/>
  </r>
  <r>
    <s v="CUST1333"/>
    <s v="Customer_1333"/>
    <x v="1"/>
    <x v="3"/>
    <x v="0"/>
  </r>
  <r>
    <s v="CUST1334"/>
    <s v="Customer_1334"/>
    <x v="0"/>
    <x v="4"/>
    <x v="0"/>
  </r>
  <r>
    <s v="CUST1335"/>
    <s v="Customer_1335"/>
    <x v="0"/>
    <x v="0"/>
    <x v="1"/>
  </r>
  <r>
    <s v="CUST1336"/>
    <s v="Customer_1336"/>
    <x v="0"/>
    <x v="3"/>
    <x v="1"/>
  </r>
  <r>
    <s v="CUST1337"/>
    <s v="Customer_1337"/>
    <x v="1"/>
    <x v="4"/>
    <x v="0"/>
  </r>
  <r>
    <s v="CUST1338"/>
    <s v="Customer_1338"/>
    <x v="0"/>
    <x v="0"/>
    <x v="3"/>
  </r>
  <r>
    <s v="CUST1339"/>
    <s v="Customer_1339"/>
    <x v="1"/>
    <x v="1"/>
    <x v="3"/>
  </r>
  <r>
    <s v="CUST1340"/>
    <s v="Customer_1340"/>
    <x v="0"/>
    <x v="4"/>
    <x v="2"/>
  </r>
  <r>
    <s v="CUST1341"/>
    <s v="Customer_1341"/>
    <x v="1"/>
    <x v="2"/>
    <x v="1"/>
  </r>
  <r>
    <s v="CUST1342"/>
    <s v="Customer_1342"/>
    <x v="1"/>
    <x v="2"/>
    <x v="2"/>
  </r>
  <r>
    <s v="CUST1343"/>
    <s v="Customer_1343"/>
    <x v="1"/>
    <x v="2"/>
    <x v="0"/>
  </r>
  <r>
    <s v="CUST1344"/>
    <s v="Customer_1344"/>
    <x v="1"/>
    <x v="1"/>
    <x v="3"/>
  </r>
  <r>
    <s v="CUST1345"/>
    <s v="Customer_1345"/>
    <x v="0"/>
    <x v="4"/>
    <x v="1"/>
  </r>
  <r>
    <s v="CUST1346"/>
    <s v="Customer_1346"/>
    <x v="0"/>
    <x v="1"/>
    <x v="2"/>
  </r>
  <r>
    <s v="CUST1347"/>
    <s v="Customer_1347"/>
    <x v="0"/>
    <x v="4"/>
    <x v="3"/>
  </r>
  <r>
    <s v="CUST1348"/>
    <s v="Customer_1348"/>
    <x v="0"/>
    <x v="1"/>
    <x v="1"/>
  </r>
  <r>
    <s v="CUST1349"/>
    <s v="Customer_1349"/>
    <x v="0"/>
    <x v="3"/>
    <x v="0"/>
  </r>
  <r>
    <s v="CUST1350"/>
    <s v="Customer_1350"/>
    <x v="1"/>
    <x v="0"/>
    <x v="3"/>
  </r>
  <r>
    <s v="CUST1351"/>
    <s v="Customer_1351"/>
    <x v="1"/>
    <x v="2"/>
    <x v="2"/>
  </r>
  <r>
    <s v="CUST1352"/>
    <s v="Customer_1352"/>
    <x v="0"/>
    <x v="0"/>
    <x v="2"/>
  </r>
  <r>
    <s v="CUST1353"/>
    <s v="Customer_1353"/>
    <x v="1"/>
    <x v="0"/>
    <x v="0"/>
  </r>
  <r>
    <s v="CUST1354"/>
    <s v="Customer_1354"/>
    <x v="1"/>
    <x v="1"/>
    <x v="3"/>
  </r>
  <r>
    <s v="CUST1355"/>
    <s v="Customer_1355"/>
    <x v="0"/>
    <x v="4"/>
    <x v="3"/>
  </r>
  <r>
    <s v="CUST1356"/>
    <s v="Customer_1356"/>
    <x v="0"/>
    <x v="2"/>
    <x v="1"/>
  </r>
  <r>
    <s v="CUST1357"/>
    <s v="Customer_1357"/>
    <x v="1"/>
    <x v="4"/>
    <x v="3"/>
  </r>
  <r>
    <s v="CUST1358"/>
    <s v="Customer_1358"/>
    <x v="0"/>
    <x v="3"/>
    <x v="1"/>
  </r>
  <r>
    <s v="CUST1359"/>
    <s v="Customer_1359"/>
    <x v="0"/>
    <x v="3"/>
    <x v="3"/>
  </r>
  <r>
    <s v="CUST1360"/>
    <s v="Customer_1360"/>
    <x v="1"/>
    <x v="1"/>
    <x v="1"/>
  </r>
  <r>
    <s v="CUST1361"/>
    <s v="Customer_1361"/>
    <x v="0"/>
    <x v="4"/>
    <x v="1"/>
  </r>
  <r>
    <s v="CUST1362"/>
    <s v="Customer_1362"/>
    <x v="1"/>
    <x v="1"/>
    <x v="0"/>
  </r>
  <r>
    <s v="CUST1363"/>
    <s v="Customer_1363"/>
    <x v="1"/>
    <x v="1"/>
    <x v="0"/>
  </r>
  <r>
    <s v="CUST1364"/>
    <s v="Customer_1364"/>
    <x v="0"/>
    <x v="4"/>
    <x v="3"/>
  </r>
  <r>
    <s v="CUST1365"/>
    <s v="Customer_1365"/>
    <x v="0"/>
    <x v="3"/>
    <x v="3"/>
  </r>
  <r>
    <s v="CUST1366"/>
    <s v="Customer_1366"/>
    <x v="0"/>
    <x v="3"/>
    <x v="2"/>
  </r>
  <r>
    <s v="CUST1367"/>
    <s v="Customer_1367"/>
    <x v="0"/>
    <x v="3"/>
    <x v="3"/>
  </r>
  <r>
    <s v="CUST1368"/>
    <s v="Customer_1368"/>
    <x v="0"/>
    <x v="3"/>
    <x v="2"/>
  </r>
  <r>
    <s v="CUST1369"/>
    <s v="Customer_1369"/>
    <x v="0"/>
    <x v="1"/>
    <x v="3"/>
  </r>
  <r>
    <s v="CUST1370"/>
    <s v="Customer_1370"/>
    <x v="1"/>
    <x v="0"/>
    <x v="3"/>
  </r>
  <r>
    <s v="CUST1371"/>
    <s v="Customer_1371"/>
    <x v="0"/>
    <x v="2"/>
    <x v="1"/>
  </r>
  <r>
    <s v="CUST1372"/>
    <s v="Customer_1372"/>
    <x v="0"/>
    <x v="0"/>
    <x v="3"/>
  </r>
  <r>
    <s v="CUST1373"/>
    <s v="Customer_1373"/>
    <x v="0"/>
    <x v="1"/>
    <x v="0"/>
  </r>
  <r>
    <s v="CUST1374"/>
    <s v="Customer_1374"/>
    <x v="0"/>
    <x v="3"/>
    <x v="3"/>
  </r>
  <r>
    <s v="CUST1375"/>
    <s v="Customer_1375"/>
    <x v="0"/>
    <x v="1"/>
    <x v="2"/>
  </r>
  <r>
    <s v="CUST1376"/>
    <s v="Customer_1376"/>
    <x v="0"/>
    <x v="0"/>
    <x v="0"/>
  </r>
  <r>
    <s v="CUST1377"/>
    <s v="Customer_1377"/>
    <x v="1"/>
    <x v="0"/>
    <x v="3"/>
  </r>
  <r>
    <s v="CUST1378"/>
    <s v="Customer_1378"/>
    <x v="0"/>
    <x v="2"/>
    <x v="2"/>
  </r>
  <r>
    <s v="CUST1379"/>
    <s v="Customer_1379"/>
    <x v="0"/>
    <x v="4"/>
    <x v="1"/>
  </r>
  <r>
    <s v="CUST1380"/>
    <s v="Customer_1380"/>
    <x v="1"/>
    <x v="1"/>
    <x v="0"/>
  </r>
  <r>
    <s v="CUST1381"/>
    <s v="Customer_1381"/>
    <x v="0"/>
    <x v="2"/>
    <x v="3"/>
  </r>
  <r>
    <s v="CUST1382"/>
    <s v="Customer_1382"/>
    <x v="0"/>
    <x v="3"/>
    <x v="0"/>
  </r>
  <r>
    <s v="CUST1383"/>
    <s v="Customer_1383"/>
    <x v="0"/>
    <x v="0"/>
    <x v="3"/>
  </r>
  <r>
    <s v="CUST1384"/>
    <s v="Customer_1384"/>
    <x v="0"/>
    <x v="0"/>
    <x v="1"/>
  </r>
  <r>
    <s v="CUST1385"/>
    <s v="Customer_1385"/>
    <x v="1"/>
    <x v="4"/>
    <x v="3"/>
  </r>
  <r>
    <s v="CUST1386"/>
    <s v="Customer_1386"/>
    <x v="0"/>
    <x v="2"/>
    <x v="0"/>
  </r>
  <r>
    <s v="CUST1387"/>
    <s v="Customer_1387"/>
    <x v="0"/>
    <x v="1"/>
    <x v="2"/>
  </r>
  <r>
    <s v="CUST1388"/>
    <s v="Customer_1388"/>
    <x v="0"/>
    <x v="0"/>
    <x v="0"/>
  </r>
  <r>
    <s v="CUST1389"/>
    <s v="Customer_1389"/>
    <x v="0"/>
    <x v="1"/>
    <x v="2"/>
  </r>
  <r>
    <s v="CUST1390"/>
    <s v="Customer_1390"/>
    <x v="1"/>
    <x v="0"/>
    <x v="3"/>
  </r>
  <r>
    <s v="CUST1391"/>
    <s v="Customer_1391"/>
    <x v="1"/>
    <x v="0"/>
    <x v="0"/>
  </r>
  <r>
    <s v="CUST1392"/>
    <s v="Customer_1392"/>
    <x v="0"/>
    <x v="3"/>
    <x v="3"/>
  </r>
  <r>
    <s v="CUST1393"/>
    <s v="Customer_1393"/>
    <x v="1"/>
    <x v="0"/>
    <x v="2"/>
  </r>
  <r>
    <s v="CUST1394"/>
    <s v="Customer_1394"/>
    <x v="0"/>
    <x v="4"/>
    <x v="2"/>
  </r>
  <r>
    <s v="CUST1395"/>
    <s v="Customer_1395"/>
    <x v="1"/>
    <x v="1"/>
    <x v="3"/>
  </r>
  <r>
    <s v="CUST1396"/>
    <s v="Customer_1396"/>
    <x v="1"/>
    <x v="4"/>
    <x v="2"/>
  </r>
  <r>
    <s v="CUST1397"/>
    <s v="Customer_1397"/>
    <x v="1"/>
    <x v="0"/>
    <x v="3"/>
  </r>
  <r>
    <s v="CUST1398"/>
    <s v="Customer_1398"/>
    <x v="1"/>
    <x v="3"/>
    <x v="0"/>
  </r>
  <r>
    <s v="CUST1399"/>
    <s v="Customer_1399"/>
    <x v="0"/>
    <x v="3"/>
    <x v="3"/>
  </r>
  <r>
    <s v="CUST1400"/>
    <s v="Customer_1400"/>
    <x v="1"/>
    <x v="2"/>
    <x v="3"/>
  </r>
  <r>
    <s v="CUST1401"/>
    <s v="Customer_1401"/>
    <x v="0"/>
    <x v="2"/>
    <x v="1"/>
  </r>
  <r>
    <s v="CUST1402"/>
    <s v="Customer_1402"/>
    <x v="0"/>
    <x v="4"/>
    <x v="0"/>
  </r>
  <r>
    <s v="CUST1403"/>
    <s v="Customer_1403"/>
    <x v="0"/>
    <x v="2"/>
    <x v="0"/>
  </r>
  <r>
    <s v="CUST1404"/>
    <s v="Customer_1404"/>
    <x v="1"/>
    <x v="4"/>
    <x v="3"/>
  </r>
  <r>
    <s v="CUST1405"/>
    <s v="Customer_1405"/>
    <x v="1"/>
    <x v="1"/>
    <x v="0"/>
  </r>
  <r>
    <s v="CUST1406"/>
    <s v="Customer_1406"/>
    <x v="0"/>
    <x v="0"/>
    <x v="1"/>
  </r>
  <r>
    <s v="CUST1407"/>
    <s v="Customer_1407"/>
    <x v="1"/>
    <x v="4"/>
    <x v="2"/>
  </r>
  <r>
    <s v="CUST1408"/>
    <s v="Customer_1408"/>
    <x v="0"/>
    <x v="3"/>
    <x v="2"/>
  </r>
  <r>
    <s v="CUST1409"/>
    <s v="Customer_1409"/>
    <x v="0"/>
    <x v="0"/>
    <x v="3"/>
  </r>
  <r>
    <s v="CUST1410"/>
    <s v="Customer_1410"/>
    <x v="1"/>
    <x v="0"/>
    <x v="3"/>
  </r>
  <r>
    <s v="CUST1411"/>
    <s v="Customer_1411"/>
    <x v="0"/>
    <x v="0"/>
    <x v="2"/>
  </r>
  <r>
    <s v="CUST1412"/>
    <s v="Customer_1412"/>
    <x v="0"/>
    <x v="1"/>
    <x v="1"/>
  </r>
  <r>
    <s v="CUST1413"/>
    <s v="Customer_1413"/>
    <x v="0"/>
    <x v="4"/>
    <x v="1"/>
  </r>
  <r>
    <s v="CUST1414"/>
    <s v="Customer_1414"/>
    <x v="1"/>
    <x v="0"/>
    <x v="2"/>
  </r>
  <r>
    <s v="CUST1415"/>
    <s v="Customer_1415"/>
    <x v="0"/>
    <x v="1"/>
    <x v="3"/>
  </r>
  <r>
    <s v="CUST1416"/>
    <s v="Customer_1416"/>
    <x v="0"/>
    <x v="4"/>
    <x v="1"/>
  </r>
  <r>
    <s v="CUST1417"/>
    <s v="Customer_1417"/>
    <x v="1"/>
    <x v="2"/>
    <x v="3"/>
  </r>
  <r>
    <s v="CUST1418"/>
    <s v="Customer_1418"/>
    <x v="0"/>
    <x v="0"/>
    <x v="2"/>
  </r>
  <r>
    <s v="CUST1419"/>
    <s v="Customer_1419"/>
    <x v="0"/>
    <x v="2"/>
    <x v="3"/>
  </r>
  <r>
    <s v="CUST1420"/>
    <s v="Customer_1420"/>
    <x v="0"/>
    <x v="0"/>
    <x v="0"/>
  </r>
  <r>
    <s v="CUST1421"/>
    <s v="Customer_1421"/>
    <x v="1"/>
    <x v="1"/>
    <x v="2"/>
  </r>
  <r>
    <s v="CUST1422"/>
    <s v="Customer_1422"/>
    <x v="0"/>
    <x v="2"/>
    <x v="0"/>
  </r>
  <r>
    <s v="CUST1423"/>
    <s v="Customer_1423"/>
    <x v="1"/>
    <x v="3"/>
    <x v="2"/>
  </r>
  <r>
    <s v="CUST1424"/>
    <s v="Customer_1424"/>
    <x v="0"/>
    <x v="2"/>
    <x v="0"/>
  </r>
  <r>
    <s v="CUST1425"/>
    <s v="Customer_1425"/>
    <x v="0"/>
    <x v="0"/>
    <x v="1"/>
  </r>
  <r>
    <s v="CUST1426"/>
    <s v="Customer_1426"/>
    <x v="1"/>
    <x v="2"/>
    <x v="1"/>
  </r>
  <r>
    <s v="CUST1427"/>
    <s v="Customer_1427"/>
    <x v="1"/>
    <x v="4"/>
    <x v="0"/>
  </r>
  <r>
    <s v="CUST1428"/>
    <s v="Customer_1428"/>
    <x v="1"/>
    <x v="1"/>
    <x v="1"/>
  </r>
  <r>
    <s v="CUST1429"/>
    <s v="Customer_1429"/>
    <x v="1"/>
    <x v="3"/>
    <x v="3"/>
  </r>
  <r>
    <s v="CUST1430"/>
    <s v="Customer_1430"/>
    <x v="1"/>
    <x v="4"/>
    <x v="0"/>
  </r>
  <r>
    <s v="CUST1431"/>
    <s v="Customer_1431"/>
    <x v="0"/>
    <x v="0"/>
    <x v="0"/>
  </r>
  <r>
    <s v="CUST1432"/>
    <s v="Customer_1432"/>
    <x v="0"/>
    <x v="3"/>
    <x v="2"/>
  </r>
  <r>
    <s v="CUST1433"/>
    <s v="Customer_1433"/>
    <x v="0"/>
    <x v="1"/>
    <x v="3"/>
  </r>
  <r>
    <s v="CUST1434"/>
    <s v="Customer_1434"/>
    <x v="0"/>
    <x v="4"/>
    <x v="1"/>
  </r>
  <r>
    <s v="CUST1435"/>
    <s v="Customer_1435"/>
    <x v="0"/>
    <x v="2"/>
    <x v="0"/>
  </r>
  <r>
    <s v="CUST1436"/>
    <s v="Customer_1436"/>
    <x v="0"/>
    <x v="4"/>
    <x v="1"/>
  </r>
  <r>
    <s v="CUST1437"/>
    <s v="Customer_1437"/>
    <x v="1"/>
    <x v="1"/>
    <x v="3"/>
  </r>
  <r>
    <s v="CUST1438"/>
    <s v="Customer_1438"/>
    <x v="0"/>
    <x v="0"/>
    <x v="0"/>
  </r>
  <r>
    <s v="CUST1439"/>
    <s v="Customer_1439"/>
    <x v="1"/>
    <x v="4"/>
    <x v="1"/>
  </r>
  <r>
    <s v="CUST1440"/>
    <s v="Customer_1440"/>
    <x v="1"/>
    <x v="3"/>
    <x v="1"/>
  </r>
  <r>
    <s v="CUST1441"/>
    <s v="Customer_1441"/>
    <x v="0"/>
    <x v="4"/>
    <x v="3"/>
  </r>
  <r>
    <s v="CUST1442"/>
    <s v="Customer_1442"/>
    <x v="1"/>
    <x v="3"/>
    <x v="0"/>
  </r>
  <r>
    <s v="CUST1443"/>
    <s v="Customer_1443"/>
    <x v="1"/>
    <x v="1"/>
    <x v="2"/>
  </r>
  <r>
    <s v="CUST1444"/>
    <s v="Customer_1444"/>
    <x v="0"/>
    <x v="1"/>
    <x v="1"/>
  </r>
  <r>
    <s v="CUST1445"/>
    <s v="Customer_1445"/>
    <x v="1"/>
    <x v="4"/>
    <x v="2"/>
  </r>
  <r>
    <s v="CUST1446"/>
    <s v="Customer_1446"/>
    <x v="0"/>
    <x v="3"/>
    <x v="2"/>
  </r>
  <r>
    <s v="CUST1447"/>
    <s v="Customer_1447"/>
    <x v="0"/>
    <x v="2"/>
    <x v="2"/>
  </r>
  <r>
    <s v="CUST1448"/>
    <s v="Customer_1448"/>
    <x v="0"/>
    <x v="4"/>
    <x v="1"/>
  </r>
  <r>
    <s v="CUST1449"/>
    <s v="Customer_1449"/>
    <x v="0"/>
    <x v="3"/>
    <x v="3"/>
  </r>
  <r>
    <s v="CUST1450"/>
    <s v="Customer_1450"/>
    <x v="1"/>
    <x v="1"/>
    <x v="2"/>
  </r>
  <r>
    <s v="CUST1451"/>
    <s v="Customer_1451"/>
    <x v="1"/>
    <x v="4"/>
    <x v="2"/>
  </r>
  <r>
    <s v="CUST1452"/>
    <s v="Customer_1452"/>
    <x v="0"/>
    <x v="0"/>
    <x v="0"/>
  </r>
  <r>
    <s v="CUST1453"/>
    <s v="Customer_1453"/>
    <x v="0"/>
    <x v="1"/>
    <x v="1"/>
  </r>
  <r>
    <s v="CUST1454"/>
    <s v="Customer_1454"/>
    <x v="0"/>
    <x v="3"/>
    <x v="1"/>
  </r>
  <r>
    <s v="CUST1455"/>
    <s v="Customer_1455"/>
    <x v="0"/>
    <x v="4"/>
    <x v="0"/>
  </r>
  <r>
    <s v="CUST1456"/>
    <s v="Customer_1456"/>
    <x v="0"/>
    <x v="0"/>
    <x v="2"/>
  </r>
  <r>
    <s v="CUST1457"/>
    <s v="Customer_1457"/>
    <x v="1"/>
    <x v="1"/>
    <x v="1"/>
  </r>
  <r>
    <s v="CUST1458"/>
    <s v="Customer_1458"/>
    <x v="1"/>
    <x v="3"/>
    <x v="0"/>
  </r>
  <r>
    <s v="CUST1459"/>
    <s v="Customer_1459"/>
    <x v="0"/>
    <x v="4"/>
    <x v="1"/>
  </r>
  <r>
    <s v="CUST1460"/>
    <s v="Customer_1460"/>
    <x v="0"/>
    <x v="0"/>
    <x v="2"/>
  </r>
  <r>
    <s v="CUST1461"/>
    <s v="Customer_1461"/>
    <x v="0"/>
    <x v="1"/>
    <x v="2"/>
  </r>
  <r>
    <s v="CUST1462"/>
    <s v="Customer_1462"/>
    <x v="1"/>
    <x v="4"/>
    <x v="3"/>
  </r>
  <r>
    <s v="CUST1463"/>
    <s v="Customer_1463"/>
    <x v="0"/>
    <x v="1"/>
    <x v="0"/>
  </r>
  <r>
    <s v="CUST1464"/>
    <s v="Customer_1464"/>
    <x v="0"/>
    <x v="0"/>
    <x v="0"/>
  </r>
  <r>
    <s v="CUST1465"/>
    <s v="Customer_1465"/>
    <x v="1"/>
    <x v="3"/>
    <x v="1"/>
  </r>
  <r>
    <s v="CUST1466"/>
    <s v="Customer_1466"/>
    <x v="0"/>
    <x v="1"/>
    <x v="0"/>
  </r>
  <r>
    <s v="CUST1467"/>
    <s v="Customer_1467"/>
    <x v="0"/>
    <x v="0"/>
    <x v="2"/>
  </r>
  <r>
    <s v="CUST1468"/>
    <s v="Customer_1468"/>
    <x v="0"/>
    <x v="0"/>
    <x v="1"/>
  </r>
  <r>
    <s v="CUST1469"/>
    <s v="Customer_1469"/>
    <x v="0"/>
    <x v="3"/>
    <x v="0"/>
  </r>
  <r>
    <s v="CUST1470"/>
    <s v="Customer_1470"/>
    <x v="1"/>
    <x v="1"/>
    <x v="3"/>
  </r>
  <r>
    <s v="CUST1471"/>
    <s v="Customer_1471"/>
    <x v="1"/>
    <x v="1"/>
    <x v="3"/>
  </r>
  <r>
    <s v="CUST1472"/>
    <s v="Customer_1472"/>
    <x v="0"/>
    <x v="1"/>
    <x v="0"/>
  </r>
  <r>
    <s v="CUST1473"/>
    <s v="Customer_1473"/>
    <x v="0"/>
    <x v="4"/>
    <x v="2"/>
  </r>
  <r>
    <s v="CUST1474"/>
    <s v="Customer_1474"/>
    <x v="1"/>
    <x v="2"/>
    <x v="2"/>
  </r>
  <r>
    <s v="CUST1475"/>
    <s v="Customer_1475"/>
    <x v="0"/>
    <x v="4"/>
    <x v="1"/>
  </r>
  <r>
    <s v="CUST1476"/>
    <s v="Customer_1476"/>
    <x v="1"/>
    <x v="1"/>
    <x v="0"/>
  </r>
  <r>
    <s v="CUST1477"/>
    <s v="Customer_1477"/>
    <x v="0"/>
    <x v="3"/>
    <x v="3"/>
  </r>
  <r>
    <s v="CUST1478"/>
    <s v="Customer_1478"/>
    <x v="0"/>
    <x v="1"/>
    <x v="0"/>
  </r>
  <r>
    <s v="CUST1479"/>
    <s v="Customer_1479"/>
    <x v="0"/>
    <x v="3"/>
    <x v="2"/>
  </r>
  <r>
    <s v="CUST1480"/>
    <s v="Customer_1480"/>
    <x v="1"/>
    <x v="2"/>
    <x v="3"/>
  </r>
  <r>
    <s v="CUST1481"/>
    <s v="Customer_1481"/>
    <x v="0"/>
    <x v="4"/>
    <x v="3"/>
  </r>
  <r>
    <s v="CUST1482"/>
    <s v="Customer_1482"/>
    <x v="0"/>
    <x v="1"/>
    <x v="0"/>
  </r>
  <r>
    <s v="CUST1483"/>
    <s v="Customer_1483"/>
    <x v="0"/>
    <x v="1"/>
    <x v="2"/>
  </r>
  <r>
    <s v="CUST1484"/>
    <s v="Customer_1484"/>
    <x v="1"/>
    <x v="3"/>
    <x v="1"/>
  </r>
  <r>
    <s v="CUST1485"/>
    <s v="Customer_1485"/>
    <x v="0"/>
    <x v="3"/>
    <x v="0"/>
  </r>
  <r>
    <s v="CUST1486"/>
    <s v="Customer_1486"/>
    <x v="1"/>
    <x v="2"/>
    <x v="1"/>
  </r>
  <r>
    <s v="CUST1487"/>
    <s v="Customer_1487"/>
    <x v="0"/>
    <x v="3"/>
    <x v="0"/>
  </r>
  <r>
    <s v="CUST1488"/>
    <s v="Customer_1488"/>
    <x v="1"/>
    <x v="3"/>
    <x v="3"/>
  </r>
  <r>
    <s v="CUST1489"/>
    <s v="Customer_1489"/>
    <x v="1"/>
    <x v="1"/>
    <x v="2"/>
  </r>
  <r>
    <s v="CUST1490"/>
    <s v="Customer_1490"/>
    <x v="0"/>
    <x v="0"/>
    <x v="3"/>
  </r>
  <r>
    <s v="CUST1491"/>
    <s v="Customer_1491"/>
    <x v="0"/>
    <x v="3"/>
    <x v="2"/>
  </r>
  <r>
    <s v="CUST1492"/>
    <s v="Customer_1492"/>
    <x v="1"/>
    <x v="3"/>
    <x v="0"/>
  </r>
  <r>
    <s v="CUST1493"/>
    <s v="Customer_1493"/>
    <x v="0"/>
    <x v="4"/>
    <x v="3"/>
  </r>
  <r>
    <s v="CUST1494"/>
    <s v="Customer_1494"/>
    <x v="1"/>
    <x v="2"/>
    <x v="3"/>
  </r>
  <r>
    <s v="CUST1495"/>
    <s v="Customer_1495"/>
    <x v="0"/>
    <x v="1"/>
    <x v="0"/>
  </r>
  <r>
    <s v="CUST1496"/>
    <s v="Customer_1496"/>
    <x v="1"/>
    <x v="3"/>
    <x v="0"/>
  </r>
  <r>
    <s v="CUST1497"/>
    <s v="Customer_1497"/>
    <x v="0"/>
    <x v="1"/>
    <x v="0"/>
  </r>
  <r>
    <s v="CUST1498"/>
    <s v="Customer_1498"/>
    <x v="0"/>
    <x v="1"/>
    <x v="2"/>
  </r>
  <r>
    <s v="CUST1499"/>
    <s v="Customer_1499"/>
    <x v="1"/>
    <x v="0"/>
    <x v="2"/>
  </r>
  <r>
    <s v="CUST1500"/>
    <s v="Customer_1500"/>
    <x v="1"/>
    <x v="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s v="TXN00001"/>
    <x v="0"/>
    <s v="CUST0816"/>
    <x v="0"/>
    <x v="0"/>
    <x v="0"/>
    <x v="0"/>
    <x v="0"/>
    <n v="9"/>
    <n v="47.78"/>
    <n v="37.94"/>
    <n v="341.46"/>
    <n v="430.02"/>
    <n v="-88.56"/>
  </r>
  <r>
    <s v="TXN00002"/>
    <x v="1"/>
    <s v="CUST0624"/>
    <x v="1"/>
    <x v="1"/>
    <x v="1"/>
    <x v="1"/>
    <x v="1"/>
    <n v="7"/>
    <n v="22.93"/>
    <n v="55.79"/>
    <n v="390.53"/>
    <n v="160.51"/>
    <n v="230.01999999999998"/>
  </r>
  <r>
    <s v="TXN00003"/>
    <x v="2"/>
    <s v="CUST0586"/>
    <x v="2"/>
    <x v="0"/>
    <x v="2"/>
    <x v="2"/>
    <x v="1"/>
    <n v="9"/>
    <n v="33.65"/>
    <n v="74.25"/>
    <n v="668.25"/>
    <n v="302.84999999999997"/>
    <n v="365.40000000000003"/>
  </r>
  <r>
    <s v="TXN00004"/>
    <x v="3"/>
    <s v="CUST0945"/>
    <x v="3"/>
    <x v="1"/>
    <x v="3"/>
    <x v="3"/>
    <x v="0"/>
    <n v="3"/>
    <n v="28.91"/>
    <n v="94.47"/>
    <n v="283.40999999999997"/>
    <n v="86.73"/>
    <n v="196.67999999999995"/>
  </r>
  <r>
    <s v="TXN00005"/>
    <x v="4"/>
    <s v="CUST0341"/>
    <x v="4"/>
    <x v="2"/>
    <x v="4"/>
    <x v="4"/>
    <x v="1"/>
    <n v="7"/>
    <n v="1.21"/>
    <n v="21.73"/>
    <n v="152.11000000000001"/>
    <n v="8.4699999999999989"/>
    <n v="143.64000000000001"/>
  </r>
  <r>
    <s v="TXN00006"/>
    <x v="5"/>
    <s v="CUST0866"/>
    <x v="5"/>
    <x v="0"/>
    <x v="5"/>
    <x v="5"/>
    <x v="2"/>
    <n v="5"/>
    <n v="35.82"/>
    <n v="55.36"/>
    <n v="276.8"/>
    <n v="179.1"/>
    <n v="97.700000000000017"/>
  </r>
  <r>
    <s v="TXN00007"/>
    <x v="6"/>
    <s v="CUST0603"/>
    <x v="6"/>
    <x v="3"/>
    <x v="6"/>
    <x v="6"/>
    <x v="1"/>
    <n v="4"/>
    <n v="49.21"/>
    <n v="76.94"/>
    <n v="307.76"/>
    <n v="196.84"/>
    <n v="110.91999999999999"/>
  </r>
  <r>
    <s v="TXN00008"/>
    <x v="7"/>
    <s v="CUST1256"/>
    <x v="7"/>
    <x v="3"/>
    <x v="7"/>
    <x v="7"/>
    <x v="3"/>
    <n v="5"/>
    <n v="17.45"/>
    <n v="42.96"/>
    <n v="214.8"/>
    <n v="87.25"/>
    <n v="127.55000000000001"/>
  </r>
  <r>
    <s v="TXN00009"/>
    <x v="8"/>
    <s v="CUST0112"/>
    <x v="8"/>
    <x v="2"/>
    <x v="8"/>
    <x v="8"/>
    <x v="0"/>
    <n v="7"/>
    <n v="37.880000000000003"/>
    <n v="29.5"/>
    <n v="206.5"/>
    <n v="265.16000000000003"/>
    <n v="-58.660000000000025"/>
  </r>
  <r>
    <s v="TXN00010"/>
    <x v="9"/>
    <s v="CUST1414"/>
    <x v="9"/>
    <x v="1"/>
    <x v="9"/>
    <x v="9"/>
    <x v="4"/>
    <n v="3"/>
    <n v="38.15"/>
    <n v="45.83"/>
    <n v="137.49"/>
    <n v="114.44999999999999"/>
    <n v="23.04000000000002"/>
  </r>
  <r>
    <s v="TXN00011"/>
    <x v="10"/>
    <s v="CUST1059"/>
    <x v="10"/>
    <x v="2"/>
    <x v="10"/>
    <x v="10"/>
    <x v="1"/>
    <n v="9"/>
    <n v="41.78"/>
    <n v="83.42"/>
    <n v="750.78"/>
    <n v="376.02"/>
    <n v="374.76"/>
  </r>
  <r>
    <s v="TXN00012"/>
    <x v="11"/>
    <s v="CUST0292"/>
    <x v="11"/>
    <x v="2"/>
    <x v="11"/>
    <x v="11"/>
    <x v="2"/>
    <n v="9"/>
    <n v="45.97"/>
    <n v="49.89"/>
    <n v="449.01"/>
    <n v="413.73"/>
    <n v="35.279999999999973"/>
  </r>
  <r>
    <s v="TXN00013"/>
    <x v="12"/>
    <s v="CUST0950"/>
    <x v="12"/>
    <x v="1"/>
    <x v="11"/>
    <x v="11"/>
    <x v="2"/>
    <n v="1"/>
    <n v="45.97"/>
    <n v="7.72"/>
    <n v="7.72"/>
    <n v="45.97"/>
    <n v="-38.25"/>
  </r>
  <r>
    <s v="TXN00014"/>
    <x v="13"/>
    <s v="CUST1324"/>
    <x v="13"/>
    <x v="1"/>
    <x v="12"/>
    <x v="12"/>
    <x v="2"/>
    <n v="9"/>
    <n v="32.950000000000003"/>
    <n v="72.150000000000006"/>
    <n v="649.35"/>
    <n v="296.55"/>
    <n v="352.8"/>
  </r>
  <r>
    <s v="TXN00015"/>
    <x v="14"/>
    <s v="CUST0926"/>
    <x v="14"/>
    <x v="0"/>
    <x v="13"/>
    <x v="13"/>
    <x v="0"/>
    <n v="4"/>
    <n v="4.59"/>
    <n v="40.76"/>
    <n v="163.04"/>
    <n v="18.36"/>
    <n v="144.68"/>
  </r>
  <r>
    <s v="TXN00016"/>
    <x v="15"/>
    <s v="CUST0186"/>
    <x v="15"/>
    <x v="2"/>
    <x v="14"/>
    <x v="14"/>
    <x v="3"/>
    <n v="3"/>
    <n v="23.97"/>
    <n v="89.32"/>
    <n v="267.95999999999998"/>
    <n v="71.91"/>
    <n v="196.04999999999998"/>
  </r>
  <r>
    <s v="TXN00017"/>
    <x v="16"/>
    <s v="CUST1480"/>
    <x v="16"/>
    <x v="0"/>
    <x v="15"/>
    <x v="15"/>
    <x v="4"/>
    <n v="9"/>
    <n v="40"/>
    <n v="65.25"/>
    <n v="587.25"/>
    <n v="360"/>
    <n v="227.25"/>
  </r>
  <r>
    <s v="TXN00018"/>
    <x v="17"/>
    <s v="CUST1026"/>
    <x v="17"/>
    <x v="3"/>
    <x v="16"/>
    <x v="16"/>
    <x v="3"/>
    <n v="2"/>
    <n v="47.88"/>
    <n v="99.37"/>
    <n v="198.74"/>
    <n v="95.76"/>
    <n v="102.98"/>
  </r>
  <r>
    <s v="TXN00019"/>
    <x v="18"/>
    <s v="CUST0232"/>
    <x v="18"/>
    <x v="2"/>
    <x v="17"/>
    <x v="17"/>
    <x v="1"/>
    <n v="1"/>
    <n v="26.74"/>
    <n v="82.63"/>
    <n v="82.63"/>
    <n v="26.74"/>
    <n v="55.89"/>
  </r>
  <r>
    <s v="TXN00020"/>
    <x v="19"/>
    <s v="CUST0369"/>
    <x v="19"/>
    <x v="3"/>
    <x v="18"/>
    <x v="18"/>
    <x v="4"/>
    <n v="6"/>
    <n v="45.26"/>
    <n v="67.17"/>
    <n v="403.02"/>
    <n v="271.56"/>
    <n v="131.45999999999998"/>
  </r>
  <r>
    <s v="TXN00021"/>
    <x v="20"/>
    <s v="CUST1199"/>
    <x v="20"/>
    <x v="0"/>
    <x v="15"/>
    <x v="15"/>
    <x v="4"/>
    <n v="5"/>
    <n v="40"/>
    <n v="93.55"/>
    <n v="467.75"/>
    <n v="200"/>
    <n v="267.75"/>
  </r>
  <r>
    <s v="TXN00022"/>
    <x v="21"/>
    <s v="CUST1426"/>
    <x v="21"/>
    <x v="3"/>
    <x v="18"/>
    <x v="18"/>
    <x v="4"/>
    <n v="7"/>
    <n v="45.26"/>
    <n v="39.24"/>
    <n v="274.68"/>
    <n v="316.82"/>
    <n v="-42.139999999999986"/>
  </r>
  <r>
    <s v="TXN00023"/>
    <x v="22"/>
    <s v="CUST1120"/>
    <x v="22"/>
    <x v="3"/>
    <x v="19"/>
    <x v="19"/>
    <x v="3"/>
    <n v="4"/>
    <n v="22.66"/>
    <n v="12.13"/>
    <n v="48.52"/>
    <n v="90.64"/>
    <n v="-42.12"/>
  </r>
  <r>
    <s v="TXN00024"/>
    <x v="23"/>
    <s v="CUST0278"/>
    <x v="23"/>
    <x v="3"/>
    <x v="20"/>
    <x v="20"/>
    <x v="3"/>
    <n v="9"/>
    <n v="40.85"/>
    <n v="18.59"/>
    <n v="167.31"/>
    <n v="367.65000000000003"/>
    <n v="-200.34000000000003"/>
  </r>
  <r>
    <s v="TXN00025"/>
    <x v="24"/>
    <s v="CUST0806"/>
    <x v="24"/>
    <x v="2"/>
    <x v="21"/>
    <x v="21"/>
    <x v="0"/>
    <n v="2"/>
    <n v="12.41"/>
    <n v="97.04"/>
    <n v="194.08"/>
    <n v="24.82"/>
    <n v="169.26000000000002"/>
  </r>
  <r>
    <s v="TXN00026"/>
    <x v="9"/>
    <s v="CUST0847"/>
    <x v="25"/>
    <x v="2"/>
    <x v="22"/>
    <x v="22"/>
    <x v="0"/>
    <n v="3"/>
    <n v="19.34"/>
    <n v="94.4"/>
    <n v="283.20000000000005"/>
    <n v="58.019999999999996"/>
    <n v="225.18000000000006"/>
  </r>
  <r>
    <s v="TXN00027"/>
    <x v="25"/>
    <s v="CUST0663"/>
    <x v="26"/>
    <x v="0"/>
    <x v="12"/>
    <x v="12"/>
    <x v="2"/>
    <n v="8"/>
    <n v="32.950000000000003"/>
    <n v="7.22"/>
    <n v="57.76"/>
    <n v="263.60000000000002"/>
    <n v="-205.84000000000003"/>
  </r>
  <r>
    <s v="TXN00028"/>
    <x v="26"/>
    <s v="CUST0924"/>
    <x v="27"/>
    <x v="0"/>
    <x v="13"/>
    <x v="13"/>
    <x v="0"/>
    <n v="3"/>
    <n v="4.59"/>
    <n v="33.07"/>
    <n v="99.210000000000008"/>
    <n v="13.77"/>
    <n v="85.440000000000012"/>
  </r>
  <r>
    <s v="TXN00029"/>
    <x v="27"/>
    <s v="CUST0052"/>
    <x v="28"/>
    <x v="0"/>
    <x v="23"/>
    <x v="23"/>
    <x v="2"/>
    <n v="3"/>
    <n v="13.68"/>
    <n v="84.62"/>
    <n v="253.86"/>
    <n v="41.04"/>
    <n v="212.82000000000002"/>
  </r>
  <r>
    <s v="TXN00030"/>
    <x v="28"/>
    <s v="CUST0367"/>
    <x v="29"/>
    <x v="3"/>
    <x v="24"/>
    <x v="24"/>
    <x v="0"/>
    <n v="3"/>
    <n v="24.52"/>
    <n v="52.41"/>
    <n v="157.22999999999999"/>
    <n v="73.56"/>
    <n v="83.669999999999987"/>
  </r>
  <r>
    <s v="TXN00031"/>
    <x v="29"/>
    <s v="CUST0930"/>
    <x v="30"/>
    <x v="1"/>
    <x v="1"/>
    <x v="1"/>
    <x v="1"/>
    <n v="8"/>
    <n v="22.93"/>
    <n v="42.31"/>
    <n v="338.48"/>
    <n v="183.44"/>
    <n v="155.04000000000002"/>
  </r>
  <r>
    <s v="TXN00032"/>
    <x v="30"/>
    <s v="CUST1209"/>
    <x v="31"/>
    <x v="1"/>
    <x v="25"/>
    <x v="25"/>
    <x v="2"/>
    <n v="6"/>
    <n v="40.75"/>
    <n v="34.450000000000003"/>
    <n v="206.70000000000002"/>
    <n v="244.5"/>
    <n v="-37.799999999999983"/>
  </r>
  <r>
    <s v="TXN00033"/>
    <x v="31"/>
    <s v="CUST1460"/>
    <x v="32"/>
    <x v="1"/>
    <x v="23"/>
    <x v="23"/>
    <x v="2"/>
    <n v="9"/>
    <n v="13.68"/>
    <n v="56.46"/>
    <n v="508.14"/>
    <n v="123.12"/>
    <n v="385.02"/>
  </r>
  <r>
    <s v="TXN00034"/>
    <x v="32"/>
    <s v="CUST0414"/>
    <x v="33"/>
    <x v="1"/>
    <x v="3"/>
    <x v="3"/>
    <x v="0"/>
    <n v="7"/>
    <n v="28.91"/>
    <n v="33.119999999999997"/>
    <n v="231.83999999999997"/>
    <n v="202.37"/>
    <n v="29.46999999999997"/>
  </r>
  <r>
    <s v="TXN00035"/>
    <x v="12"/>
    <s v="CUST0932"/>
    <x v="34"/>
    <x v="2"/>
    <x v="10"/>
    <x v="10"/>
    <x v="1"/>
    <n v="8"/>
    <n v="41.78"/>
    <n v="30.4"/>
    <n v="243.2"/>
    <n v="334.24"/>
    <n v="-91.04000000000002"/>
  </r>
  <r>
    <s v="TXN00036"/>
    <x v="33"/>
    <s v="CUST0185"/>
    <x v="35"/>
    <x v="2"/>
    <x v="26"/>
    <x v="26"/>
    <x v="4"/>
    <n v="2"/>
    <n v="21.34"/>
    <n v="42.02"/>
    <n v="84.04"/>
    <n v="42.68"/>
    <n v="41.360000000000007"/>
  </r>
  <r>
    <s v="TXN00037"/>
    <x v="29"/>
    <s v="CUST0513"/>
    <x v="36"/>
    <x v="3"/>
    <x v="27"/>
    <x v="27"/>
    <x v="3"/>
    <n v="6"/>
    <n v="9.64"/>
    <n v="70.900000000000006"/>
    <n v="425.40000000000003"/>
    <n v="57.84"/>
    <n v="367.56000000000006"/>
  </r>
  <r>
    <s v="TXN00038"/>
    <x v="34"/>
    <s v="CUST0664"/>
    <x v="37"/>
    <x v="3"/>
    <x v="10"/>
    <x v="10"/>
    <x v="1"/>
    <n v="8"/>
    <n v="41.78"/>
    <n v="44.01"/>
    <n v="352.08"/>
    <n v="334.24"/>
    <n v="17.839999999999975"/>
  </r>
  <r>
    <s v="TXN00039"/>
    <x v="35"/>
    <s v="CUST1417"/>
    <x v="38"/>
    <x v="0"/>
    <x v="22"/>
    <x v="22"/>
    <x v="0"/>
    <n v="6"/>
    <n v="19.34"/>
    <n v="7.62"/>
    <n v="45.72"/>
    <n v="116.03999999999999"/>
    <n v="-70.319999999999993"/>
  </r>
  <r>
    <s v="TXN00040"/>
    <x v="36"/>
    <s v="CUST1329"/>
    <x v="39"/>
    <x v="3"/>
    <x v="28"/>
    <x v="28"/>
    <x v="3"/>
    <n v="9"/>
    <n v="16.21"/>
    <n v="45.23"/>
    <n v="407.07"/>
    <n v="145.89000000000001"/>
    <n v="261.17999999999995"/>
  </r>
  <r>
    <s v="TXN00041"/>
    <x v="7"/>
    <s v="CUST1458"/>
    <x v="40"/>
    <x v="2"/>
    <x v="29"/>
    <x v="29"/>
    <x v="2"/>
    <n v="3"/>
    <n v="14.75"/>
    <n v="14.38"/>
    <n v="43.14"/>
    <n v="44.25"/>
    <n v="-1.1099999999999994"/>
  </r>
  <r>
    <s v="TXN00042"/>
    <x v="15"/>
    <s v="CUST0336"/>
    <x v="41"/>
    <x v="0"/>
    <x v="30"/>
    <x v="30"/>
    <x v="3"/>
    <n v="5"/>
    <n v="24.03"/>
    <n v="36.619999999999997"/>
    <n v="183.1"/>
    <n v="120.15"/>
    <n v="62.949999999999989"/>
  </r>
  <r>
    <s v="TXN00043"/>
    <x v="37"/>
    <s v="CUST1472"/>
    <x v="42"/>
    <x v="2"/>
    <x v="31"/>
    <x v="31"/>
    <x v="3"/>
    <n v="8"/>
    <n v="13.9"/>
    <n v="25.73"/>
    <n v="205.84"/>
    <n v="111.2"/>
    <n v="94.64"/>
  </r>
  <r>
    <s v="TXN00044"/>
    <x v="38"/>
    <s v="CUST0254"/>
    <x v="43"/>
    <x v="0"/>
    <x v="32"/>
    <x v="32"/>
    <x v="1"/>
    <n v="6"/>
    <n v="3.21"/>
    <n v="69.62"/>
    <n v="417.72"/>
    <n v="19.259999999999998"/>
    <n v="398.46000000000004"/>
  </r>
  <r>
    <s v="TXN00045"/>
    <x v="39"/>
    <s v="CUST0187"/>
    <x v="44"/>
    <x v="0"/>
    <x v="19"/>
    <x v="19"/>
    <x v="3"/>
    <n v="2"/>
    <n v="22.66"/>
    <n v="31.65"/>
    <n v="63.3"/>
    <n v="45.32"/>
    <n v="17.979999999999997"/>
  </r>
  <r>
    <s v="TXN00046"/>
    <x v="40"/>
    <s v="CUST0234"/>
    <x v="45"/>
    <x v="0"/>
    <x v="33"/>
    <x v="33"/>
    <x v="3"/>
    <n v="8"/>
    <n v="35.53"/>
    <n v="30.56"/>
    <n v="244.48"/>
    <n v="284.24"/>
    <n v="-39.760000000000019"/>
  </r>
  <r>
    <s v="TXN00047"/>
    <x v="41"/>
    <s v="CUST1447"/>
    <x v="46"/>
    <x v="1"/>
    <x v="34"/>
    <x v="34"/>
    <x v="2"/>
    <n v="1"/>
    <n v="8.02"/>
    <n v="95.42"/>
    <n v="95.42"/>
    <n v="8.02"/>
    <n v="87.4"/>
  </r>
  <r>
    <s v="TXN00048"/>
    <x v="42"/>
    <s v="CUST0921"/>
    <x v="47"/>
    <x v="0"/>
    <x v="35"/>
    <x v="35"/>
    <x v="4"/>
    <n v="5"/>
    <n v="48.19"/>
    <n v="52.68"/>
    <n v="263.39999999999998"/>
    <n v="240.95"/>
    <n v="22.449999999999989"/>
  </r>
  <r>
    <s v="TXN00049"/>
    <x v="43"/>
    <s v="CUST1299"/>
    <x v="48"/>
    <x v="2"/>
    <x v="36"/>
    <x v="36"/>
    <x v="2"/>
    <n v="5"/>
    <n v="44.18"/>
    <n v="80.709999999999994"/>
    <n v="403.54999999999995"/>
    <n v="220.9"/>
    <n v="182.64999999999995"/>
  </r>
  <r>
    <s v="TXN00050"/>
    <x v="44"/>
    <s v="CUST0744"/>
    <x v="49"/>
    <x v="0"/>
    <x v="37"/>
    <x v="37"/>
    <x v="2"/>
    <n v="2"/>
    <n v="36.64"/>
    <n v="78.819999999999993"/>
    <n v="157.63999999999999"/>
    <n v="73.28"/>
    <n v="84.359999999999985"/>
  </r>
  <r>
    <s v="TXN00051"/>
    <x v="45"/>
    <s v="CUST0175"/>
    <x v="50"/>
    <x v="2"/>
    <x v="38"/>
    <x v="38"/>
    <x v="3"/>
    <n v="7"/>
    <n v="32.54"/>
    <n v="55.14"/>
    <n v="385.98"/>
    <n v="227.78"/>
    <n v="158.20000000000002"/>
  </r>
  <r>
    <s v="TXN00052"/>
    <x v="46"/>
    <s v="CUST1073"/>
    <x v="51"/>
    <x v="2"/>
    <x v="17"/>
    <x v="17"/>
    <x v="1"/>
    <n v="6"/>
    <n v="26.74"/>
    <n v="93.12"/>
    <n v="558.72"/>
    <n v="160.44"/>
    <n v="398.28000000000003"/>
  </r>
  <r>
    <s v="TXN00053"/>
    <x v="47"/>
    <s v="CUST1449"/>
    <x v="52"/>
    <x v="0"/>
    <x v="14"/>
    <x v="14"/>
    <x v="3"/>
    <n v="7"/>
    <n v="23.97"/>
    <n v="93.78"/>
    <n v="656.46"/>
    <n v="167.79"/>
    <n v="488.67000000000007"/>
  </r>
  <r>
    <s v="TXN00054"/>
    <x v="48"/>
    <s v="CUST0787"/>
    <x v="53"/>
    <x v="3"/>
    <x v="7"/>
    <x v="7"/>
    <x v="3"/>
    <n v="3"/>
    <n v="17.45"/>
    <n v="28.89"/>
    <n v="86.67"/>
    <n v="52.349999999999994"/>
    <n v="34.320000000000007"/>
  </r>
  <r>
    <s v="TXN00055"/>
    <x v="49"/>
    <s v="CUST1489"/>
    <x v="54"/>
    <x v="1"/>
    <x v="39"/>
    <x v="39"/>
    <x v="1"/>
    <n v="5"/>
    <n v="2.85"/>
    <n v="15.21"/>
    <n v="76.050000000000011"/>
    <n v="14.25"/>
    <n v="61.800000000000011"/>
  </r>
  <r>
    <s v="TXN00056"/>
    <x v="50"/>
    <s v="CUST1048"/>
    <x v="55"/>
    <x v="3"/>
    <x v="40"/>
    <x v="40"/>
    <x v="4"/>
    <n v="1"/>
    <n v="21.9"/>
    <n v="33.79"/>
    <n v="33.79"/>
    <n v="21.9"/>
    <n v="11.89"/>
  </r>
  <r>
    <s v="TXN00057"/>
    <x v="51"/>
    <s v="CUST1254"/>
    <x v="56"/>
    <x v="0"/>
    <x v="16"/>
    <x v="16"/>
    <x v="3"/>
    <n v="1"/>
    <n v="47.88"/>
    <n v="84.02"/>
    <n v="84.02"/>
    <n v="47.88"/>
    <n v="36.139999999999993"/>
  </r>
  <r>
    <s v="TXN00058"/>
    <x v="52"/>
    <s v="CUST0328"/>
    <x v="57"/>
    <x v="3"/>
    <x v="13"/>
    <x v="13"/>
    <x v="0"/>
    <n v="5"/>
    <n v="4.59"/>
    <n v="66.53"/>
    <n v="332.65"/>
    <n v="22.95"/>
    <n v="309.7"/>
  </r>
  <r>
    <s v="TXN00059"/>
    <x v="53"/>
    <s v="CUST0776"/>
    <x v="58"/>
    <x v="0"/>
    <x v="41"/>
    <x v="41"/>
    <x v="4"/>
    <n v="3"/>
    <n v="45.1"/>
    <n v="19.670000000000002"/>
    <n v="59.010000000000005"/>
    <n v="135.30000000000001"/>
    <n v="-76.290000000000006"/>
  </r>
  <r>
    <s v="TXN00060"/>
    <x v="54"/>
    <s v="CUST1128"/>
    <x v="59"/>
    <x v="0"/>
    <x v="42"/>
    <x v="42"/>
    <x v="1"/>
    <n v="8"/>
    <n v="1.35"/>
    <n v="35.840000000000003"/>
    <n v="286.72000000000003"/>
    <n v="10.8"/>
    <n v="275.92"/>
  </r>
  <r>
    <s v="TXN00061"/>
    <x v="55"/>
    <s v="CUST0780"/>
    <x v="60"/>
    <x v="2"/>
    <x v="38"/>
    <x v="38"/>
    <x v="3"/>
    <n v="2"/>
    <n v="32.54"/>
    <n v="7.59"/>
    <n v="15.18"/>
    <n v="65.08"/>
    <n v="-49.9"/>
  </r>
  <r>
    <s v="TXN00062"/>
    <x v="56"/>
    <s v="CUST0090"/>
    <x v="61"/>
    <x v="3"/>
    <x v="43"/>
    <x v="43"/>
    <x v="0"/>
    <n v="9"/>
    <n v="30.96"/>
    <n v="48.4"/>
    <n v="435.59999999999997"/>
    <n v="278.64"/>
    <n v="156.95999999999998"/>
  </r>
  <r>
    <s v="TXN00063"/>
    <x v="57"/>
    <s v="CUST0350"/>
    <x v="62"/>
    <x v="2"/>
    <x v="35"/>
    <x v="35"/>
    <x v="4"/>
    <n v="3"/>
    <n v="48.19"/>
    <n v="23.28"/>
    <n v="69.84"/>
    <n v="144.57"/>
    <n v="-74.72999999999999"/>
  </r>
  <r>
    <s v="TXN00064"/>
    <x v="58"/>
    <s v="CUST0687"/>
    <x v="63"/>
    <x v="2"/>
    <x v="2"/>
    <x v="2"/>
    <x v="1"/>
    <n v="3"/>
    <n v="33.65"/>
    <n v="46.81"/>
    <n v="140.43"/>
    <n v="100.94999999999999"/>
    <n v="39.480000000000018"/>
  </r>
  <r>
    <s v="TXN00065"/>
    <x v="59"/>
    <s v="CUST1159"/>
    <x v="64"/>
    <x v="1"/>
    <x v="44"/>
    <x v="44"/>
    <x v="4"/>
    <n v="6"/>
    <n v="2.25"/>
    <n v="28.49"/>
    <n v="170.94"/>
    <n v="13.5"/>
    <n v="157.44"/>
  </r>
  <r>
    <s v="TXN00066"/>
    <x v="60"/>
    <s v="CUST1351"/>
    <x v="65"/>
    <x v="1"/>
    <x v="23"/>
    <x v="23"/>
    <x v="2"/>
    <n v="1"/>
    <n v="13.68"/>
    <n v="90.76"/>
    <n v="90.76"/>
    <n v="13.68"/>
    <n v="77.080000000000013"/>
  </r>
  <r>
    <s v="TXN00067"/>
    <x v="61"/>
    <s v="CUST0308"/>
    <x v="66"/>
    <x v="1"/>
    <x v="45"/>
    <x v="45"/>
    <x v="4"/>
    <n v="1"/>
    <n v="39.729999999999997"/>
    <n v="26.18"/>
    <n v="26.18"/>
    <n v="39.729999999999997"/>
    <n v="-13.549999999999997"/>
  </r>
  <r>
    <s v="TXN00068"/>
    <x v="48"/>
    <s v="CUST0333"/>
    <x v="67"/>
    <x v="1"/>
    <x v="46"/>
    <x v="46"/>
    <x v="3"/>
    <n v="1"/>
    <n v="15.25"/>
    <n v="95.77"/>
    <n v="95.77"/>
    <n v="15.25"/>
    <n v="80.52"/>
  </r>
  <r>
    <s v="TXN00069"/>
    <x v="17"/>
    <s v="CUST0297"/>
    <x v="68"/>
    <x v="0"/>
    <x v="32"/>
    <x v="32"/>
    <x v="1"/>
    <n v="8"/>
    <n v="3.21"/>
    <n v="26.82"/>
    <n v="214.56"/>
    <n v="25.68"/>
    <n v="188.88"/>
  </r>
  <r>
    <s v="TXN00070"/>
    <x v="62"/>
    <s v="CUST0367"/>
    <x v="29"/>
    <x v="3"/>
    <x v="20"/>
    <x v="20"/>
    <x v="3"/>
    <n v="1"/>
    <n v="40.85"/>
    <n v="39.75"/>
    <n v="39.75"/>
    <n v="40.85"/>
    <n v="-1.1000000000000014"/>
  </r>
  <r>
    <s v="TXN00071"/>
    <x v="37"/>
    <s v="CUST1459"/>
    <x v="69"/>
    <x v="3"/>
    <x v="4"/>
    <x v="4"/>
    <x v="1"/>
    <n v="6"/>
    <n v="1.21"/>
    <n v="61.92"/>
    <n v="371.52"/>
    <n v="7.26"/>
    <n v="364.26"/>
  </r>
  <r>
    <s v="TXN00072"/>
    <x v="29"/>
    <s v="CUST0106"/>
    <x v="70"/>
    <x v="1"/>
    <x v="16"/>
    <x v="16"/>
    <x v="3"/>
    <n v="7"/>
    <n v="47.88"/>
    <n v="46.41"/>
    <n v="324.87"/>
    <n v="335.16"/>
    <n v="-10.29000000000002"/>
  </r>
  <r>
    <s v="TXN00073"/>
    <x v="63"/>
    <s v="CUST0860"/>
    <x v="71"/>
    <x v="2"/>
    <x v="47"/>
    <x v="47"/>
    <x v="2"/>
    <n v="5"/>
    <n v="29.86"/>
    <n v="73.739999999999995"/>
    <n v="368.7"/>
    <n v="149.30000000000001"/>
    <n v="219.39999999999998"/>
  </r>
  <r>
    <s v="TXN00074"/>
    <x v="64"/>
    <s v="CUST0631"/>
    <x v="72"/>
    <x v="2"/>
    <x v="1"/>
    <x v="1"/>
    <x v="1"/>
    <n v="7"/>
    <n v="22.93"/>
    <n v="25.82"/>
    <n v="180.74"/>
    <n v="160.51"/>
    <n v="20.230000000000018"/>
  </r>
  <r>
    <s v="TXN00075"/>
    <x v="65"/>
    <s v="CUST0634"/>
    <x v="73"/>
    <x v="3"/>
    <x v="21"/>
    <x v="21"/>
    <x v="0"/>
    <n v="7"/>
    <n v="12.41"/>
    <n v="62.8"/>
    <n v="439.59999999999997"/>
    <n v="86.87"/>
    <n v="352.72999999999996"/>
  </r>
  <r>
    <s v="TXN00076"/>
    <x v="66"/>
    <s v="CUST1496"/>
    <x v="74"/>
    <x v="2"/>
    <x v="28"/>
    <x v="28"/>
    <x v="3"/>
    <n v="2"/>
    <n v="16.21"/>
    <n v="40.369999999999997"/>
    <n v="80.739999999999995"/>
    <n v="32.42"/>
    <n v="48.319999999999993"/>
  </r>
  <r>
    <s v="TXN00077"/>
    <x v="67"/>
    <s v="CUST0914"/>
    <x v="75"/>
    <x v="1"/>
    <x v="10"/>
    <x v="10"/>
    <x v="1"/>
    <n v="5"/>
    <n v="41.78"/>
    <n v="42.54"/>
    <n v="212.7"/>
    <n v="208.9"/>
    <n v="3.7999999999999829"/>
  </r>
  <r>
    <s v="TXN00078"/>
    <x v="68"/>
    <s v="CUST0592"/>
    <x v="76"/>
    <x v="1"/>
    <x v="48"/>
    <x v="48"/>
    <x v="0"/>
    <n v="8"/>
    <n v="1.01"/>
    <n v="64.42"/>
    <n v="515.36"/>
    <n v="8.08"/>
    <n v="507.28000000000003"/>
  </r>
  <r>
    <s v="TXN00079"/>
    <x v="69"/>
    <s v="CUST1283"/>
    <x v="77"/>
    <x v="3"/>
    <x v="49"/>
    <x v="49"/>
    <x v="4"/>
    <n v="8"/>
    <n v="19.98"/>
    <n v="10.58"/>
    <n v="84.64"/>
    <n v="159.84"/>
    <n v="-75.2"/>
  </r>
  <r>
    <s v="TXN00080"/>
    <x v="70"/>
    <s v="CUST0371"/>
    <x v="78"/>
    <x v="1"/>
    <x v="23"/>
    <x v="23"/>
    <x v="2"/>
    <n v="8"/>
    <n v="13.68"/>
    <n v="99.4"/>
    <n v="795.2"/>
    <n v="109.44"/>
    <n v="685.76"/>
  </r>
  <r>
    <s v="TXN00081"/>
    <x v="71"/>
    <s v="CUST0241"/>
    <x v="79"/>
    <x v="2"/>
    <x v="5"/>
    <x v="5"/>
    <x v="2"/>
    <n v="9"/>
    <n v="35.82"/>
    <n v="24.39"/>
    <n v="219.51"/>
    <n v="322.38"/>
    <n v="-102.87"/>
  </r>
  <r>
    <s v="TXN00082"/>
    <x v="24"/>
    <s v="CUST0270"/>
    <x v="80"/>
    <x v="0"/>
    <x v="50"/>
    <x v="50"/>
    <x v="2"/>
    <n v="4"/>
    <n v="23.2"/>
    <n v="75.63"/>
    <n v="302.52"/>
    <n v="92.8"/>
    <n v="209.71999999999997"/>
  </r>
  <r>
    <s v="TXN00083"/>
    <x v="72"/>
    <s v="CUST0416"/>
    <x v="81"/>
    <x v="1"/>
    <x v="51"/>
    <x v="51"/>
    <x v="2"/>
    <n v="7"/>
    <n v="3.13"/>
    <n v="11.5"/>
    <n v="80.5"/>
    <n v="21.91"/>
    <n v="58.59"/>
  </r>
  <r>
    <s v="TXN00084"/>
    <x v="73"/>
    <s v="CUST0008"/>
    <x v="82"/>
    <x v="1"/>
    <x v="12"/>
    <x v="12"/>
    <x v="2"/>
    <n v="7"/>
    <n v="32.950000000000003"/>
    <n v="86.85"/>
    <n v="607.94999999999993"/>
    <n v="230.65000000000003"/>
    <n v="377.2999999999999"/>
  </r>
  <r>
    <s v="TXN00085"/>
    <x v="74"/>
    <s v="CUST1276"/>
    <x v="83"/>
    <x v="1"/>
    <x v="15"/>
    <x v="15"/>
    <x v="4"/>
    <n v="9"/>
    <n v="40"/>
    <n v="43.68"/>
    <n v="393.12"/>
    <n v="360"/>
    <n v="33.120000000000005"/>
  </r>
  <r>
    <s v="TXN00086"/>
    <x v="75"/>
    <s v="CUST0519"/>
    <x v="84"/>
    <x v="1"/>
    <x v="47"/>
    <x v="47"/>
    <x v="2"/>
    <n v="1"/>
    <n v="29.86"/>
    <n v="42.17"/>
    <n v="42.17"/>
    <n v="29.86"/>
    <n v="12.310000000000002"/>
  </r>
  <r>
    <s v="TXN00087"/>
    <x v="64"/>
    <s v="CUST0026"/>
    <x v="85"/>
    <x v="1"/>
    <x v="52"/>
    <x v="52"/>
    <x v="1"/>
    <n v="2"/>
    <n v="14.27"/>
    <n v="53.15"/>
    <n v="106.3"/>
    <n v="28.54"/>
    <n v="77.759999999999991"/>
  </r>
  <r>
    <s v="TXN00088"/>
    <x v="76"/>
    <s v="CUST0940"/>
    <x v="86"/>
    <x v="1"/>
    <x v="5"/>
    <x v="5"/>
    <x v="2"/>
    <n v="8"/>
    <n v="35.82"/>
    <n v="49.67"/>
    <n v="397.36"/>
    <n v="286.56"/>
    <n v="110.80000000000001"/>
  </r>
  <r>
    <s v="TXN00089"/>
    <x v="77"/>
    <s v="CUST1020"/>
    <x v="87"/>
    <x v="3"/>
    <x v="21"/>
    <x v="21"/>
    <x v="0"/>
    <n v="7"/>
    <n v="12.41"/>
    <n v="66.28"/>
    <n v="463.96000000000004"/>
    <n v="86.87"/>
    <n v="377.09000000000003"/>
  </r>
  <r>
    <s v="TXN00090"/>
    <x v="4"/>
    <s v="CUST1022"/>
    <x v="88"/>
    <x v="0"/>
    <x v="20"/>
    <x v="20"/>
    <x v="3"/>
    <n v="6"/>
    <n v="40.85"/>
    <n v="73.489999999999995"/>
    <n v="440.93999999999994"/>
    <n v="245.10000000000002"/>
    <n v="195.83999999999992"/>
  </r>
  <r>
    <s v="TXN00091"/>
    <x v="66"/>
    <s v="CUST1114"/>
    <x v="89"/>
    <x v="3"/>
    <x v="2"/>
    <x v="2"/>
    <x v="1"/>
    <n v="5"/>
    <n v="33.65"/>
    <n v="43.08"/>
    <n v="215.39999999999998"/>
    <n v="168.25"/>
    <n v="47.149999999999977"/>
  </r>
  <r>
    <s v="TXN00092"/>
    <x v="78"/>
    <s v="CUST0012"/>
    <x v="90"/>
    <x v="2"/>
    <x v="53"/>
    <x v="53"/>
    <x v="2"/>
    <n v="2"/>
    <n v="23.58"/>
    <n v="80.75"/>
    <n v="161.5"/>
    <n v="47.16"/>
    <n v="114.34"/>
  </r>
  <r>
    <s v="TXN00093"/>
    <x v="37"/>
    <s v="CUST1246"/>
    <x v="91"/>
    <x v="0"/>
    <x v="47"/>
    <x v="47"/>
    <x v="2"/>
    <n v="9"/>
    <n v="29.86"/>
    <n v="89.28"/>
    <n v="803.52"/>
    <n v="268.74"/>
    <n v="534.78"/>
  </r>
  <r>
    <s v="TXN00094"/>
    <x v="79"/>
    <s v="CUST1011"/>
    <x v="92"/>
    <x v="3"/>
    <x v="46"/>
    <x v="46"/>
    <x v="3"/>
    <n v="3"/>
    <n v="15.25"/>
    <n v="93.1"/>
    <n v="279.29999999999995"/>
    <n v="45.75"/>
    <n v="233.54999999999995"/>
  </r>
  <r>
    <s v="TXN00095"/>
    <x v="0"/>
    <s v="CUST0488"/>
    <x v="93"/>
    <x v="1"/>
    <x v="54"/>
    <x v="54"/>
    <x v="1"/>
    <n v="4"/>
    <n v="48.6"/>
    <n v="88.01"/>
    <n v="352.04"/>
    <n v="194.4"/>
    <n v="157.64000000000001"/>
  </r>
  <r>
    <s v="TXN00096"/>
    <x v="80"/>
    <s v="CUST0445"/>
    <x v="94"/>
    <x v="2"/>
    <x v="15"/>
    <x v="15"/>
    <x v="4"/>
    <n v="9"/>
    <n v="40"/>
    <n v="21.01"/>
    <n v="189.09"/>
    <n v="360"/>
    <n v="-170.91"/>
  </r>
  <r>
    <s v="TXN00097"/>
    <x v="81"/>
    <s v="CUST1206"/>
    <x v="95"/>
    <x v="2"/>
    <x v="43"/>
    <x v="43"/>
    <x v="0"/>
    <n v="3"/>
    <n v="30.96"/>
    <n v="92.1"/>
    <n v="276.29999999999995"/>
    <n v="92.88"/>
    <n v="183.41999999999996"/>
  </r>
  <r>
    <s v="TXN00098"/>
    <x v="26"/>
    <s v="CUST1351"/>
    <x v="65"/>
    <x v="1"/>
    <x v="55"/>
    <x v="55"/>
    <x v="1"/>
    <n v="6"/>
    <n v="21.45"/>
    <n v="7.72"/>
    <n v="46.32"/>
    <n v="128.69999999999999"/>
    <n v="-82.38"/>
  </r>
  <r>
    <s v="TXN00099"/>
    <x v="82"/>
    <s v="CUST0975"/>
    <x v="96"/>
    <x v="0"/>
    <x v="32"/>
    <x v="32"/>
    <x v="1"/>
    <n v="6"/>
    <n v="3.21"/>
    <n v="25.47"/>
    <n v="152.82"/>
    <n v="19.259999999999998"/>
    <n v="133.56"/>
  </r>
  <r>
    <s v="TXN00100"/>
    <x v="83"/>
    <s v="CUST0930"/>
    <x v="30"/>
    <x v="1"/>
    <x v="22"/>
    <x v="22"/>
    <x v="0"/>
    <n v="3"/>
    <n v="19.34"/>
    <n v="73.930000000000007"/>
    <n v="221.79000000000002"/>
    <n v="58.019999999999996"/>
    <n v="163.77000000000004"/>
  </r>
  <r>
    <s v="TXN00101"/>
    <x v="84"/>
    <s v="CUST0840"/>
    <x v="97"/>
    <x v="2"/>
    <x v="55"/>
    <x v="55"/>
    <x v="1"/>
    <n v="8"/>
    <n v="21.45"/>
    <n v="16.38"/>
    <n v="131.04"/>
    <n v="171.6"/>
    <n v="-40.56"/>
  </r>
  <r>
    <s v="TXN00102"/>
    <x v="85"/>
    <s v="CUST0905"/>
    <x v="98"/>
    <x v="2"/>
    <x v="54"/>
    <x v="54"/>
    <x v="1"/>
    <n v="6"/>
    <n v="48.6"/>
    <n v="40.659999999999997"/>
    <n v="243.95999999999998"/>
    <n v="291.60000000000002"/>
    <n v="-47.640000000000043"/>
  </r>
  <r>
    <s v="TXN00103"/>
    <x v="13"/>
    <s v="CUST0163"/>
    <x v="99"/>
    <x v="1"/>
    <x v="18"/>
    <x v="18"/>
    <x v="4"/>
    <n v="1"/>
    <n v="45.26"/>
    <n v="19.52"/>
    <n v="19.52"/>
    <n v="45.26"/>
    <n v="-25.74"/>
  </r>
  <r>
    <s v="TXN00104"/>
    <x v="86"/>
    <s v="CUST1232"/>
    <x v="100"/>
    <x v="3"/>
    <x v="56"/>
    <x v="56"/>
    <x v="0"/>
    <n v="4"/>
    <n v="41.18"/>
    <n v="18.96"/>
    <n v="75.84"/>
    <n v="164.72"/>
    <n v="-88.88"/>
  </r>
  <r>
    <s v="TXN00105"/>
    <x v="87"/>
    <s v="CUST1230"/>
    <x v="101"/>
    <x v="1"/>
    <x v="16"/>
    <x v="16"/>
    <x v="3"/>
    <n v="1"/>
    <n v="47.88"/>
    <n v="68.8"/>
    <n v="68.8"/>
    <n v="47.88"/>
    <n v="20.919999999999995"/>
  </r>
  <r>
    <s v="TXN00106"/>
    <x v="88"/>
    <s v="CUST0014"/>
    <x v="102"/>
    <x v="0"/>
    <x v="47"/>
    <x v="47"/>
    <x v="2"/>
    <n v="5"/>
    <n v="29.86"/>
    <n v="78.38"/>
    <n v="391.9"/>
    <n v="149.30000000000001"/>
    <n v="242.59999999999997"/>
  </r>
  <r>
    <s v="TXN00107"/>
    <x v="89"/>
    <s v="CUST0502"/>
    <x v="103"/>
    <x v="1"/>
    <x v="8"/>
    <x v="8"/>
    <x v="0"/>
    <n v="6"/>
    <n v="37.880000000000003"/>
    <n v="51.28"/>
    <n v="307.68"/>
    <n v="227.28000000000003"/>
    <n v="80.399999999999977"/>
  </r>
  <r>
    <s v="TXN00108"/>
    <x v="90"/>
    <s v="CUST1121"/>
    <x v="104"/>
    <x v="1"/>
    <x v="50"/>
    <x v="50"/>
    <x v="2"/>
    <n v="5"/>
    <n v="23.2"/>
    <n v="42.21"/>
    <n v="211.05"/>
    <n v="116"/>
    <n v="95.050000000000011"/>
  </r>
  <r>
    <s v="TXN00109"/>
    <x v="91"/>
    <s v="CUST0570"/>
    <x v="105"/>
    <x v="3"/>
    <x v="49"/>
    <x v="49"/>
    <x v="4"/>
    <n v="1"/>
    <n v="19.98"/>
    <n v="62.23"/>
    <n v="62.23"/>
    <n v="19.98"/>
    <n v="42.25"/>
  </r>
  <r>
    <s v="TXN00110"/>
    <x v="86"/>
    <s v="CUST1270"/>
    <x v="106"/>
    <x v="3"/>
    <x v="34"/>
    <x v="34"/>
    <x v="2"/>
    <n v="3"/>
    <n v="8.02"/>
    <n v="36.44"/>
    <n v="109.32"/>
    <n v="24.06"/>
    <n v="85.259999999999991"/>
  </r>
  <r>
    <s v="TXN00111"/>
    <x v="90"/>
    <s v="CUST1288"/>
    <x v="107"/>
    <x v="1"/>
    <x v="25"/>
    <x v="25"/>
    <x v="2"/>
    <n v="6"/>
    <n v="40.75"/>
    <n v="76.08"/>
    <n v="456.48"/>
    <n v="244.5"/>
    <n v="211.98000000000002"/>
  </r>
  <r>
    <s v="TXN00112"/>
    <x v="92"/>
    <s v="CUST1142"/>
    <x v="108"/>
    <x v="3"/>
    <x v="10"/>
    <x v="10"/>
    <x v="1"/>
    <n v="7"/>
    <n v="41.78"/>
    <n v="32.54"/>
    <n v="227.78"/>
    <n v="292.46000000000004"/>
    <n v="-64.680000000000035"/>
  </r>
  <r>
    <s v="TXN00113"/>
    <x v="93"/>
    <s v="CUST0426"/>
    <x v="109"/>
    <x v="1"/>
    <x v="57"/>
    <x v="57"/>
    <x v="0"/>
    <n v="8"/>
    <n v="31.77"/>
    <n v="39.450000000000003"/>
    <n v="315.60000000000002"/>
    <n v="254.16"/>
    <n v="61.440000000000026"/>
  </r>
  <r>
    <s v="TXN00114"/>
    <x v="94"/>
    <s v="CUST0101"/>
    <x v="110"/>
    <x v="3"/>
    <x v="32"/>
    <x v="32"/>
    <x v="1"/>
    <n v="9"/>
    <n v="3.21"/>
    <n v="33.49"/>
    <n v="301.41000000000003"/>
    <n v="28.89"/>
    <n v="272.52000000000004"/>
  </r>
  <r>
    <s v="TXN00115"/>
    <x v="95"/>
    <s v="CUST0379"/>
    <x v="111"/>
    <x v="0"/>
    <x v="44"/>
    <x v="44"/>
    <x v="4"/>
    <n v="4"/>
    <n v="2.25"/>
    <n v="43.9"/>
    <n v="175.6"/>
    <n v="9"/>
    <n v="166.6"/>
  </r>
  <r>
    <s v="TXN00116"/>
    <x v="96"/>
    <s v="CUST0304"/>
    <x v="112"/>
    <x v="0"/>
    <x v="58"/>
    <x v="58"/>
    <x v="0"/>
    <n v="8"/>
    <n v="11.76"/>
    <n v="7.24"/>
    <n v="57.92"/>
    <n v="94.08"/>
    <n v="-36.159999999999997"/>
  </r>
  <r>
    <s v="TXN00117"/>
    <x v="97"/>
    <s v="CUST0113"/>
    <x v="113"/>
    <x v="2"/>
    <x v="5"/>
    <x v="5"/>
    <x v="2"/>
    <n v="1"/>
    <n v="35.82"/>
    <n v="65.2"/>
    <n v="65.2"/>
    <n v="35.82"/>
    <n v="29.380000000000003"/>
  </r>
  <r>
    <s v="TXN00118"/>
    <x v="42"/>
    <s v="CUST1338"/>
    <x v="114"/>
    <x v="0"/>
    <x v="27"/>
    <x v="27"/>
    <x v="3"/>
    <n v="2"/>
    <n v="9.64"/>
    <n v="80.94"/>
    <n v="161.88"/>
    <n v="19.28"/>
    <n v="142.6"/>
  </r>
  <r>
    <s v="TXN00119"/>
    <x v="6"/>
    <s v="CUST0715"/>
    <x v="115"/>
    <x v="2"/>
    <x v="59"/>
    <x v="59"/>
    <x v="0"/>
    <n v="5"/>
    <n v="35.39"/>
    <n v="45.1"/>
    <n v="225.5"/>
    <n v="176.95"/>
    <n v="48.550000000000011"/>
  </r>
  <r>
    <s v="TXN00120"/>
    <x v="98"/>
    <s v="CUST0076"/>
    <x v="116"/>
    <x v="2"/>
    <x v="0"/>
    <x v="0"/>
    <x v="0"/>
    <n v="1"/>
    <n v="47.78"/>
    <n v="79.05"/>
    <n v="79.05"/>
    <n v="47.78"/>
    <n v="31.269999999999996"/>
  </r>
  <r>
    <s v="TXN00121"/>
    <x v="21"/>
    <s v="CUST0298"/>
    <x v="117"/>
    <x v="2"/>
    <x v="22"/>
    <x v="22"/>
    <x v="0"/>
    <n v="5"/>
    <n v="19.34"/>
    <n v="30.74"/>
    <n v="153.69999999999999"/>
    <n v="96.7"/>
    <n v="56.999999999999986"/>
  </r>
  <r>
    <s v="TXN00122"/>
    <x v="99"/>
    <s v="CUST0067"/>
    <x v="118"/>
    <x v="0"/>
    <x v="30"/>
    <x v="30"/>
    <x v="3"/>
    <n v="4"/>
    <n v="24.03"/>
    <n v="50.7"/>
    <n v="202.8"/>
    <n v="96.12"/>
    <n v="106.68"/>
  </r>
  <r>
    <s v="TXN00123"/>
    <x v="100"/>
    <s v="CUST1367"/>
    <x v="119"/>
    <x v="0"/>
    <x v="60"/>
    <x v="60"/>
    <x v="1"/>
    <n v="8"/>
    <n v="42.74"/>
    <n v="71.8"/>
    <n v="574.4"/>
    <n v="341.92"/>
    <n v="232.47999999999996"/>
  </r>
  <r>
    <s v="TXN00124"/>
    <x v="101"/>
    <s v="CUST1184"/>
    <x v="120"/>
    <x v="0"/>
    <x v="61"/>
    <x v="61"/>
    <x v="1"/>
    <n v="7"/>
    <n v="36.08"/>
    <n v="47.27"/>
    <n v="330.89000000000004"/>
    <n v="252.56"/>
    <n v="78.330000000000041"/>
  </r>
  <r>
    <s v="TXN00125"/>
    <x v="102"/>
    <s v="CUST1236"/>
    <x v="121"/>
    <x v="3"/>
    <x v="62"/>
    <x v="62"/>
    <x v="2"/>
    <n v="1"/>
    <n v="46.58"/>
    <n v="99.08"/>
    <n v="99.08"/>
    <n v="46.58"/>
    <n v="52.5"/>
  </r>
  <r>
    <s v="TXN00126"/>
    <x v="103"/>
    <s v="CUST0612"/>
    <x v="122"/>
    <x v="2"/>
    <x v="11"/>
    <x v="11"/>
    <x v="2"/>
    <n v="2"/>
    <n v="45.97"/>
    <n v="20.260000000000002"/>
    <n v="40.520000000000003"/>
    <n v="91.94"/>
    <n v="-51.419999999999995"/>
  </r>
  <r>
    <s v="TXN00127"/>
    <x v="104"/>
    <s v="CUST0679"/>
    <x v="123"/>
    <x v="1"/>
    <x v="40"/>
    <x v="40"/>
    <x v="4"/>
    <n v="4"/>
    <n v="21.9"/>
    <n v="39.49"/>
    <n v="157.96"/>
    <n v="87.6"/>
    <n v="70.360000000000014"/>
  </r>
  <r>
    <s v="TXN00128"/>
    <x v="53"/>
    <s v="CUST0180"/>
    <x v="124"/>
    <x v="3"/>
    <x v="12"/>
    <x v="12"/>
    <x v="2"/>
    <n v="3"/>
    <n v="32.950000000000003"/>
    <n v="72"/>
    <n v="216"/>
    <n v="98.850000000000009"/>
    <n v="117.14999999999999"/>
  </r>
  <r>
    <s v="TXN00129"/>
    <x v="26"/>
    <s v="CUST0101"/>
    <x v="110"/>
    <x v="3"/>
    <x v="43"/>
    <x v="43"/>
    <x v="0"/>
    <n v="6"/>
    <n v="30.96"/>
    <n v="80.209999999999994"/>
    <n v="481.26"/>
    <n v="185.76"/>
    <n v="295.5"/>
  </r>
  <r>
    <s v="TXN00130"/>
    <x v="105"/>
    <s v="CUST0224"/>
    <x v="125"/>
    <x v="3"/>
    <x v="39"/>
    <x v="39"/>
    <x v="1"/>
    <n v="6"/>
    <n v="2.85"/>
    <n v="77.150000000000006"/>
    <n v="462.90000000000003"/>
    <n v="17.100000000000001"/>
    <n v="445.8"/>
  </r>
  <r>
    <s v="TXN00131"/>
    <x v="106"/>
    <s v="CUST0854"/>
    <x v="126"/>
    <x v="0"/>
    <x v="4"/>
    <x v="4"/>
    <x v="1"/>
    <n v="8"/>
    <n v="1.21"/>
    <n v="49.21"/>
    <n v="393.68"/>
    <n v="9.68"/>
    <n v="384"/>
  </r>
  <r>
    <s v="TXN00132"/>
    <x v="107"/>
    <s v="CUST0366"/>
    <x v="127"/>
    <x v="2"/>
    <x v="32"/>
    <x v="32"/>
    <x v="1"/>
    <n v="7"/>
    <n v="3.21"/>
    <n v="72.53"/>
    <n v="507.71000000000004"/>
    <n v="22.47"/>
    <n v="485.24"/>
  </r>
  <r>
    <s v="TXN00133"/>
    <x v="108"/>
    <s v="CUST0331"/>
    <x v="128"/>
    <x v="2"/>
    <x v="63"/>
    <x v="63"/>
    <x v="4"/>
    <n v="6"/>
    <n v="28.03"/>
    <n v="97.16"/>
    <n v="582.96"/>
    <n v="168.18"/>
    <n v="414.78000000000003"/>
  </r>
  <r>
    <s v="TXN00134"/>
    <x v="109"/>
    <s v="CUST1377"/>
    <x v="129"/>
    <x v="0"/>
    <x v="44"/>
    <x v="44"/>
    <x v="4"/>
    <n v="1"/>
    <n v="2.25"/>
    <n v="93.78"/>
    <n v="93.78"/>
    <n v="2.25"/>
    <n v="91.53"/>
  </r>
  <r>
    <s v="TXN00135"/>
    <x v="110"/>
    <s v="CUST0583"/>
    <x v="130"/>
    <x v="2"/>
    <x v="56"/>
    <x v="56"/>
    <x v="0"/>
    <n v="8"/>
    <n v="41.18"/>
    <n v="87.77"/>
    <n v="702.16"/>
    <n v="329.44"/>
    <n v="372.71999999999997"/>
  </r>
  <r>
    <s v="TXN00136"/>
    <x v="111"/>
    <s v="CUST1252"/>
    <x v="131"/>
    <x v="2"/>
    <x v="57"/>
    <x v="57"/>
    <x v="0"/>
    <n v="9"/>
    <n v="31.77"/>
    <n v="95.65"/>
    <n v="860.85"/>
    <n v="285.93"/>
    <n v="574.92000000000007"/>
  </r>
  <r>
    <s v="TXN00137"/>
    <x v="51"/>
    <s v="CUST1354"/>
    <x v="132"/>
    <x v="0"/>
    <x v="18"/>
    <x v="18"/>
    <x v="4"/>
    <n v="7"/>
    <n v="45.26"/>
    <n v="62.37"/>
    <n v="436.59"/>
    <n v="316.82"/>
    <n v="119.76999999999998"/>
  </r>
  <r>
    <s v="TXN00138"/>
    <x v="31"/>
    <s v="CUST1417"/>
    <x v="38"/>
    <x v="0"/>
    <x v="56"/>
    <x v="56"/>
    <x v="0"/>
    <n v="2"/>
    <n v="41.18"/>
    <n v="86.16"/>
    <n v="172.32"/>
    <n v="82.36"/>
    <n v="89.96"/>
  </r>
  <r>
    <s v="TXN00139"/>
    <x v="112"/>
    <s v="CUST1434"/>
    <x v="133"/>
    <x v="3"/>
    <x v="42"/>
    <x v="42"/>
    <x v="1"/>
    <n v="8"/>
    <n v="1.35"/>
    <n v="21.56"/>
    <n v="172.48"/>
    <n v="10.8"/>
    <n v="161.67999999999998"/>
  </r>
  <r>
    <s v="TXN00140"/>
    <x v="12"/>
    <s v="CUST1219"/>
    <x v="134"/>
    <x v="2"/>
    <x v="64"/>
    <x v="64"/>
    <x v="4"/>
    <n v="9"/>
    <n v="34.61"/>
    <n v="68.17"/>
    <n v="613.53"/>
    <n v="311.49"/>
    <n v="302.03999999999996"/>
  </r>
  <r>
    <s v="TXN00141"/>
    <x v="113"/>
    <s v="CUST1173"/>
    <x v="135"/>
    <x v="2"/>
    <x v="57"/>
    <x v="57"/>
    <x v="0"/>
    <n v="4"/>
    <n v="31.77"/>
    <n v="45.95"/>
    <n v="183.8"/>
    <n v="127.08"/>
    <n v="56.720000000000013"/>
  </r>
  <r>
    <s v="TXN00142"/>
    <x v="114"/>
    <s v="CUST1152"/>
    <x v="136"/>
    <x v="3"/>
    <x v="12"/>
    <x v="12"/>
    <x v="2"/>
    <n v="9"/>
    <n v="32.950000000000003"/>
    <n v="93.03"/>
    <n v="837.27"/>
    <n v="296.55"/>
    <n v="540.72"/>
  </r>
  <r>
    <s v="TXN00143"/>
    <x v="115"/>
    <s v="CUST0364"/>
    <x v="137"/>
    <x v="1"/>
    <x v="43"/>
    <x v="43"/>
    <x v="0"/>
    <n v="6"/>
    <n v="30.96"/>
    <n v="27.5"/>
    <n v="165"/>
    <n v="185.76"/>
    <n v="-20.759999999999991"/>
  </r>
  <r>
    <s v="TXN00144"/>
    <x v="116"/>
    <s v="CUST0933"/>
    <x v="138"/>
    <x v="0"/>
    <x v="58"/>
    <x v="58"/>
    <x v="0"/>
    <n v="8"/>
    <n v="11.76"/>
    <n v="99.01"/>
    <n v="792.08"/>
    <n v="94.08"/>
    <n v="698"/>
  </r>
  <r>
    <s v="TXN00145"/>
    <x v="113"/>
    <s v="CUST1186"/>
    <x v="139"/>
    <x v="2"/>
    <x v="12"/>
    <x v="12"/>
    <x v="2"/>
    <n v="8"/>
    <n v="32.950000000000003"/>
    <n v="94.34"/>
    <n v="754.72"/>
    <n v="263.60000000000002"/>
    <n v="491.12"/>
  </r>
  <r>
    <s v="TXN00146"/>
    <x v="117"/>
    <s v="CUST0738"/>
    <x v="140"/>
    <x v="1"/>
    <x v="4"/>
    <x v="4"/>
    <x v="1"/>
    <n v="3"/>
    <n v="1.21"/>
    <n v="41.85"/>
    <n v="125.55000000000001"/>
    <n v="3.63"/>
    <n v="121.92000000000002"/>
  </r>
  <r>
    <s v="TXN00147"/>
    <x v="118"/>
    <s v="CUST0074"/>
    <x v="141"/>
    <x v="3"/>
    <x v="48"/>
    <x v="48"/>
    <x v="0"/>
    <n v="8"/>
    <n v="1.01"/>
    <n v="41.89"/>
    <n v="335.12"/>
    <n v="8.08"/>
    <n v="327.04000000000002"/>
  </r>
  <r>
    <s v="TXN00148"/>
    <x v="119"/>
    <s v="CUST0191"/>
    <x v="142"/>
    <x v="3"/>
    <x v="17"/>
    <x v="17"/>
    <x v="1"/>
    <n v="9"/>
    <n v="26.74"/>
    <n v="70.11"/>
    <n v="630.99"/>
    <n v="240.66"/>
    <n v="390.33000000000004"/>
  </r>
  <r>
    <s v="TXN00149"/>
    <x v="120"/>
    <s v="CUST0613"/>
    <x v="143"/>
    <x v="3"/>
    <x v="65"/>
    <x v="65"/>
    <x v="1"/>
    <n v="5"/>
    <n v="47.62"/>
    <n v="90.07"/>
    <n v="450.34999999999997"/>
    <n v="238.1"/>
    <n v="212.24999999999997"/>
  </r>
  <r>
    <s v="TXN00150"/>
    <x v="121"/>
    <s v="CUST0662"/>
    <x v="144"/>
    <x v="1"/>
    <x v="36"/>
    <x v="36"/>
    <x v="2"/>
    <n v="9"/>
    <n v="44.18"/>
    <n v="9.67"/>
    <n v="87.03"/>
    <n v="397.62"/>
    <n v="-310.59000000000003"/>
  </r>
  <r>
    <s v="TXN00151"/>
    <x v="112"/>
    <s v="CUST0755"/>
    <x v="145"/>
    <x v="0"/>
    <x v="32"/>
    <x v="32"/>
    <x v="1"/>
    <n v="5"/>
    <n v="3.21"/>
    <n v="50.84"/>
    <n v="254.20000000000002"/>
    <n v="16.05"/>
    <n v="238.15"/>
  </r>
  <r>
    <s v="TXN00152"/>
    <x v="122"/>
    <s v="CUST0777"/>
    <x v="146"/>
    <x v="2"/>
    <x v="11"/>
    <x v="11"/>
    <x v="2"/>
    <n v="7"/>
    <n v="45.97"/>
    <n v="50.24"/>
    <n v="351.68"/>
    <n v="321.78999999999996"/>
    <n v="29.890000000000043"/>
  </r>
  <r>
    <s v="TXN00153"/>
    <x v="72"/>
    <s v="CUST0139"/>
    <x v="147"/>
    <x v="0"/>
    <x v="56"/>
    <x v="56"/>
    <x v="0"/>
    <n v="8"/>
    <n v="41.18"/>
    <n v="50.55"/>
    <n v="404.4"/>
    <n v="329.44"/>
    <n v="74.95999999999998"/>
  </r>
  <r>
    <s v="TXN00154"/>
    <x v="45"/>
    <s v="CUST0876"/>
    <x v="148"/>
    <x v="1"/>
    <x v="7"/>
    <x v="7"/>
    <x v="3"/>
    <n v="2"/>
    <n v="17.45"/>
    <n v="77.14"/>
    <n v="154.28"/>
    <n v="34.9"/>
    <n v="119.38"/>
  </r>
  <r>
    <s v="TXN00155"/>
    <x v="71"/>
    <s v="CUST1128"/>
    <x v="59"/>
    <x v="0"/>
    <x v="66"/>
    <x v="66"/>
    <x v="2"/>
    <n v="8"/>
    <n v="31.85"/>
    <n v="67.95"/>
    <n v="543.6"/>
    <n v="254.8"/>
    <n v="288.8"/>
  </r>
  <r>
    <s v="TXN00156"/>
    <x v="123"/>
    <s v="CUST0133"/>
    <x v="149"/>
    <x v="0"/>
    <x v="67"/>
    <x v="67"/>
    <x v="3"/>
    <n v="2"/>
    <n v="31.5"/>
    <n v="30.31"/>
    <n v="60.62"/>
    <n v="63"/>
    <n v="-2.3800000000000026"/>
  </r>
  <r>
    <s v="TXN00157"/>
    <x v="33"/>
    <s v="CUST0600"/>
    <x v="150"/>
    <x v="0"/>
    <x v="8"/>
    <x v="8"/>
    <x v="0"/>
    <n v="6"/>
    <n v="37.880000000000003"/>
    <n v="52.39"/>
    <n v="314.34000000000003"/>
    <n v="227.28000000000003"/>
    <n v="87.06"/>
  </r>
  <r>
    <s v="TXN00158"/>
    <x v="1"/>
    <s v="CUST0965"/>
    <x v="151"/>
    <x v="2"/>
    <x v="22"/>
    <x v="22"/>
    <x v="0"/>
    <n v="3"/>
    <n v="19.34"/>
    <n v="48.25"/>
    <n v="144.75"/>
    <n v="58.019999999999996"/>
    <n v="86.73"/>
  </r>
  <r>
    <s v="TXN00159"/>
    <x v="50"/>
    <s v="CUST0276"/>
    <x v="152"/>
    <x v="2"/>
    <x v="48"/>
    <x v="48"/>
    <x v="0"/>
    <n v="5"/>
    <n v="1.01"/>
    <n v="16.649999999999999"/>
    <n v="83.25"/>
    <n v="5.05"/>
    <n v="78.2"/>
  </r>
  <r>
    <s v="TXN00160"/>
    <x v="124"/>
    <s v="CUST0250"/>
    <x v="153"/>
    <x v="2"/>
    <x v="22"/>
    <x v="22"/>
    <x v="0"/>
    <n v="1"/>
    <n v="19.34"/>
    <n v="92.99"/>
    <n v="92.99"/>
    <n v="19.34"/>
    <n v="73.649999999999991"/>
  </r>
  <r>
    <s v="TXN00161"/>
    <x v="125"/>
    <s v="CUST1423"/>
    <x v="154"/>
    <x v="1"/>
    <x v="61"/>
    <x v="61"/>
    <x v="1"/>
    <n v="9"/>
    <n v="36.08"/>
    <n v="17.62"/>
    <n v="158.58000000000001"/>
    <n v="324.71999999999997"/>
    <n v="-166.13999999999996"/>
  </r>
  <r>
    <s v="TXN00162"/>
    <x v="63"/>
    <s v="CUST0563"/>
    <x v="155"/>
    <x v="2"/>
    <x v="48"/>
    <x v="48"/>
    <x v="0"/>
    <n v="2"/>
    <n v="1.01"/>
    <n v="15.84"/>
    <n v="31.68"/>
    <n v="2.02"/>
    <n v="29.66"/>
  </r>
  <r>
    <s v="TXN00163"/>
    <x v="126"/>
    <s v="CUST0675"/>
    <x v="156"/>
    <x v="3"/>
    <x v="42"/>
    <x v="42"/>
    <x v="1"/>
    <n v="2"/>
    <n v="1.35"/>
    <n v="77.88"/>
    <n v="155.76"/>
    <n v="2.7"/>
    <n v="153.06"/>
  </r>
  <r>
    <s v="TXN00164"/>
    <x v="100"/>
    <s v="CUST1080"/>
    <x v="157"/>
    <x v="1"/>
    <x v="26"/>
    <x v="26"/>
    <x v="4"/>
    <n v="4"/>
    <n v="21.34"/>
    <n v="72.77"/>
    <n v="291.08"/>
    <n v="85.36"/>
    <n v="205.71999999999997"/>
  </r>
  <r>
    <s v="TXN00165"/>
    <x v="127"/>
    <s v="CUST0848"/>
    <x v="158"/>
    <x v="0"/>
    <x v="48"/>
    <x v="48"/>
    <x v="0"/>
    <n v="9"/>
    <n v="1.01"/>
    <n v="22.51"/>
    <n v="202.59"/>
    <n v="9.09"/>
    <n v="193.5"/>
  </r>
  <r>
    <s v="TXN00166"/>
    <x v="128"/>
    <s v="CUST1075"/>
    <x v="159"/>
    <x v="2"/>
    <x v="29"/>
    <x v="29"/>
    <x v="2"/>
    <n v="1"/>
    <n v="14.75"/>
    <n v="90.25"/>
    <n v="90.25"/>
    <n v="14.75"/>
    <n v="75.5"/>
  </r>
  <r>
    <s v="TXN00167"/>
    <x v="129"/>
    <s v="CUST0430"/>
    <x v="160"/>
    <x v="2"/>
    <x v="50"/>
    <x v="50"/>
    <x v="2"/>
    <n v="9"/>
    <n v="23.2"/>
    <n v="10.85"/>
    <n v="97.649999999999991"/>
    <n v="208.79999999999998"/>
    <n v="-111.14999999999999"/>
  </r>
  <r>
    <s v="TXN00168"/>
    <x v="130"/>
    <s v="CUST1426"/>
    <x v="21"/>
    <x v="3"/>
    <x v="29"/>
    <x v="29"/>
    <x v="2"/>
    <n v="4"/>
    <n v="14.75"/>
    <n v="38.24"/>
    <n v="152.96"/>
    <n v="59"/>
    <n v="93.960000000000008"/>
  </r>
  <r>
    <s v="TXN00169"/>
    <x v="131"/>
    <s v="CUST0429"/>
    <x v="161"/>
    <x v="3"/>
    <x v="42"/>
    <x v="42"/>
    <x v="1"/>
    <n v="2"/>
    <n v="1.35"/>
    <n v="31.65"/>
    <n v="63.3"/>
    <n v="2.7"/>
    <n v="60.599999999999994"/>
  </r>
  <r>
    <s v="TXN00170"/>
    <x v="132"/>
    <s v="CUST1254"/>
    <x v="56"/>
    <x v="0"/>
    <x v="34"/>
    <x v="34"/>
    <x v="2"/>
    <n v="7"/>
    <n v="8.02"/>
    <n v="52.7"/>
    <n v="368.90000000000003"/>
    <n v="56.14"/>
    <n v="312.76000000000005"/>
  </r>
  <r>
    <s v="TXN00171"/>
    <x v="0"/>
    <s v="CUST0120"/>
    <x v="162"/>
    <x v="2"/>
    <x v="56"/>
    <x v="56"/>
    <x v="0"/>
    <n v="4"/>
    <n v="41.18"/>
    <n v="38.840000000000003"/>
    <n v="155.36000000000001"/>
    <n v="164.72"/>
    <n v="-9.3599999999999852"/>
  </r>
  <r>
    <s v="TXN00172"/>
    <x v="129"/>
    <s v="CUST0224"/>
    <x v="125"/>
    <x v="3"/>
    <x v="12"/>
    <x v="12"/>
    <x v="2"/>
    <n v="8"/>
    <n v="32.950000000000003"/>
    <n v="21.48"/>
    <n v="171.84"/>
    <n v="263.60000000000002"/>
    <n v="-91.760000000000019"/>
  </r>
  <r>
    <s v="TXN00173"/>
    <x v="75"/>
    <s v="CUST1171"/>
    <x v="163"/>
    <x v="0"/>
    <x v="30"/>
    <x v="30"/>
    <x v="3"/>
    <n v="4"/>
    <n v="24.03"/>
    <n v="78.209999999999994"/>
    <n v="312.83999999999997"/>
    <n v="96.12"/>
    <n v="216.71999999999997"/>
  </r>
  <r>
    <s v="TXN00174"/>
    <x v="22"/>
    <s v="CUST1495"/>
    <x v="164"/>
    <x v="2"/>
    <x v="44"/>
    <x v="44"/>
    <x v="4"/>
    <n v="6"/>
    <n v="2.25"/>
    <n v="90.75"/>
    <n v="544.5"/>
    <n v="13.5"/>
    <n v="531"/>
  </r>
  <r>
    <s v="TXN00175"/>
    <x v="111"/>
    <s v="CUST1289"/>
    <x v="165"/>
    <x v="1"/>
    <x v="68"/>
    <x v="68"/>
    <x v="0"/>
    <n v="3"/>
    <n v="1.38"/>
    <n v="11.14"/>
    <n v="33.42"/>
    <n v="4.1399999999999997"/>
    <n v="29.28"/>
  </r>
  <r>
    <s v="TXN00176"/>
    <x v="133"/>
    <s v="CUST1084"/>
    <x v="166"/>
    <x v="3"/>
    <x v="69"/>
    <x v="69"/>
    <x v="1"/>
    <n v="5"/>
    <n v="25.33"/>
    <n v="55.06"/>
    <n v="275.3"/>
    <n v="126.64999999999999"/>
    <n v="148.65000000000003"/>
  </r>
  <r>
    <s v="TXN00177"/>
    <x v="134"/>
    <s v="CUST0180"/>
    <x v="124"/>
    <x v="3"/>
    <x v="70"/>
    <x v="70"/>
    <x v="2"/>
    <n v="8"/>
    <n v="36.229999999999997"/>
    <n v="65.05"/>
    <n v="520.4"/>
    <n v="289.83999999999997"/>
    <n v="230.56"/>
  </r>
  <r>
    <s v="TXN00178"/>
    <x v="135"/>
    <s v="CUST0991"/>
    <x v="167"/>
    <x v="0"/>
    <x v="17"/>
    <x v="17"/>
    <x v="1"/>
    <n v="9"/>
    <n v="26.74"/>
    <n v="26.57"/>
    <n v="239.13"/>
    <n v="240.66"/>
    <n v="-1.5300000000000011"/>
  </r>
  <r>
    <s v="TXN00179"/>
    <x v="136"/>
    <s v="CUST1483"/>
    <x v="168"/>
    <x v="1"/>
    <x v="4"/>
    <x v="4"/>
    <x v="1"/>
    <n v="2"/>
    <n v="1.21"/>
    <n v="14.91"/>
    <n v="29.82"/>
    <n v="2.42"/>
    <n v="27.4"/>
  </r>
  <r>
    <s v="TXN00180"/>
    <x v="137"/>
    <s v="CUST1411"/>
    <x v="169"/>
    <x v="1"/>
    <x v="5"/>
    <x v="5"/>
    <x v="2"/>
    <n v="7"/>
    <n v="35.82"/>
    <n v="25.64"/>
    <n v="179.48000000000002"/>
    <n v="250.74"/>
    <n v="-71.259999999999991"/>
  </r>
  <r>
    <s v="TXN00181"/>
    <x v="138"/>
    <s v="CUST1239"/>
    <x v="170"/>
    <x v="2"/>
    <x v="54"/>
    <x v="54"/>
    <x v="1"/>
    <n v="9"/>
    <n v="48.6"/>
    <n v="95.78"/>
    <n v="862.02"/>
    <n v="437.40000000000003"/>
    <n v="424.61999999999995"/>
  </r>
  <r>
    <s v="TXN00182"/>
    <x v="139"/>
    <s v="CUST1448"/>
    <x v="171"/>
    <x v="3"/>
    <x v="41"/>
    <x v="41"/>
    <x v="4"/>
    <n v="7"/>
    <n v="45.1"/>
    <n v="86.6"/>
    <n v="606.19999999999993"/>
    <n v="315.7"/>
    <n v="290.49999999999994"/>
  </r>
  <r>
    <s v="TXN00183"/>
    <x v="140"/>
    <s v="CUST0589"/>
    <x v="172"/>
    <x v="3"/>
    <x v="70"/>
    <x v="70"/>
    <x v="2"/>
    <n v="4"/>
    <n v="36.229999999999997"/>
    <n v="56.88"/>
    <n v="227.52"/>
    <n v="144.91999999999999"/>
    <n v="82.600000000000023"/>
  </r>
  <r>
    <s v="TXN00184"/>
    <x v="141"/>
    <s v="CUST0875"/>
    <x v="173"/>
    <x v="3"/>
    <x v="62"/>
    <x v="62"/>
    <x v="2"/>
    <n v="8"/>
    <n v="46.58"/>
    <n v="25.51"/>
    <n v="204.08"/>
    <n v="372.64"/>
    <n v="-168.55999999999997"/>
  </r>
  <r>
    <s v="TXN00185"/>
    <x v="1"/>
    <s v="CUST1247"/>
    <x v="174"/>
    <x v="0"/>
    <x v="55"/>
    <x v="55"/>
    <x v="1"/>
    <n v="5"/>
    <n v="21.45"/>
    <n v="14.55"/>
    <n v="72.75"/>
    <n v="107.25"/>
    <n v="-34.5"/>
  </r>
  <r>
    <s v="TXN00186"/>
    <x v="53"/>
    <s v="CUST0649"/>
    <x v="175"/>
    <x v="3"/>
    <x v="48"/>
    <x v="48"/>
    <x v="0"/>
    <n v="9"/>
    <n v="1.01"/>
    <n v="49.72"/>
    <n v="447.48"/>
    <n v="9.09"/>
    <n v="438.39000000000004"/>
  </r>
  <r>
    <s v="TXN00187"/>
    <x v="142"/>
    <s v="CUST0532"/>
    <x v="176"/>
    <x v="2"/>
    <x v="23"/>
    <x v="23"/>
    <x v="2"/>
    <n v="3"/>
    <n v="13.68"/>
    <n v="97.48"/>
    <n v="292.44"/>
    <n v="41.04"/>
    <n v="251.4"/>
  </r>
  <r>
    <s v="TXN00188"/>
    <x v="143"/>
    <s v="CUST1077"/>
    <x v="177"/>
    <x v="2"/>
    <x v="20"/>
    <x v="20"/>
    <x v="3"/>
    <n v="1"/>
    <n v="40.85"/>
    <n v="41.24"/>
    <n v="41.24"/>
    <n v="40.85"/>
    <n v="0.39000000000000057"/>
  </r>
  <r>
    <s v="TXN00189"/>
    <x v="144"/>
    <s v="CUST1178"/>
    <x v="178"/>
    <x v="1"/>
    <x v="54"/>
    <x v="54"/>
    <x v="1"/>
    <n v="9"/>
    <n v="48.6"/>
    <n v="25.06"/>
    <n v="225.54"/>
    <n v="437.40000000000003"/>
    <n v="-211.86000000000004"/>
  </r>
  <r>
    <s v="TXN00190"/>
    <x v="145"/>
    <s v="CUST1277"/>
    <x v="179"/>
    <x v="1"/>
    <x v="58"/>
    <x v="58"/>
    <x v="0"/>
    <n v="2"/>
    <n v="11.76"/>
    <n v="45.62"/>
    <n v="91.24"/>
    <n v="23.52"/>
    <n v="67.72"/>
  </r>
  <r>
    <s v="TXN00191"/>
    <x v="91"/>
    <s v="CUST0725"/>
    <x v="180"/>
    <x v="3"/>
    <x v="71"/>
    <x v="71"/>
    <x v="4"/>
    <n v="8"/>
    <n v="22.03"/>
    <n v="48.22"/>
    <n v="385.76"/>
    <n v="176.24"/>
    <n v="209.51999999999998"/>
  </r>
  <r>
    <s v="TXN00192"/>
    <x v="48"/>
    <s v="CUST0266"/>
    <x v="181"/>
    <x v="1"/>
    <x v="25"/>
    <x v="25"/>
    <x v="2"/>
    <n v="9"/>
    <n v="40.75"/>
    <n v="14.86"/>
    <n v="133.74"/>
    <n v="366.75"/>
    <n v="-233.01"/>
  </r>
  <r>
    <s v="TXN00193"/>
    <x v="146"/>
    <s v="CUST1259"/>
    <x v="182"/>
    <x v="3"/>
    <x v="37"/>
    <x v="37"/>
    <x v="2"/>
    <n v="6"/>
    <n v="36.64"/>
    <n v="84.62"/>
    <n v="507.72"/>
    <n v="219.84"/>
    <n v="287.88"/>
  </r>
  <r>
    <s v="TXN00194"/>
    <x v="147"/>
    <s v="CUST1153"/>
    <x v="183"/>
    <x v="1"/>
    <x v="13"/>
    <x v="13"/>
    <x v="0"/>
    <n v="8"/>
    <n v="4.59"/>
    <n v="10.99"/>
    <n v="87.92"/>
    <n v="36.72"/>
    <n v="51.2"/>
  </r>
  <r>
    <s v="TXN00195"/>
    <x v="57"/>
    <s v="CUST1017"/>
    <x v="184"/>
    <x v="3"/>
    <x v="11"/>
    <x v="11"/>
    <x v="2"/>
    <n v="1"/>
    <n v="45.97"/>
    <n v="27.46"/>
    <n v="27.46"/>
    <n v="45.97"/>
    <n v="-18.509999999999998"/>
  </r>
  <r>
    <s v="TXN00196"/>
    <x v="148"/>
    <s v="CUST1065"/>
    <x v="185"/>
    <x v="0"/>
    <x v="5"/>
    <x v="5"/>
    <x v="2"/>
    <n v="2"/>
    <n v="35.82"/>
    <n v="7.2"/>
    <n v="14.4"/>
    <n v="71.64"/>
    <n v="-57.24"/>
  </r>
  <r>
    <s v="TXN00197"/>
    <x v="149"/>
    <s v="CUST1494"/>
    <x v="186"/>
    <x v="0"/>
    <x v="4"/>
    <x v="4"/>
    <x v="1"/>
    <n v="1"/>
    <n v="1.21"/>
    <n v="63.33"/>
    <n v="63.33"/>
    <n v="1.21"/>
    <n v="62.12"/>
  </r>
  <r>
    <s v="TXN00198"/>
    <x v="150"/>
    <s v="CUST1295"/>
    <x v="187"/>
    <x v="2"/>
    <x v="24"/>
    <x v="24"/>
    <x v="0"/>
    <n v="2"/>
    <n v="24.52"/>
    <n v="59.5"/>
    <n v="119"/>
    <n v="49.04"/>
    <n v="69.960000000000008"/>
  </r>
  <r>
    <s v="TXN00199"/>
    <x v="151"/>
    <s v="CUST1020"/>
    <x v="87"/>
    <x v="3"/>
    <x v="13"/>
    <x v="13"/>
    <x v="0"/>
    <n v="2"/>
    <n v="4.59"/>
    <n v="21.41"/>
    <n v="42.82"/>
    <n v="9.18"/>
    <n v="33.64"/>
  </r>
  <r>
    <s v="TXN00200"/>
    <x v="152"/>
    <s v="CUST1009"/>
    <x v="188"/>
    <x v="2"/>
    <x v="71"/>
    <x v="71"/>
    <x v="4"/>
    <n v="4"/>
    <n v="22.03"/>
    <n v="61.32"/>
    <n v="245.28"/>
    <n v="88.12"/>
    <n v="157.16"/>
  </r>
  <r>
    <s v="TXN00201"/>
    <x v="153"/>
    <s v="CUST0369"/>
    <x v="19"/>
    <x v="3"/>
    <x v="46"/>
    <x v="46"/>
    <x v="3"/>
    <n v="8"/>
    <n v="15.25"/>
    <n v="43.14"/>
    <n v="345.12"/>
    <n v="122"/>
    <n v="223.12"/>
  </r>
  <r>
    <s v="TXN00202"/>
    <x v="154"/>
    <s v="CUST1249"/>
    <x v="189"/>
    <x v="1"/>
    <x v="44"/>
    <x v="44"/>
    <x v="4"/>
    <n v="9"/>
    <n v="2.25"/>
    <n v="32.93"/>
    <n v="296.37"/>
    <n v="20.25"/>
    <n v="276.12"/>
  </r>
  <r>
    <s v="TXN00203"/>
    <x v="42"/>
    <s v="CUST0477"/>
    <x v="190"/>
    <x v="1"/>
    <x v="68"/>
    <x v="68"/>
    <x v="0"/>
    <n v="9"/>
    <n v="1.38"/>
    <n v="47.56"/>
    <n v="428.04"/>
    <n v="12.419999999999998"/>
    <n v="415.62"/>
  </r>
  <r>
    <s v="TXN00204"/>
    <x v="118"/>
    <s v="CUST1452"/>
    <x v="191"/>
    <x v="2"/>
    <x v="54"/>
    <x v="54"/>
    <x v="1"/>
    <n v="9"/>
    <n v="48.6"/>
    <n v="13.36"/>
    <n v="120.24"/>
    <n v="437.40000000000003"/>
    <n v="-317.16000000000003"/>
  </r>
  <r>
    <s v="TXN00205"/>
    <x v="155"/>
    <s v="CUST0595"/>
    <x v="192"/>
    <x v="2"/>
    <x v="33"/>
    <x v="33"/>
    <x v="3"/>
    <n v="1"/>
    <n v="35.53"/>
    <n v="55.63"/>
    <n v="55.63"/>
    <n v="35.53"/>
    <n v="20.100000000000001"/>
  </r>
  <r>
    <s v="TXN00206"/>
    <x v="12"/>
    <s v="CUST0397"/>
    <x v="193"/>
    <x v="1"/>
    <x v="23"/>
    <x v="23"/>
    <x v="2"/>
    <n v="1"/>
    <n v="13.68"/>
    <n v="36.82"/>
    <n v="36.82"/>
    <n v="13.68"/>
    <n v="23.14"/>
  </r>
  <r>
    <s v="TXN00207"/>
    <x v="90"/>
    <s v="CUST0004"/>
    <x v="194"/>
    <x v="0"/>
    <x v="10"/>
    <x v="10"/>
    <x v="1"/>
    <n v="9"/>
    <n v="41.78"/>
    <n v="7.94"/>
    <n v="71.460000000000008"/>
    <n v="376.02"/>
    <n v="-304.55999999999995"/>
  </r>
  <r>
    <s v="TXN00208"/>
    <x v="135"/>
    <s v="CUST0243"/>
    <x v="195"/>
    <x v="1"/>
    <x v="50"/>
    <x v="50"/>
    <x v="2"/>
    <n v="1"/>
    <n v="23.2"/>
    <n v="18.59"/>
    <n v="18.59"/>
    <n v="23.2"/>
    <n v="-4.6099999999999994"/>
  </r>
  <r>
    <s v="TXN00209"/>
    <x v="156"/>
    <s v="CUST0050"/>
    <x v="196"/>
    <x v="3"/>
    <x v="28"/>
    <x v="28"/>
    <x v="3"/>
    <n v="6"/>
    <n v="16.21"/>
    <n v="9.8699999999999992"/>
    <n v="59.22"/>
    <n v="97.26"/>
    <n v="-38.040000000000006"/>
  </r>
  <r>
    <s v="TXN00210"/>
    <x v="157"/>
    <s v="CUST0953"/>
    <x v="197"/>
    <x v="3"/>
    <x v="56"/>
    <x v="56"/>
    <x v="0"/>
    <n v="6"/>
    <n v="41.18"/>
    <n v="31.63"/>
    <n v="189.78"/>
    <n v="247.07999999999998"/>
    <n v="-57.299999999999983"/>
  </r>
  <r>
    <s v="TXN00211"/>
    <x v="158"/>
    <s v="CUST1281"/>
    <x v="198"/>
    <x v="2"/>
    <x v="27"/>
    <x v="27"/>
    <x v="3"/>
    <n v="7"/>
    <n v="9.64"/>
    <n v="31.41"/>
    <n v="219.87"/>
    <n v="67.48"/>
    <n v="152.38999999999999"/>
  </r>
  <r>
    <s v="TXN00212"/>
    <x v="104"/>
    <s v="CUST0242"/>
    <x v="199"/>
    <x v="0"/>
    <x v="49"/>
    <x v="49"/>
    <x v="4"/>
    <n v="6"/>
    <n v="19.98"/>
    <n v="58.96"/>
    <n v="353.76"/>
    <n v="119.88"/>
    <n v="233.88"/>
  </r>
  <r>
    <s v="TXN00213"/>
    <x v="70"/>
    <s v="CUST0425"/>
    <x v="200"/>
    <x v="1"/>
    <x v="12"/>
    <x v="12"/>
    <x v="2"/>
    <n v="3"/>
    <n v="32.950000000000003"/>
    <n v="51.48"/>
    <n v="154.44"/>
    <n v="98.850000000000009"/>
    <n v="55.589999999999989"/>
  </r>
  <r>
    <s v="TXN00214"/>
    <x v="23"/>
    <s v="CUST1261"/>
    <x v="201"/>
    <x v="1"/>
    <x v="43"/>
    <x v="43"/>
    <x v="0"/>
    <n v="5"/>
    <n v="30.96"/>
    <n v="10.94"/>
    <n v="54.699999999999996"/>
    <n v="154.80000000000001"/>
    <n v="-100.10000000000002"/>
  </r>
  <r>
    <s v="TXN00215"/>
    <x v="133"/>
    <s v="CUST0850"/>
    <x v="202"/>
    <x v="2"/>
    <x v="55"/>
    <x v="55"/>
    <x v="1"/>
    <n v="3"/>
    <n v="21.45"/>
    <n v="75.430000000000007"/>
    <n v="226.29000000000002"/>
    <n v="64.349999999999994"/>
    <n v="161.94000000000003"/>
  </r>
  <r>
    <s v="TXN00216"/>
    <x v="159"/>
    <s v="CUST0848"/>
    <x v="158"/>
    <x v="0"/>
    <x v="15"/>
    <x v="15"/>
    <x v="4"/>
    <n v="9"/>
    <n v="40"/>
    <n v="35.81"/>
    <n v="322.29000000000002"/>
    <n v="360"/>
    <n v="-37.70999999999998"/>
  </r>
  <r>
    <s v="TXN00217"/>
    <x v="160"/>
    <s v="CUST0094"/>
    <x v="203"/>
    <x v="0"/>
    <x v="57"/>
    <x v="57"/>
    <x v="0"/>
    <n v="4"/>
    <n v="31.77"/>
    <n v="26.93"/>
    <n v="107.72"/>
    <n v="127.08"/>
    <n v="-19.36"/>
  </r>
  <r>
    <s v="TXN00218"/>
    <x v="161"/>
    <s v="CUST0684"/>
    <x v="204"/>
    <x v="0"/>
    <x v="1"/>
    <x v="1"/>
    <x v="1"/>
    <n v="6"/>
    <n v="22.93"/>
    <n v="9.2200000000000006"/>
    <n v="55.320000000000007"/>
    <n v="137.57999999999998"/>
    <n v="-82.259999999999977"/>
  </r>
  <r>
    <s v="TXN00219"/>
    <x v="162"/>
    <s v="CUST0717"/>
    <x v="205"/>
    <x v="1"/>
    <x v="52"/>
    <x v="52"/>
    <x v="1"/>
    <n v="1"/>
    <n v="14.27"/>
    <n v="64.69"/>
    <n v="64.69"/>
    <n v="14.27"/>
    <n v="50.42"/>
  </r>
  <r>
    <s v="TXN00220"/>
    <x v="98"/>
    <s v="CUST1148"/>
    <x v="206"/>
    <x v="1"/>
    <x v="55"/>
    <x v="55"/>
    <x v="1"/>
    <n v="2"/>
    <n v="21.45"/>
    <n v="45.41"/>
    <n v="90.82"/>
    <n v="42.9"/>
    <n v="47.919999999999995"/>
  </r>
  <r>
    <s v="TXN00221"/>
    <x v="163"/>
    <s v="CUST1306"/>
    <x v="207"/>
    <x v="1"/>
    <x v="49"/>
    <x v="49"/>
    <x v="4"/>
    <n v="9"/>
    <n v="19.98"/>
    <n v="32.97"/>
    <n v="296.73"/>
    <n v="179.82"/>
    <n v="116.91000000000003"/>
  </r>
  <r>
    <s v="TXN00222"/>
    <x v="114"/>
    <s v="CUST0435"/>
    <x v="208"/>
    <x v="1"/>
    <x v="46"/>
    <x v="46"/>
    <x v="3"/>
    <n v="3"/>
    <n v="15.25"/>
    <n v="96.47"/>
    <n v="289.40999999999997"/>
    <n v="45.75"/>
    <n v="243.65999999999997"/>
  </r>
  <r>
    <s v="TXN00223"/>
    <x v="164"/>
    <s v="CUST0024"/>
    <x v="209"/>
    <x v="3"/>
    <x v="23"/>
    <x v="23"/>
    <x v="2"/>
    <n v="1"/>
    <n v="13.68"/>
    <n v="34.6"/>
    <n v="34.6"/>
    <n v="13.68"/>
    <n v="20.92"/>
  </r>
  <r>
    <s v="TXN00224"/>
    <x v="165"/>
    <s v="CUST1312"/>
    <x v="210"/>
    <x v="0"/>
    <x v="11"/>
    <x v="11"/>
    <x v="2"/>
    <n v="3"/>
    <n v="45.97"/>
    <n v="37.200000000000003"/>
    <n v="111.60000000000001"/>
    <n v="137.91"/>
    <n v="-26.309999999999988"/>
  </r>
  <r>
    <s v="TXN00225"/>
    <x v="28"/>
    <s v="CUST0413"/>
    <x v="211"/>
    <x v="3"/>
    <x v="30"/>
    <x v="30"/>
    <x v="3"/>
    <n v="4"/>
    <n v="24.03"/>
    <n v="78.39"/>
    <n v="313.56"/>
    <n v="96.12"/>
    <n v="217.44"/>
  </r>
  <r>
    <s v="TXN00226"/>
    <x v="120"/>
    <s v="CUST1414"/>
    <x v="9"/>
    <x v="1"/>
    <x v="33"/>
    <x v="33"/>
    <x v="3"/>
    <n v="5"/>
    <n v="35.53"/>
    <n v="31.92"/>
    <n v="159.60000000000002"/>
    <n v="177.65"/>
    <n v="-18.049999999999983"/>
  </r>
  <r>
    <s v="TXN00227"/>
    <x v="85"/>
    <s v="CUST0577"/>
    <x v="212"/>
    <x v="1"/>
    <x v="37"/>
    <x v="37"/>
    <x v="2"/>
    <n v="4"/>
    <n v="36.64"/>
    <n v="54.08"/>
    <n v="216.32"/>
    <n v="146.56"/>
    <n v="69.759999999999991"/>
  </r>
  <r>
    <s v="TXN00228"/>
    <x v="28"/>
    <s v="CUST0522"/>
    <x v="213"/>
    <x v="0"/>
    <x v="0"/>
    <x v="0"/>
    <x v="0"/>
    <n v="2"/>
    <n v="47.78"/>
    <n v="53.25"/>
    <n v="106.5"/>
    <n v="95.56"/>
    <n v="10.939999999999998"/>
  </r>
  <r>
    <s v="TXN00229"/>
    <x v="26"/>
    <s v="CUST0139"/>
    <x v="147"/>
    <x v="0"/>
    <x v="29"/>
    <x v="29"/>
    <x v="2"/>
    <n v="7"/>
    <n v="14.75"/>
    <n v="57.71"/>
    <n v="403.97"/>
    <n v="103.25"/>
    <n v="300.72000000000003"/>
  </r>
  <r>
    <s v="TXN00230"/>
    <x v="30"/>
    <s v="CUST0631"/>
    <x v="72"/>
    <x v="2"/>
    <x v="8"/>
    <x v="8"/>
    <x v="0"/>
    <n v="2"/>
    <n v="37.880000000000003"/>
    <n v="90.99"/>
    <n v="181.98"/>
    <n v="75.760000000000005"/>
    <n v="106.21999999999998"/>
  </r>
  <r>
    <s v="TXN00231"/>
    <x v="74"/>
    <s v="CUST0615"/>
    <x v="214"/>
    <x v="0"/>
    <x v="66"/>
    <x v="66"/>
    <x v="2"/>
    <n v="6"/>
    <n v="31.85"/>
    <n v="55.62"/>
    <n v="333.71999999999997"/>
    <n v="191.10000000000002"/>
    <n v="142.61999999999995"/>
  </r>
  <r>
    <s v="TXN00232"/>
    <x v="166"/>
    <s v="CUST1038"/>
    <x v="215"/>
    <x v="3"/>
    <x v="41"/>
    <x v="41"/>
    <x v="4"/>
    <n v="3"/>
    <n v="45.1"/>
    <n v="63.66"/>
    <n v="190.98"/>
    <n v="135.30000000000001"/>
    <n v="55.679999999999978"/>
  </r>
  <r>
    <s v="TXN00233"/>
    <x v="167"/>
    <s v="CUST1127"/>
    <x v="216"/>
    <x v="0"/>
    <x v="71"/>
    <x v="71"/>
    <x v="4"/>
    <n v="4"/>
    <n v="22.03"/>
    <n v="63.2"/>
    <n v="252.8"/>
    <n v="88.12"/>
    <n v="164.68"/>
  </r>
  <r>
    <s v="TXN00234"/>
    <x v="168"/>
    <s v="CUST0664"/>
    <x v="37"/>
    <x v="3"/>
    <x v="46"/>
    <x v="46"/>
    <x v="3"/>
    <n v="2"/>
    <n v="15.25"/>
    <n v="67.2"/>
    <n v="134.4"/>
    <n v="30.5"/>
    <n v="103.9"/>
  </r>
  <r>
    <s v="TXN00235"/>
    <x v="85"/>
    <s v="CUST0013"/>
    <x v="217"/>
    <x v="0"/>
    <x v="12"/>
    <x v="12"/>
    <x v="2"/>
    <n v="9"/>
    <n v="32.950000000000003"/>
    <n v="16.55"/>
    <n v="148.95000000000002"/>
    <n v="296.55"/>
    <n v="-147.6"/>
  </r>
  <r>
    <s v="TXN00236"/>
    <x v="169"/>
    <s v="CUST0234"/>
    <x v="45"/>
    <x v="0"/>
    <x v="62"/>
    <x v="62"/>
    <x v="2"/>
    <n v="7"/>
    <n v="46.58"/>
    <n v="64.89"/>
    <n v="454.23"/>
    <n v="326.06"/>
    <n v="128.17000000000002"/>
  </r>
  <r>
    <s v="TXN00237"/>
    <x v="13"/>
    <s v="CUST1405"/>
    <x v="218"/>
    <x v="2"/>
    <x v="24"/>
    <x v="24"/>
    <x v="0"/>
    <n v="4"/>
    <n v="24.52"/>
    <n v="10.32"/>
    <n v="41.28"/>
    <n v="98.08"/>
    <n v="-56.8"/>
  </r>
  <r>
    <s v="TXN00238"/>
    <x v="170"/>
    <s v="CUST0683"/>
    <x v="219"/>
    <x v="1"/>
    <x v="65"/>
    <x v="65"/>
    <x v="1"/>
    <n v="8"/>
    <n v="47.62"/>
    <n v="9.83"/>
    <n v="78.64"/>
    <n v="380.96"/>
    <n v="-302.32"/>
  </r>
  <r>
    <s v="TXN00239"/>
    <x v="74"/>
    <s v="CUST0700"/>
    <x v="220"/>
    <x v="1"/>
    <x v="72"/>
    <x v="72"/>
    <x v="1"/>
    <n v="1"/>
    <n v="3.66"/>
    <n v="81.180000000000007"/>
    <n v="81.180000000000007"/>
    <n v="3.66"/>
    <n v="77.52000000000001"/>
  </r>
  <r>
    <s v="TXN00240"/>
    <x v="171"/>
    <s v="CUST0812"/>
    <x v="221"/>
    <x v="0"/>
    <x v="17"/>
    <x v="17"/>
    <x v="1"/>
    <n v="9"/>
    <n v="26.74"/>
    <n v="83.88"/>
    <n v="754.92"/>
    <n v="240.66"/>
    <n v="514.26"/>
  </r>
  <r>
    <s v="TXN00241"/>
    <x v="172"/>
    <s v="CUST1484"/>
    <x v="222"/>
    <x v="3"/>
    <x v="40"/>
    <x v="40"/>
    <x v="4"/>
    <n v="6"/>
    <n v="21.9"/>
    <n v="64.260000000000005"/>
    <n v="385.56000000000006"/>
    <n v="131.39999999999998"/>
    <n v="254.16000000000008"/>
  </r>
  <r>
    <s v="TXN00242"/>
    <x v="29"/>
    <s v="CUST1166"/>
    <x v="223"/>
    <x v="1"/>
    <x v="66"/>
    <x v="66"/>
    <x v="2"/>
    <n v="2"/>
    <n v="31.85"/>
    <n v="48.49"/>
    <n v="96.98"/>
    <n v="63.7"/>
    <n v="33.28"/>
  </r>
  <r>
    <s v="TXN00243"/>
    <x v="173"/>
    <s v="CUST1262"/>
    <x v="224"/>
    <x v="3"/>
    <x v="46"/>
    <x v="46"/>
    <x v="3"/>
    <n v="1"/>
    <n v="15.25"/>
    <n v="47.12"/>
    <n v="47.12"/>
    <n v="15.25"/>
    <n v="31.869999999999997"/>
  </r>
  <r>
    <s v="TXN00244"/>
    <x v="147"/>
    <s v="CUST0060"/>
    <x v="225"/>
    <x v="3"/>
    <x v="32"/>
    <x v="32"/>
    <x v="1"/>
    <n v="3"/>
    <n v="3.21"/>
    <n v="50.02"/>
    <n v="150.06"/>
    <n v="9.629999999999999"/>
    <n v="140.43"/>
  </r>
  <r>
    <s v="TXN00245"/>
    <x v="174"/>
    <s v="CUST0360"/>
    <x v="226"/>
    <x v="0"/>
    <x v="10"/>
    <x v="10"/>
    <x v="1"/>
    <n v="1"/>
    <n v="41.78"/>
    <n v="57.73"/>
    <n v="57.73"/>
    <n v="41.78"/>
    <n v="15.949999999999996"/>
  </r>
  <r>
    <s v="TXN00246"/>
    <x v="135"/>
    <s v="CUST0398"/>
    <x v="227"/>
    <x v="2"/>
    <x v="3"/>
    <x v="3"/>
    <x v="0"/>
    <n v="1"/>
    <n v="28.91"/>
    <n v="91.4"/>
    <n v="91.4"/>
    <n v="28.91"/>
    <n v="62.490000000000009"/>
  </r>
  <r>
    <s v="TXN00247"/>
    <x v="175"/>
    <s v="CUST0677"/>
    <x v="228"/>
    <x v="1"/>
    <x v="65"/>
    <x v="65"/>
    <x v="1"/>
    <n v="2"/>
    <n v="47.62"/>
    <n v="13.84"/>
    <n v="27.68"/>
    <n v="95.24"/>
    <n v="-67.56"/>
  </r>
  <r>
    <s v="TXN00248"/>
    <x v="176"/>
    <s v="CUST0693"/>
    <x v="229"/>
    <x v="1"/>
    <x v="10"/>
    <x v="10"/>
    <x v="1"/>
    <n v="5"/>
    <n v="41.78"/>
    <n v="9.24"/>
    <n v="46.2"/>
    <n v="208.9"/>
    <n v="-162.69999999999999"/>
  </r>
  <r>
    <s v="TXN00249"/>
    <x v="54"/>
    <s v="CUST1378"/>
    <x v="230"/>
    <x v="1"/>
    <x v="72"/>
    <x v="72"/>
    <x v="1"/>
    <n v="8"/>
    <n v="3.66"/>
    <n v="64.489999999999995"/>
    <n v="515.91999999999996"/>
    <n v="29.28"/>
    <n v="486.64"/>
  </r>
  <r>
    <s v="TXN00250"/>
    <x v="177"/>
    <s v="CUST0982"/>
    <x v="231"/>
    <x v="3"/>
    <x v="9"/>
    <x v="9"/>
    <x v="4"/>
    <n v="1"/>
    <n v="38.15"/>
    <n v="33.18"/>
    <n v="33.18"/>
    <n v="38.15"/>
    <n v="-4.9699999999999989"/>
  </r>
  <r>
    <s v="TXN00251"/>
    <x v="178"/>
    <s v="CUST0972"/>
    <x v="232"/>
    <x v="2"/>
    <x v="68"/>
    <x v="68"/>
    <x v="0"/>
    <n v="2"/>
    <n v="1.38"/>
    <n v="83.14"/>
    <n v="166.28"/>
    <n v="2.76"/>
    <n v="163.52000000000001"/>
  </r>
  <r>
    <s v="TXN00252"/>
    <x v="177"/>
    <s v="CUST0073"/>
    <x v="233"/>
    <x v="2"/>
    <x v="17"/>
    <x v="17"/>
    <x v="1"/>
    <n v="3"/>
    <n v="26.74"/>
    <n v="15.93"/>
    <n v="47.79"/>
    <n v="80.22"/>
    <n v="-32.43"/>
  </r>
  <r>
    <s v="TXN00253"/>
    <x v="179"/>
    <s v="CUST1323"/>
    <x v="234"/>
    <x v="2"/>
    <x v="57"/>
    <x v="57"/>
    <x v="0"/>
    <n v="5"/>
    <n v="31.77"/>
    <n v="87.63"/>
    <n v="438.15"/>
    <n v="158.85"/>
    <n v="279.29999999999995"/>
  </r>
  <r>
    <s v="TXN00254"/>
    <x v="180"/>
    <s v="CUST0279"/>
    <x v="235"/>
    <x v="0"/>
    <x v="0"/>
    <x v="0"/>
    <x v="0"/>
    <n v="5"/>
    <n v="47.78"/>
    <n v="68.430000000000007"/>
    <n v="342.15000000000003"/>
    <n v="238.9"/>
    <n v="103.25000000000003"/>
  </r>
  <r>
    <s v="TXN00255"/>
    <x v="181"/>
    <s v="CUST0987"/>
    <x v="236"/>
    <x v="2"/>
    <x v="24"/>
    <x v="24"/>
    <x v="0"/>
    <n v="5"/>
    <n v="24.52"/>
    <n v="29.7"/>
    <n v="148.5"/>
    <n v="122.6"/>
    <n v="25.900000000000006"/>
  </r>
  <r>
    <s v="TXN00256"/>
    <x v="38"/>
    <s v="CUST0319"/>
    <x v="237"/>
    <x v="0"/>
    <x v="5"/>
    <x v="5"/>
    <x v="2"/>
    <n v="8"/>
    <n v="35.82"/>
    <n v="76.849999999999994"/>
    <n v="614.79999999999995"/>
    <n v="286.56"/>
    <n v="328.23999999999995"/>
  </r>
  <r>
    <s v="TXN00257"/>
    <x v="151"/>
    <s v="CUST1285"/>
    <x v="238"/>
    <x v="3"/>
    <x v="5"/>
    <x v="5"/>
    <x v="2"/>
    <n v="8"/>
    <n v="35.82"/>
    <n v="48.8"/>
    <n v="390.4"/>
    <n v="286.56"/>
    <n v="103.83999999999997"/>
  </r>
  <r>
    <s v="TXN00258"/>
    <x v="182"/>
    <s v="CUST0944"/>
    <x v="239"/>
    <x v="1"/>
    <x v="11"/>
    <x v="11"/>
    <x v="2"/>
    <n v="9"/>
    <n v="45.97"/>
    <n v="60.59"/>
    <n v="545.31000000000006"/>
    <n v="413.73"/>
    <n v="131.58000000000004"/>
  </r>
  <r>
    <s v="TXN00259"/>
    <x v="68"/>
    <s v="CUST1100"/>
    <x v="240"/>
    <x v="1"/>
    <x v="28"/>
    <x v="28"/>
    <x v="3"/>
    <n v="4"/>
    <n v="16.21"/>
    <n v="93.26"/>
    <n v="373.04"/>
    <n v="64.84"/>
    <n v="308.20000000000005"/>
  </r>
  <r>
    <s v="TXN00260"/>
    <x v="12"/>
    <s v="CUST0687"/>
    <x v="63"/>
    <x v="2"/>
    <x v="69"/>
    <x v="69"/>
    <x v="1"/>
    <n v="8"/>
    <n v="25.33"/>
    <n v="88.21"/>
    <n v="705.68"/>
    <n v="202.64"/>
    <n v="503.03999999999996"/>
  </r>
  <r>
    <s v="TXN00261"/>
    <x v="183"/>
    <s v="CUST0948"/>
    <x v="241"/>
    <x v="0"/>
    <x v="38"/>
    <x v="38"/>
    <x v="3"/>
    <n v="6"/>
    <n v="32.54"/>
    <n v="53.36"/>
    <n v="320.15999999999997"/>
    <n v="195.24"/>
    <n v="124.91999999999996"/>
  </r>
  <r>
    <s v="TXN00262"/>
    <x v="117"/>
    <s v="CUST0848"/>
    <x v="158"/>
    <x v="0"/>
    <x v="41"/>
    <x v="41"/>
    <x v="4"/>
    <n v="4"/>
    <n v="45.1"/>
    <n v="54.91"/>
    <n v="219.64"/>
    <n v="180.4"/>
    <n v="39.239999999999981"/>
  </r>
  <r>
    <s v="TXN00263"/>
    <x v="184"/>
    <s v="CUST0115"/>
    <x v="242"/>
    <x v="3"/>
    <x v="60"/>
    <x v="60"/>
    <x v="1"/>
    <n v="1"/>
    <n v="42.74"/>
    <n v="23.52"/>
    <n v="23.52"/>
    <n v="42.74"/>
    <n v="-19.220000000000002"/>
  </r>
  <r>
    <s v="TXN00264"/>
    <x v="185"/>
    <s v="CUST1068"/>
    <x v="243"/>
    <x v="2"/>
    <x v="37"/>
    <x v="37"/>
    <x v="2"/>
    <n v="1"/>
    <n v="36.64"/>
    <n v="91.44"/>
    <n v="91.44"/>
    <n v="36.64"/>
    <n v="54.8"/>
  </r>
  <r>
    <s v="TXN00265"/>
    <x v="186"/>
    <s v="CUST0614"/>
    <x v="244"/>
    <x v="3"/>
    <x v="48"/>
    <x v="48"/>
    <x v="0"/>
    <n v="2"/>
    <n v="1.01"/>
    <n v="8.52"/>
    <n v="17.04"/>
    <n v="2.02"/>
    <n v="15.02"/>
  </r>
  <r>
    <s v="TXN00266"/>
    <x v="187"/>
    <s v="CUST1158"/>
    <x v="245"/>
    <x v="1"/>
    <x v="42"/>
    <x v="42"/>
    <x v="1"/>
    <n v="8"/>
    <n v="1.35"/>
    <n v="89.45"/>
    <n v="715.6"/>
    <n v="10.8"/>
    <n v="704.80000000000007"/>
  </r>
  <r>
    <s v="TXN00267"/>
    <x v="188"/>
    <s v="CUST1485"/>
    <x v="246"/>
    <x v="2"/>
    <x v="61"/>
    <x v="61"/>
    <x v="1"/>
    <n v="2"/>
    <n v="36.08"/>
    <n v="96.03"/>
    <n v="192.06"/>
    <n v="72.16"/>
    <n v="119.9"/>
  </r>
  <r>
    <s v="TXN00268"/>
    <x v="189"/>
    <s v="CUST1389"/>
    <x v="247"/>
    <x v="1"/>
    <x v="10"/>
    <x v="10"/>
    <x v="1"/>
    <n v="7"/>
    <n v="41.78"/>
    <n v="94.27"/>
    <n v="659.89"/>
    <n v="292.46000000000004"/>
    <n v="367.42999999999995"/>
  </r>
  <r>
    <s v="TXN00269"/>
    <x v="190"/>
    <s v="CUST0647"/>
    <x v="248"/>
    <x v="1"/>
    <x v="29"/>
    <x v="29"/>
    <x v="2"/>
    <n v="2"/>
    <n v="14.75"/>
    <n v="21.23"/>
    <n v="42.46"/>
    <n v="29.5"/>
    <n v="12.96"/>
  </r>
  <r>
    <s v="TXN00270"/>
    <x v="164"/>
    <s v="CUST1138"/>
    <x v="249"/>
    <x v="1"/>
    <x v="47"/>
    <x v="47"/>
    <x v="2"/>
    <n v="4"/>
    <n v="29.86"/>
    <n v="48.07"/>
    <n v="192.28"/>
    <n v="119.44"/>
    <n v="72.84"/>
  </r>
  <r>
    <s v="TXN00271"/>
    <x v="191"/>
    <s v="CUST1098"/>
    <x v="250"/>
    <x v="0"/>
    <x v="20"/>
    <x v="20"/>
    <x v="3"/>
    <n v="9"/>
    <n v="40.85"/>
    <n v="80.989999999999995"/>
    <n v="728.91"/>
    <n v="367.65000000000003"/>
    <n v="361.25999999999993"/>
  </r>
  <r>
    <s v="TXN00272"/>
    <x v="192"/>
    <s v="CUST0039"/>
    <x v="251"/>
    <x v="0"/>
    <x v="46"/>
    <x v="46"/>
    <x v="3"/>
    <n v="4"/>
    <n v="15.25"/>
    <n v="36.07"/>
    <n v="144.28"/>
    <n v="61"/>
    <n v="83.28"/>
  </r>
  <r>
    <s v="TXN00273"/>
    <x v="55"/>
    <s v="CUST0427"/>
    <x v="252"/>
    <x v="1"/>
    <x v="4"/>
    <x v="4"/>
    <x v="1"/>
    <n v="2"/>
    <n v="1.21"/>
    <n v="29.83"/>
    <n v="59.66"/>
    <n v="2.42"/>
    <n v="57.239999999999995"/>
  </r>
  <r>
    <s v="TXN00274"/>
    <x v="180"/>
    <s v="CUST1183"/>
    <x v="253"/>
    <x v="0"/>
    <x v="60"/>
    <x v="60"/>
    <x v="1"/>
    <n v="7"/>
    <n v="42.74"/>
    <n v="64.45"/>
    <n v="451.15000000000003"/>
    <n v="299.18"/>
    <n v="151.97000000000003"/>
  </r>
  <r>
    <s v="TXN00275"/>
    <x v="45"/>
    <s v="CUST1404"/>
    <x v="254"/>
    <x v="0"/>
    <x v="21"/>
    <x v="21"/>
    <x v="0"/>
    <n v="1"/>
    <n v="12.41"/>
    <n v="98.24"/>
    <n v="98.24"/>
    <n v="12.41"/>
    <n v="85.83"/>
  </r>
  <r>
    <s v="TXN00276"/>
    <x v="27"/>
    <s v="CUST0680"/>
    <x v="255"/>
    <x v="3"/>
    <x v="44"/>
    <x v="44"/>
    <x v="4"/>
    <n v="9"/>
    <n v="2.25"/>
    <n v="56.56"/>
    <n v="509.04"/>
    <n v="20.25"/>
    <n v="488.79"/>
  </r>
  <r>
    <s v="TXN00277"/>
    <x v="6"/>
    <s v="CUST0725"/>
    <x v="180"/>
    <x v="3"/>
    <x v="12"/>
    <x v="12"/>
    <x v="2"/>
    <n v="3"/>
    <n v="32.950000000000003"/>
    <n v="38.549999999999997"/>
    <n v="115.64999999999999"/>
    <n v="98.850000000000009"/>
    <n v="16.799999999999983"/>
  </r>
  <r>
    <s v="TXN00278"/>
    <x v="12"/>
    <s v="CUST0136"/>
    <x v="256"/>
    <x v="3"/>
    <x v="59"/>
    <x v="59"/>
    <x v="0"/>
    <n v="4"/>
    <n v="35.39"/>
    <n v="84.73"/>
    <n v="338.92"/>
    <n v="141.56"/>
    <n v="197.36"/>
  </r>
  <r>
    <s v="TXN00279"/>
    <x v="193"/>
    <s v="CUST0306"/>
    <x v="257"/>
    <x v="2"/>
    <x v="66"/>
    <x v="66"/>
    <x v="2"/>
    <n v="3"/>
    <n v="31.85"/>
    <n v="99.46"/>
    <n v="298.38"/>
    <n v="95.550000000000011"/>
    <n v="202.82999999999998"/>
  </r>
  <r>
    <s v="TXN00280"/>
    <x v="29"/>
    <s v="CUST0575"/>
    <x v="258"/>
    <x v="2"/>
    <x v="2"/>
    <x v="2"/>
    <x v="1"/>
    <n v="9"/>
    <n v="33.65"/>
    <n v="18.5"/>
    <n v="166.5"/>
    <n v="302.84999999999997"/>
    <n v="-136.34999999999997"/>
  </r>
  <r>
    <s v="TXN00281"/>
    <x v="78"/>
    <s v="CUST0064"/>
    <x v="259"/>
    <x v="0"/>
    <x v="22"/>
    <x v="22"/>
    <x v="0"/>
    <n v="5"/>
    <n v="19.34"/>
    <n v="56.85"/>
    <n v="284.25"/>
    <n v="96.7"/>
    <n v="187.55"/>
  </r>
  <r>
    <s v="TXN00282"/>
    <x v="192"/>
    <s v="CUST0695"/>
    <x v="260"/>
    <x v="2"/>
    <x v="56"/>
    <x v="56"/>
    <x v="0"/>
    <n v="1"/>
    <n v="41.18"/>
    <n v="95.03"/>
    <n v="95.03"/>
    <n v="41.18"/>
    <n v="53.85"/>
  </r>
  <r>
    <s v="TXN00283"/>
    <x v="194"/>
    <s v="CUST0769"/>
    <x v="261"/>
    <x v="0"/>
    <x v="48"/>
    <x v="48"/>
    <x v="0"/>
    <n v="7"/>
    <n v="1.01"/>
    <n v="11.82"/>
    <n v="82.740000000000009"/>
    <n v="7.07"/>
    <n v="75.670000000000016"/>
  </r>
  <r>
    <s v="TXN00284"/>
    <x v="195"/>
    <s v="CUST1284"/>
    <x v="262"/>
    <x v="0"/>
    <x v="20"/>
    <x v="20"/>
    <x v="3"/>
    <n v="4"/>
    <n v="40.85"/>
    <n v="10.3"/>
    <n v="41.2"/>
    <n v="163.4"/>
    <n v="-122.2"/>
  </r>
  <r>
    <s v="TXN00285"/>
    <x v="153"/>
    <s v="CUST1095"/>
    <x v="263"/>
    <x v="2"/>
    <x v="38"/>
    <x v="38"/>
    <x v="3"/>
    <n v="5"/>
    <n v="32.54"/>
    <n v="84.52"/>
    <n v="422.59999999999997"/>
    <n v="162.69999999999999"/>
    <n v="259.89999999999998"/>
  </r>
  <r>
    <s v="TXN00286"/>
    <x v="188"/>
    <s v="CUST0340"/>
    <x v="264"/>
    <x v="2"/>
    <x v="21"/>
    <x v="21"/>
    <x v="0"/>
    <n v="8"/>
    <n v="12.41"/>
    <n v="6"/>
    <n v="48"/>
    <n v="99.28"/>
    <n v="-51.28"/>
  </r>
  <r>
    <s v="TXN00287"/>
    <x v="196"/>
    <s v="CUST1170"/>
    <x v="265"/>
    <x v="0"/>
    <x v="51"/>
    <x v="51"/>
    <x v="2"/>
    <n v="3"/>
    <n v="3.13"/>
    <n v="23.9"/>
    <n v="71.699999999999989"/>
    <n v="9.39"/>
    <n v="62.309999999999988"/>
  </r>
  <r>
    <s v="TXN00288"/>
    <x v="197"/>
    <s v="CUST1241"/>
    <x v="266"/>
    <x v="3"/>
    <x v="22"/>
    <x v="22"/>
    <x v="0"/>
    <n v="6"/>
    <n v="19.34"/>
    <n v="54.06"/>
    <n v="324.36"/>
    <n v="116.03999999999999"/>
    <n v="208.32000000000002"/>
  </r>
  <r>
    <s v="TXN00289"/>
    <x v="135"/>
    <s v="CUST0798"/>
    <x v="267"/>
    <x v="0"/>
    <x v="8"/>
    <x v="8"/>
    <x v="0"/>
    <n v="9"/>
    <n v="37.880000000000003"/>
    <n v="7.78"/>
    <n v="70.02"/>
    <n v="340.92"/>
    <n v="-270.90000000000003"/>
  </r>
  <r>
    <s v="TXN00290"/>
    <x v="198"/>
    <s v="CUST0384"/>
    <x v="268"/>
    <x v="0"/>
    <x v="8"/>
    <x v="8"/>
    <x v="0"/>
    <n v="4"/>
    <n v="37.880000000000003"/>
    <n v="56.01"/>
    <n v="224.04"/>
    <n v="151.52000000000001"/>
    <n v="72.519999999999982"/>
  </r>
  <r>
    <s v="TXN00291"/>
    <x v="15"/>
    <s v="CUST1219"/>
    <x v="134"/>
    <x v="2"/>
    <x v="33"/>
    <x v="33"/>
    <x v="3"/>
    <n v="8"/>
    <n v="35.53"/>
    <n v="98.08"/>
    <n v="784.64"/>
    <n v="284.24"/>
    <n v="500.4"/>
  </r>
  <r>
    <s v="TXN00292"/>
    <x v="172"/>
    <s v="CUST0240"/>
    <x v="269"/>
    <x v="2"/>
    <x v="16"/>
    <x v="16"/>
    <x v="3"/>
    <n v="3"/>
    <n v="47.88"/>
    <n v="43.71"/>
    <n v="131.13"/>
    <n v="143.64000000000001"/>
    <n v="-12.510000000000019"/>
  </r>
  <r>
    <s v="TXN00293"/>
    <x v="199"/>
    <s v="CUST0632"/>
    <x v="270"/>
    <x v="1"/>
    <x v="7"/>
    <x v="7"/>
    <x v="3"/>
    <n v="9"/>
    <n v="17.45"/>
    <n v="87.05"/>
    <n v="783.44999999999993"/>
    <n v="157.04999999999998"/>
    <n v="626.4"/>
  </r>
  <r>
    <s v="TXN00294"/>
    <x v="179"/>
    <s v="CUST1445"/>
    <x v="271"/>
    <x v="1"/>
    <x v="60"/>
    <x v="60"/>
    <x v="1"/>
    <n v="2"/>
    <n v="42.74"/>
    <n v="98.41"/>
    <n v="196.82"/>
    <n v="85.48"/>
    <n v="111.33999999999999"/>
  </r>
  <r>
    <s v="TXN00295"/>
    <x v="147"/>
    <s v="CUST0645"/>
    <x v="272"/>
    <x v="2"/>
    <x v="68"/>
    <x v="68"/>
    <x v="0"/>
    <n v="5"/>
    <n v="1.38"/>
    <n v="9.64"/>
    <n v="48.2"/>
    <n v="6.8999999999999995"/>
    <n v="41.300000000000004"/>
  </r>
  <r>
    <s v="TXN00296"/>
    <x v="200"/>
    <s v="CUST1454"/>
    <x v="273"/>
    <x v="3"/>
    <x v="52"/>
    <x v="52"/>
    <x v="1"/>
    <n v="4"/>
    <n v="14.27"/>
    <n v="26.65"/>
    <n v="106.6"/>
    <n v="57.08"/>
    <n v="49.519999999999996"/>
  </r>
  <r>
    <s v="TXN00297"/>
    <x v="174"/>
    <s v="CUST0065"/>
    <x v="274"/>
    <x v="3"/>
    <x v="39"/>
    <x v="39"/>
    <x v="1"/>
    <n v="2"/>
    <n v="2.85"/>
    <n v="79.8"/>
    <n v="159.6"/>
    <n v="5.7"/>
    <n v="153.9"/>
  </r>
  <r>
    <s v="TXN00298"/>
    <x v="87"/>
    <s v="CUST0557"/>
    <x v="275"/>
    <x v="3"/>
    <x v="49"/>
    <x v="49"/>
    <x v="4"/>
    <n v="9"/>
    <n v="19.98"/>
    <n v="59.16"/>
    <n v="532.43999999999994"/>
    <n v="179.82"/>
    <n v="352.61999999999995"/>
  </r>
  <r>
    <s v="TXN00299"/>
    <x v="168"/>
    <s v="CUST0848"/>
    <x v="158"/>
    <x v="0"/>
    <x v="22"/>
    <x v="22"/>
    <x v="0"/>
    <n v="7"/>
    <n v="19.34"/>
    <n v="71.67"/>
    <n v="501.69"/>
    <n v="135.38"/>
    <n v="366.31"/>
  </r>
  <r>
    <s v="TXN00300"/>
    <x v="154"/>
    <s v="CUST0178"/>
    <x v="276"/>
    <x v="2"/>
    <x v="4"/>
    <x v="4"/>
    <x v="1"/>
    <n v="1"/>
    <n v="1.21"/>
    <n v="76.23"/>
    <n v="76.23"/>
    <n v="1.21"/>
    <n v="75.02000000000001"/>
  </r>
  <r>
    <s v="TXN00301"/>
    <x v="37"/>
    <s v="CUST1018"/>
    <x v="277"/>
    <x v="1"/>
    <x v="45"/>
    <x v="45"/>
    <x v="4"/>
    <n v="9"/>
    <n v="39.729999999999997"/>
    <n v="19.27"/>
    <n v="173.43"/>
    <n v="357.57"/>
    <n v="-184.14"/>
  </r>
  <r>
    <s v="TXN00302"/>
    <x v="126"/>
    <s v="CUST0487"/>
    <x v="278"/>
    <x v="2"/>
    <x v="20"/>
    <x v="20"/>
    <x v="3"/>
    <n v="4"/>
    <n v="40.85"/>
    <n v="97.64"/>
    <n v="390.56"/>
    <n v="163.4"/>
    <n v="227.16"/>
  </r>
  <r>
    <s v="TXN00303"/>
    <x v="201"/>
    <s v="CUST0762"/>
    <x v="279"/>
    <x v="2"/>
    <x v="56"/>
    <x v="56"/>
    <x v="0"/>
    <n v="3"/>
    <n v="41.18"/>
    <n v="67.97"/>
    <n v="203.91"/>
    <n v="123.53999999999999"/>
    <n v="80.37"/>
  </r>
  <r>
    <s v="TXN00304"/>
    <x v="42"/>
    <s v="CUST0926"/>
    <x v="14"/>
    <x v="0"/>
    <x v="38"/>
    <x v="38"/>
    <x v="3"/>
    <n v="7"/>
    <n v="32.54"/>
    <n v="77.5"/>
    <n v="542.5"/>
    <n v="227.78"/>
    <n v="314.72000000000003"/>
  </r>
  <r>
    <s v="TXN00305"/>
    <x v="63"/>
    <s v="CUST0620"/>
    <x v="280"/>
    <x v="1"/>
    <x v="12"/>
    <x v="12"/>
    <x v="2"/>
    <n v="5"/>
    <n v="32.950000000000003"/>
    <n v="78.5"/>
    <n v="392.5"/>
    <n v="164.75"/>
    <n v="227.75"/>
  </r>
  <r>
    <s v="TXN00306"/>
    <x v="202"/>
    <s v="CUST0443"/>
    <x v="281"/>
    <x v="0"/>
    <x v="41"/>
    <x v="41"/>
    <x v="4"/>
    <n v="5"/>
    <n v="45.1"/>
    <n v="55.51"/>
    <n v="277.55"/>
    <n v="225.5"/>
    <n v="52.050000000000011"/>
  </r>
  <r>
    <s v="TXN00307"/>
    <x v="12"/>
    <s v="CUST1076"/>
    <x v="282"/>
    <x v="0"/>
    <x v="52"/>
    <x v="52"/>
    <x v="1"/>
    <n v="7"/>
    <n v="14.27"/>
    <n v="40.54"/>
    <n v="283.77999999999997"/>
    <n v="99.89"/>
    <n v="183.89"/>
  </r>
  <r>
    <s v="TXN00308"/>
    <x v="203"/>
    <s v="CUST0620"/>
    <x v="280"/>
    <x v="1"/>
    <x v="24"/>
    <x v="24"/>
    <x v="0"/>
    <n v="9"/>
    <n v="24.52"/>
    <n v="82.66"/>
    <n v="743.93999999999994"/>
    <n v="220.68"/>
    <n v="523.26"/>
  </r>
  <r>
    <s v="TXN00309"/>
    <x v="204"/>
    <s v="CUST0359"/>
    <x v="283"/>
    <x v="0"/>
    <x v="36"/>
    <x v="36"/>
    <x v="2"/>
    <n v="5"/>
    <n v="44.18"/>
    <n v="88.25"/>
    <n v="441.25"/>
    <n v="220.9"/>
    <n v="220.35"/>
  </r>
  <r>
    <s v="TXN00310"/>
    <x v="59"/>
    <s v="CUST0230"/>
    <x v="284"/>
    <x v="2"/>
    <x v="0"/>
    <x v="0"/>
    <x v="0"/>
    <n v="5"/>
    <n v="47.78"/>
    <n v="64.790000000000006"/>
    <n v="323.95000000000005"/>
    <n v="238.9"/>
    <n v="85.05000000000004"/>
  </r>
  <r>
    <s v="TXN00311"/>
    <x v="205"/>
    <s v="CUST0767"/>
    <x v="285"/>
    <x v="0"/>
    <x v="65"/>
    <x v="65"/>
    <x v="1"/>
    <n v="9"/>
    <n v="47.62"/>
    <n v="14.09"/>
    <n v="126.81"/>
    <n v="428.58"/>
    <n v="-301.77"/>
  </r>
  <r>
    <s v="TXN00312"/>
    <x v="34"/>
    <s v="CUST0077"/>
    <x v="286"/>
    <x v="3"/>
    <x v="31"/>
    <x v="31"/>
    <x v="3"/>
    <n v="7"/>
    <n v="13.9"/>
    <n v="26.38"/>
    <n v="184.66"/>
    <n v="97.3"/>
    <n v="87.36"/>
  </r>
  <r>
    <s v="TXN00313"/>
    <x v="180"/>
    <s v="CUST0414"/>
    <x v="33"/>
    <x v="1"/>
    <x v="8"/>
    <x v="8"/>
    <x v="0"/>
    <n v="3"/>
    <n v="37.880000000000003"/>
    <n v="77.58"/>
    <n v="232.74"/>
    <n v="113.64000000000001"/>
    <n v="119.1"/>
  </r>
  <r>
    <s v="TXN00314"/>
    <x v="206"/>
    <s v="CUST0190"/>
    <x v="287"/>
    <x v="3"/>
    <x v="7"/>
    <x v="7"/>
    <x v="3"/>
    <n v="3"/>
    <n v="17.45"/>
    <n v="37"/>
    <n v="111"/>
    <n v="52.349999999999994"/>
    <n v="58.650000000000006"/>
  </r>
  <r>
    <s v="TXN00315"/>
    <x v="16"/>
    <s v="CUST0909"/>
    <x v="288"/>
    <x v="1"/>
    <x v="40"/>
    <x v="40"/>
    <x v="4"/>
    <n v="8"/>
    <n v="21.9"/>
    <n v="16.53"/>
    <n v="132.24"/>
    <n v="175.2"/>
    <n v="-42.95999999999998"/>
  </r>
  <r>
    <s v="TXN00316"/>
    <x v="144"/>
    <s v="CUST1037"/>
    <x v="289"/>
    <x v="2"/>
    <x v="70"/>
    <x v="70"/>
    <x v="2"/>
    <n v="7"/>
    <n v="36.229999999999997"/>
    <n v="39.25"/>
    <n v="274.75"/>
    <n v="253.60999999999999"/>
    <n v="21.140000000000015"/>
  </r>
  <r>
    <s v="TXN00317"/>
    <x v="207"/>
    <s v="CUST0052"/>
    <x v="28"/>
    <x v="0"/>
    <x v="63"/>
    <x v="63"/>
    <x v="4"/>
    <n v="5"/>
    <n v="28.03"/>
    <n v="34.32"/>
    <n v="171.6"/>
    <n v="140.15"/>
    <n v="31.449999999999989"/>
  </r>
  <r>
    <s v="TXN00318"/>
    <x v="208"/>
    <s v="CUST0989"/>
    <x v="290"/>
    <x v="0"/>
    <x v="44"/>
    <x v="44"/>
    <x v="4"/>
    <n v="7"/>
    <n v="2.25"/>
    <n v="55.45"/>
    <n v="388.15000000000003"/>
    <n v="15.75"/>
    <n v="372.40000000000003"/>
  </r>
  <r>
    <s v="TXN00319"/>
    <x v="189"/>
    <s v="CUST1025"/>
    <x v="291"/>
    <x v="2"/>
    <x v="16"/>
    <x v="16"/>
    <x v="3"/>
    <n v="2"/>
    <n v="47.88"/>
    <n v="50.07"/>
    <n v="100.14"/>
    <n v="95.76"/>
    <n v="4.3799999999999955"/>
  </r>
  <r>
    <s v="TXN00320"/>
    <x v="209"/>
    <s v="CUST0316"/>
    <x v="292"/>
    <x v="2"/>
    <x v="44"/>
    <x v="44"/>
    <x v="4"/>
    <n v="7"/>
    <n v="2.25"/>
    <n v="8.69"/>
    <n v="60.83"/>
    <n v="15.75"/>
    <n v="45.08"/>
  </r>
  <r>
    <s v="TXN00321"/>
    <x v="144"/>
    <s v="CUST0390"/>
    <x v="293"/>
    <x v="1"/>
    <x v="62"/>
    <x v="62"/>
    <x v="2"/>
    <n v="1"/>
    <n v="46.58"/>
    <n v="84.83"/>
    <n v="84.83"/>
    <n v="46.58"/>
    <n v="38.25"/>
  </r>
  <r>
    <s v="TXN00322"/>
    <x v="196"/>
    <s v="CUST0697"/>
    <x v="294"/>
    <x v="3"/>
    <x v="52"/>
    <x v="52"/>
    <x v="1"/>
    <n v="5"/>
    <n v="14.27"/>
    <n v="70.92"/>
    <n v="354.6"/>
    <n v="71.349999999999994"/>
    <n v="283.25"/>
  </r>
  <r>
    <s v="TXN00323"/>
    <x v="101"/>
    <s v="CUST0991"/>
    <x v="167"/>
    <x v="0"/>
    <x v="2"/>
    <x v="2"/>
    <x v="1"/>
    <n v="1"/>
    <n v="33.65"/>
    <n v="84.61"/>
    <n v="84.61"/>
    <n v="33.65"/>
    <n v="50.96"/>
  </r>
  <r>
    <s v="TXN00324"/>
    <x v="210"/>
    <s v="CUST1073"/>
    <x v="51"/>
    <x v="2"/>
    <x v="29"/>
    <x v="29"/>
    <x v="2"/>
    <n v="5"/>
    <n v="14.75"/>
    <n v="95.4"/>
    <n v="477"/>
    <n v="73.75"/>
    <n v="403.25"/>
  </r>
  <r>
    <s v="TXN00325"/>
    <x v="211"/>
    <s v="CUST0636"/>
    <x v="295"/>
    <x v="1"/>
    <x v="51"/>
    <x v="51"/>
    <x v="2"/>
    <n v="2"/>
    <n v="3.13"/>
    <n v="10.5"/>
    <n v="21"/>
    <n v="6.26"/>
    <n v="14.74"/>
  </r>
  <r>
    <s v="TXN00326"/>
    <x v="136"/>
    <s v="CUST0671"/>
    <x v="296"/>
    <x v="3"/>
    <x v="6"/>
    <x v="6"/>
    <x v="1"/>
    <n v="5"/>
    <n v="49.21"/>
    <n v="79.760000000000005"/>
    <n v="398.8"/>
    <n v="246.05"/>
    <n v="152.75"/>
  </r>
  <r>
    <s v="TXN00327"/>
    <x v="125"/>
    <s v="CUST0294"/>
    <x v="297"/>
    <x v="3"/>
    <x v="11"/>
    <x v="11"/>
    <x v="2"/>
    <n v="3"/>
    <n v="45.97"/>
    <n v="16.68"/>
    <n v="50.04"/>
    <n v="137.91"/>
    <n v="-87.87"/>
  </r>
  <r>
    <s v="TXN00328"/>
    <x v="144"/>
    <s v="CUST0202"/>
    <x v="298"/>
    <x v="0"/>
    <x v="37"/>
    <x v="37"/>
    <x v="2"/>
    <n v="2"/>
    <n v="36.64"/>
    <n v="18.27"/>
    <n v="36.54"/>
    <n v="73.28"/>
    <n v="-36.74"/>
  </r>
  <r>
    <s v="TXN00329"/>
    <x v="106"/>
    <s v="CUST1058"/>
    <x v="299"/>
    <x v="1"/>
    <x v="28"/>
    <x v="28"/>
    <x v="3"/>
    <n v="3"/>
    <n v="16.21"/>
    <n v="74.87"/>
    <n v="224.61"/>
    <n v="48.63"/>
    <n v="175.98000000000002"/>
  </r>
  <r>
    <s v="TXN00330"/>
    <x v="212"/>
    <s v="CUST1386"/>
    <x v="300"/>
    <x v="2"/>
    <x v="0"/>
    <x v="0"/>
    <x v="0"/>
    <n v="4"/>
    <n v="47.78"/>
    <n v="48.95"/>
    <n v="195.8"/>
    <n v="191.12"/>
    <n v="4.6800000000000068"/>
  </r>
  <r>
    <s v="TXN00331"/>
    <x v="213"/>
    <s v="CUST0272"/>
    <x v="301"/>
    <x v="2"/>
    <x v="63"/>
    <x v="63"/>
    <x v="4"/>
    <n v="8"/>
    <n v="28.03"/>
    <n v="47.14"/>
    <n v="377.12"/>
    <n v="224.24"/>
    <n v="152.88"/>
  </r>
  <r>
    <s v="TXN00332"/>
    <x v="57"/>
    <s v="CUST0421"/>
    <x v="302"/>
    <x v="3"/>
    <x v="6"/>
    <x v="6"/>
    <x v="1"/>
    <n v="2"/>
    <n v="49.21"/>
    <n v="90.59"/>
    <n v="181.18"/>
    <n v="98.42"/>
    <n v="82.76"/>
  </r>
  <r>
    <s v="TXN00333"/>
    <x v="214"/>
    <s v="CUST1484"/>
    <x v="222"/>
    <x v="3"/>
    <x v="72"/>
    <x v="72"/>
    <x v="1"/>
    <n v="8"/>
    <n v="3.66"/>
    <n v="98.62"/>
    <n v="788.96"/>
    <n v="29.28"/>
    <n v="759.68000000000006"/>
  </r>
  <r>
    <s v="TXN00334"/>
    <x v="169"/>
    <s v="CUST0075"/>
    <x v="303"/>
    <x v="3"/>
    <x v="37"/>
    <x v="37"/>
    <x v="2"/>
    <n v="2"/>
    <n v="36.64"/>
    <n v="37.909999999999997"/>
    <n v="75.819999999999993"/>
    <n v="73.28"/>
    <n v="2.539999999999992"/>
  </r>
  <r>
    <s v="TXN00335"/>
    <x v="215"/>
    <s v="CUST0941"/>
    <x v="304"/>
    <x v="2"/>
    <x v="39"/>
    <x v="39"/>
    <x v="1"/>
    <n v="7"/>
    <n v="2.85"/>
    <n v="44.36"/>
    <n v="310.52"/>
    <n v="19.95"/>
    <n v="290.57"/>
  </r>
  <r>
    <s v="TXN00336"/>
    <x v="216"/>
    <s v="CUST0794"/>
    <x v="305"/>
    <x v="2"/>
    <x v="60"/>
    <x v="60"/>
    <x v="1"/>
    <n v="4"/>
    <n v="42.74"/>
    <n v="10.06"/>
    <n v="40.24"/>
    <n v="170.96"/>
    <n v="-130.72"/>
  </r>
  <r>
    <s v="TXN00337"/>
    <x v="190"/>
    <s v="CUST1462"/>
    <x v="306"/>
    <x v="0"/>
    <x v="42"/>
    <x v="42"/>
    <x v="1"/>
    <n v="7"/>
    <n v="1.35"/>
    <n v="43.23"/>
    <n v="302.60999999999996"/>
    <n v="9.4500000000000011"/>
    <n v="293.15999999999997"/>
  </r>
  <r>
    <s v="TXN00338"/>
    <x v="162"/>
    <s v="CUST1070"/>
    <x v="307"/>
    <x v="2"/>
    <x v="52"/>
    <x v="52"/>
    <x v="1"/>
    <n v="2"/>
    <n v="14.27"/>
    <n v="81.69"/>
    <n v="163.38"/>
    <n v="28.54"/>
    <n v="134.84"/>
  </r>
  <r>
    <s v="TXN00339"/>
    <x v="217"/>
    <s v="CUST0238"/>
    <x v="308"/>
    <x v="2"/>
    <x v="71"/>
    <x v="71"/>
    <x v="4"/>
    <n v="5"/>
    <n v="22.03"/>
    <n v="27.37"/>
    <n v="136.85"/>
    <n v="110.15"/>
    <n v="26.699999999999989"/>
  </r>
  <r>
    <s v="TXN00340"/>
    <x v="98"/>
    <s v="CUST0009"/>
    <x v="309"/>
    <x v="0"/>
    <x v="18"/>
    <x v="18"/>
    <x v="4"/>
    <n v="6"/>
    <n v="45.26"/>
    <n v="72.62"/>
    <n v="435.72"/>
    <n v="271.56"/>
    <n v="164.16000000000003"/>
  </r>
  <r>
    <s v="TXN00341"/>
    <x v="207"/>
    <s v="CUST0637"/>
    <x v="310"/>
    <x v="1"/>
    <x v="1"/>
    <x v="1"/>
    <x v="1"/>
    <n v="6"/>
    <n v="22.93"/>
    <n v="99.59"/>
    <n v="597.54"/>
    <n v="137.57999999999998"/>
    <n v="459.96"/>
  </r>
  <r>
    <s v="TXN00342"/>
    <x v="214"/>
    <s v="CUST0091"/>
    <x v="311"/>
    <x v="3"/>
    <x v="59"/>
    <x v="59"/>
    <x v="0"/>
    <n v="1"/>
    <n v="35.39"/>
    <n v="64.709999999999994"/>
    <n v="64.709999999999994"/>
    <n v="35.39"/>
    <n v="29.319999999999993"/>
  </r>
  <r>
    <s v="TXN00343"/>
    <x v="218"/>
    <s v="CUST1408"/>
    <x v="312"/>
    <x v="1"/>
    <x v="73"/>
    <x v="73"/>
    <x v="1"/>
    <n v="8"/>
    <n v="14.95"/>
    <n v="89.31"/>
    <n v="714.48"/>
    <n v="119.6"/>
    <n v="594.88"/>
  </r>
  <r>
    <s v="TXN00344"/>
    <x v="219"/>
    <s v="CUST1218"/>
    <x v="313"/>
    <x v="0"/>
    <x v="66"/>
    <x v="66"/>
    <x v="2"/>
    <n v="9"/>
    <n v="31.85"/>
    <n v="67.66"/>
    <n v="608.93999999999994"/>
    <n v="286.65000000000003"/>
    <n v="322.28999999999991"/>
  </r>
  <r>
    <s v="TXN00345"/>
    <x v="212"/>
    <s v="CUST0179"/>
    <x v="314"/>
    <x v="1"/>
    <x v="69"/>
    <x v="69"/>
    <x v="1"/>
    <n v="7"/>
    <n v="25.33"/>
    <n v="10.69"/>
    <n v="74.83"/>
    <n v="177.31"/>
    <n v="-102.48"/>
  </r>
  <r>
    <s v="TXN00346"/>
    <x v="25"/>
    <s v="CUST0683"/>
    <x v="219"/>
    <x v="1"/>
    <x v="29"/>
    <x v="29"/>
    <x v="2"/>
    <n v="2"/>
    <n v="14.75"/>
    <n v="57.7"/>
    <n v="115.4"/>
    <n v="29.5"/>
    <n v="85.9"/>
  </r>
  <r>
    <s v="TXN00347"/>
    <x v="220"/>
    <s v="CUST0957"/>
    <x v="315"/>
    <x v="2"/>
    <x v="39"/>
    <x v="39"/>
    <x v="1"/>
    <n v="7"/>
    <n v="2.85"/>
    <n v="71.78"/>
    <n v="502.46000000000004"/>
    <n v="19.95"/>
    <n v="482.51000000000005"/>
  </r>
  <r>
    <s v="TXN00348"/>
    <x v="103"/>
    <s v="CUST0095"/>
    <x v="316"/>
    <x v="2"/>
    <x v="63"/>
    <x v="63"/>
    <x v="4"/>
    <n v="2"/>
    <n v="28.03"/>
    <n v="49.53"/>
    <n v="99.06"/>
    <n v="56.06"/>
    <n v="43"/>
  </r>
  <r>
    <s v="TXN00349"/>
    <x v="221"/>
    <s v="CUST0212"/>
    <x v="317"/>
    <x v="1"/>
    <x v="37"/>
    <x v="37"/>
    <x v="2"/>
    <n v="7"/>
    <n v="36.64"/>
    <n v="60.85"/>
    <n v="425.95"/>
    <n v="256.48"/>
    <n v="169.46999999999997"/>
  </r>
  <r>
    <s v="TXN00350"/>
    <x v="222"/>
    <s v="CUST1067"/>
    <x v="318"/>
    <x v="3"/>
    <x v="14"/>
    <x v="14"/>
    <x v="3"/>
    <n v="8"/>
    <n v="23.97"/>
    <n v="5.58"/>
    <n v="44.64"/>
    <n v="191.76"/>
    <n v="-147.12"/>
  </r>
  <r>
    <s v="TXN00351"/>
    <x v="86"/>
    <s v="CUST1350"/>
    <x v="319"/>
    <x v="0"/>
    <x v="36"/>
    <x v="36"/>
    <x v="2"/>
    <n v="2"/>
    <n v="44.18"/>
    <n v="32.4"/>
    <n v="64.8"/>
    <n v="88.36"/>
    <n v="-23.560000000000002"/>
  </r>
  <r>
    <s v="TXN00352"/>
    <x v="223"/>
    <s v="CUST0640"/>
    <x v="320"/>
    <x v="0"/>
    <x v="56"/>
    <x v="56"/>
    <x v="0"/>
    <n v="4"/>
    <n v="41.18"/>
    <n v="28.57"/>
    <n v="114.28"/>
    <n v="164.72"/>
    <n v="-50.44"/>
  </r>
  <r>
    <s v="TXN00353"/>
    <x v="224"/>
    <s v="CUST0047"/>
    <x v="321"/>
    <x v="0"/>
    <x v="31"/>
    <x v="31"/>
    <x v="3"/>
    <n v="4"/>
    <n v="13.9"/>
    <n v="83.39"/>
    <n v="333.56"/>
    <n v="55.6"/>
    <n v="277.95999999999998"/>
  </r>
  <r>
    <s v="TXN00354"/>
    <x v="173"/>
    <s v="CUST1183"/>
    <x v="253"/>
    <x v="0"/>
    <x v="50"/>
    <x v="50"/>
    <x v="2"/>
    <n v="3"/>
    <n v="23.2"/>
    <n v="32.799999999999997"/>
    <n v="98.399999999999991"/>
    <n v="69.599999999999994"/>
    <n v="28.799999999999997"/>
  </r>
  <r>
    <s v="TXN00355"/>
    <x v="209"/>
    <s v="CUST0640"/>
    <x v="320"/>
    <x v="0"/>
    <x v="57"/>
    <x v="57"/>
    <x v="0"/>
    <n v="2"/>
    <n v="31.77"/>
    <n v="20.100000000000001"/>
    <n v="40.200000000000003"/>
    <n v="63.54"/>
    <n v="-23.339999999999996"/>
  </r>
  <r>
    <s v="TXN00356"/>
    <x v="143"/>
    <s v="CUST1309"/>
    <x v="322"/>
    <x v="0"/>
    <x v="57"/>
    <x v="57"/>
    <x v="0"/>
    <n v="7"/>
    <n v="31.77"/>
    <n v="93.5"/>
    <n v="654.5"/>
    <n v="222.39"/>
    <n v="432.11"/>
  </r>
  <r>
    <s v="TXN00357"/>
    <x v="42"/>
    <s v="CUST0430"/>
    <x v="160"/>
    <x v="2"/>
    <x v="18"/>
    <x v="18"/>
    <x v="4"/>
    <n v="9"/>
    <n v="45.26"/>
    <n v="76.55"/>
    <n v="688.94999999999993"/>
    <n v="407.34"/>
    <n v="281.60999999999996"/>
  </r>
  <r>
    <s v="TXN00358"/>
    <x v="94"/>
    <s v="CUST0658"/>
    <x v="323"/>
    <x v="0"/>
    <x v="15"/>
    <x v="15"/>
    <x v="4"/>
    <n v="6"/>
    <n v="40"/>
    <n v="5.27"/>
    <n v="31.619999999999997"/>
    <n v="240"/>
    <n v="-208.38"/>
  </r>
  <r>
    <s v="TXN00359"/>
    <x v="175"/>
    <s v="CUST0411"/>
    <x v="324"/>
    <x v="2"/>
    <x v="66"/>
    <x v="66"/>
    <x v="2"/>
    <n v="1"/>
    <n v="31.85"/>
    <n v="76.64"/>
    <n v="76.64"/>
    <n v="31.85"/>
    <n v="44.79"/>
  </r>
  <r>
    <s v="TXN00360"/>
    <x v="70"/>
    <s v="CUST0395"/>
    <x v="325"/>
    <x v="3"/>
    <x v="47"/>
    <x v="47"/>
    <x v="2"/>
    <n v="6"/>
    <n v="29.86"/>
    <n v="28.41"/>
    <n v="170.46"/>
    <n v="179.16"/>
    <n v="-8.6999999999999886"/>
  </r>
  <r>
    <s v="TXN00361"/>
    <x v="187"/>
    <s v="CUST0587"/>
    <x v="326"/>
    <x v="1"/>
    <x v="27"/>
    <x v="27"/>
    <x v="3"/>
    <n v="5"/>
    <n v="9.64"/>
    <n v="93.08"/>
    <n v="465.4"/>
    <n v="48.2"/>
    <n v="417.2"/>
  </r>
  <r>
    <s v="TXN00362"/>
    <x v="225"/>
    <s v="CUST0567"/>
    <x v="327"/>
    <x v="3"/>
    <x v="57"/>
    <x v="57"/>
    <x v="0"/>
    <n v="4"/>
    <n v="31.77"/>
    <n v="87.48"/>
    <n v="349.92"/>
    <n v="127.08"/>
    <n v="222.84000000000003"/>
  </r>
  <r>
    <s v="TXN00363"/>
    <x v="96"/>
    <s v="CUST1091"/>
    <x v="328"/>
    <x v="3"/>
    <x v="51"/>
    <x v="51"/>
    <x v="2"/>
    <n v="7"/>
    <n v="3.13"/>
    <n v="76.099999999999994"/>
    <n v="532.69999999999993"/>
    <n v="21.91"/>
    <n v="510.78999999999991"/>
  </r>
  <r>
    <s v="TXN00364"/>
    <x v="86"/>
    <s v="CUST0654"/>
    <x v="329"/>
    <x v="1"/>
    <x v="32"/>
    <x v="32"/>
    <x v="1"/>
    <n v="9"/>
    <n v="3.21"/>
    <n v="43.5"/>
    <n v="391.5"/>
    <n v="28.89"/>
    <n v="362.61"/>
  </r>
  <r>
    <s v="TXN00365"/>
    <x v="226"/>
    <s v="CUST0904"/>
    <x v="330"/>
    <x v="1"/>
    <x v="7"/>
    <x v="7"/>
    <x v="3"/>
    <n v="3"/>
    <n v="17.45"/>
    <n v="13.53"/>
    <n v="40.589999999999996"/>
    <n v="52.349999999999994"/>
    <n v="-11.759999999999998"/>
  </r>
  <r>
    <s v="TXN00366"/>
    <x v="227"/>
    <s v="CUST1375"/>
    <x v="331"/>
    <x v="1"/>
    <x v="35"/>
    <x v="35"/>
    <x v="4"/>
    <n v="6"/>
    <n v="48.19"/>
    <n v="96.92"/>
    <n v="581.52"/>
    <n v="289.14"/>
    <n v="292.38"/>
  </r>
  <r>
    <s v="TXN00367"/>
    <x v="96"/>
    <s v="CUST0241"/>
    <x v="79"/>
    <x v="2"/>
    <x v="34"/>
    <x v="34"/>
    <x v="2"/>
    <n v="1"/>
    <n v="8.02"/>
    <n v="28.95"/>
    <n v="28.95"/>
    <n v="8.02"/>
    <n v="20.93"/>
  </r>
  <r>
    <s v="TXN00368"/>
    <x v="228"/>
    <s v="CUST0559"/>
    <x v="332"/>
    <x v="3"/>
    <x v="44"/>
    <x v="44"/>
    <x v="4"/>
    <n v="9"/>
    <n v="2.25"/>
    <n v="48.25"/>
    <n v="434.25"/>
    <n v="20.25"/>
    <n v="414"/>
  </r>
  <r>
    <s v="TXN00369"/>
    <x v="229"/>
    <s v="CUST0306"/>
    <x v="257"/>
    <x v="2"/>
    <x v="29"/>
    <x v="29"/>
    <x v="2"/>
    <n v="6"/>
    <n v="14.75"/>
    <n v="60.44"/>
    <n v="362.64"/>
    <n v="88.5"/>
    <n v="274.14"/>
  </r>
  <r>
    <s v="TXN00370"/>
    <x v="62"/>
    <s v="CUST0323"/>
    <x v="333"/>
    <x v="3"/>
    <x v="11"/>
    <x v="11"/>
    <x v="2"/>
    <n v="6"/>
    <n v="45.97"/>
    <n v="23.86"/>
    <n v="143.16"/>
    <n v="275.82"/>
    <n v="-132.66"/>
  </r>
  <r>
    <s v="TXN00371"/>
    <x v="226"/>
    <s v="CUST0561"/>
    <x v="334"/>
    <x v="2"/>
    <x v="33"/>
    <x v="33"/>
    <x v="3"/>
    <n v="1"/>
    <n v="35.53"/>
    <n v="84.08"/>
    <n v="84.08"/>
    <n v="35.53"/>
    <n v="48.55"/>
  </r>
  <r>
    <s v="TXN00372"/>
    <x v="99"/>
    <s v="CUST0235"/>
    <x v="335"/>
    <x v="2"/>
    <x v="59"/>
    <x v="59"/>
    <x v="0"/>
    <n v="8"/>
    <n v="35.39"/>
    <n v="86.79"/>
    <n v="694.32"/>
    <n v="283.12"/>
    <n v="411.20000000000005"/>
  </r>
  <r>
    <s v="TXN00373"/>
    <x v="174"/>
    <s v="CUST0032"/>
    <x v="336"/>
    <x v="1"/>
    <x v="56"/>
    <x v="56"/>
    <x v="0"/>
    <n v="5"/>
    <n v="41.18"/>
    <n v="25.69"/>
    <n v="128.45000000000002"/>
    <n v="205.9"/>
    <n v="-77.449999999999989"/>
  </r>
  <r>
    <s v="TXN00374"/>
    <x v="129"/>
    <s v="CUST1276"/>
    <x v="83"/>
    <x v="1"/>
    <x v="55"/>
    <x v="55"/>
    <x v="1"/>
    <n v="8"/>
    <n v="21.45"/>
    <n v="67.900000000000006"/>
    <n v="543.20000000000005"/>
    <n v="171.6"/>
    <n v="371.6"/>
  </r>
  <r>
    <s v="TXN00375"/>
    <x v="42"/>
    <s v="CUST1147"/>
    <x v="337"/>
    <x v="1"/>
    <x v="19"/>
    <x v="19"/>
    <x v="3"/>
    <n v="5"/>
    <n v="22.66"/>
    <n v="14.79"/>
    <n v="73.949999999999989"/>
    <n v="113.3"/>
    <n v="-39.350000000000009"/>
  </r>
  <r>
    <s v="TXN00376"/>
    <x v="175"/>
    <s v="CUST1053"/>
    <x v="338"/>
    <x v="2"/>
    <x v="26"/>
    <x v="26"/>
    <x v="4"/>
    <n v="6"/>
    <n v="21.34"/>
    <n v="21.71"/>
    <n v="130.26"/>
    <n v="128.04"/>
    <n v="2.2199999999999989"/>
  </r>
  <r>
    <s v="TXN00377"/>
    <x v="230"/>
    <s v="CUST0210"/>
    <x v="339"/>
    <x v="1"/>
    <x v="4"/>
    <x v="4"/>
    <x v="1"/>
    <n v="2"/>
    <n v="1.21"/>
    <n v="90.88"/>
    <n v="181.76"/>
    <n v="2.42"/>
    <n v="179.34"/>
  </r>
  <r>
    <s v="TXN00378"/>
    <x v="57"/>
    <s v="CUST0424"/>
    <x v="340"/>
    <x v="1"/>
    <x v="17"/>
    <x v="17"/>
    <x v="1"/>
    <n v="2"/>
    <n v="26.74"/>
    <n v="87.2"/>
    <n v="174.4"/>
    <n v="53.48"/>
    <n v="120.92000000000002"/>
  </r>
  <r>
    <s v="TXN00379"/>
    <x v="4"/>
    <s v="CUST1112"/>
    <x v="341"/>
    <x v="3"/>
    <x v="73"/>
    <x v="73"/>
    <x v="1"/>
    <n v="4"/>
    <n v="14.95"/>
    <n v="24.11"/>
    <n v="96.44"/>
    <n v="59.8"/>
    <n v="36.64"/>
  </r>
  <r>
    <s v="TXN00380"/>
    <x v="67"/>
    <s v="CUST0718"/>
    <x v="342"/>
    <x v="3"/>
    <x v="45"/>
    <x v="45"/>
    <x v="4"/>
    <n v="9"/>
    <n v="39.729999999999997"/>
    <n v="73.05"/>
    <n v="657.44999999999993"/>
    <n v="357.57"/>
    <n v="299.87999999999994"/>
  </r>
  <r>
    <s v="TXN00381"/>
    <x v="231"/>
    <s v="CUST1126"/>
    <x v="343"/>
    <x v="3"/>
    <x v="65"/>
    <x v="65"/>
    <x v="1"/>
    <n v="4"/>
    <n v="47.62"/>
    <n v="27.01"/>
    <n v="108.04"/>
    <n v="190.48"/>
    <n v="-82.439999999999984"/>
  </r>
  <r>
    <s v="TXN00382"/>
    <x v="125"/>
    <s v="CUST0653"/>
    <x v="344"/>
    <x v="3"/>
    <x v="7"/>
    <x v="7"/>
    <x v="3"/>
    <n v="5"/>
    <n v="17.45"/>
    <n v="48.49"/>
    <n v="242.45000000000002"/>
    <n v="87.25"/>
    <n v="155.20000000000002"/>
  </r>
  <r>
    <s v="TXN00383"/>
    <x v="159"/>
    <s v="CUST0556"/>
    <x v="345"/>
    <x v="0"/>
    <x v="28"/>
    <x v="28"/>
    <x v="3"/>
    <n v="7"/>
    <n v="16.21"/>
    <n v="16.09"/>
    <n v="112.63"/>
    <n v="113.47"/>
    <n v="-0.84000000000000341"/>
  </r>
  <r>
    <s v="TXN00384"/>
    <x v="232"/>
    <s v="CUST0290"/>
    <x v="346"/>
    <x v="0"/>
    <x v="35"/>
    <x v="35"/>
    <x v="4"/>
    <n v="1"/>
    <n v="48.19"/>
    <n v="10.8"/>
    <n v="10.8"/>
    <n v="48.19"/>
    <n v="-37.39"/>
  </r>
  <r>
    <s v="TXN00385"/>
    <x v="56"/>
    <s v="CUST1443"/>
    <x v="347"/>
    <x v="1"/>
    <x v="33"/>
    <x v="33"/>
    <x v="3"/>
    <n v="8"/>
    <n v="35.53"/>
    <n v="59.19"/>
    <n v="473.52"/>
    <n v="284.24"/>
    <n v="189.27999999999997"/>
  </r>
  <r>
    <s v="TXN00386"/>
    <x v="233"/>
    <s v="CUST0581"/>
    <x v="348"/>
    <x v="2"/>
    <x v="31"/>
    <x v="31"/>
    <x v="3"/>
    <n v="6"/>
    <n v="13.9"/>
    <n v="69.5"/>
    <n v="417"/>
    <n v="83.4"/>
    <n v="333.6"/>
  </r>
  <r>
    <s v="TXN00387"/>
    <x v="234"/>
    <s v="CUST1176"/>
    <x v="349"/>
    <x v="1"/>
    <x v="0"/>
    <x v="0"/>
    <x v="0"/>
    <n v="1"/>
    <n v="47.78"/>
    <n v="38.25"/>
    <n v="38.25"/>
    <n v="47.78"/>
    <n v="-9.5300000000000011"/>
  </r>
  <r>
    <s v="TXN00388"/>
    <x v="186"/>
    <s v="CUST0502"/>
    <x v="103"/>
    <x v="1"/>
    <x v="8"/>
    <x v="8"/>
    <x v="0"/>
    <n v="2"/>
    <n v="37.880000000000003"/>
    <n v="87.9"/>
    <n v="175.8"/>
    <n v="75.760000000000005"/>
    <n v="100.04"/>
  </r>
  <r>
    <s v="TXN00389"/>
    <x v="118"/>
    <s v="CUST0351"/>
    <x v="350"/>
    <x v="0"/>
    <x v="22"/>
    <x v="22"/>
    <x v="0"/>
    <n v="4"/>
    <n v="19.34"/>
    <n v="27.74"/>
    <n v="110.96"/>
    <n v="77.36"/>
    <n v="33.599999999999994"/>
  </r>
  <r>
    <s v="TXN00390"/>
    <x v="227"/>
    <s v="CUST0146"/>
    <x v="351"/>
    <x v="1"/>
    <x v="22"/>
    <x v="22"/>
    <x v="0"/>
    <n v="1"/>
    <n v="19.34"/>
    <n v="45.28"/>
    <n v="45.28"/>
    <n v="19.34"/>
    <n v="25.94"/>
  </r>
  <r>
    <s v="TXN00391"/>
    <x v="235"/>
    <s v="CUST0638"/>
    <x v="352"/>
    <x v="1"/>
    <x v="50"/>
    <x v="50"/>
    <x v="2"/>
    <n v="1"/>
    <n v="23.2"/>
    <n v="31.88"/>
    <n v="31.88"/>
    <n v="23.2"/>
    <n v="8.68"/>
  </r>
  <r>
    <s v="TXN00392"/>
    <x v="120"/>
    <s v="CUST1256"/>
    <x v="7"/>
    <x v="3"/>
    <x v="56"/>
    <x v="56"/>
    <x v="0"/>
    <n v="7"/>
    <n v="41.18"/>
    <n v="25.77"/>
    <n v="180.39"/>
    <n v="288.26"/>
    <n v="-107.87"/>
  </r>
  <r>
    <s v="TXN00393"/>
    <x v="225"/>
    <s v="CUST0694"/>
    <x v="353"/>
    <x v="2"/>
    <x v="52"/>
    <x v="52"/>
    <x v="1"/>
    <n v="5"/>
    <n v="14.27"/>
    <n v="74.959999999999994"/>
    <n v="374.79999999999995"/>
    <n v="71.349999999999994"/>
    <n v="303.44999999999993"/>
  </r>
  <r>
    <s v="TXN00394"/>
    <x v="236"/>
    <s v="CUST1108"/>
    <x v="354"/>
    <x v="2"/>
    <x v="66"/>
    <x v="66"/>
    <x v="2"/>
    <n v="1"/>
    <n v="31.85"/>
    <n v="70.099999999999994"/>
    <n v="70.099999999999994"/>
    <n v="31.85"/>
    <n v="38.249999999999993"/>
  </r>
  <r>
    <s v="TXN00395"/>
    <x v="237"/>
    <s v="CUST0909"/>
    <x v="288"/>
    <x v="1"/>
    <x v="61"/>
    <x v="61"/>
    <x v="1"/>
    <n v="3"/>
    <n v="36.08"/>
    <n v="64.31"/>
    <n v="192.93"/>
    <n v="108.24"/>
    <n v="84.690000000000012"/>
  </r>
  <r>
    <s v="TXN00396"/>
    <x v="238"/>
    <s v="CUST0104"/>
    <x v="355"/>
    <x v="3"/>
    <x v="36"/>
    <x v="36"/>
    <x v="2"/>
    <n v="6"/>
    <n v="44.18"/>
    <n v="18.010000000000002"/>
    <n v="108.06"/>
    <n v="265.08"/>
    <n v="-157.01999999999998"/>
  </r>
  <r>
    <s v="TXN00397"/>
    <x v="42"/>
    <s v="CUST0267"/>
    <x v="356"/>
    <x v="3"/>
    <x v="73"/>
    <x v="73"/>
    <x v="1"/>
    <n v="1"/>
    <n v="14.95"/>
    <n v="90.88"/>
    <n v="90.88"/>
    <n v="14.95"/>
    <n v="75.929999999999993"/>
  </r>
  <r>
    <s v="TXN00398"/>
    <x v="239"/>
    <s v="CUST0060"/>
    <x v="225"/>
    <x v="3"/>
    <x v="4"/>
    <x v="4"/>
    <x v="1"/>
    <n v="9"/>
    <n v="1.21"/>
    <n v="75.45"/>
    <n v="679.05000000000007"/>
    <n v="10.89"/>
    <n v="668.16000000000008"/>
  </r>
  <r>
    <s v="TXN00399"/>
    <x v="130"/>
    <s v="CUST0965"/>
    <x v="151"/>
    <x v="2"/>
    <x v="58"/>
    <x v="58"/>
    <x v="0"/>
    <n v="3"/>
    <n v="11.76"/>
    <n v="80.930000000000007"/>
    <n v="242.79000000000002"/>
    <n v="35.28"/>
    <n v="207.51000000000002"/>
  </r>
  <r>
    <s v="TXN00400"/>
    <x v="120"/>
    <s v="CUST1384"/>
    <x v="357"/>
    <x v="3"/>
    <x v="70"/>
    <x v="70"/>
    <x v="2"/>
    <n v="8"/>
    <n v="36.229999999999997"/>
    <n v="11.32"/>
    <n v="90.56"/>
    <n v="289.83999999999997"/>
    <n v="-199.27999999999997"/>
  </r>
  <r>
    <s v="TXN00401"/>
    <x v="34"/>
    <s v="CUST0104"/>
    <x v="355"/>
    <x v="3"/>
    <x v="23"/>
    <x v="23"/>
    <x v="2"/>
    <n v="5"/>
    <n v="13.68"/>
    <n v="51.15"/>
    <n v="255.75"/>
    <n v="68.400000000000006"/>
    <n v="187.35"/>
  </r>
  <r>
    <s v="TXN00402"/>
    <x v="240"/>
    <s v="CUST0217"/>
    <x v="358"/>
    <x v="1"/>
    <x v="12"/>
    <x v="12"/>
    <x v="2"/>
    <n v="3"/>
    <n v="32.950000000000003"/>
    <n v="16.350000000000001"/>
    <n v="49.050000000000004"/>
    <n v="98.850000000000009"/>
    <n v="-49.800000000000004"/>
  </r>
  <r>
    <s v="TXN00403"/>
    <x v="241"/>
    <s v="CUST0786"/>
    <x v="359"/>
    <x v="2"/>
    <x v="11"/>
    <x v="11"/>
    <x v="2"/>
    <n v="7"/>
    <n v="45.97"/>
    <n v="56.9"/>
    <n v="398.3"/>
    <n v="321.78999999999996"/>
    <n v="76.510000000000048"/>
  </r>
  <r>
    <s v="TXN00404"/>
    <x v="41"/>
    <s v="CUST0111"/>
    <x v="360"/>
    <x v="1"/>
    <x v="46"/>
    <x v="46"/>
    <x v="3"/>
    <n v="7"/>
    <n v="15.25"/>
    <n v="10.27"/>
    <n v="71.89"/>
    <n v="106.75"/>
    <n v="-34.86"/>
  </r>
  <r>
    <s v="TXN00405"/>
    <x v="69"/>
    <s v="CUST0177"/>
    <x v="361"/>
    <x v="2"/>
    <x v="28"/>
    <x v="28"/>
    <x v="3"/>
    <n v="3"/>
    <n v="16.21"/>
    <n v="16.48"/>
    <n v="49.44"/>
    <n v="48.63"/>
    <n v="0.80999999999999517"/>
  </r>
  <r>
    <s v="TXN00406"/>
    <x v="242"/>
    <s v="CUST0874"/>
    <x v="362"/>
    <x v="2"/>
    <x v="6"/>
    <x v="6"/>
    <x v="1"/>
    <n v="5"/>
    <n v="49.21"/>
    <n v="32.08"/>
    <n v="160.39999999999998"/>
    <n v="246.05"/>
    <n v="-85.650000000000034"/>
  </r>
  <r>
    <s v="TXN00407"/>
    <x v="224"/>
    <s v="CUST0803"/>
    <x v="363"/>
    <x v="0"/>
    <x v="54"/>
    <x v="54"/>
    <x v="1"/>
    <n v="7"/>
    <n v="48.6"/>
    <n v="90.81"/>
    <n v="635.67000000000007"/>
    <n v="340.2"/>
    <n v="295.47000000000008"/>
  </r>
  <r>
    <s v="TXN00408"/>
    <x v="243"/>
    <s v="CUST0367"/>
    <x v="29"/>
    <x v="3"/>
    <x v="17"/>
    <x v="17"/>
    <x v="1"/>
    <n v="3"/>
    <n v="26.74"/>
    <n v="40.869999999999997"/>
    <n v="122.60999999999999"/>
    <n v="80.22"/>
    <n v="42.389999999999986"/>
  </r>
  <r>
    <s v="TXN00409"/>
    <x v="244"/>
    <s v="CUST1444"/>
    <x v="364"/>
    <x v="3"/>
    <x v="13"/>
    <x v="13"/>
    <x v="0"/>
    <n v="3"/>
    <n v="4.59"/>
    <n v="59.22"/>
    <n v="177.66"/>
    <n v="13.77"/>
    <n v="163.89"/>
  </r>
  <r>
    <s v="TXN00410"/>
    <x v="42"/>
    <s v="CUST1221"/>
    <x v="365"/>
    <x v="3"/>
    <x v="3"/>
    <x v="3"/>
    <x v="0"/>
    <n v="7"/>
    <n v="28.91"/>
    <n v="21.31"/>
    <n v="149.16999999999999"/>
    <n v="202.37"/>
    <n v="-53.200000000000017"/>
  </r>
  <r>
    <s v="TXN00411"/>
    <x v="18"/>
    <s v="CUST1214"/>
    <x v="366"/>
    <x v="2"/>
    <x v="27"/>
    <x v="27"/>
    <x v="3"/>
    <n v="5"/>
    <n v="9.64"/>
    <n v="11.64"/>
    <n v="58.2"/>
    <n v="48.2"/>
    <n v="10"/>
  </r>
  <r>
    <s v="TXN00412"/>
    <x v="140"/>
    <s v="CUST1290"/>
    <x v="367"/>
    <x v="2"/>
    <x v="5"/>
    <x v="5"/>
    <x v="2"/>
    <n v="2"/>
    <n v="35.82"/>
    <n v="92.14"/>
    <n v="184.28"/>
    <n v="71.64"/>
    <n v="112.64"/>
  </r>
  <r>
    <s v="TXN00413"/>
    <x v="119"/>
    <s v="CUST1414"/>
    <x v="9"/>
    <x v="1"/>
    <x v="18"/>
    <x v="18"/>
    <x v="4"/>
    <n v="8"/>
    <n v="45.26"/>
    <n v="79.97"/>
    <n v="639.76"/>
    <n v="362.08"/>
    <n v="277.68"/>
  </r>
  <r>
    <s v="TXN00414"/>
    <x v="245"/>
    <s v="CUST1433"/>
    <x v="368"/>
    <x v="0"/>
    <x v="60"/>
    <x v="60"/>
    <x v="1"/>
    <n v="5"/>
    <n v="42.74"/>
    <n v="36.9"/>
    <n v="184.5"/>
    <n v="213.70000000000002"/>
    <n v="-29.200000000000017"/>
  </r>
  <r>
    <s v="TXN00415"/>
    <x v="15"/>
    <s v="CUST0914"/>
    <x v="75"/>
    <x v="1"/>
    <x v="22"/>
    <x v="22"/>
    <x v="0"/>
    <n v="7"/>
    <n v="19.34"/>
    <n v="7.53"/>
    <n v="52.71"/>
    <n v="135.38"/>
    <n v="-82.669999999999987"/>
  </r>
  <r>
    <s v="TXN00416"/>
    <x v="244"/>
    <s v="CUST1263"/>
    <x v="369"/>
    <x v="0"/>
    <x v="52"/>
    <x v="52"/>
    <x v="1"/>
    <n v="2"/>
    <n v="14.27"/>
    <n v="71.319999999999993"/>
    <n v="142.63999999999999"/>
    <n v="28.54"/>
    <n v="114.1"/>
  </r>
  <r>
    <s v="TXN00417"/>
    <x v="12"/>
    <s v="CUST0729"/>
    <x v="370"/>
    <x v="0"/>
    <x v="51"/>
    <x v="51"/>
    <x v="2"/>
    <n v="8"/>
    <n v="3.13"/>
    <n v="95.45"/>
    <n v="763.6"/>
    <n v="25.04"/>
    <n v="738.56000000000006"/>
  </r>
  <r>
    <s v="TXN00418"/>
    <x v="246"/>
    <s v="CUST0640"/>
    <x v="320"/>
    <x v="0"/>
    <x v="47"/>
    <x v="47"/>
    <x v="2"/>
    <n v="7"/>
    <n v="29.86"/>
    <n v="61.95"/>
    <n v="433.65000000000003"/>
    <n v="209.01999999999998"/>
    <n v="224.63000000000005"/>
  </r>
  <r>
    <s v="TXN00419"/>
    <x v="43"/>
    <s v="CUST0681"/>
    <x v="371"/>
    <x v="1"/>
    <x v="73"/>
    <x v="73"/>
    <x v="1"/>
    <n v="7"/>
    <n v="14.95"/>
    <n v="5.82"/>
    <n v="40.74"/>
    <n v="104.64999999999999"/>
    <n v="-63.909999999999989"/>
  </r>
  <r>
    <s v="TXN00420"/>
    <x v="126"/>
    <s v="CUST0406"/>
    <x v="372"/>
    <x v="1"/>
    <x v="74"/>
    <x v="74"/>
    <x v="3"/>
    <n v="8"/>
    <n v="8.86"/>
    <n v="52.1"/>
    <n v="416.8"/>
    <n v="70.88"/>
    <n v="345.92"/>
  </r>
  <r>
    <s v="TXN00421"/>
    <x v="247"/>
    <s v="CUST1461"/>
    <x v="373"/>
    <x v="1"/>
    <x v="31"/>
    <x v="31"/>
    <x v="3"/>
    <n v="3"/>
    <n v="13.9"/>
    <n v="86.54"/>
    <n v="259.62"/>
    <n v="41.7"/>
    <n v="217.92000000000002"/>
  </r>
  <r>
    <s v="TXN00422"/>
    <x v="248"/>
    <s v="CUST1374"/>
    <x v="374"/>
    <x v="0"/>
    <x v="72"/>
    <x v="72"/>
    <x v="1"/>
    <n v="1"/>
    <n v="3.66"/>
    <n v="66.95"/>
    <n v="66.95"/>
    <n v="3.66"/>
    <n v="63.290000000000006"/>
  </r>
  <r>
    <s v="TXN00423"/>
    <x v="249"/>
    <s v="CUST1093"/>
    <x v="375"/>
    <x v="2"/>
    <x v="23"/>
    <x v="23"/>
    <x v="2"/>
    <n v="2"/>
    <n v="13.68"/>
    <n v="77.84"/>
    <n v="155.68"/>
    <n v="27.36"/>
    <n v="128.32"/>
  </r>
  <r>
    <s v="TXN00424"/>
    <x v="100"/>
    <s v="CUST0161"/>
    <x v="376"/>
    <x v="3"/>
    <x v="8"/>
    <x v="8"/>
    <x v="0"/>
    <n v="4"/>
    <n v="37.880000000000003"/>
    <n v="87.63"/>
    <n v="350.52"/>
    <n v="151.52000000000001"/>
    <n v="198.99999999999997"/>
  </r>
  <r>
    <s v="TXN00425"/>
    <x v="134"/>
    <s v="CUST0954"/>
    <x v="377"/>
    <x v="2"/>
    <x v="43"/>
    <x v="43"/>
    <x v="0"/>
    <n v="1"/>
    <n v="30.96"/>
    <n v="6.76"/>
    <n v="6.76"/>
    <n v="30.96"/>
    <n v="-24.200000000000003"/>
  </r>
  <r>
    <s v="TXN00426"/>
    <x v="195"/>
    <s v="CUST1163"/>
    <x v="378"/>
    <x v="1"/>
    <x v="62"/>
    <x v="62"/>
    <x v="2"/>
    <n v="2"/>
    <n v="46.58"/>
    <n v="58.73"/>
    <n v="117.46"/>
    <n v="93.16"/>
    <n v="24.299999999999997"/>
  </r>
  <r>
    <s v="TXN00427"/>
    <x v="49"/>
    <s v="CUST0270"/>
    <x v="80"/>
    <x v="0"/>
    <x v="71"/>
    <x v="71"/>
    <x v="4"/>
    <n v="5"/>
    <n v="22.03"/>
    <n v="62.75"/>
    <n v="313.75"/>
    <n v="110.15"/>
    <n v="203.6"/>
  </r>
  <r>
    <s v="TXN00428"/>
    <x v="250"/>
    <s v="CUST0191"/>
    <x v="142"/>
    <x v="3"/>
    <x v="17"/>
    <x v="17"/>
    <x v="1"/>
    <n v="4"/>
    <n v="26.74"/>
    <n v="35.94"/>
    <n v="143.76"/>
    <n v="106.96"/>
    <n v="36.799999999999997"/>
  </r>
  <r>
    <s v="TXN00429"/>
    <x v="251"/>
    <s v="CUST1431"/>
    <x v="379"/>
    <x v="2"/>
    <x v="1"/>
    <x v="1"/>
    <x v="1"/>
    <n v="4"/>
    <n v="22.93"/>
    <n v="20.93"/>
    <n v="83.72"/>
    <n v="91.72"/>
    <n v="-8"/>
  </r>
  <r>
    <s v="TXN00430"/>
    <x v="21"/>
    <s v="CUST0960"/>
    <x v="380"/>
    <x v="1"/>
    <x v="44"/>
    <x v="44"/>
    <x v="4"/>
    <n v="8"/>
    <n v="2.25"/>
    <n v="74.78"/>
    <n v="598.24"/>
    <n v="18"/>
    <n v="580.24"/>
  </r>
  <r>
    <s v="TXN00431"/>
    <x v="227"/>
    <s v="CUST0200"/>
    <x v="381"/>
    <x v="0"/>
    <x v="0"/>
    <x v="0"/>
    <x v="0"/>
    <n v="3"/>
    <n v="47.78"/>
    <n v="12"/>
    <n v="36"/>
    <n v="143.34"/>
    <n v="-107.34"/>
  </r>
  <r>
    <s v="TXN00432"/>
    <x v="1"/>
    <s v="CUST0934"/>
    <x v="382"/>
    <x v="1"/>
    <x v="40"/>
    <x v="40"/>
    <x v="4"/>
    <n v="9"/>
    <n v="21.9"/>
    <n v="19.45"/>
    <n v="175.04999999999998"/>
    <n v="197.1"/>
    <n v="-22.050000000000011"/>
  </r>
  <r>
    <s v="TXN00433"/>
    <x v="194"/>
    <s v="CUST0636"/>
    <x v="295"/>
    <x v="1"/>
    <x v="29"/>
    <x v="29"/>
    <x v="2"/>
    <n v="8"/>
    <n v="14.75"/>
    <n v="59.4"/>
    <n v="475.2"/>
    <n v="118"/>
    <n v="357.2"/>
  </r>
  <r>
    <s v="TXN00434"/>
    <x v="156"/>
    <s v="CUST1402"/>
    <x v="383"/>
    <x v="2"/>
    <x v="59"/>
    <x v="59"/>
    <x v="0"/>
    <n v="3"/>
    <n v="35.39"/>
    <n v="93.73"/>
    <n v="281.19"/>
    <n v="106.17"/>
    <n v="175.01999999999998"/>
  </r>
  <r>
    <s v="TXN00435"/>
    <x v="252"/>
    <s v="CUST1320"/>
    <x v="384"/>
    <x v="2"/>
    <x v="45"/>
    <x v="45"/>
    <x v="4"/>
    <n v="7"/>
    <n v="39.729999999999997"/>
    <n v="78.319999999999993"/>
    <n v="548.24"/>
    <n v="278.10999999999996"/>
    <n v="270.13000000000005"/>
  </r>
  <r>
    <s v="TXN00436"/>
    <x v="9"/>
    <s v="CUST1455"/>
    <x v="385"/>
    <x v="2"/>
    <x v="42"/>
    <x v="42"/>
    <x v="1"/>
    <n v="7"/>
    <n v="1.35"/>
    <n v="5.05"/>
    <n v="35.35"/>
    <n v="9.4500000000000011"/>
    <n v="25.9"/>
  </r>
  <r>
    <s v="TXN00437"/>
    <x v="253"/>
    <s v="CUST0954"/>
    <x v="377"/>
    <x v="2"/>
    <x v="40"/>
    <x v="40"/>
    <x v="4"/>
    <n v="1"/>
    <n v="21.9"/>
    <n v="28.36"/>
    <n v="28.36"/>
    <n v="21.9"/>
    <n v="6.4600000000000009"/>
  </r>
  <r>
    <s v="TXN00438"/>
    <x v="67"/>
    <s v="CUST0964"/>
    <x v="386"/>
    <x v="1"/>
    <x v="57"/>
    <x v="57"/>
    <x v="0"/>
    <n v="8"/>
    <n v="31.77"/>
    <n v="57.9"/>
    <n v="463.2"/>
    <n v="254.16"/>
    <n v="209.04"/>
  </r>
  <r>
    <s v="TXN00439"/>
    <x v="103"/>
    <s v="CUST0475"/>
    <x v="387"/>
    <x v="1"/>
    <x v="13"/>
    <x v="13"/>
    <x v="0"/>
    <n v="1"/>
    <n v="4.59"/>
    <n v="76.03"/>
    <n v="76.03"/>
    <n v="4.59"/>
    <n v="71.44"/>
  </r>
  <r>
    <s v="TXN00440"/>
    <x v="49"/>
    <s v="CUST0459"/>
    <x v="388"/>
    <x v="2"/>
    <x v="71"/>
    <x v="71"/>
    <x v="4"/>
    <n v="7"/>
    <n v="22.03"/>
    <n v="30.58"/>
    <n v="214.06"/>
    <n v="154.21"/>
    <n v="59.849999999999994"/>
  </r>
  <r>
    <s v="TXN00441"/>
    <x v="254"/>
    <s v="CUST0295"/>
    <x v="389"/>
    <x v="0"/>
    <x v="56"/>
    <x v="56"/>
    <x v="0"/>
    <n v="3"/>
    <n v="41.18"/>
    <n v="56.2"/>
    <n v="168.60000000000002"/>
    <n v="123.53999999999999"/>
    <n v="45.060000000000031"/>
  </r>
  <r>
    <s v="TXN00442"/>
    <x v="182"/>
    <s v="CUST1264"/>
    <x v="390"/>
    <x v="0"/>
    <x v="33"/>
    <x v="33"/>
    <x v="3"/>
    <n v="5"/>
    <n v="35.53"/>
    <n v="43.99"/>
    <n v="219.95000000000002"/>
    <n v="177.65"/>
    <n v="42.300000000000011"/>
  </r>
  <r>
    <s v="TXN00443"/>
    <x v="150"/>
    <s v="CUST0529"/>
    <x v="391"/>
    <x v="1"/>
    <x v="64"/>
    <x v="64"/>
    <x v="4"/>
    <n v="4"/>
    <n v="34.61"/>
    <n v="61.47"/>
    <n v="245.88"/>
    <n v="138.44"/>
    <n v="107.44"/>
  </r>
  <r>
    <s v="TXN00444"/>
    <x v="255"/>
    <s v="CUST0745"/>
    <x v="392"/>
    <x v="0"/>
    <x v="13"/>
    <x v="13"/>
    <x v="0"/>
    <n v="7"/>
    <n v="4.59"/>
    <n v="21.56"/>
    <n v="150.91999999999999"/>
    <n v="32.129999999999995"/>
    <n v="118.78999999999999"/>
  </r>
  <r>
    <s v="TXN00445"/>
    <x v="142"/>
    <s v="CUST0803"/>
    <x v="363"/>
    <x v="0"/>
    <x v="71"/>
    <x v="71"/>
    <x v="4"/>
    <n v="5"/>
    <n v="22.03"/>
    <n v="66.06"/>
    <n v="330.3"/>
    <n v="110.15"/>
    <n v="220.15"/>
  </r>
  <r>
    <s v="TXN00446"/>
    <x v="65"/>
    <s v="CUST0376"/>
    <x v="393"/>
    <x v="1"/>
    <x v="72"/>
    <x v="72"/>
    <x v="1"/>
    <n v="3"/>
    <n v="3.66"/>
    <n v="14.91"/>
    <n v="44.730000000000004"/>
    <n v="10.98"/>
    <n v="33.75"/>
  </r>
  <r>
    <s v="TXN00447"/>
    <x v="218"/>
    <s v="CUST1433"/>
    <x v="368"/>
    <x v="0"/>
    <x v="28"/>
    <x v="28"/>
    <x v="3"/>
    <n v="1"/>
    <n v="16.21"/>
    <n v="75.47"/>
    <n v="75.47"/>
    <n v="16.21"/>
    <n v="59.26"/>
  </r>
  <r>
    <s v="TXN00448"/>
    <x v="39"/>
    <s v="CUST1363"/>
    <x v="394"/>
    <x v="2"/>
    <x v="73"/>
    <x v="73"/>
    <x v="1"/>
    <n v="7"/>
    <n v="14.95"/>
    <n v="51.41"/>
    <n v="359.87"/>
    <n v="104.64999999999999"/>
    <n v="255.22000000000003"/>
  </r>
  <r>
    <s v="TXN00449"/>
    <x v="69"/>
    <s v="CUST0677"/>
    <x v="228"/>
    <x v="1"/>
    <x v="4"/>
    <x v="4"/>
    <x v="1"/>
    <n v="2"/>
    <n v="1.21"/>
    <n v="48.62"/>
    <n v="97.24"/>
    <n v="2.42"/>
    <n v="94.82"/>
  </r>
  <r>
    <s v="TXN00450"/>
    <x v="72"/>
    <s v="CUST0666"/>
    <x v="395"/>
    <x v="0"/>
    <x v="59"/>
    <x v="59"/>
    <x v="0"/>
    <n v="8"/>
    <n v="35.39"/>
    <n v="68.75"/>
    <n v="550"/>
    <n v="283.12"/>
    <n v="266.88"/>
  </r>
  <r>
    <s v="TXN00451"/>
    <x v="192"/>
    <s v="CUST0929"/>
    <x v="396"/>
    <x v="1"/>
    <x v="16"/>
    <x v="16"/>
    <x v="3"/>
    <n v="9"/>
    <n v="47.88"/>
    <n v="24.66"/>
    <n v="221.94"/>
    <n v="430.92"/>
    <n v="-208.98000000000002"/>
  </r>
  <r>
    <s v="TXN00452"/>
    <x v="235"/>
    <s v="CUST0999"/>
    <x v="397"/>
    <x v="0"/>
    <x v="73"/>
    <x v="73"/>
    <x v="1"/>
    <n v="6"/>
    <n v="14.95"/>
    <n v="22.87"/>
    <n v="137.22"/>
    <n v="89.699999999999989"/>
    <n v="47.52000000000001"/>
  </r>
  <r>
    <s v="TXN00453"/>
    <x v="7"/>
    <s v="CUST0062"/>
    <x v="398"/>
    <x v="0"/>
    <x v="42"/>
    <x v="42"/>
    <x v="1"/>
    <n v="8"/>
    <n v="1.35"/>
    <n v="90.65"/>
    <n v="725.2"/>
    <n v="10.8"/>
    <n v="714.40000000000009"/>
  </r>
  <r>
    <s v="TXN00454"/>
    <x v="68"/>
    <s v="CUST0134"/>
    <x v="399"/>
    <x v="2"/>
    <x v="58"/>
    <x v="58"/>
    <x v="0"/>
    <n v="3"/>
    <n v="11.76"/>
    <n v="24.9"/>
    <n v="74.699999999999989"/>
    <n v="35.28"/>
    <n v="39.419999999999987"/>
  </r>
  <r>
    <s v="TXN00455"/>
    <x v="256"/>
    <s v="CUST0974"/>
    <x v="400"/>
    <x v="0"/>
    <x v="64"/>
    <x v="64"/>
    <x v="4"/>
    <n v="3"/>
    <n v="34.61"/>
    <n v="66.900000000000006"/>
    <n v="200.70000000000002"/>
    <n v="103.83"/>
    <n v="96.870000000000019"/>
  </r>
  <r>
    <s v="TXN00456"/>
    <x v="179"/>
    <s v="CUST0232"/>
    <x v="18"/>
    <x v="2"/>
    <x v="24"/>
    <x v="24"/>
    <x v="0"/>
    <n v="5"/>
    <n v="24.52"/>
    <n v="50.43"/>
    <n v="252.15"/>
    <n v="122.6"/>
    <n v="129.55000000000001"/>
  </r>
  <r>
    <s v="TXN00457"/>
    <x v="219"/>
    <s v="CUST0720"/>
    <x v="401"/>
    <x v="2"/>
    <x v="70"/>
    <x v="70"/>
    <x v="2"/>
    <n v="2"/>
    <n v="36.229999999999997"/>
    <n v="71.27"/>
    <n v="142.54"/>
    <n v="72.459999999999994"/>
    <n v="70.08"/>
  </r>
  <r>
    <s v="TXN00458"/>
    <x v="34"/>
    <s v="CUST0981"/>
    <x v="402"/>
    <x v="0"/>
    <x v="25"/>
    <x v="25"/>
    <x v="2"/>
    <n v="1"/>
    <n v="40.75"/>
    <n v="31.02"/>
    <n v="31.02"/>
    <n v="40.75"/>
    <n v="-9.73"/>
  </r>
  <r>
    <s v="TXN00459"/>
    <x v="172"/>
    <s v="CUST0945"/>
    <x v="3"/>
    <x v="1"/>
    <x v="2"/>
    <x v="2"/>
    <x v="1"/>
    <n v="4"/>
    <n v="33.65"/>
    <n v="93.95"/>
    <n v="375.8"/>
    <n v="134.6"/>
    <n v="241.20000000000002"/>
  </r>
  <r>
    <s v="TXN00460"/>
    <x v="66"/>
    <s v="CUST0350"/>
    <x v="62"/>
    <x v="2"/>
    <x v="37"/>
    <x v="37"/>
    <x v="2"/>
    <n v="7"/>
    <n v="36.64"/>
    <n v="43.23"/>
    <n v="302.60999999999996"/>
    <n v="256.48"/>
    <n v="46.129999999999939"/>
  </r>
  <r>
    <s v="TXN00461"/>
    <x v="257"/>
    <s v="CUST0579"/>
    <x v="403"/>
    <x v="3"/>
    <x v="59"/>
    <x v="59"/>
    <x v="0"/>
    <n v="7"/>
    <n v="35.39"/>
    <n v="17.98"/>
    <n v="125.86"/>
    <n v="247.73000000000002"/>
    <n v="-121.87000000000002"/>
  </r>
  <r>
    <s v="TXN00462"/>
    <x v="258"/>
    <s v="CUST0714"/>
    <x v="404"/>
    <x v="3"/>
    <x v="28"/>
    <x v="28"/>
    <x v="3"/>
    <n v="9"/>
    <n v="16.21"/>
    <n v="46.22"/>
    <n v="415.98"/>
    <n v="145.89000000000001"/>
    <n v="270.09000000000003"/>
  </r>
  <r>
    <s v="TXN00463"/>
    <x v="2"/>
    <s v="CUST1238"/>
    <x v="405"/>
    <x v="0"/>
    <x v="8"/>
    <x v="8"/>
    <x v="0"/>
    <n v="7"/>
    <n v="37.880000000000003"/>
    <n v="48.38"/>
    <n v="338.66"/>
    <n v="265.16000000000003"/>
    <n v="73.5"/>
  </r>
  <r>
    <s v="TXN00464"/>
    <x v="128"/>
    <s v="CUST1177"/>
    <x v="406"/>
    <x v="3"/>
    <x v="27"/>
    <x v="27"/>
    <x v="3"/>
    <n v="6"/>
    <n v="9.64"/>
    <n v="39.03"/>
    <n v="234.18"/>
    <n v="57.84"/>
    <n v="176.34"/>
  </r>
  <r>
    <s v="TXN00465"/>
    <x v="247"/>
    <s v="CUST0261"/>
    <x v="407"/>
    <x v="1"/>
    <x v="16"/>
    <x v="16"/>
    <x v="3"/>
    <n v="5"/>
    <n v="47.88"/>
    <n v="48.42"/>
    <n v="242.10000000000002"/>
    <n v="239.4"/>
    <n v="2.7000000000000171"/>
  </r>
  <r>
    <s v="TXN00466"/>
    <x v="183"/>
    <s v="CUST1041"/>
    <x v="408"/>
    <x v="2"/>
    <x v="32"/>
    <x v="32"/>
    <x v="1"/>
    <n v="5"/>
    <n v="3.21"/>
    <n v="46.07"/>
    <n v="230.35"/>
    <n v="16.05"/>
    <n v="214.29999999999998"/>
  </r>
  <r>
    <s v="TXN00467"/>
    <x v="173"/>
    <s v="CUST0211"/>
    <x v="409"/>
    <x v="0"/>
    <x v="24"/>
    <x v="24"/>
    <x v="0"/>
    <n v="3"/>
    <n v="24.52"/>
    <n v="21.61"/>
    <n v="64.83"/>
    <n v="73.56"/>
    <n v="-8.730000000000004"/>
  </r>
  <r>
    <s v="TXN00468"/>
    <x v="192"/>
    <s v="CUST0831"/>
    <x v="410"/>
    <x v="2"/>
    <x v="12"/>
    <x v="12"/>
    <x v="2"/>
    <n v="6"/>
    <n v="32.950000000000003"/>
    <n v="97.47"/>
    <n v="584.81999999999994"/>
    <n v="197.70000000000002"/>
    <n v="387.11999999999989"/>
  </r>
  <r>
    <s v="TXN00469"/>
    <x v="71"/>
    <s v="CUST1463"/>
    <x v="411"/>
    <x v="2"/>
    <x v="6"/>
    <x v="6"/>
    <x v="1"/>
    <n v="9"/>
    <n v="49.21"/>
    <n v="6.88"/>
    <n v="61.92"/>
    <n v="442.89"/>
    <n v="-380.96999999999997"/>
  </r>
  <r>
    <s v="TXN00470"/>
    <x v="31"/>
    <s v="CUST0220"/>
    <x v="412"/>
    <x v="2"/>
    <x v="3"/>
    <x v="3"/>
    <x v="0"/>
    <n v="8"/>
    <n v="28.91"/>
    <n v="20.16"/>
    <n v="161.28"/>
    <n v="231.28"/>
    <n v="-70"/>
  </r>
  <r>
    <s v="TXN00471"/>
    <x v="24"/>
    <s v="CUST0668"/>
    <x v="413"/>
    <x v="3"/>
    <x v="71"/>
    <x v="71"/>
    <x v="4"/>
    <n v="8"/>
    <n v="22.03"/>
    <n v="94.57"/>
    <n v="756.56"/>
    <n v="176.24"/>
    <n v="580.31999999999994"/>
  </r>
  <r>
    <s v="TXN00472"/>
    <x v="191"/>
    <s v="CUST1139"/>
    <x v="414"/>
    <x v="3"/>
    <x v="29"/>
    <x v="29"/>
    <x v="2"/>
    <n v="1"/>
    <n v="14.75"/>
    <n v="69.209999999999994"/>
    <n v="69.209999999999994"/>
    <n v="14.75"/>
    <n v="54.459999999999994"/>
  </r>
  <r>
    <s v="TXN00473"/>
    <x v="116"/>
    <s v="CUST1331"/>
    <x v="415"/>
    <x v="3"/>
    <x v="57"/>
    <x v="57"/>
    <x v="0"/>
    <n v="4"/>
    <n v="31.77"/>
    <n v="39.880000000000003"/>
    <n v="159.52000000000001"/>
    <n v="127.08"/>
    <n v="32.440000000000012"/>
  </r>
  <r>
    <s v="TXN00474"/>
    <x v="259"/>
    <s v="CUST0146"/>
    <x v="351"/>
    <x v="1"/>
    <x v="74"/>
    <x v="74"/>
    <x v="3"/>
    <n v="5"/>
    <n v="8.86"/>
    <n v="68.930000000000007"/>
    <n v="344.65000000000003"/>
    <n v="44.3"/>
    <n v="300.35000000000002"/>
  </r>
  <r>
    <s v="TXN00475"/>
    <x v="260"/>
    <s v="CUST0619"/>
    <x v="416"/>
    <x v="1"/>
    <x v="36"/>
    <x v="36"/>
    <x v="2"/>
    <n v="2"/>
    <n v="44.18"/>
    <n v="90.49"/>
    <n v="180.98"/>
    <n v="88.36"/>
    <n v="92.61999999999999"/>
  </r>
  <r>
    <s v="TXN00476"/>
    <x v="261"/>
    <s v="CUST1092"/>
    <x v="417"/>
    <x v="2"/>
    <x v="3"/>
    <x v="3"/>
    <x v="0"/>
    <n v="4"/>
    <n v="28.91"/>
    <n v="32.369999999999997"/>
    <n v="129.47999999999999"/>
    <n v="115.64"/>
    <n v="13.839999999999989"/>
  </r>
  <r>
    <s v="TXN00477"/>
    <x v="157"/>
    <s v="CUST0945"/>
    <x v="3"/>
    <x v="1"/>
    <x v="64"/>
    <x v="64"/>
    <x v="4"/>
    <n v="2"/>
    <n v="34.61"/>
    <n v="32.9"/>
    <n v="65.8"/>
    <n v="69.22"/>
    <n v="-3.4200000000000017"/>
  </r>
  <r>
    <s v="TXN00478"/>
    <x v="44"/>
    <s v="CUST0821"/>
    <x v="418"/>
    <x v="2"/>
    <x v="24"/>
    <x v="24"/>
    <x v="0"/>
    <n v="6"/>
    <n v="24.52"/>
    <n v="67.790000000000006"/>
    <n v="406.74"/>
    <n v="147.12"/>
    <n v="259.62"/>
  </r>
  <r>
    <s v="TXN00479"/>
    <x v="262"/>
    <s v="CUST1210"/>
    <x v="419"/>
    <x v="2"/>
    <x v="54"/>
    <x v="54"/>
    <x v="1"/>
    <n v="6"/>
    <n v="48.6"/>
    <n v="42.45"/>
    <n v="254.70000000000002"/>
    <n v="291.60000000000002"/>
    <n v="-36.900000000000006"/>
  </r>
  <r>
    <s v="TXN00480"/>
    <x v="263"/>
    <s v="CUST0847"/>
    <x v="25"/>
    <x v="2"/>
    <x v="60"/>
    <x v="60"/>
    <x v="1"/>
    <n v="8"/>
    <n v="42.74"/>
    <n v="50.05"/>
    <n v="400.4"/>
    <n v="341.92"/>
    <n v="58.479999999999961"/>
  </r>
  <r>
    <s v="TXN00481"/>
    <x v="60"/>
    <s v="CUST0489"/>
    <x v="420"/>
    <x v="3"/>
    <x v="36"/>
    <x v="36"/>
    <x v="2"/>
    <n v="8"/>
    <n v="44.18"/>
    <n v="47.64"/>
    <n v="381.12"/>
    <n v="353.44"/>
    <n v="27.680000000000007"/>
  </r>
  <r>
    <s v="TXN00482"/>
    <x v="5"/>
    <s v="CUST1272"/>
    <x v="421"/>
    <x v="0"/>
    <x v="70"/>
    <x v="70"/>
    <x v="2"/>
    <n v="5"/>
    <n v="36.229999999999997"/>
    <n v="58.56"/>
    <n v="292.8"/>
    <n v="181.14999999999998"/>
    <n v="111.65000000000003"/>
  </r>
  <r>
    <s v="TXN00483"/>
    <x v="2"/>
    <s v="CUST0500"/>
    <x v="422"/>
    <x v="2"/>
    <x v="32"/>
    <x v="32"/>
    <x v="1"/>
    <n v="8"/>
    <n v="3.21"/>
    <n v="25.28"/>
    <n v="202.24"/>
    <n v="25.68"/>
    <n v="176.56"/>
  </r>
  <r>
    <s v="TXN00484"/>
    <x v="151"/>
    <s v="CUST1123"/>
    <x v="423"/>
    <x v="2"/>
    <x v="61"/>
    <x v="61"/>
    <x v="1"/>
    <n v="9"/>
    <n v="36.08"/>
    <n v="94.08"/>
    <n v="846.72"/>
    <n v="324.71999999999997"/>
    <n v="522"/>
  </r>
  <r>
    <s v="TXN00485"/>
    <x v="55"/>
    <s v="CUST0326"/>
    <x v="424"/>
    <x v="0"/>
    <x v="64"/>
    <x v="64"/>
    <x v="4"/>
    <n v="7"/>
    <n v="34.61"/>
    <n v="76.97"/>
    <n v="538.79"/>
    <n v="242.26999999999998"/>
    <n v="296.52"/>
  </r>
  <r>
    <s v="TXN00486"/>
    <x v="104"/>
    <s v="CUST0988"/>
    <x v="425"/>
    <x v="1"/>
    <x v="56"/>
    <x v="56"/>
    <x v="0"/>
    <n v="9"/>
    <n v="41.18"/>
    <n v="99.31"/>
    <n v="893.79"/>
    <n v="370.62"/>
    <n v="523.16999999999996"/>
  </r>
  <r>
    <s v="TXN00487"/>
    <x v="264"/>
    <s v="CUST0787"/>
    <x v="53"/>
    <x v="3"/>
    <x v="1"/>
    <x v="1"/>
    <x v="1"/>
    <n v="9"/>
    <n v="22.93"/>
    <n v="27.88"/>
    <n v="250.92"/>
    <n v="206.37"/>
    <n v="44.549999999999983"/>
  </r>
  <r>
    <s v="TXN00488"/>
    <x v="29"/>
    <s v="CUST0136"/>
    <x v="256"/>
    <x v="3"/>
    <x v="66"/>
    <x v="66"/>
    <x v="2"/>
    <n v="2"/>
    <n v="31.85"/>
    <n v="48.69"/>
    <n v="97.38"/>
    <n v="63.7"/>
    <n v="33.679999999999993"/>
  </r>
  <r>
    <s v="TXN00489"/>
    <x v="57"/>
    <s v="CUST0698"/>
    <x v="426"/>
    <x v="3"/>
    <x v="46"/>
    <x v="46"/>
    <x v="3"/>
    <n v="6"/>
    <n v="15.25"/>
    <n v="13.44"/>
    <n v="80.64"/>
    <n v="91.5"/>
    <n v="-10.86"/>
  </r>
  <r>
    <s v="TXN00490"/>
    <x v="29"/>
    <s v="CUST0427"/>
    <x v="252"/>
    <x v="1"/>
    <x v="69"/>
    <x v="69"/>
    <x v="1"/>
    <n v="9"/>
    <n v="25.33"/>
    <n v="64.75"/>
    <n v="582.75"/>
    <n v="227.96999999999997"/>
    <n v="354.78000000000003"/>
  </r>
  <r>
    <s v="TXN00491"/>
    <x v="262"/>
    <s v="CUST1422"/>
    <x v="427"/>
    <x v="2"/>
    <x v="22"/>
    <x v="22"/>
    <x v="0"/>
    <n v="5"/>
    <n v="19.34"/>
    <n v="81.98"/>
    <n v="409.90000000000003"/>
    <n v="96.7"/>
    <n v="313.20000000000005"/>
  </r>
  <r>
    <s v="TXN00492"/>
    <x v="123"/>
    <s v="CUST1211"/>
    <x v="428"/>
    <x v="3"/>
    <x v="35"/>
    <x v="35"/>
    <x v="4"/>
    <n v="4"/>
    <n v="48.19"/>
    <n v="89.07"/>
    <n v="356.28"/>
    <n v="192.76"/>
    <n v="163.51999999999998"/>
  </r>
  <r>
    <s v="TXN00493"/>
    <x v="106"/>
    <s v="CUST0883"/>
    <x v="429"/>
    <x v="3"/>
    <x v="45"/>
    <x v="45"/>
    <x v="4"/>
    <n v="5"/>
    <n v="39.729999999999997"/>
    <n v="88.87"/>
    <n v="444.35"/>
    <n v="198.64999999999998"/>
    <n v="245.70000000000005"/>
  </r>
  <r>
    <s v="TXN00494"/>
    <x v="104"/>
    <s v="CUST0892"/>
    <x v="430"/>
    <x v="0"/>
    <x v="32"/>
    <x v="32"/>
    <x v="1"/>
    <n v="6"/>
    <n v="3.21"/>
    <n v="7.82"/>
    <n v="46.92"/>
    <n v="19.259999999999998"/>
    <n v="27.660000000000004"/>
  </r>
  <r>
    <s v="TXN00495"/>
    <x v="265"/>
    <s v="CUST1162"/>
    <x v="431"/>
    <x v="0"/>
    <x v="71"/>
    <x v="71"/>
    <x v="4"/>
    <n v="8"/>
    <n v="22.03"/>
    <n v="86.18"/>
    <n v="689.44"/>
    <n v="176.24"/>
    <n v="513.20000000000005"/>
  </r>
  <r>
    <s v="TXN00496"/>
    <x v="45"/>
    <s v="CUST0701"/>
    <x v="432"/>
    <x v="0"/>
    <x v="72"/>
    <x v="72"/>
    <x v="1"/>
    <n v="1"/>
    <n v="3.66"/>
    <n v="68.56"/>
    <n v="68.56"/>
    <n v="3.66"/>
    <n v="64.900000000000006"/>
  </r>
  <r>
    <s v="TXN00497"/>
    <x v="170"/>
    <s v="CUST1116"/>
    <x v="433"/>
    <x v="0"/>
    <x v="6"/>
    <x v="6"/>
    <x v="1"/>
    <n v="4"/>
    <n v="49.21"/>
    <n v="21.3"/>
    <n v="85.2"/>
    <n v="196.84"/>
    <n v="-111.64"/>
  </r>
  <r>
    <s v="TXN00498"/>
    <x v="266"/>
    <s v="CUST1422"/>
    <x v="427"/>
    <x v="2"/>
    <x v="34"/>
    <x v="34"/>
    <x v="2"/>
    <n v="6"/>
    <n v="8.02"/>
    <n v="35.79"/>
    <n v="214.74"/>
    <n v="48.12"/>
    <n v="166.62"/>
  </r>
  <r>
    <s v="TXN00499"/>
    <x v="239"/>
    <s v="CUST0484"/>
    <x v="434"/>
    <x v="3"/>
    <x v="21"/>
    <x v="21"/>
    <x v="0"/>
    <n v="3"/>
    <n v="12.41"/>
    <n v="98.97"/>
    <n v="296.90999999999997"/>
    <n v="37.230000000000004"/>
    <n v="259.67999999999995"/>
  </r>
  <r>
    <s v="TXN00500"/>
    <x v="223"/>
    <s v="CUST0355"/>
    <x v="435"/>
    <x v="0"/>
    <x v="6"/>
    <x v="6"/>
    <x v="1"/>
    <n v="6"/>
    <n v="49.21"/>
    <n v="86.88"/>
    <n v="521.28"/>
    <n v="295.26"/>
    <n v="226.01999999999998"/>
  </r>
  <r>
    <s v="TXN00501"/>
    <x v="128"/>
    <s v="CUST1358"/>
    <x v="436"/>
    <x v="3"/>
    <x v="26"/>
    <x v="26"/>
    <x v="4"/>
    <n v="3"/>
    <n v="21.34"/>
    <n v="74.47"/>
    <n v="223.41"/>
    <n v="64.02"/>
    <n v="159.38999999999999"/>
  </r>
  <r>
    <s v="TXN00502"/>
    <x v="267"/>
    <s v="CUST1372"/>
    <x v="437"/>
    <x v="0"/>
    <x v="74"/>
    <x v="74"/>
    <x v="3"/>
    <n v="1"/>
    <n v="8.86"/>
    <n v="64.22"/>
    <n v="64.22"/>
    <n v="8.86"/>
    <n v="55.36"/>
  </r>
  <r>
    <s v="TXN00503"/>
    <x v="42"/>
    <s v="CUST0160"/>
    <x v="438"/>
    <x v="3"/>
    <x v="4"/>
    <x v="4"/>
    <x v="1"/>
    <n v="7"/>
    <n v="1.21"/>
    <n v="71.099999999999994"/>
    <n v="497.69999999999993"/>
    <n v="8.4699999999999989"/>
    <n v="489.2299999999999"/>
  </r>
  <r>
    <s v="TXN00504"/>
    <x v="259"/>
    <s v="CUST1458"/>
    <x v="40"/>
    <x v="2"/>
    <x v="2"/>
    <x v="2"/>
    <x v="1"/>
    <n v="5"/>
    <n v="33.65"/>
    <n v="86.35"/>
    <n v="431.75"/>
    <n v="168.25"/>
    <n v="263.5"/>
  </r>
  <r>
    <s v="TXN00505"/>
    <x v="191"/>
    <s v="CUST1176"/>
    <x v="349"/>
    <x v="1"/>
    <x v="21"/>
    <x v="21"/>
    <x v="0"/>
    <n v="8"/>
    <n v="12.41"/>
    <n v="87.59"/>
    <n v="700.72"/>
    <n v="99.28"/>
    <n v="601.44000000000005"/>
  </r>
  <r>
    <s v="TXN00506"/>
    <x v="113"/>
    <s v="CUST0997"/>
    <x v="439"/>
    <x v="1"/>
    <x v="30"/>
    <x v="30"/>
    <x v="3"/>
    <n v="9"/>
    <n v="24.03"/>
    <n v="13.46"/>
    <n v="121.14000000000001"/>
    <n v="216.27"/>
    <n v="-95.13"/>
  </r>
  <r>
    <s v="TXN00507"/>
    <x v="124"/>
    <s v="CUST0235"/>
    <x v="335"/>
    <x v="2"/>
    <x v="71"/>
    <x v="71"/>
    <x v="4"/>
    <n v="4"/>
    <n v="22.03"/>
    <n v="48.95"/>
    <n v="195.8"/>
    <n v="88.12"/>
    <n v="107.68"/>
  </r>
  <r>
    <s v="TXN00508"/>
    <x v="40"/>
    <s v="CUST1213"/>
    <x v="440"/>
    <x v="2"/>
    <x v="73"/>
    <x v="73"/>
    <x v="1"/>
    <n v="2"/>
    <n v="14.95"/>
    <n v="80.78"/>
    <n v="161.56"/>
    <n v="29.9"/>
    <n v="131.66"/>
  </r>
  <r>
    <s v="TXN00509"/>
    <x v="209"/>
    <s v="CUST1221"/>
    <x v="365"/>
    <x v="3"/>
    <x v="71"/>
    <x v="71"/>
    <x v="4"/>
    <n v="5"/>
    <n v="22.03"/>
    <n v="37.07"/>
    <n v="185.35"/>
    <n v="110.15"/>
    <n v="75.199999999999989"/>
  </r>
  <r>
    <s v="TXN00510"/>
    <x v="268"/>
    <s v="CUST0949"/>
    <x v="441"/>
    <x v="0"/>
    <x v="70"/>
    <x v="70"/>
    <x v="2"/>
    <n v="8"/>
    <n v="36.229999999999997"/>
    <n v="40.82"/>
    <n v="326.56"/>
    <n v="289.83999999999997"/>
    <n v="36.720000000000027"/>
  </r>
  <r>
    <s v="TXN00511"/>
    <x v="155"/>
    <s v="CUST0667"/>
    <x v="442"/>
    <x v="0"/>
    <x v="66"/>
    <x v="66"/>
    <x v="2"/>
    <n v="9"/>
    <n v="31.85"/>
    <n v="51.71"/>
    <n v="465.39"/>
    <n v="286.65000000000003"/>
    <n v="178.73999999999995"/>
  </r>
  <r>
    <s v="TXN00512"/>
    <x v="269"/>
    <s v="CUST1137"/>
    <x v="443"/>
    <x v="3"/>
    <x v="65"/>
    <x v="65"/>
    <x v="1"/>
    <n v="9"/>
    <n v="47.62"/>
    <n v="57.61"/>
    <n v="518.49"/>
    <n v="428.58"/>
    <n v="89.910000000000025"/>
  </r>
  <r>
    <s v="TXN00513"/>
    <x v="239"/>
    <s v="CUST0200"/>
    <x v="381"/>
    <x v="0"/>
    <x v="47"/>
    <x v="47"/>
    <x v="2"/>
    <n v="9"/>
    <n v="29.86"/>
    <n v="47.17"/>
    <n v="424.53000000000003"/>
    <n v="268.74"/>
    <n v="155.79000000000002"/>
  </r>
  <r>
    <s v="TXN00514"/>
    <x v="115"/>
    <s v="CUST0912"/>
    <x v="444"/>
    <x v="1"/>
    <x v="2"/>
    <x v="2"/>
    <x v="1"/>
    <n v="6"/>
    <n v="33.65"/>
    <n v="48.37"/>
    <n v="290.21999999999997"/>
    <n v="201.89999999999998"/>
    <n v="88.32"/>
  </r>
  <r>
    <s v="TXN00515"/>
    <x v="54"/>
    <s v="CUST0361"/>
    <x v="445"/>
    <x v="2"/>
    <x v="67"/>
    <x v="67"/>
    <x v="3"/>
    <n v="3"/>
    <n v="31.5"/>
    <n v="19.84"/>
    <n v="59.519999999999996"/>
    <n v="94.5"/>
    <n v="-34.980000000000004"/>
  </r>
  <r>
    <s v="TXN00516"/>
    <x v="180"/>
    <s v="CUST0631"/>
    <x v="72"/>
    <x v="2"/>
    <x v="16"/>
    <x v="16"/>
    <x v="3"/>
    <n v="3"/>
    <n v="47.88"/>
    <n v="57.3"/>
    <n v="171.89999999999998"/>
    <n v="143.64000000000001"/>
    <n v="28.259999999999962"/>
  </r>
  <r>
    <s v="TXN00517"/>
    <x v="270"/>
    <s v="CUST0832"/>
    <x v="446"/>
    <x v="1"/>
    <x v="30"/>
    <x v="30"/>
    <x v="3"/>
    <n v="2"/>
    <n v="24.03"/>
    <n v="29.12"/>
    <n v="58.24"/>
    <n v="48.06"/>
    <n v="10.18"/>
  </r>
  <r>
    <s v="TXN00518"/>
    <x v="43"/>
    <s v="CUST0143"/>
    <x v="447"/>
    <x v="2"/>
    <x v="5"/>
    <x v="5"/>
    <x v="2"/>
    <n v="6"/>
    <n v="35.82"/>
    <n v="68.77"/>
    <n v="412.62"/>
    <n v="214.92000000000002"/>
    <n v="197.7"/>
  </r>
  <r>
    <s v="TXN00519"/>
    <x v="166"/>
    <s v="CUST1226"/>
    <x v="448"/>
    <x v="0"/>
    <x v="70"/>
    <x v="70"/>
    <x v="2"/>
    <n v="7"/>
    <n v="36.229999999999997"/>
    <n v="97.62"/>
    <n v="683.34"/>
    <n v="253.60999999999999"/>
    <n v="429.73"/>
  </r>
  <r>
    <s v="TXN00520"/>
    <x v="268"/>
    <s v="CUST0223"/>
    <x v="449"/>
    <x v="3"/>
    <x v="41"/>
    <x v="41"/>
    <x v="4"/>
    <n v="4"/>
    <n v="45.1"/>
    <n v="62.7"/>
    <n v="250.8"/>
    <n v="180.4"/>
    <n v="70.400000000000006"/>
  </r>
  <r>
    <s v="TXN00521"/>
    <x v="137"/>
    <s v="CUST1404"/>
    <x v="254"/>
    <x v="0"/>
    <x v="24"/>
    <x v="24"/>
    <x v="0"/>
    <n v="9"/>
    <n v="24.52"/>
    <n v="66.05"/>
    <n v="594.44999999999993"/>
    <n v="220.68"/>
    <n v="373.76999999999992"/>
  </r>
  <r>
    <s v="TXN00522"/>
    <x v="271"/>
    <s v="CUST1222"/>
    <x v="450"/>
    <x v="0"/>
    <x v="46"/>
    <x v="46"/>
    <x v="3"/>
    <n v="5"/>
    <n v="15.25"/>
    <n v="69.95"/>
    <n v="349.75"/>
    <n v="76.25"/>
    <n v="273.5"/>
  </r>
  <r>
    <s v="TXN00523"/>
    <x v="99"/>
    <s v="CUST0777"/>
    <x v="146"/>
    <x v="2"/>
    <x v="73"/>
    <x v="73"/>
    <x v="1"/>
    <n v="4"/>
    <n v="14.95"/>
    <n v="90.61"/>
    <n v="362.44"/>
    <n v="59.8"/>
    <n v="302.64"/>
  </r>
  <r>
    <s v="TXN00524"/>
    <x v="243"/>
    <s v="CUST0671"/>
    <x v="296"/>
    <x v="3"/>
    <x v="73"/>
    <x v="73"/>
    <x v="1"/>
    <n v="1"/>
    <n v="14.95"/>
    <n v="75.33"/>
    <n v="75.33"/>
    <n v="14.95"/>
    <n v="60.379999999999995"/>
  </r>
  <r>
    <s v="TXN00525"/>
    <x v="70"/>
    <s v="CUST1013"/>
    <x v="451"/>
    <x v="1"/>
    <x v="18"/>
    <x v="18"/>
    <x v="4"/>
    <n v="6"/>
    <n v="45.26"/>
    <n v="83.11"/>
    <n v="498.65999999999997"/>
    <n v="271.56"/>
    <n v="227.09999999999997"/>
  </r>
  <r>
    <s v="TXN00526"/>
    <x v="272"/>
    <s v="CUST1321"/>
    <x v="452"/>
    <x v="2"/>
    <x v="17"/>
    <x v="17"/>
    <x v="1"/>
    <n v="3"/>
    <n v="26.74"/>
    <n v="70.38"/>
    <n v="211.14"/>
    <n v="80.22"/>
    <n v="130.91999999999999"/>
  </r>
  <r>
    <s v="TXN00527"/>
    <x v="65"/>
    <s v="CUST1353"/>
    <x v="453"/>
    <x v="2"/>
    <x v="33"/>
    <x v="33"/>
    <x v="3"/>
    <n v="3"/>
    <n v="35.53"/>
    <n v="70.02"/>
    <n v="210.06"/>
    <n v="106.59"/>
    <n v="103.47"/>
  </r>
  <r>
    <s v="TXN00528"/>
    <x v="182"/>
    <s v="CUST0126"/>
    <x v="454"/>
    <x v="3"/>
    <x v="28"/>
    <x v="28"/>
    <x v="3"/>
    <n v="2"/>
    <n v="16.21"/>
    <n v="8.73"/>
    <n v="17.46"/>
    <n v="32.42"/>
    <n v="-14.96"/>
  </r>
  <r>
    <s v="TXN00529"/>
    <x v="57"/>
    <s v="CUST0186"/>
    <x v="15"/>
    <x v="2"/>
    <x v="22"/>
    <x v="22"/>
    <x v="0"/>
    <n v="8"/>
    <n v="19.34"/>
    <n v="11.79"/>
    <n v="94.32"/>
    <n v="154.72"/>
    <n v="-60.400000000000006"/>
  </r>
  <r>
    <s v="TXN00530"/>
    <x v="273"/>
    <s v="CUST0446"/>
    <x v="455"/>
    <x v="1"/>
    <x v="27"/>
    <x v="27"/>
    <x v="3"/>
    <n v="2"/>
    <n v="9.64"/>
    <n v="21.42"/>
    <n v="42.84"/>
    <n v="19.28"/>
    <n v="23.560000000000002"/>
  </r>
  <r>
    <s v="TXN00531"/>
    <x v="170"/>
    <s v="CUST0285"/>
    <x v="456"/>
    <x v="3"/>
    <x v="66"/>
    <x v="66"/>
    <x v="2"/>
    <n v="3"/>
    <n v="31.85"/>
    <n v="56.64"/>
    <n v="169.92000000000002"/>
    <n v="95.550000000000011"/>
    <n v="74.37"/>
  </r>
  <r>
    <s v="TXN00532"/>
    <x v="274"/>
    <s v="CUST1190"/>
    <x v="457"/>
    <x v="0"/>
    <x v="12"/>
    <x v="12"/>
    <x v="2"/>
    <n v="6"/>
    <n v="32.950000000000003"/>
    <n v="56.19"/>
    <n v="337.14"/>
    <n v="197.70000000000002"/>
    <n v="139.43999999999997"/>
  </r>
  <r>
    <s v="TXN00533"/>
    <x v="209"/>
    <s v="CUST1303"/>
    <x v="458"/>
    <x v="3"/>
    <x v="19"/>
    <x v="19"/>
    <x v="3"/>
    <n v="2"/>
    <n v="22.66"/>
    <n v="47.24"/>
    <n v="94.48"/>
    <n v="45.32"/>
    <n v="49.160000000000004"/>
  </r>
  <r>
    <s v="TXN00534"/>
    <x v="236"/>
    <s v="CUST0001"/>
    <x v="459"/>
    <x v="2"/>
    <x v="64"/>
    <x v="64"/>
    <x v="4"/>
    <n v="5"/>
    <n v="34.61"/>
    <n v="46.72"/>
    <n v="233.6"/>
    <n v="173.05"/>
    <n v="60.549999999999983"/>
  </r>
  <r>
    <s v="TXN00535"/>
    <x v="46"/>
    <s v="CUST0301"/>
    <x v="460"/>
    <x v="0"/>
    <x v="5"/>
    <x v="5"/>
    <x v="2"/>
    <n v="1"/>
    <n v="35.82"/>
    <n v="20.93"/>
    <n v="20.93"/>
    <n v="35.82"/>
    <n v="-14.89"/>
  </r>
  <r>
    <s v="TXN00536"/>
    <x v="225"/>
    <s v="CUST1354"/>
    <x v="132"/>
    <x v="0"/>
    <x v="30"/>
    <x v="30"/>
    <x v="3"/>
    <n v="8"/>
    <n v="24.03"/>
    <n v="22.29"/>
    <n v="178.32"/>
    <n v="192.24"/>
    <n v="-13.920000000000016"/>
  </r>
  <r>
    <s v="TXN00537"/>
    <x v="129"/>
    <s v="CUST0306"/>
    <x v="257"/>
    <x v="2"/>
    <x v="7"/>
    <x v="7"/>
    <x v="3"/>
    <n v="5"/>
    <n v="17.45"/>
    <n v="72.56"/>
    <n v="362.8"/>
    <n v="87.25"/>
    <n v="275.55"/>
  </r>
  <r>
    <s v="TXN00538"/>
    <x v="275"/>
    <s v="CUST0928"/>
    <x v="461"/>
    <x v="2"/>
    <x v="25"/>
    <x v="25"/>
    <x v="2"/>
    <n v="5"/>
    <n v="40.75"/>
    <n v="49.18"/>
    <n v="245.9"/>
    <n v="203.75"/>
    <n v="42.150000000000006"/>
  </r>
  <r>
    <s v="TXN00539"/>
    <x v="235"/>
    <s v="CUST1089"/>
    <x v="462"/>
    <x v="0"/>
    <x v="67"/>
    <x v="67"/>
    <x v="3"/>
    <n v="8"/>
    <n v="31.5"/>
    <n v="8.39"/>
    <n v="67.12"/>
    <n v="252"/>
    <n v="-184.88"/>
  </r>
  <r>
    <s v="TXN00540"/>
    <x v="276"/>
    <s v="CUST0597"/>
    <x v="463"/>
    <x v="0"/>
    <x v="17"/>
    <x v="17"/>
    <x v="1"/>
    <n v="3"/>
    <n v="26.74"/>
    <n v="73.44"/>
    <n v="220.32"/>
    <n v="80.22"/>
    <n v="140.1"/>
  </r>
  <r>
    <s v="TXN00541"/>
    <x v="277"/>
    <s v="CUST0799"/>
    <x v="464"/>
    <x v="0"/>
    <x v="8"/>
    <x v="8"/>
    <x v="0"/>
    <n v="9"/>
    <n v="37.880000000000003"/>
    <n v="42.52"/>
    <n v="382.68"/>
    <n v="340.92"/>
    <n v="41.759999999999991"/>
  </r>
  <r>
    <s v="TXN00542"/>
    <x v="190"/>
    <s v="CUST1261"/>
    <x v="201"/>
    <x v="1"/>
    <x v="37"/>
    <x v="37"/>
    <x v="2"/>
    <n v="1"/>
    <n v="36.64"/>
    <n v="70.62"/>
    <n v="70.62"/>
    <n v="36.64"/>
    <n v="33.980000000000004"/>
  </r>
  <r>
    <s v="TXN00543"/>
    <x v="203"/>
    <s v="CUST1184"/>
    <x v="120"/>
    <x v="0"/>
    <x v="54"/>
    <x v="54"/>
    <x v="1"/>
    <n v="6"/>
    <n v="48.6"/>
    <n v="35.19"/>
    <n v="211.14"/>
    <n v="291.60000000000002"/>
    <n v="-80.460000000000036"/>
  </r>
  <r>
    <s v="TXN00544"/>
    <x v="206"/>
    <s v="CUST0916"/>
    <x v="465"/>
    <x v="2"/>
    <x v="16"/>
    <x v="16"/>
    <x v="3"/>
    <n v="5"/>
    <n v="47.88"/>
    <n v="16.05"/>
    <n v="80.25"/>
    <n v="239.4"/>
    <n v="-159.15"/>
  </r>
  <r>
    <s v="TXN00545"/>
    <x v="120"/>
    <s v="CUST0401"/>
    <x v="466"/>
    <x v="3"/>
    <x v="26"/>
    <x v="26"/>
    <x v="4"/>
    <n v="2"/>
    <n v="21.34"/>
    <n v="75.83"/>
    <n v="151.66"/>
    <n v="42.68"/>
    <n v="108.97999999999999"/>
  </r>
  <r>
    <s v="TXN00546"/>
    <x v="150"/>
    <s v="CUST0422"/>
    <x v="467"/>
    <x v="1"/>
    <x v="15"/>
    <x v="15"/>
    <x v="4"/>
    <n v="8"/>
    <n v="40"/>
    <n v="98.54"/>
    <n v="788.32"/>
    <n v="320"/>
    <n v="468.32000000000005"/>
  </r>
  <r>
    <s v="TXN00547"/>
    <x v="55"/>
    <s v="CUST1396"/>
    <x v="468"/>
    <x v="1"/>
    <x v="38"/>
    <x v="38"/>
    <x v="3"/>
    <n v="6"/>
    <n v="32.54"/>
    <n v="59.69"/>
    <n v="358.14"/>
    <n v="195.24"/>
    <n v="162.89999999999998"/>
  </r>
  <r>
    <s v="TXN00548"/>
    <x v="278"/>
    <s v="CUST0649"/>
    <x v="175"/>
    <x v="3"/>
    <x v="58"/>
    <x v="58"/>
    <x v="0"/>
    <n v="1"/>
    <n v="11.76"/>
    <n v="79.33"/>
    <n v="79.33"/>
    <n v="11.76"/>
    <n v="67.569999999999993"/>
  </r>
  <r>
    <s v="TXN00549"/>
    <x v="273"/>
    <s v="CUST0614"/>
    <x v="244"/>
    <x v="3"/>
    <x v="33"/>
    <x v="33"/>
    <x v="3"/>
    <n v="3"/>
    <n v="35.53"/>
    <n v="86.94"/>
    <n v="260.82"/>
    <n v="106.59"/>
    <n v="154.22999999999999"/>
  </r>
  <r>
    <s v="TXN00550"/>
    <x v="37"/>
    <s v="CUST1168"/>
    <x v="469"/>
    <x v="0"/>
    <x v="56"/>
    <x v="56"/>
    <x v="0"/>
    <n v="9"/>
    <n v="41.18"/>
    <n v="91.33"/>
    <n v="821.97"/>
    <n v="370.62"/>
    <n v="451.35"/>
  </r>
  <r>
    <s v="TXN00551"/>
    <x v="8"/>
    <s v="CUST1392"/>
    <x v="470"/>
    <x v="0"/>
    <x v="23"/>
    <x v="23"/>
    <x v="2"/>
    <n v="7"/>
    <n v="13.68"/>
    <n v="70.209999999999994"/>
    <n v="491.46999999999997"/>
    <n v="95.759999999999991"/>
    <n v="395.71"/>
  </r>
  <r>
    <s v="TXN00552"/>
    <x v="279"/>
    <s v="CUST0624"/>
    <x v="1"/>
    <x v="1"/>
    <x v="6"/>
    <x v="6"/>
    <x v="1"/>
    <n v="4"/>
    <n v="49.21"/>
    <n v="65.900000000000006"/>
    <n v="263.60000000000002"/>
    <n v="196.84"/>
    <n v="66.760000000000019"/>
  </r>
  <r>
    <s v="TXN00553"/>
    <x v="280"/>
    <s v="CUST0891"/>
    <x v="471"/>
    <x v="2"/>
    <x v="43"/>
    <x v="43"/>
    <x v="0"/>
    <n v="7"/>
    <n v="30.96"/>
    <n v="92.85"/>
    <n v="649.94999999999993"/>
    <n v="216.72"/>
    <n v="433.2299999999999"/>
  </r>
  <r>
    <s v="TXN00554"/>
    <x v="217"/>
    <s v="CUST1471"/>
    <x v="472"/>
    <x v="0"/>
    <x v="64"/>
    <x v="64"/>
    <x v="4"/>
    <n v="4"/>
    <n v="34.61"/>
    <n v="21.79"/>
    <n v="87.16"/>
    <n v="138.44"/>
    <n v="-51.28"/>
  </r>
  <r>
    <s v="TXN00555"/>
    <x v="233"/>
    <s v="CUST0706"/>
    <x v="473"/>
    <x v="0"/>
    <x v="33"/>
    <x v="33"/>
    <x v="3"/>
    <n v="1"/>
    <n v="35.53"/>
    <n v="81.09"/>
    <n v="81.09"/>
    <n v="35.53"/>
    <n v="45.56"/>
  </r>
  <r>
    <s v="TXN00556"/>
    <x v="281"/>
    <s v="CUST0183"/>
    <x v="474"/>
    <x v="3"/>
    <x v="46"/>
    <x v="46"/>
    <x v="3"/>
    <n v="7"/>
    <n v="15.25"/>
    <n v="63.68"/>
    <n v="445.76"/>
    <n v="106.75"/>
    <n v="339.01"/>
  </r>
  <r>
    <s v="TXN00557"/>
    <x v="282"/>
    <s v="CUST1194"/>
    <x v="475"/>
    <x v="2"/>
    <x v="69"/>
    <x v="69"/>
    <x v="1"/>
    <n v="3"/>
    <n v="25.33"/>
    <n v="46.52"/>
    <n v="139.56"/>
    <n v="75.989999999999995"/>
    <n v="63.570000000000007"/>
  </r>
  <r>
    <s v="TXN00558"/>
    <x v="137"/>
    <s v="CUST0017"/>
    <x v="476"/>
    <x v="3"/>
    <x v="10"/>
    <x v="10"/>
    <x v="1"/>
    <n v="5"/>
    <n v="41.78"/>
    <n v="71.69"/>
    <n v="358.45"/>
    <n v="208.9"/>
    <n v="149.54999999999998"/>
  </r>
  <r>
    <s v="TXN00559"/>
    <x v="283"/>
    <s v="CUST1253"/>
    <x v="477"/>
    <x v="1"/>
    <x v="59"/>
    <x v="59"/>
    <x v="0"/>
    <n v="9"/>
    <n v="35.39"/>
    <n v="96.7"/>
    <n v="870.30000000000007"/>
    <n v="318.51"/>
    <n v="551.79000000000008"/>
  </r>
  <r>
    <s v="TXN00560"/>
    <x v="202"/>
    <s v="CUST1046"/>
    <x v="478"/>
    <x v="2"/>
    <x v="72"/>
    <x v="72"/>
    <x v="1"/>
    <n v="5"/>
    <n v="3.66"/>
    <n v="49.28"/>
    <n v="246.4"/>
    <n v="18.3"/>
    <n v="228.1"/>
  </r>
  <r>
    <s v="TXN00561"/>
    <x v="69"/>
    <s v="CUST0828"/>
    <x v="479"/>
    <x v="1"/>
    <x v="66"/>
    <x v="66"/>
    <x v="2"/>
    <n v="1"/>
    <n v="31.85"/>
    <n v="11.32"/>
    <n v="11.32"/>
    <n v="31.85"/>
    <n v="-20.53"/>
  </r>
  <r>
    <s v="TXN00562"/>
    <x v="182"/>
    <s v="CUST0262"/>
    <x v="480"/>
    <x v="3"/>
    <x v="20"/>
    <x v="20"/>
    <x v="3"/>
    <n v="6"/>
    <n v="40.85"/>
    <n v="58.77"/>
    <n v="352.62"/>
    <n v="245.10000000000002"/>
    <n v="107.51999999999998"/>
  </r>
  <r>
    <s v="TXN00563"/>
    <x v="207"/>
    <s v="CUST0603"/>
    <x v="6"/>
    <x v="3"/>
    <x v="1"/>
    <x v="1"/>
    <x v="1"/>
    <n v="3"/>
    <n v="22.93"/>
    <n v="59.31"/>
    <n v="177.93"/>
    <n v="68.789999999999992"/>
    <n v="109.14000000000001"/>
  </r>
  <r>
    <s v="TXN00564"/>
    <x v="155"/>
    <s v="CUST0128"/>
    <x v="481"/>
    <x v="0"/>
    <x v="3"/>
    <x v="3"/>
    <x v="0"/>
    <n v="5"/>
    <n v="28.91"/>
    <n v="51.22"/>
    <n v="256.10000000000002"/>
    <n v="144.55000000000001"/>
    <n v="111.55000000000001"/>
  </r>
  <r>
    <s v="TXN00565"/>
    <x v="92"/>
    <s v="CUST0757"/>
    <x v="482"/>
    <x v="2"/>
    <x v="28"/>
    <x v="28"/>
    <x v="3"/>
    <n v="3"/>
    <n v="16.21"/>
    <n v="71.61"/>
    <n v="214.82999999999998"/>
    <n v="48.63"/>
    <n v="166.2"/>
  </r>
  <r>
    <s v="TXN00566"/>
    <x v="284"/>
    <s v="CUST1125"/>
    <x v="483"/>
    <x v="0"/>
    <x v="59"/>
    <x v="59"/>
    <x v="0"/>
    <n v="8"/>
    <n v="35.39"/>
    <n v="13.75"/>
    <n v="110"/>
    <n v="283.12"/>
    <n v="-173.12"/>
  </r>
  <r>
    <s v="TXN00567"/>
    <x v="285"/>
    <s v="CUST0109"/>
    <x v="484"/>
    <x v="0"/>
    <x v="25"/>
    <x v="25"/>
    <x v="2"/>
    <n v="5"/>
    <n v="40.75"/>
    <n v="98.53"/>
    <n v="492.65"/>
    <n v="203.75"/>
    <n v="288.89999999999998"/>
  </r>
  <r>
    <s v="TXN00568"/>
    <x v="195"/>
    <s v="CUST0002"/>
    <x v="485"/>
    <x v="3"/>
    <x v="38"/>
    <x v="38"/>
    <x v="3"/>
    <n v="2"/>
    <n v="32.54"/>
    <n v="77.849999999999994"/>
    <n v="155.69999999999999"/>
    <n v="65.08"/>
    <n v="90.61999999999999"/>
  </r>
  <r>
    <s v="TXN00569"/>
    <x v="195"/>
    <s v="CUST1441"/>
    <x v="486"/>
    <x v="0"/>
    <x v="60"/>
    <x v="60"/>
    <x v="1"/>
    <n v="1"/>
    <n v="42.74"/>
    <n v="80.849999999999994"/>
    <n v="80.849999999999994"/>
    <n v="42.74"/>
    <n v="38.109999999999992"/>
  </r>
  <r>
    <s v="TXN00570"/>
    <x v="215"/>
    <s v="CUST1147"/>
    <x v="337"/>
    <x v="1"/>
    <x v="12"/>
    <x v="12"/>
    <x v="2"/>
    <n v="1"/>
    <n v="32.950000000000003"/>
    <n v="78.61"/>
    <n v="78.61"/>
    <n v="32.950000000000003"/>
    <n v="45.66"/>
  </r>
  <r>
    <s v="TXN00571"/>
    <x v="174"/>
    <s v="CUST0736"/>
    <x v="487"/>
    <x v="1"/>
    <x v="58"/>
    <x v="58"/>
    <x v="0"/>
    <n v="7"/>
    <n v="11.76"/>
    <n v="8.5299999999999994"/>
    <n v="59.709999999999994"/>
    <n v="82.32"/>
    <n v="-22.61"/>
  </r>
  <r>
    <s v="TXN00572"/>
    <x v="269"/>
    <s v="CUST0225"/>
    <x v="488"/>
    <x v="1"/>
    <x v="71"/>
    <x v="71"/>
    <x v="4"/>
    <n v="4"/>
    <n v="22.03"/>
    <n v="86.55"/>
    <n v="346.2"/>
    <n v="88.12"/>
    <n v="258.08"/>
  </r>
  <r>
    <s v="TXN00573"/>
    <x v="177"/>
    <s v="CUST0578"/>
    <x v="489"/>
    <x v="1"/>
    <x v="38"/>
    <x v="38"/>
    <x v="3"/>
    <n v="7"/>
    <n v="32.54"/>
    <n v="60.43"/>
    <n v="423.01"/>
    <n v="227.78"/>
    <n v="195.23"/>
  </r>
  <r>
    <s v="TXN00574"/>
    <x v="286"/>
    <s v="CUST0064"/>
    <x v="259"/>
    <x v="0"/>
    <x v="60"/>
    <x v="60"/>
    <x v="1"/>
    <n v="3"/>
    <n v="42.74"/>
    <n v="86.4"/>
    <n v="259.20000000000005"/>
    <n v="128.22"/>
    <n v="130.98000000000005"/>
  </r>
  <r>
    <s v="TXN00575"/>
    <x v="151"/>
    <s v="CUST0482"/>
    <x v="490"/>
    <x v="1"/>
    <x v="28"/>
    <x v="28"/>
    <x v="3"/>
    <n v="2"/>
    <n v="16.21"/>
    <n v="26.4"/>
    <n v="52.8"/>
    <n v="32.42"/>
    <n v="20.379999999999995"/>
  </r>
  <r>
    <s v="TXN00576"/>
    <x v="146"/>
    <s v="CUST0885"/>
    <x v="491"/>
    <x v="0"/>
    <x v="3"/>
    <x v="3"/>
    <x v="0"/>
    <n v="5"/>
    <n v="28.91"/>
    <n v="72.25"/>
    <n v="361.25"/>
    <n v="144.55000000000001"/>
    <n v="216.7"/>
  </r>
  <r>
    <s v="TXN00577"/>
    <x v="231"/>
    <s v="CUST1439"/>
    <x v="492"/>
    <x v="3"/>
    <x v="36"/>
    <x v="36"/>
    <x v="2"/>
    <n v="9"/>
    <n v="44.18"/>
    <n v="43.39"/>
    <n v="390.51"/>
    <n v="397.62"/>
    <n v="-7.1100000000000136"/>
  </r>
  <r>
    <s v="TXN00578"/>
    <x v="171"/>
    <s v="CUST1209"/>
    <x v="31"/>
    <x v="1"/>
    <x v="60"/>
    <x v="60"/>
    <x v="1"/>
    <n v="5"/>
    <n v="42.74"/>
    <n v="99.96"/>
    <n v="499.79999999999995"/>
    <n v="213.70000000000002"/>
    <n v="286.09999999999991"/>
  </r>
  <r>
    <s v="TXN00579"/>
    <x v="236"/>
    <s v="CUST0808"/>
    <x v="493"/>
    <x v="0"/>
    <x v="66"/>
    <x v="66"/>
    <x v="2"/>
    <n v="5"/>
    <n v="31.85"/>
    <n v="93.21"/>
    <n v="466.04999999999995"/>
    <n v="159.25"/>
    <n v="306.79999999999995"/>
  </r>
  <r>
    <s v="TXN00580"/>
    <x v="244"/>
    <s v="CUST1281"/>
    <x v="198"/>
    <x v="2"/>
    <x v="2"/>
    <x v="2"/>
    <x v="1"/>
    <n v="6"/>
    <n v="33.65"/>
    <n v="69.28"/>
    <n v="415.68"/>
    <n v="201.89999999999998"/>
    <n v="213.78000000000003"/>
  </r>
  <r>
    <s v="TXN00581"/>
    <x v="219"/>
    <s v="CUST0652"/>
    <x v="494"/>
    <x v="2"/>
    <x v="27"/>
    <x v="27"/>
    <x v="3"/>
    <n v="7"/>
    <n v="9.64"/>
    <n v="9.61"/>
    <n v="67.27"/>
    <n v="67.48"/>
    <n v="-0.21000000000000796"/>
  </r>
  <r>
    <s v="TXN00582"/>
    <x v="287"/>
    <s v="CUST1458"/>
    <x v="40"/>
    <x v="2"/>
    <x v="33"/>
    <x v="33"/>
    <x v="3"/>
    <n v="8"/>
    <n v="35.53"/>
    <n v="30.13"/>
    <n v="241.04"/>
    <n v="284.24"/>
    <n v="-43.200000000000017"/>
  </r>
  <r>
    <s v="TXN00583"/>
    <x v="15"/>
    <s v="CUST0784"/>
    <x v="495"/>
    <x v="3"/>
    <x v="36"/>
    <x v="36"/>
    <x v="2"/>
    <n v="8"/>
    <n v="44.18"/>
    <n v="77.86"/>
    <n v="622.88"/>
    <n v="353.44"/>
    <n v="269.44"/>
  </r>
  <r>
    <s v="TXN00584"/>
    <x v="216"/>
    <s v="CUST0832"/>
    <x v="446"/>
    <x v="1"/>
    <x v="65"/>
    <x v="65"/>
    <x v="1"/>
    <n v="9"/>
    <n v="47.62"/>
    <n v="52.6"/>
    <n v="473.40000000000003"/>
    <n v="428.58"/>
    <n v="44.82000000000005"/>
  </r>
  <r>
    <s v="TXN00585"/>
    <x v="185"/>
    <s v="CUST0782"/>
    <x v="496"/>
    <x v="3"/>
    <x v="32"/>
    <x v="32"/>
    <x v="1"/>
    <n v="2"/>
    <n v="3.21"/>
    <n v="11.84"/>
    <n v="23.68"/>
    <n v="6.42"/>
    <n v="17.259999999999998"/>
  </r>
  <r>
    <s v="TXN00586"/>
    <x v="275"/>
    <s v="CUST0892"/>
    <x v="430"/>
    <x v="0"/>
    <x v="74"/>
    <x v="74"/>
    <x v="3"/>
    <n v="2"/>
    <n v="8.86"/>
    <n v="88.66"/>
    <n v="177.32"/>
    <n v="17.72"/>
    <n v="159.6"/>
  </r>
  <r>
    <s v="TXN00587"/>
    <x v="163"/>
    <s v="CUST1117"/>
    <x v="497"/>
    <x v="0"/>
    <x v="54"/>
    <x v="54"/>
    <x v="1"/>
    <n v="6"/>
    <n v="48.6"/>
    <n v="87.1"/>
    <n v="522.59999999999991"/>
    <n v="291.60000000000002"/>
    <n v="230.99999999999989"/>
  </r>
  <r>
    <s v="TXN00588"/>
    <x v="22"/>
    <s v="CUST0433"/>
    <x v="498"/>
    <x v="2"/>
    <x v="43"/>
    <x v="43"/>
    <x v="0"/>
    <n v="3"/>
    <n v="30.96"/>
    <n v="66.2"/>
    <n v="198.60000000000002"/>
    <n v="92.88"/>
    <n v="105.72000000000003"/>
  </r>
  <r>
    <s v="TXN00589"/>
    <x v="254"/>
    <s v="CUST1357"/>
    <x v="499"/>
    <x v="0"/>
    <x v="59"/>
    <x v="59"/>
    <x v="0"/>
    <n v="1"/>
    <n v="35.39"/>
    <n v="5.03"/>
    <n v="5.03"/>
    <n v="35.39"/>
    <n v="-30.36"/>
  </r>
  <r>
    <s v="TXN00590"/>
    <x v="2"/>
    <s v="CUST0356"/>
    <x v="500"/>
    <x v="1"/>
    <x v="17"/>
    <x v="17"/>
    <x v="1"/>
    <n v="1"/>
    <n v="26.74"/>
    <n v="78.510000000000005"/>
    <n v="78.510000000000005"/>
    <n v="26.74"/>
    <n v="51.77000000000001"/>
  </r>
  <r>
    <s v="TXN00591"/>
    <x v="58"/>
    <s v="CUST0973"/>
    <x v="501"/>
    <x v="2"/>
    <x v="16"/>
    <x v="16"/>
    <x v="3"/>
    <n v="3"/>
    <n v="47.88"/>
    <n v="23.81"/>
    <n v="71.429999999999993"/>
    <n v="143.64000000000001"/>
    <n v="-72.210000000000022"/>
  </r>
  <r>
    <s v="TXN00592"/>
    <x v="4"/>
    <s v="CUST0285"/>
    <x v="456"/>
    <x v="3"/>
    <x v="29"/>
    <x v="29"/>
    <x v="2"/>
    <n v="5"/>
    <n v="14.75"/>
    <n v="32.51"/>
    <n v="162.54999999999998"/>
    <n v="73.75"/>
    <n v="88.799999999999983"/>
  </r>
  <r>
    <s v="TXN00593"/>
    <x v="152"/>
    <s v="CUST0386"/>
    <x v="502"/>
    <x v="1"/>
    <x v="45"/>
    <x v="45"/>
    <x v="4"/>
    <n v="8"/>
    <n v="39.729999999999997"/>
    <n v="9.15"/>
    <n v="73.2"/>
    <n v="317.83999999999997"/>
    <n v="-244.64"/>
  </r>
  <r>
    <s v="TXN00594"/>
    <x v="288"/>
    <s v="CUST1138"/>
    <x v="249"/>
    <x v="1"/>
    <x v="40"/>
    <x v="40"/>
    <x v="4"/>
    <n v="8"/>
    <n v="21.9"/>
    <n v="71.680000000000007"/>
    <n v="573.44000000000005"/>
    <n v="175.2"/>
    <n v="398.24000000000007"/>
  </r>
  <r>
    <s v="TXN00595"/>
    <x v="226"/>
    <s v="CUST0788"/>
    <x v="503"/>
    <x v="0"/>
    <x v="53"/>
    <x v="53"/>
    <x v="2"/>
    <n v="7"/>
    <n v="23.58"/>
    <n v="55.69"/>
    <n v="389.83"/>
    <n v="165.06"/>
    <n v="224.76999999999998"/>
  </r>
  <r>
    <s v="TXN00596"/>
    <x v="289"/>
    <s v="CUST0738"/>
    <x v="140"/>
    <x v="1"/>
    <x v="29"/>
    <x v="29"/>
    <x v="2"/>
    <n v="6"/>
    <n v="14.75"/>
    <n v="28.34"/>
    <n v="170.04"/>
    <n v="88.5"/>
    <n v="81.539999999999992"/>
  </r>
  <r>
    <s v="TXN00597"/>
    <x v="290"/>
    <s v="CUST0855"/>
    <x v="504"/>
    <x v="3"/>
    <x v="45"/>
    <x v="45"/>
    <x v="4"/>
    <n v="3"/>
    <n v="39.729999999999997"/>
    <n v="69.41"/>
    <n v="208.23"/>
    <n v="119.19"/>
    <n v="89.039999999999992"/>
  </r>
  <r>
    <s v="TXN00598"/>
    <x v="291"/>
    <s v="CUST0316"/>
    <x v="292"/>
    <x v="2"/>
    <x v="32"/>
    <x v="32"/>
    <x v="1"/>
    <n v="2"/>
    <n v="3.21"/>
    <n v="67.459999999999994"/>
    <n v="134.91999999999999"/>
    <n v="6.42"/>
    <n v="128.5"/>
  </r>
  <r>
    <s v="TXN00599"/>
    <x v="292"/>
    <s v="CUST0591"/>
    <x v="505"/>
    <x v="1"/>
    <x v="61"/>
    <x v="61"/>
    <x v="1"/>
    <n v="3"/>
    <n v="36.08"/>
    <n v="23.87"/>
    <n v="71.61"/>
    <n v="108.24"/>
    <n v="-36.629999999999995"/>
  </r>
  <r>
    <s v="TXN00600"/>
    <x v="293"/>
    <s v="CUST1373"/>
    <x v="506"/>
    <x v="2"/>
    <x v="71"/>
    <x v="71"/>
    <x v="4"/>
    <n v="5"/>
    <n v="22.03"/>
    <n v="15.73"/>
    <n v="78.650000000000006"/>
    <n v="110.15"/>
    <n v="-31.5"/>
  </r>
  <r>
    <s v="TXN00601"/>
    <x v="203"/>
    <s v="CUST0258"/>
    <x v="507"/>
    <x v="1"/>
    <x v="37"/>
    <x v="37"/>
    <x v="2"/>
    <n v="1"/>
    <n v="36.64"/>
    <n v="88.3"/>
    <n v="88.3"/>
    <n v="36.64"/>
    <n v="51.66"/>
  </r>
  <r>
    <s v="TXN00602"/>
    <x v="294"/>
    <s v="CUST0276"/>
    <x v="152"/>
    <x v="2"/>
    <x v="64"/>
    <x v="64"/>
    <x v="4"/>
    <n v="6"/>
    <n v="34.61"/>
    <n v="75.61"/>
    <n v="453.65999999999997"/>
    <n v="207.66"/>
    <n v="245.99999999999997"/>
  </r>
  <r>
    <s v="TXN00603"/>
    <x v="295"/>
    <s v="CUST0024"/>
    <x v="209"/>
    <x v="3"/>
    <x v="60"/>
    <x v="60"/>
    <x v="1"/>
    <n v="3"/>
    <n v="42.74"/>
    <n v="13.02"/>
    <n v="39.06"/>
    <n v="128.22"/>
    <n v="-89.16"/>
  </r>
  <r>
    <s v="TXN00604"/>
    <x v="104"/>
    <s v="CUST0147"/>
    <x v="508"/>
    <x v="0"/>
    <x v="47"/>
    <x v="47"/>
    <x v="2"/>
    <n v="1"/>
    <n v="29.86"/>
    <n v="14.19"/>
    <n v="14.19"/>
    <n v="29.86"/>
    <n v="-15.67"/>
  </r>
  <r>
    <s v="TXN00605"/>
    <x v="178"/>
    <s v="CUST1328"/>
    <x v="509"/>
    <x v="3"/>
    <x v="74"/>
    <x v="74"/>
    <x v="3"/>
    <n v="3"/>
    <n v="8.86"/>
    <n v="84.69"/>
    <n v="254.07"/>
    <n v="26.58"/>
    <n v="227.49"/>
  </r>
  <r>
    <s v="TXN00606"/>
    <x v="254"/>
    <s v="CUST0033"/>
    <x v="510"/>
    <x v="3"/>
    <x v="48"/>
    <x v="48"/>
    <x v="0"/>
    <n v="4"/>
    <n v="1.01"/>
    <n v="18.78"/>
    <n v="75.12"/>
    <n v="4.04"/>
    <n v="71.08"/>
  </r>
  <r>
    <s v="TXN00607"/>
    <x v="92"/>
    <s v="CUST0295"/>
    <x v="389"/>
    <x v="0"/>
    <x v="61"/>
    <x v="61"/>
    <x v="1"/>
    <n v="9"/>
    <n v="36.08"/>
    <n v="52.31"/>
    <n v="470.79"/>
    <n v="324.71999999999997"/>
    <n v="146.07000000000005"/>
  </r>
  <r>
    <s v="TXN00608"/>
    <x v="80"/>
    <s v="CUST1478"/>
    <x v="511"/>
    <x v="2"/>
    <x v="31"/>
    <x v="31"/>
    <x v="3"/>
    <n v="7"/>
    <n v="13.9"/>
    <n v="92.6"/>
    <n v="648.19999999999993"/>
    <n v="97.3"/>
    <n v="550.9"/>
  </r>
  <r>
    <s v="TXN00609"/>
    <x v="296"/>
    <s v="CUST0997"/>
    <x v="439"/>
    <x v="1"/>
    <x v="4"/>
    <x v="4"/>
    <x v="1"/>
    <n v="7"/>
    <n v="1.21"/>
    <n v="54.63"/>
    <n v="382.41"/>
    <n v="8.4699999999999989"/>
    <n v="373.94000000000005"/>
  </r>
  <r>
    <s v="TXN00610"/>
    <x v="130"/>
    <s v="CUST1348"/>
    <x v="512"/>
    <x v="3"/>
    <x v="23"/>
    <x v="23"/>
    <x v="2"/>
    <n v="5"/>
    <n v="13.68"/>
    <n v="43.08"/>
    <n v="215.39999999999998"/>
    <n v="68.400000000000006"/>
    <n v="146.99999999999997"/>
  </r>
  <r>
    <s v="TXN00611"/>
    <x v="297"/>
    <s v="CUST0895"/>
    <x v="513"/>
    <x v="2"/>
    <x v="40"/>
    <x v="40"/>
    <x v="4"/>
    <n v="6"/>
    <n v="21.9"/>
    <n v="78.959999999999994"/>
    <n v="473.76"/>
    <n v="131.39999999999998"/>
    <n v="342.36"/>
  </r>
  <r>
    <s v="TXN00612"/>
    <x v="26"/>
    <s v="CUST0279"/>
    <x v="235"/>
    <x v="0"/>
    <x v="51"/>
    <x v="51"/>
    <x v="2"/>
    <n v="7"/>
    <n v="3.13"/>
    <n v="79.16"/>
    <n v="554.12"/>
    <n v="21.91"/>
    <n v="532.21"/>
  </r>
  <r>
    <s v="TXN00613"/>
    <x v="257"/>
    <s v="CUST0174"/>
    <x v="514"/>
    <x v="1"/>
    <x v="36"/>
    <x v="36"/>
    <x v="2"/>
    <n v="2"/>
    <n v="44.18"/>
    <n v="54.29"/>
    <n v="108.58"/>
    <n v="88.36"/>
    <n v="20.22"/>
  </r>
  <r>
    <s v="TXN00614"/>
    <x v="203"/>
    <s v="CUST0282"/>
    <x v="515"/>
    <x v="1"/>
    <x v="48"/>
    <x v="48"/>
    <x v="0"/>
    <n v="1"/>
    <n v="1.01"/>
    <n v="7.71"/>
    <n v="7.71"/>
    <n v="1.01"/>
    <n v="6.7"/>
  </r>
  <r>
    <s v="TXN00615"/>
    <x v="298"/>
    <s v="CUST1316"/>
    <x v="516"/>
    <x v="2"/>
    <x v="72"/>
    <x v="72"/>
    <x v="1"/>
    <n v="4"/>
    <n v="3.66"/>
    <n v="7.78"/>
    <n v="31.12"/>
    <n v="14.64"/>
    <n v="16.48"/>
  </r>
  <r>
    <s v="TXN00616"/>
    <x v="299"/>
    <s v="CUST0852"/>
    <x v="517"/>
    <x v="1"/>
    <x v="70"/>
    <x v="70"/>
    <x v="2"/>
    <n v="8"/>
    <n v="36.229999999999997"/>
    <n v="29.76"/>
    <n v="238.08"/>
    <n v="289.83999999999997"/>
    <n v="-51.759999999999962"/>
  </r>
  <r>
    <s v="TXN00617"/>
    <x v="196"/>
    <s v="CUST0934"/>
    <x v="382"/>
    <x v="1"/>
    <x v="21"/>
    <x v="21"/>
    <x v="0"/>
    <n v="6"/>
    <n v="12.41"/>
    <n v="34.94"/>
    <n v="209.64"/>
    <n v="74.460000000000008"/>
    <n v="135.17999999999998"/>
  </r>
  <r>
    <s v="TXN00618"/>
    <x v="81"/>
    <s v="CUST1425"/>
    <x v="518"/>
    <x v="3"/>
    <x v="38"/>
    <x v="38"/>
    <x v="3"/>
    <n v="4"/>
    <n v="32.54"/>
    <n v="33.83"/>
    <n v="135.32"/>
    <n v="130.16"/>
    <n v="5.1599999999999966"/>
  </r>
  <r>
    <s v="TXN00619"/>
    <x v="192"/>
    <s v="CUST1238"/>
    <x v="405"/>
    <x v="0"/>
    <x v="38"/>
    <x v="38"/>
    <x v="3"/>
    <n v="6"/>
    <n v="32.54"/>
    <n v="91.49"/>
    <n v="548.93999999999994"/>
    <n v="195.24"/>
    <n v="353.69999999999993"/>
  </r>
  <r>
    <s v="TXN00620"/>
    <x v="300"/>
    <s v="CUST0872"/>
    <x v="519"/>
    <x v="2"/>
    <x v="58"/>
    <x v="58"/>
    <x v="0"/>
    <n v="1"/>
    <n v="11.76"/>
    <n v="43.09"/>
    <n v="43.09"/>
    <n v="11.76"/>
    <n v="31.330000000000005"/>
  </r>
  <r>
    <s v="TXN00621"/>
    <x v="289"/>
    <s v="CUST1277"/>
    <x v="179"/>
    <x v="1"/>
    <x v="30"/>
    <x v="30"/>
    <x v="3"/>
    <n v="6"/>
    <n v="24.03"/>
    <n v="19.61"/>
    <n v="117.66"/>
    <n v="144.18"/>
    <n v="-26.52000000000001"/>
  </r>
  <r>
    <s v="TXN00622"/>
    <x v="238"/>
    <s v="CUST0369"/>
    <x v="19"/>
    <x v="3"/>
    <x v="17"/>
    <x v="17"/>
    <x v="1"/>
    <n v="6"/>
    <n v="26.74"/>
    <n v="62.13"/>
    <n v="372.78000000000003"/>
    <n v="160.44"/>
    <n v="212.34000000000003"/>
  </r>
  <r>
    <s v="TXN00623"/>
    <x v="299"/>
    <s v="CUST0931"/>
    <x v="520"/>
    <x v="3"/>
    <x v="5"/>
    <x v="5"/>
    <x v="2"/>
    <n v="5"/>
    <n v="35.82"/>
    <n v="11.94"/>
    <n v="59.699999999999996"/>
    <n v="179.1"/>
    <n v="-119.4"/>
  </r>
  <r>
    <s v="TXN00624"/>
    <x v="235"/>
    <s v="CUST1044"/>
    <x v="521"/>
    <x v="1"/>
    <x v="45"/>
    <x v="45"/>
    <x v="4"/>
    <n v="6"/>
    <n v="39.729999999999997"/>
    <n v="68.72"/>
    <n v="412.32"/>
    <n v="238.38"/>
    <n v="173.94"/>
  </r>
  <r>
    <s v="TXN00625"/>
    <x v="136"/>
    <s v="CUST0869"/>
    <x v="522"/>
    <x v="2"/>
    <x v="31"/>
    <x v="31"/>
    <x v="3"/>
    <n v="5"/>
    <n v="13.9"/>
    <n v="16.73"/>
    <n v="83.65"/>
    <n v="69.5"/>
    <n v="14.150000000000006"/>
  </r>
  <r>
    <s v="TXN00626"/>
    <x v="256"/>
    <s v="CUST1131"/>
    <x v="523"/>
    <x v="1"/>
    <x v="41"/>
    <x v="41"/>
    <x v="4"/>
    <n v="8"/>
    <n v="45.1"/>
    <n v="17.510000000000002"/>
    <n v="140.08000000000001"/>
    <n v="360.8"/>
    <n v="-220.72"/>
  </r>
  <r>
    <s v="TXN00627"/>
    <x v="214"/>
    <s v="CUST0922"/>
    <x v="524"/>
    <x v="1"/>
    <x v="59"/>
    <x v="59"/>
    <x v="0"/>
    <n v="3"/>
    <n v="35.39"/>
    <n v="65.010000000000005"/>
    <n v="195.03000000000003"/>
    <n v="106.17"/>
    <n v="88.860000000000028"/>
  </r>
  <r>
    <s v="TXN00628"/>
    <x v="301"/>
    <s v="CUST0788"/>
    <x v="503"/>
    <x v="0"/>
    <x v="38"/>
    <x v="38"/>
    <x v="3"/>
    <n v="1"/>
    <n v="32.54"/>
    <n v="81.45"/>
    <n v="81.45"/>
    <n v="32.54"/>
    <n v="48.910000000000004"/>
  </r>
  <r>
    <s v="TXN00629"/>
    <x v="195"/>
    <s v="CUST0728"/>
    <x v="525"/>
    <x v="0"/>
    <x v="19"/>
    <x v="19"/>
    <x v="3"/>
    <n v="1"/>
    <n v="22.66"/>
    <n v="52.73"/>
    <n v="52.73"/>
    <n v="22.66"/>
    <n v="30.069999999999997"/>
  </r>
  <r>
    <s v="TXN00630"/>
    <x v="234"/>
    <s v="CUST0463"/>
    <x v="526"/>
    <x v="2"/>
    <x v="25"/>
    <x v="25"/>
    <x v="2"/>
    <n v="7"/>
    <n v="40.75"/>
    <n v="86.58"/>
    <n v="606.05999999999995"/>
    <n v="285.25"/>
    <n v="320.80999999999995"/>
  </r>
  <r>
    <s v="TXN00631"/>
    <x v="18"/>
    <s v="CUST0381"/>
    <x v="527"/>
    <x v="1"/>
    <x v="18"/>
    <x v="18"/>
    <x v="4"/>
    <n v="6"/>
    <n v="45.26"/>
    <n v="97.98"/>
    <n v="587.88"/>
    <n v="271.56"/>
    <n v="316.32"/>
  </r>
  <r>
    <s v="TXN00632"/>
    <x v="251"/>
    <s v="CUST0870"/>
    <x v="528"/>
    <x v="2"/>
    <x v="21"/>
    <x v="21"/>
    <x v="0"/>
    <n v="1"/>
    <n v="12.41"/>
    <n v="92.05"/>
    <n v="92.05"/>
    <n v="12.41"/>
    <n v="79.64"/>
  </r>
  <r>
    <s v="TXN00633"/>
    <x v="282"/>
    <s v="CUST1239"/>
    <x v="170"/>
    <x v="2"/>
    <x v="46"/>
    <x v="46"/>
    <x v="3"/>
    <n v="3"/>
    <n v="15.25"/>
    <n v="56.63"/>
    <n v="169.89000000000001"/>
    <n v="45.75"/>
    <n v="124.14000000000001"/>
  </r>
  <r>
    <s v="TXN00634"/>
    <x v="302"/>
    <s v="CUST0016"/>
    <x v="529"/>
    <x v="1"/>
    <x v="43"/>
    <x v="43"/>
    <x v="0"/>
    <n v="9"/>
    <n v="30.96"/>
    <n v="83.06"/>
    <n v="747.54"/>
    <n v="278.64"/>
    <n v="468.9"/>
  </r>
  <r>
    <s v="TXN00635"/>
    <x v="31"/>
    <s v="CUST1184"/>
    <x v="120"/>
    <x v="0"/>
    <x v="4"/>
    <x v="4"/>
    <x v="1"/>
    <n v="7"/>
    <n v="1.21"/>
    <n v="69.16"/>
    <n v="484.12"/>
    <n v="8.4699999999999989"/>
    <n v="475.65"/>
  </r>
  <r>
    <s v="TXN00636"/>
    <x v="152"/>
    <s v="CUST1021"/>
    <x v="530"/>
    <x v="0"/>
    <x v="63"/>
    <x v="63"/>
    <x v="4"/>
    <n v="6"/>
    <n v="28.03"/>
    <n v="40.9"/>
    <n v="245.39999999999998"/>
    <n v="168.18"/>
    <n v="77.21999999999997"/>
  </r>
  <r>
    <s v="TXN00637"/>
    <x v="303"/>
    <s v="CUST1497"/>
    <x v="531"/>
    <x v="2"/>
    <x v="40"/>
    <x v="40"/>
    <x v="4"/>
    <n v="6"/>
    <n v="21.9"/>
    <n v="34.06"/>
    <n v="204.36"/>
    <n v="131.39999999999998"/>
    <n v="72.960000000000036"/>
  </r>
  <r>
    <s v="TXN00638"/>
    <x v="304"/>
    <s v="CUST0485"/>
    <x v="532"/>
    <x v="3"/>
    <x v="39"/>
    <x v="39"/>
    <x v="1"/>
    <n v="2"/>
    <n v="2.85"/>
    <n v="58.65"/>
    <n v="117.3"/>
    <n v="5.7"/>
    <n v="111.6"/>
  </r>
  <r>
    <s v="TXN00639"/>
    <x v="98"/>
    <s v="CUST1459"/>
    <x v="69"/>
    <x v="3"/>
    <x v="66"/>
    <x v="66"/>
    <x v="2"/>
    <n v="6"/>
    <n v="31.85"/>
    <n v="65.27"/>
    <n v="391.62"/>
    <n v="191.10000000000002"/>
    <n v="200.51999999999998"/>
  </r>
  <r>
    <s v="TXN00640"/>
    <x v="249"/>
    <s v="CUST1028"/>
    <x v="533"/>
    <x v="2"/>
    <x v="48"/>
    <x v="48"/>
    <x v="0"/>
    <n v="6"/>
    <n v="1.01"/>
    <n v="94.5"/>
    <n v="567"/>
    <n v="6.0600000000000005"/>
    <n v="560.94000000000005"/>
  </r>
  <r>
    <s v="TXN00641"/>
    <x v="246"/>
    <s v="CUST0552"/>
    <x v="534"/>
    <x v="0"/>
    <x v="3"/>
    <x v="3"/>
    <x v="0"/>
    <n v="3"/>
    <n v="28.91"/>
    <n v="31.08"/>
    <n v="93.24"/>
    <n v="86.73"/>
    <n v="6.5099999999999909"/>
  </r>
  <r>
    <s v="TXN00642"/>
    <x v="271"/>
    <s v="CUST0842"/>
    <x v="535"/>
    <x v="3"/>
    <x v="66"/>
    <x v="66"/>
    <x v="2"/>
    <n v="9"/>
    <n v="31.85"/>
    <n v="79.12"/>
    <n v="712.08"/>
    <n v="286.65000000000003"/>
    <n v="425.43"/>
  </r>
  <r>
    <s v="TXN00643"/>
    <x v="147"/>
    <s v="CUST1119"/>
    <x v="536"/>
    <x v="1"/>
    <x v="21"/>
    <x v="21"/>
    <x v="0"/>
    <n v="3"/>
    <n v="12.41"/>
    <n v="86.3"/>
    <n v="258.89999999999998"/>
    <n v="37.230000000000004"/>
    <n v="221.66999999999996"/>
  </r>
  <r>
    <s v="TXN00644"/>
    <x v="131"/>
    <s v="CUST1181"/>
    <x v="537"/>
    <x v="0"/>
    <x v="48"/>
    <x v="48"/>
    <x v="0"/>
    <n v="2"/>
    <n v="1.01"/>
    <n v="96.3"/>
    <n v="192.6"/>
    <n v="2.02"/>
    <n v="190.57999999999998"/>
  </r>
  <r>
    <s v="TXN00645"/>
    <x v="143"/>
    <s v="CUST0752"/>
    <x v="538"/>
    <x v="2"/>
    <x v="59"/>
    <x v="59"/>
    <x v="0"/>
    <n v="2"/>
    <n v="35.39"/>
    <n v="44.84"/>
    <n v="89.68"/>
    <n v="70.78"/>
    <n v="18.900000000000006"/>
  </r>
  <r>
    <s v="TXN00646"/>
    <x v="3"/>
    <s v="CUST0069"/>
    <x v="539"/>
    <x v="3"/>
    <x v="22"/>
    <x v="22"/>
    <x v="0"/>
    <n v="5"/>
    <n v="19.34"/>
    <n v="78.790000000000006"/>
    <n v="393.95000000000005"/>
    <n v="96.7"/>
    <n v="297.25000000000006"/>
  </r>
  <r>
    <s v="TXN00647"/>
    <x v="305"/>
    <s v="CUST0078"/>
    <x v="540"/>
    <x v="1"/>
    <x v="24"/>
    <x v="24"/>
    <x v="0"/>
    <n v="2"/>
    <n v="24.52"/>
    <n v="6.73"/>
    <n v="13.46"/>
    <n v="49.04"/>
    <n v="-35.58"/>
  </r>
  <r>
    <s v="TXN00648"/>
    <x v="306"/>
    <s v="CUST1164"/>
    <x v="541"/>
    <x v="2"/>
    <x v="50"/>
    <x v="50"/>
    <x v="2"/>
    <n v="1"/>
    <n v="23.2"/>
    <n v="20.87"/>
    <n v="20.87"/>
    <n v="23.2"/>
    <n v="-2.3299999999999983"/>
  </r>
  <r>
    <s v="TXN00649"/>
    <x v="202"/>
    <s v="CUST0990"/>
    <x v="542"/>
    <x v="1"/>
    <x v="53"/>
    <x v="53"/>
    <x v="2"/>
    <n v="1"/>
    <n v="23.58"/>
    <n v="88.42"/>
    <n v="88.42"/>
    <n v="23.58"/>
    <n v="64.84"/>
  </r>
  <r>
    <s v="TXN00650"/>
    <x v="216"/>
    <s v="CUST1444"/>
    <x v="364"/>
    <x v="3"/>
    <x v="26"/>
    <x v="26"/>
    <x v="4"/>
    <n v="9"/>
    <n v="21.34"/>
    <n v="66.989999999999995"/>
    <n v="602.91"/>
    <n v="192.06"/>
    <n v="410.84999999999997"/>
  </r>
  <r>
    <s v="TXN00651"/>
    <x v="240"/>
    <s v="CUST0755"/>
    <x v="145"/>
    <x v="0"/>
    <x v="71"/>
    <x v="71"/>
    <x v="4"/>
    <n v="1"/>
    <n v="22.03"/>
    <n v="7.91"/>
    <n v="7.91"/>
    <n v="22.03"/>
    <n v="-14.120000000000001"/>
  </r>
  <r>
    <s v="TXN00652"/>
    <x v="287"/>
    <s v="CUST0232"/>
    <x v="18"/>
    <x v="2"/>
    <x v="44"/>
    <x v="44"/>
    <x v="4"/>
    <n v="7"/>
    <n v="2.25"/>
    <n v="14.65"/>
    <n v="102.55"/>
    <n v="15.75"/>
    <n v="86.8"/>
  </r>
  <r>
    <s v="TXN00653"/>
    <x v="307"/>
    <s v="CUST1189"/>
    <x v="543"/>
    <x v="3"/>
    <x v="58"/>
    <x v="58"/>
    <x v="0"/>
    <n v="3"/>
    <n v="11.76"/>
    <n v="35.14"/>
    <n v="105.42"/>
    <n v="35.28"/>
    <n v="70.14"/>
  </r>
  <r>
    <s v="TXN00654"/>
    <x v="135"/>
    <s v="CUST0987"/>
    <x v="236"/>
    <x v="2"/>
    <x v="38"/>
    <x v="38"/>
    <x v="3"/>
    <n v="6"/>
    <n v="32.54"/>
    <n v="44.12"/>
    <n v="264.71999999999997"/>
    <n v="195.24"/>
    <n v="69.479999999999961"/>
  </r>
  <r>
    <s v="TXN00655"/>
    <x v="212"/>
    <s v="CUST1415"/>
    <x v="544"/>
    <x v="0"/>
    <x v="64"/>
    <x v="64"/>
    <x v="4"/>
    <n v="4"/>
    <n v="34.61"/>
    <n v="37.4"/>
    <n v="149.6"/>
    <n v="138.44"/>
    <n v="11.159999999999997"/>
  </r>
  <r>
    <s v="TXN00656"/>
    <x v="105"/>
    <s v="CUST0164"/>
    <x v="545"/>
    <x v="0"/>
    <x v="67"/>
    <x v="67"/>
    <x v="3"/>
    <n v="4"/>
    <n v="31.5"/>
    <n v="61.56"/>
    <n v="246.24"/>
    <n v="126"/>
    <n v="120.24000000000001"/>
  </r>
  <r>
    <s v="TXN00657"/>
    <x v="308"/>
    <s v="CUST0291"/>
    <x v="546"/>
    <x v="0"/>
    <x v="52"/>
    <x v="52"/>
    <x v="1"/>
    <n v="3"/>
    <n v="14.27"/>
    <n v="55.91"/>
    <n v="167.73"/>
    <n v="42.81"/>
    <n v="124.91999999999999"/>
  </r>
  <r>
    <s v="TXN00658"/>
    <x v="309"/>
    <s v="CUST1496"/>
    <x v="74"/>
    <x v="2"/>
    <x v="66"/>
    <x v="66"/>
    <x v="2"/>
    <n v="1"/>
    <n v="31.85"/>
    <n v="13.29"/>
    <n v="13.29"/>
    <n v="31.85"/>
    <n v="-18.560000000000002"/>
  </r>
  <r>
    <s v="TXN00659"/>
    <x v="294"/>
    <s v="CUST1498"/>
    <x v="547"/>
    <x v="1"/>
    <x v="65"/>
    <x v="65"/>
    <x v="1"/>
    <n v="5"/>
    <n v="47.62"/>
    <n v="62.09"/>
    <n v="310.45000000000005"/>
    <n v="238.1"/>
    <n v="72.350000000000051"/>
  </r>
  <r>
    <s v="TXN00660"/>
    <x v="310"/>
    <s v="CUST1079"/>
    <x v="548"/>
    <x v="3"/>
    <x v="40"/>
    <x v="40"/>
    <x v="4"/>
    <n v="7"/>
    <n v="21.9"/>
    <n v="81.239999999999995"/>
    <n v="568.67999999999995"/>
    <n v="153.29999999999998"/>
    <n v="415.38"/>
  </r>
  <r>
    <s v="TXN00661"/>
    <x v="111"/>
    <s v="CUST0573"/>
    <x v="549"/>
    <x v="1"/>
    <x v="38"/>
    <x v="38"/>
    <x v="3"/>
    <n v="5"/>
    <n v="32.54"/>
    <n v="27.23"/>
    <n v="136.15"/>
    <n v="162.69999999999999"/>
    <n v="-26.549999999999983"/>
  </r>
  <r>
    <s v="TXN00662"/>
    <x v="250"/>
    <s v="CUST0953"/>
    <x v="197"/>
    <x v="3"/>
    <x v="40"/>
    <x v="40"/>
    <x v="4"/>
    <n v="5"/>
    <n v="21.9"/>
    <n v="75.19"/>
    <n v="375.95"/>
    <n v="109.5"/>
    <n v="266.45"/>
  </r>
  <r>
    <s v="TXN00663"/>
    <x v="174"/>
    <s v="CUST1059"/>
    <x v="10"/>
    <x v="2"/>
    <x v="28"/>
    <x v="28"/>
    <x v="3"/>
    <n v="7"/>
    <n v="16.21"/>
    <n v="97.82"/>
    <n v="684.74"/>
    <n v="113.47"/>
    <n v="571.27"/>
  </r>
  <r>
    <s v="TXN00664"/>
    <x v="114"/>
    <s v="CUST0161"/>
    <x v="376"/>
    <x v="3"/>
    <x v="70"/>
    <x v="70"/>
    <x v="2"/>
    <n v="3"/>
    <n v="36.229999999999997"/>
    <n v="75.87"/>
    <n v="227.61"/>
    <n v="108.69"/>
    <n v="118.92000000000002"/>
  </r>
  <r>
    <s v="TXN00665"/>
    <x v="290"/>
    <s v="CUST1072"/>
    <x v="550"/>
    <x v="1"/>
    <x v="6"/>
    <x v="6"/>
    <x v="1"/>
    <n v="3"/>
    <n v="49.21"/>
    <n v="24.38"/>
    <n v="73.14"/>
    <n v="147.63"/>
    <n v="-74.489999999999995"/>
  </r>
  <r>
    <s v="TXN00666"/>
    <x v="179"/>
    <s v="CUST1250"/>
    <x v="551"/>
    <x v="3"/>
    <x v="39"/>
    <x v="39"/>
    <x v="1"/>
    <n v="6"/>
    <n v="2.85"/>
    <n v="25.23"/>
    <n v="151.38"/>
    <n v="17.100000000000001"/>
    <n v="134.28"/>
  </r>
  <r>
    <s v="TXN00667"/>
    <x v="170"/>
    <s v="CUST0182"/>
    <x v="552"/>
    <x v="1"/>
    <x v="10"/>
    <x v="10"/>
    <x v="1"/>
    <n v="6"/>
    <n v="41.78"/>
    <n v="32.18"/>
    <n v="193.07999999999998"/>
    <n v="250.68"/>
    <n v="-57.600000000000023"/>
  </r>
  <r>
    <s v="TXN00668"/>
    <x v="208"/>
    <s v="CUST0503"/>
    <x v="553"/>
    <x v="1"/>
    <x v="54"/>
    <x v="54"/>
    <x v="1"/>
    <n v="2"/>
    <n v="48.6"/>
    <n v="82.38"/>
    <n v="164.76"/>
    <n v="97.2"/>
    <n v="67.559999999999988"/>
  </r>
  <r>
    <s v="TXN00669"/>
    <x v="285"/>
    <s v="CUST0968"/>
    <x v="554"/>
    <x v="2"/>
    <x v="6"/>
    <x v="6"/>
    <x v="1"/>
    <n v="7"/>
    <n v="49.21"/>
    <n v="40.090000000000003"/>
    <n v="280.63"/>
    <n v="344.47"/>
    <n v="-63.840000000000032"/>
  </r>
  <r>
    <s v="TXN00670"/>
    <x v="290"/>
    <s v="CUST1292"/>
    <x v="555"/>
    <x v="2"/>
    <x v="1"/>
    <x v="1"/>
    <x v="1"/>
    <n v="1"/>
    <n v="22.93"/>
    <n v="16.64"/>
    <n v="16.64"/>
    <n v="22.93"/>
    <n v="-6.2899999999999991"/>
  </r>
  <r>
    <s v="TXN00671"/>
    <x v="189"/>
    <s v="CUST1360"/>
    <x v="556"/>
    <x v="3"/>
    <x v="59"/>
    <x v="59"/>
    <x v="0"/>
    <n v="5"/>
    <n v="35.39"/>
    <n v="65.47"/>
    <n v="327.35000000000002"/>
    <n v="176.95"/>
    <n v="150.40000000000003"/>
  </r>
  <r>
    <s v="TXN00672"/>
    <x v="311"/>
    <s v="CUST1370"/>
    <x v="557"/>
    <x v="0"/>
    <x v="65"/>
    <x v="65"/>
    <x v="1"/>
    <n v="7"/>
    <n v="47.62"/>
    <n v="38.9"/>
    <n v="272.3"/>
    <n v="333.34"/>
    <n v="-61.039999999999964"/>
  </r>
  <r>
    <s v="TXN00673"/>
    <x v="278"/>
    <s v="CUST0160"/>
    <x v="438"/>
    <x v="3"/>
    <x v="8"/>
    <x v="8"/>
    <x v="0"/>
    <n v="5"/>
    <n v="37.880000000000003"/>
    <n v="23.15"/>
    <n v="115.75"/>
    <n v="189.4"/>
    <n v="-73.650000000000006"/>
  </r>
  <r>
    <s v="TXN00674"/>
    <x v="201"/>
    <s v="CUST1401"/>
    <x v="558"/>
    <x v="3"/>
    <x v="66"/>
    <x v="66"/>
    <x v="2"/>
    <n v="2"/>
    <n v="31.85"/>
    <n v="95.67"/>
    <n v="191.34"/>
    <n v="63.7"/>
    <n v="127.64"/>
  </r>
  <r>
    <s v="TXN00675"/>
    <x v="101"/>
    <s v="CUST1298"/>
    <x v="559"/>
    <x v="3"/>
    <x v="44"/>
    <x v="44"/>
    <x v="4"/>
    <n v="9"/>
    <n v="2.25"/>
    <n v="5.65"/>
    <n v="50.85"/>
    <n v="20.25"/>
    <n v="30.6"/>
  </r>
  <r>
    <s v="TXN00676"/>
    <x v="203"/>
    <s v="CUST1105"/>
    <x v="560"/>
    <x v="3"/>
    <x v="67"/>
    <x v="67"/>
    <x v="3"/>
    <n v="5"/>
    <n v="31.5"/>
    <n v="69.959999999999994"/>
    <n v="349.79999999999995"/>
    <n v="157.5"/>
    <n v="192.29999999999995"/>
  </r>
  <r>
    <s v="TXN00677"/>
    <x v="165"/>
    <s v="CUST1188"/>
    <x v="561"/>
    <x v="2"/>
    <x v="2"/>
    <x v="2"/>
    <x v="1"/>
    <n v="4"/>
    <n v="33.65"/>
    <n v="82.41"/>
    <n v="329.64"/>
    <n v="134.6"/>
    <n v="195.04"/>
  </r>
  <r>
    <s v="TXN00678"/>
    <x v="292"/>
    <s v="CUST0640"/>
    <x v="320"/>
    <x v="0"/>
    <x v="64"/>
    <x v="64"/>
    <x v="4"/>
    <n v="7"/>
    <n v="34.61"/>
    <n v="25.92"/>
    <n v="181.44"/>
    <n v="242.26999999999998"/>
    <n v="-60.829999999999984"/>
  </r>
  <r>
    <s v="TXN00679"/>
    <x v="37"/>
    <s v="CUST1256"/>
    <x v="7"/>
    <x v="3"/>
    <x v="6"/>
    <x v="6"/>
    <x v="1"/>
    <n v="4"/>
    <n v="49.21"/>
    <n v="57.21"/>
    <n v="228.84"/>
    <n v="196.84"/>
    <n v="32"/>
  </r>
  <r>
    <s v="TXN00680"/>
    <x v="210"/>
    <s v="CUST0109"/>
    <x v="484"/>
    <x v="0"/>
    <x v="71"/>
    <x v="71"/>
    <x v="4"/>
    <n v="9"/>
    <n v="22.03"/>
    <n v="36.57"/>
    <n v="329.13"/>
    <n v="198.27"/>
    <n v="130.85999999999999"/>
  </r>
  <r>
    <s v="TXN00681"/>
    <x v="30"/>
    <s v="CUST0704"/>
    <x v="562"/>
    <x v="1"/>
    <x v="40"/>
    <x v="40"/>
    <x v="4"/>
    <n v="5"/>
    <n v="21.9"/>
    <n v="71.75"/>
    <n v="358.75"/>
    <n v="109.5"/>
    <n v="249.25"/>
  </r>
  <r>
    <s v="TXN00682"/>
    <x v="312"/>
    <s v="CUST1096"/>
    <x v="563"/>
    <x v="3"/>
    <x v="18"/>
    <x v="18"/>
    <x v="4"/>
    <n v="7"/>
    <n v="45.26"/>
    <n v="76.17"/>
    <n v="533.19000000000005"/>
    <n v="316.82"/>
    <n v="216.37000000000006"/>
  </r>
  <r>
    <s v="TXN00683"/>
    <x v="132"/>
    <s v="CUST0023"/>
    <x v="564"/>
    <x v="1"/>
    <x v="3"/>
    <x v="3"/>
    <x v="0"/>
    <n v="1"/>
    <n v="28.91"/>
    <n v="86.28"/>
    <n v="86.28"/>
    <n v="28.91"/>
    <n v="57.370000000000005"/>
  </r>
  <r>
    <s v="TXN00684"/>
    <x v="201"/>
    <s v="CUST0961"/>
    <x v="565"/>
    <x v="1"/>
    <x v="22"/>
    <x v="22"/>
    <x v="0"/>
    <n v="5"/>
    <n v="19.34"/>
    <n v="40.4"/>
    <n v="202"/>
    <n v="96.7"/>
    <n v="105.3"/>
  </r>
  <r>
    <s v="TXN00685"/>
    <x v="25"/>
    <s v="CUST0930"/>
    <x v="30"/>
    <x v="1"/>
    <x v="17"/>
    <x v="17"/>
    <x v="1"/>
    <n v="3"/>
    <n v="26.74"/>
    <n v="21.93"/>
    <n v="65.789999999999992"/>
    <n v="80.22"/>
    <n v="-14.430000000000007"/>
  </r>
  <r>
    <s v="TXN00686"/>
    <x v="99"/>
    <s v="CUST1050"/>
    <x v="566"/>
    <x v="1"/>
    <x v="2"/>
    <x v="2"/>
    <x v="1"/>
    <n v="7"/>
    <n v="33.65"/>
    <n v="94.2"/>
    <n v="659.4"/>
    <n v="235.54999999999998"/>
    <n v="423.85"/>
  </r>
  <r>
    <s v="TXN00687"/>
    <x v="9"/>
    <s v="CUST0961"/>
    <x v="565"/>
    <x v="1"/>
    <x v="72"/>
    <x v="72"/>
    <x v="1"/>
    <n v="8"/>
    <n v="3.66"/>
    <n v="12.37"/>
    <n v="98.96"/>
    <n v="29.28"/>
    <n v="69.679999999999993"/>
  </r>
  <r>
    <s v="TXN00688"/>
    <x v="19"/>
    <s v="CUST1176"/>
    <x v="349"/>
    <x v="1"/>
    <x v="16"/>
    <x v="16"/>
    <x v="3"/>
    <n v="7"/>
    <n v="47.88"/>
    <n v="62.42"/>
    <n v="436.94"/>
    <n v="335.16"/>
    <n v="101.77999999999997"/>
  </r>
  <r>
    <s v="TXN00689"/>
    <x v="26"/>
    <s v="CUST0679"/>
    <x v="123"/>
    <x v="1"/>
    <x v="37"/>
    <x v="37"/>
    <x v="2"/>
    <n v="9"/>
    <n v="36.64"/>
    <n v="56.18"/>
    <n v="505.62"/>
    <n v="329.76"/>
    <n v="175.86"/>
  </r>
  <r>
    <s v="TXN00690"/>
    <x v="205"/>
    <s v="CUST0863"/>
    <x v="567"/>
    <x v="2"/>
    <x v="73"/>
    <x v="73"/>
    <x v="1"/>
    <n v="6"/>
    <n v="14.95"/>
    <n v="38.72"/>
    <n v="232.32"/>
    <n v="89.699999999999989"/>
    <n v="142.62"/>
  </r>
  <r>
    <s v="TXN00691"/>
    <x v="26"/>
    <s v="CUST0723"/>
    <x v="568"/>
    <x v="0"/>
    <x v="8"/>
    <x v="8"/>
    <x v="0"/>
    <n v="5"/>
    <n v="37.880000000000003"/>
    <n v="32.33"/>
    <n v="161.64999999999998"/>
    <n v="189.4"/>
    <n v="-27.750000000000028"/>
  </r>
  <r>
    <s v="TXN00692"/>
    <x v="240"/>
    <s v="CUST0604"/>
    <x v="569"/>
    <x v="0"/>
    <x v="66"/>
    <x v="66"/>
    <x v="2"/>
    <n v="9"/>
    <n v="31.85"/>
    <n v="13.88"/>
    <n v="124.92"/>
    <n v="286.65000000000003"/>
    <n v="-161.73000000000002"/>
  </r>
  <r>
    <s v="TXN00693"/>
    <x v="268"/>
    <s v="CUST0593"/>
    <x v="570"/>
    <x v="1"/>
    <x v="1"/>
    <x v="1"/>
    <x v="1"/>
    <n v="3"/>
    <n v="22.93"/>
    <n v="27.97"/>
    <n v="83.91"/>
    <n v="68.789999999999992"/>
    <n v="15.120000000000005"/>
  </r>
  <r>
    <s v="TXN00694"/>
    <x v="147"/>
    <s v="CUST0344"/>
    <x v="571"/>
    <x v="1"/>
    <x v="68"/>
    <x v="68"/>
    <x v="0"/>
    <n v="1"/>
    <n v="1.38"/>
    <n v="50.99"/>
    <n v="50.99"/>
    <n v="1.38"/>
    <n v="49.61"/>
  </r>
  <r>
    <s v="TXN00695"/>
    <x v="266"/>
    <s v="CUST0073"/>
    <x v="233"/>
    <x v="2"/>
    <x v="73"/>
    <x v="73"/>
    <x v="1"/>
    <n v="6"/>
    <n v="14.95"/>
    <n v="8.1999999999999993"/>
    <n v="49.199999999999996"/>
    <n v="89.699999999999989"/>
    <n v="-40.499999999999993"/>
  </r>
  <r>
    <s v="TXN00696"/>
    <x v="201"/>
    <s v="CUST1424"/>
    <x v="572"/>
    <x v="2"/>
    <x v="72"/>
    <x v="72"/>
    <x v="1"/>
    <n v="8"/>
    <n v="3.66"/>
    <n v="98.18"/>
    <n v="785.44"/>
    <n v="29.28"/>
    <n v="756.16000000000008"/>
  </r>
  <r>
    <s v="TXN00697"/>
    <x v="36"/>
    <s v="CUST1224"/>
    <x v="573"/>
    <x v="1"/>
    <x v="33"/>
    <x v="33"/>
    <x v="3"/>
    <n v="8"/>
    <n v="35.53"/>
    <n v="85.15"/>
    <n v="681.2"/>
    <n v="284.24"/>
    <n v="396.96000000000004"/>
  </r>
  <r>
    <s v="TXN00698"/>
    <x v="173"/>
    <s v="CUST0623"/>
    <x v="574"/>
    <x v="3"/>
    <x v="63"/>
    <x v="63"/>
    <x v="4"/>
    <n v="2"/>
    <n v="28.03"/>
    <n v="36.619999999999997"/>
    <n v="73.239999999999995"/>
    <n v="56.06"/>
    <n v="17.179999999999993"/>
  </r>
  <r>
    <s v="TXN00699"/>
    <x v="265"/>
    <s v="CUST1489"/>
    <x v="54"/>
    <x v="1"/>
    <x v="31"/>
    <x v="31"/>
    <x v="3"/>
    <n v="8"/>
    <n v="13.9"/>
    <n v="85.36"/>
    <n v="682.88"/>
    <n v="111.2"/>
    <n v="571.67999999999995"/>
  </r>
  <r>
    <s v="TXN00700"/>
    <x v="281"/>
    <s v="CUST1155"/>
    <x v="575"/>
    <x v="0"/>
    <x v="69"/>
    <x v="69"/>
    <x v="1"/>
    <n v="6"/>
    <n v="25.33"/>
    <n v="45.3"/>
    <n v="271.79999999999995"/>
    <n v="151.97999999999999"/>
    <n v="119.81999999999996"/>
  </r>
  <r>
    <s v="TXN00701"/>
    <x v="154"/>
    <s v="CUST0534"/>
    <x v="576"/>
    <x v="2"/>
    <x v="42"/>
    <x v="42"/>
    <x v="1"/>
    <n v="5"/>
    <n v="1.35"/>
    <n v="21.51"/>
    <n v="107.55000000000001"/>
    <n v="6.75"/>
    <n v="100.80000000000001"/>
  </r>
  <r>
    <s v="TXN00702"/>
    <x v="117"/>
    <s v="CUST0126"/>
    <x v="454"/>
    <x v="3"/>
    <x v="73"/>
    <x v="73"/>
    <x v="1"/>
    <n v="9"/>
    <n v="14.95"/>
    <n v="75.33"/>
    <n v="677.97"/>
    <n v="134.54999999999998"/>
    <n v="543.42000000000007"/>
  </r>
  <r>
    <s v="TXN00703"/>
    <x v="150"/>
    <s v="CUST1289"/>
    <x v="165"/>
    <x v="1"/>
    <x v="61"/>
    <x v="61"/>
    <x v="1"/>
    <n v="8"/>
    <n v="36.08"/>
    <n v="90.91"/>
    <n v="727.28"/>
    <n v="288.64"/>
    <n v="438.64"/>
  </r>
  <r>
    <s v="TXN00704"/>
    <x v="228"/>
    <s v="CUST0970"/>
    <x v="577"/>
    <x v="1"/>
    <x v="47"/>
    <x v="47"/>
    <x v="2"/>
    <n v="2"/>
    <n v="29.86"/>
    <n v="67.38"/>
    <n v="134.76"/>
    <n v="59.72"/>
    <n v="75.039999999999992"/>
  </r>
  <r>
    <s v="TXN00705"/>
    <x v="77"/>
    <s v="CUST1185"/>
    <x v="578"/>
    <x v="3"/>
    <x v="10"/>
    <x v="10"/>
    <x v="1"/>
    <n v="1"/>
    <n v="41.78"/>
    <n v="74.680000000000007"/>
    <n v="74.680000000000007"/>
    <n v="41.78"/>
    <n v="32.900000000000006"/>
  </r>
  <r>
    <s v="TXN00706"/>
    <x v="20"/>
    <s v="CUST0347"/>
    <x v="579"/>
    <x v="1"/>
    <x v="29"/>
    <x v="29"/>
    <x v="2"/>
    <n v="5"/>
    <n v="14.75"/>
    <n v="74.489999999999995"/>
    <n v="372.45"/>
    <n v="73.75"/>
    <n v="298.7"/>
  </r>
  <r>
    <s v="TXN00707"/>
    <x v="313"/>
    <s v="CUST1174"/>
    <x v="580"/>
    <x v="2"/>
    <x v="63"/>
    <x v="63"/>
    <x v="4"/>
    <n v="9"/>
    <n v="28.03"/>
    <n v="74.83"/>
    <n v="673.47"/>
    <n v="252.27"/>
    <n v="421.20000000000005"/>
  </r>
  <r>
    <s v="TXN00708"/>
    <x v="314"/>
    <s v="CUST0106"/>
    <x v="70"/>
    <x v="1"/>
    <x v="19"/>
    <x v="19"/>
    <x v="3"/>
    <n v="8"/>
    <n v="22.66"/>
    <n v="86.89"/>
    <n v="695.12"/>
    <n v="181.28"/>
    <n v="513.84"/>
  </r>
  <r>
    <s v="TXN00709"/>
    <x v="229"/>
    <s v="CUST1345"/>
    <x v="581"/>
    <x v="3"/>
    <x v="13"/>
    <x v="13"/>
    <x v="0"/>
    <n v="2"/>
    <n v="4.59"/>
    <n v="84.11"/>
    <n v="168.22"/>
    <n v="9.18"/>
    <n v="159.04"/>
  </r>
  <r>
    <s v="TXN00710"/>
    <x v="236"/>
    <s v="CUST0598"/>
    <x v="582"/>
    <x v="3"/>
    <x v="26"/>
    <x v="26"/>
    <x v="4"/>
    <n v="9"/>
    <n v="21.34"/>
    <n v="23.6"/>
    <n v="212.4"/>
    <n v="192.06"/>
    <n v="20.340000000000003"/>
  </r>
  <r>
    <s v="TXN00711"/>
    <x v="20"/>
    <s v="CUST1279"/>
    <x v="583"/>
    <x v="2"/>
    <x v="69"/>
    <x v="69"/>
    <x v="1"/>
    <n v="3"/>
    <n v="25.33"/>
    <n v="94.88"/>
    <n v="284.64"/>
    <n v="75.989999999999995"/>
    <n v="208.64999999999998"/>
  </r>
  <r>
    <s v="TXN00712"/>
    <x v="315"/>
    <s v="CUST0056"/>
    <x v="584"/>
    <x v="3"/>
    <x v="0"/>
    <x v="0"/>
    <x v="0"/>
    <n v="5"/>
    <n v="47.78"/>
    <n v="90.35"/>
    <n v="451.75"/>
    <n v="238.9"/>
    <n v="212.85"/>
  </r>
  <r>
    <s v="TXN00713"/>
    <x v="95"/>
    <s v="CUST0588"/>
    <x v="585"/>
    <x v="1"/>
    <x v="5"/>
    <x v="5"/>
    <x v="2"/>
    <n v="7"/>
    <n v="35.82"/>
    <n v="41.01"/>
    <n v="287.07"/>
    <n v="250.74"/>
    <n v="36.329999999999984"/>
  </r>
  <r>
    <s v="TXN00714"/>
    <x v="102"/>
    <s v="CUST0993"/>
    <x v="586"/>
    <x v="0"/>
    <x v="29"/>
    <x v="29"/>
    <x v="2"/>
    <n v="6"/>
    <n v="14.75"/>
    <n v="48.01"/>
    <n v="288.06"/>
    <n v="88.5"/>
    <n v="199.56"/>
  </r>
  <r>
    <s v="TXN00715"/>
    <x v="316"/>
    <s v="CUST0169"/>
    <x v="587"/>
    <x v="3"/>
    <x v="51"/>
    <x v="51"/>
    <x v="2"/>
    <n v="1"/>
    <n v="3.13"/>
    <n v="93.04"/>
    <n v="93.04"/>
    <n v="3.13"/>
    <n v="89.910000000000011"/>
  </r>
  <r>
    <s v="TXN00716"/>
    <x v="78"/>
    <s v="CUST0260"/>
    <x v="588"/>
    <x v="2"/>
    <x v="69"/>
    <x v="69"/>
    <x v="1"/>
    <n v="3"/>
    <n v="25.33"/>
    <n v="95.49"/>
    <n v="286.46999999999997"/>
    <n v="75.989999999999995"/>
    <n v="210.47999999999996"/>
  </r>
  <r>
    <s v="TXN00717"/>
    <x v="193"/>
    <s v="CUST1036"/>
    <x v="589"/>
    <x v="3"/>
    <x v="2"/>
    <x v="2"/>
    <x v="1"/>
    <n v="1"/>
    <n v="33.65"/>
    <n v="53.91"/>
    <n v="53.91"/>
    <n v="33.65"/>
    <n v="20.259999999999998"/>
  </r>
  <r>
    <s v="TXN00718"/>
    <x v="196"/>
    <s v="CUST0158"/>
    <x v="590"/>
    <x v="0"/>
    <x v="5"/>
    <x v="5"/>
    <x v="2"/>
    <n v="1"/>
    <n v="35.82"/>
    <n v="30.61"/>
    <n v="30.61"/>
    <n v="35.82"/>
    <n v="-5.2100000000000009"/>
  </r>
  <r>
    <s v="TXN00719"/>
    <x v="223"/>
    <s v="CUST0570"/>
    <x v="105"/>
    <x v="3"/>
    <x v="49"/>
    <x v="49"/>
    <x v="4"/>
    <n v="9"/>
    <n v="19.98"/>
    <n v="95.86"/>
    <n v="862.74"/>
    <n v="179.82"/>
    <n v="682.92000000000007"/>
  </r>
  <r>
    <s v="TXN00720"/>
    <x v="37"/>
    <s v="CUST0517"/>
    <x v="591"/>
    <x v="2"/>
    <x v="29"/>
    <x v="29"/>
    <x v="2"/>
    <n v="2"/>
    <n v="14.75"/>
    <n v="54.21"/>
    <n v="108.42"/>
    <n v="29.5"/>
    <n v="78.92"/>
  </r>
  <r>
    <s v="TXN00721"/>
    <x v="277"/>
    <s v="CUST0272"/>
    <x v="301"/>
    <x v="2"/>
    <x v="37"/>
    <x v="37"/>
    <x v="2"/>
    <n v="5"/>
    <n v="36.64"/>
    <n v="45.47"/>
    <n v="227.35"/>
    <n v="183.2"/>
    <n v="44.150000000000006"/>
  </r>
  <r>
    <s v="TXN00722"/>
    <x v="90"/>
    <s v="CUST1262"/>
    <x v="224"/>
    <x v="3"/>
    <x v="53"/>
    <x v="53"/>
    <x v="2"/>
    <n v="4"/>
    <n v="23.58"/>
    <n v="96.38"/>
    <n v="385.52"/>
    <n v="94.32"/>
    <n v="291.2"/>
  </r>
  <r>
    <s v="TXN00723"/>
    <x v="63"/>
    <s v="CUST0576"/>
    <x v="592"/>
    <x v="0"/>
    <x v="67"/>
    <x v="67"/>
    <x v="3"/>
    <n v="7"/>
    <n v="31.5"/>
    <n v="44.19"/>
    <n v="309.33"/>
    <n v="220.5"/>
    <n v="88.829999999999984"/>
  </r>
  <r>
    <s v="TXN00724"/>
    <x v="277"/>
    <s v="CUST0564"/>
    <x v="593"/>
    <x v="2"/>
    <x v="68"/>
    <x v="68"/>
    <x v="0"/>
    <n v="9"/>
    <n v="1.38"/>
    <n v="78.64"/>
    <n v="707.76"/>
    <n v="12.419999999999998"/>
    <n v="695.34"/>
  </r>
  <r>
    <s v="TXN00725"/>
    <x v="36"/>
    <s v="CUST0527"/>
    <x v="594"/>
    <x v="1"/>
    <x v="68"/>
    <x v="68"/>
    <x v="0"/>
    <n v="2"/>
    <n v="1.38"/>
    <n v="58.88"/>
    <n v="117.76"/>
    <n v="2.76"/>
    <n v="115"/>
  </r>
  <r>
    <s v="TXN00726"/>
    <x v="37"/>
    <s v="CUST0030"/>
    <x v="595"/>
    <x v="2"/>
    <x v="44"/>
    <x v="44"/>
    <x v="4"/>
    <n v="8"/>
    <n v="2.25"/>
    <n v="11.38"/>
    <n v="91.04"/>
    <n v="18"/>
    <n v="73.040000000000006"/>
  </r>
  <r>
    <s v="TXN00727"/>
    <x v="29"/>
    <s v="CUST0229"/>
    <x v="596"/>
    <x v="3"/>
    <x v="16"/>
    <x v="16"/>
    <x v="3"/>
    <n v="7"/>
    <n v="47.88"/>
    <n v="90.78"/>
    <n v="635.46"/>
    <n v="335.16"/>
    <n v="300.3"/>
  </r>
  <r>
    <s v="TXN00728"/>
    <x v="278"/>
    <s v="CUST1237"/>
    <x v="597"/>
    <x v="1"/>
    <x v="53"/>
    <x v="53"/>
    <x v="2"/>
    <n v="7"/>
    <n v="23.58"/>
    <n v="97.68"/>
    <n v="683.76"/>
    <n v="165.06"/>
    <n v="518.70000000000005"/>
  </r>
  <r>
    <s v="TXN00729"/>
    <x v="317"/>
    <s v="CUST0358"/>
    <x v="598"/>
    <x v="2"/>
    <x v="36"/>
    <x v="36"/>
    <x v="2"/>
    <n v="7"/>
    <n v="44.18"/>
    <n v="23.75"/>
    <n v="166.25"/>
    <n v="309.26"/>
    <n v="-143.01"/>
  </r>
  <r>
    <s v="TXN00730"/>
    <x v="212"/>
    <s v="CUST1212"/>
    <x v="599"/>
    <x v="2"/>
    <x v="44"/>
    <x v="44"/>
    <x v="4"/>
    <n v="8"/>
    <n v="2.25"/>
    <n v="68.709999999999994"/>
    <n v="549.67999999999995"/>
    <n v="18"/>
    <n v="531.67999999999995"/>
  </r>
  <r>
    <s v="TXN00731"/>
    <x v="260"/>
    <s v="CUST0310"/>
    <x v="600"/>
    <x v="2"/>
    <x v="59"/>
    <x v="59"/>
    <x v="0"/>
    <n v="1"/>
    <n v="35.39"/>
    <n v="65.06"/>
    <n v="65.06"/>
    <n v="35.39"/>
    <n v="29.67"/>
  </r>
  <r>
    <s v="TXN00732"/>
    <x v="141"/>
    <s v="CUST1350"/>
    <x v="319"/>
    <x v="0"/>
    <x v="49"/>
    <x v="49"/>
    <x v="4"/>
    <n v="5"/>
    <n v="19.98"/>
    <n v="17.61"/>
    <n v="88.05"/>
    <n v="99.9"/>
    <n v="-11.850000000000009"/>
  </r>
  <r>
    <s v="TXN00733"/>
    <x v="135"/>
    <s v="CUST0915"/>
    <x v="601"/>
    <x v="0"/>
    <x v="36"/>
    <x v="36"/>
    <x v="2"/>
    <n v="6"/>
    <n v="44.18"/>
    <n v="64.44"/>
    <n v="386.64"/>
    <n v="265.08"/>
    <n v="121.56"/>
  </r>
  <r>
    <s v="TXN00734"/>
    <x v="245"/>
    <s v="CUST0758"/>
    <x v="602"/>
    <x v="3"/>
    <x v="58"/>
    <x v="58"/>
    <x v="0"/>
    <n v="6"/>
    <n v="11.76"/>
    <n v="36.979999999999997"/>
    <n v="221.88"/>
    <n v="70.56"/>
    <n v="151.32"/>
  </r>
  <r>
    <s v="TXN00735"/>
    <x v="262"/>
    <s v="CUST0360"/>
    <x v="226"/>
    <x v="0"/>
    <x v="73"/>
    <x v="73"/>
    <x v="1"/>
    <n v="8"/>
    <n v="14.95"/>
    <n v="10.24"/>
    <n v="81.92"/>
    <n v="119.6"/>
    <n v="-37.679999999999993"/>
  </r>
  <r>
    <s v="TXN00736"/>
    <x v="5"/>
    <s v="CUST0536"/>
    <x v="603"/>
    <x v="1"/>
    <x v="27"/>
    <x v="27"/>
    <x v="3"/>
    <n v="2"/>
    <n v="9.64"/>
    <n v="45.54"/>
    <n v="91.08"/>
    <n v="19.28"/>
    <n v="71.8"/>
  </r>
  <r>
    <s v="TXN00737"/>
    <x v="23"/>
    <s v="CUST1436"/>
    <x v="604"/>
    <x v="3"/>
    <x v="4"/>
    <x v="4"/>
    <x v="1"/>
    <n v="2"/>
    <n v="1.21"/>
    <n v="44.32"/>
    <n v="88.64"/>
    <n v="2.42"/>
    <n v="86.22"/>
  </r>
  <r>
    <s v="TXN00738"/>
    <x v="57"/>
    <s v="CUST0484"/>
    <x v="434"/>
    <x v="3"/>
    <x v="8"/>
    <x v="8"/>
    <x v="0"/>
    <n v="5"/>
    <n v="37.880000000000003"/>
    <n v="37.19"/>
    <n v="185.95"/>
    <n v="189.4"/>
    <n v="-3.4500000000000171"/>
  </r>
  <r>
    <s v="TXN00739"/>
    <x v="197"/>
    <s v="CUST0994"/>
    <x v="605"/>
    <x v="2"/>
    <x v="31"/>
    <x v="31"/>
    <x v="3"/>
    <n v="2"/>
    <n v="13.9"/>
    <n v="73.709999999999994"/>
    <n v="147.41999999999999"/>
    <n v="27.8"/>
    <n v="119.61999999999999"/>
  </r>
  <r>
    <s v="TXN00740"/>
    <x v="218"/>
    <s v="CUST0371"/>
    <x v="78"/>
    <x v="1"/>
    <x v="64"/>
    <x v="64"/>
    <x v="4"/>
    <n v="1"/>
    <n v="34.61"/>
    <n v="67.36"/>
    <n v="67.36"/>
    <n v="34.61"/>
    <n v="32.75"/>
  </r>
  <r>
    <s v="TXN00741"/>
    <x v="14"/>
    <s v="CUST1081"/>
    <x v="606"/>
    <x v="2"/>
    <x v="42"/>
    <x v="42"/>
    <x v="1"/>
    <n v="2"/>
    <n v="1.35"/>
    <n v="80.11"/>
    <n v="160.22"/>
    <n v="2.7"/>
    <n v="157.52000000000001"/>
  </r>
  <r>
    <s v="TXN00742"/>
    <x v="98"/>
    <s v="CUST0068"/>
    <x v="607"/>
    <x v="0"/>
    <x v="74"/>
    <x v="74"/>
    <x v="3"/>
    <n v="2"/>
    <n v="8.86"/>
    <n v="32.96"/>
    <n v="65.92"/>
    <n v="17.72"/>
    <n v="48.2"/>
  </r>
  <r>
    <s v="TXN00743"/>
    <x v="157"/>
    <s v="CUST0703"/>
    <x v="608"/>
    <x v="0"/>
    <x v="46"/>
    <x v="46"/>
    <x v="3"/>
    <n v="3"/>
    <n v="15.25"/>
    <n v="42.37"/>
    <n v="127.10999999999999"/>
    <n v="45.75"/>
    <n v="81.359999999999985"/>
  </r>
  <r>
    <s v="TXN00744"/>
    <x v="165"/>
    <s v="CUST0173"/>
    <x v="609"/>
    <x v="0"/>
    <x v="7"/>
    <x v="7"/>
    <x v="3"/>
    <n v="1"/>
    <n v="17.45"/>
    <n v="60.9"/>
    <n v="60.9"/>
    <n v="17.45"/>
    <n v="43.45"/>
  </r>
  <r>
    <s v="TXN00745"/>
    <x v="228"/>
    <s v="CUST0298"/>
    <x v="117"/>
    <x v="2"/>
    <x v="54"/>
    <x v="54"/>
    <x v="1"/>
    <n v="2"/>
    <n v="48.6"/>
    <n v="90.43"/>
    <n v="180.86"/>
    <n v="97.2"/>
    <n v="83.660000000000011"/>
  </r>
  <r>
    <s v="TXN00746"/>
    <x v="111"/>
    <s v="CUST1220"/>
    <x v="610"/>
    <x v="3"/>
    <x v="0"/>
    <x v="0"/>
    <x v="0"/>
    <n v="6"/>
    <n v="47.78"/>
    <n v="23.97"/>
    <n v="143.82"/>
    <n v="286.68"/>
    <n v="-142.86000000000001"/>
  </r>
  <r>
    <s v="TXN00747"/>
    <x v="143"/>
    <s v="CUST0316"/>
    <x v="292"/>
    <x v="2"/>
    <x v="7"/>
    <x v="7"/>
    <x v="3"/>
    <n v="6"/>
    <n v="17.45"/>
    <n v="19.66"/>
    <n v="117.96000000000001"/>
    <n v="104.69999999999999"/>
    <n v="13.260000000000019"/>
  </r>
  <r>
    <s v="TXN00748"/>
    <x v="149"/>
    <s v="CUST1016"/>
    <x v="611"/>
    <x v="1"/>
    <x v="23"/>
    <x v="23"/>
    <x v="2"/>
    <n v="5"/>
    <n v="13.68"/>
    <n v="69.430000000000007"/>
    <n v="347.15000000000003"/>
    <n v="68.400000000000006"/>
    <n v="278.75"/>
  </r>
  <r>
    <s v="TXN00749"/>
    <x v="177"/>
    <s v="CUST0846"/>
    <x v="612"/>
    <x v="3"/>
    <x v="66"/>
    <x v="66"/>
    <x v="2"/>
    <n v="3"/>
    <n v="31.85"/>
    <n v="35.26"/>
    <n v="105.78"/>
    <n v="95.550000000000011"/>
    <n v="10.22999999999999"/>
  </r>
  <r>
    <s v="TXN00750"/>
    <x v="173"/>
    <s v="CUST0785"/>
    <x v="613"/>
    <x v="3"/>
    <x v="67"/>
    <x v="67"/>
    <x v="3"/>
    <n v="2"/>
    <n v="31.5"/>
    <n v="69.95"/>
    <n v="139.9"/>
    <n v="63"/>
    <n v="76.900000000000006"/>
  </r>
  <r>
    <s v="TXN00751"/>
    <x v="122"/>
    <s v="CUST0488"/>
    <x v="93"/>
    <x v="1"/>
    <x v="25"/>
    <x v="25"/>
    <x v="2"/>
    <n v="2"/>
    <n v="40.75"/>
    <n v="42.91"/>
    <n v="85.82"/>
    <n v="81.5"/>
    <n v="4.3199999999999932"/>
  </r>
  <r>
    <s v="TXN00752"/>
    <x v="229"/>
    <s v="CUST1354"/>
    <x v="132"/>
    <x v="0"/>
    <x v="35"/>
    <x v="35"/>
    <x v="4"/>
    <n v="8"/>
    <n v="48.19"/>
    <n v="29.05"/>
    <n v="232.4"/>
    <n v="385.52"/>
    <n v="-153.11999999999998"/>
  </r>
  <r>
    <s v="TXN00753"/>
    <x v="16"/>
    <s v="CUST0902"/>
    <x v="614"/>
    <x v="3"/>
    <x v="31"/>
    <x v="31"/>
    <x v="3"/>
    <n v="4"/>
    <n v="13.9"/>
    <n v="42.77"/>
    <n v="171.08"/>
    <n v="55.6"/>
    <n v="115.48000000000002"/>
  </r>
  <r>
    <s v="TXN00754"/>
    <x v="285"/>
    <s v="CUST1487"/>
    <x v="615"/>
    <x v="2"/>
    <x v="5"/>
    <x v="5"/>
    <x v="2"/>
    <n v="6"/>
    <n v="35.82"/>
    <n v="35.47"/>
    <n v="212.82"/>
    <n v="214.92000000000002"/>
    <n v="-2.1000000000000227"/>
  </r>
  <r>
    <s v="TXN00755"/>
    <x v="318"/>
    <s v="CUST1306"/>
    <x v="207"/>
    <x v="1"/>
    <x v="30"/>
    <x v="30"/>
    <x v="3"/>
    <n v="1"/>
    <n v="24.03"/>
    <n v="23.25"/>
    <n v="23.25"/>
    <n v="24.03"/>
    <n v="-0.78000000000000114"/>
  </r>
  <r>
    <s v="TXN00756"/>
    <x v="319"/>
    <s v="CUST0343"/>
    <x v="616"/>
    <x v="3"/>
    <x v="13"/>
    <x v="13"/>
    <x v="0"/>
    <n v="3"/>
    <n v="4.59"/>
    <n v="27.84"/>
    <n v="83.52"/>
    <n v="13.77"/>
    <n v="69.75"/>
  </r>
  <r>
    <s v="TXN00757"/>
    <x v="320"/>
    <s v="CUST0432"/>
    <x v="617"/>
    <x v="1"/>
    <x v="30"/>
    <x v="30"/>
    <x v="3"/>
    <n v="3"/>
    <n v="24.03"/>
    <n v="86.62"/>
    <n v="259.86"/>
    <n v="72.09"/>
    <n v="187.77"/>
  </r>
  <r>
    <s v="TXN00758"/>
    <x v="199"/>
    <s v="CUST1184"/>
    <x v="120"/>
    <x v="0"/>
    <x v="19"/>
    <x v="19"/>
    <x v="3"/>
    <n v="7"/>
    <n v="22.66"/>
    <n v="42.39"/>
    <n v="296.73"/>
    <n v="158.62"/>
    <n v="138.11000000000001"/>
  </r>
  <r>
    <s v="TXN00759"/>
    <x v="155"/>
    <s v="CUST0707"/>
    <x v="618"/>
    <x v="3"/>
    <x v="6"/>
    <x v="6"/>
    <x v="1"/>
    <n v="2"/>
    <n v="49.21"/>
    <n v="83.53"/>
    <n v="167.06"/>
    <n v="98.42"/>
    <n v="68.64"/>
  </r>
  <r>
    <s v="TXN00760"/>
    <x v="155"/>
    <s v="CUST0112"/>
    <x v="8"/>
    <x v="2"/>
    <x v="20"/>
    <x v="20"/>
    <x v="3"/>
    <n v="1"/>
    <n v="40.85"/>
    <n v="45.14"/>
    <n v="45.14"/>
    <n v="40.85"/>
    <n v="4.2899999999999991"/>
  </r>
  <r>
    <s v="TXN00761"/>
    <x v="122"/>
    <s v="CUST1316"/>
    <x v="516"/>
    <x v="2"/>
    <x v="67"/>
    <x v="67"/>
    <x v="3"/>
    <n v="1"/>
    <n v="31.5"/>
    <n v="68.760000000000005"/>
    <n v="68.760000000000005"/>
    <n v="31.5"/>
    <n v="37.260000000000005"/>
  </r>
  <r>
    <s v="TXN00762"/>
    <x v="66"/>
    <s v="CUST0542"/>
    <x v="619"/>
    <x v="1"/>
    <x v="1"/>
    <x v="1"/>
    <x v="1"/>
    <n v="1"/>
    <n v="22.93"/>
    <n v="45.52"/>
    <n v="45.52"/>
    <n v="22.93"/>
    <n v="22.590000000000003"/>
  </r>
  <r>
    <s v="TXN00763"/>
    <x v="158"/>
    <s v="CUST0238"/>
    <x v="308"/>
    <x v="2"/>
    <x v="72"/>
    <x v="72"/>
    <x v="1"/>
    <n v="1"/>
    <n v="3.66"/>
    <n v="7.31"/>
    <n v="7.31"/>
    <n v="3.66"/>
    <n v="3.6499999999999995"/>
  </r>
  <r>
    <s v="TXN00764"/>
    <x v="191"/>
    <s v="CUST0108"/>
    <x v="620"/>
    <x v="1"/>
    <x v="66"/>
    <x v="66"/>
    <x v="2"/>
    <n v="6"/>
    <n v="31.85"/>
    <n v="38.590000000000003"/>
    <n v="231.54000000000002"/>
    <n v="191.10000000000002"/>
    <n v="40.44"/>
  </r>
  <r>
    <s v="TXN00765"/>
    <x v="207"/>
    <s v="CUST0344"/>
    <x v="571"/>
    <x v="1"/>
    <x v="26"/>
    <x v="26"/>
    <x v="4"/>
    <n v="7"/>
    <n v="21.34"/>
    <n v="14.23"/>
    <n v="99.61"/>
    <n v="149.38"/>
    <n v="-49.769999999999996"/>
  </r>
  <r>
    <s v="TXN00766"/>
    <x v="20"/>
    <s v="CUST0951"/>
    <x v="621"/>
    <x v="1"/>
    <x v="19"/>
    <x v="19"/>
    <x v="3"/>
    <n v="8"/>
    <n v="22.66"/>
    <n v="34.200000000000003"/>
    <n v="273.60000000000002"/>
    <n v="181.28"/>
    <n v="92.320000000000022"/>
  </r>
  <r>
    <s v="TXN00767"/>
    <x v="158"/>
    <s v="CUST0817"/>
    <x v="622"/>
    <x v="2"/>
    <x v="58"/>
    <x v="58"/>
    <x v="0"/>
    <n v="3"/>
    <n v="11.76"/>
    <n v="83.97"/>
    <n v="251.91"/>
    <n v="35.28"/>
    <n v="216.63"/>
  </r>
  <r>
    <s v="TXN00768"/>
    <x v="292"/>
    <s v="CUST0976"/>
    <x v="623"/>
    <x v="3"/>
    <x v="22"/>
    <x v="22"/>
    <x v="0"/>
    <n v="7"/>
    <n v="19.34"/>
    <n v="86.08"/>
    <n v="602.55999999999995"/>
    <n v="135.38"/>
    <n v="467.17999999999995"/>
  </r>
  <r>
    <s v="TXN00769"/>
    <x v="8"/>
    <s v="CUST0618"/>
    <x v="624"/>
    <x v="2"/>
    <x v="50"/>
    <x v="50"/>
    <x v="2"/>
    <n v="1"/>
    <n v="23.2"/>
    <n v="92.8"/>
    <n v="92.8"/>
    <n v="23.2"/>
    <n v="69.599999999999994"/>
  </r>
  <r>
    <s v="TXN00770"/>
    <x v="321"/>
    <s v="CUST0976"/>
    <x v="623"/>
    <x v="3"/>
    <x v="8"/>
    <x v="8"/>
    <x v="0"/>
    <n v="4"/>
    <n v="37.880000000000003"/>
    <n v="56.11"/>
    <n v="224.44"/>
    <n v="151.52000000000001"/>
    <n v="72.919999999999987"/>
  </r>
  <r>
    <s v="TXN00771"/>
    <x v="322"/>
    <s v="CUST1091"/>
    <x v="328"/>
    <x v="3"/>
    <x v="73"/>
    <x v="73"/>
    <x v="1"/>
    <n v="1"/>
    <n v="14.95"/>
    <n v="96.68"/>
    <n v="96.68"/>
    <n v="14.95"/>
    <n v="81.73"/>
  </r>
  <r>
    <s v="TXN00772"/>
    <x v="22"/>
    <s v="CUST0479"/>
    <x v="625"/>
    <x v="2"/>
    <x v="19"/>
    <x v="19"/>
    <x v="3"/>
    <n v="7"/>
    <n v="22.66"/>
    <n v="34.61"/>
    <n v="242.26999999999998"/>
    <n v="158.62"/>
    <n v="83.649999999999977"/>
  </r>
  <r>
    <s v="TXN00773"/>
    <x v="194"/>
    <s v="CUST0778"/>
    <x v="626"/>
    <x v="1"/>
    <x v="24"/>
    <x v="24"/>
    <x v="0"/>
    <n v="9"/>
    <n v="24.52"/>
    <n v="10"/>
    <n v="90"/>
    <n v="220.68"/>
    <n v="-130.68"/>
  </r>
  <r>
    <s v="TXN00774"/>
    <x v="314"/>
    <s v="CUST1400"/>
    <x v="627"/>
    <x v="0"/>
    <x v="6"/>
    <x v="6"/>
    <x v="1"/>
    <n v="6"/>
    <n v="49.21"/>
    <n v="69.180000000000007"/>
    <n v="415.08000000000004"/>
    <n v="295.26"/>
    <n v="119.82000000000005"/>
  </r>
  <r>
    <s v="TXN00775"/>
    <x v="156"/>
    <s v="CUST1446"/>
    <x v="628"/>
    <x v="1"/>
    <x v="14"/>
    <x v="14"/>
    <x v="3"/>
    <n v="4"/>
    <n v="23.97"/>
    <n v="49.58"/>
    <n v="198.32"/>
    <n v="95.88"/>
    <n v="102.44"/>
  </r>
  <r>
    <s v="TXN00776"/>
    <x v="51"/>
    <s v="CUST0799"/>
    <x v="464"/>
    <x v="0"/>
    <x v="42"/>
    <x v="42"/>
    <x v="1"/>
    <n v="6"/>
    <n v="1.35"/>
    <n v="91.73"/>
    <n v="550.38"/>
    <n v="8.1000000000000014"/>
    <n v="542.28"/>
  </r>
  <r>
    <s v="TXN00777"/>
    <x v="178"/>
    <s v="CUST0972"/>
    <x v="232"/>
    <x v="2"/>
    <x v="6"/>
    <x v="6"/>
    <x v="1"/>
    <n v="8"/>
    <n v="49.21"/>
    <n v="49.29"/>
    <n v="394.32"/>
    <n v="393.68"/>
    <n v="0.63999999999998636"/>
  </r>
  <r>
    <s v="TXN00778"/>
    <x v="7"/>
    <s v="CUST0538"/>
    <x v="629"/>
    <x v="1"/>
    <x v="4"/>
    <x v="4"/>
    <x v="1"/>
    <n v="5"/>
    <n v="1.21"/>
    <n v="32.369999999999997"/>
    <n v="161.85"/>
    <n v="6.05"/>
    <n v="155.79999999999998"/>
  </r>
  <r>
    <s v="TXN00779"/>
    <x v="203"/>
    <s v="CUST0298"/>
    <x v="117"/>
    <x v="2"/>
    <x v="70"/>
    <x v="70"/>
    <x v="2"/>
    <n v="3"/>
    <n v="36.229999999999997"/>
    <n v="9.27"/>
    <n v="27.81"/>
    <n v="108.69"/>
    <n v="-80.88"/>
  </r>
  <r>
    <s v="TXN00780"/>
    <x v="233"/>
    <s v="CUST1087"/>
    <x v="630"/>
    <x v="0"/>
    <x v="74"/>
    <x v="74"/>
    <x v="3"/>
    <n v="8"/>
    <n v="8.86"/>
    <n v="84.63"/>
    <n v="677.04"/>
    <n v="70.88"/>
    <n v="606.16"/>
  </r>
  <r>
    <s v="TXN00781"/>
    <x v="82"/>
    <s v="CUST0891"/>
    <x v="471"/>
    <x v="2"/>
    <x v="30"/>
    <x v="30"/>
    <x v="3"/>
    <n v="2"/>
    <n v="24.03"/>
    <n v="42.8"/>
    <n v="85.6"/>
    <n v="48.06"/>
    <n v="37.539999999999992"/>
  </r>
  <r>
    <s v="TXN00782"/>
    <x v="323"/>
    <s v="CUST0025"/>
    <x v="631"/>
    <x v="3"/>
    <x v="26"/>
    <x v="26"/>
    <x v="4"/>
    <n v="9"/>
    <n v="21.34"/>
    <n v="45.32"/>
    <n v="407.88"/>
    <n v="192.06"/>
    <n v="215.82"/>
  </r>
  <r>
    <s v="TXN00783"/>
    <x v="162"/>
    <s v="CUST0592"/>
    <x v="76"/>
    <x v="1"/>
    <x v="44"/>
    <x v="44"/>
    <x v="4"/>
    <n v="9"/>
    <n v="2.25"/>
    <n v="33.51"/>
    <n v="301.58999999999997"/>
    <n v="20.25"/>
    <n v="281.33999999999997"/>
  </r>
  <r>
    <s v="TXN00784"/>
    <x v="221"/>
    <s v="CUST0920"/>
    <x v="632"/>
    <x v="3"/>
    <x v="56"/>
    <x v="56"/>
    <x v="0"/>
    <n v="5"/>
    <n v="41.18"/>
    <n v="51.74"/>
    <n v="258.7"/>
    <n v="205.9"/>
    <n v="52.799999999999983"/>
  </r>
  <r>
    <s v="TXN00785"/>
    <x v="255"/>
    <s v="CUST0783"/>
    <x v="633"/>
    <x v="0"/>
    <x v="40"/>
    <x v="40"/>
    <x v="4"/>
    <n v="8"/>
    <n v="21.9"/>
    <n v="56.97"/>
    <n v="455.76"/>
    <n v="175.2"/>
    <n v="280.56"/>
  </r>
  <r>
    <s v="TXN00786"/>
    <x v="324"/>
    <s v="CUST1390"/>
    <x v="634"/>
    <x v="0"/>
    <x v="47"/>
    <x v="47"/>
    <x v="2"/>
    <n v="3"/>
    <n v="29.86"/>
    <n v="96.23"/>
    <n v="288.69"/>
    <n v="89.58"/>
    <n v="199.11"/>
  </r>
  <r>
    <s v="TXN00787"/>
    <x v="148"/>
    <s v="CUST0647"/>
    <x v="248"/>
    <x v="1"/>
    <x v="45"/>
    <x v="45"/>
    <x v="4"/>
    <n v="5"/>
    <n v="39.729999999999997"/>
    <n v="93.22"/>
    <n v="466.1"/>
    <n v="198.64999999999998"/>
    <n v="267.45000000000005"/>
  </r>
  <r>
    <s v="TXN00788"/>
    <x v="102"/>
    <s v="CUST1086"/>
    <x v="635"/>
    <x v="2"/>
    <x v="67"/>
    <x v="67"/>
    <x v="3"/>
    <n v="7"/>
    <n v="31.5"/>
    <n v="83.38"/>
    <n v="583.66"/>
    <n v="220.5"/>
    <n v="363.15999999999997"/>
  </r>
  <r>
    <s v="TXN00789"/>
    <x v="59"/>
    <s v="CUST1399"/>
    <x v="636"/>
    <x v="0"/>
    <x v="46"/>
    <x v="46"/>
    <x v="3"/>
    <n v="8"/>
    <n v="15.25"/>
    <n v="84.6"/>
    <n v="676.8"/>
    <n v="122"/>
    <n v="554.79999999999995"/>
  </r>
  <r>
    <s v="TXN00790"/>
    <x v="67"/>
    <s v="CUST0085"/>
    <x v="637"/>
    <x v="2"/>
    <x v="58"/>
    <x v="58"/>
    <x v="0"/>
    <n v="6"/>
    <n v="11.76"/>
    <n v="46.89"/>
    <n v="281.34000000000003"/>
    <n v="70.56"/>
    <n v="210.78000000000003"/>
  </r>
  <r>
    <s v="TXN00791"/>
    <x v="57"/>
    <s v="CUST0200"/>
    <x v="381"/>
    <x v="0"/>
    <x v="26"/>
    <x v="26"/>
    <x v="4"/>
    <n v="5"/>
    <n v="21.34"/>
    <n v="53.14"/>
    <n v="265.7"/>
    <n v="106.7"/>
    <n v="159"/>
  </r>
  <r>
    <s v="TXN00792"/>
    <x v="129"/>
    <s v="CUST1089"/>
    <x v="462"/>
    <x v="0"/>
    <x v="42"/>
    <x v="42"/>
    <x v="1"/>
    <n v="9"/>
    <n v="1.35"/>
    <n v="76.91"/>
    <n v="692.18999999999994"/>
    <n v="12.15"/>
    <n v="680.04"/>
  </r>
  <r>
    <s v="TXN00793"/>
    <x v="73"/>
    <s v="CUST1306"/>
    <x v="207"/>
    <x v="1"/>
    <x v="8"/>
    <x v="8"/>
    <x v="0"/>
    <n v="3"/>
    <n v="37.880000000000003"/>
    <n v="37.950000000000003"/>
    <n v="113.85000000000001"/>
    <n v="113.64000000000001"/>
    <n v="0.20999999999999375"/>
  </r>
  <r>
    <s v="TXN00794"/>
    <x v="33"/>
    <s v="CUST0725"/>
    <x v="180"/>
    <x v="3"/>
    <x v="10"/>
    <x v="10"/>
    <x v="1"/>
    <n v="4"/>
    <n v="41.78"/>
    <n v="67.67"/>
    <n v="270.68"/>
    <n v="167.12"/>
    <n v="103.56"/>
  </r>
  <r>
    <s v="TXN00795"/>
    <x v="325"/>
    <s v="CUST0885"/>
    <x v="491"/>
    <x v="0"/>
    <x v="31"/>
    <x v="31"/>
    <x v="3"/>
    <n v="3"/>
    <n v="13.9"/>
    <n v="47.86"/>
    <n v="143.57999999999998"/>
    <n v="41.7"/>
    <n v="101.87999999999998"/>
  </r>
  <r>
    <s v="TXN00796"/>
    <x v="278"/>
    <s v="CUST1251"/>
    <x v="638"/>
    <x v="3"/>
    <x v="28"/>
    <x v="28"/>
    <x v="3"/>
    <n v="8"/>
    <n v="16.21"/>
    <n v="82.22"/>
    <n v="657.76"/>
    <n v="129.68"/>
    <n v="528.07999999999993"/>
  </r>
  <r>
    <s v="TXN00797"/>
    <x v="140"/>
    <s v="CUST1336"/>
    <x v="639"/>
    <x v="3"/>
    <x v="57"/>
    <x v="57"/>
    <x v="0"/>
    <n v="7"/>
    <n v="31.77"/>
    <n v="73.36"/>
    <n v="513.52"/>
    <n v="222.39"/>
    <n v="291.13"/>
  </r>
  <r>
    <s v="TXN00798"/>
    <x v="130"/>
    <s v="CUST0559"/>
    <x v="332"/>
    <x v="3"/>
    <x v="65"/>
    <x v="65"/>
    <x v="1"/>
    <n v="7"/>
    <n v="47.62"/>
    <n v="94.04"/>
    <n v="658.28000000000009"/>
    <n v="333.34"/>
    <n v="324.94000000000011"/>
  </r>
  <r>
    <s v="TXN00799"/>
    <x v="326"/>
    <s v="CUST0687"/>
    <x v="63"/>
    <x v="2"/>
    <x v="20"/>
    <x v="20"/>
    <x v="3"/>
    <n v="8"/>
    <n v="40.85"/>
    <n v="37.65"/>
    <n v="301.2"/>
    <n v="326.8"/>
    <n v="-25.600000000000023"/>
  </r>
  <r>
    <s v="TXN00800"/>
    <x v="53"/>
    <s v="CUST0554"/>
    <x v="640"/>
    <x v="3"/>
    <x v="21"/>
    <x v="21"/>
    <x v="0"/>
    <n v="4"/>
    <n v="12.41"/>
    <n v="53.34"/>
    <n v="213.36"/>
    <n v="49.64"/>
    <n v="163.72000000000003"/>
  </r>
  <r>
    <s v="TXN00801"/>
    <x v="64"/>
    <s v="CUST0547"/>
    <x v="641"/>
    <x v="3"/>
    <x v="9"/>
    <x v="9"/>
    <x v="4"/>
    <n v="9"/>
    <n v="38.15"/>
    <n v="9.08"/>
    <n v="81.72"/>
    <n v="343.34999999999997"/>
    <n v="-261.63"/>
  </r>
  <r>
    <s v="TXN00802"/>
    <x v="44"/>
    <s v="CUST0202"/>
    <x v="298"/>
    <x v="0"/>
    <x v="46"/>
    <x v="46"/>
    <x v="3"/>
    <n v="6"/>
    <n v="15.25"/>
    <n v="87.49"/>
    <n v="524.93999999999994"/>
    <n v="91.5"/>
    <n v="433.43999999999994"/>
  </r>
  <r>
    <s v="TXN00803"/>
    <x v="166"/>
    <s v="CUST0523"/>
    <x v="642"/>
    <x v="0"/>
    <x v="42"/>
    <x v="42"/>
    <x v="1"/>
    <n v="8"/>
    <n v="1.35"/>
    <n v="35.909999999999997"/>
    <n v="287.27999999999997"/>
    <n v="10.8"/>
    <n v="276.47999999999996"/>
  </r>
  <r>
    <s v="TXN00804"/>
    <x v="111"/>
    <s v="CUST1341"/>
    <x v="643"/>
    <x v="3"/>
    <x v="40"/>
    <x v="40"/>
    <x v="4"/>
    <n v="7"/>
    <n v="21.9"/>
    <n v="29.32"/>
    <n v="205.24"/>
    <n v="153.29999999999998"/>
    <n v="51.940000000000026"/>
  </r>
  <r>
    <s v="TXN00805"/>
    <x v="124"/>
    <s v="CUST1197"/>
    <x v="644"/>
    <x v="3"/>
    <x v="64"/>
    <x v="64"/>
    <x v="4"/>
    <n v="2"/>
    <n v="34.61"/>
    <n v="6.47"/>
    <n v="12.94"/>
    <n v="69.22"/>
    <n v="-56.28"/>
  </r>
  <r>
    <s v="TXN00806"/>
    <x v="257"/>
    <s v="CUST0802"/>
    <x v="645"/>
    <x v="1"/>
    <x v="0"/>
    <x v="0"/>
    <x v="0"/>
    <n v="7"/>
    <n v="47.78"/>
    <n v="20.34"/>
    <n v="142.38"/>
    <n v="334.46000000000004"/>
    <n v="-192.08000000000004"/>
  </r>
  <r>
    <s v="TXN00807"/>
    <x v="222"/>
    <s v="CUST0945"/>
    <x v="3"/>
    <x v="1"/>
    <x v="11"/>
    <x v="11"/>
    <x v="2"/>
    <n v="2"/>
    <n v="45.97"/>
    <n v="67.28"/>
    <n v="134.56"/>
    <n v="91.94"/>
    <n v="42.620000000000005"/>
  </r>
  <r>
    <s v="TXN00808"/>
    <x v="197"/>
    <s v="CUST1383"/>
    <x v="646"/>
    <x v="0"/>
    <x v="70"/>
    <x v="70"/>
    <x v="2"/>
    <n v="9"/>
    <n v="36.229999999999997"/>
    <n v="91.95"/>
    <n v="827.55000000000007"/>
    <n v="326.07"/>
    <n v="501.48000000000008"/>
  </r>
  <r>
    <s v="TXN00809"/>
    <x v="79"/>
    <s v="CUST0496"/>
    <x v="647"/>
    <x v="1"/>
    <x v="59"/>
    <x v="59"/>
    <x v="0"/>
    <n v="2"/>
    <n v="35.39"/>
    <n v="75.37"/>
    <n v="150.74"/>
    <n v="70.78"/>
    <n v="79.960000000000008"/>
  </r>
  <r>
    <s v="TXN00810"/>
    <x v="280"/>
    <s v="CUST1377"/>
    <x v="129"/>
    <x v="0"/>
    <x v="32"/>
    <x v="32"/>
    <x v="1"/>
    <n v="5"/>
    <n v="3.21"/>
    <n v="81.3"/>
    <n v="406.5"/>
    <n v="16.05"/>
    <n v="390.45"/>
  </r>
  <r>
    <s v="TXN00811"/>
    <x v="99"/>
    <s v="CUST1206"/>
    <x v="95"/>
    <x v="2"/>
    <x v="29"/>
    <x v="29"/>
    <x v="2"/>
    <n v="2"/>
    <n v="14.75"/>
    <n v="72.02"/>
    <n v="144.04"/>
    <n v="29.5"/>
    <n v="114.53999999999999"/>
  </r>
  <r>
    <s v="TXN00812"/>
    <x v="327"/>
    <s v="CUST0400"/>
    <x v="648"/>
    <x v="0"/>
    <x v="9"/>
    <x v="9"/>
    <x v="4"/>
    <n v="4"/>
    <n v="38.15"/>
    <n v="34.229999999999997"/>
    <n v="136.91999999999999"/>
    <n v="152.6"/>
    <n v="-15.680000000000007"/>
  </r>
  <r>
    <s v="TXN00813"/>
    <x v="285"/>
    <s v="CUST1065"/>
    <x v="185"/>
    <x v="0"/>
    <x v="73"/>
    <x v="73"/>
    <x v="1"/>
    <n v="6"/>
    <n v="14.95"/>
    <n v="63.94"/>
    <n v="383.64"/>
    <n v="89.699999999999989"/>
    <n v="293.94"/>
  </r>
  <r>
    <s v="TXN00814"/>
    <x v="268"/>
    <s v="CUST0692"/>
    <x v="649"/>
    <x v="0"/>
    <x v="70"/>
    <x v="70"/>
    <x v="2"/>
    <n v="8"/>
    <n v="36.229999999999997"/>
    <n v="12.45"/>
    <n v="99.6"/>
    <n v="289.83999999999997"/>
    <n v="-190.23999999999998"/>
  </r>
  <r>
    <s v="TXN00815"/>
    <x v="314"/>
    <s v="CUST1388"/>
    <x v="650"/>
    <x v="2"/>
    <x v="68"/>
    <x v="68"/>
    <x v="0"/>
    <n v="1"/>
    <n v="1.38"/>
    <n v="25.51"/>
    <n v="25.51"/>
    <n v="1.38"/>
    <n v="24.130000000000003"/>
  </r>
  <r>
    <s v="TXN00816"/>
    <x v="88"/>
    <s v="CUST1414"/>
    <x v="9"/>
    <x v="1"/>
    <x v="7"/>
    <x v="7"/>
    <x v="3"/>
    <n v="2"/>
    <n v="17.45"/>
    <n v="47.29"/>
    <n v="94.58"/>
    <n v="34.9"/>
    <n v="59.68"/>
  </r>
  <r>
    <s v="TXN00817"/>
    <x v="139"/>
    <s v="CUST0369"/>
    <x v="19"/>
    <x v="3"/>
    <x v="60"/>
    <x v="60"/>
    <x v="1"/>
    <n v="6"/>
    <n v="42.74"/>
    <n v="80.95"/>
    <n v="485.70000000000005"/>
    <n v="256.44"/>
    <n v="229.26000000000005"/>
  </r>
  <r>
    <s v="TXN00818"/>
    <x v="4"/>
    <s v="CUST0642"/>
    <x v="651"/>
    <x v="1"/>
    <x v="61"/>
    <x v="61"/>
    <x v="1"/>
    <n v="1"/>
    <n v="36.08"/>
    <n v="59.31"/>
    <n v="59.31"/>
    <n v="36.08"/>
    <n v="23.230000000000004"/>
  </r>
  <r>
    <s v="TXN00819"/>
    <x v="10"/>
    <s v="CUST1122"/>
    <x v="652"/>
    <x v="0"/>
    <x v="22"/>
    <x v="22"/>
    <x v="0"/>
    <n v="1"/>
    <n v="19.34"/>
    <n v="92.18"/>
    <n v="92.18"/>
    <n v="19.34"/>
    <n v="72.84"/>
  </r>
  <r>
    <s v="TXN00820"/>
    <x v="29"/>
    <s v="CUST0022"/>
    <x v="653"/>
    <x v="1"/>
    <x v="70"/>
    <x v="70"/>
    <x v="2"/>
    <n v="5"/>
    <n v="36.229999999999997"/>
    <n v="11.48"/>
    <n v="57.400000000000006"/>
    <n v="181.14999999999998"/>
    <n v="-123.74999999999997"/>
  </r>
  <r>
    <s v="TXN00821"/>
    <x v="303"/>
    <s v="CUST1378"/>
    <x v="230"/>
    <x v="1"/>
    <x v="62"/>
    <x v="62"/>
    <x v="2"/>
    <n v="2"/>
    <n v="46.58"/>
    <n v="94.94"/>
    <n v="189.88"/>
    <n v="93.16"/>
    <n v="96.72"/>
  </r>
  <r>
    <s v="TXN00822"/>
    <x v="178"/>
    <s v="CUST0018"/>
    <x v="654"/>
    <x v="3"/>
    <x v="50"/>
    <x v="50"/>
    <x v="2"/>
    <n v="5"/>
    <n v="23.2"/>
    <n v="90.61"/>
    <n v="453.05"/>
    <n v="116"/>
    <n v="337.05"/>
  </r>
  <r>
    <s v="TXN00823"/>
    <x v="299"/>
    <s v="CUST0140"/>
    <x v="655"/>
    <x v="3"/>
    <x v="72"/>
    <x v="72"/>
    <x v="1"/>
    <n v="9"/>
    <n v="3.66"/>
    <n v="89.36"/>
    <n v="804.24"/>
    <n v="32.94"/>
    <n v="771.3"/>
  </r>
  <r>
    <s v="TXN00824"/>
    <x v="217"/>
    <s v="CUST0025"/>
    <x v="631"/>
    <x v="3"/>
    <x v="5"/>
    <x v="5"/>
    <x v="2"/>
    <n v="8"/>
    <n v="35.82"/>
    <n v="48.4"/>
    <n v="387.2"/>
    <n v="286.56"/>
    <n v="100.63999999999999"/>
  </r>
  <r>
    <s v="TXN00825"/>
    <x v="288"/>
    <s v="CUST0843"/>
    <x v="656"/>
    <x v="3"/>
    <x v="46"/>
    <x v="46"/>
    <x v="3"/>
    <n v="6"/>
    <n v="15.25"/>
    <n v="96.8"/>
    <n v="580.79999999999995"/>
    <n v="91.5"/>
    <n v="489.29999999999995"/>
  </r>
  <r>
    <s v="TXN00826"/>
    <x v="173"/>
    <s v="CUST0201"/>
    <x v="657"/>
    <x v="2"/>
    <x v="45"/>
    <x v="45"/>
    <x v="4"/>
    <n v="1"/>
    <n v="39.729999999999997"/>
    <n v="65.44"/>
    <n v="65.44"/>
    <n v="39.729999999999997"/>
    <n v="25.71"/>
  </r>
  <r>
    <s v="TXN00827"/>
    <x v="37"/>
    <s v="CUST1076"/>
    <x v="282"/>
    <x v="0"/>
    <x v="45"/>
    <x v="45"/>
    <x v="4"/>
    <n v="9"/>
    <n v="39.729999999999997"/>
    <n v="45.73"/>
    <n v="411.57"/>
    <n v="357.57"/>
    <n v="54"/>
  </r>
  <r>
    <s v="TXN00828"/>
    <x v="36"/>
    <s v="CUST0213"/>
    <x v="658"/>
    <x v="3"/>
    <x v="37"/>
    <x v="37"/>
    <x v="2"/>
    <n v="7"/>
    <n v="36.64"/>
    <n v="66.36"/>
    <n v="464.52"/>
    <n v="256.48"/>
    <n v="208.03999999999996"/>
  </r>
  <r>
    <s v="TXN00829"/>
    <x v="266"/>
    <s v="CUST1404"/>
    <x v="254"/>
    <x v="0"/>
    <x v="2"/>
    <x v="2"/>
    <x v="1"/>
    <n v="2"/>
    <n v="33.65"/>
    <n v="58.79"/>
    <n v="117.58"/>
    <n v="67.3"/>
    <n v="50.28"/>
  </r>
  <r>
    <s v="TXN00830"/>
    <x v="295"/>
    <s v="CUST0914"/>
    <x v="75"/>
    <x v="1"/>
    <x v="73"/>
    <x v="73"/>
    <x v="1"/>
    <n v="8"/>
    <n v="14.95"/>
    <n v="92.46"/>
    <n v="739.68"/>
    <n v="119.6"/>
    <n v="620.07999999999993"/>
  </r>
  <r>
    <s v="TXN00831"/>
    <x v="83"/>
    <s v="CUST0720"/>
    <x v="401"/>
    <x v="2"/>
    <x v="22"/>
    <x v="22"/>
    <x v="0"/>
    <n v="9"/>
    <n v="19.34"/>
    <n v="21.7"/>
    <n v="195.29999999999998"/>
    <n v="174.06"/>
    <n v="21.239999999999981"/>
  </r>
  <r>
    <s v="TXN00832"/>
    <x v="193"/>
    <s v="CUST0450"/>
    <x v="659"/>
    <x v="1"/>
    <x v="14"/>
    <x v="14"/>
    <x v="3"/>
    <n v="4"/>
    <n v="23.97"/>
    <n v="22.69"/>
    <n v="90.76"/>
    <n v="95.88"/>
    <n v="-5.1199999999999903"/>
  </r>
  <r>
    <s v="TXN00833"/>
    <x v="205"/>
    <s v="CUST1486"/>
    <x v="660"/>
    <x v="3"/>
    <x v="26"/>
    <x v="26"/>
    <x v="4"/>
    <n v="9"/>
    <n v="21.34"/>
    <n v="60.02"/>
    <n v="540.18000000000006"/>
    <n v="192.06"/>
    <n v="348.12000000000006"/>
  </r>
  <r>
    <s v="TXN00834"/>
    <x v="90"/>
    <s v="CUST0581"/>
    <x v="348"/>
    <x v="2"/>
    <x v="14"/>
    <x v="14"/>
    <x v="3"/>
    <n v="2"/>
    <n v="23.97"/>
    <n v="61.59"/>
    <n v="123.18"/>
    <n v="47.94"/>
    <n v="75.240000000000009"/>
  </r>
  <r>
    <s v="TXN00835"/>
    <x v="68"/>
    <s v="CUST0516"/>
    <x v="661"/>
    <x v="1"/>
    <x v="32"/>
    <x v="32"/>
    <x v="1"/>
    <n v="3"/>
    <n v="3.21"/>
    <n v="59.45"/>
    <n v="178.35000000000002"/>
    <n v="9.629999999999999"/>
    <n v="168.72000000000003"/>
  </r>
  <r>
    <s v="TXN00836"/>
    <x v="304"/>
    <s v="CUST0396"/>
    <x v="662"/>
    <x v="2"/>
    <x v="5"/>
    <x v="5"/>
    <x v="2"/>
    <n v="3"/>
    <n v="35.82"/>
    <n v="36.729999999999997"/>
    <n v="110.19"/>
    <n v="107.46000000000001"/>
    <n v="2.7299999999999898"/>
  </r>
  <r>
    <s v="TXN00837"/>
    <x v="33"/>
    <s v="CUST0070"/>
    <x v="663"/>
    <x v="3"/>
    <x v="24"/>
    <x v="24"/>
    <x v="0"/>
    <n v="6"/>
    <n v="24.52"/>
    <n v="14.95"/>
    <n v="89.699999999999989"/>
    <n v="147.12"/>
    <n v="-57.420000000000016"/>
  </r>
  <r>
    <s v="TXN00838"/>
    <x v="328"/>
    <s v="CUST0049"/>
    <x v="664"/>
    <x v="0"/>
    <x v="56"/>
    <x v="56"/>
    <x v="0"/>
    <n v="6"/>
    <n v="41.18"/>
    <n v="51.56"/>
    <n v="309.36"/>
    <n v="247.07999999999998"/>
    <n v="62.28000000000003"/>
  </r>
  <r>
    <s v="TXN00839"/>
    <x v="113"/>
    <s v="CUST1269"/>
    <x v="665"/>
    <x v="1"/>
    <x v="65"/>
    <x v="65"/>
    <x v="1"/>
    <n v="7"/>
    <n v="47.62"/>
    <n v="67.83"/>
    <n v="474.81"/>
    <n v="333.34"/>
    <n v="141.47000000000003"/>
  </r>
  <r>
    <s v="TXN00840"/>
    <x v="24"/>
    <s v="CUST0189"/>
    <x v="666"/>
    <x v="0"/>
    <x v="68"/>
    <x v="68"/>
    <x v="0"/>
    <n v="2"/>
    <n v="1.38"/>
    <n v="18.7"/>
    <n v="37.4"/>
    <n v="2.76"/>
    <n v="34.64"/>
  </r>
  <r>
    <s v="TXN00841"/>
    <x v="246"/>
    <s v="CUST0117"/>
    <x v="667"/>
    <x v="0"/>
    <x v="58"/>
    <x v="58"/>
    <x v="0"/>
    <n v="7"/>
    <n v="11.76"/>
    <n v="93.77"/>
    <n v="656.39"/>
    <n v="82.32"/>
    <n v="574.06999999999994"/>
  </r>
  <r>
    <s v="TXN00842"/>
    <x v="204"/>
    <s v="CUST1217"/>
    <x v="668"/>
    <x v="0"/>
    <x v="49"/>
    <x v="49"/>
    <x v="4"/>
    <n v="3"/>
    <n v="19.98"/>
    <n v="66.930000000000007"/>
    <n v="200.79000000000002"/>
    <n v="59.94"/>
    <n v="140.85000000000002"/>
  </r>
  <r>
    <s v="TXN00843"/>
    <x v="121"/>
    <s v="CUST1345"/>
    <x v="581"/>
    <x v="3"/>
    <x v="55"/>
    <x v="55"/>
    <x v="1"/>
    <n v="7"/>
    <n v="21.45"/>
    <n v="66.11"/>
    <n v="462.77"/>
    <n v="150.15"/>
    <n v="312.62"/>
  </r>
  <r>
    <s v="TXN00844"/>
    <x v="160"/>
    <s v="CUST0445"/>
    <x v="94"/>
    <x v="2"/>
    <x v="69"/>
    <x v="69"/>
    <x v="1"/>
    <n v="3"/>
    <n v="25.33"/>
    <n v="35.94"/>
    <n v="107.82"/>
    <n v="75.989999999999995"/>
    <n v="31.83"/>
  </r>
  <r>
    <s v="TXN00845"/>
    <x v="180"/>
    <s v="CUST1228"/>
    <x v="669"/>
    <x v="0"/>
    <x v="20"/>
    <x v="20"/>
    <x v="3"/>
    <n v="6"/>
    <n v="40.85"/>
    <n v="64.12"/>
    <n v="384.72"/>
    <n v="245.10000000000002"/>
    <n v="139.62"/>
  </r>
  <r>
    <s v="TXN00846"/>
    <x v="146"/>
    <s v="CUST1307"/>
    <x v="670"/>
    <x v="3"/>
    <x v="36"/>
    <x v="36"/>
    <x v="2"/>
    <n v="1"/>
    <n v="44.18"/>
    <n v="93.47"/>
    <n v="93.47"/>
    <n v="44.18"/>
    <n v="49.29"/>
  </r>
  <r>
    <s v="TXN00847"/>
    <x v="145"/>
    <s v="CUST0250"/>
    <x v="153"/>
    <x v="2"/>
    <x v="63"/>
    <x v="63"/>
    <x v="4"/>
    <n v="5"/>
    <n v="28.03"/>
    <n v="84.47"/>
    <n v="422.35"/>
    <n v="140.15"/>
    <n v="282.20000000000005"/>
  </r>
  <r>
    <s v="TXN00848"/>
    <x v="179"/>
    <s v="CUST1451"/>
    <x v="671"/>
    <x v="1"/>
    <x v="66"/>
    <x v="66"/>
    <x v="2"/>
    <n v="1"/>
    <n v="31.85"/>
    <n v="16.71"/>
    <n v="16.71"/>
    <n v="31.85"/>
    <n v="-15.14"/>
  </r>
  <r>
    <s v="TXN00849"/>
    <x v="140"/>
    <s v="CUST0246"/>
    <x v="672"/>
    <x v="0"/>
    <x v="39"/>
    <x v="39"/>
    <x v="1"/>
    <n v="6"/>
    <n v="2.85"/>
    <n v="56.81"/>
    <n v="340.86"/>
    <n v="17.100000000000001"/>
    <n v="323.76"/>
  </r>
  <r>
    <s v="TXN00850"/>
    <x v="204"/>
    <s v="CUST0177"/>
    <x v="361"/>
    <x v="2"/>
    <x v="68"/>
    <x v="68"/>
    <x v="0"/>
    <n v="4"/>
    <n v="1.38"/>
    <n v="14.34"/>
    <n v="57.36"/>
    <n v="5.52"/>
    <n v="51.84"/>
  </r>
  <r>
    <s v="TXN00851"/>
    <x v="145"/>
    <s v="CUST1239"/>
    <x v="170"/>
    <x v="2"/>
    <x v="38"/>
    <x v="38"/>
    <x v="3"/>
    <n v="9"/>
    <n v="32.54"/>
    <n v="98.08"/>
    <n v="882.72"/>
    <n v="292.86"/>
    <n v="589.86"/>
  </r>
  <r>
    <s v="TXN00852"/>
    <x v="156"/>
    <s v="CUST0267"/>
    <x v="356"/>
    <x v="3"/>
    <x v="11"/>
    <x v="11"/>
    <x v="2"/>
    <n v="2"/>
    <n v="45.97"/>
    <n v="90.14"/>
    <n v="180.28"/>
    <n v="91.94"/>
    <n v="88.34"/>
  </r>
  <r>
    <s v="TXN00853"/>
    <x v="152"/>
    <s v="CUST0770"/>
    <x v="673"/>
    <x v="1"/>
    <x v="6"/>
    <x v="6"/>
    <x v="1"/>
    <n v="4"/>
    <n v="49.21"/>
    <n v="33.409999999999997"/>
    <n v="133.63999999999999"/>
    <n v="196.84"/>
    <n v="-63.200000000000017"/>
  </r>
  <r>
    <s v="TXN00854"/>
    <x v="187"/>
    <s v="CUST1345"/>
    <x v="581"/>
    <x v="3"/>
    <x v="12"/>
    <x v="12"/>
    <x v="2"/>
    <n v="1"/>
    <n v="32.950000000000003"/>
    <n v="55.18"/>
    <n v="55.18"/>
    <n v="32.950000000000003"/>
    <n v="22.229999999999997"/>
  </r>
  <r>
    <s v="TXN00855"/>
    <x v="329"/>
    <s v="CUST1327"/>
    <x v="674"/>
    <x v="2"/>
    <x v="28"/>
    <x v="28"/>
    <x v="3"/>
    <n v="3"/>
    <n v="16.21"/>
    <n v="99.96"/>
    <n v="299.88"/>
    <n v="48.63"/>
    <n v="251.25"/>
  </r>
  <r>
    <s v="TXN00856"/>
    <x v="330"/>
    <s v="CUST1160"/>
    <x v="675"/>
    <x v="1"/>
    <x v="45"/>
    <x v="45"/>
    <x v="4"/>
    <n v="3"/>
    <n v="39.729999999999997"/>
    <n v="58.34"/>
    <n v="175.02"/>
    <n v="119.19"/>
    <n v="55.830000000000013"/>
  </r>
  <r>
    <s v="TXN00857"/>
    <x v="27"/>
    <s v="CUST0379"/>
    <x v="111"/>
    <x v="0"/>
    <x v="54"/>
    <x v="54"/>
    <x v="1"/>
    <n v="4"/>
    <n v="48.6"/>
    <n v="68.650000000000006"/>
    <n v="274.60000000000002"/>
    <n v="194.4"/>
    <n v="80.200000000000017"/>
  </r>
  <r>
    <s v="TXN00858"/>
    <x v="331"/>
    <s v="CUST0228"/>
    <x v="676"/>
    <x v="3"/>
    <x v="4"/>
    <x v="4"/>
    <x v="1"/>
    <n v="4"/>
    <n v="1.21"/>
    <n v="92.51"/>
    <n v="370.04"/>
    <n v="4.84"/>
    <n v="365.20000000000005"/>
  </r>
  <r>
    <s v="TXN00859"/>
    <x v="15"/>
    <s v="CUST1425"/>
    <x v="518"/>
    <x v="3"/>
    <x v="23"/>
    <x v="23"/>
    <x v="2"/>
    <n v="9"/>
    <n v="13.68"/>
    <n v="29.11"/>
    <n v="261.99"/>
    <n v="123.12"/>
    <n v="138.87"/>
  </r>
  <r>
    <s v="TXN00860"/>
    <x v="50"/>
    <s v="CUST0378"/>
    <x v="677"/>
    <x v="0"/>
    <x v="7"/>
    <x v="7"/>
    <x v="3"/>
    <n v="6"/>
    <n v="17.45"/>
    <n v="91.52"/>
    <n v="549.12"/>
    <n v="104.69999999999999"/>
    <n v="444.42"/>
  </r>
  <r>
    <s v="TXN00861"/>
    <x v="261"/>
    <s v="CUST0519"/>
    <x v="84"/>
    <x v="1"/>
    <x v="44"/>
    <x v="44"/>
    <x v="4"/>
    <n v="6"/>
    <n v="2.25"/>
    <n v="34.380000000000003"/>
    <n v="206.28000000000003"/>
    <n v="13.5"/>
    <n v="192.78000000000003"/>
  </r>
  <r>
    <s v="TXN00862"/>
    <x v="281"/>
    <s v="CUST0604"/>
    <x v="569"/>
    <x v="0"/>
    <x v="68"/>
    <x v="68"/>
    <x v="0"/>
    <n v="6"/>
    <n v="1.38"/>
    <n v="75.290000000000006"/>
    <n v="451.74"/>
    <n v="8.2799999999999994"/>
    <n v="443.46000000000004"/>
  </r>
  <r>
    <s v="TXN00863"/>
    <x v="332"/>
    <s v="CUST0957"/>
    <x v="315"/>
    <x v="2"/>
    <x v="61"/>
    <x v="61"/>
    <x v="1"/>
    <n v="2"/>
    <n v="36.08"/>
    <n v="98.63"/>
    <n v="197.26"/>
    <n v="72.16"/>
    <n v="125.1"/>
  </r>
  <r>
    <s v="TXN00864"/>
    <x v="178"/>
    <s v="CUST1353"/>
    <x v="453"/>
    <x v="2"/>
    <x v="47"/>
    <x v="47"/>
    <x v="2"/>
    <n v="1"/>
    <n v="29.86"/>
    <n v="14.24"/>
    <n v="14.24"/>
    <n v="29.86"/>
    <n v="-15.62"/>
  </r>
  <r>
    <s v="TXN00865"/>
    <x v="263"/>
    <s v="CUST0156"/>
    <x v="678"/>
    <x v="0"/>
    <x v="63"/>
    <x v="63"/>
    <x v="4"/>
    <n v="3"/>
    <n v="28.03"/>
    <n v="35.950000000000003"/>
    <n v="107.85000000000001"/>
    <n v="84.09"/>
    <n v="23.760000000000005"/>
  </r>
  <r>
    <s v="TXN00866"/>
    <x v="236"/>
    <s v="CUST1309"/>
    <x v="322"/>
    <x v="0"/>
    <x v="60"/>
    <x v="60"/>
    <x v="1"/>
    <n v="1"/>
    <n v="42.74"/>
    <n v="68.150000000000006"/>
    <n v="68.150000000000006"/>
    <n v="42.74"/>
    <n v="25.410000000000004"/>
  </r>
  <r>
    <s v="TXN00867"/>
    <x v="267"/>
    <s v="CUST0929"/>
    <x v="396"/>
    <x v="1"/>
    <x v="67"/>
    <x v="67"/>
    <x v="3"/>
    <n v="8"/>
    <n v="31.5"/>
    <n v="75.23"/>
    <n v="601.84"/>
    <n v="252"/>
    <n v="349.84000000000003"/>
  </r>
  <r>
    <s v="TXN00868"/>
    <x v="320"/>
    <s v="CUST0567"/>
    <x v="327"/>
    <x v="3"/>
    <x v="39"/>
    <x v="39"/>
    <x v="1"/>
    <n v="5"/>
    <n v="2.85"/>
    <n v="81.75"/>
    <n v="408.75"/>
    <n v="14.25"/>
    <n v="394.5"/>
  </r>
  <r>
    <s v="TXN00869"/>
    <x v="177"/>
    <s v="CUST0875"/>
    <x v="173"/>
    <x v="3"/>
    <x v="10"/>
    <x v="10"/>
    <x v="1"/>
    <n v="1"/>
    <n v="41.78"/>
    <n v="19.72"/>
    <n v="19.72"/>
    <n v="41.78"/>
    <n v="-22.060000000000002"/>
  </r>
  <r>
    <s v="TXN00870"/>
    <x v="120"/>
    <s v="CUST1418"/>
    <x v="679"/>
    <x v="1"/>
    <x v="2"/>
    <x v="2"/>
    <x v="1"/>
    <n v="7"/>
    <n v="33.65"/>
    <n v="80.59"/>
    <n v="564.13"/>
    <n v="235.54999999999998"/>
    <n v="328.58000000000004"/>
  </r>
  <r>
    <s v="TXN00871"/>
    <x v="136"/>
    <s v="CUST1368"/>
    <x v="680"/>
    <x v="1"/>
    <x v="33"/>
    <x v="33"/>
    <x v="3"/>
    <n v="8"/>
    <n v="35.53"/>
    <n v="15.94"/>
    <n v="127.52"/>
    <n v="284.24"/>
    <n v="-156.72000000000003"/>
  </r>
  <r>
    <s v="TXN00872"/>
    <x v="40"/>
    <s v="CUST0663"/>
    <x v="26"/>
    <x v="0"/>
    <x v="32"/>
    <x v="32"/>
    <x v="1"/>
    <n v="9"/>
    <n v="3.21"/>
    <n v="55.61"/>
    <n v="500.49"/>
    <n v="28.89"/>
    <n v="471.6"/>
  </r>
  <r>
    <s v="TXN00873"/>
    <x v="297"/>
    <s v="CUST0528"/>
    <x v="681"/>
    <x v="0"/>
    <x v="23"/>
    <x v="23"/>
    <x v="2"/>
    <n v="6"/>
    <n v="13.68"/>
    <n v="94.03"/>
    <n v="564.18000000000006"/>
    <n v="82.08"/>
    <n v="482.10000000000008"/>
  </r>
  <r>
    <s v="TXN00874"/>
    <x v="153"/>
    <s v="CUST0332"/>
    <x v="682"/>
    <x v="3"/>
    <x v="38"/>
    <x v="38"/>
    <x v="3"/>
    <n v="1"/>
    <n v="32.54"/>
    <n v="36.69"/>
    <n v="36.69"/>
    <n v="32.54"/>
    <n v="4.1499999999999986"/>
  </r>
  <r>
    <s v="TXN00875"/>
    <x v="170"/>
    <s v="CUST0152"/>
    <x v="683"/>
    <x v="3"/>
    <x v="31"/>
    <x v="31"/>
    <x v="3"/>
    <n v="9"/>
    <n v="13.9"/>
    <n v="78.42"/>
    <n v="705.78"/>
    <n v="125.10000000000001"/>
    <n v="580.67999999999995"/>
  </r>
  <r>
    <s v="TXN00876"/>
    <x v="312"/>
    <s v="CUST0568"/>
    <x v="684"/>
    <x v="1"/>
    <x v="67"/>
    <x v="67"/>
    <x v="3"/>
    <n v="3"/>
    <n v="31.5"/>
    <n v="17.34"/>
    <n v="52.019999999999996"/>
    <n v="94.5"/>
    <n v="-42.480000000000004"/>
  </r>
  <r>
    <s v="TXN00877"/>
    <x v="24"/>
    <s v="CUST0128"/>
    <x v="481"/>
    <x v="0"/>
    <x v="11"/>
    <x v="11"/>
    <x v="2"/>
    <n v="4"/>
    <n v="45.97"/>
    <n v="45.56"/>
    <n v="182.24"/>
    <n v="183.88"/>
    <n v="-1.6399999999999864"/>
  </r>
  <r>
    <s v="TXN00878"/>
    <x v="63"/>
    <s v="CUST0784"/>
    <x v="495"/>
    <x v="3"/>
    <x v="16"/>
    <x v="16"/>
    <x v="3"/>
    <n v="8"/>
    <n v="47.88"/>
    <n v="89.74"/>
    <n v="717.92"/>
    <n v="383.04"/>
    <n v="334.87999999999994"/>
  </r>
  <r>
    <s v="TXN00879"/>
    <x v="79"/>
    <s v="CUST0796"/>
    <x v="685"/>
    <x v="2"/>
    <x v="47"/>
    <x v="47"/>
    <x v="2"/>
    <n v="1"/>
    <n v="29.86"/>
    <n v="20.47"/>
    <n v="20.47"/>
    <n v="29.86"/>
    <n v="-9.39"/>
  </r>
  <r>
    <s v="TXN00880"/>
    <x v="263"/>
    <s v="CUST0682"/>
    <x v="686"/>
    <x v="1"/>
    <x v="9"/>
    <x v="9"/>
    <x v="4"/>
    <n v="6"/>
    <n v="38.15"/>
    <n v="37.450000000000003"/>
    <n v="224.70000000000002"/>
    <n v="228.89999999999998"/>
    <n v="-4.1999999999999602"/>
  </r>
  <r>
    <s v="TXN00881"/>
    <x v="119"/>
    <s v="CUST0124"/>
    <x v="687"/>
    <x v="1"/>
    <x v="46"/>
    <x v="46"/>
    <x v="3"/>
    <n v="8"/>
    <n v="15.25"/>
    <n v="87.53"/>
    <n v="700.24"/>
    <n v="122"/>
    <n v="578.24"/>
  </r>
  <r>
    <s v="TXN00882"/>
    <x v="309"/>
    <s v="CUST0529"/>
    <x v="391"/>
    <x v="1"/>
    <x v="47"/>
    <x v="47"/>
    <x v="2"/>
    <n v="4"/>
    <n v="29.86"/>
    <n v="59.57"/>
    <n v="238.28"/>
    <n v="119.44"/>
    <n v="118.84"/>
  </r>
  <r>
    <s v="TXN00883"/>
    <x v="162"/>
    <s v="CUST0543"/>
    <x v="688"/>
    <x v="3"/>
    <x v="38"/>
    <x v="38"/>
    <x v="3"/>
    <n v="9"/>
    <n v="32.54"/>
    <n v="84.67"/>
    <n v="762.03"/>
    <n v="292.86"/>
    <n v="469.16999999999996"/>
  </r>
  <r>
    <s v="TXN00884"/>
    <x v="55"/>
    <s v="CUST0365"/>
    <x v="689"/>
    <x v="2"/>
    <x v="15"/>
    <x v="15"/>
    <x v="4"/>
    <n v="6"/>
    <n v="40"/>
    <n v="32.99"/>
    <n v="197.94"/>
    <n v="240"/>
    <n v="-42.06"/>
  </r>
  <r>
    <s v="TXN00885"/>
    <x v="86"/>
    <s v="CUST0903"/>
    <x v="690"/>
    <x v="1"/>
    <x v="66"/>
    <x v="66"/>
    <x v="2"/>
    <n v="4"/>
    <n v="31.85"/>
    <n v="97.73"/>
    <n v="390.92"/>
    <n v="127.4"/>
    <n v="263.52"/>
  </r>
  <r>
    <s v="TXN00886"/>
    <x v="162"/>
    <s v="CUST0143"/>
    <x v="447"/>
    <x v="2"/>
    <x v="27"/>
    <x v="27"/>
    <x v="3"/>
    <n v="1"/>
    <n v="9.64"/>
    <n v="37.51"/>
    <n v="37.51"/>
    <n v="9.64"/>
    <n v="27.869999999999997"/>
  </r>
  <r>
    <s v="TXN00887"/>
    <x v="45"/>
    <s v="CUST1008"/>
    <x v="691"/>
    <x v="2"/>
    <x v="9"/>
    <x v="9"/>
    <x v="4"/>
    <n v="9"/>
    <n v="38.15"/>
    <n v="30.72"/>
    <n v="276.48"/>
    <n v="343.34999999999997"/>
    <n v="-66.869999999999948"/>
  </r>
  <r>
    <s v="TXN00888"/>
    <x v="156"/>
    <s v="CUST0411"/>
    <x v="324"/>
    <x v="2"/>
    <x v="47"/>
    <x v="47"/>
    <x v="2"/>
    <n v="8"/>
    <n v="29.86"/>
    <n v="70.52"/>
    <n v="564.16"/>
    <n v="238.88"/>
    <n v="325.27999999999997"/>
  </r>
  <r>
    <s v="TXN00889"/>
    <x v="333"/>
    <s v="CUST1250"/>
    <x v="551"/>
    <x v="3"/>
    <x v="40"/>
    <x v="40"/>
    <x v="4"/>
    <n v="6"/>
    <n v="21.9"/>
    <n v="68.900000000000006"/>
    <n v="413.40000000000003"/>
    <n v="131.39999999999998"/>
    <n v="282.00000000000006"/>
  </r>
  <r>
    <s v="TXN00890"/>
    <x v="55"/>
    <s v="CUST0805"/>
    <x v="692"/>
    <x v="2"/>
    <x v="37"/>
    <x v="37"/>
    <x v="2"/>
    <n v="4"/>
    <n v="36.64"/>
    <n v="87.04"/>
    <n v="348.16"/>
    <n v="146.56"/>
    <n v="201.60000000000002"/>
  </r>
  <r>
    <s v="TXN00891"/>
    <x v="35"/>
    <s v="CUST0366"/>
    <x v="127"/>
    <x v="2"/>
    <x v="6"/>
    <x v="6"/>
    <x v="1"/>
    <n v="1"/>
    <n v="49.21"/>
    <n v="55.94"/>
    <n v="55.94"/>
    <n v="49.21"/>
    <n v="6.7299999999999969"/>
  </r>
  <r>
    <s v="TXN00892"/>
    <x v="327"/>
    <s v="CUST1322"/>
    <x v="693"/>
    <x v="2"/>
    <x v="38"/>
    <x v="38"/>
    <x v="3"/>
    <n v="3"/>
    <n v="32.54"/>
    <n v="86.21"/>
    <n v="258.63"/>
    <n v="97.62"/>
    <n v="161.01"/>
  </r>
  <r>
    <s v="TXN00893"/>
    <x v="246"/>
    <s v="CUST1008"/>
    <x v="691"/>
    <x v="2"/>
    <x v="10"/>
    <x v="10"/>
    <x v="1"/>
    <n v="8"/>
    <n v="41.78"/>
    <n v="13.57"/>
    <n v="108.56"/>
    <n v="334.24"/>
    <n v="-225.68"/>
  </r>
  <r>
    <s v="TXN00894"/>
    <x v="28"/>
    <s v="CUST0223"/>
    <x v="449"/>
    <x v="3"/>
    <x v="11"/>
    <x v="11"/>
    <x v="2"/>
    <n v="5"/>
    <n v="45.97"/>
    <n v="30.66"/>
    <n v="153.30000000000001"/>
    <n v="229.85"/>
    <n v="-76.549999999999983"/>
  </r>
  <r>
    <s v="TXN00895"/>
    <x v="334"/>
    <s v="CUST0295"/>
    <x v="389"/>
    <x v="0"/>
    <x v="33"/>
    <x v="33"/>
    <x v="3"/>
    <n v="4"/>
    <n v="35.53"/>
    <n v="26.7"/>
    <n v="106.8"/>
    <n v="142.12"/>
    <n v="-35.320000000000007"/>
  </r>
  <r>
    <s v="TXN00896"/>
    <x v="113"/>
    <s v="CUST1108"/>
    <x v="354"/>
    <x v="2"/>
    <x v="64"/>
    <x v="64"/>
    <x v="4"/>
    <n v="9"/>
    <n v="34.61"/>
    <n v="10.050000000000001"/>
    <n v="90.45"/>
    <n v="311.49"/>
    <n v="-221.04000000000002"/>
  </r>
  <r>
    <s v="TXN00897"/>
    <x v="241"/>
    <s v="CUST0884"/>
    <x v="694"/>
    <x v="1"/>
    <x v="68"/>
    <x v="68"/>
    <x v="0"/>
    <n v="2"/>
    <n v="1.38"/>
    <n v="69.03"/>
    <n v="138.06"/>
    <n v="2.76"/>
    <n v="135.30000000000001"/>
  </r>
  <r>
    <s v="TXN00898"/>
    <x v="62"/>
    <s v="CUST0448"/>
    <x v="695"/>
    <x v="0"/>
    <x v="9"/>
    <x v="9"/>
    <x v="4"/>
    <n v="1"/>
    <n v="38.15"/>
    <n v="52.84"/>
    <n v="52.84"/>
    <n v="38.15"/>
    <n v="14.690000000000005"/>
  </r>
  <r>
    <s v="TXN00899"/>
    <x v="293"/>
    <s v="CUST1258"/>
    <x v="696"/>
    <x v="1"/>
    <x v="29"/>
    <x v="29"/>
    <x v="2"/>
    <n v="8"/>
    <n v="14.75"/>
    <n v="7.75"/>
    <n v="62"/>
    <n v="118"/>
    <n v="-56"/>
  </r>
  <r>
    <s v="TXN00900"/>
    <x v="206"/>
    <s v="CUST1318"/>
    <x v="697"/>
    <x v="2"/>
    <x v="2"/>
    <x v="2"/>
    <x v="1"/>
    <n v="3"/>
    <n v="33.65"/>
    <n v="84.71"/>
    <n v="254.13"/>
    <n v="100.94999999999999"/>
    <n v="153.18"/>
  </r>
  <r>
    <s v="TXN00901"/>
    <x v="60"/>
    <s v="CUST0218"/>
    <x v="698"/>
    <x v="1"/>
    <x v="17"/>
    <x v="17"/>
    <x v="1"/>
    <n v="4"/>
    <n v="26.74"/>
    <n v="63.17"/>
    <n v="252.68"/>
    <n v="106.96"/>
    <n v="145.72000000000003"/>
  </r>
  <r>
    <s v="TXN00902"/>
    <x v="335"/>
    <s v="CUST0905"/>
    <x v="98"/>
    <x v="2"/>
    <x v="74"/>
    <x v="74"/>
    <x v="3"/>
    <n v="5"/>
    <n v="8.86"/>
    <n v="24.41"/>
    <n v="122.05"/>
    <n v="44.3"/>
    <n v="77.75"/>
  </r>
  <r>
    <s v="TXN00903"/>
    <x v="128"/>
    <s v="CUST1466"/>
    <x v="699"/>
    <x v="2"/>
    <x v="35"/>
    <x v="35"/>
    <x v="4"/>
    <n v="4"/>
    <n v="48.19"/>
    <n v="31.45"/>
    <n v="125.8"/>
    <n v="192.76"/>
    <n v="-66.959999999999994"/>
  </r>
  <r>
    <s v="TXN00904"/>
    <x v="233"/>
    <s v="CUST0531"/>
    <x v="700"/>
    <x v="1"/>
    <x v="55"/>
    <x v="55"/>
    <x v="1"/>
    <n v="8"/>
    <n v="21.45"/>
    <n v="67.45"/>
    <n v="539.6"/>
    <n v="171.6"/>
    <n v="368"/>
  </r>
  <r>
    <s v="TXN00905"/>
    <x v="198"/>
    <s v="CUST0212"/>
    <x v="317"/>
    <x v="1"/>
    <x v="15"/>
    <x v="15"/>
    <x v="4"/>
    <n v="4"/>
    <n v="40"/>
    <n v="74.95"/>
    <n v="299.8"/>
    <n v="160"/>
    <n v="139.80000000000001"/>
  </r>
  <r>
    <s v="TXN00906"/>
    <x v="166"/>
    <s v="CUST0072"/>
    <x v="701"/>
    <x v="2"/>
    <x v="29"/>
    <x v="29"/>
    <x v="2"/>
    <n v="4"/>
    <n v="14.75"/>
    <n v="82.38"/>
    <n v="329.52"/>
    <n v="59"/>
    <n v="270.52"/>
  </r>
  <r>
    <s v="TXN00907"/>
    <x v="77"/>
    <s v="CUST0150"/>
    <x v="702"/>
    <x v="0"/>
    <x v="69"/>
    <x v="69"/>
    <x v="1"/>
    <n v="8"/>
    <n v="25.33"/>
    <n v="58.57"/>
    <n v="468.56"/>
    <n v="202.64"/>
    <n v="265.92"/>
  </r>
  <r>
    <s v="TXN00908"/>
    <x v="149"/>
    <s v="CUST0145"/>
    <x v="703"/>
    <x v="0"/>
    <x v="33"/>
    <x v="33"/>
    <x v="3"/>
    <n v="7"/>
    <n v="35.53"/>
    <n v="16.010000000000002"/>
    <n v="112.07000000000001"/>
    <n v="248.71"/>
    <n v="-136.63999999999999"/>
  </r>
  <r>
    <s v="TXN00909"/>
    <x v="3"/>
    <s v="CUST1171"/>
    <x v="163"/>
    <x v="0"/>
    <x v="47"/>
    <x v="47"/>
    <x v="2"/>
    <n v="9"/>
    <n v="29.86"/>
    <n v="50.84"/>
    <n v="457.56000000000006"/>
    <n v="268.74"/>
    <n v="188.82000000000005"/>
  </r>
  <r>
    <s v="TXN00910"/>
    <x v="58"/>
    <s v="CUST1491"/>
    <x v="704"/>
    <x v="1"/>
    <x v="31"/>
    <x v="31"/>
    <x v="3"/>
    <n v="6"/>
    <n v="13.9"/>
    <n v="19.57"/>
    <n v="117.42"/>
    <n v="83.4"/>
    <n v="34.019999999999996"/>
  </r>
  <r>
    <s v="TXN00911"/>
    <x v="184"/>
    <s v="CUST0514"/>
    <x v="705"/>
    <x v="1"/>
    <x v="61"/>
    <x v="61"/>
    <x v="1"/>
    <n v="8"/>
    <n v="36.08"/>
    <n v="14.99"/>
    <n v="119.92"/>
    <n v="288.64"/>
    <n v="-168.71999999999997"/>
  </r>
  <r>
    <s v="TXN00912"/>
    <x v="120"/>
    <s v="CUST0914"/>
    <x v="75"/>
    <x v="1"/>
    <x v="66"/>
    <x v="66"/>
    <x v="2"/>
    <n v="1"/>
    <n v="31.85"/>
    <n v="82.47"/>
    <n v="82.47"/>
    <n v="31.85"/>
    <n v="50.62"/>
  </r>
  <r>
    <s v="TXN00913"/>
    <x v="336"/>
    <s v="CUST0039"/>
    <x v="251"/>
    <x v="0"/>
    <x v="23"/>
    <x v="23"/>
    <x v="2"/>
    <n v="2"/>
    <n v="13.68"/>
    <n v="27.47"/>
    <n v="54.94"/>
    <n v="27.36"/>
    <n v="27.58"/>
  </r>
  <r>
    <s v="TXN00914"/>
    <x v="32"/>
    <s v="CUST1020"/>
    <x v="87"/>
    <x v="3"/>
    <x v="70"/>
    <x v="70"/>
    <x v="2"/>
    <n v="1"/>
    <n v="36.229999999999997"/>
    <n v="76.13"/>
    <n v="76.13"/>
    <n v="36.229999999999997"/>
    <n v="39.9"/>
  </r>
  <r>
    <s v="TXN00915"/>
    <x v="149"/>
    <s v="CUST0305"/>
    <x v="706"/>
    <x v="2"/>
    <x v="20"/>
    <x v="20"/>
    <x v="3"/>
    <n v="3"/>
    <n v="40.85"/>
    <n v="98.57"/>
    <n v="295.70999999999998"/>
    <n v="122.55000000000001"/>
    <n v="173.15999999999997"/>
  </r>
  <r>
    <s v="TXN00916"/>
    <x v="249"/>
    <s v="CUST1338"/>
    <x v="114"/>
    <x v="0"/>
    <x v="5"/>
    <x v="5"/>
    <x v="2"/>
    <n v="2"/>
    <n v="35.82"/>
    <n v="85.26"/>
    <n v="170.52"/>
    <n v="71.64"/>
    <n v="98.88000000000001"/>
  </r>
  <r>
    <s v="TXN00917"/>
    <x v="330"/>
    <s v="CUST1312"/>
    <x v="210"/>
    <x v="0"/>
    <x v="1"/>
    <x v="1"/>
    <x v="1"/>
    <n v="2"/>
    <n v="22.93"/>
    <n v="46.71"/>
    <n v="93.42"/>
    <n v="45.86"/>
    <n v="47.56"/>
  </r>
  <r>
    <s v="TXN00918"/>
    <x v="7"/>
    <s v="CUST0002"/>
    <x v="485"/>
    <x v="3"/>
    <x v="46"/>
    <x v="46"/>
    <x v="3"/>
    <n v="5"/>
    <n v="15.25"/>
    <n v="16.559999999999999"/>
    <n v="82.8"/>
    <n v="76.25"/>
    <n v="6.5499999999999972"/>
  </r>
  <r>
    <s v="TXN00919"/>
    <x v="325"/>
    <s v="CUST0078"/>
    <x v="540"/>
    <x v="1"/>
    <x v="66"/>
    <x v="66"/>
    <x v="2"/>
    <n v="6"/>
    <n v="31.85"/>
    <n v="92.2"/>
    <n v="553.20000000000005"/>
    <n v="191.10000000000002"/>
    <n v="362.1"/>
  </r>
  <r>
    <s v="TXN00920"/>
    <x v="337"/>
    <s v="CUST1362"/>
    <x v="707"/>
    <x v="2"/>
    <x v="32"/>
    <x v="32"/>
    <x v="1"/>
    <n v="4"/>
    <n v="3.21"/>
    <n v="99.14"/>
    <n v="396.56"/>
    <n v="12.84"/>
    <n v="383.72"/>
  </r>
  <r>
    <s v="TXN00921"/>
    <x v="231"/>
    <s v="CUST0800"/>
    <x v="708"/>
    <x v="0"/>
    <x v="28"/>
    <x v="28"/>
    <x v="3"/>
    <n v="4"/>
    <n v="16.21"/>
    <n v="44.67"/>
    <n v="178.68"/>
    <n v="64.84"/>
    <n v="113.84"/>
  </r>
  <r>
    <s v="TXN00922"/>
    <x v="260"/>
    <s v="CUST0546"/>
    <x v="709"/>
    <x v="1"/>
    <x v="40"/>
    <x v="40"/>
    <x v="4"/>
    <n v="4"/>
    <n v="21.9"/>
    <n v="13.75"/>
    <n v="55"/>
    <n v="87.6"/>
    <n v="-32.599999999999994"/>
  </r>
  <r>
    <s v="TXN00923"/>
    <x v="338"/>
    <s v="CUST0311"/>
    <x v="710"/>
    <x v="1"/>
    <x v="34"/>
    <x v="34"/>
    <x v="2"/>
    <n v="9"/>
    <n v="8.02"/>
    <n v="71.41"/>
    <n v="642.68999999999994"/>
    <n v="72.179999999999993"/>
    <n v="570.51"/>
  </r>
  <r>
    <s v="TXN00924"/>
    <x v="305"/>
    <s v="CUST1434"/>
    <x v="133"/>
    <x v="3"/>
    <x v="56"/>
    <x v="56"/>
    <x v="0"/>
    <n v="6"/>
    <n v="41.18"/>
    <n v="39.909999999999997"/>
    <n v="239.45999999999998"/>
    <n v="247.07999999999998"/>
    <n v="-7.6200000000000045"/>
  </r>
  <r>
    <s v="TXN00925"/>
    <x v="33"/>
    <s v="CUST0676"/>
    <x v="711"/>
    <x v="0"/>
    <x v="38"/>
    <x v="38"/>
    <x v="3"/>
    <n v="2"/>
    <n v="32.54"/>
    <n v="64.31"/>
    <n v="128.62"/>
    <n v="65.08"/>
    <n v="63.540000000000006"/>
  </r>
  <r>
    <s v="TXN00926"/>
    <x v="333"/>
    <s v="CUST0802"/>
    <x v="645"/>
    <x v="1"/>
    <x v="1"/>
    <x v="1"/>
    <x v="1"/>
    <n v="1"/>
    <n v="22.93"/>
    <n v="26.41"/>
    <n v="26.41"/>
    <n v="22.93"/>
    <n v="3.4800000000000004"/>
  </r>
  <r>
    <s v="TXN00927"/>
    <x v="245"/>
    <s v="CUST1177"/>
    <x v="406"/>
    <x v="3"/>
    <x v="22"/>
    <x v="22"/>
    <x v="0"/>
    <n v="5"/>
    <n v="19.34"/>
    <n v="83.09"/>
    <n v="415.45000000000005"/>
    <n v="96.7"/>
    <n v="318.75000000000006"/>
  </r>
  <r>
    <s v="TXN00928"/>
    <x v="317"/>
    <s v="CUST0008"/>
    <x v="82"/>
    <x v="1"/>
    <x v="58"/>
    <x v="58"/>
    <x v="0"/>
    <n v="7"/>
    <n v="11.76"/>
    <n v="44.04"/>
    <n v="308.27999999999997"/>
    <n v="82.32"/>
    <n v="225.95999999999998"/>
  </r>
  <r>
    <s v="TXN00929"/>
    <x v="210"/>
    <s v="CUST1056"/>
    <x v="712"/>
    <x v="3"/>
    <x v="27"/>
    <x v="27"/>
    <x v="3"/>
    <n v="4"/>
    <n v="9.64"/>
    <n v="94.37"/>
    <n v="377.48"/>
    <n v="38.56"/>
    <n v="338.92"/>
  </r>
  <r>
    <s v="TXN00930"/>
    <x v="122"/>
    <s v="CUST1450"/>
    <x v="713"/>
    <x v="1"/>
    <x v="73"/>
    <x v="73"/>
    <x v="1"/>
    <n v="9"/>
    <n v="14.95"/>
    <n v="44.06"/>
    <n v="396.54"/>
    <n v="134.54999999999998"/>
    <n v="261.99"/>
  </r>
  <r>
    <s v="TXN00931"/>
    <x v="89"/>
    <s v="CUST1005"/>
    <x v="714"/>
    <x v="1"/>
    <x v="63"/>
    <x v="63"/>
    <x v="4"/>
    <n v="9"/>
    <n v="28.03"/>
    <n v="31.13"/>
    <n v="280.17"/>
    <n v="252.27"/>
    <n v="27.900000000000006"/>
  </r>
  <r>
    <s v="TXN00932"/>
    <x v="87"/>
    <s v="CUST0980"/>
    <x v="715"/>
    <x v="2"/>
    <x v="51"/>
    <x v="51"/>
    <x v="2"/>
    <n v="3"/>
    <n v="3.13"/>
    <n v="45.63"/>
    <n v="136.89000000000001"/>
    <n v="9.39"/>
    <n v="127.50000000000001"/>
  </r>
  <r>
    <s v="TXN00933"/>
    <x v="330"/>
    <s v="CUST0894"/>
    <x v="716"/>
    <x v="0"/>
    <x v="8"/>
    <x v="8"/>
    <x v="0"/>
    <n v="7"/>
    <n v="37.880000000000003"/>
    <n v="68.78"/>
    <n v="481.46000000000004"/>
    <n v="265.16000000000003"/>
    <n v="216.3"/>
  </r>
  <r>
    <s v="TXN00934"/>
    <x v="226"/>
    <s v="CUST0828"/>
    <x v="479"/>
    <x v="1"/>
    <x v="13"/>
    <x v="13"/>
    <x v="0"/>
    <n v="1"/>
    <n v="4.59"/>
    <n v="79.66"/>
    <n v="79.66"/>
    <n v="4.59"/>
    <n v="75.069999999999993"/>
  </r>
  <r>
    <s v="TXN00935"/>
    <x v="54"/>
    <s v="CUST1491"/>
    <x v="704"/>
    <x v="1"/>
    <x v="38"/>
    <x v="38"/>
    <x v="3"/>
    <n v="7"/>
    <n v="32.54"/>
    <n v="22.29"/>
    <n v="156.03"/>
    <n v="227.78"/>
    <n v="-71.75"/>
  </r>
  <r>
    <s v="TXN00936"/>
    <x v="291"/>
    <s v="CUST0144"/>
    <x v="717"/>
    <x v="2"/>
    <x v="20"/>
    <x v="20"/>
    <x v="3"/>
    <n v="5"/>
    <n v="40.85"/>
    <n v="59.25"/>
    <n v="296.25"/>
    <n v="204.25"/>
    <n v="92"/>
  </r>
  <r>
    <s v="TXN00937"/>
    <x v="243"/>
    <s v="CUST1107"/>
    <x v="718"/>
    <x v="0"/>
    <x v="68"/>
    <x v="68"/>
    <x v="0"/>
    <n v="1"/>
    <n v="1.38"/>
    <n v="99.2"/>
    <n v="99.2"/>
    <n v="1.38"/>
    <n v="97.820000000000007"/>
  </r>
  <r>
    <s v="TXN00938"/>
    <x v="184"/>
    <s v="CUST0463"/>
    <x v="526"/>
    <x v="2"/>
    <x v="73"/>
    <x v="73"/>
    <x v="1"/>
    <n v="4"/>
    <n v="14.95"/>
    <n v="82.5"/>
    <n v="330"/>
    <n v="59.8"/>
    <n v="270.2"/>
  </r>
  <r>
    <s v="TXN00939"/>
    <x v="308"/>
    <s v="CUST0007"/>
    <x v="719"/>
    <x v="3"/>
    <x v="67"/>
    <x v="67"/>
    <x v="3"/>
    <n v="4"/>
    <n v="31.5"/>
    <n v="96.03"/>
    <n v="384.12"/>
    <n v="126"/>
    <n v="258.12"/>
  </r>
  <r>
    <s v="TXN00940"/>
    <x v="252"/>
    <s v="CUST0788"/>
    <x v="503"/>
    <x v="0"/>
    <x v="59"/>
    <x v="59"/>
    <x v="0"/>
    <n v="3"/>
    <n v="35.39"/>
    <n v="93.81"/>
    <n v="281.43"/>
    <n v="106.17"/>
    <n v="175.26"/>
  </r>
  <r>
    <s v="TXN00941"/>
    <x v="229"/>
    <s v="CUST1412"/>
    <x v="720"/>
    <x v="3"/>
    <x v="32"/>
    <x v="32"/>
    <x v="1"/>
    <n v="3"/>
    <n v="3.21"/>
    <n v="10.93"/>
    <n v="32.79"/>
    <n v="9.629999999999999"/>
    <n v="23.16"/>
  </r>
  <r>
    <s v="TXN00942"/>
    <x v="283"/>
    <s v="CUST0988"/>
    <x v="425"/>
    <x v="1"/>
    <x v="11"/>
    <x v="11"/>
    <x v="2"/>
    <n v="5"/>
    <n v="45.97"/>
    <n v="54.74"/>
    <n v="273.7"/>
    <n v="229.85"/>
    <n v="43.849999999999994"/>
  </r>
  <r>
    <s v="TXN00943"/>
    <x v="146"/>
    <s v="CUST0249"/>
    <x v="721"/>
    <x v="3"/>
    <x v="23"/>
    <x v="23"/>
    <x v="2"/>
    <n v="5"/>
    <n v="13.68"/>
    <n v="53.36"/>
    <n v="266.8"/>
    <n v="68.400000000000006"/>
    <n v="198.4"/>
  </r>
  <r>
    <s v="TXN00944"/>
    <x v="192"/>
    <s v="CUST1162"/>
    <x v="431"/>
    <x v="0"/>
    <x v="67"/>
    <x v="67"/>
    <x v="3"/>
    <n v="3"/>
    <n v="31.5"/>
    <n v="6.77"/>
    <n v="20.309999999999999"/>
    <n v="94.5"/>
    <n v="-74.19"/>
  </r>
  <r>
    <s v="TXN00945"/>
    <x v="339"/>
    <s v="CUST1097"/>
    <x v="722"/>
    <x v="1"/>
    <x v="35"/>
    <x v="35"/>
    <x v="4"/>
    <n v="3"/>
    <n v="48.19"/>
    <n v="5.6"/>
    <n v="16.799999999999997"/>
    <n v="144.57"/>
    <n v="-127.77"/>
  </r>
  <r>
    <s v="TXN00946"/>
    <x v="81"/>
    <s v="CUST0736"/>
    <x v="487"/>
    <x v="1"/>
    <x v="50"/>
    <x v="50"/>
    <x v="2"/>
    <n v="4"/>
    <n v="23.2"/>
    <n v="93.15"/>
    <n v="372.6"/>
    <n v="92.8"/>
    <n v="279.8"/>
  </r>
  <r>
    <s v="TXN00947"/>
    <x v="340"/>
    <s v="CUST0683"/>
    <x v="219"/>
    <x v="1"/>
    <x v="59"/>
    <x v="59"/>
    <x v="0"/>
    <n v="1"/>
    <n v="35.39"/>
    <n v="28.8"/>
    <n v="28.8"/>
    <n v="35.39"/>
    <n v="-6.59"/>
  </r>
  <r>
    <s v="TXN00948"/>
    <x v="155"/>
    <s v="CUST1397"/>
    <x v="723"/>
    <x v="0"/>
    <x v="21"/>
    <x v="21"/>
    <x v="0"/>
    <n v="9"/>
    <n v="12.41"/>
    <n v="54.29"/>
    <n v="488.61"/>
    <n v="111.69"/>
    <n v="376.92"/>
  </r>
  <r>
    <s v="TXN00949"/>
    <x v="113"/>
    <s v="CUST0621"/>
    <x v="724"/>
    <x v="0"/>
    <x v="30"/>
    <x v="30"/>
    <x v="3"/>
    <n v="1"/>
    <n v="24.03"/>
    <n v="71.680000000000007"/>
    <n v="71.680000000000007"/>
    <n v="24.03"/>
    <n v="47.650000000000006"/>
  </r>
  <r>
    <s v="TXN00950"/>
    <x v="52"/>
    <s v="CUST0821"/>
    <x v="418"/>
    <x v="2"/>
    <x v="56"/>
    <x v="56"/>
    <x v="0"/>
    <n v="4"/>
    <n v="41.18"/>
    <n v="57.45"/>
    <n v="229.8"/>
    <n v="164.72"/>
    <n v="65.080000000000013"/>
  </r>
  <r>
    <s v="TXN00951"/>
    <x v="163"/>
    <s v="CUST0114"/>
    <x v="725"/>
    <x v="1"/>
    <x v="36"/>
    <x v="36"/>
    <x v="2"/>
    <n v="5"/>
    <n v="44.18"/>
    <n v="53.11"/>
    <n v="265.55"/>
    <n v="220.9"/>
    <n v="44.650000000000006"/>
  </r>
  <r>
    <s v="TXN00952"/>
    <x v="222"/>
    <s v="CUST1295"/>
    <x v="187"/>
    <x v="2"/>
    <x v="27"/>
    <x v="27"/>
    <x v="3"/>
    <n v="9"/>
    <n v="9.64"/>
    <n v="38.64"/>
    <n v="347.76"/>
    <n v="86.76"/>
    <n v="261"/>
  </r>
  <r>
    <s v="TXN00953"/>
    <x v="37"/>
    <s v="CUST1326"/>
    <x v="726"/>
    <x v="1"/>
    <x v="57"/>
    <x v="57"/>
    <x v="0"/>
    <n v="4"/>
    <n v="31.77"/>
    <n v="41.48"/>
    <n v="165.92"/>
    <n v="127.08"/>
    <n v="38.839999999999989"/>
  </r>
  <r>
    <s v="TXN00954"/>
    <x v="303"/>
    <s v="CUST0186"/>
    <x v="15"/>
    <x v="2"/>
    <x v="40"/>
    <x v="40"/>
    <x v="4"/>
    <n v="8"/>
    <n v="21.9"/>
    <n v="39.47"/>
    <n v="315.76"/>
    <n v="175.2"/>
    <n v="140.56"/>
  </r>
  <r>
    <s v="TXN00955"/>
    <x v="195"/>
    <s v="CUST0749"/>
    <x v="727"/>
    <x v="2"/>
    <x v="0"/>
    <x v="0"/>
    <x v="0"/>
    <n v="4"/>
    <n v="47.78"/>
    <n v="95.25"/>
    <n v="381"/>
    <n v="191.12"/>
    <n v="189.88"/>
  </r>
  <r>
    <s v="TXN00956"/>
    <x v="132"/>
    <s v="CUST1095"/>
    <x v="263"/>
    <x v="2"/>
    <x v="49"/>
    <x v="49"/>
    <x v="4"/>
    <n v="7"/>
    <n v="19.98"/>
    <n v="98.52"/>
    <n v="689.64"/>
    <n v="139.86000000000001"/>
    <n v="549.78"/>
  </r>
  <r>
    <s v="TXN00957"/>
    <x v="28"/>
    <s v="CUST0697"/>
    <x v="294"/>
    <x v="3"/>
    <x v="15"/>
    <x v="15"/>
    <x v="4"/>
    <n v="5"/>
    <n v="40"/>
    <n v="25.5"/>
    <n v="127.5"/>
    <n v="200"/>
    <n v="-72.5"/>
  </r>
  <r>
    <s v="TXN00958"/>
    <x v="102"/>
    <s v="CUST0165"/>
    <x v="728"/>
    <x v="3"/>
    <x v="65"/>
    <x v="65"/>
    <x v="1"/>
    <n v="1"/>
    <n v="47.62"/>
    <n v="56.34"/>
    <n v="56.34"/>
    <n v="47.62"/>
    <n v="8.720000000000006"/>
  </r>
  <r>
    <s v="TXN00959"/>
    <x v="263"/>
    <s v="CUST0942"/>
    <x v="729"/>
    <x v="3"/>
    <x v="28"/>
    <x v="28"/>
    <x v="3"/>
    <n v="6"/>
    <n v="16.21"/>
    <n v="59.16"/>
    <n v="354.96"/>
    <n v="97.26"/>
    <n v="257.7"/>
  </r>
  <r>
    <s v="TXN00960"/>
    <x v="217"/>
    <s v="CUST0594"/>
    <x v="730"/>
    <x v="1"/>
    <x v="47"/>
    <x v="47"/>
    <x v="2"/>
    <n v="4"/>
    <n v="29.86"/>
    <n v="34.85"/>
    <n v="139.4"/>
    <n v="119.44"/>
    <n v="19.960000000000008"/>
  </r>
  <r>
    <s v="TXN00961"/>
    <x v="219"/>
    <s v="CUST1327"/>
    <x v="674"/>
    <x v="2"/>
    <x v="70"/>
    <x v="70"/>
    <x v="2"/>
    <n v="3"/>
    <n v="36.229999999999997"/>
    <n v="87.08"/>
    <n v="261.24"/>
    <n v="108.69"/>
    <n v="152.55000000000001"/>
  </r>
  <r>
    <s v="TXN00962"/>
    <x v="168"/>
    <s v="CUST0416"/>
    <x v="81"/>
    <x v="1"/>
    <x v="57"/>
    <x v="57"/>
    <x v="0"/>
    <n v="8"/>
    <n v="31.77"/>
    <n v="36.03"/>
    <n v="288.24"/>
    <n v="254.16"/>
    <n v="34.080000000000013"/>
  </r>
  <r>
    <s v="TXN00963"/>
    <x v="288"/>
    <s v="CUST0362"/>
    <x v="731"/>
    <x v="3"/>
    <x v="34"/>
    <x v="34"/>
    <x v="2"/>
    <n v="4"/>
    <n v="8.02"/>
    <n v="9.0399999999999991"/>
    <n v="36.159999999999997"/>
    <n v="32.08"/>
    <n v="4.0799999999999983"/>
  </r>
  <r>
    <s v="TXN00964"/>
    <x v="188"/>
    <s v="CUST1136"/>
    <x v="732"/>
    <x v="2"/>
    <x v="23"/>
    <x v="23"/>
    <x v="2"/>
    <n v="9"/>
    <n v="13.68"/>
    <n v="40.08"/>
    <n v="360.71999999999997"/>
    <n v="123.12"/>
    <n v="237.59999999999997"/>
  </r>
  <r>
    <s v="TXN00965"/>
    <x v="341"/>
    <s v="CUST0081"/>
    <x v="733"/>
    <x v="0"/>
    <x v="53"/>
    <x v="53"/>
    <x v="2"/>
    <n v="7"/>
    <n v="23.58"/>
    <n v="86.03"/>
    <n v="602.21"/>
    <n v="165.06"/>
    <n v="437.15000000000003"/>
  </r>
  <r>
    <s v="TXN00966"/>
    <x v="131"/>
    <s v="CUST0787"/>
    <x v="53"/>
    <x v="3"/>
    <x v="55"/>
    <x v="55"/>
    <x v="1"/>
    <n v="2"/>
    <n v="21.45"/>
    <n v="67.739999999999995"/>
    <n v="135.47999999999999"/>
    <n v="42.9"/>
    <n v="92.579999999999984"/>
  </r>
  <r>
    <s v="TXN00967"/>
    <x v="90"/>
    <s v="CUST1354"/>
    <x v="132"/>
    <x v="0"/>
    <x v="32"/>
    <x v="32"/>
    <x v="1"/>
    <n v="4"/>
    <n v="3.21"/>
    <n v="84.61"/>
    <n v="338.44"/>
    <n v="12.84"/>
    <n v="325.60000000000002"/>
  </r>
  <r>
    <s v="TXN00968"/>
    <x v="42"/>
    <s v="CUST0392"/>
    <x v="734"/>
    <x v="2"/>
    <x v="52"/>
    <x v="52"/>
    <x v="1"/>
    <n v="9"/>
    <n v="14.27"/>
    <n v="85.18"/>
    <n v="766.62000000000012"/>
    <n v="128.43"/>
    <n v="638.19000000000005"/>
  </r>
  <r>
    <s v="TXN00969"/>
    <x v="59"/>
    <s v="CUST0613"/>
    <x v="143"/>
    <x v="3"/>
    <x v="15"/>
    <x v="15"/>
    <x v="4"/>
    <n v="7"/>
    <n v="40"/>
    <n v="33.93"/>
    <n v="237.51"/>
    <n v="280"/>
    <n v="-42.490000000000009"/>
  </r>
  <r>
    <s v="TXN00970"/>
    <x v="212"/>
    <s v="CUST1426"/>
    <x v="21"/>
    <x v="3"/>
    <x v="50"/>
    <x v="50"/>
    <x v="2"/>
    <n v="8"/>
    <n v="23.2"/>
    <n v="49.17"/>
    <n v="393.36"/>
    <n v="185.6"/>
    <n v="207.76000000000002"/>
  </r>
  <r>
    <s v="TXN00971"/>
    <x v="125"/>
    <s v="CUST0799"/>
    <x v="464"/>
    <x v="0"/>
    <x v="33"/>
    <x v="33"/>
    <x v="3"/>
    <n v="9"/>
    <n v="35.53"/>
    <n v="27.45"/>
    <n v="247.04999999999998"/>
    <n v="319.77"/>
    <n v="-72.72"/>
  </r>
  <r>
    <s v="TXN00972"/>
    <x v="143"/>
    <s v="CUST0219"/>
    <x v="735"/>
    <x v="0"/>
    <x v="39"/>
    <x v="39"/>
    <x v="1"/>
    <n v="7"/>
    <n v="2.85"/>
    <n v="11.67"/>
    <n v="81.69"/>
    <n v="19.95"/>
    <n v="61.739999999999995"/>
  </r>
  <r>
    <s v="TXN00973"/>
    <x v="342"/>
    <s v="CUST1292"/>
    <x v="555"/>
    <x v="2"/>
    <x v="59"/>
    <x v="59"/>
    <x v="0"/>
    <n v="4"/>
    <n v="35.39"/>
    <n v="49.64"/>
    <n v="198.56"/>
    <n v="141.56"/>
    <n v="57"/>
  </r>
  <r>
    <s v="TXN00974"/>
    <x v="49"/>
    <s v="CUST1411"/>
    <x v="169"/>
    <x v="1"/>
    <x v="42"/>
    <x v="42"/>
    <x v="1"/>
    <n v="1"/>
    <n v="1.35"/>
    <n v="13.33"/>
    <n v="13.33"/>
    <n v="1.35"/>
    <n v="11.98"/>
  </r>
  <r>
    <s v="TXN00975"/>
    <x v="194"/>
    <s v="CUST0736"/>
    <x v="487"/>
    <x v="1"/>
    <x v="40"/>
    <x v="40"/>
    <x v="4"/>
    <n v="7"/>
    <n v="21.9"/>
    <n v="52.12"/>
    <n v="364.84"/>
    <n v="153.29999999999998"/>
    <n v="211.54"/>
  </r>
  <r>
    <s v="TXN00976"/>
    <x v="125"/>
    <s v="CUST0997"/>
    <x v="439"/>
    <x v="1"/>
    <x v="36"/>
    <x v="36"/>
    <x v="2"/>
    <n v="8"/>
    <n v="44.18"/>
    <n v="19.21"/>
    <n v="153.68"/>
    <n v="353.44"/>
    <n v="-199.76"/>
  </r>
  <r>
    <s v="TXN00977"/>
    <x v="126"/>
    <s v="CUST0174"/>
    <x v="514"/>
    <x v="1"/>
    <x v="44"/>
    <x v="44"/>
    <x v="4"/>
    <n v="8"/>
    <n v="2.25"/>
    <n v="23.35"/>
    <n v="186.8"/>
    <n v="18"/>
    <n v="168.8"/>
  </r>
  <r>
    <s v="TXN00978"/>
    <x v="276"/>
    <s v="CUST1296"/>
    <x v="736"/>
    <x v="3"/>
    <x v="72"/>
    <x v="72"/>
    <x v="1"/>
    <n v="2"/>
    <n v="3.66"/>
    <n v="68.650000000000006"/>
    <n v="137.30000000000001"/>
    <n v="7.32"/>
    <n v="129.98000000000002"/>
  </r>
  <r>
    <s v="TXN00979"/>
    <x v="303"/>
    <s v="CUST0897"/>
    <x v="737"/>
    <x v="2"/>
    <x v="16"/>
    <x v="16"/>
    <x v="3"/>
    <n v="4"/>
    <n v="47.88"/>
    <n v="6.55"/>
    <n v="26.2"/>
    <n v="191.52"/>
    <n v="-165.32000000000002"/>
  </r>
  <r>
    <s v="TXN00980"/>
    <x v="80"/>
    <s v="CUST0389"/>
    <x v="738"/>
    <x v="2"/>
    <x v="24"/>
    <x v="24"/>
    <x v="0"/>
    <n v="5"/>
    <n v="24.52"/>
    <n v="69.989999999999995"/>
    <n v="349.95"/>
    <n v="122.6"/>
    <n v="227.35"/>
  </r>
  <r>
    <s v="TXN00981"/>
    <x v="214"/>
    <s v="CUST0287"/>
    <x v="739"/>
    <x v="2"/>
    <x v="7"/>
    <x v="7"/>
    <x v="3"/>
    <n v="7"/>
    <n v="17.45"/>
    <n v="67.05"/>
    <n v="469.34999999999997"/>
    <n v="122.14999999999999"/>
    <n v="347.2"/>
  </r>
  <r>
    <s v="TXN00982"/>
    <x v="260"/>
    <s v="CUST0074"/>
    <x v="141"/>
    <x v="3"/>
    <x v="65"/>
    <x v="65"/>
    <x v="1"/>
    <n v="7"/>
    <n v="47.62"/>
    <n v="67.7"/>
    <n v="473.90000000000003"/>
    <n v="333.34"/>
    <n v="140.56000000000006"/>
  </r>
  <r>
    <s v="TXN00983"/>
    <x v="336"/>
    <s v="CUST0396"/>
    <x v="662"/>
    <x v="2"/>
    <x v="12"/>
    <x v="12"/>
    <x v="2"/>
    <n v="9"/>
    <n v="32.950000000000003"/>
    <n v="80.88"/>
    <n v="727.92"/>
    <n v="296.55"/>
    <n v="431.36999999999995"/>
  </r>
  <r>
    <s v="TXN00984"/>
    <x v="13"/>
    <s v="CUST0052"/>
    <x v="28"/>
    <x v="0"/>
    <x v="6"/>
    <x v="6"/>
    <x v="1"/>
    <n v="2"/>
    <n v="49.21"/>
    <n v="10.119999999999999"/>
    <n v="20.239999999999998"/>
    <n v="98.42"/>
    <n v="-78.180000000000007"/>
  </r>
  <r>
    <s v="TXN00985"/>
    <x v="309"/>
    <s v="CUST1475"/>
    <x v="740"/>
    <x v="3"/>
    <x v="5"/>
    <x v="5"/>
    <x v="2"/>
    <n v="8"/>
    <n v="35.82"/>
    <n v="63.55"/>
    <n v="508.4"/>
    <n v="286.56"/>
    <n v="221.83999999999997"/>
  </r>
  <r>
    <s v="TXN00986"/>
    <x v="343"/>
    <s v="CUST1215"/>
    <x v="741"/>
    <x v="0"/>
    <x v="15"/>
    <x v="15"/>
    <x v="4"/>
    <n v="9"/>
    <n v="40"/>
    <n v="74.03"/>
    <n v="666.27"/>
    <n v="360"/>
    <n v="306.27"/>
  </r>
  <r>
    <s v="TXN00987"/>
    <x v="250"/>
    <s v="CUST0489"/>
    <x v="420"/>
    <x v="3"/>
    <x v="15"/>
    <x v="15"/>
    <x v="4"/>
    <n v="6"/>
    <n v="40"/>
    <n v="45.63"/>
    <n v="273.78000000000003"/>
    <n v="240"/>
    <n v="33.78000000000003"/>
  </r>
  <r>
    <s v="TXN00988"/>
    <x v="241"/>
    <s v="CUST1002"/>
    <x v="742"/>
    <x v="2"/>
    <x v="41"/>
    <x v="41"/>
    <x v="4"/>
    <n v="4"/>
    <n v="45.1"/>
    <n v="51.24"/>
    <n v="204.96"/>
    <n v="180.4"/>
    <n v="24.560000000000002"/>
  </r>
  <r>
    <s v="TXN00989"/>
    <x v="24"/>
    <s v="CUST0797"/>
    <x v="743"/>
    <x v="0"/>
    <x v="22"/>
    <x v="22"/>
    <x v="0"/>
    <n v="7"/>
    <n v="19.34"/>
    <n v="58.4"/>
    <n v="408.8"/>
    <n v="135.38"/>
    <n v="273.42"/>
  </r>
  <r>
    <s v="TXN00990"/>
    <x v="63"/>
    <s v="CUST0130"/>
    <x v="744"/>
    <x v="0"/>
    <x v="17"/>
    <x v="17"/>
    <x v="1"/>
    <n v="1"/>
    <n v="26.74"/>
    <n v="84.17"/>
    <n v="84.17"/>
    <n v="26.74"/>
    <n v="57.430000000000007"/>
  </r>
  <r>
    <s v="TXN00991"/>
    <x v="74"/>
    <s v="CUST1108"/>
    <x v="354"/>
    <x v="2"/>
    <x v="24"/>
    <x v="24"/>
    <x v="0"/>
    <n v="1"/>
    <n v="24.52"/>
    <n v="7.61"/>
    <n v="7.61"/>
    <n v="24.52"/>
    <n v="-16.91"/>
  </r>
  <r>
    <s v="TXN00992"/>
    <x v="243"/>
    <s v="CUST1318"/>
    <x v="697"/>
    <x v="2"/>
    <x v="5"/>
    <x v="5"/>
    <x v="2"/>
    <n v="8"/>
    <n v="35.82"/>
    <n v="58.25"/>
    <n v="466"/>
    <n v="286.56"/>
    <n v="179.44"/>
  </r>
  <r>
    <s v="TXN00993"/>
    <x v="17"/>
    <s v="CUST0631"/>
    <x v="72"/>
    <x v="2"/>
    <x v="11"/>
    <x v="11"/>
    <x v="2"/>
    <n v="6"/>
    <n v="45.97"/>
    <n v="72.28"/>
    <n v="433.68"/>
    <n v="275.82"/>
    <n v="157.86000000000001"/>
  </r>
  <r>
    <s v="TXN00994"/>
    <x v="42"/>
    <s v="CUST1024"/>
    <x v="745"/>
    <x v="1"/>
    <x v="27"/>
    <x v="27"/>
    <x v="3"/>
    <n v="7"/>
    <n v="9.64"/>
    <n v="38.35"/>
    <n v="268.45"/>
    <n v="67.48"/>
    <n v="200.96999999999997"/>
  </r>
  <r>
    <s v="TXN00995"/>
    <x v="131"/>
    <s v="CUST1094"/>
    <x v="746"/>
    <x v="2"/>
    <x v="1"/>
    <x v="1"/>
    <x v="1"/>
    <n v="2"/>
    <n v="22.93"/>
    <n v="16.55"/>
    <n v="33.1"/>
    <n v="45.86"/>
    <n v="-12.759999999999998"/>
  </r>
  <r>
    <s v="TXN00996"/>
    <x v="28"/>
    <s v="CUST0921"/>
    <x v="47"/>
    <x v="0"/>
    <x v="47"/>
    <x v="47"/>
    <x v="2"/>
    <n v="9"/>
    <n v="29.86"/>
    <n v="6.14"/>
    <n v="55.26"/>
    <n v="268.74"/>
    <n v="-213.48000000000002"/>
  </r>
  <r>
    <s v="TXN00997"/>
    <x v="59"/>
    <s v="CUST0034"/>
    <x v="747"/>
    <x v="2"/>
    <x v="42"/>
    <x v="42"/>
    <x v="1"/>
    <n v="5"/>
    <n v="1.35"/>
    <n v="75.010000000000005"/>
    <n v="375.05"/>
    <n v="6.75"/>
    <n v="368.3"/>
  </r>
  <r>
    <s v="TXN00998"/>
    <x v="22"/>
    <s v="CUST0076"/>
    <x v="116"/>
    <x v="2"/>
    <x v="14"/>
    <x v="14"/>
    <x v="3"/>
    <n v="8"/>
    <n v="23.97"/>
    <n v="69.47"/>
    <n v="555.76"/>
    <n v="191.76"/>
    <n v="364"/>
  </r>
  <r>
    <s v="TXN00999"/>
    <x v="297"/>
    <s v="CUST0695"/>
    <x v="260"/>
    <x v="2"/>
    <x v="63"/>
    <x v="63"/>
    <x v="4"/>
    <n v="9"/>
    <n v="28.03"/>
    <n v="70.3"/>
    <n v="632.69999999999993"/>
    <n v="252.27"/>
    <n v="380.42999999999995"/>
  </r>
  <r>
    <s v="TXN01000"/>
    <x v="122"/>
    <s v="CUST0115"/>
    <x v="242"/>
    <x v="3"/>
    <x v="30"/>
    <x v="30"/>
    <x v="3"/>
    <n v="7"/>
    <n v="24.03"/>
    <n v="64.83"/>
    <n v="453.81"/>
    <n v="168.21"/>
    <n v="285.60000000000002"/>
  </r>
  <r>
    <s v="TXN01001"/>
    <x v="232"/>
    <s v="CUST0692"/>
    <x v="649"/>
    <x v="0"/>
    <x v="61"/>
    <x v="61"/>
    <x v="1"/>
    <n v="3"/>
    <n v="36.08"/>
    <n v="14.26"/>
    <n v="42.78"/>
    <n v="108.24"/>
    <n v="-65.459999999999994"/>
  </r>
  <r>
    <s v="TXN01002"/>
    <x v="163"/>
    <s v="CUST1477"/>
    <x v="748"/>
    <x v="0"/>
    <x v="1"/>
    <x v="1"/>
    <x v="1"/>
    <n v="8"/>
    <n v="22.93"/>
    <n v="71.19"/>
    <n v="569.52"/>
    <n v="183.44"/>
    <n v="386.08"/>
  </r>
  <r>
    <s v="TXN01003"/>
    <x v="73"/>
    <s v="CUST0088"/>
    <x v="749"/>
    <x v="1"/>
    <x v="39"/>
    <x v="39"/>
    <x v="1"/>
    <n v="3"/>
    <n v="2.85"/>
    <n v="27.43"/>
    <n v="82.289999999999992"/>
    <n v="8.5500000000000007"/>
    <n v="73.739999999999995"/>
  </r>
  <r>
    <s v="TXN01004"/>
    <x v="252"/>
    <s v="CUST0831"/>
    <x v="410"/>
    <x v="2"/>
    <x v="48"/>
    <x v="48"/>
    <x v="0"/>
    <n v="8"/>
    <n v="1.01"/>
    <n v="79.760000000000005"/>
    <n v="638.08000000000004"/>
    <n v="8.08"/>
    <n v="630"/>
  </r>
  <r>
    <s v="TXN01005"/>
    <x v="71"/>
    <s v="CUST0243"/>
    <x v="195"/>
    <x v="1"/>
    <x v="67"/>
    <x v="67"/>
    <x v="3"/>
    <n v="3"/>
    <n v="31.5"/>
    <n v="90.82"/>
    <n v="272.45999999999998"/>
    <n v="94.5"/>
    <n v="177.95999999999998"/>
  </r>
  <r>
    <s v="TXN01006"/>
    <x v="344"/>
    <s v="CUST0434"/>
    <x v="750"/>
    <x v="3"/>
    <x v="1"/>
    <x v="1"/>
    <x v="1"/>
    <n v="9"/>
    <n v="22.93"/>
    <n v="22.04"/>
    <n v="198.35999999999999"/>
    <n v="206.37"/>
    <n v="-8.0100000000000193"/>
  </r>
  <r>
    <s v="TXN01007"/>
    <x v="74"/>
    <s v="CUST1340"/>
    <x v="751"/>
    <x v="1"/>
    <x v="16"/>
    <x v="16"/>
    <x v="3"/>
    <n v="3"/>
    <n v="47.88"/>
    <n v="28.49"/>
    <n v="85.47"/>
    <n v="143.64000000000001"/>
    <n v="-58.170000000000016"/>
  </r>
  <r>
    <s v="TXN01008"/>
    <x v="168"/>
    <s v="CUST1367"/>
    <x v="119"/>
    <x v="0"/>
    <x v="41"/>
    <x v="41"/>
    <x v="4"/>
    <n v="6"/>
    <n v="45.1"/>
    <n v="88.63"/>
    <n v="531.78"/>
    <n v="270.60000000000002"/>
    <n v="261.17999999999995"/>
  </r>
  <r>
    <s v="TXN01009"/>
    <x v="154"/>
    <s v="CUST1072"/>
    <x v="550"/>
    <x v="1"/>
    <x v="70"/>
    <x v="70"/>
    <x v="2"/>
    <n v="8"/>
    <n v="36.229999999999997"/>
    <n v="32.26"/>
    <n v="258.08"/>
    <n v="289.83999999999997"/>
    <n v="-31.759999999999991"/>
  </r>
  <r>
    <s v="TXN01010"/>
    <x v="142"/>
    <s v="CUST0939"/>
    <x v="752"/>
    <x v="0"/>
    <x v="24"/>
    <x v="24"/>
    <x v="0"/>
    <n v="9"/>
    <n v="24.52"/>
    <n v="80.88"/>
    <n v="727.92"/>
    <n v="220.68"/>
    <n v="507.23999999999995"/>
  </r>
  <r>
    <s v="TXN01011"/>
    <x v="214"/>
    <s v="CUST1389"/>
    <x v="247"/>
    <x v="1"/>
    <x v="15"/>
    <x v="15"/>
    <x v="4"/>
    <n v="6"/>
    <n v="40"/>
    <n v="92.33"/>
    <n v="553.98"/>
    <n v="240"/>
    <n v="313.98"/>
  </r>
  <r>
    <s v="TXN01012"/>
    <x v="217"/>
    <s v="CUST1099"/>
    <x v="753"/>
    <x v="3"/>
    <x v="26"/>
    <x v="26"/>
    <x v="4"/>
    <n v="7"/>
    <n v="21.34"/>
    <n v="49.85"/>
    <n v="348.95"/>
    <n v="149.38"/>
    <n v="199.57"/>
  </r>
  <r>
    <s v="TXN01013"/>
    <x v="343"/>
    <s v="CUST0306"/>
    <x v="257"/>
    <x v="2"/>
    <x v="72"/>
    <x v="72"/>
    <x v="1"/>
    <n v="3"/>
    <n v="3.66"/>
    <n v="39.35"/>
    <n v="118.05000000000001"/>
    <n v="10.98"/>
    <n v="107.07000000000001"/>
  </r>
  <r>
    <s v="TXN01014"/>
    <x v="159"/>
    <s v="CUST1187"/>
    <x v="754"/>
    <x v="3"/>
    <x v="29"/>
    <x v="29"/>
    <x v="2"/>
    <n v="7"/>
    <n v="14.75"/>
    <n v="83.17"/>
    <n v="582.19000000000005"/>
    <n v="103.25"/>
    <n v="478.94000000000005"/>
  </r>
  <r>
    <s v="TXN01015"/>
    <x v="46"/>
    <s v="CUST0478"/>
    <x v="755"/>
    <x v="2"/>
    <x v="5"/>
    <x v="5"/>
    <x v="2"/>
    <n v="6"/>
    <n v="35.82"/>
    <n v="98.14"/>
    <n v="588.84"/>
    <n v="214.92000000000002"/>
    <n v="373.92"/>
  </r>
  <r>
    <s v="TXN01016"/>
    <x v="117"/>
    <s v="CUST0148"/>
    <x v="756"/>
    <x v="0"/>
    <x v="25"/>
    <x v="25"/>
    <x v="2"/>
    <n v="8"/>
    <n v="40.75"/>
    <n v="44.1"/>
    <n v="352.8"/>
    <n v="326"/>
    <n v="26.800000000000011"/>
  </r>
  <r>
    <s v="TXN01017"/>
    <x v="80"/>
    <s v="CUST0076"/>
    <x v="116"/>
    <x v="2"/>
    <x v="8"/>
    <x v="8"/>
    <x v="0"/>
    <n v="4"/>
    <n v="37.880000000000003"/>
    <n v="56.7"/>
    <n v="226.8"/>
    <n v="151.52000000000001"/>
    <n v="75.28"/>
  </r>
  <r>
    <s v="TXN01018"/>
    <x v="283"/>
    <s v="CUST0290"/>
    <x v="346"/>
    <x v="0"/>
    <x v="53"/>
    <x v="53"/>
    <x v="2"/>
    <n v="5"/>
    <n v="23.58"/>
    <n v="36.71"/>
    <n v="183.55"/>
    <n v="117.89999999999999"/>
    <n v="65.65000000000002"/>
  </r>
  <r>
    <s v="TXN01019"/>
    <x v="318"/>
    <s v="CUST1002"/>
    <x v="742"/>
    <x v="2"/>
    <x v="26"/>
    <x v="26"/>
    <x v="4"/>
    <n v="4"/>
    <n v="21.34"/>
    <n v="38.409999999999997"/>
    <n v="153.63999999999999"/>
    <n v="85.36"/>
    <n v="68.279999999999987"/>
  </r>
  <r>
    <s v="TXN01020"/>
    <x v="190"/>
    <s v="CUST1340"/>
    <x v="751"/>
    <x v="1"/>
    <x v="71"/>
    <x v="71"/>
    <x v="4"/>
    <n v="7"/>
    <n v="22.03"/>
    <n v="72.31"/>
    <n v="506.17"/>
    <n v="154.21"/>
    <n v="351.96000000000004"/>
  </r>
  <r>
    <s v="TXN01021"/>
    <x v="240"/>
    <s v="CUST0040"/>
    <x v="757"/>
    <x v="3"/>
    <x v="50"/>
    <x v="50"/>
    <x v="2"/>
    <n v="5"/>
    <n v="23.2"/>
    <n v="7.61"/>
    <n v="38.050000000000004"/>
    <n v="116"/>
    <n v="-77.949999999999989"/>
  </r>
  <r>
    <s v="TXN01022"/>
    <x v="127"/>
    <s v="CUST0966"/>
    <x v="758"/>
    <x v="3"/>
    <x v="63"/>
    <x v="63"/>
    <x v="4"/>
    <n v="9"/>
    <n v="28.03"/>
    <n v="86.4"/>
    <n v="777.6"/>
    <n v="252.27"/>
    <n v="525.33000000000004"/>
  </r>
  <r>
    <s v="TXN01023"/>
    <x v="135"/>
    <s v="CUST1267"/>
    <x v="759"/>
    <x v="0"/>
    <x v="40"/>
    <x v="40"/>
    <x v="4"/>
    <n v="1"/>
    <n v="21.9"/>
    <n v="99.45"/>
    <n v="99.45"/>
    <n v="21.9"/>
    <n v="77.550000000000011"/>
  </r>
  <r>
    <s v="TXN01024"/>
    <x v="107"/>
    <s v="CUST0094"/>
    <x v="203"/>
    <x v="0"/>
    <x v="67"/>
    <x v="67"/>
    <x v="3"/>
    <n v="7"/>
    <n v="31.5"/>
    <n v="93.74"/>
    <n v="656.18"/>
    <n v="220.5"/>
    <n v="435.67999999999995"/>
  </r>
  <r>
    <s v="TXN01025"/>
    <x v="159"/>
    <s v="CUST0498"/>
    <x v="760"/>
    <x v="1"/>
    <x v="26"/>
    <x v="26"/>
    <x v="4"/>
    <n v="9"/>
    <n v="21.34"/>
    <n v="74.540000000000006"/>
    <n v="670.86"/>
    <n v="192.06"/>
    <n v="478.8"/>
  </r>
  <r>
    <s v="TXN01026"/>
    <x v="212"/>
    <s v="CUST1437"/>
    <x v="761"/>
    <x v="0"/>
    <x v="41"/>
    <x v="41"/>
    <x v="4"/>
    <n v="5"/>
    <n v="45.1"/>
    <n v="57.16"/>
    <n v="285.79999999999995"/>
    <n v="225.5"/>
    <n v="60.299999999999955"/>
  </r>
  <r>
    <s v="TXN01027"/>
    <x v="138"/>
    <s v="CUST1329"/>
    <x v="39"/>
    <x v="3"/>
    <x v="66"/>
    <x v="66"/>
    <x v="2"/>
    <n v="8"/>
    <n v="31.85"/>
    <n v="17.079999999999998"/>
    <n v="136.63999999999999"/>
    <n v="254.8"/>
    <n v="-118.16000000000003"/>
  </r>
  <r>
    <s v="TXN01028"/>
    <x v="218"/>
    <s v="CUST0268"/>
    <x v="762"/>
    <x v="0"/>
    <x v="61"/>
    <x v="61"/>
    <x v="1"/>
    <n v="3"/>
    <n v="36.08"/>
    <n v="34.65"/>
    <n v="103.94999999999999"/>
    <n v="108.24"/>
    <n v="-4.2900000000000063"/>
  </r>
  <r>
    <s v="TXN01029"/>
    <x v="326"/>
    <s v="CUST0030"/>
    <x v="595"/>
    <x v="2"/>
    <x v="62"/>
    <x v="62"/>
    <x v="2"/>
    <n v="1"/>
    <n v="46.58"/>
    <n v="74.209999999999994"/>
    <n v="74.209999999999994"/>
    <n v="46.58"/>
    <n v="27.629999999999995"/>
  </r>
  <r>
    <s v="TXN01030"/>
    <x v="139"/>
    <s v="CUST0353"/>
    <x v="763"/>
    <x v="1"/>
    <x v="40"/>
    <x v="40"/>
    <x v="4"/>
    <n v="6"/>
    <n v="21.9"/>
    <n v="11.1"/>
    <n v="66.599999999999994"/>
    <n v="131.39999999999998"/>
    <n v="-64.799999999999983"/>
  </r>
  <r>
    <s v="TXN01031"/>
    <x v="41"/>
    <s v="CUST1296"/>
    <x v="736"/>
    <x v="3"/>
    <x v="54"/>
    <x v="54"/>
    <x v="1"/>
    <n v="7"/>
    <n v="48.6"/>
    <n v="24.38"/>
    <n v="170.66"/>
    <n v="340.2"/>
    <n v="-169.54"/>
  </r>
  <r>
    <s v="TXN01032"/>
    <x v="119"/>
    <s v="CUST0103"/>
    <x v="764"/>
    <x v="0"/>
    <x v="25"/>
    <x v="25"/>
    <x v="2"/>
    <n v="3"/>
    <n v="40.75"/>
    <n v="7.86"/>
    <n v="23.580000000000002"/>
    <n v="122.25"/>
    <n v="-98.67"/>
  </r>
  <r>
    <s v="TXN01033"/>
    <x v="20"/>
    <s v="CUST0630"/>
    <x v="765"/>
    <x v="0"/>
    <x v="15"/>
    <x v="15"/>
    <x v="4"/>
    <n v="9"/>
    <n v="40"/>
    <n v="66.540000000000006"/>
    <n v="598.86"/>
    <n v="360"/>
    <n v="238.86"/>
  </r>
  <r>
    <s v="TXN01034"/>
    <x v="108"/>
    <s v="CUST0200"/>
    <x v="381"/>
    <x v="0"/>
    <x v="27"/>
    <x v="27"/>
    <x v="3"/>
    <n v="7"/>
    <n v="9.64"/>
    <n v="15.87"/>
    <n v="111.08999999999999"/>
    <n v="67.48"/>
    <n v="43.609999999999985"/>
  </r>
  <r>
    <s v="TXN01035"/>
    <x v="85"/>
    <s v="CUST0935"/>
    <x v="766"/>
    <x v="0"/>
    <x v="45"/>
    <x v="45"/>
    <x v="4"/>
    <n v="7"/>
    <n v="39.729999999999997"/>
    <n v="32.159999999999997"/>
    <n v="225.11999999999998"/>
    <n v="278.10999999999996"/>
    <n v="-52.989999999999981"/>
  </r>
  <r>
    <s v="TXN01036"/>
    <x v="215"/>
    <s v="CUST1252"/>
    <x v="131"/>
    <x v="2"/>
    <x v="2"/>
    <x v="2"/>
    <x v="1"/>
    <n v="9"/>
    <n v="33.65"/>
    <n v="75.09"/>
    <n v="675.81000000000006"/>
    <n v="302.84999999999997"/>
    <n v="372.96000000000009"/>
  </r>
  <r>
    <s v="TXN01037"/>
    <x v="292"/>
    <s v="CUST0350"/>
    <x v="62"/>
    <x v="2"/>
    <x v="43"/>
    <x v="43"/>
    <x v="0"/>
    <n v="1"/>
    <n v="30.96"/>
    <n v="58.07"/>
    <n v="58.07"/>
    <n v="30.96"/>
    <n v="27.11"/>
  </r>
  <r>
    <s v="TXN01038"/>
    <x v="345"/>
    <s v="CUST1211"/>
    <x v="428"/>
    <x v="3"/>
    <x v="14"/>
    <x v="14"/>
    <x v="3"/>
    <n v="3"/>
    <n v="23.97"/>
    <n v="16.29"/>
    <n v="48.87"/>
    <n v="71.91"/>
    <n v="-23.04"/>
  </r>
  <r>
    <s v="TXN01039"/>
    <x v="165"/>
    <s v="CUST0131"/>
    <x v="767"/>
    <x v="1"/>
    <x v="26"/>
    <x v="26"/>
    <x v="4"/>
    <n v="5"/>
    <n v="21.34"/>
    <n v="72.260000000000005"/>
    <n v="361.3"/>
    <n v="106.7"/>
    <n v="254.60000000000002"/>
  </r>
  <r>
    <s v="TXN01040"/>
    <x v="185"/>
    <s v="CUST0218"/>
    <x v="698"/>
    <x v="1"/>
    <x v="27"/>
    <x v="27"/>
    <x v="3"/>
    <n v="9"/>
    <n v="9.64"/>
    <n v="60.52"/>
    <n v="544.68000000000006"/>
    <n v="86.76"/>
    <n v="457.92000000000007"/>
  </r>
  <r>
    <s v="TXN01041"/>
    <x v="88"/>
    <s v="CUST0234"/>
    <x v="45"/>
    <x v="0"/>
    <x v="31"/>
    <x v="31"/>
    <x v="3"/>
    <n v="6"/>
    <n v="13.9"/>
    <n v="85.1"/>
    <n v="510.59999999999997"/>
    <n v="83.4"/>
    <n v="427.19999999999993"/>
  </r>
  <r>
    <s v="TXN01042"/>
    <x v="54"/>
    <s v="CUST1019"/>
    <x v="768"/>
    <x v="3"/>
    <x v="9"/>
    <x v="9"/>
    <x v="4"/>
    <n v="8"/>
    <n v="38.15"/>
    <n v="60.95"/>
    <n v="487.6"/>
    <n v="305.2"/>
    <n v="182.40000000000003"/>
  </r>
  <r>
    <s v="TXN01043"/>
    <x v="218"/>
    <s v="CUST1219"/>
    <x v="134"/>
    <x v="2"/>
    <x v="74"/>
    <x v="74"/>
    <x v="3"/>
    <n v="9"/>
    <n v="8.86"/>
    <n v="95.47"/>
    <n v="859.23"/>
    <n v="79.739999999999995"/>
    <n v="779.49"/>
  </r>
  <r>
    <s v="TXN01044"/>
    <x v="279"/>
    <s v="CUST1261"/>
    <x v="201"/>
    <x v="1"/>
    <x v="33"/>
    <x v="33"/>
    <x v="3"/>
    <n v="3"/>
    <n v="35.53"/>
    <n v="86.56"/>
    <n v="259.68"/>
    <n v="106.59"/>
    <n v="153.09"/>
  </r>
  <r>
    <s v="TXN01045"/>
    <x v="260"/>
    <s v="CUST0452"/>
    <x v="769"/>
    <x v="1"/>
    <x v="1"/>
    <x v="1"/>
    <x v="1"/>
    <n v="3"/>
    <n v="22.93"/>
    <n v="76.25"/>
    <n v="228.75"/>
    <n v="68.789999999999992"/>
    <n v="159.96"/>
  </r>
  <r>
    <s v="TXN01046"/>
    <x v="298"/>
    <s v="CUST0130"/>
    <x v="744"/>
    <x v="0"/>
    <x v="13"/>
    <x v="13"/>
    <x v="0"/>
    <n v="7"/>
    <n v="4.59"/>
    <n v="29.16"/>
    <n v="204.12"/>
    <n v="32.129999999999995"/>
    <n v="171.99"/>
  </r>
  <r>
    <s v="TXN01047"/>
    <x v="197"/>
    <s v="CUST0416"/>
    <x v="81"/>
    <x v="1"/>
    <x v="70"/>
    <x v="70"/>
    <x v="2"/>
    <n v="4"/>
    <n v="36.229999999999997"/>
    <n v="48.63"/>
    <n v="194.52"/>
    <n v="144.91999999999999"/>
    <n v="49.600000000000023"/>
  </r>
  <r>
    <s v="TXN01048"/>
    <x v="195"/>
    <s v="CUST0873"/>
    <x v="770"/>
    <x v="1"/>
    <x v="17"/>
    <x v="17"/>
    <x v="1"/>
    <n v="7"/>
    <n v="26.74"/>
    <n v="97.5"/>
    <n v="682.5"/>
    <n v="187.17999999999998"/>
    <n v="495.32000000000005"/>
  </r>
  <r>
    <s v="TXN01049"/>
    <x v="29"/>
    <s v="CUST0691"/>
    <x v="771"/>
    <x v="0"/>
    <x v="3"/>
    <x v="3"/>
    <x v="0"/>
    <n v="4"/>
    <n v="28.91"/>
    <n v="88.05"/>
    <n v="352.2"/>
    <n v="115.64"/>
    <n v="236.56"/>
  </r>
  <r>
    <s v="TXN01050"/>
    <x v="346"/>
    <s v="CUST1390"/>
    <x v="634"/>
    <x v="0"/>
    <x v="3"/>
    <x v="3"/>
    <x v="0"/>
    <n v="9"/>
    <n v="28.91"/>
    <n v="91.16"/>
    <n v="820.43999999999994"/>
    <n v="260.19"/>
    <n v="560.25"/>
  </r>
  <r>
    <s v="TXN01051"/>
    <x v="101"/>
    <s v="CUST0824"/>
    <x v="772"/>
    <x v="2"/>
    <x v="36"/>
    <x v="36"/>
    <x v="2"/>
    <n v="4"/>
    <n v="44.18"/>
    <n v="82.79"/>
    <n v="331.16"/>
    <n v="176.72"/>
    <n v="154.44000000000003"/>
  </r>
  <r>
    <s v="TXN01052"/>
    <x v="268"/>
    <s v="CUST0665"/>
    <x v="773"/>
    <x v="2"/>
    <x v="34"/>
    <x v="34"/>
    <x v="2"/>
    <n v="4"/>
    <n v="8.02"/>
    <n v="65.34"/>
    <n v="261.36"/>
    <n v="32.08"/>
    <n v="229.28000000000003"/>
  </r>
  <r>
    <s v="TXN01053"/>
    <x v="64"/>
    <s v="CUST0248"/>
    <x v="774"/>
    <x v="0"/>
    <x v="13"/>
    <x v="13"/>
    <x v="0"/>
    <n v="4"/>
    <n v="4.59"/>
    <n v="71"/>
    <n v="284"/>
    <n v="18.36"/>
    <n v="265.64"/>
  </r>
  <r>
    <s v="TXN01054"/>
    <x v="330"/>
    <s v="CUST1402"/>
    <x v="383"/>
    <x v="2"/>
    <x v="22"/>
    <x v="22"/>
    <x v="0"/>
    <n v="6"/>
    <n v="19.34"/>
    <n v="31.44"/>
    <n v="188.64000000000001"/>
    <n v="116.03999999999999"/>
    <n v="72.600000000000023"/>
  </r>
  <r>
    <s v="TXN01055"/>
    <x v="108"/>
    <s v="CUST1180"/>
    <x v="775"/>
    <x v="0"/>
    <x v="64"/>
    <x v="64"/>
    <x v="4"/>
    <n v="5"/>
    <n v="34.61"/>
    <n v="77.599999999999994"/>
    <n v="388"/>
    <n v="173.05"/>
    <n v="214.95"/>
  </r>
  <r>
    <s v="TXN01056"/>
    <x v="260"/>
    <s v="CUST1118"/>
    <x v="776"/>
    <x v="2"/>
    <x v="52"/>
    <x v="52"/>
    <x v="1"/>
    <n v="4"/>
    <n v="14.27"/>
    <n v="47.52"/>
    <n v="190.08"/>
    <n v="57.08"/>
    <n v="133"/>
  </r>
  <r>
    <s v="TXN01057"/>
    <x v="230"/>
    <s v="CUST0282"/>
    <x v="515"/>
    <x v="1"/>
    <x v="54"/>
    <x v="54"/>
    <x v="1"/>
    <n v="4"/>
    <n v="48.6"/>
    <n v="19.3"/>
    <n v="77.2"/>
    <n v="194.4"/>
    <n v="-117.2"/>
  </r>
  <r>
    <s v="TXN01058"/>
    <x v="276"/>
    <s v="CUST0659"/>
    <x v="777"/>
    <x v="2"/>
    <x v="23"/>
    <x v="23"/>
    <x v="2"/>
    <n v="6"/>
    <n v="13.68"/>
    <n v="71.069999999999993"/>
    <n v="426.41999999999996"/>
    <n v="82.08"/>
    <n v="344.34"/>
  </r>
  <r>
    <s v="TXN01059"/>
    <x v="247"/>
    <s v="CUST0437"/>
    <x v="778"/>
    <x v="3"/>
    <x v="33"/>
    <x v="33"/>
    <x v="3"/>
    <n v="1"/>
    <n v="35.53"/>
    <n v="37.71"/>
    <n v="37.71"/>
    <n v="35.53"/>
    <n v="2.1799999999999997"/>
  </r>
  <r>
    <s v="TXN01060"/>
    <x v="284"/>
    <s v="CUST0094"/>
    <x v="203"/>
    <x v="0"/>
    <x v="19"/>
    <x v="19"/>
    <x v="3"/>
    <n v="2"/>
    <n v="22.66"/>
    <n v="15.82"/>
    <n v="31.64"/>
    <n v="45.32"/>
    <n v="-13.68"/>
  </r>
  <r>
    <s v="TXN01061"/>
    <x v="70"/>
    <s v="CUST1215"/>
    <x v="741"/>
    <x v="0"/>
    <x v="74"/>
    <x v="74"/>
    <x v="3"/>
    <n v="6"/>
    <n v="8.86"/>
    <n v="42.63"/>
    <n v="255.78000000000003"/>
    <n v="53.16"/>
    <n v="202.62000000000003"/>
  </r>
  <r>
    <s v="TXN01062"/>
    <x v="237"/>
    <s v="CUST0356"/>
    <x v="500"/>
    <x v="1"/>
    <x v="57"/>
    <x v="57"/>
    <x v="0"/>
    <n v="5"/>
    <n v="31.77"/>
    <n v="16.97"/>
    <n v="84.85"/>
    <n v="158.85"/>
    <n v="-74"/>
  </r>
  <r>
    <s v="TXN01063"/>
    <x v="134"/>
    <s v="CUST0688"/>
    <x v="779"/>
    <x v="3"/>
    <x v="51"/>
    <x v="51"/>
    <x v="2"/>
    <n v="7"/>
    <n v="3.13"/>
    <n v="9.81"/>
    <n v="68.67"/>
    <n v="21.91"/>
    <n v="46.760000000000005"/>
  </r>
  <r>
    <s v="TXN01064"/>
    <x v="264"/>
    <s v="CUST0130"/>
    <x v="744"/>
    <x v="0"/>
    <x v="74"/>
    <x v="74"/>
    <x v="3"/>
    <n v="5"/>
    <n v="8.86"/>
    <n v="49.64"/>
    <n v="248.2"/>
    <n v="44.3"/>
    <n v="203.89999999999998"/>
  </r>
  <r>
    <s v="TXN01065"/>
    <x v="183"/>
    <s v="CUST0248"/>
    <x v="774"/>
    <x v="0"/>
    <x v="41"/>
    <x v="41"/>
    <x v="4"/>
    <n v="3"/>
    <n v="45.1"/>
    <n v="56.79"/>
    <n v="170.37"/>
    <n v="135.30000000000001"/>
    <n v="35.069999999999993"/>
  </r>
  <r>
    <s v="TXN01066"/>
    <x v="310"/>
    <s v="CUST0561"/>
    <x v="334"/>
    <x v="2"/>
    <x v="6"/>
    <x v="6"/>
    <x v="1"/>
    <n v="9"/>
    <n v="49.21"/>
    <n v="70.09"/>
    <n v="630.81000000000006"/>
    <n v="442.89"/>
    <n v="187.92000000000007"/>
  </r>
  <r>
    <s v="TXN01067"/>
    <x v="295"/>
    <s v="CUST0290"/>
    <x v="346"/>
    <x v="0"/>
    <x v="5"/>
    <x v="5"/>
    <x v="2"/>
    <n v="6"/>
    <n v="35.82"/>
    <n v="61.26"/>
    <n v="367.56"/>
    <n v="214.92000000000002"/>
    <n v="152.63999999999999"/>
  </r>
  <r>
    <s v="TXN01068"/>
    <x v="343"/>
    <s v="CUST0851"/>
    <x v="780"/>
    <x v="2"/>
    <x v="51"/>
    <x v="51"/>
    <x v="2"/>
    <n v="9"/>
    <n v="3.13"/>
    <n v="83.33"/>
    <n v="749.97"/>
    <n v="28.169999999999998"/>
    <n v="721.80000000000007"/>
  </r>
  <r>
    <s v="TXN01069"/>
    <x v="236"/>
    <s v="CUST0345"/>
    <x v="781"/>
    <x v="1"/>
    <x v="69"/>
    <x v="69"/>
    <x v="1"/>
    <n v="2"/>
    <n v="25.33"/>
    <n v="58.2"/>
    <n v="116.4"/>
    <n v="50.66"/>
    <n v="65.740000000000009"/>
  </r>
  <r>
    <s v="TXN01070"/>
    <x v="87"/>
    <s v="CUST1427"/>
    <x v="782"/>
    <x v="2"/>
    <x v="13"/>
    <x v="13"/>
    <x v="0"/>
    <n v="7"/>
    <n v="4.59"/>
    <n v="84.67"/>
    <n v="592.69000000000005"/>
    <n v="32.129999999999995"/>
    <n v="560.56000000000006"/>
  </r>
  <r>
    <s v="TXN01071"/>
    <x v="153"/>
    <s v="CUST0758"/>
    <x v="602"/>
    <x v="3"/>
    <x v="26"/>
    <x v="26"/>
    <x v="4"/>
    <n v="5"/>
    <n v="21.34"/>
    <n v="62.43"/>
    <n v="312.14999999999998"/>
    <n v="106.7"/>
    <n v="205.45"/>
  </r>
  <r>
    <s v="TXN01072"/>
    <x v="253"/>
    <s v="CUST1134"/>
    <x v="783"/>
    <x v="3"/>
    <x v="53"/>
    <x v="53"/>
    <x v="2"/>
    <n v="1"/>
    <n v="23.58"/>
    <n v="36.5"/>
    <n v="36.5"/>
    <n v="23.58"/>
    <n v="12.920000000000002"/>
  </r>
  <r>
    <s v="TXN01073"/>
    <x v="63"/>
    <s v="CUST0338"/>
    <x v="784"/>
    <x v="1"/>
    <x v="64"/>
    <x v="64"/>
    <x v="4"/>
    <n v="3"/>
    <n v="34.61"/>
    <n v="72.33"/>
    <n v="216.99"/>
    <n v="103.83"/>
    <n v="113.16000000000001"/>
  </r>
  <r>
    <s v="TXN01074"/>
    <x v="347"/>
    <s v="CUST0899"/>
    <x v="785"/>
    <x v="2"/>
    <x v="30"/>
    <x v="30"/>
    <x v="3"/>
    <n v="5"/>
    <n v="24.03"/>
    <n v="69.25"/>
    <n v="346.25"/>
    <n v="120.15"/>
    <n v="226.1"/>
  </r>
  <r>
    <s v="TXN01075"/>
    <x v="86"/>
    <s v="CUST0499"/>
    <x v="786"/>
    <x v="3"/>
    <x v="21"/>
    <x v="21"/>
    <x v="0"/>
    <n v="6"/>
    <n v="12.41"/>
    <n v="93.32"/>
    <n v="559.91999999999996"/>
    <n v="74.460000000000008"/>
    <n v="485.45999999999992"/>
  </r>
  <r>
    <s v="TXN01076"/>
    <x v="317"/>
    <s v="CUST1192"/>
    <x v="787"/>
    <x v="3"/>
    <x v="59"/>
    <x v="59"/>
    <x v="0"/>
    <n v="1"/>
    <n v="35.39"/>
    <n v="50.53"/>
    <n v="50.53"/>
    <n v="35.39"/>
    <n v="15.14"/>
  </r>
  <r>
    <s v="TXN01077"/>
    <x v="139"/>
    <s v="CUST0084"/>
    <x v="788"/>
    <x v="1"/>
    <x v="3"/>
    <x v="3"/>
    <x v="0"/>
    <n v="8"/>
    <n v="28.91"/>
    <n v="89.76"/>
    <n v="718.08"/>
    <n v="231.28"/>
    <n v="486.80000000000007"/>
  </r>
  <r>
    <s v="TXN01078"/>
    <x v="239"/>
    <s v="CUST0274"/>
    <x v="789"/>
    <x v="2"/>
    <x v="7"/>
    <x v="7"/>
    <x v="3"/>
    <n v="4"/>
    <n v="17.45"/>
    <n v="10.53"/>
    <n v="42.12"/>
    <n v="69.8"/>
    <n v="-27.68"/>
  </r>
  <r>
    <s v="TXN01079"/>
    <x v="190"/>
    <s v="CUST0205"/>
    <x v="790"/>
    <x v="2"/>
    <x v="37"/>
    <x v="37"/>
    <x v="2"/>
    <n v="4"/>
    <n v="36.64"/>
    <n v="64.010000000000005"/>
    <n v="256.04000000000002"/>
    <n v="146.56"/>
    <n v="109.48000000000002"/>
  </r>
  <r>
    <s v="TXN01080"/>
    <x v="171"/>
    <s v="CUST1295"/>
    <x v="187"/>
    <x v="2"/>
    <x v="8"/>
    <x v="8"/>
    <x v="0"/>
    <n v="3"/>
    <n v="37.880000000000003"/>
    <n v="27.5"/>
    <n v="82.5"/>
    <n v="113.64000000000001"/>
    <n v="-31.140000000000015"/>
  </r>
  <r>
    <s v="TXN01081"/>
    <x v="137"/>
    <s v="CUST1255"/>
    <x v="791"/>
    <x v="2"/>
    <x v="41"/>
    <x v="41"/>
    <x v="4"/>
    <n v="5"/>
    <n v="45.1"/>
    <n v="78.94"/>
    <n v="394.7"/>
    <n v="225.5"/>
    <n v="169.2"/>
  </r>
  <r>
    <s v="TXN01082"/>
    <x v="220"/>
    <s v="CUST0771"/>
    <x v="792"/>
    <x v="0"/>
    <x v="15"/>
    <x v="15"/>
    <x v="4"/>
    <n v="9"/>
    <n v="40"/>
    <n v="77.69"/>
    <n v="699.21"/>
    <n v="360"/>
    <n v="339.21000000000004"/>
  </r>
  <r>
    <s v="TXN01083"/>
    <x v="208"/>
    <s v="CUST0324"/>
    <x v="793"/>
    <x v="0"/>
    <x v="2"/>
    <x v="2"/>
    <x v="1"/>
    <n v="3"/>
    <n v="33.65"/>
    <n v="98.1"/>
    <n v="294.29999999999995"/>
    <n v="100.94999999999999"/>
    <n v="193.34999999999997"/>
  </r>
  <r>
    <s v="TXN01084"/>
    <x v="78"/>
    <s v="CUST0033"/>
    <x v="510"/>
    <x v="3"/>
    <x v="51"/>
    <x v="51"/>
    <x v="2"/>
    <n v="4"/>
    <n v="3.13"/>
    <n v="28.33"/>
    <n v="113.32"/>
    <n v="12.52"/>
    <n v="100.8"/>
  </r>
  <r>
    <s v="TXN01085"/>
    <x v="258"/>
    <s v="CUST0998"/>
    <x v="794"/>
    <x v="3"/>
    <x v="47"/>
    <x v="47"/>
    <x v="2"/>
    <n v="2"/>
    <n v="29.86"/>
    <n v="97.43"/>
    <n v="194.86"/>
    <n v="59.72"/>
    <n v="135.14000000000001"/>
  </r>
  <r>
    <s v="TXN01086"/>
    <x v="184"/>
    <s v="CUST0166"/>
    <x v="795"/>
    <x v="0"/>
    <x v="12"/>
    <x v="12"/>
    <x v="2"/>
    <n v="8"/>
    <n v="32.950000000000003"/>
    <n v="10.95"/>
    <n v="87.6"/>
    <n v="263.60000000000002"/>
    <n v="-176.00000000000003"/>
  </r>
  <r>
    <s v="TXN01087"/>
    <x v="348"/>
    <s v="CUST0014"/>
    <x v="102"/>
    <x v="0"/>
    <x v="29"/>
    <x v="29"/>
    <x v="2"/>
    <n v="9"/>
    <n v="14.75"/>
    <n v="20.46"/>
    <n v="184.14000000000001"/>
    <n v="132.75"/>
    <n v="51.390000000000015"/>
  </r>
  <r>
    <s v="TXN01088"/>
    <x v="298"/>
    <s v="CUST0015"/>
    <x v="796"/>
    <x v="1"/>
    <x v="6"/>
    <x v="6"/>
    <x v="1"/>
    <n v="6"/>
    <n v="49.21"/>
    <n v="70.319999999999993"/>
    <n v="421.91999999999996"/>
    <n v="295.26"/>
    <n v="126.65999999999997"/>
  </r>
  <r>
    <s v="TXN01089"/>
    <x v="53"/>
    <s v="CUST0368"/>
    <x v="797"/>
    <x v="2"/>
    <x v="30"/>
    <x v="30"/>
    <x v="3"/>
    <n v="2"/>
    <n v="24.03"/>
    <n v="50.08"/>
    <n v="100.16"/>
    <n v="48.06"/>
    <n v="52.099999999999994"/>
  </r>
  <r>
    <s v="TXN01090"/>
    <x v="228"/>
    <s v="CUST0183"/>
    <x v="474"/>
    <x v="3"/>
    <x v="59"/>
    <x v="59"/>
    <x v="0"/>
    <n v="1"/>
    <n v="35.39"/>
    <n v="93.39"/>
    <n v="93.39"/>
    <n v="35.39"/>
    <n v="58"/>
  </r>
  <r>
    <s v="TXN01091"/>
    <x v="93"/>
    <s v="CUST1448"/>
    <x v="171"/>
    <x v="3"/>
    <x v="25"/>
    <x v="25"/>
    <x v="2"/>
    <n v="7"/>
    <n v="40.75"/>
    <n v="13.68"/>
    <n v="95.759999999999991"/>
    <n v="285.25"/>
    <n v="-189.49"/>
  </r>
  <r>
    <s v="TXN01092"/>
    <x v="131"/>
    <s v="CUST1335"/>
    <x v="798"/>
    <x v="3"/>
    <x v="46"/>
    <x v="46"/>
    <x v="3"/>
    <n v="8"/>
    <n v="15.25"/>
    <n v="12.62"/>
    <n v="100.96"/>
    <n v="122"/>
    <n v="-21.040000000000006"/>
  </r>
  <r>
    <s v="TXN01093"/>
    <x v="195"/>
    <s v="CUST1216"/>
    <x v="799"/>
    <x v="1"/>
    <x v="36"/>
    <x v="36"/>
    <x v="2"/>
    <n v="4"/>
    <n v="44.18"/>
    <n v="11.23"/>
    <n v="44.92"/>
    <n v="176.72"/>
    <n v="-131.80000000000001"/>
  </r>
  <r>
    <s v="TXN01094"/>
    <x v="245"/>
    <s v="CUST0582"/>
    <x v="800"/>
    <x v="0"/>
    <x v="62"/>
    <x v="62"/>
    <x v="2"/>
    <n v="3"/>
    <n v="46.58"/>
    <n v="30.53"/>
    <n v="91.59"/>
    <n v="139.74"/>
    <n v="-48.150000000000006"/>
  </r>
  <r>
    <s v="TXN01095"/>
    <x v="224"/>
    <s v="CUST0853"/>
    <x v="801"/>
    <x v="1"/>
    <x v="70"/>
    <x v="70"/>
    <x v="2"/>
    <n v="8"/>
    <n v="36.229999999999997"/>
    <n v="24.47"/>
    <n v="195.76"/>
    <n v="289.83999999999997"/>
    <n v="-94.079999999999984"/>
  </r>
  <r>
    <s v="TXN01096"/>
    <x v="71"/>
    <s v="CUST1421"/>
    <x v="802"/>
    <x v="1"/>
    <x v="25"/>
    <x v="25"/>
    <x v="2"/>
    <n v="8"/>
    <n v="40.75"/>
    <n v="96.2"/>
    <n v="769.6"/>
    <n v="326"/>
    <n v="443.6"/>
  </r>
  <r>
    <s v="TXN01097"/>
    <x v="153"/>
    <s v="CUST0975"/>
    <x v="96"/>
    <x v="0"/>
    <x v="58"/>
    <x v="58"/>
    <x v="0"/>
    <n v="6"/>
    <n v="11.76"/>
    <n v="88.26"/>
    <n v="529.56000000000006"/>
    <n v="70.56"/>
    <n v="459.00000000000006"/>
  </r>
  <r>
    <s v="TXN01098"/>
    <x v="175"/>
    <s v="CUST1418"/>
    <x v="679"/>
    <x v="1"/>
    <x v="73"/>
    <x v="73"/>
    <x v="1"/>
    <n v="8"/>
    <n v="14.95"/>
    <n v="13.9"/>
    <n v="111.2"/>
    <n v="119.6"/>
    <n v="-8.3999999999999915"/>
  </r>
  <r>
    <s v="TXN01099"/>
    <x v="343"/>
    <s v="CUST0260"/>
    <x v="588"/>
    <x v="2"/>
    <x v="73"/>
    <x v="73"/>
    <x v="1"/>
    <n v="1"/>
    <n v="14.95"/>
    <n v="46.11"/>
    <n v="46.11"/>
    <n v="14.95"/>
    <n v="31.16"/>
  </r>
  <r>
    <s v="TXN01100"/>
    <x v="159"/>
    <s v="CUST0423"/>
    <x v="803"/>
    <x v="1"/>
    <x v="8"/>
    <x v="8"/>
    <x v="0"/>
    <n v="3"/>
    <n v="37.880000000000003"/>
    <n v="48.09"/>
    <n v="144.27000000000001"/>
    <n v="113.64000000000001"/>
    <n v="30.629999999999995"/>
  </r>
  <r>
    <s v="TXN01101"/>
    <x v="32"/>
    <s v="CUST0294"/>
    <x v="297"/>
    <x v="3"/>
    <x v="42"/>
    <x v="42"/>
    <x v="1"/>
    <n v="3"/>
    <n v="1.35"/>
    <n v="21.85"/>
    <n v="65.550000000000011"/>
    <n v="4.0500000000000007"/>
    <n v="61.500000000000014"/>
  </r>
  <r>
    <s v="TXN01102"/>
    <x v="147"/>
    <s v="CUST1311"/>
    <x v="804"/>
    <x v="3"/>
    <x v="3"/>
    <x v="3"/>
    <x v="0"/>
    <n v="9"/>
    <n v="28.91"/>
    <n v="15.55"/>
    <n v="139.95000000000002"/>
    <n v="260.19"/>
    <n v="-120.23999999999998"/>
  </r>
  <r>
    <s v="TXN01103"/>
    <x v="300"/>
    <s v="CUST0555"/>
    <x v="805"/>
    <x v="1"/>
    <x v="21"/>
    <x v="21"/>
    <x v="0"/>
    <n v="6"/>
    <n v="12.41"/>
    <n v="13.11"/>
    <n v="78.66"/>
    <n v="74.460000000000008"/>
    <n v="4.1999999999999886"/>
  </r>
  <r>
    <s v="TXN01104"/>
    <x v="266"/>
    <s v="CUST1072"/>
    <x v="550"/>
    <x v="1"/>
    <x v="17"/>
    <x v="17"/>
    <x v="1"/>
    <n v="5"/>
    <n v="26.74"/>
    <n v="43.52"/>
    <n v="217.60000000000002"/>
    <n v="133.69999999999999"/>
    <n v="83.900000000000034"/>
  </r>
  <r>
    <s v="TXN01105"/>
    <x v="291"/>
    <s v="CUST0923"/>
    <x v="806"/>
    <x v="1"/>
    <x v="49"/>
    <x v="49"/>
    <x v="4"/>
    <n v="3"/>
    <n v="19.98"/>
    <n v="79.56"/>
    <n v="238.68"/>
    <n v="59.94"/>
    <n v="178.74"/>
  </r>
  <r>
    <s v="TXN01106"/>
    <x v="75"/>
    <s v="CUST0844"/>
    <x v="807"/>
    <x v="3"/>
    <x v="11"/>
    <x v="11"/>
    <x v="2"/>
    <n v="8"/>
    <n v="45.97"/>
    <n v="96.01"/>
    <n v="768.08"/>
    <n v="367.76"/>
    <n v="400.32000000000005"/>
  </r>
  <r>
    <s v="TXN01107"/>
    <x v="143"/>
    <s v="CUST0490"/>
    <x v="808"/>
    <x v="3"/>
    <x v="41"/>
    <x v="41"/>
    <x v="4"/>
    <n v="7"/>
    <n v="45.1"/>
    <n v="9.8800000000000008"/>
    <n v="69.160000000000011"/>
    <n v="315.7"/>
    <n v="-246.53999999999996"/>
  </r>
  <r>
    <s v="TXN01108"/>
    <x v="349"/>
    <s v="CUST0358"/>
    <x v="598"/>
    <x v="2"/>
    <x v="35"/>
    <x v="35"/>
    <x v="4"/>
    <n v="1"/>
    <n v="48.19"/>
    <n v="96.97"/>
    <n v="96.97"/>
    <n v="48.19"/>
    <n v="48.78"/>
  </r>
  <r>
    <s v="TXN01109"/>
    <x v="31"/>
    <s v="CUST1251"/>
    <x v="638"/>
    <x v="3"/>
    <x v="43"/>
    <x v="43"/>
    <x v="0"/>
    <n v="7"/>
    <n v="30.96"/>
    <n v="73.400000000000006"/>
    <n v="513.80000000000007"/>
    <n v="216.72"/>
    <n v="297.08000000000004"/>
  </r>
  <r>
    <s v="TXN01110"/>
    <x v="158"/>
    <s v="CUST1417"/>
    <x v="38"/>
    <x v="0"/>
    <x v="63"/>
    <x v="63"/>
    <x v="4"/>
    <n v="2"/>
    <n v="28.03"/>
    <n v="58.47"/>
    <n v="116.94"/>
    <n v="56.06"/>
    <n v="60.879999999999995"/>
  </r>
  <r>
    <s v="TXN01111"/>
    <x v="49"/>
    <s v="CUST0078"/>
    <x v="540"/>
    <x v="1"/>
    <x v="61"/>
    <x v="61"/>
    <x v="1"/>
    <n v="7"/>
    <n v="36.08"/>
    <n v="7.01"/>
    <n v="49.07"/>
    <n v="252.56"/>
    <n v="-203.49"/>
  </r>
  <r>
    <s v="TXN01112"/>
    <x v="198"/>
    <s v="CUST1222"/>
    <x v="450"/>
    <x v="0"/>
    <x v="68"/>
    <x v="68"/>
    <x v="0"/>
    <n v="4"/>
    <n v="1.38"/>
    <n v="7.11"/>
    <n v="28.44"/>
    <n v="5.52"/>
    <n v="22.92"/>
  </r>
  <r>
    <s v="TXN01113"/>
    <x v="49"/>
    <s v="CUST0369"/>
    <x v="19"/>
    <x v="3"/>
    <x v="3"/>
    <x v="3"/>
    <x v="0"/>
    <n v="3"/>
    <n v="28.91"/>
    <n v="10.93"/>
    <n v="32.79"/>
    <n v="86.73"/>
    <n v="-53.940000000000005"/>
  </r>
  <r>
    <s v="TXN01114"/>
    <x v="179"/>
    <s v="CUST1469"/>
    <x v="809"/>
    <x v="2"/>
    <x v="12"/>
    <x v="12"/>
    <x v="2"/>
    <n v="5"/>
    <n v="32.950000000000003"/>
    <n v="10.71"/>
    <n v="53.550000000000004"/>
    <n v="164.75"/>
    <n v="-111.19999999999999"/>
  </r>
  <r>
    <s v="TXN01115"/>
    <x v="15"/>
    <s v="CUST1024"/>
    <x v="745"/>
    <x v="1"/>
    <x v="38"/>
    <x v="38"/>
    <x v="3"/>
    <n v="2"/>
    <n v="32.54"/>
    <n v="94.85"/>
    <n v="189.7"/>
    <n v="65.08"/>
    <n v="124.61999999999999"/>
  </r>
  <r>
    <s v="TXN01116"/>
    <x v="163"/>
    <s v="CUST1254"/>
    <x v="56"/>
    <x v="0"/>
    <x v="20"/>
    <x v="20"/>
    <x v="3"/>
    <n v="9"/>
    <n v="40.85"/>
    <n v="88.8"/>
    <n v="799.19999999999993"/>
    <n v="367.65000000000003"/>
    <n v="431.5499999999999"/>
  </r>
  <r>
    <s v="TXN01117"/>
    <x v="122"/>
    <s v="CUST0181"/>
    <x v="810"/>
    <x v="1"/>
    <x v="57"/>
    <x v="57"/>
    <x v="0"/>
    <n v="3"/>
    <n v="31.77"/>
    <n v="62.73"/>
    <n v="188.19"/>
    <n v="95.31"/>
    <n v="92.88"/>
  </r>
  <r>
    <s v="TXN01118"/>
    <x v="78"/>
    <s v="CUST1285"/>
    <x v="238"/>
    <x v="3"/>
    <x v="11"/>
    <x v="11"/>
    <x v="2"/>
    <n v="2"/>
    <n v="45.97"/>
    <n v="63.42"/>
    <n v="126.84"/>
    <n v="91.94"/>
    <n v="34.900000000000006"/>
  </r>
  <r>
    <s v="TXN01119"/>
    <x v="339"/>
    <s v="CUST0617"/>
    <x v="811"/>
    <x v="2"/>
    <x v="40"/>
    <x v="40"/>
    <x v="4"/>
    <n v="8"/>
    <n v="21.9"/>
    <n v="56.45"/>
    <n v="451.6"/>
    <n v="175.2"/>
    <n v="276.40000000000003"/>
  </r>
  <r>
    <s v="TXN01120"/>
    <x v="73"/>
    <s v="CUST0713"/>
    <x v="812"/>
    <x v="1"/>
    <x v="31"/>
    <x v="31"/>
    <x v="3"/>
    <n v="2"/>
    <n v="13.9"/>
    <n v="99.19"/>
    <n v="198.38"/>
    <n v="27.8"/>
    <n v="170.57999999999998"/>
  </r>
  <r>
    <s v="TXN01121"/>
    <x v="111"/>
    <s v="CUST0858"/>
    <x v="813"/>
    <x v="0"/>
    <x v="0"/>
    <x v="0"/>
    <x v="0"/>
    <n v="7"/>
    <n v="47.78"/>
    <n v="34.85"/>
    <n v="243.95000000000002"/>
    <n v="334.46000000000004"/>
    <n v="-90.510000000000019"/>
  </r>
  <r>
    <s v="TXN01122"/>
    <x v="93"/>
    <s v="CUST0010"/>
    <x v="814"/>
    <x v="2"/>
    <x v="36"/>
    <x v="36"/>
    <x v="2"/>
    <n v="2"/>
    <n v="44.18"/>
    <n v="70.23"/>
    <n v="140.46"/>
    <n v="88.36"/>
    <n v="52.100000000000009"/>
  </r>
  <r>
    <s v="TXN01123"/>
    <x v="336"/>
    <s v="CUST1143"/>
    <x v="815"/>
    <x v="2"/>
    <x v="5"/>
    <x v="5"/>
    <x v="2"/>
    <n v="9"/>
    <n v="35.82"/>
    <n v="29.59"/>
    <n v="266.31"/>
    <n v="322.38"/>
    <n v="-56.069999999999993"/>
  </r>
  <r>
    <s v="TXN01124"/>
    <x v="106"/>
    <s v="CUST0483"/>
    <x v="816"/>
    <x v="2"/>
    <x v="61"/>
    <x v="61"/>
    <x v="1"/>
    <n v="5"/>
    <n v="36.08"/>
    <n v="34.07"/>
    <n v="170.35"/>
    <n v="180.39999999999998"/>
    <n v="-10.049999999999983"/>
  </r>
  <r>
    <s v="TXN01125"/>
    <x v="250"/>
    <s v="CUST0394"/>
    <x v="817"/>
    <x v="2"/>
    <x v="34"/>
    <x v="34"/>
    <x v="2"/>
    <n v="9"/>
    <n v="8.02"/>
    <n v="98.59"/>
    <n v="887.31000000000006"/>
    <n v="72.179999999999993"/>
    <n v="815.13000000000011"/>
  </r>
  <r>
    <s v="TXN01126"/>
    <x v="240"/>
    <s v="CUST0241"/>
    <x v="79"/>
    <x v="2"/>
    <x v="27"/>
    <x v="27"/>
    <x v="3"/>
    <n v="1"/>
    <n v="9.64"/>
    <n v="90.43"/>
    <n v="90.43"/>
    <n v="9.64"/>
    <n v="80.790000000000006"/>
  </r>
  <r>
    <s v="TXN01127"/>
    <x v="290"/>
    <s v="CUST1086"/>
    <x v="635"/>
    <x v="2"/>
    <x v="26"/>
    <x v="26"/>
    <x v="4"/>
    <n v="6"/>
    <n v="21.34"/>
    <n v="50.82"/>
    <n v="304.92"/>
    <n v="128.04"/>
    <n v="176.88000000000002"/>
  </r>
  <r>
    <s v="TXN01128"/>
    <x v="327"/>
    <s v="CUST0196"/>
    <x v="818"/>
    <x v="2"/>
    <x v="50"/>
    <x v="50"/>
    <x v="2"/>
    <n v="4"/>
    <n v="23.2"/>
    <n v="70.19"/>
    <n v="280.76"/>
    <n v="92.8"/>
    <n v="187.95999999999998"/>
  </r>
  <r>
    <s v="TXN01129"/>
    <x v="350"/>
    <s v="CUST1268"/>
    <x v="819"/>
    <x v="0"/>
    <x v="38"/>
    <x v="38"/>
    <x v="3"/>
    <n v="7"/>
    <n v="32.54"/>
    <n v="27.96"/>
    <n v="195.72"/>
    <n v="227.78"/>
    <n v="-32.06"/>
  </r>
  <r>
    <s v="TXN01130"/>
    <x v="178"/>
    <s v="CUST0742"/>
    <x v="820"/>
    <x v="3"/>
    <x v="24"/>
    <x v="24"/>
    <x v="0"/>
    <n v="8"/>
    <n v="24.52"/>
    <n v="37.19"/>
    <n v="297.52"/>
    <n v="196.16"/>
    <n v="101.35999999999999"/>
  </r>
  <r>
    <s v="TXN01131"/>
    <x v="289"/>
    <s v="CUST1106"/>
    <x v="821"/>
    <x v="2"/>
    <x v="47"/>
    <x v="47"/>
    <x v="2"/>
    <n v="5"/>
    <n v="29.86"/>
    <n v="98.63"/>
    <n v="493.15"/>
    <n v="149.30000000000001"/>
    <n v="343.84999999999997"/>
  </r>
  <r>
    <s v="TXN01132"/>
    <x v="49"/>
    <s v="CUST1040"/>
    <x v="822"/>
    <x v="3"/>
    <x v="74"/>
    <x v="74"/>
    <x v="3"/>
    <n v="5"/>
    <n v="8.86"/>
    <n v="54.46"/>
    <n v="272.3"/>
    <n v="44.3"/>
    <n v="228"/>
  </r>
  <r>
    <s v="TXN01133"/>
    <x v="351"/>
    <s v="CUST0450"/>
    <x v="659"/>
    <x v="1"/>
    <x v="8"/>
    <x v="8"/>
    <x v="0"/>
    <n v="8"/>
    <n v="37.880000000000003"/>
    <n v="63.35"/>
    <n v="506.8"/>
    <n v="303.04000000000002"/>
    <n v="203.76"/>
  </r>
  <r>
    <s v="TXN01134"/>
    <x v="294"/>
    <s v="CUST0951"/>
    <x v="621"/>
    <x v="1"/>
    <x v="30"/>
    <x v="30"/>
    <x v="3"/>
    <n v="6"/>
    <n v="24.03"/>
    <n v="84.39"/>
    <n v="506.34000000000003"/>
    <n v="144.18"/>
    <n v="362.16"/>
  </r>
  <r>
    <s v="TXN01135"/>
    <x v="180"/>
    <s v="CUST1283"/>
    <x v="77"/>
    <x v="3"/>
    <x v="36"/>
    <x v="36"/>
    <x v="2"/>
    <n v="8"/>
    <n v="44.18"/>
    <n v="42.29"/>
    <n v="338.32"/>
    <n v="353.44"/>
    <n v="-15.120000000000005"/>
  </r>
  <r>
    <s v="TXN01136"/>
    <x v="138"/>
    <s v="CUST1351"/>
    <x v="65"/>
    <x v="1"/>
    <x v="3"/>
    <x v="3"/>
    <x v="0"/>
    <n v="4"/>
    <n v="28.91"/>
    <n v="59.28"/>
    <n v="237.12"/>
    <n v="115.64"/>
    <n v="121.48"/>
  </r>
  <r>
    <s v="TXN01137"/>
    <x v="106"/>
    <s v="CUST0427"/>
    <x v="252"/>
    <x v="1"/>
    <x v="28"/>
    <x v="28"/>
    <x v="3"/>
    <n v="2"/>
    <n v="16.21"/>
    <n v="58.12"/>
    <n v="116.24"/>
    <n v="32.42"/>
    <n v="83.82"/>
  </r>
  <r>
    <s v="TXN01138"/>
    <x v="316"/>
    <s v="CUST0567"/>
    <x v="327"/>
    <x v="3"/>
    <x v="41"/>
    <x v="41"/>
    <x v="4"/>
    <n v="2"/>
    <n v="45.1"/>
    <n v="30.48"/>
    <n v="60.96"/>
    <n v="90.2"/>
    <n v="-29.240000000000002"/>
  </r>
  <r>
    <s v="TXN01139"/>
    <x v="57"/>
    <s v="CUST0109"/>
    <x v="484"/>
    <x v="0"/>
    <x v="69"/>
    <x v="69"/>
    <x v="1"/>
    <n v="3"/>
    <n v="25.33"/>
    <n v="22.75"/>
    <n v="68.25"/>
    <n v="75.989999999999995"/>
    <n v="-7.7399999999999949"/>
  </r>
  <r>
    <s v="TXN01140"/>
    <x v="246"/>
    <s v="CUST0397"/>
    <x v="193"/>
    <x v="1"/>
    <x v="17"/>
    <x v="17"/>
    <x v="1"/>
    <n v="1"/>
    <n v="26.74"/>
    <n v="88.81"/>
    <n v="88.81"/>
    <n v="26.74"/>
    <n v="62.070000000000007"/>
  </r>
  <r>
    <s v="TXN01141"/>
    <x v="290"/>
    <s v="CUST0231"/>
    <x v="823"/>
    <x v="1"/>
    <x v="37"/>
    <x v="37"/>
    <x v="2"/>
    <n v="4"/>
    <n v="36.64"/>
    <n v="32.380000000000003"/>
    <n v="129.52000000000001"/>
    <n v="146.56"/>
    <n v="-17.039999999999992"/>
  </r>
  <r>
    <s v="TXN01142"/>
    <x v="33"/>
    <s v="CUST0306"/>
    <x v="257"/>
    <x v="2"/>
    <x v="14"/>
    <x v="14"/>
    <x v="3"/>
    <n v="5"/>
    <n v="23.97"/>
    <n v="65.14"/>
    <n v="325.7"/>
    <n v="119.85"/>
    <n v="205.85"/>
  </r>
  <r>
    <s v="TXN01143"/>
    <x v="129"/>
    <s v="CUST1404"/>
    <x v="254"/>
    <x v="0"/>
    <x v="27"/>
    <x v="27"/>
    <x v="3"/>
    <n v="3"/>
    <n v="9.64"/>
    <n v="55.13"/>
    <n v="165.39000000000001"/>
    <n v="28.92"/>
    <n v="136.47000000000003"/>
  </r>
  <r>
    <s v="TXN01144"/>
    <x v="71"/>
    <s v="CUST0972"/>
    <x v="232"/>
    <x v="2"/>
    <x v="31"/>
    <x v="31"/>
    <x v="3"/>
    <n v="4"/>
    <n v="13.9"/>
    <n v="77.41"/>
    <n v="309.64"/>
    <n v="55.6"/>
    <n v="254.04"/>
  </r>
  <r>
    <s v="TXN01145"/>
    <x v="126"/>
    <s v="CUST1019"/>
    <x v="768"/>
    <x v="3"/>
    <x v="29"/>
    <x v="29"/>
    <x v="2"/>
    <n v="6"/>
    <n v="14.75"/>
    <n v="58.3"/>
    <n v="349.79999999999995"/>
    <n v="88.5"/>
    <n v="261.29999999999995"/>
  </r>
  <r>
    <s v="TXN01146"/>
    <x v="241"/>
    <s v="CUST0362"/>
    <x v="731"/>
    <x v="3"/>
    <x v="41"/>
    <x v="41"/>
    <x v="4"/>
    <n v="8"/>
    <n v="45.1"/>
    <n v="15.08"/>
    <n v="120.64"/>
    <n v="360.8"/>
    <n v="-240.16000000000003"/>
  </r>
  <r>
    <s v="TXN01147"/>
    <x v="132"/>
    <s v="CUST0328"/>
    <x v="57"/>
    <x v="3"/>
    <x v="6"/>
    <x v="6"/>
    <x v="1"/>
    <n v="4"/>
    <n v="49.21"/>
    <n v="43.38"/>
    <n v="173.52"/>
    <n v="196.84"/>
    <n v="-23.319999999999993"/>
  </r>
  <r>
    <s v="TXN01148"/>
    <x v="345"/>
    <s v="CUST1373"/>
    <x v="506"/>
    <x v="2"/>
    <x v="14"/>
    <x v="14"/>
    <x v="3"/>
    <n v="9"/>
    <n v="23.97"/>
    <n v="7.63"/>
    <n v="68.67"/>
    <n v="215.73"/>
    <n v="-147.06"/>
  </r>
  <r>
    <s v="TXN01149"/>
    <x v="207"/>
    <s v="CUST0089"/>
    <x v="824"/>
    <x v="2"/>
    <x v="69"/>
    <x v="69"/>
    <x v="1"/>
    <n v="3"/>
    <n v="25.33"/>
    <n v="19.21"/>
    <n v="57.63"/>
    <n v="75.989999999999995"/>
    <n v="-18.359999999999992"/>
  </r>
  <r>
    <s v="TXN01150"/>
    <x v="151"/>
    <s v="CUST0111"/>
    <x v="360"/>
    <x v="1"/>
    <x v="24"/>
    <x v="24"/>
    <x v="0"/>
    <n v="4"/>
    <n v="24.52"/>
    <n v="80.36"/>
    <n v="321.44"/>
    <n v="98.08"/>
    <n v="223.36"/>
  </r>
  <r>
    <s v="TXN01151"/>
    <x v="140"/>
    <s v="CUST1321"/>
    <x v="452"/>
    <x v="2"/>
    <x v="4"/>
    <x v="4"/>
    <x v="1"/>
    <n v="6"/>
    <n v="1.21"/>
    <n v="85.93"/>
    <n v="515.58000000000004"/>
    <n v="7.26"/>
    <n v="508.32000000000005"/>
  </r>
  <r>
    <s v="TXN01152"/>
    <x v="252"/>
    <s v="CUST0746"/>
    <x v="825"/>
    <x v="3"/>
    <x v="37"/>
    <x v="37"/>
    <x v="2"/>
    <n v="1"/>
    <n v="36.64"/>
    <n v="13.09"/>
    <n v="13.09"/>
    <n v="36.64"/>
    <n v="-23.55"/>
  </r>
  <r>
    <s v="TXN01153"/>
    <x v="302"/>
    <s v="CUST0584"/>
    <x v="826"/>
    <x v="0"/>
    <x v="43"/>
    <x v="43"/>
    <x v="0"/>
    <n v="8"/>
    <n v="30.96"/>
    <n v="86.83"/>
    <n v="694.64"/>
    <n v="247.68"/>
    <n v="446.96"/>
  </r>
  <r>
    <s v="TXN01154"/>
    <x v="99"/>
    <s v="CUST0430"/>
    <x v="160"/>
    <x v="2"/>
    <x v="13"/>
    <x v="13"/>
    <x v="0"/>
    <n v="8"/>
    <n v="4.59"/>
    <n v="32.35"/>
    <n v="258.8"/>
    <n v="36.72"/>
    <n v="222.08"/>
  </r>
  <r>
    <s v="TXN01155"/>
    <x v="327"/>
    <s v="CUST0891"/>
    <x v="471"/>
    <x v="2"/>
    <x v="10"/>
    <x v="10"/>
    <x v="1"/>
    <n v="3"/>
    <n v="41.78"/>
    <n v="88.51"/>
    <n v="265.53000000000003"/>
    <n v="125.34"/>
    <n v="140.19000000000003"/>
  </r>
  <r>
    <s v="TXN01156"/>
    <x v="40"/>
    <s v="CUST0515"/>
    <x v="827"/>
    <x v="2"/>
    <x v="58"/>
    <x v="58"/>
    <x v="0"/>
    <n v="2"/>
    <n v="11.76"/>
    <n v="35.26"/>
    <n v="70.52"/>
    <n v="23.52"/>
    <n v="47"/>
  </r>
  <r>
    <s v="TXN01157"/>
    <x v="247"/>
    <s v="CUST0685"/>
    <x v="828"/>
    <x v="3"/>
    <x v="11"/>
    <x v="11"/>
    <x v="2"/>
    <n v="9"/>
    <n v="45.97"/>
    <n v="82.99"/>
    <n v="746.91"/>
    <n v="413.73"/>
    <n v="333.17999999999995"/>
  </r>
  <r>
    <s v="TXN01158"/>
    <x v="49"/>
    <s v="CUST1264"/>
    <x v="390"/>
    <x v="0"/>
    <x v="50"/>
    <x v="50"/>
    <x v="2"/>
    <n v="5"/>
    <n v="23.2"/>
    <n v="27"/>
    <n v="135"/>
    <n v="116"/>
    <n v="19"/>
  </r>
  <r>
    <s v="TXN01159"/>
    <x v="232"/>
    <s v="CUST0929"/>
    <x v="396"/>
    <x v="1"/>
    <x v="9"/>
    <x v="9"/>
    <x v="4"/>
    <n v="9"/>
    <n v="38.15"/>
    <n v="90.44"/>
    <n v="813.96"/>
    <n v="343.34999999999997"/>
    <n v="470.61000000000007"/>
  </r>
  <r>
    <s v="TXN01160"/>
    <x v="47"/>
    <s v="CUST0089"/>
    <x v="824"/>
    <x v="2"/>
    <x v="33"/>
    <x v="33"/>
    <x v="3"/>
    <n v="9"/>
    <n v="35.53"/>
    <n v="71.95"/>
    <n v="647.55000000000007"/>
    <n v="319.77"/>
    <n v="327.78000000000009"/>
  </r>
  <r>
    <s v="TXN01161"/>
    <x v="289"/>
    <s v="CUST0214"/>
    <x v="829"/>
    <x v="3"/>
    <x v="15"/>
    <x v="15"/>
    <x v="4"/>
    <n v="8"/>
    <n v="40"/>
    <n v="42.07"/>
    <n v="336.56"/>
    <n v="320"/>
    <n v="16.560000000000002"/>
  </r>
  <r>
    <s v="TXN01162"/>
    <x v="284"/>
    <s v="CUST0108"/>
    <x v="620"/>
    <x v="1"/>
    <x v="30"/>
    <x v="30"/>
    <x v="3"/>
    <n v="9"/>
    <n v="24.03"/>
    <n v="98.17"/>
    <n v="883.53"/>
    <n v="216.27"/>
    <n v="667.26"/>
  </r>
  <r>
    <s v="TXN01163"/>
    <x v="348"/>
    <s v="CUST1101"/>
    <x v="830"/>
    <x v="2"/>
    <x v="58"/>
    <x v="58"/>
    <x v="0"/>
    <n v="9"/>
    <n v="11.76"/>
    <n v="55.26"/>
    <n v="497.34"/>
    <n v="105.84"/>
    <n v="391.5"/>
  </r>
  <r>
    <s v="TXN01164"/>
    <x v="32"/>
    <s v="CUST0361"/>
    <x v="445"/>
    <x v="2"/>
    <x v="10"/>
    <x v="10"/>
    <x v="1"/>
    <n v="4"/>
    <n v="41.78"/>
    <n v="11.02"/>
    <n v="44.08"/>
    <n v="167.12"/>
    <n v="-123.04"/>
  </r>
  <r>
    <s v="TXN01165"/>
    <x v="143"/>
    <s v="CUST0324"/>
    <x v="793"/>
    <x v="0"/>
    <x v="62"/>
    <x v="62"/>
    <x v="2"/>
    <n v="1"/>
    <n v="46.58"/>
    <n v="9.3000000000000007"/>
    <n v="9.3000000000000007"/>
    <n v="46.58"/>
    <n v="-37.28"/>
  </r>
  <r>
    <s v="TXN01166"/>
    <x v="176"/>
    <s v="CUST0060"/>
    <x v="225"/>
    <x v="3"/>
    <x v="0"/>
    <x v="0"/>
    <x v="0"/>
    <n v="6"/>
    <n v="47.78"/>
    <n v="10.16"/>
    <n v="60.96"/>
    <n v="286.68"/>
    <n v="-225.72"/>
  </r>
  <r>
    <s v="TXN01167"/>
    <x v="294"/>
    <s v="CUST0994"/>
    <x v="605"/>
    <x v="2"/>
    <x v="23"/>
    <x v="23"/>
    <x v="2"/>
    <n v="1"/>
    <n v="13.68"/>
    <n v="66.19"/>
    <n v="66.19"/>
    <n v="13.68"/>
    <n v="52.51"/>
  </r>
  <r>
    <s v="TXN01168"/>
    <x v="17"/>
    <s v="CUST1055"/>
    <x v="831"/>
    <x v="2"/>
    <x v="4"/>
    <x v="4"/>
    <x v="1"/>
    <n v="5"/>
    <n v="1.21"/>
    <n v="91.25"/>
    <n v="456.25"/>
    <n v="6.05"/>
    <n v="450.2"/>
  </r>
  <r>
    <s v="TXN01169"/>
    <x v="183"/>
    <s v="CUST0238"/>
    <x v="308"/>
    <x v="2"/>
    <x v="6"/>
    <x v="6"/>
    <x v="1"/>
    <n v="8"/>
    <n v="49.21"/>
    <n v="97.78"/>
    <n v="782.24"/>
    <n v="393.68"/>
    <n v="388.56"/>
  </r>
  <r>
    <s v="TXN01170"/>
    <x v="43"/>
    <s v="CUST0146"/>
    <x v="351"/>
    <x v="1"/>
    <x v="71"/>
    <x v="71"/>
    <x v="4"/>
    <n v="6"/>
    <n v="22.03"/>
    <n v="47.1"/>
    <n v="282.60000000000002"/>
    <n v="132.18"/>
    <n v="150.42000000000002"/>
  </r>
  <r>
    <s v="TXN01171"/>
    <x v="301"/>
    <s v="CUST0482"/>
    <x v="490"/>
    <x v="1"/>
    <x v="28"/>
    <x v="28"/>
    <x v="3"/>
    <n v="2"/>
    <n v="16.21"/>
    <n v="20.48"/>
    <n v="40.96"/>
    <n v="32.42"/>
    <n v="8.5399999999999991"/>
  </r>
  <r>
    <s v="TXN01172"/>
    <x v="177"/>
    <s v="CUST1478"/>
    <x v="511"/>
    <x v="2"/>
    <x v="18"/>
    <x v="18"/>
    <x v="4"/>
    <n v="7"/>
    <n v="45.26"/>
    <n v="32.24"/>
    <n v="225.68"/>
    <n v="316.82"/>
    <n v="-91.139999999999986"/>
  </r>
  <r>
    <s v="TXN01173"/>
    <x v="250"/>
    <s v="CUST0911"/>
    <x v="832"/>
    <x v="0"/>
    <x v="26"/>
    <x v="26"/>
    <x v="4"/>
    <n v="3"/>
    <n v="21.34"/>
    <n v="12.62"/>
    <n v="37.86"/>
    <n v="64.02"/>
    <n v="-26.159999999999997"/>
  </r>
  <r>
    <s v="TXN01174"/>
    <x v="116"/>
    <s v="CUST1214"/>
    <x v="366"/>
    <x v="2"/>
    <x v="43"/>
    <x v="43"/>
    <x v="0"/>
    <n v="5"/>
    <n v="30.96"/>
    <n v="50.37"/>
    <n v="251.85"/>
    <n v="154.80000000000001"/>
    <n v="97.049999999999983"/>
  </r>
  <r>
    <s v="TXN01175"/>
    <x v="115"/>
    <s v="CUST1188"/>
    <x v="561"/>
    <x v="2"/>
    <x v="45"/>
    <x v="45"/>
    <x v="4"/>
    <n v="5"/>
    <n v="39.729999999999997"/>
    <n v="92.39"/>
    <n v="461.95"/>
    <n v="198.64999999999998"/>
    <n v="263.3"/>
  </r>
  <r>
    <s v="TXN01176"/>
    <x v="236"/>
    <s v="CUST0668"/>
    <x v="413"/>
    <x v="3"/>
    <x v="49"/>
    <x v="49"/>
    <x v="4"/>
    <n v="7"/>
    <n v="19.98"/>
    <n v="25.56"/>
    <n v="178.92"/>
    <n v="139.86000000000001"/>
    <n v="39.059999999999974"/>
  </r>
  <r>
    <s v="TXN01177"/>
    <x v="197"/>
    <s v="CUST0859"/>
    <x v="833"/>
    <x v="3"/>
    <x v="59"/>
    <x v="59"/>
    <x v="0"/>
    <n v="2"/>
    <n v="35.39"/>
    <n v="43.36"/>
    <n v="86.72"/>
    <n v="70.78"/>
    <n v="15.939999999999998"/>
  </r>
  <r>
    <s v="TXN01178"/>
    <x v="308"/>
    <s v="CUST0408"/>
    <x v="834"/>
    <x v="2"/>
    <x v="63"/>
    <x v="63"/>
    <x v="4"/>
    <n v="8"/>
    <n v="28.03"/>
    <n v="74.7"/>
    <n v="597.6"/>
    <n v="224.24"/>
    <n v="373.36"/>
  </r>
  <r>
    <s v="TXN01179"/>
    <x v="295"/>
    <s v="CUST1387"/>
    <x v="835"/>
    <x v="1"/>
    <x v="4"/>
    <x v="4"/>
    <x v="1"/>
    <n v="7"/>
    <n v="1.21"/>
    <n v="70.680000000000007"/>
    <n v="494.76000000000005"/>
    <n v="8.4699999999999989"/>
    <n v="486.29000000000008"/>
  </r>
  <r>
    <s v="TXN01180"/>
    <x v="253"/>
    <s v="CUST0668"/>
    <x v="413"/>
    <x v="3"/>
    <x v="26"/>
    <x v="26"/>
    <x v="4"/>
    <n v="8"/>
    <n v="21.34"/>
    <n v="10.43"/>
    <n v="83.44"/>
    <n v="170.72"/>
    <n v="-87.28"/>
  </r>
  <r>
    <s v="TXN01181"/>
    <x v="149"/>
    <s v="CUST0472"/>
    <x v="836"/>
    <x v="2"/>
    <x v="55"/>
    <x v="55"/>
    <x v="1"/>
    <n v="8"/>
    <n v="21.45"/>
    <n v="83.13"/>
    <n v="665.04"/>
    <n v="171.6"/>
    <n v="493.43999999999994"/>
  </r>
  <r>
    <s v="TXN01182"/>
    <x v="211"/>
    <s v="CUST0226"/>
    <x v="837"/>
    <x v="1"/>
    <x v="25"/>
    <x v="25"/>
    <x v="2"/>
    <n v="9"/>
    <n v="40.75"/>
    <n v="89.37"/>
    <n v="804.33"/>
    <n v="366.75"/>
    <n v="437.58000000000004"/>
  </r>
  <r>
    <s v="TXN01183"/>
    <x v="11"/>
    <s v="CUST0668"/>
    <x v="413"/>
    <x v="3"/>
    <x v="33"/>
    <x v="33"/>
    <x v="3"/>
    <n v="5"/>
    <n v="35.53"/>
    <n v="80.56"/>
    <n v="402.8"/>
    <n v="177.65"/>
    <n v="225.15"/>
  </r>
  <r>
    <s v="TXN01184"/>
    <x v="170"/>
    <s v="CUST0467"/>
    <x v="838"/>
    <x v="2"/>
    <x v="50"/>
    <x v="50"/>
    <x v="2"/>
    <n v="5"/>
    <n v="23.2"/>
    <n v="38.64"/>
    <n v="193.2"/>
    <n v="116"/>
    <n v="77.199999999999989"/>
  </r>
  <r>
    <s v="TXN01185"/>
    <x v="62"/>
    <s v="CUST0201"/>
    <x v="657"/>
    <x v="2"/>
    <x v="15"/>
    <x v="15"/>
    <x v="4"/>
    <n v="4"/>
    <n v="40"/>
    <n v="91.77"/>
    <n v="367.08"/>
    <n v="160"/>
    <n v="207.07999999999998"/>
  </r>
  <r>
    <s v="TXN01186"/>
    <x v="305"/>
    <s v="CUST0486"/>
    <x v="839"/>
    <x v="1"/>
    <x v="17"/>
    <x v="17"/>
    <x v="1"/>
    <n v="8"/>
    <n v="26.74"/>
    <n v="89.78"/>
    <n v="718.24"/>
    <n v="213.92"/>
    <n v="504.32000000000005"/>
  </r>
  <r>
    <s v="TXN01187"/>
    <x v="62"/>
    <s v="CUST0845"/>
    <x v="840"/>
    <x v="0"/>
    <x v="28"/>
    <x v="28"/>
    <x v="3"/>
    <n v="7"/>
    <n v="16.21"/>
    <n v="36.17"/>
    <n v="253.19"/>
    <n v="113.47"/>
    <n v="139.72"/>
  </r>
  <r>
    <s v="TXN01188"/>
    <x v="352"/>
    <s v="CUST0410"/>
    <x v="841"/>
    <x v="3"/>
    <x v="67"/>
    <x v="67"/>
    <x v="3"/>
    <n v="4"/>
    <n v="31.5"/>
    <n v="95.77"/>
    <n v="383.08"/>
    <n v="126"/>
    <n v="257.08"/>
  </r>
  <r>
    <s v="TXN01189"/>
    <x v="289"/>
    <s v="CUST0770"/>
    <x v="673"/>
    <x v="1"/>
    <x v="72"/>
    <x v="72"/>
    <x v="1"/>
    <n v="2"/>
    <n v="3.66"/>
    <n v="89.28"/>
    <n v="178.56"/>
    <n v="7.32"/>
    <n v="171.24"/>
  </r>
  <r>
    <s v="TXN01190"/>
    <x v="198"/>
    <s v="CUST0452"/>
    <x v="769"/>
    <x v="1"/>
    <x v="63"/>
    <x v="63"/>
    <x v="4"/>
    <n v="4"/>
    <n v="28.03"/>
    <n v="95.74"/>
    <n v="382.96"/>
    <n v="112.12"/>
    <n v="270.83999999999997"/>
  </r>
  <r>
    <s v="TXN01191"/>
    <x v="97"/>
    <s v="CUST0151"/>
    <x v="842"/>
    <x v="0"/>
    <x v="48"/>
    <x v="48"/>
    <x v="0"/>
    <n v="9"/>
    <n v="1.01"/>
    <n v="68.89"/>
    <n v="620.01"/>
    <n v="9.09"/>
    <n v="610.91999999999996"/>
  </r>
  <r>
    <s v="TXN01192"/>
    <x v="276"/>
    <s v="CUST0965"/>
    <x v="151"/>
    <x v="2"/>
    <x v="24"/>
    <x v="24"/>
    <x v="0"/>
    <n v="9"/>
    <n v="24.52"/>
    <n v="66.38"/>
    <n v="597.41999999999996"/>
    <n v="220.68"/>
    <n v="376.73999999999995"/>
  </r>
  <r>
    <s v="TXN01193"/>
    <x v="92"/>
    <s v="CUST1199"/>
    <x v="20"/>
    <x v="0"/>
    <x v="68"/>
    <x v="68"/>
    <x v="0"/>
    <n v="7"/>
    <n v="1.38"/>
    <n v="51.33"/>
    <n v="359.31"/>
    <n v="9.66"/>
    <n v="349.65"/>
  </r>
  <r>
    <s v="TXN01194"/>
    <x v="34"/>
    <s v="CUST0993"/>
    <x v="586"/>
    <x v="0"/>
    <x v="50"/>
    <x v="50"/>
    <x v="2"/>
    <n v="8"/>
    <n v="23.2"/>
    <n v="68.02"/>
    <n v="544.16"/>
    <n v="185.6"/>
    <n v="358.55999999999995"/>
  </r>
  <r>
    <s v="TXN01195"/>
    <x v="194"/>
    <s v="CUST0112"/>
    <x v="8"/>
    <x v="2"/>
    <x v="58"/>
    <x v="58"/>
    <x v="0"/>
    <n v="7"/>
    <n v="11.76"/>
    <n v="14.94"/>
    <n v="104.58"/>
    <n v="82.32"/>
    <n v="22.260000000000005"/>
  </r>
  <r>
    <s v="TXN01196"/>
    <x v="260"/>
    <s v="CUST0893"/>
    <x v="843"/>
    <x v="0"/>
    <x v="37"/>
    <x v="37"/>
    <x v="2"/>
    <n v="1"/>
    <n v="36.64"/>
    <n v="81.849999999999994"/>
    <n v="81.849999999999994"/>
    <n v="36.64"/>
    <n v="45.209999999999994"/>
  </r>
  <r>
    <s v="TXN01197"/>
    <x v="42"/>
    <s v="CUST0297"/>
    <x v="68"/>
    <x v="0"/>
    <x v="61"/>
    <x v="61"/>
    <x v="1"/>
    <n v="7"/>
    <n v="36.08"/>
    <n v="16.39"/>
    <n v="114.73"/>
    <n v="252.56"/>
    <n v="-137.82999999999998"/>
  </r>
  <r>
    <s v="TXN01198"/>
    <x v="164"/>
    <s v="CUST0443"/>
    <x v="281"/>
    <x v="0"/>
    <x v="73"/>
    <x v="73"/>
    <x v="1"/>
    <n v="6"/>
    <n v="14.95"/>
    <n v="91.65"/>
    <n v="549.90000000000009"/>
    <n v="89.699999999999989"/>
    <n v="460.2000000000001"/>
  </r>
  <r>
    <s v="TXN01199"/>
    <x v="274"/>
    <s v="CUST1249"/>
    <x v="189"/>
    <x v="1"/>
    <x v="36"/>
    <x v="36"/>
    <x v="2"/>
    <n v="2"/>
    <n v="44.18"/>
    <n v="59.01"/>
    <n v="118.02"/>
    <n v="88.36"/>
    <n v="29.659999999999997"/>
  </r>
  <r>
    <s v="TXN01200"/>
    <x v="332"/>
    <s v="CUST0932"/>
    <x v="34"/>
    <x v="2"/>
    <x v="70"/>
    <x v="70"/>
    <x v="2"/>
    <n v="8"/>
    <n v="36.229999999999997"/>
    <n v="35.54"/>
    <n v="284.32"/>
    <n v="289.83999999999997"/>
    <n v="-5.5199999999999818"/>
  </r>
  <r>
    <s v="TXN01201"/>
    <x v="322"/>
    <s v="CUST0365"/>
    <x v="689"/>
    <x v="2"/>
    <x v="21"/>
    <x v="21"/>
    <x v="0"/>
    <n v="3"/>
    <n v="12.41"/>
    <n v="59.9"/>
    <n v="179.7"/>
    <n v="37.230000000000004"/>
    <n v="142.46999999999997"/>
  </r>
  <r>
    <s v="TXN01202"/>
    <x v="23"/>
    <s v="CUST0794"/>
    <x v="305"/>
    <x v="2"/>
    <x v="51"/>
    <x v="51"/>
    <x v="2"/>
    <n v="9"/>
    <n v="3.13"/>
    <n v="84.55"/>
    <n v="760.94999999999993"/>
    <n v="28.169999999999998"/>
    <n v="732.78"/>
  </r>
  <r>
    <s v="TXN01203"/>
    <x v="212"/>
    <s v="CUST0765"/>
    <x v="844"/>
    <x v="2"/>
    <x v="23"/>
    <x v="23"/>
    <x v="2"/>
    <n v="7"/>
    <n v="13.68"/>
    <n v="80.86"/>
    <n v="566.02"/>
    <n v="95.759999999999991"/>
    <n v="470.26"/>
  </r>
  <r>
    <s v="TXN01204"/>
    <x v="264"/>
    <s v="CUST0280"/>
    <x v="845"/>
    <x v="0"/>
    <x v="46"/>
    <x v="46"/>
    <x v="3"/>
    <n v="5"/>
    <n v="15.25"/>
    <n v="88.39"/>
    <n v="441.95"/>
    <n v="76.25"/>
    <n v="365.7"/>
  </r>
  <r>
    <s v="TXN01205"/>
    <x v="215"/>
    <s v="CUST0938"/>
    <x v="846"/>
    <x v="1"/>
    <x v="9"/>
    <x v="9"/>
    <x v="4"/>
    <n v="5"/>
    <n v="38.15"/>
    <n v="99.31"/>
    <n v="496.55"/>
    <n v="190.75"/>
    <n v="305.8"/>
  </r>
  <r>
    <s v="TXN01206"/>
    <x v="77"/>
    <s v="CUST1475"/>
    <x v="740"/>
    <x v="3"/>
    <x v="57"/>
    <x v="57"/>
    <x v="0"/>
    <n v="7"/>
    <n v="31.77"/>
    <n v="40.020000000000003"/>
    <n v="280.14000000000004"/>
    <n v="222.39"/>
    <n v="57.750000000000057"/>
  </r>
  <r>
    <s v="TXN01207"/>
    <x v="37"/>
    <s v="CUST0398"/>
    <x v="227"/>
    <x v="2"/>
    <x v="66"/>
    <x v="66"/>
    <x v="2"/>
    <n v="6"/>
    <n v="31.85"/>
    <n v="48.06"/>
    <n v="288.36"/>
    <n v="191.10000000000002"/>
    <n v="97.259999999999991"/>
  </r>
  <r>
    <s v="TXN01208"/>
    <x v="301"/>
    <s v="CUST1295"/>
    <x v="187"/>
    <x v="2"/>
    <x v="1"/>
    <x v="1"/>
    <x v="1"/>
    <n v="8"/>
    <n v="22.93"/>
    <n v="20.46"/>
    <n v="163.68"/>
    <n v="183.44"/>
    <n v="-19.759999999999991"/>
  </r>
  <r>
    <s v="TXN01209"/>
    <x v="131"/>
    <s v="CUST0735"/>
    <x v="847"/>
    <x v="2"/>
    <x v="59"/>
    <x v="59"/>
    <x v="0"/>
    <n v="2"/>
    <n v="35.39"/>
    <n v="66.58"/>
    <n v="133.16"/>
    <n v="70.78"/>
    <n v="62.379999999999995"/>
  </r>
  <r>
    <s v="TXN01210"/>
    <x v="205"/>
    <s v="CUST0553"/>
    <x v="848"/>
    <x v="2"/>
    <x v="61"/>
    <x v="61"/>
    <x v="1"/>
    <n v="9"/>
    <n v="36.08"/>
    <n v="48.63"/>
    <n v="437.67"/>
    <n v="324.71999999999997"/>
    <n v="112.95000000000005"/>
  </r>
  <r>
    <s v="TXN01211"/>
    <x v="208"/>
    <s v="CUST0415"/>
    <x v="849"/>
    <x v="0"/>
    <x v="28"/>
    <x v="28"/>
    <x v="3"/>
    <n v="4"/>
    <n v="16.21"/>
    <n v="46.9"/>
    <n v="187.6"/>
    <n v="64.84"/>
    <n v="122.75999999999999"/>
  </r>
  <r>
    <s v="TXN01212"/>
    <x v="253"/>
    <s v="CUST0688"/>
    <x v="779"/>
    <x v="3"/>
    <x v="9"/>
    <x v="9"/>
    <x v="4"/>
    <n v="3"/>
    <n v="38.15"/>
    <n v="39.01"/>
    <n v="117.03"/>
    <n v="114.44999999999999"/>
    <n v="2.5800000000000125"/>
  </r>
  <r>
    <s v="TXN01213"/>
    <x v="52"/>
    <s v="CUST0261"/>
    <x v="407"/>
    <x v="1"/>
    <x v="7"/>
    <x v="7"/>
    <x v="3"/>
    <n v="9"/>
    <n v="17.45"/>
    <n v="87.08"/>
    <n v="783.72"/>
    <n v="157.04999999999998"/>
    <n v="626.67000000000007"/>
  </r>
  <r>
    <s v="TXN01214"/>
    <x v="57"/>
    <s v="CUST0066"/>
    <x v="850"/>
    <x v="2"/>
    <x v="15"/>
    <x v="15"/>
    <x v="4"/>
    <n v="8"/>
    <n v="40"/>
    <n v="91.35"/>
    <n v="730.8"/>
    <n v="320"/>
    <n v="410.79999999999995"/>
  </r>
  <r>
    <s v="TXN01215"/>
    <x v="216"/>
    <s v="CUST1418"/>
    <x v="679"/>
    <x v="1"/>
    <x v="56"/>
    <x v="56"/>
    <x v="0"/>
    <n v="4"/>
    <n v="41.18"/>
    <n v="60.99"/>
    <n v="243.96"/>
    <n v="164.72"/>
    <n v="79.240000000000009"/>
  </r>
  <r>
    <s v="TXN01216"/>
    <x v="167"/>
    <s v="CUST1165"/>
    <x v="851"/>
    <x v="1"/>
    <x v="64"/>
    <x v="64"/>
    <x v="4"/>
    <n v="7"/>
    <n v="34.61"/>
    <n v="26.43"/>
    <n v="185.01"/>
    <n v="242.26999999999998"/>
    <n v="-57.259999999999991"/>
  </r>
  <r>
    <s v="TXN01217"/>
    <x v="82"/>
    <s v="CUST0123"/>
    <x v="852"/>
    <x v="1"/>
    <x v="42"/>
    <x v="42"/>
    <x v="1"/>
    <n v="3"/>
    <n v="1.35"/>
    <n v="44.92"/>
    <n v="134.76"/>
    <n v="4.0500000000000007"/>
    <n v="130.70999999999998"/>
  </r>
  <r>
    <s v="TXN01218"/>
    <x v="343"/>
    <s v="CUST0575"/>
    <x v="258"/>
    <x v="2"/>
    <x v="62"/>
    <x v="62"/>
    <x v="2"/>
    <n v="2"/>
    <n v="46.58"/>
    <n v="90.77"/>
    <n v="181.54"/>
    <n v="93.16"/>
    <n v="88.38"/>
  </r>
  <r>
    <s v="TXN01219"/>
    <x v="60"/>
    <s v="CUST0280"/>
    <x v="845"/>
    <x v="0"/>
    <x v="21"/>
    <x v="21"/>
    <x v="0"/>
    <n v="6"/>
    <n v="12.41"/>
    <n v="19.39"/>
    <n v="116.34"/>
    <n v="74.460000000000008"/>
    <n v="41.879999999999995"/>
  </r>
  <r>
    <s v="TXN01220"/>
    <x v="108"/>
    <s v="CUST0228"/>
    <x v="676"/>
    <x v="3"/>
    <x v="5"/>
    <x v="5"/>
    <x v="2"/>
    <n v="5"/>
    <n v="35.82"/>
    <n v="81.12"/>
    <n v="405.6"/>
    <n v="179.1"/>
    <n v="226.50000000000003"/>
  </r>
  <r>
    <s v="TXN01221"/>
    <x v="124"/>
    <s v="CUST0954"/>
    <x v="377"/>
    <x v="2"/>
    <x v="46"/>
    <x v="46"/>
    <x v="3"/>
    <n v="3"/>
    <n v="15.25"/>
    <n v="69.73"/>
    <n v="209.19"/>
    <n v="45.75"/>
    <n v="163.44"/>
  </r>
  <r>
    <s v="TXN01222"/>
    <x v="188"/>
    <s v="CUST0940"/>
    <x v="86"/>
    <x v="1"/>
    <x v="32"/>
    <x v="32"/>
    <x v="1"/>
    <n v="9"/>
    <n v="3.21"/>
    <n v="57.89"/>
    <n v="521.01"/>
    <n v="28.89"/>
    <n v="492.12"/>
  </r>
  <r>
    <s v="TXN01223"/>
    <x v="244"/>
    <s v="CUST0857"/>
    <x v="853"/>
    <x v="0"/>
    <x v="5"/>
    <x v="5"/>
    <x v="2"/>
    <n v="6"/>
    <n v="35.82"/>
    <n v="71.45"/>
    <n v="428.70000000000005"/>
    <n v="214.92000000000002"/>
    <n v="213.78000000000003"/>
  </r>
  <r>
    <s v="TXN01224"/>
    <x v="56"/>
    <s v="CUST0351"/>
    <x v="350"/>
    <x v="0"/>
    <x v="25"/>
    <x v="25"/>
    <x v="2"/>
    <n v="9"/>
    <n v="40.75"/>
    <n v="69.099999999999994"/>
    <n v="621.9"/>
    <n v="366.75"/>
    <n v="255.14999999999998"/>
  </r>
  <r>
    <s v="TXN01225"/>
    <x v="62"/>
    <s v="CUST0704"/>
    <x v="562"/>
    <x v="1"/>
    <x v="23"/>
    <x v="23"/>
    <x v="2"/>
    <n v="3"/>
    <n v="13.68"/>
    <n v="5.97"/>
    <n v="17.91"/>
    <n v="41.04"/>
    <n v="-23.13"/>
  </r>
  <r>
    <s v="TXN01226"/>
    <x v="353"/>
    <s v="CUST0451"/>
    <x v="854"/>
    <x v="1"/>
    <x v="63"/>
    <x v="63"/>
    <x v="4"/>
    <n v="5"/>
    <n v="28.03"/>
    <n v="96.82"/>
    <n v="484.09999999999997"/>
    <n v="140.15"/>
    <n v="343.94999999999993"/>
  </r>
  <r>
    <s v="TXN01227"/>
    <x v="199"/>
    <s v="CUST0605"/>
    <x v="855"/>
    <x v="0"/>
    <x v="69"/>
    <x v="69"/>
    <x v="1"/>
    <n v="4"/>
    <n v="25.33"/>
    <n v="12.74"/>
    <n v="50.96"/>
    <n v="101.32"/>
    <n v="-50.359999999999992"/>
  </r>
  <r>
    <s v="TXN01228"/>
    <x v="310"/>
    <s v="CUST1237"/>
    <x v="597"/>
    <x v="1"/>
    <x v="4"/>
    <x v="4"/>
    <x v="1"/>
    <n v="9"/>
    <n v="1.21"/>
    <n v="60.82"/>
    <n v="547.38"/>
    <n v="10.89"/>
    <n v="536.49"/>
  </r>
  <r>
    <s v="TXN01229"/>
    <x v="225"/>
    <s v="CUST0322"/>
    <x v="856"/>
    <x v="1"/>
    <x v="9"/>
    <x v="9"/>
    <x v="4"/>
    <n v="8"/>
    <n v="38.15"/>
    <n v="14.31"/>
    <n v="114.48"/>
    <n v="305.2"/>
    <n v="-190.71999999999997"/>
  </r>
  <r>
    <s v="TXN01230"/>
    <x v="266"/>
    <s v="CUST1307"/>
    <x v="670"/>
    <x v="3"/>
    <x v="10"/>
    <x v="10"/>
    <x v="1"/>
    <n v="1"/>
    <n v="41.78"/>
    <n v="61.36"/>
    <n v="61.36"/>
    <n v="41.78"/>
    <n v="19.579999999999998"/>
  </r>
  <r>
    <s v="TXN01231"/>
    <x v="58"/>
    <s v="CUST1253"/>
    <x v="477"/>
    <x v="1"/>
    <x v="5"/>
    <x v="5"/>
    <x v="2"/>
    <n v="9"/>
    <n v="35.82"/>
    <n v="41.36"/>
    <n v="372.24"/>
    <n v="322.38"/>
    <n v="49.860000000000014"/>
  </r>
  <r>
    <s v="TXN01232"/>
    <x v="83"/>
    <s v="CUST0349"/>
    <x v="857"/>
    <x v="2"/>
    <x v="23"/>
    <x v="23"/>
    <x v="2"/>
    <n v="1"/>
    <n v="13.68"/>
    <n v="96.67"/>
    <n v="96.67"/>
    <n v="13.68"/>
    <n v="82.990000000000009"/>
  </r>
  <r>
    <s v="TXN01233"/>
    <x v="84"/>
    <s v="CUST1184"/>
    <x v="120"/>
    <x v="0"/>
    <x v="33"/>
    <x v="33"/>
    <x v="3"/>
    <n v="6"/>
    <n v="35.53"/>
    <n v="22.8"/>
    <n v="136.80000000000001"/>
    <n v="213.18"/>
    <n v="-76.38"/>
  </r>
  <r>
    <s v="TXN01234"/>
    <x v="50"/>
    <s v="CUST1133"/>
    <x v="858"/>
    <x v="2"/>
    <x v="69"/>
    <x v="69"/>
    <x v="1"/>
    <n v="4"/>
    <n v="25.33"/>
    <n v="94.75"/>
    <n v="379"/>
    <n v="101.32"/>
    <n v="277.68"/>
  </r>
  <r>
    <s v="TXN01235"/>
    <x v="39"/>
    <s v="CUST0471"/>
    <x v="859"/>
    <x v="2"/>
    <x v="23"/>
    <x v="23"/>
    <x v="2"/>
    <n v="4"/>
    <n v="13.68"/>
    <n v="35.090000000000003"/>
    <n v="140.36000000000001"/>
    <n v="54.72"/>
    <n v="85.640000000000015"/>
  </r>
  <r>
    <s v="TXN01236"/>
    <x v="133"/>
    <s v="CUST0178"/>
    <x v="276"/>
    <x v="2"/>
    <x v="18"/>
    <x v="18"/>
    <x v="4"/>
    <n v="2"/>
    <n v="45.26"/>
    <n v="98.49"/>
    <n v="196.98"/>
    <n v="90.52"/>
    <n v="106.46"/>
  </r>
  <r>
    <s v="TXN01237"/>
    <x v="182"/>
    <s v="CUST0844"/>
    <x v="807"/>
    <x v="3"/>
    <x v="0"/>
    <x v="0"/>
    <x v="0"/>
    <n v="8"/>
    <n v="47.78"/>
    <n v="51.56"/>
    <n v="412.48"/>
    <n v="382.24"/>
    <n v="30.240000000000009"/>
  </r>
  <r>
    <s v="TXN01238"/>
    <x v="351"/>
    <s v="CUST1069"/>
    <x v="860"/>
    <x v="3"/>
    <x v="48"/>
    <x v="48"/>
    <x v="0"/>
    <n v="1"/>
    <n v="1.01"/>
    <n v="77.88"/>
    <n v="77.88"/>
    <n v="1.01"/>
    <n v="76.86999999999999"/>
  </r>
  <r>
    <s v="TXN01239"/>
    <x v="4"/>
    <s v="CUST1002"/>
    <x v="742"/>
    <x v="2"/>
    <x v="33"/>
    <x v="33"/>
    <x v="3"/>
    <n v="5"/>
    <n v="35.53"/>
    <n v="73.59"/>
    <n v="367.95000000000005"/>
    <n v="177.65"/>
    <n v="190.30000000000004"/>
  </r>
  <r>
    <s v="TXN01240"/>
    <x v="136"/>
    <s v="CUST0444"/>
    <x v="861"/>
    <x v="2"/>
    <x v="13"/>
    <x v="13"/>
    <x v="0"/>
    <n v="5"/>
    <n v="4.59"/>
    <n v="85.8"/>
    <n v="429"/>
    <n v="22.95"/>
    <n v="406.05"/>
  </r>
  <r>
    <s v="TXN01241"/>
    <x v="183"/>
    <s v="CUST1212"/>
    <x v="599"/>
    <x v="2"/>
    <x v="56"/>
    <x v="56"/>
    <x v="0"/>
    <n v="4"/>
    <n v="41.18"/>
    <n v="92.84"/>
    <n v="371.36"/>
    <n v="164.72"/>
    <n v="206.64000000000001"/>
  </r>
  <r>
    <s v="TXN01242"/>
    <x v="221"/>
    <s v="CUST0970"/>
    <x v="577"/>
    <x v="1"/>
    <x v="9"/>
    <x v="9"/>
    <x v="4"/>
    <n v="8"/>
    <n v="38.15"/>
    <n v="38.409999999999997"/>
    <n v="307.27999999999997"/>
    <n v="305.2"/>
    <n v="2.0799999999999841"/>
  </r>
  <r>
    <s v="TXN01243"/>
    <x v="72"/>
    <s v="CUST0948"/>
    <x v="241"/>
    <x v="0"/>
    <x v="7"/>
    <x v="7"/>
    <x v="3"/>
    <n v="5"/>
    <n v="17.45"/>
    <n v="87.07"/>
    <n v="435.34999999999997"/>
    <n v="87.25"/>
    <n v="348.09999999999997"/>
  </r>
  <r>
    <s v="TXN01244"/>
    <x v="346"/>
    <s v="CUST0572"/>
    <x v="862"/>
    <x v="1"/>
    <x v="0"/>
    <x v="0"/>
    <x v="0"/>
    <n v="6"/>
    <n v="47.78"/>
    <n v="14.98"/>
    <n v="89.88"/>
    <n v="286.68"/>
    <n v="-196.8"/>
  </r>
  <r>
    <s v="TXN01245"/>
    <x v="76"/>
    <s v="CUST0030"/>
    <x v="595"/>
    <x v="2"/>
    <x v="21"/>
    <x v="21"/>
    <x v="0"/>
    <n v="6"/>
    <n v="12.41"/>
    <n v="72.89"/>
    <n v="437.34000000000003"/>
    <n v="74.460000000000008"/>
    <n v="362.88"/>
  </r>
  <r>
    <s v="TXN01246"/>
    <x v="279"/>
    <s v="CUST1496"/>
    <x v="74"/>
    <x v="2"/>
    <x v="67"/>
    <x v="67"/>
    <x v="3"/>
    <n v="1"/>
    <n v="31.5"/>
    <n v="25.97"/>
    <n v="25.97"/>
    <n v="31.5"/>
    <n v="-5.5300000000000011"/>
  </r>
  <r>
    <s v="TXN01247"/>
    <x v="48"/>
    <s v="CUST0877"/>
    <x v="863"/>
    <x v="1"/>
    <x v="42"/>
    <x v="42"/>
    <x v="1"/>
    <n v="6"/>
    <n v="1.35"/>
    <n v="41.02"/>
    <n v="246.12"/>
    <n v="8.1000000000000014"/>
    <n v="238.02"/>
  </r>
  <r>
    <s v="TXN01248"/>
    <x v="288"/>
    <s v="CUST0506"/>
    <x v="864"/>
    <x v="3"/>
    <x v="39"/>
    <x v="39"/>
    <x v="1"/>
    <n v="2"/>
    <n v="2.85"/>
    <n v="31.9"/>
    <n v="63.8"/>
    <n v="5.7"/>
    <n v="58.099999999999994"/>
  </r>
  <r>
    <s v="TXN01249"/>
    <x v="116"/>
    <s v="CUST0508"/>
    <x v="865"/>
    <x v="2"/>
    <x v="49"/>
    <x v="49"/>
    <x v="4"/>
    <n v="9"/>
    <n v="19.98"/>
    <n v="10.11"/>
    <n v="90.99"/>
    <n v="179.82"/>
    <n v="-88.83"/>
  </r>
  <r>
    <s v="TXN01250"/>
    <x v="219"/>
    <s v="CUST0671"/>
    <x v="296"/>
    <x v="3"/>
    <x v="0"/>
    <x v="0"/>
    <x v="0"/>
    <n v="9"/>
    <n v="47.78"/>
    <n v="60.57"/>
    <n v="545.13"/>
    <n v="430.02"/>
    <n v="115.11000000000001"/>
  </r>
  <r>
    <s v="TXN01251"/>
    <x v="72"/>
    <s v="CUST0890"/>
    <x v="866"/>
    <x v="1"/>
    <x v="52"/>
    <x v="52"/>
    <x v="1"/>
    <n v="7"/>
    <n v="14.27"/>
    <n v="89.4"/>
    <n v="625.80000000000007"/>
    <n v="99.89"/>
    <n v="525.91000000000008"/>
  </r>
  <r>
    <s v="TXN01252"/>
    <x v="145"/>
    <s v="CUST1187"/>
    <x v="754"/>
    <x v="3"/>
    <x v="55"/>
    <x v="55"/>
    <x v="1"/>
    <n v="2"/>
    <n v="21.45"/>
    <n v="11.67"/>
    <n v="23.34"/>
    <n v="42.9"/>
    <n v="-19.559999999999999"/>
  </r>
  <r>
    <s v="TXN01253"/>
    <x v="354"/>
    <s v="CUST0456"/>
    <x v="867"/>
    <x v="2"/>
    <x v="43"/>
    <x v="43"/>
    <x v="0"/>
    <n v="1"/>
    <n v="30.96"/>
    <n v="69.849999999999994"/>
    <n v="69.849999999999994"/>
    <n v="30.96"/>
    <n v="38.889999999999993"/>
  </r>
  <r>
    <s v="TXN01254"/>
    <x v="103"/>
    <s v="CUST1212"/>
    <x v="599"/>
    <x v="2"/>
    <x v="35"/>
    <x v="35"/>
    <x v="4"/>
    <n v="6"/>
    <n v="48.19"/>
    <n v="49.81"/>
    <n v="298.86"/>
    <n v="289.14"/>
    <n v="9.7200000000000273"/>
  </r>
  <r>
    <s v="TXN01255"/>
    <x v="97"/>
    <s v="CUST0306"/>
    <x v="257"/>
    <x v="2"/>
    <x v="57"/>
    <x v="57"/>
    <x v="0"/>
    <n v="9"/>
    <n v="31.77"/>
    <n v="72.459999999999994"/>
    <n v="652.14"/>
    <n v="285.93"/>
    <n v="366.21"/>
  </r>
  <r>
    <s v="TXN01256"/>
    <x v="309"/>
    <s v="CUST1175"/>
    <x v="868"/>
    <x v="2"/>
    <x v="11"/>
    <x v="11"/>
    <x v="2"/>
    <n v="4"/>
    <n v="45.97"/>
    <n v="69.17"/>
    <n v="276.68"/>
    <n v="183.88"/>
    <n v="92.800000000000011"/>
  </r>
  <r>
    <s v="TXN01257"/>
    <x v="78"/>
    <s v="CUST0011"/>
    <x v="869"/>
    <x v="3"/>
    <x v="74"/>
    <x v="74"/>
    <x v="3"/>
    <n v="1"/>
    <n v="8.86"/>
    <n v="58.8"/>
    <n v="58.8"/>
    <n v="8.86"/>
    <n v="49.94"/>
  </r>
  <r>
    <s v="TXN01258"/>
    <x v="249"/>
    <s v="CUST0856"/>
    <x v="870"/>
    <x v="1"/>
    <x v="20"/>
    <x v="20"/>
    <x v="3"/>
    <n v="3"/>
    <n v="40.85"/>
    <n v="92.52"/>
    <n v="277.56"/>
    <n v="122.55000000000001"/>
    <n v="155.01"/>
  </r>
  <r>
    <s v="TXN01259"/>
    <x v="270"/>
    <s v="CUST0091"/>
    <x v="311"/>
    <x v="3"/>
    <x v="13"/>
    <x v="13"/>
    <x v="0"/>
    <n v="4"/>
    <n v="4.59"/>
    <n v="36.979999999999997"/>
    <n v="147.91999999999999"/>
    <n v="18.36"/>
    <n v="129.56"/>
  </r>
  <r>
    <s v="TXN01260"/>
    <x v="44"/>
    <s v="CUST0083"/>
    <x v="871"/>
    <x v="1"/>
    <x v="11"/>
    <x v="11"/>
    <x v="2"/>
    <n v="7"/>
    <n v="45.97"/>
    <n v="69.489999999999995"/>
    <n v="486.42999999999995"/>
    <n v="321.78999999999996"/>
    <n v="164.64"/>
  </r>
  <r>
    <s v="TXN01261"/>
    <x v="270"/>
    <s v="CUST0964"/>
    <x v="386"/>
    <x v="1"/>
    <x v="71"/>
    <x v="71"/>
    <x v="4"/>
    <n v="8"/>
    <n v="22.03"/>
    <n v="67.73"/>
    <n v="541.84"/>
    <n v="176.24"/>
    <n v="365.6"/>
  </r>
  <r>
    <s v="TXN01262"/>
    <x v="235"/>
    <s v="CUST1033"/>
    <x v="872"/>
    <x v="1"/>
    <x v="48"/>
    <x v="48"/>
    <x v="0"/>
    <n v="7"/>
    <n v="1.01"/>
    <n v="78.38"/>
    <n v="548.66"/>
    <n v="7.07"/>
    <n v="541.58999999999992"/>
  </r>
  <r>
    <s v="TXN01263"/>
    <x v="227"/>
    <s v="CUST0069"/>
    <x v="539"/>
    <x v="3"/>
    <x v="51"/>
    <x v="51"/>
    <x v="2"/>
    <n v="2"/>
    <n v="3.13"/>
    <n v="32.42"/>
    <n v="64.84"/>
    <n v="6.26"/>
    <n v="58.580000000000005"/>
  </r>
  <r>
    <s v="TXN01264"/>
    <x v="285"/>
    <s v="CUST0872"/>
    <x v="519"/>
    <x v="2"/>
    <x v="52"/>
    <x v="52"/>
    <x v="1"/>
    <n v="1"/>
    <n v="14.27"/>
    <n v="40.92"/>
    <n v="40.92"/>
    <n v="14.27"/>
    <n v="26.650000000000002"/>
  </r>
  <r>
    <s v="TXN01265"/>
    <x v="343"/>
    <s v="CUST1088"/>
    <x v="873"/>
    <x v="2"/>
    <x v="16"/>
    <x v="16"/>
    <x v="3"/>
    <n v="3"/>
    <n v="47.88"/>
    <n v="81.14"/>
    <n v="243.42000000000002"/>
    <n v="143.64000000000001"/>
    <n v="99.78"/>
  </r>
  <r>
    <s v="TXN01266"/>
    <x v="8"/>
    <s v="CUST0808"/>
    <x v="493"/>
    <x v="0"/>
    <x v="50"/>
    <x v="50"/>
    <x v="2"/>
    <n v="7"/>
    <n v="23.2"/>
    <n v="64.94"/>
    <n v="454.58"/>
    <n v="162.4"/>
    <n v="292.17999999999995"/>
  </r>
  <r>
    <s v="TXN01267"/>
    <x v="9"/>
    <s v="CUST0982"/>
    <x v="231"/>
    <x v="3"/>
    <x v="27"/>
    <x v="27"/>
    <x v="3"/>
    <n v="4"/>
    <n v="9.64"/>
    <n v="32.549999999999997"/>
    <n v="130.19999999999999"/>
    <n v="38.56"/>
    <n v="91.639999999999986"/>
  </r>
  <r>
    <s v="TXN01268"/>
    <x v="125"/>
    <s v="CUST1427"/>
    <x v="782"/>
    <x v="2"/>
    <x v="16"/>
    <x v="16"/>
    <x v="3"/>
    <n v="3"/>
    <n v="47.88"/>
    <n v="79.48"/>
    <n v="238.44"/>
    <n v="143.64000000000001"/>
    <n v="94.799999999999983"/>
  </r>
  <r>
    <s v="TXN01269"/>
    <x v="226"/>
    <s v="CUST0201"/>
    <x v="657"/>
    <x v="2"/>
    <x v="21"/>
    <x v="21"/>
    <x v="0"/>
    <n v="3"/>
    <n v="12.41"/>
    <n v="13.51"/>
    <n v="40.53"/>
    <n v="37.230000000000004"/>
    <n v="3.2999999999999972"/>
  </r>
  <r>
    <s v="TXN01270"/>
    <x v="195"/>
    <s v="CUST0927"/>
    <x v="874"/>
    <x v="2"/>
    <x v="35"/>
    <x v="35"/>
    <x v="4"/>
    <n v="1"/>
    <n v="48.19"/>
    <n v="58.02"/>
    <n v="58.02"/>
    <n v="48.19"/>
    <n v="9.8300000000000054"/>
  </r>
  <r>
    <s v="TXN01271"/>
    <x v="40"/>
    <s v="CUST1015"/>
    <x v="875"/>
    <x v="3"/>
    <x v="38"/>
    <x v="38"/>
    <x v="3"/>
    <n v="2"/>
    <n v="32.54"/>
    <n v="83.45"/>
    <n v="166.9"/>
    <n v="65.08"/>
    <n v="101.82000000000001"/>
  </r>
  <r>
    <s v="TXN01272"/>
    <x v="345"/>
    <s v="CUST0493"/>
    <x v="876"/>
    <x v="0"/>
    <x v="47"/>
    <x v="47"/>
    <x v="2"/>
    <n v="8"/>
    <n v="29.86"/>
    <n v="93.57"/>
    <n v="748.56"/>
    <n v="238.88"/>
    <n v="509.67999999999995"/>
  </r>
  <r>
    <s v="TXN01273"/>
    <x v="225"/>
    <s v="CUST0171"/>
    <x v="877"/>
    <x v="2"/>
    <x v="61"/>
    <x v="61"/>
    <x v="1"/>
    <n v="9"/>
    <n v="36.08"/>
    <n v="76.86"/>
    <n v="691.74"/>
    <n v="324.71999999999997"/>
    <n v="367.02000000000004"/>
  </r>
  <r>
    <s v="TXN01274"/>
    <x v="0"/>
    <s v="CUST1144"/>
    <x v="878"/>
    <x v="1"/>
    <x v="44"/>
    <x v="44"/>
    <x v="4"/>
    <n v="1"/>
    <n v="2.25"/>
    <n v="71.040000000000006"/>
    <n v="71.040000000000006"/>
    <n v="2.25"/>
    <n v="68.790000000000006"/>
  </r>
  <r>
    <s v="TXN01275"/>
    <x v="297"/>
    <s v="CUST0026"/>
    <x v="85"/>
    <x v="1"/>
    <x v="43"/>
    <x v="43"/>
    <x v="0"/>
    <n v="8"/>
    <n v="30.96"/>
    <n v="58.48"/>
    <n v="467.84"/>
    <n v="247.68"/>
    <n v="220.15999999999997"/>
  </r>
  <r>
    <s v="TXN01276"/>
    <x v="156"/>
    <s v="CUST1420"/>
    <x v="879"/>
    <x v="2"/>
    <x v="69"/>
    <x v="69"/>
    <x v="1"/>
    <n v="9"/>
    <n v="25.33"/>
    <n v="81.05"/>
    <n v="729.44999999999993"/>
    <n v="227.96999999999997"/>
    <n v="501.47999999999996"/>
  </r>
  <r>
    <s v="TXN01277"/>
    <x v="119"/>
    <s v="CUST1499"/>
    <x v="880"/>
    <x v="1"/>
    <x v="62"/>
    <x v="62"/>
    <x v="2"/>
    <n v="1"/>
    <n v="46.58"/>
    <n v="37.17"/>
    <n v="37.17"/>
    <n v="46.58"/>
    <n v="-9.4099999999999966"/>
  </r>
  <r>
    <s v="TXN01278"/>
    <x v="289"/>
    <s v="CUST0833"/>
    <x v="881"/>
    <x v="1"/>
    <x v="18"/>
    <x v="18"/>
    <x v="4"/>
    <n v="9"/>
    <n v="45.26"/>
    <n v="60.89"/>
    <n v="548.01"/>
    <n v="407.34"/>
    <n v="140.67000000000002"/>
  </r>
  <r>
    <s v="TXN01279"/>
    <x v="233"/>
    <s v="CUST0447"/>
    <x v="882"/>
    <x v="3"/>
    <x v="50"/>
    <x v="50"/>
    <x v="2"/>
    <n v="5"/>
    <n v="23.2"/>
    <n v="91.33"/>
    <n v="456.65"/>
    <n v="116"/>
    <n v="340.65"/>
  </r>
  <r>
    <s v="TXN01280"/>
    <x v="22"/>
    <s v="CUST0272"/>
    <x v="301"/>
    <x v="2"/>
    <x v="17"/>
    <x v="17"/>
    <x v="1"/>
    <n v="6"/>
    <n v="26.74"/>
    <n v="43.03"/>
    <n v="258.18"/>
    <n v="160.44"/>
    <n v="97.740000000000009"/>
  </r>
  <r>
    <s v="TXN01281"/>
    <x v="294"/>
    <s v="CUST0735"/>
    <x v="847"/>
    <x v="2"/>
    <x v="57"/>
    <x v="57"/>
    <x v="0"/>
    <n v="9"/>
    <n v="31.77"/>
    <n v="61.83"/>
    <n v="556.47"/>
    <n v="285.93"/>
    <n v="270.54000000000002"/>
  </r>
  <r>
    <s v="TXN01282"/>
    <x v="327"/>
    <s v="CUST0606"/>
    <x v="883"/>
    <x v="2"/>
    <x v="73"/>
    <x v="73"/>
    <x v="1"/>
    <n v="3"/>
    <n v="14.95"/>
    <n v="97.06"/>
    <n v="291.18"/>
    <n v="44.849999999999994"/>
    <n v="246.33"/>
  </r>
  <r>
    <s v="TXN01283"/>
    <x v="130"/>
    <s v="CUST0490"/>
    <x v="808"/>
    <x v="3"/>
    <x v="49"/>
    <x v="49"/>
    <x v="4"/>
    <n v="2"/>
    <n v="19.98"/>
    <n v="20.32"/>
    <n v="40.64"/>
    <n v="39.96"/>
    <n v="0.67999999999999972"/>
  </r>
  <r>
    <s v="TXN01284"/>
    <x v="172"/>
    <s v="CUST1327"/>
    <x v="674"/>
    <x v="2"/>
    <x v="37"/>
    <x v="37"/>
    <x v="2"/>
    <n v="6"/>
    <n v="36.64"/>
    <n v="44.72"/>
    <n v="268.32"/>
    <n v="219.84"/>
    <n v="48.47999999999999"/>
  </r>
  <r>
    <s v="TXN01285"/>
    <x v="116"/>
    <s v="CUST0186"/>
    <x v="15"/>
    <x v="2"/>
    <x v="53"/>
    <x v="53"/>
    <x v="2"/>
    <n v="6"/>
    <n v="23.58"/>
    <n v="23.11"/>
    <n v="138.66"/>
    <n v="141.47999999999999"/>
    <n v="-2.8199999999999932"/>
  </r>
  <r>
    <s v="TXN01286"/>
    <x v="176"/>
    <s v="CUST0033"/>
    <x v="510"/>
    <x v="3"/>
    <x v="38"/>
    <x v="38"/>
    <x v="3"/>
    <n v="8"/>
    <n v="32.54"/>
    <n v="52.75"/>
    <n v="422"/>
    <n v="260.32"/>
    <n v="161.68"/>
  </r>
  <r>
    <s v="TXN01287"/>
    <x v="39"/>
    <s v="CUST0983"/>
    <x v="884"/>
    <x v="3"/>
    <x v="39"/>
    <x v="39"/>
    <x v="1"/>
    <n v="6"/>
    <n v="2.85"/>
    <n v="29.77"/>
    <n v="178.62"/>
    <n v="17.100000000000001"/>
    <n v="161.52000000000001"/>
  </r>
  <r>
    <s v="TXN01288"/>
    <x v="292"/>
    <s v="CUST1371"/>
    <x v="885"/>
    <x v="3"/>
    <x v="40"/>
    <x v="40"/>
    <x v="4"/>
    <n v="4"/>
    <n v="21.9"/>
    <n v="75.42"/>
    <n v="301.68"/>
    <n v="87.6"/>
    <n v="214.08"/>
  </r>
  <r>
    <s v="TXN01289"/>
    <x v="206"/>
    <s v="CUST0625"/>
    <x v="886"/>
    <x v="3"/>
    <x v="4"/>
    <x v="4"/>
    <x v="1"/>
    <n v="1"/>
    <n v="1.21"/>
    <n v="73.569999999999993"/>
    <n v="73.569999999999993"/>
    <n v="1.21"/>
    <n v="72.36"/>
  </r>
  <r>
    <s v="TXN01290"/>
    <x v="318"/>
    <s v="CUST0332"/>
    <x v="682"/>
    <x v="3"/>
    <x v="37"/>
    <x v="37"/>
    <x v="2"/>
    <n v="6"/>
    <n v="36.64"/>
    <n v="9.07"/>
    <n v="54.42"/>
    <n v="219.84"/>
    <n v="-165.42000000000002"/>
  </r>
  <r>
    <s v="TXN01291"/>
    <x v="206"/>
    <s v="CUST1441"/>
    <x v="486"/>
    <x v="0"/>
    <x v="70"/>
    <x v="70"/>
    <x v="2"/>
    <n v="8"/>
    <n v="36.229999999999997"/>
    <n v="25.02"/>
    <n v="200.16"/>
    <n v="289.83999999999997"/>
    <n v="-89.679999999999978"/>
  </r>
  <r>
    <s v="TXN01292"/>
    <x v="355"/>
    <s v="CUST0941"/>
    <x v="304"/>
    <x v="2"/>
    <x v="23"/>
    <x v="23"/>
    <x v="2"/>
    <n v="2"/>
    <n v="13.68"/>
    <n v="14.85"/>
    <n v="29.7"/>
    <n v="27.36"/>
    <n v="2.34"/>
  </r>
  <r>
    <s v="TXN01293"/>
    <x v="151"/>
    <s v="CUST1169"/>
    <x v="887"/>
    <x v="1"/>
    <x v="60"/>
    <x v="60"/>
    <x v="1"/>
    <n v="3"/>
    <n v="42.74"/>
    <n v="48.88"/>
    <n v="146.64000000000001"/>
    <n v="128.22"/>
    <n v="18.420000000000016"/>
  </r>
  <r>
    <s v="TXN01294"/>
    <x v="94"/>
    <s v="CUST1196"/>
    <x v="888"/>
    <x v="0"/>
    <x v="13"/>
    <x v="13"/>
    <x v="0"/>
    <n v="2"/>
    <n v="4.59"/>
    <n v="43.76"/>
    <n v="87.52"/>
    <n v="9.18"/>
    <n v="78.34"/>
  </r>
  <r>
    <s v="TXN01295"/>
    <x v="3"/>
    <s v="CUST0050"/>
    <x v="196"/>
    <x v="3"/>
    <x v="31"/>
    <x v="31"/>
    <x v="3"/>
    <n v="3"/>
    <n v="13.9"/>
    <n v="44.54"/>
    <n v="133.62"/>
    <n v="41.7"/>
    <n v="91.92"/>
  </r>
  <r>
    <s v="TXN01296"/>
    <x v="227"/>
    <s v="CUST0932"/>
    <x v="34"/>
    <x v="2"/>
    <x v="38"/>
    <x v="38"/>
    <x v="3"/>
    <n v="4"/>
    <n v="32.54"/>
    <n v="85.77"/>
    <n v="343.08"/>
    <n v="130.16"/>
    <n v="212.92"/>
  </r>
  <r>
    <s v="TXN01297"/>
    <x v="221"/>
    <s v="CUST0950"/>
    <x v="12"/>
    <x v="1"/>
    <x v="0"/>
    <x v="0"/>
    <x v="0"/>
    <n v="2"/>
    <n v="47.78"/>
    <n v="52.35"/>
    <n v="104.7"/>
    <n v="95.56"/>
    <n v="9.14"/>
  </r>
  <r>
    <s v="TXN01298"/>
    <x v="243"/>
    <s v="CUST0284"/>
    <x v="889"/>
    <x v="0"/>
    <x v="33"/>
    <x v="33"/>
    <x v="3"/>
    <n v="6"/>
    <n v="35.53"/>
    <n v="98.53"/>
    <n v="591.18000000000006"/>
    <n v="213.18"/>
    <n v="378.00000000000006"/>
  </r>
  <r>
    <s v="TXN01299"/>
    <x v="196"/>
    <s v="CUST1441"/>
    <x v="486"/>
    <x v="0"/>
    <x v="9"/>
    <x v="9"/>
    <x v="4"/>
    <n v="4"/>
    <n v="38.15"/>
    <n v="95.44"/>
    <n v="381.76"/>
    <n v="152.6"/>
    <n v="229.16"/>
  </r>
  <r>
    <s v="TXN01300"/>
    <x v="155"/>
    <s v="CUST0831"/>
    <x v="410"/>
    <x v="2"/>
    <x v="55"/>
    <x v="55"/>
    <x v="1"/>
    <n v="2"/>
    <n v="21.45"/>
    <n v="15.85"/>
    <n v="31.7"/>
    <n v="42.9"/>
    <n v="-11.2"/>
  </r>
  <r>
    <s v="TXN01301"/>
    <x v="354"/>
    <s v="CUST0379"/>
    <x v="111"/>
    <x v="0"/>
    <x v="6"/>
    <x v="6"/>
    <x v="1"/>
    <n v="8"/>
    <n v="49.21"/>
    <n v="85.27"/>
    <n v="682.16"/>
    <n v="393.68"/>
    <n v="288.47999999999996"/>
  </r>
  <r>
    <s v="TXN01302"/>
    <x v="202"/>
    <s v="CUST0759"/>
    <x v="890"/>
    <x v="3"/>
    <x v="53"/>
    <x v="53"/>
    <x v="2"/>
    <n v="5"/>
    <n v="23.58"/>
    <n v="53.57"/>
    <n v="267.85000000000002"/>
    <n v="117.89999999999999"/>
    <n v="149.95000000000005"/>
  </r>
  <r>
    <s v="TXN01303"/>
    <x v="85"/>
    <s v="CUST1284"/>
    <x v="262"/>
    <x v="0"/>
    <x v="34"/>
    <x v="34"/>
    <x v="2"/>
    <n v="9"/>
    <n v="8.02"/>
    <n v="38.33"/>
    <n v="344.96999999999997"/>
    <n v="72.179999999999993"/>
    <n v="272.78999999999996"/>
  </r>
  <r>
    <s v="TXN01304"/>
    <x v="155"/>
    <s v="CUST0951"/>
    <x v="621"/>
    <x v="1"/>
    <x v="10"/>
    <x v="10"/>
    <x v="1"/>
    <n v="7"/>
    <n v="41.78"/>
    <n v="93.7"/>
    <n v="655.9"/>
    <n v="292.46000000000004"/>
    <n v="363.43999999999994"/>
  </r>
  <r>
    <s v="TXN01305"/>
    <x v="312"/>
    <s v="CUST1442"/>
    <x v="891"/>
    <x v="2"/>
    <x v="10"/>
    <x v="10"/>
    <x v="1"/>
    <n v="3"/>
    <n v="41.78"/>
    <n v="38.71"/>
    <n v="116.13"/>
    <n v="125.34"/>
    <n v="-9.210000000000008"/>
  </r>
  <r>
    <s v="TXN01306"/>
    <x v="26"/>
    <s v="CUST1298"/>
    <x v="559"/>
    <x v="3"/>
    <x v="9"/>
    <x v="9"/>
    <x v="4"/>
    <n v="3"/>
    <n v="38.15"/>
    <n v="67.44"/>
    <n v="202.32"/>
    <n v="114.44999999999999"/>
    <n v="87.87"/>
  </r>
  <r>
    <s v="TXN01307"/>
    <x v="64"/>
    <s v="CUST0003"/>
    <x v="892"/>
    <x v="1"/>
    <x v="0"/>
    <x v="0"/>
    <x v="0"/>
    <n v="8"/>
    <n v="47.78"/>
    <n v="38.729999999999997"/>
    <n v="309.83999999999997"/>
    <n v="382.24"/>
    <n v="-72.400000000000034"/>
  </r>
  <r>
    <s v="TXN01308"/>
    <x v="180"/>
    <s v="CUST1285"/>
    <x v="238"/>
    <x v="3"/>
    <x v="55"/>
    <x v="55"/>
    <x v="1"/>
    <n v="8"/>
    <n v="21.45"/>
    <n v="37.340000000000003"/>
    <n v="298.72000000000003"/>
    <n v="171.6"/>
    <n v="127.12000000000003"/>
  </r>
  <r>
    <s v="TXN01309"/>
    <x v="219"/>
    <s v="CUST0145"/>
    <x v="703"/>
    <x v="0"/>
    <x v="63"/>
    <x v="63"/>
    <x v="4"/>
    <n v="6"/>
    <n v="28.03"/>
    <n v="47.89"/>
    <n v="287.34000000000003"/>
    <n v="168.18"/>
    <n v="119.16000000000003"/>
  </r>
  <r>
    <s v="TXN01310"/>
    <x v="119"/>
    <s v="CUST0789"/>
    <x v="893"/>
    <x v="0"/>
    <x v="73"/>
    <x v="73"/>
    <x v="1"/>
    <n v="1"/>
    <n v="14.95"/>
    <n v="27.97"/>
    <n v="27.97"/>
    <n v="14.95"/>
    <n v="13.02"/>
  </r>
  <r>
    <s v="TXN01311"/>
    <x v="265"/>
    <s v="CUST1415"/>
    <x v="544"/>
    <x v="0"/>
    <x v="54"/>
    <x v="54"/>
    <x v="1"/>
    <n v="6"/>
    <n v="48.6"/>
    <n v="90.73"/>
    <n v="544.38"/>
    <n v="291.60000000000002"/>
    <n v="252.77999999999997"/>
  </r>
  <r>
    <s v="TXN01312"/>
    <x v="151"/>
    <s v="CUST0682"/>
    <x v="686"/>
    <x v="1"/>
    <x v="56"/>
    <x v="56"/>
    <x v="0"/>
    <n v="2"/>
    <n v="41.18"/>
    <n v="16.260000000000002"/>
    <n v="32.520000000000003"/>
    <n v="82.36"/>
    <n v="-49.839999999999996"/>
  </r>
  <r>
    <s v="TXN01313"/>
    <x v="112"/>
    <s v="CUST1088"/>
    <x v="873"/>
    <x v="2"/>
    <x v="68"/>
    <x v="68"/>
    <x v="0"/>
    <n v="2"/>
    <n v="1.38"/>
    <n v="47.58"/>
    <n v="95.16"/>
    <n v="2.76"/>
    <n v="92.399999999999991"/>
  </r>
  <r>
    <s v="TXN01314"/>
    <x v="105"/>
    <s v="CUST0067"/>
    <x v="118"/>
    <x v="0"/>
    <x v="66"/>
    <x v="66"/>
    <x v="2"/>
    <n v="9"/>
    <n v="31.85"/>
    <n v="35.409999999999997"/>
    <n v="318.68999999999994"/>
    <n v="286.65000000000003"/>
    <n v="32.039999999999907"/>
  </r>
  <r>
    <s v="TXN01315"/>
    <x v="51"/>
    <s v="CUST0608"/>
    <x v="894"/>
    <x v="2"/>
    <x v="61"/>
    <x v="61"/>
    <x v="1"/>
    <n v="7"/>
    <n v="36.08"/>
    <n v="49.44"/>
    <n v="346.08"/>
    <n v="252.56"/>
    <n v="93.519999999999982"/>
  </r>
  <r>
    <s v="TXN01316"/>
    <x v="38"/>
    <s v="CUST0873"/>
    <x v="770"/>
    <x v="1"/>
    <x v="0"/>
    <x v="0"/>
    <x v="0"/>
    <n v="3"/>
    <n v="47.78"/>
    <n v="25.63"/>
    <n v="76.89"/>
    <n v="143.34"/>
    <n v="-66.45"/>
  </r>
  <r>
    <s v="TXN01317"/>
    <x v="51"/>
    <s v="CUST0553"/>
    <x v="848"/>
    <x v="2"/>
    <x v="63"/>
    <x v="63"/>
    <x v="4"/>
    <n v="8"/>
    <n v="28.03"/>
    <n v="6.6"/>
    <n v="52.8"/>
    <n v="224.24"/>
    <n v="-171.44"/>
  </r>
  <r>
    <s v="TXN01318"/>
    <x v="187"/>
    <s v="CUST1430"/>
    <x v="895"/>
    <x v="2"/>
    <x v="12"/>
    <x v="12"/>
    <x v="2"/>
    <n v="6"/>
    <n v="32.950000000000003"/>
    <n v="23.95"/>
    <n v="143.69999999999999"/>
    <n v="197.70000000000002"/>
    <n v="-54.000000000000028"/>
  </r>
  <r>
    <s v="TXN01319"/>
    <x v="218"/>
    <s v="CUST1255"/>
    <x v="791"/>
    <x v="2"/>
    <x v="8"/>
    <x v="8"/>
    <x v="0"/>
    <n v="1"/>
    <n v="37.880000000000003"/>
    <n v="44.22"/>
    <n v="44.22"/>
    <n v="37.880000000000003"/>
    <n v="6.3399999999999963"/>
  </r>
  <r>
    <s v="TXN01320"/>
    <x v="275"/>
    <s v="CUST1111"/>
    <x v="896"/>
    <x v="3"/>
    <x v="46"/>
    <x v="46"/>
    <x v="3"/>
    <n v="1"/>
    <n v="15.25"/>
    <n v="80.61"/>
    <n v="80.61"/>
    <n v="15.25"/>
    <n v="65.36"/>
  </r>
  <r>
    <s v="TXN01321"/>
    <x v="305"/>
    <s v="CUST1179"/>
    <x v="897"/>
    <x v="3"/>
    <x v="72"/>
    <x v="72"/>
    <x v="1"/>
    <n v="4"/>
    <n v="3.66"/>
    <n v="81.99"/>
    <n v="327.96"/>
    <n v="14.64"/>
    <n v="313.32"/>
  </r>
  <r>
    <s v="TXN01322"/>
    <x v="356"/>
    <s v="CUST0425"/>
    <x v="200"/>
    <x v="1"/>
    <x v="50"/>
    <x v="50"/>
    <x v="2"/>
    <n v="4"/>
    <n v="23.2"/>
    <n v="39.57"/>
    <n v="158.28"/>
    <n v="92.8"/>
    <n v="65.48"/>
  </r>
  <r>
    <s v="TXN01323"/>
    <x v="207"/>
    <s v="CUST1403"/>
    <x v="898"/>
    <x v="2"/>
    <x v="41"/>
    <x v="41"/>
    <x v="4"/>
    <n v="5"/>
    <n v="45.1"/>
    <n v="93.15"/>
    <n v="465.75"/>
    <n v="225.5"/>
    <n v="240.25"/>
  </r>
  <r>
    <s v="TXN01324"/>
    <x v="65"/>
    <s v="CUST0166"/>
    <x v="795"/>
    <x v="0"/>
    <x v="36"/>
    <x v="36"/>
    <x v="2"/>
    <n v="5"/>
    <n v="44.18"/>
    <n v="68.55"/>
    <n v="342.75"/>
    <n v="220.9"/>
    <n v="121.85"/>
  </r>
  <r>
    <s v="TXN01325"/>
    <x v="175"/>
    <s v="CUST1271"/>
    <x v="899"/>
    <x v="2"/>
    <x v="60"/>
    <x v="60"/>
    <x v="1"/>
    <n v="1"/>
    <n v="42.74"/>
    <n v="93.21"/>
    <n v="93.21"/>
    <n v="42.74"/>
    <n v="50.469999999999992"/>
  </r>
  <r>
    <s v="TXN01326"/>
    <x v="108"/>
    <s v="CUST0688"/>
    <x v="779"/>
    <x v="3"/>
    <x v="0"/>
    <x v="0"/>
    <x v="0"/>
    <n v="3"/>
    <n v="47.78"/>
    <n v="81.52"/>
    <n v="244.56"/>
    <n v="143.34"/>
    <n v="101.22"/>
  </r>
  <r>
    <s v="TXN01327"/>
    <x v="206"/>
    <s v="CUST0113"/>
    <x v="113"/>
    <x v="2"/>
    <x v="22"/>
    <x v="22"/>
    <x v="0"/>
    <n v="8"/>
    <n v="19.34"/>
    <n v="51.01"/>
    <n v="408.08"/>
    <n v="154.72"/>
    <n v="253.35999999999999"/>
  </r>
  <r>
    <s v="TXN01328"/>
    <x v="277"/>
    <s v="CUST1055"/>
    <x v="831"/>
    <x v="2"/>
    <x v="43"/>
    <x v="43"/>
    <x v="0"/>
    <n v="7"/>
    <n v="30.96"/>
    <n v="51.37"/>
    <n v="359.59"/>
    <n v="216.72"/>
    <n v="142.86999999999998"/>
  </r>
  <r>
    <s v="TXN01329"/>
    <x v="290"/>
    <s v="CUST1382"/>
    <x v="900"/>
    <x v="2"/>
    <x v="23"/>
    <x v="23"/>
    <x v="2"/>
    <n v="9"/>
    <n v="13.68"/>
    <n v="56.4"/>
    <n v="507.59999999999997"/>
    <n v="123.12"/>
    <n v="384.47999999999996"/>
  </r>
  <r>
    <s v="TXN01330"/>
    <x v="279"/>
    <s v="CUST0746"/>
    <x v="825"/>
    <x v="3"/>
    <x v="67"/>
    <x v="67"/>
    <x v="3"/>
    <n v="5"/>
    <n v="31.5"/>
    <n v="67.42"/>
    <n v="337.1"/>
    <n v="157.5"/>
    <n v="179.60000000000002"/>
  </r>
  <r>
    <s v="TXN01331"/>
    <x v="157"/>
    <s v="CUST0106"/>
    <x v="70"/>
    <x v="1"/>
    <x v="7"/>
    <x v="7"/>
    <x v="3"/>
    <n v="2"/>
    <n v="17.45"/>
    <n v="92.57"/>
    <n v="185.14"/>
    <n v="34.9"/>
    <n v="150.23999999999998"/>
  </r>
  <r>
    <s v="TXN01332"/>
    <x v="175"/>
    <s v="CUST0228"/>
    <x v="676"/>
    <x v="3"/>
    <x v="58"/>
    <x v="58"/>
    <x v="0"/>
    <n v="5"/>
    <n v="11.76"/>
    <n v="53.87"/>
    <n v="269.34999999999997"/>
    <n v="58.8"/>
    <n v="210.54999999999995"/>
  </r>
  <r>
    <s v="TXN01333"/>
    <x v="135"/>
    <s v="CUST0785"/>
    <x v="613"/>
    <x v="3"/>
    <x v="53"/>
    <x v="53"/>
    <x v="2"/>
    <n v="9"/>
    <n v="23.58"/>
    <n v="62.99"/>
    <n v="566.91"/>
    <n v="212.21999999999997"/>
    <n v="354.69"/>
  </r>
  <r>
    <s v="TXN01334"/>
    <x v="357"/>
    <s v="CUST0749"/>
    <x v="727"/>
    <x v="2"/>
    <x v="9"/>
    <x v="9"/>
    <x v="4"/>
    <n v="6"/>
    <n v="38.15"/>
    <n v="76.45"/>
    <n v="458.70000000000005"/>
    <n v="228.89999999999998"/>
    <n v="229.80000000000007"/>
  </r>
  <r>
    <s v="TXN01335"/>
    <x v="136"/>
    <s v="CUST0954"/>
    <x v="377"/>
    <x v="2"/>
    <x v="38"/>
    <x v="38"/>
    <x v="3"/>
    <n v="4"/>
    <n v="32.54"/>
    <n v="71.84"/>
    <n v="287.36"/>
    <n v="130.16"/>
    <n v="157.20000000000002"/>
  </r>
  <r>
    <s v="TXN01336"/>
    <x v="127"/>
    <s v="CUST1268"/>
    <x v="819"/>
    <x v="0"/>
    <x v="10"/>
    <x v="10"/>
    <x v="1"/>
    <n v="2"/>
    <n v="41.78"/>
    <n v="96.3"/>
    <n v="192.6"/>
    <n v="83.56"/>
    <n v="109.03999999999999"/>
  </r>
  <r>
    <s v="TXN01337"/>
    <x v="240"/>
    <s v="CUST0084"/>
    <x v="788"/>
    <x v="1"/>
    <x v="32"/>
    <x v="32"/>
    <x v="1"/>
    <n v="6"/>
    <n v="3.21"/>
    <n v="38.659999999999997"/>
    <n v="231.95999999999998"/>
    <n v="19.259999999999998"/>
    <n v="212.7"/>
  </r>
  <r>
    <s v="TXN01338"/>
    <x v="154"/>
    <s v="CUST0749"/>
    <x v="727"/>
    <x v="2"/>
    <x v="50"/>
    <x v="50"/>
    <x v="2"/>
    <n v="5"/>
    <n v="23.2"/>
    <n v="58.12"/>
    <n v="290.59999999999997"/>
    <n v="116"/>
    <n v="174.59999999999997"/>
  </r>
  <r>
    <s v="TXN01339"/>
    <x v="319"/>
    <s v="CUST0751"/>
    <x v="901"/>
    <x v="2"/>
    <x v="66"/>
    <x v="66"/>
    <x v="2"/>
    <n v="1"/>
    <n v="31.85"/>
    <n v="5.38"/>
    <n v="5.38"/>
    <n v="31.85"/>
    <n v="-26.470000000000002"/>
  </r>
  <r>
    <s v="TXN01340"/>
    <x v="200"/>
    <s v="CUST0359"/>
    <x v="283"/>
    <x v="0"/>
    <x v="15"/>
    <x v="15"/>
    <x v="4"/>
    <n v="8"/>
    <n v="40"/>
    <n v="71.67"/>
    <n v="573.36"/>
    <n v="320"/>
    <n v="253.36"/>
  </r>
  <r>
    <s v="TXN01341"/>
    <x v="206"/>
    <s v="CUST1328"/>
    <x v="509"/>
    <x v="3"/>
    <x v="18"/>
    <x v="18"/>
    <x v="4"/>
    <n v="4"/>
    <n v="45.26"/>
    <n v="98.56"/>
    <n v="394.24"/>
    <n v="181.04"/>
    <n v="213.20000000000002"/>
  </r>
  <r>
    <s v="TXN01342"/>
    <x v="164"/>
    <s v="CUST1145"/>
    <x v="902"/>
    <x v="2"/>
    <x v="46"/>
    <x v="46"/>
    <x v="3"/>
    <n v="4"/>
    <n v="15.25"/>
    <n v="15.12"/>
    <n v="60.48"/>
    <n v="61"/>
    <n v="-0.52000000000000313"/>
  </r>
  <r>
    <s v="TXN01343"/>
    <x v="122"/>
    <s v="CUST1444"/>
    <x v="364"/>
    <x v="3"/>
    <x v="50"/>
    <x v="50"/>
    <x v="2"/>
    <n v="7"/>
    <n v="23.2"/>
    <n v="35.32"/>
    <n v="247.24"/>
    <n v="162.4"/>
    <n v="84.84"/>
  </r>
  <r>
    <s v="TXN01344"/>
    <x v="117"/>
    <s v="CUST0138"/>
    <x v="903"/>
    <x v="2"/>
    <x v="32"/>
    <x v="32"/>
    <x v="1"/>
    <n v="4"/>
    <n v="3.21"/>
    <n v="71.56"/>
    <n v="286.24"/>
    <n v="12.84"/>
    <n v="273.40000000000003"/>
  </r>
  <r>
    <s v="TXN01345"/>
    <x v="194"/>
    <s v="CUST1149"/>
    <x v="904"/>
    <x v="1"/>
    <x v="16"/>
    <x v="16"/>
    <x v="3"/>
    <n v="3"/>
    <n v="47.88"/>
    <n v="49.7"/>
    <n v="149.10000000000002"/>
    <n v="143.64000000000001"/>
    <n v="5.460000000000008"/>
  </r>
  <r>
    <s v="TXN01346"/>
    <x v="344"/>
    <s v="CUST1453"/>
    <x v="905"/>
    <x v="3"/>
    <x v="39"/>
    <x v="39"/>
    <x v="1"/>
    <n v="6"/>
    <n v="2.85"/>
    <n v="56.98"/>
    <n v="341.88"/>
    <n v="17.100000000000001"/>
    <n v="324.77999999999997"/>
  </r>
  <r>
    <s v="TXN01347"/>
    <x v="163"/>
    <s v="CUST0420"/>
    <x v="906"/>
    <x v="2"/>
    <x v="29"/>
    <x v="29"/>
    <x v="2"/>
    <n v="3"/>
    <n v="14.75"/>
    <n v="48.43"/>
    <n v="145.29"/>
    <n v="44.25"/>
    <n v="101.03999999999999"/>
  </r>
  <r>
    <s v="TXN01348"/>
    <x v="8"/>
    <s v="CUST0284"/>
    <x v="889"/>
    <x v="0"/>
    <x v="19"/>
    <x v="19"/>
    <x v="3"/>
    <n v="1"/>
    <n v="22.66"/>
    <n v="40.24"/>
    <n v="40.24"/>
    <n v="22.66"/>
    <n v="17.580000000000002"/>
  </r>
  <r>
    <s v="TXN01349"/>
    <x v="215"/>
    <s v="CUST0686"/>
    <x v="907"/>
    <x v="0"/>
    <x v="48"/>
    <x v="48"/>
    <x v="0"/>
    <n v="1"/>
    <n v="1.01"/>
    <n v="38.18"/>
    <n v="38.18"/>
    <n v="1.01"/>
    <n v="37.17"/>
  </r>
  <r>
    <s v="TXN01350"/>
    <x v="322"/>
    <s v="CUST0489"/>
    <x v="420"/>
    <x v="3"/>
    <x v="16"/>
    <x v="16"/>
    <x v="3"/>
    <n v="6"/>
    <n v="47.88"/>
    <n v="16.66"/>
    <n v="99.960000000000008"/>
    <n v="287.28000000000003"/>
    <n v="-187.32000000000002"/>
  </r>
  <r>
    <s v="TXN01351"/>
    <x v="81"/>
    <s v="CUST1106"/>
    <x v="821"/>
    <x v="2"/>
    <x v="61"/>
    <x v="61"/>
    <x v="1"/>
    <n v="5"/>
    <n v="36.08"/>
    <n v="54.53"/>
    <n v="272.64999999999998"/>
    <n v="180.39999999999998"/>
    <n v="92.25"/>
  </r>
  <r>
    <s v="TXN01352"/>
    <x v="357"/>
    <s v="CUST0233"/>
    <x v="908"/>
    <x v="2"/>
    <x v="53"/>
    <x v="53"/>
    <x v="2"/>
    <n v="2"/>
    <n v="23.58"/>
    <n v="70.28"/>
    <n v="140.56"/>
    <n v="47.16"/>
    <n v="93.4"/>
  </r>
  <r>
    <s v="TXN01353"/>
    <x v="108"/>
    <s v="CUST1330"/>
    <x v="909"/>
    <x v="0"/>
    <x v="50"/>
    <x v="50"/>
    <x v="2"/>
    <n v="7"/>
    <n v="23.2"/>
    <n v="69.94"/>
    <n v="489.58"/>
    <n v="162.4"/>
    <n v="327.17999999999995"/>
  </r>
  <r>
    <s v="TXN01354"/>
    <x v="94"/>
    <s v="CUST0980"/>
    <x v="715"/>
    <x v="2"/>
    <x v="35"/>
    <x v="35"/>
    <x v="4"/>
    <n v="5"/>
    <n v="48.19"/>
    <n v="71.180000000000007"/>
    <n v="355.90000000000003"/>
    <n v="240.95"/>
    <n v="114.95000000000005"/>
  </r>
  <r>
    <s v="TXN01355"/>
    <x v="198"/>
    <s v="CUST1189"/>
    <x v="543"/>
    <x v="3"/>
    <x v="36"/>
    <x v="36"/>
    <x v="2"/>
    <n v="1"/>
    <n v="44.18"/>
    <n v="95.2"/>
    <n v="95.2"/>
    <n v="44.18"/>
    <n v="51.02"/>
  </r>
  <r>
    <s v="TXN01356"/>
    <x v="42"/>
    <s v="CUST1440"/>
    <x v="910"/>
    <x v="3"/>
    <x v="69"/>
    <x v="69"/>
    <x v="1"/>
    <n v="6"/>
    <n v="25.33"/>
    <n v="90.85"/>
    <n v="545.09999999999991"/>
    <n v="151.97999999999999"/>
    <n v="393.11999999999989"/>
  </r>
  <r>
    <s v="TXN01357"/>
    <x v="45"/>
    <s v="CUST0430"/>
    <x v="160"/>
    <x v="2"/>
    <x v="39"/>
    <x v="39"/>
    <x v="1"/>
    <n v="6"/>
    <n v="2.85"/>
    <n v="60.19"/>
    <n v="361.14"/>
    <n v="17.100000000000001"/>
    <n v="344.03999999999996"/>
  </r>
  <r>
    <s v="TXN01358"/>
    <x v="46"/>
    <s v="CUST0462"/>
    <x v="911"/>
    <x v="1"/>
    <x v="21"/>
    <x v="21"/>
    <x v="0"/>
    <n v="8"/>
    <n v="12.41"/>
    <n v="46.44"/>
    <n v="371.52"/>
    <n v="99.28"/>
    <n v="272.24"/>
  </r>
  <r>
    <s v="TXN01359"/>
    <x v="63"/>
    <s v="CUST0657"/>
    <x v="912"/>
    <x v="1"/>
    <x v="57"/>
    <x v="57"/>
    <x v="0"/>
    <n v="5"/>
    <n v="31.77"/>
    <n v="71.91"/>
    <n v="359.54999999999995"/>
    <n v="158.85"/>
    <n v="200.69999999999996"/>
  </r>
  <r>
    <s v="TXN01360"/>
    <x v="320"/>
    <s v="CUST0723"/>
    <x v="568"/>
    <x v="0"/>
    <x v="66"/>
    <x v="66"/>
    <x v="2"/>
    <n v="3"/>
    <n v="31.85"/>
    <n v="15.01"/>
    <n v="45.03"/>
    <n v="95.550000000000011"/>
    <n v="-50.52000000000001"/>
  </r>
  <r>
    <s v="TXN01361"/>
    <x v="185"/>
    <s v="CUST0548"/>
    <x v="913"/>
    <x v="2"/>
    <x v="19"/>
    <x v="19"/>
    <x v="3"/>
    <n v="5"/>
    <n v="22.66"/>
    <n v="33"/>
    <n v="165"/>
    <n v="113.3"/>
    <n v="51.7"/>
  </r>
  <r>
    <s v="TXN01362"/>
    <x v="185"/>
    <s v="CUST1032"/>
    <x v="914"/>
    <x v="3"/>
    <x v="7"/>
    <x v="7"/>
    <x v="3"/>
    <n v="1"/>
    <n v="17.45"/>
    <n v="26.83"/>
    <n v="26.83"/>
    <n v="17.45"/>
    <n v="9.379999999999999"/>
  </r>
  <r>
    <s v="TXN01363"/>
    <x v="100"/>
    <s v="CUST1394"/>
    <x v="915"/>
    <x v="1"/>
    <x v="35"/>
    <x v="35"/>
    <x v="4"/>
    <n v="3"/>
    <n v="48.19"/>
    <n v="67.290000000000006"/>
    <n v="201.87"/>
    <n v="144.57"/>
    <n v="57.300000000000011"/>
  </r>
  <r>
    <s v="TXN01364"/>
    <x v="101"/>
    <s v="CUST0867"/>
    <x v="916"/>
    <x v="2"/>
    <x v="55"/>
    <x v="55"/>
    <x v="1"/>
    <n v="3"/>
    <n v="21.45"/>
    <n v="83.7"/>
    <n v="251.10000000000002"/>
    <n v="64.349999999999994"/>
    <n v="186.75000000000003"/>
  </r>
  <r>
    <s v="TXN01365"/>
    <x v="116"/>
    <s v="CUST0568"/>
    <x v="684"/>
    <x v="1"/>
    <x v="43"/>
    <x v="43"/>
    <x v="0"/>
    <n v="5"/>
    <n v="30.96"/>
    <n v="94.04"/>
    <n v="470.20000000000005"/>
    <n v="154.80000000000001"/>
    <n v="315.40000000000003"/>
  </r>
  <r>
    <s v="TXN01366"/>
    <x v="249"/>
    <s v="CUST0112"/>
    <x v="8"/>
    <x v="2"/>
    <x v="13"/>
    <x v="13"/>
    <x v="0"/>
    <n v="6"/>
    <n v="4.59"/>
    <n v="94.74"/>
    <n v="568.43999999999994"/>
    <n v="27.54"/>
    <n v="540.9"/>
  </r>
  <r>
    <s v="TXN01367"/>
    <x v="358"/>
    <s v="CUST0130"/>
    <x v="744"/>
    <x v="0"/>
    <x v="11"/>
    <x v="11"/>
    <x v="2"/>
    <n v="3"/>
    <n v="45.97"/>
    <n v="32.200000000000003"/>
    <n v="96.600000000000009"/>
    <n v="137.91"/>
    <n v="-41.309999999999988"/>
  </r>
  <r>
    <s v="TXN01368"/>
    <x v="191"/>
    <s v="CUST0764"/>
    <x v="917"/>
    <x v="3"/>
    <x v="69"/>
    <x v="69"/>
    <x v="1"/>
    <n v="9"/>
    <n v="25.33"/>
    <n v="50.59"/>
    <n v="455.31000000000006"/>
    <n v="227.96999999999997"/>
    <n v="227.34000000000009"/>
  </r>
  <r>
    <s v="TXN01369"/>
    <x v="215"/>
    <s v="CUST0708"/>
    <x v="918"/>
    <x v="0"/>
    <x v="18"/>
    <x v="18"/>
    <x v="4"/>
    <n v="3"/>
    <n v="45.26"/>
    <n v="59.22"/>
    <n v="177.66"/>
    <n v="135.78"/>
    <n v="41.879999999999995"/>
  </r>
  <r>
    <s v="TXN01370"/>
    <x v="17"/>
    <s v="CUST0927"/>
    <x v="874"/>
    <x v="2"/>
    <x v="8"/>
    <x v="8"/>
    <x v="0"/>
    <n v="9"/>
    <n v="37.880000000000003"/>
    <n v="79.900000000000006"/>
    <n v="719.1"/>
    <n v="340.92"/>
    <n v="378.18"/>
  </r>
  <r>
    <s v="TXN01371"/>
    <x v="350"/>
    <s v="CUST0996"/>
    <x v="919"/>
    <x v="2"/>
    <x v="21"/>
    <x v="21"/>
    <x v="0"/>
    <n v="2"/>
    <n v="12.41"/>
    <n v="65.64"/>
    <n v="131.28"/>
    <n v="24.82"/>
    <n v="106.46000000000001"/>
  </r>
  <r>
    <s v="TXN01372"/>
    <x v="2"/>
    <s v="CUST1027"/>
    <x v="920"/>
    <x v="2"/>
    <x v="25"/>
    <x v="25"/>
    <x v="2"/>
    <n v="6"/>
    <n v="40.75"/>
    <n v="64.260000000000005"/>
    <n v="385.56000000000006"/>
    <n v="244.5"/>
    <n v="141.06000000000006"/>
  </r>
  <r>
    <s v="TXN01373"/>
    <x v="219"/>
    <s v="CUST1079"/>
    <x v="548"/>
    <x v="3"/>
    <x v="59"/>
    <x v="59"/>
    <x v="0"/>
    <n v="9"/>
    <n v="35.39"/>
    <n v="41.84"/>
    <n v="376.56000000000006"/>
    <n v="318.51"/>
    <n v="58.050000000000068"/>
  </r>
  <r>
    <s v="TXN01374"/>
    <x v="21"/>
    <s v="CUST0252"/>
    <x v="921"/>
    <x v="2"/>
    <x v="38"/>
    <x v="38"/>
    <x v="3"/>
    <n v="1"/>
    <n v="32.54"/>
    <n v="96.97"/>
    <n v="96.97"/>
    <n v="32.54"/>
    <n v="64.430000000000007"/>
  </r>
  <r>
    <s v="TXN01375"/>
    <x v="277"/>
    <s v="CUST0963"/>
    <x v="922"/>
    <x v="1"/>
    <x v="24"/>
    <x v="24"/>
    <x v="0"/>
    <n v="8"/>
    <n v="24.52"/>
    <n v="67.760000000000005"/>
    <n v="542.08000000000004"/>
    <n v="196.16"/>
    <n v="345.92000000000007"/>
  </r>
  <r>
    <s v="TXN01376"/>
    <x v="288"/>
    <s v="CUST1454"/>
    <x v="273"/>
    <x v="3"/>
    <x v="41"/>
    <x v="41"/>
    <x v="4"/>
    <n v="4"/>
    <n v="45.1"/>
    <n v="16.559999999999999"/>
    <n v="66.239999999999995"/>
    <n v="180.4"/>
    <n v="-114.16000000000001"/>
  </r>
  <r>
    <s v="TXN01377"/>
    <x v="261"/>
    <s v="CUST1090"/>
    <x v="923"/>
    <x v="3"/>
    <x v="2"/>
    <x v="2"/>
    <x v="1"/>
    <n v="3"/>
    <n v="33.65"/>
    <n v="34.4"/>
    <n v="103.19999999999999"/>
    <n v="100.94999999999999"/>
    <n v="2.25"/>
  </r>
  <r>
    <s v="TXN01378"/>
    <x v="73"/>
    <s v="CUST1390"/>
    <x v="634"/>
    <x v="0"/>
    <x v="18"/>
    <x v="18"/>
    <x v="4"/>
    <n v="2"/>
    <n v="45.26"/>
    <n v="98.76"/>
    <n v="197.52"/>
    <n v="90.52"/>
    <n v="107.00000000000001"/>
  </r>
  <r>
    <s v="TXN01379"/>
    <x v="114"/>
    <s v="CUST1092"/>
    <x v="417"/>
    <x v="2"/>
    <x v="38"/>
    <x v="38"/>
    <x v="3"/>
    <n v="4"/>
    <n v="32.54"/>
    <n v="82.01"/>
    <n v="328.04"/>
    <n v="130.16"/>
    <n v="197.88000000000002"/>
  </r>
  <r>
    <s v="TXN01380"/>
    <x v="64"/>
    <s v="CUST0599"/>
    <x v="924"/>
    <x v="3"/>
    <x v="71"/>
    <x v="71"/>
    <x v="4"/>
    <n v="7"/>
    <n v="22.03"/>
    <n v="46.7"/>
    <n v="326.90000000000003"/>
    <n v="154.21"/>
    <n v="172.69000000000003"/>
  </r>
  <r>
    <s v="TXN01381"/>
    <x v="299"/>
    <s v="CUST0926"/>
    <x v="14"/>
    <x v="0"/>
    <x v="31"/>
    <x v="31"/>
    <x v="3"/>
    <n v="2"/>
    <n v="13.9"/>
    <n v="47.98"/>
    <n v="95.96"/>
    <n v="27.8"/>
    <n v="68.16"/>
  </r>
  <r>
    <s v="TXN01382"/>
    <x v="318"/>
    <s v="CUST1272"/>
    <x v="421"/>
    <x v="0"/>
    <x v="29"/>
    <x v="29"/>
    <x v="2"/>
    <n v="3"/>
    <n v="14.75"/>
    <n v="48.67"/>
    <n v="146.01"/>
    <n v="44.25"/>
    <n v="101.75999999999999"/>
  </r>
  <r>
    <s v="TXN01383"/>
    <x v="233"/>
    <s v="CUST0754"/>
    <x v="925"/>
    <x v="1"/>
    <x v="0"/>
    <x v="0"/>
    <x v="0"/>
    <n v="1"/>
    <n v="47.78"/>
    <n v="66.64"/>
    <n v="66.64"/>
    <n v="47.78"/>
    <n v="18.86"/>
  </r>
  <r>
    <s v="TXN01384"/>
    <x v="23"/>
    <s v="CUST1379"/>
    <x v="926"/>
    <x v="3"/>
    <x v="20"/>
    <x v="20"/>
    <x v="3"/>
    <n v="7"/>
    <n v="40.85"/>
    <n v="89.96"/>
    <n v="629.71999999999991"/>
    <n v="285.95"/>
    <n v="343.76999999999992"/>
  </r>
  <r>
    <s v="TXN01385"/>
    <x v="276"/>
    <s v="CUST1420"/>
    <x v="879"/>
    <x v="2"/>
    <x v="15"/>
    <x v="15"/>
    <x v="4"/>
    <n v="6"/>
    <n v="40"/>
    <n v="66.75"/>
    <n v="400.5"/>
    <n v="240"/>
    <n v="160.5"/>
  </r>
  <r>
    <s v="TXN01386"/>
    <x v="239"/>
    <s v="CUST0135"/>
    <x v="927"/>
    <x v="2"/>
    <x v="39"/>
    <x v="39"/>
    <x v="1"/>
    <n v="7"/>
    <n v="2.85"/>
    <n v="35.97"/>
    <n v="251.79"/>
    <n v="19.95"/>
    <n v="231.84"/>
  </r>
  <r>
    <s v="TXN01387"/>
    <x v="6"/>
    <s v="CUST0386"/>
    <x v="502"/>
    <x v="1"/>
    <x v="0"/>
    <x v="0"/>
    <x v="0"/>
    <n v="5"/>
    <n v="47.78"/>
    <n v="51.71"/>
    <n v="258.55"/>
    <n v="238.9"/>
    <n v="19.650000000000006"/>
  </r>
  <r>
    <s v="TXN01388"/>
    <x v="58"/>
    <s v="CUST0938"/>
    <x v="846"/>
    <x v="1"/>
    <x v="17"/>
    <x v="17"/>
    <x v="1"/>
    <n v="1"/>
    <n v="26.74"/>
    <n v="21.69"/>
    <n v="21.69"/>
    <n v="26.74"/>
    <n v="-5.0499999999999972"/>
  </r>
  <r>
    <s v="TXN01389"/>
    <x v="259"/>
    <s v="CUST0179"/>
    <x v="314"/>
    <x v="1"/>
    <x v="37"/>
    <x v="37"/>
    <x v="2"/>
    <n v="3"/>
    <n v="36.64"/>
    <n v="32.270000000000003"/>
    <n v="96.81"/>
    <n v="109.92"/>
    <n v="-13.11"/>
  </r>
  <r>
    <s v="TXN01390"/>
    <x v="283"/>
    <s v="CUST0165"/>
    <x v="728"/>
    <x v="3"/>
    <x v="59"/>
    <x v="59"/>
    <x v="0"/>
    <n v="9"/>
    <n v="35.39"/>
    <n v="9.2799999999999994"/>
    <n v="83.52"/>
    <n v="318.51"/>
    <n v="-234.99"/>
  </r>
  <r>
    <s v="TXN01391"/>
    <x v="107"/>
    <s v="CUST0801"/>
    <x v="928"/>
    <x v="1"/>
    <x v="69"/>
    <x v="69"/>
    <x v="1"/>
    <n v="6"/>
    <n v="25.33"/>
    <n v="35.83"/>
    <n v="214.98"/>
    <n v="151.97999999999999"/>
    <n v="63"/>
  </r>
  <r>
    <s v="TXN01392"/>
    <x v="239"/>
    <s v="CUST0367"/>
    <x v="29"/>
    <x v="3"/>
    <x v="29"/>
    <x v="29"/>
    <x v="2"/>
    <n v="8"/>
    <n v="14.75"/>
    <n v="74.55"/>
    <n v="596.4"/>
    <n v="118"/>
    <n v="478.4"/>
  </r>
  <r>
    <s v="TXN01393"/>
    <x v="38"/>
    <s v="CUST0591"/>
    <x v="505"/>
    <x v="1"/>
    <x v="49"/>
    <x v="49"/>
    <x v="4"/>
    <n v="6"/>
    <n v="19.98"/>
    <n v="52.68"/>
    <n v="316.08"/>
    <n v="119.88"/>
    <n v="196.2"/>
  </r>
  <r>
    <s v="TXN01394"/>
    <x v="216"/>
    <s v="CUST0158"/>
    <x v="590"/>
    <x v="0"/>
    <x v="39"/>
    <x v="39"/>
    <x v="1"/>
    <n v="6"/>
    <n v="2.85"/>
    <n v="63.92"/>
    <n v="383.52"/>
    <n v="17.100000000000001"/>
    <n v="366.41999999999996"/>
  </r>
  <r>
    <s v="TXN01395"/>
    <x v="99"/>
    <s v="CUST0224"/>
    <x v="125"/>
    <x v="3"/>
    <x v="70"/>
    <x v="70"/>
    <x v="2"/>
    <n v="7"/>
    <n v="36.229999999999997"/>
    <n v="63.36"/>
    <n v="443.52"/>
    <n v="253.60999999999999"/>
    <n v="189.91"/>
  </r>
  <r>
    <s v="TXN01396"/>
    <x v="316"/>
    <s v="CUST0338"/>
    <x v="784"/>
    <x v="1"/>
    <x v="58"/>
    <x v="58"/>
    <x v="0"/>
    <n v="1"/>
    <n v="11.76"/>
    <n v="82.78"/>
    <n v="82.78"/>
    <n v="11.76"/>
    <n v="71.02"/>
  </r>
  <r>
    <s v="TXN01397"/>
    <x v="359"/>
    <s v="CUST0566"/>
    <x v="929"/>
    <x v="2"/>
    <x v="42"/>
    <x v="42"/>
    <x v="1"/>
    <n v="8"/>
    <n v="1.35"/>
    <n v="48.88"/>
    <n v="391.04"/>
    <n v="10.8"/>
    <n v="380.24"/>
  </r>
  <r>
    <s v="TXN01398"/>
    <x v="63"/>
    <s v="CUST0230"/>
    <x v="284"/>
    <x v="2"/>
    <x v="46"/>
    <x v="46"/>
    <x v="3"/>
    <n v="9"/>
    <n v="15.25"/>
    <n v="16.47"/>
    <n v="148.22999999999999"/>
    <n v="137.25"/>
    <n v="10.97999999999999"/>
  </r>
  <r>
    <s v="TXN01399"/>
    <x v="67"/>
    <s v="CUST1428"/>
    <x v="930"/>
    <x v="3"/>
    <x v="71"/>
    <x v="71"/>
    <x v="4"/>
    <n v="8"/>
    <n v="22.03"/>
    <n v="64.849999999999994"/>
    <n v="518.79999999999995"/>
    <n v="176.24"/>
    <n v="342.55999999999995"/>
  </r>
  <r>
    <s v="TXN01400"/>
    <x v="70"/>
    <s v="CUST0304"/>
    <x v="112"/>
    <x v="0"/>
    <x v="66"/>
    <x v="66"/>
    <x v="2"/>
    <n v="8"/>
    <n v="31.85"/>
    <n v="16.190000000000001"/>
    <n v="129.52000000000001"/>
    <n v="254.8"/>
    <n v="-125.28"/>
  </r>
  <r>
    <s v="TXN01401"/>
    <x v="203"/>
    <s v="CUST1017"/>
    <x v="184"/>
    <x v="3"/>
    <x v="71"/>
    <x v="71"/>
    <x v="4"/>
    <n v="1"/>
    <n v="22.03"/>
    <n v="6.89"/>
    <n v="6.89"/>
    <n v="22.03"/>
    <n v="-15.14"/>
  </r>
  <r>
    <s v="TXN01402"/>
    <x v="135"/>
    <s v="CUST0309"/>
    <x v="931"/>
    <x v="2"/>
    <x v="67"/>
    <x v="67"/>
    <x v="3"/>
    <n v="9"/>
    <n v="31.5"/>
    <n v="15.76"/>
    <n v="141.84"/>
    <n v="283.5"/>
    <n v="-141.66"/>
  </r>
  <r>
    <s v="TXN01403"/>
    <x v="25"/>
    <s v="CUST0419"/>
    <x v="932"/>
    <x v="3"/>
    <x v="11"/>
    <x v="11"/>
    <x v="2"/>
    <n v="6"/>
    <n v="45.97"/>
    <n v="60.39"/>
    <n v="362.34000000000003"/>
    <n v="275.82"/>
    <n v="86.520000000000039"/>
  </r>
  <r>
    <s v="TXN01404"/>
    <x v="345"/>
    <s v="CUST1067"/>
    <x v="318"/>
    <x v="3"/>
    <x v="17"/>
    <x v="17"/>
    <x v="1"/>
    <n v="9"/>
    <n v="26.74"/>
    <n v="43.63"/>
    <n v="392.67"/>
    <n v="240.66"/>
    <n v="152.01000000000002"/>
  </r>
  <r>
    <s v="TXN01405"/>
    <x v="34"/>
    <s v="CUST1285"/>
    <x v="238"/>
    <x v="3"/>
    <x v="38"/>
    <x v="38"/>
    <x v="3"/>
    <n v="4"/>
    <n v="32.54"/>
    <n v="99.22"/>
    <n v="396.88"/>
    <n v="130.16"/>
    <n v="266.72000000000003"/>
  </r>
  <r>
    <s v="TXN01406"/>
    <x v="290"/>
    <s v="CUST0047"/>
    <x v="321"/>
    <x v="0"/>
    <x v="35"/>
    <x v="35"/>
    <x v="4"/>
    <n v="8"/>
    <n v="48.19"/>
    <n v="26.45"/>
    <n v="211.6"/>
    <n v="385.52"/>
    <n v="-173.92"/>
  </r>
  <r>
    <s v="TXN01407"/>
    <x v="92"/>
    <s v="CUST0601"/>
    <x v="933"/>
    <x v="1"/>
    <x v="3"/>
    <x v="3"/>
    <x v="0"/>
    <n v="8"/>
    <n v="28.91"/>
    <n v="12.89"/>
    <n v="103.12"/>
    <n v="231.28"/>
    <n v="-128.16"/>
  </r>
  <r>
    <s v="TXN01408"/>
    <x v="188"/>
    <s v="CUST0854"/>
    <x v="126"/>
    <x v="0"/>
    <x v="13"/>
    <x v="13"/>
    <x v="0"/>
    <n v="1"/>
    <n v="4.59"/>
    <n v="78.78"/>
    <n v="78.78"/>
    <n v="4.59"/>
    <n v="74.19"/>
  </r>
  <r>
    <s v="TXN01409"/>
    <x v="140"/>
    <s v="CUST1398"/>
    <x v="934"/>
    <x v="2"/>
    <x v="67"/>
    <x v="67"/>
    <x v="3"/>
    <n v="2"/>
    <n v="31.5"/>
    <n v="16.940000000000001"/>
    <n v="33.880000000000003"/>
    <n v="63"/>
    <n v="-29.119999999999997"/>
  </r>
  <r>
    <s v="TXN01410"/>
    <x v="280"/>
    <s v="CUST1109"/>
    <x v="935"/>
    <x v="1"/>
    <x v="9"/>
    <x v="9"/>
    <x v="4"/>
    <n v="8"/>
    <n v="38.15"/>
    <n v="81.78"/>
    <n v="654.24"/>
    <n v="305.2"/>
    <n v="349.04"/>
  </r>
  <r>
    <s v="TXN01411"/>
    <x v="179"/>
    <s v="CUST0271"/>
    <x v="936"/>
    <x v="2"/>
    <x v="19"/>
    <x v="19"/>
    <x v="3"/>
    <n v="9"/>
    <n v="22.66"/>
    <n v="58.51"/>
    <n v="526.59"/>
    <n v="203.94"/>
    <n v="322.65000000000003"/>
  </r>
  <r>
    <s v="TXN01412"/>
    <x v="328"/>
    <s v="CUST0971"/>
    <x v="937"/>
    <x v="0"/>
    <x v="23"/>
    <x v="23"/>
    <x v="2"/>
    <n v="1"/>
    <n v="13.68"/>
    <n v="78.900000000000006"/>
    <n v="78.900000000000006"/>
    <n v="13.68"/>
    <n v="65.22"/>
  </r>
  <r>
    <s v="TXN01413"/>
    <x v="13"/>
    <s v="CUST0711"/>
    <x v="938"/>
    <x v="0"/>
    <x v="21"/>
    <x v="21"/>
    <x v="0"/>
    <n v="5"/>
    <n v="12.41"/>
    <n v="5.8"/>
    <n v="29"/>
    <n v="62.05"/>
    <n v="-33.049999999999997"/>
  </r>
  <r>
    <s v="TXN01414"/>
    <x v="156"/>
    <s v="CUST0861"/>
    <x v="939"/>
    <x v="2"/>
    <x v="62"/>
    <x v="62"/>
    <x v="2"/>
    <n v="4"/>
    <n v="46.58"/>
    <n v="8.4700000000000006"/>
    <n v="33.880000000000003"/>
    <n v="186.32"/>
    <n v="-152.44"/>
  </r>
  <r>
    <s v="TXN01415"/>
    <x v="67"/>
    <s v="CUST0910"/>
    <x v="940"/>
    <x v="3"/>
    <x v="42"/>
    <x v="42"/>
    <x v="1"/>
    <n v="5"/>
    <n v="1.35"/>
    <n v="63.51"/>
    <n v="317.55"/>
    <n v="6.75"/>
    <n v="310.8"/>
  </r>
  <r>
    <s v="TXN01416"/>
    <x v="16"/>
    <s v="CUST1321"/>
    <x v="452"/>
    <x v="2"/>
    <x v="71"/>
    <x v="71"/>
    <x v="4"/>
    <n v="1"/>
    <n v="22.03"/>
    <n v="43.03"/>
    <n v="43.03"/>
    <n v="22.03"/>
    <n v="21"/>
  </r>
  <r>
    <s v="TXN01417"/>
    <x v="353"/>
    <s v="CUST0044"/>
    <x v="941"/>
    <x v="0"/>
    <x v="52"/>
    <x v="52"/>
    <x v="1"/>
    <n v="3"/>
    <n v="14.27"/>
    <n v="68.33"/>
    <n v="204.99"/>
    <n v="42.81"/>
    <n v="162.18"/>
  </r>
  <r>
    <s v="TXN01418"/>
    <x v="353"/>
    <s v="CUST0598"/>
    <x v="582"/>
    <x v="3"/>
    <x v="35"/>
    <x v="35"/>
    <x v="4"/>
    <n v="7"/>
    <n v="48.19"/>
    <n v="15"/>
    <n v="105"/>
    <n v="337.33"/>
    <n v="-232.32999999999998"/>
  </r>
  <r>
    <s v="TXN01419"/>
    <x v="216"/>
    <s v="CUST0388"/>
    <x v="942"/>
    <x v="0"/>
    <x v="8"/>
    <x v="8"/>
    <x v="0"/>
    <n v="4"/>
    <n v="37.880000000000003"/>
    <n v="13.5"/>
    <n v="54"/>
    <n v="151.52000000000001"/>
    <n v="-97.52000000000001"/>
  </r>
  <r>
    <s v="TXN01420"/>
    <x v="53"/>
    <s v="CUST0129"/>
    <x v="943"/>
    <x v="0"/>
    <x v="10"/>
    <x v="10"/>
    <x v="1"/>
    <n v="2"/>
    <n v="41.78"/>
    <n v="28.66"/>
    <n v="57.32"/>
    <n v="83.56"/>
    <n v="-26.240000000000002"/>
  </r>
  <r>
    <s v="TXN01421"/>
    <x v="188"/>
    <s v="CUST0046"/>
    <x v="944"/>
    <x v="1"/>
    <x v="25"/>
    <x v="25"/>
    <x v="2"/>
    <n v="3"/>
    <n v="40.75"/>
    <n v="28.3"/>
    <n v="84.9"/>
    <n v="122.25"/>
    <n v="-37.349999999999994"/>
  </r>
  <r>
    <s v="TXN01422"/>
    <x v="243"/>
    <s v="CUST0476"/>
    <x v="945"/>
    <x v="1"/>
    <x v="58"/>
    <x v="58"/>
    <x v="0"/>
    <n v="8"/>
    <n v="11.76"/>
    <n v="15.9"/>
    <n v="127.2"/>
    <n v="94.08"/>
    <n v="33.120000000000005"/>
  </r>
  <r>
    <s v="TXN01423"/>
    <x v="320"/>
    <s v="CUST1065"/>
    <x v="185"/>
    <x v="0"/>
    <x v="39"/>
    <x v="39"/>
    <x v="1"/>
    <n v="9"/>
    <n v="2.85"/>
    <n v="74.19"/>
    <n v="667.71"/>
    <n v="25.650000000000002"/>
    <n v="642.06000000000006"/>
  </r>
  <r>
    <s v="TXN01424"/>
    <x v="232"/>
    <s v="CUST1321"/>
    <x v="452"/>
    <x v="2"/>
    <x v="66"/>
    <x v="66"/>
    <x v="2"/>
    <n v="7"/>
    <n v="31.85"/>
    <n v="72.42"/>
    <n v="506.94"/>
    <n v="222.95000000000002"/>
    <n v="283.99"/>
  </r>
  <r>
    <s v="TXN01425"/>
    <x v="187"/>
    <s v="CUST0688"/>
    <x v="779"/>
    <x v="3"/>
    <x v="2"/>
    <x v="2"/>
    <x v="1"/>
    <n v="8"/>
    <n v="33.65"/>
    <n v="38.85"/>
    <n v="310.8"/>
    <n v="269.2"/>
    <n v="41.600000000000023"/>
  </r>
  <r>
    <s v="TXN01426"/>
    <x v="39"/>
    <s v="CUST0844"/>
    <x v="807"/>
    <x v="3"/>
    <x v="38"/>
    <x v="38"/>
    <x v="3"/>
    <n v="1"/>
    <n v="32.54"/>
    <n v="52.49"/>
    <n v="52.49"/>
    <n v="32.54"/>
    <n v="19.950000000000003"/>
  </r>
  <r>
    <s v="TXN01427"/>
    <x v="189"/>
    <s v="CUST1186"/>
    <x v="139"/>
    <x v="2"/>
    <x v="57"/>
    <x v="57"/>
    <x v="0"/>
    <n v="4"/>
    <n v="31.77"/>
    <n v="25.87"/>
    <n v="103.48"/>
    <n v="127.08"/>
    <n v="-23.599999999999994"/>
  </r>
  <r>
    <s v="TXN01428"/>
    <x v="322"/>
    <s v="CUST0703"/>
    <x v="608"/>
    <x v="0"/>
    <x v="8"/>
    <x v="8"/>
    <x v="0"/>
    <n v="8"/>
    <n v="37.880000000000003"/>
    <n v="31.03"/>
    <n v="248.24"/>
    <n v="303.04000000000002"/>
    <n v="-54.800000000000011"/>
  </r>
  <r>
    <s v="TXN01429"/>
    <x v="246"/>
    <s v="CUST1343"/>
    <x v="946"/>
    <x v="2"/>
    <x v="26"/>
    <x v="26"/>
    <x v="4"/>
    <n v="4"/>
    <n v="21.34"/>
    <n v="86.12"/>
    <n v="344.48"/>
    <n v="85.36"/>
    <n v="259.12"/>
  </r>
  <r>
    <s v="TXN01430"/>
    <x v="180"/>
    <s v="CUST1324"/>
    <x v="13"/>
    <x v="1"/>
    <x v="39"/>
    <x v="39"/>
    <x v="1"/>
    <n v="4"/>
    <n v="2.85"/>
    <n v="11.83"/>
    <n v="47.32"/>
    <n v="11.4"/>
    <n v="35.92"/>
  </r>
  <r>
    <s v="TXN01431"/>
    <x v="300"/>
    <s v="CUST0669"/>
    <x v="947"/>
    <x v="0"/>
    <x v="55"/>
    <x v="55"/>
    <x v="1"/>
    <n v="6"/>
    <n v="21.45"/>
    <n v="80.83"/>
    <n v="484.98"/>
    <n v="128.69999999999999"/>
    <n v="356.28000000000003"/>
  </r>
  <r>
    <s v="TXN01432"/>
    <x v="63"/>
    <s v="CUST0996"/>
    <x v="919"/>
    <x v="2"/>
    <x v="43"/>
    <x v="43"/>
    <x v="0"/>
    <n v="4"/>
    <n v="30.96"/>
    <n v="35.53"/>
    <n v="142.12"/>
    <n v="123.84"/>
    <n v="18.28"/>
  </r>
  <r>
    <s v="TXN01433"/>
    <x v="108"/>
    <s v="CUST1216"/>
    <x v="799"/>
    <x v="1"/>
    <x v="38"/>
    <x v="38"/>
    <x v="3"/>
    <n v="2"/>
    <n v="32.54"/>
    <n v="41.98"/>
    <n v="83.96"/>
    <n v="65.08"/>
    <n v="18.879999999999995"/>
  </r>
  <r>
    <s v="TXN01434"/>
    <x v="236"/>
    <s v="CUST1364"/>
    <x v="948"/>
    <x v="0"/>
    <x v="50"/>
    <x v="50"/>
    <x v="2"/>
    <n v="3"/>
    <n v="23.2"/>
    <n v="39.19"/>
    <n v="117.57"/>
    <n v="69.599999999999994"/>
    <n v="47.97"/>
  </r>
  <r>
    <s v="TXN01435"/>
    <x v="90"/>
    <s v="CUST1428"/>
    <x v="930"/>
    <x v="3"/>
    <x v="16"/>
    <x v="16"/>
    <x v="3"/>
    <n v="5"/>
    <n v="47.88"/>
    <n v="46.93"/>
    <n v="234.65"/>
    <n v="239.4"/>
    <n v="-4.75"/>
  </r>
  <r>
    <s v="TXN01436"/>
    <x v="123"/>
    <s v="CUST1086"/>
    <x v="635"/>
    <x v="2"/>
    <x v="46"/>
    <x v="46"/>
    <x v="3"/>
    <n v="3"/>
    <n v="15.25"/>
    <n v="40.65"/>
    <n v="121.94999999999999"/>
    <n v="45.75"/>
    <n v="76.199999999999989"/>
  </r>
  <r>
    <s v="TXN01437"/>
    <x v="0"/>
    <s v="CUST1124"/>
    <x v="949"/>
    <x v="1"/>
    <x v="45"/>
    <x v="45"/>
    <x v="4"/>
    <n v="8"/>
    <n v="39.729999999999997"/>
    <n v="50.45"/>
    <n v="403.6"/>
    <n v="317.83999999999997"/>
    <n v="85.760000000000048"/>
  </r>
  <r>
    <s v="TXN01438"/>
    <x v="113"/>
    <s v="CUST0912"/>
    <x v="444"/>
    <x v="1"/>
    <x v="48"/>
    <x v="48"/>
    <x v="0"/>
    <n v="2"/>
    <n v="1.01"/>
    <n v="29.39"/>
    <n v="58.78"/>
    <n v="2.02"/>
    <n v="56.76"/>
  </r>
  <r>
    <s v="TXN01439"/>
    <x v="165"/>
    <s v="CUST0938"/>
    <x v="846"/>
    <x v="1"/>
    <x v="4"/>
    <x v="4"/>
    <x v="1"/>
    <n v="2"/>
    <n v="1.21"/>
    <n v="76.63"/>
    <n v="153.26"/>
    <n v="2.42"/>
    <n v="150.84"/>
  </r>
  <r>
    <s v="TXN01440"/>
    <x v="196"/>
    <s v="CUST0623"/>
    <x v="574"/>
    <x v="3"/>
    <x v="34"/>
    <x v="34"/>
    <x v="2"/>
    <n v="4"/>
    <n v="8.02"/>
    <n v="64.56"/>
    <n v="258.24"/>
    <n v="32.08"/>
    <n v="226.16000000000003"/>
  </r>
  <r>
    <s v="TXN01441"/>
    <x v="247"/>
    <s v="CUST1162"/>
    <x v="431"/>
    <x v="0"/>
    <x v="4"/>
    <x v="4"/>
    <x v="1"/>
    <n v="1"/>
    <n v="1.21"/>
    <n v="80.58"/>
    <n v="80.58"/>
    <n v="1.21"/>
    <n v="79.37"/>
  </r>
  <r>
    <s v="TXN01442"/>
    <x v="178"/>
    <s v="CUST0271"/>
    <x v="936"/>
    <x v="2"/>
    <x v="48"/>
    <x v="48"/>
    <x v="0"/>
    <n v="5"/>
    <n v="1.01"/>
    <n v="58.27"/>
    <n v="291.35000000000002"/>
    <n v="5.05"/>
    <n v="286.3"/>
  </r>
  <r>
    <s v="TXN01443"/>
    <x v="149"/>
    <s v="CUST0628"/>
    <x v="950"/>
    <x v="0"/>
    <x v="34"/>
    <x v="34"/>
    <x v="2"/>
    <n v="6"/>
    <n v="8.02"/>
    <n v="66.23"/>
    <n v="397.38"/>
    <n v="48.12"/>
    <n v="349.26"/>
  </r>
  <r>
    <s v="TXN01444"/>
    <x v="221"/>
    <s v="CUST0352"/>
    <x v="951"/>
    <x v="2"/>
    <x v="1"/>
    <x v="1"/>
    <x v="1"/>
    <n v="5"/>
    <n v="22.93"/>
    <n v="12.83"/>
    <n v="64.150000000000006"/>
    <n v="114.65"/>
    <n v="-50.5"/>
  </r>
  <r>
    <s v="TXN01445"/>
    <x v="311"/>
    <s v="CUST0533"/>
    <x v="952"/>
    <x v="3"/>
    <x v="34"/>
    <x v="34"/>
    <x v="2"/>
    <n v="2"/>
    <n v="8.02"/>
    <n v="83.38"/>
    <n v="166.76"/>
    <n v="16.04"/>
    <n v="150.72"/>
  </r>
  <r>
    <s v="TXN01446"/>
    <x v="57"/>
    <s v="CUST0465"/>
    <x v="953"/>
    <x v="0"/>
    <x v="65"/>
    <x v="65"/>
    <x v="1"/>
    <n v="9"/>
    <n v="47.62"/>
    <n v="84.59"/>
    <n v="761.31000000000006"/>
    <n v="428.58"/>
    <n v="332.73000000000008"/>
  </r>
  <r>
    <s v="TXN01447"/>
    <x v="120"/>
    <s v="CUST0992"/>
    <x v="954"/>
    <x v="2"/>
    <x v="34"/>
    <x v="34"/>
    <x v="2"/>
    <n v="2"/>
    <n v="8.02"/>
    <n v="56.6"/>
    <n v="113.2"/>
    <n v="16.04"/>
    <n v="97.16"/>
  </r>
  <r>
    <s v="TXN01448"/>
    <x v="341"/>
    <s v="CUST0762"/>
    <x v="279"/>
    <x v="2"/>
    <x v="65"/>
    <x v="65"/>
    <x v="1"/>
    <n v="6"/>
    <n v="47.62"/>
    <n v="51.1"/>
    <n v="306.60000000000002"/>
    <n v="285.71999999999997"/>
    <n v="20.880000000000052"/>
  </r>
  <r>
    <s v="TXN01449"/>
    <x v="345"/>
    <s v="CUST0591"/>
    <x v="505"/>
    <x v="1"/>
    <x v="67"/>
    <x v="67"/>
    <x v="3"/>
    <n v="1"/>
    <n v="31.5"/>
    <n v="44.08"/>
    <n v="44.08"/>
    <n v="31.5"/>
    <n v="12.579999999999998"/>
  </r>
  <r>
    <s v="TXN01450"/>
    <x v="35"/>
    <s v="CUST0097"/>
    <x v="955"/>
    <x v="2"/>
    <x v="3"/>
    <x v="3"/>
    <x v="0"/>
    <n v="9"/>
    <n v="28.91"/>
    <n v="81.900000000000006"/>
    <n v="737.1"/>
    <n v="260.19"/>
    <n v="476.91"/>
  </r>
  <r>
    <s v="TXN01451"/>
    <x v="17"/>
    <s v="CUST0304"/>
    <x v="112"/>
    <x v="0"/>
    <x v="9"/>
    <x v="9"/>
    <x v="4"/>
    <n v="2"/>
    <n v="38.15"/>
    <n v="5.17"/>
    <n v="10.34"/>
    <n v="76.3"/>
    <n v="-65.959999999999994"/>
  </r>
  <r>
    <s v="TXN01452"/>
    <x v="264"/>
    <s v="CUST0724"/>
    <x v="956"/>
    <x v="1"/>
    <x v="21"/>
    <x v="21"/>
    <x v="0"/>
    <n v="8"/>
    <n v="12.41"/>
    <n v="27.56"/>
    <n v="220.48"/>
    <n v="99.28"/>
    <n v="121.19999999999999"/>
  </r>
  <r>
    <s v="TXN01453"/>
    <x v="254"/>
    <s v="CUST0583"/>
    <x v="130"/>
    <x v="2"/>
    <x v="53"/>
    <x v="53"/>
    <x v="2"/>
    <n v="5"/>
    <n v="23.58"/>
    <n v="10.31"/>
    <n v="51.550000000000004"/>
    <n v="117.89999999999999"/>
    <n v="-66.349999999999994"/>
  </r>
  <r>
    <s v="TXN01454"/>
    <x v="113"/>
    <s v="CUST0934"/>
    <x v="382"/>
    <x v="1"/>
    <x v="69"/>
    <x v="69"/>
    <x v="1"/>
    <n v="2"/>
    <n v="25.33"/>
    <n v="61.94"/>
    <n v="123.88"/>
    <n v="50.66"/>
    <n v="73.22"/>
  </r>
  <r>
    <s v="TXN01455"/>
    <x v="126"/>
    <s v="CUST0341"/>
    <x v="4"/>
    <x v="2"/>
    <x v="20"/>
    <x v="20"/>
    <x v="3"/>
    <n v="6"/>
    <n v="40.85"/>
    <n v="22.22"/>
    <n v="133.32"/>
    <n v="245.10000000000002"/>
    <n v="-111.78000000000003"/>
  </r>
  <r>
    <s v="TXN01456"/>
    <x v="246"/>
    <s v="CUST1267"/>
    <x v="759"/>
    <x v="0"/>
    <x v="58"/>
    <x v="58"/>
    <x v="0"/>
    <n v="3"/>
    <n v="11.76"/>
    <n v="68.069999999999993"/>
    <n v="204.20999999999998"/>
    <n v="35.28"/>
    <n v="168.92999999999998"/>
  </r>
  <r>
    <s v="TXN01457"/>
    <x v="351"/>
    <s v="CUST0330"/>
    <x v="957"/>
    <x v="3"/>
    <x v="30"/>
    <x v="30"/>
    <x v="3"/>
    <n v="6"/>
    <n v="24.03"/>
    <n v="90.82"/>
    <n v="544.91999999999996"/>
    <n v="144.18"/>
    <n v="400.73999999999995"/>
  </r>
  <r>
    <s v="TXN01458"/>
    <x v="248"/>
    <s v="CUST1458"/>
    <x v="40"/>
    <x v="2"/>
    <x v="43"/>
    <x v="43"/>
    <x v="0"/>
    <n v="2"/>
    <n v="30.96"/>
    <n v="62.96"/>
    <n v="125.92"/>
    <n v="61.92"/>
    <n v="64"/>
  </r>
  <r>
    <s v="TXN01459"/>
    <x v="135"/>
    <s v="CUST1097"/>
    <x v="722"/>
    <x v="1"/>
    <x v="35"/>
    <x v="35"/>
    <x v="4"/>
    <n v="4"/>
    <n v="48.19"/>
    <n v="32.770000000000003"/>
    <n v="131.08000000000001"/>
    <n v="192.76"/>
    <n v="-61.679999999999978"/>
  </r>
  <r>
    <s v="TXN01460"/>
    <x v="119"/>
    <s v="CUST0585"/>
    <x v="958"/>
    <x v="3"/>
    <x v="70"/>
    <x v="70"/>
    <x v="2"/>
    <n v="5"/>
    <n v="36.229999999999997"/>
    <n v="58.63"/>
    <n v="293.15000000000003"/>
    <n v="181.14999999999998"/>
    <n v="112.00000000000006"/>
  </r>
  <r>
    <s v="TXN01461"/>
    <x v="279"/>
    <s v="CUST0374"/>
    <x v="959"/>
    <x v="3"/>
    <x v="43"/>
    <x v="43"/>
    <x v="0"/>
    <n v="9"/>
    <n v="30.96"/>
    <n v="97.43"/>
    <n v="876.87000000000012"/>
    <n v="278.64"/>
    <n v="598.23000000000013"/>
  </r>
  <r>
    <s v="TXN01462"/>
    <x v="110"/>
    <s v="CUST0360"/>
    <x v="226"/>
    <x v="0"/>
    <x v="54"/>
    <x v="54"/>
    <x v="1"/>
    <n v="1"/>
    <n v="48.6"/>
    <n v="7.14"/>
    <n v="7.14"/>
    <n v="48.6"/>
    <n v="-41.46"/>
  </r>
  <r>
    <s v="TXN01463"/>
    <x v="59"/>
    <s v="CUST1451"/>
    <x v="671"/>
    <x v="1"/>
    <x v="36"/>
    <x v="36"/>
    <x v="2"/>
    <n v="9"/>
    <n v="44.18"/>
    <n v="75.66"/>
    <n v="680.93999999999994"/>
    <n v="397.62"/>
    <n v="283.31999999999994"/>
  </r>
  <r>
    <s v="TXN01464"/>
    <x v="20"/>
    <s v="CUST1419"/>
    <x v="960"/>
    <x v="0"/>
    <x v="47"/>
    <x v="47"/>
    <x v="2"/>
    <n v="2"/>
    <n v="29.86"/>
    <n v="27.18"/>
    <n v="54.36"/>
    <n v="59.72"/>
    <n v="-5.3599999999999994"/>
  </r>
  <r>
    <s v="TXN01465"/>
    <x v="175"/>
    <s v="CUST1365"/>
    <x v="961"/>
    <x v="0"/>
    <x v="39"/>
    <x v="39"/>
    <x v="1"/>
    <n v="4"/>
    <n v="2.85"/>
    <n v="14.65"/>
    <n v="58.6"/>
    <n v="11.4"/>
    <n v="47.2"/>
  </r>
  <r>
    <s v="TXN01466"/>
    <x v="198"/>
    <s v="CUST0315"/>
    <x v="962"/>
    <x v="3"/>
    <x v="38"/>
    <x v="38"/>
    <x v="3"/>
    <n v="5"/>
    <n v="32.54"/>
    <n v="44.58"/>
    <n v="222.89999999999998"/>
    <n v="162.69999999999999"/>
    <n v="60.199999999999989"/>
  </r>
  <r>
    <s v="TXN01467"/>
    <x v="39"/>
    <s v="CUST0331"/>
    <x v="128"/>
    <x v="2"/>
    <x v="56"/>
    <x v="56"/>
    <x v="0"/>
    <n v="8"/>
    <n v="41.18"/>
    <n v="41.48"/>
    <n v="331.84"/>
    <n v="329.44"/>
    <n v="2.3999999999999773"/>
  </r>
  <r>
    <s v="TXN01468"/>
    <x v="172"/>
    <s v="CUST0488"/>
    <x v="93"/>
    <x v="1"/>
    <x v="4"/>
    <x v="4"/>
    <x v="1"/>
    <n v="8"/>
    <n v="1.21"/>
    <n v="60.35"/>
    <n v="482.8"/>
    <n v="9.68"/>
    <n v="473.12"/>
  </r>
  <r>
    <s v="TXN01469"/>
    <x v="28"/>
    <s v="CUST0240"/>
    <x v="269"/>
    <x v="2"/>
    <x v="67"/>
    <x v="67"/>
    <x v="3"/>
    <n v="7"/>
    <n v="31.5"/>
    <n v="7.09"/>
    <n v="49.629999999999995"/>
    <n v="220.5"/>
    <n v="-170.87"/>
  </r>
  <r>
    <s v="TXN01470"/>
    <x v="139"/>
    <s v="CUST0085"/>
    <x v="637"/>
    <x v="2"/>
    <x v="26"/>
    <x v="26"/>
    <x v="4"/>
    <n v="1"/>
    <n v="21.34"/>
    <n v="20.6"/>
    <n v="20.6"/>
    <n v="21.34"/>
    <n v="-0.73999999999999844"/>
  </r>
  <r>
    <s v="TXN01471"/>
    <x v="331"/>
    <s v="CUST0649"/>
    <x v="175"/>
    <x v="3"/>
    <x v="27"/>
    <x v="27"/>
    <x v="3"/>
    <n v="7"/>
    <n v="9.64"/>
    <n v="87.91"/>
    <n v="615.37"/>
    <n v="67.48"/>
    <n v="547.89"/>
  </r>
  <r>
    <s v="TXN01472"/>
    <x v="279"/>
    <s v="CUST1177"/>
    <x v="406"/>
    <x v="3"/>
    <x v="35"/>
    <x v="35"/>
    <x v="4"/>
    <n v="9"/>
    <n v="48.19"/>
    <n v="95.26"/>
    <n v="857.34"/>
    <n v="433.71"/>
    <n v="423.63000000000005"/>
  </r>
  <r>
    <s v="TXN01473"/>
    <x v="42"/>
    <s v="CUST0260"/>
    <x v="588"/>
    <x v="2"/>
    <x v="25"/>
    <x v="25"/>
    <x v="2"/>
    <n v="6"/>
    <n v="40.75"/>
    <n v="72.47"/>
    <n v="434.82"/>
    <n v="244.5"/>
    <n v="190.32"/>
  </r>
  <r>
    <s v="TXN01474"/>
    <x v="245"/>
    <s v="CUST0903"/>
    <x v="690"/>
    <x v="1"/>
    <x v="57"/>
    <x v="57"/>
    <x v="0"/>
    <n v="5"/>
    <n v="31.77"/>
    <n v="37.17"/>
    <n v="185.85000000000002"/>
    <n v="158.85"/>
    <n v="27.000000000000028"/>
  </r>
  <r>
    <s v="TXN01475"/>
    <x v="149"/>
    <s v="CUST0534"/>
    <x v="576"/>
    <x v="2"/>
    <x v="39"/>
    <x v="39"/>
    <x v="1"/>
    <n v="7"/>
    <n v="2.85"/>
    <n v="43.49"/>
    <n v="304.43"/>
    <n v="19.95"/>
    <n v="284.48"/>
  </r>
  <r>
    <s v="TXN01476"/>
    <x v="278"/>
    <s v="CUST0758"/>
    <x v="602"/>
    <x v="3"/>
    <x v="5"/>
    <x v="5"/>
    <x v="2"/>
    <n v="3"/>
    <n v="35.82"/>
    <n v="44.91"/>
    <n v="134.72999999999999"/>
    <n v="107.46000000000001"/>
    <n v="27.269999999999982"/>
  </r>
  <r>
    <s v="TXN01477"/>
    <x v="352"/>
    <s v="CUST0378"/>
    <x v="677"/>
    <x v="0"/>
    <x v="40"/>
    <x v="40"/>
    <x v="4"/>
    <n v="7"/>
    <n v="21.9"/>
    <n v="8.6"/>
    <n v="60.199999999999996"/>
    <n v="153.29999999999998"/>
    <n v="-93.1"/>
  </r>
  <r>
    <s v="TXN01478"/>
    <x v="122"/>
    <s v="CUST0421"/>
    <x v="302"/>
    <x v="3"/>
    <x v="66"/>
    <x v="66"/>
    <x v="2"/>
    <n v="8"/>
    <n v="31.85"/>
    <n v="23.84"/>
    <n v="190.72"/>
    <n v="254.8"/>
    <n v="-64.080000000000013"/>
  </r>
  <r>
    <s v="TXN01479"/>
    <x v="114"/>
    <s v="CUST1152"/>
    <x v="136"/>
    <x v="3"/>
    <x v="40"/>
    <x v="40"/>
    <x v="4"/>
    <n v="4"/>
    <n v="21.9"/>
    <n v="55.32"/>
    <n v="221.28"/>
    <n v="87.6"/>
    <n v="133.68"/>
  </r>
  <r>
    <s v="TXN01480"/>
    <x v="152"/>
    <s v="CUST1449"/>
    <x v="52"/>
    <x v="0"/>
    <x v="34"/>
    <x v="34"/>
    <x v="2"/>
    <n v="7"/>
    <n v="8.02"/>
    <n v="98.69"/>
    <n v="690.82999999999993"/>
    <n v="56.14"/>
    <n v="634.68999999999994"/>
  </r>
  <r>
    <s v="TXN01481"/>
    <x v="27"/>
    <s v="CUST0072"/>
    <x v="701"/>
    <x v="2"/>
    <x v="15"/>
    <x v="15"/>
    <x v="4"/>
    <n v="6"/>
    <n v="40"/>
    <n v="20.350000000000001"/>
    <n v="122.10000000000001"/>
    <n v="240"/>
    <n v="-117.89999999999999"/>
  </r>
  <r>
    <s v="TXN01482"/>
    <x v="53"/>
    <s v="CUST1364"/>
    <x v="948"/>
    <x v="0"/>
    <x v="22"/>
    <x v="22"/>
    <x v="0"/>
    <n v="9"/>
    <n v="19.34"/>
    <n v="32.25"/>
    <n v="290.25"/>
    <n v="174.06"/>
    <n v="116.19"/>
  </r>
  <r>
    <s v="TXN01483"/>
    <x v="360"/>
    <s v="CUST0650"/>
    <x v="963"/>
    <x v="0"/>
    <x v="44"/>
    <x v="44"/>
    <x v="4"/>
    <n v="7"/>
    <n v="2.25"/>
    <n v="51.19"/>
    <n v="358.33"/>
    <n v="15.75"/>
    <n v="342.58"/>
  </r>
  <r>
    <s v="TXN01484"/>
    <x v="314"/>
    <s v="CUST0705"/>
    <x v="964"/>
    <x v="1"/>
    <x v="19"/>
    <x v="19"/>
    <x v="3"/>
    <n v="4"/>
    <n v="22.66"/>
    <n v="63.36"/>
    <n v="253.44"/>
    <n v="90.64"/>
    <n v="162.80000000000001"/>
  </r>
  <r>
    <s v="TXN01485"/>
    <x v="191"/>
    <s v="CUST0303"/>
    <x v="965"/>
    <x v="1"/>
    <x v="16"/>
    <x v="16"/>
    <x v="3"/>
    <n v="3"/>
    <n v="47.88"/>
    <n v="44.81"/>
    <n v="134.43"/>
    <n v="143.64000000000001"/>
    <n v="-9.210000000000008"/>
  </r>
  <r>
    <s v="TXN01486"/>
    <x v="161"/>
    <s v="CUST0764"/>
    <x v="917"/>
    <x v="3"/>
    <x v="23"/>
    <x v="23"/>
    <x v="2"/>
    <n v="6"/>
    <n v="13.68"/>
    <n v="41.91"/>
    <n v="251.45999999999998"/>
    <n v="82.08"/>
    <n v="169.38"/>
  </r>
  <r>
    <s v="TXN01487"/>
    <x v="211"/>
    <s v="CUST0919"/>
    <x v="966"/>
    <x v="0"/>
    <x v="14"/>
    <x v="14"/>
    <x v="3"/>
    <n v="6"/>
    <n v="23.97"/>
    <n v="41.55"/>
    <n v="249.29999999999998"/>
    <n v="143.82"/>
    <n v="105.47999999999999"/>
  </r>
  <r>
    <s v="TXN01488"/>
    <x v="261"/>
    <s v="CUST1106"/>
    <x v="821"/>
    <x v="2"/>
    <x v="9"/>
    <x v="9"/>
    <x v="4"/>
    <n v="3"/>
    <n v="38.15"/>
    <n v="85.99"/>
    <n v="257.96999999999997"/>
    <n v="114.44999999999999"/>
    <n v="143.51999999999998"/>
  </r>
  <r>
    <s v="TXN01489"/>
    <x v="361"/>
    <s v="CUST0333"/>
    <x v="67"/>
    <x v="1"/>
    <x v="59"/>
    <x v="59"/>
    <x v="0"/>
    <n v="6"/>
    <n v="35.39"/>
    <n v="64.56"/>
    <n v="387.36"/>
    <n v="212.34"/>
    <n v="175.02"/>
  </r>
  <r>
    <s v="TXN01490"/>
    <x v="43"/>
    <s v="CUST1093"/>
    <x v="375"/>
    <x v="2"/>
    <x v="44"/>
    <x v="44"/>
    <x v="4"/>
    <n v="7"/>
    <n v="2.25"/>
    <n v="65.040000000000006"/>
    <n v="455.28000000000003"/>
    <n v="15.75"/>
    <n v="439.53000000000003"/>
  </r>
  <r>
    <s v="TXN01491"/>
    <x v="151"/>
    <s v="CUST0618"/>
    <x v="624"/>
    <x v="2"/>
    <x v="60"/>
    <x v="60"/>
    <x v="1"/>
    <n v="3"/>
    <n v="42.74"/>
    <n v="41.7"/>
    <n v="125.10000000000001"/>
    <n v="128.22"/>
    <n v="-3.1199999999999903"/>
  </r>
  <r>
    <s v="TXN01492"/>
    <x v="271"/>
    <s v="CUST0249"/>
    <x v="721"/>
    <x v="3"/>
    <x v="49"/>
    <x v="49"/>
    <x v="4"/>
    <n v="4"/>
    <n v="19.98"/>
    <n v="47.18"/>
    <n v="188.72"/>
    <n v="79.92"/>
    <n v="108.8"/>
  </r>
  <r>
    <s v="TXN01493"/>
    <x v="233"/>
    <s v="CUST0052"/>
    <x v="28"/>
    <x v="0"/>
    <x v="74"/>
    <x v="74"/>
    <x v="3"/>
    <n v="7"/>
    <n v="8.86"/>
    <n v="84.94"/>
    <n v="594.57999999999993"/>
    <n v="62.019999999999996"/>
    <n v="532.55999999999995"/>
  </r>
  <r>
    <s v="TXN01494"/>
    <x v="96"/>
    <s v="CUST0829"/>
    <x v="967"/>
    <x v="0"/>
    <x v="4"/>
    <x v="4"/>
    <x v="1"/>
    <n v="7"/>
    <n v="1.21"/>
    <n v="40.68"/>
    <n v="284.76"/>
    <n v="8.4699999999999989"/>
    <n v="276.28999999999996"/>
  </r>
  <r>
    <s v="TXN01495"/>
    <x v="95"/>
    <s v="CUST1023"/>
    <x v="968"/>
    <x v="1"/>
    <x v="33"/>
    <x v="33"/>
    <x v="3"/>
    <n v="3"/>
    <n v="35.53"/>
    <n v="11.03"/>
    <n v="33.089999999999996"/>
    <n v="106.59"/>
    <n v="-73.5"/>
  </r>
  <r>
    <s v="TXN01496"/>
    <x v="14"/>
    <s v="CUST0298"/>
    <x v="117"/>
    <x v="2"/>
    <x v="32"/>
    <x v="32"/>
    <x v="1"/>
    <n v="9"/>
    <n v="3.21"/>
    <n v="90.15"/>
    <n v="811.35"/>
    <n v="28.89"/>
    <n v="782.46"/>
  </r>
  <r>
    <s v="TXN01497"/>
    <x v="189"/>
    <s v="CUST0939"/>
    <x v="752"/>
    <x v="0"/>
    <x v="16"/>
    <x v="16"/>
    <x v="3"/>
    <n v="4"/>
    <n v="47.88"/>
    <n v="81.540000000000006"/>
    <n v="326.16000000000003"/>
    <n v="191.52"/>
    <n v="134.64000000000001"/>
  </r>
  <r>
    <s v="TXN01498"/>
    <x v="338"/>
    <s v="CUST0656"/>
    <x v="969"/>
    <x v="0"/>
    <x v="47"/>
    <x v="47"/>
    <x v="2"/>
    <n v="2"/>
    <n v="29.86"/>
    <n v="8.06"/>
    <n v="16.12"/>
    <n v="59.72"/>
    <n v="-43.599999999999994"/>
  </r>
  <r>
    <s v="TXN01499"/>
    <x v="87"/>
    <s v="CUST0320"/>
    <x v="970"/>
    <x v="2"/>
    <x v="33"/>
    <x v="33"/>
    <x v="3"/>
    <n v="5"/>
    <n v="35.53"/>
    <n v="95.37"/>
    <n v="476.85"/>
    <n v="177.65"/>
    <n v="299.20000000000005"/>
  </r>
  <r>
    <s v="TXN01500"/>
    <x v="251"/>
    <s v="CUST0009"/>
    <x v="309"/>
    <x v="0"/>
    <x v="45"/>
    <x v="45"/>
    <x v="4"/>
    <n v="1"/>
    <n v="39.729999999999997"/>
    <n v="61.51"/>
    <n v="61.51"/>
    <n v="39.729999999999997"/>
    <n v="21.78"/>
  </r>
  <r>
    <s v="TXN01501"/>
    <x v="243"/>
    <s v="CUST1119"/>
    <x v="536"/>
    <x v="1"/>
    <x v="8"/>
    <x v="8"/>
    <x v="0"/>
    <n v="8"/>
    <n v="37.880000000000003"/>
    <n v="51.01"/>
    <n v="408.08"/>
    <n v="303.04000000000002"/>
    <n v="105.03999999999996"/>
  </r>
  <r>
    <s v="TXN01502"/>
    <x v="191"/>
    <s v="CUST1040"/>
    <x v="822"/>
    <x v="3"/>
    <x v="64"/>
    <x v="64"/>
    <x v="4"/>
    <n v="7"/>
    <n v="34.61"/>
    <n v="73.349999999999994"/>
    <n v="513.44999999999993"/>
    <n v="242.26999999999998"/>
    <n v="271.17999999999995"/>
  </r>
  <r>
    <s v="TXN01503"/>
    <x v="330"/>
    <s v="CUST0679"/>
    <x v="123"/>
    <x v="1"/>
    <x v="25"/>
    <x v="25"/>
    <x v="2"/>
    <n v="7"/>
    <n v="40.75"/>
    <n v="50.01"/>
    <n v="350.07"/>
    <n v="285.25"/>
    <n v="64.819999999999993"/>
  </r>
  <r>
    <s v="TXN01504"/>
    <x v="329"/>
    <s v="CUST1326"/>
    <x v="726"/>
    <x v="1"/>
    <x v="34"/>
    <x v="34"/>
    <x v="2"/>
    <n v="5"/>
    <n v="8.02"/>
    <n v="23.74"/>
    <n v="118.69999999999999"/>
    <n v="40.099999999999994"/>
    <n v="78.599999999999994"/>
  </r>
  <r>
    <s v="TXN01505"/>
    <x v="353"/>
    <s v="CUST1445"/>
    <x v="271"/>
    <x v="1"/>
    <x v="68"/>
    <x v="68"/>
    <x v="0"/>
    <n v="5"/>
    <n v="1.38"/>
    <n v="85.63"/>
    <n v="428.15"/>
    <n v="6.8999999999999995"/>
    <n v="421.25"/>
  </r>
  <r>
    <s v="TXN01506"/>
    <x v="226"/>
    <s v="CUST0606"/>
    <x v="883"/>
    <x v="2"/>
    <x v="33"/>
    <x v="33"/>
    <x v="3"/>
    <n v="4"/>
    <n v="35.53"/>
    <n v="91.99"/>
    <n v="367.96"/>
    <n v="142.12"/>
    <n v="225.83999999999997"/>
  </r>
  <r>
    <s v="TXN01507"/>
    <x v="212"/>
    <s v="CUST0971"/>
    <x v="937"/>
    <x v="0"/>
    <x v="40"/>
    <x v="40"/>
    <x v="4"/>
    <n v="9"/>
    <n v="21.9"/>
    <n v="85.72"/>
    <n v="771.48"/>
    <n v="197.1"/>
    <n v="574.38"/>
  </r>
  <r>
    <s v="TXN01508"/>
    <x v="284"/>
    <s v="CUST0594"/>
    <x v="730"/>
    <x v="1"/>
    <x v="53"/>
    <x v="53"/>
    <x v="2"/>
    <n v="9"/>
    <n v="23.58"/>
    <n v="34.35"/>
    <n v="309.15000000000003"/>
    <n v="212.21999999999997"/>
    <n v="96.930000000000064"/>
  </r>
  <r>
    <s v="TXN01509"/>
    <x v="75"/>
    <s v="CUST1175"/>
    <x v="868"/>
    <x v="2"/>
    <x v="48"/>
    <x v="48"/>
    <x v="0"/>
    <n v="9"/>
    <n v="1.01"/>
    <n v="12.48"/>
    <n v="112.32000000000001"/>
    <n v="9.09"/>
    <n v="103.23"/>
  </r>
  <r>
    <s v="TXN01510"/>
    <x v="254"/>
    <s v="CUST1366"/>
    <x v="971"/>
    <x v="1"/>
    <x v="40"/>
    <x v="40"/>
    <x v="4"/>
    <n v="6"/>
    <n v="21.9"/>
    <n v="24.09"/>
    <n v="144.54"/>
    <n v="131.39999999999998"/>
    <n v="13.140000000000015"/>
  </r>
  <r>
    <s v="TXN01511"/>
    <x v="89"/>
    <s v="CUST0302"/>
    <x v="972"/>
    <x v="0"/>
    <x v="59"/>
    <x v="59"/>
    <x v="0"/>
    <n v="1"/>
    <n v="35.39"/>
    <n v="93.35"/>
    <n v="93.35"/>
    <n v="35.39"/>
    <n v="57.959999999999994"/>
  </r>
  <r>
    <s v="TXN01512"/>
    <x v="149"/>
    <s v="CUST1158"/>
    <x v="245"/>
    <x v="1"/>
    <x v="1"/>
    <x v="1"/>
    <x v="1"/>
    <n v="7"/>
    <n v="22.93"/>
    <n v="81.52"/>
    <n v="570.64"/>
    <n v="160.51"/>
    <n v="410.13"/>
  </r>
  <r>
    <s v="TXN01513"/>
    <x v="3"/>
    <s v="CUST1493"/>
    <x v="973"/>
    <x v="0"/>
    <x v="23"/>
    <x v="23"/>
    <x v="2"/>
    <n v="3"/>
    <n v="13.68"/>
    <n v="16.02"/>
    <n v="48.06"/>
    <n v="41.04"/>
    <n v="7.0200000000000031"/>
  </r>
  <r>
    <s v="TXN01514"/>
    <x v="274"/>
    <s v="CUST0906"/>
    <x v="974"/>
    <x v="3"/>
    <x v="65"/>
    <x v="65"/>
    <x v="1"/>
    <n v="8"/>
    <n v="47.62"/>
    <n v="21.6"/>
    <n v="172.8"/>
    <n v="380.96"/>
    <n v="-208.15999999999997"/>
  </r>
  <r>
    <s v="TXN01515"/>
    <x v="244"/>
    <s v="CUST0694"/>
    <x v="353"/>
    <x v="2"/>
    <x v="0"/>
    <x v="0"/>
    <x v="0"/>
    <n v="2"/>
    <n v="47.78"/>
    <n v="26.82"/>
    <n v="53.64"/>
    <n v="95.56"/>
    <n v="-41.92"/>
  </r>
  <r>
    <s v="TXN01516"/>
    <x v="101"/>
    <s v="CUST1412"/>
    <x v="720"/>
    <x v="3"/>
    <x v="56"/>
    <x v="56"/>
    <x v="0"/>
    <n v="3"/>
    <n v="41.18"/>
    <n v="70.400000000000006"/>
    <n v="211.20000000000002"/>
    <n v="123.53999999999999"/>
    <n v="87.660000000000025"/>
  </r>
  <r>
    <s v="TXN01517"/>
    <x v="282"/>
    <s v="CUST0231"/>
    <x v="823"/>
    <x v="1"/>
    <x v="48"/>
    <x v="48"/>
    <x v="0"/>
    <n v="2"/>
    <n v="1.01"/>
    <n v="87.8"/>
    <n v="175.6"/>
    <n v="2.02"/>
    <n v="173.57999999999998"/>
  </r>
  <r>
    <s v="TXN01518"/>
    <x v="329"/>
    <s v="CUST1499"/>
    <x v="880"/>
    <x v="1"/>
    <x v="63"/>
    <x v="63"/>
    <x v="4"/>
    <n v="5"/>
    <n v="28.03"/>
    <n v="75.55"/>
    <n v="377.75"/>
    <n v="140.15"/>
    <n v="237.6"/>
  </r>
  <r>
    <s v="TXN01519"/>
    <x v="83"/>
    <s v="CUST0981"/>
    <x v="402"/>
    <x v="0"/>
    <x v="69"/>
    <x v="69"/>
    <x v="1"/>
    <n v="6"/>
    <n v="25.33"/>
    <n v="89.69"/>
    <n v="538.14"/>
    <n v="151.97999999999999"/>
    <n v="386.15999999999997"/>
  </r>
  <r>
    <s v="TXN01520"/>
    <x v="116"/>
    <s v="CUST0083"/>
    <x v="871"/>
    <x v="1"/>
    <x v="4"/>
    <x v="4"/>
    <x v="1"/>
    <n v="8"/>
    <n v="1.21"/>
    <n v="51.47"/>
    <n v="411.76"/>
    <n v="9.68"/>
    <n v="402.08"/>
  </r>
  <r>
    <s v="TXN01521"/>
    <x v="113"/>
    <s v="CUST0286"/>
    <x v="975"/>
    <x v="0"/>
    <x v="36"/>
    <x v="36"/>
    <x v="2"/>
    <n v="5"/>
    <n v="44.18"/>
    <n v="42.27"/>
    <n v="211.35000000000002"/>
    <n v="220.9"/>
    <n v="-9.5499999999999829"/>
  </r>
  <r>
    <s v="TXN01522"/>
    <x v="136"/>
    <s v="CUST1389"/>
    <x v="247"/>
    <x v="1"/>
    <x v="59"/>
    <x v="59"/>
    <x v="0"/>
    <n v="1"/>
    <n v="35.39"/>
    <n v="53.61"/>
    <n v="53.61"/>
    <n v="35.39"/>
    <n v="18.22"/>
  </r>
  <r>
    <s v="TXN01523"/>
    <x v="50"/>
    <s v="CUST1129"/>
    <x v="976"/>
    <x v="2"/>
    <x v="63"/>
    <x v="63"/>
    <x v="4"/>
    <n v="3"/>
    <n v="28.03"/>
    <n v="9.5"/>
    <n v="28.5"/>
    <n v="84.09"/>
    <n v="-55.59"/>
  </r>
  <r>
    <s v="TXN01524"/>
    <x v="63"/>
    <s v="CUST0240"/>
    <x v="269"/>
    <x v="2"/>
    <x v="37"/>
    <x v="37"/>
    <x v="2"/>
    <n v="5"/>
    <n v="36.64"/>
    <n v="85.43"/>
    <n v="427.15000000000003"/>
    <n v="183.2"/>
    <n v="243.95000000000005"/>
  </r>
  <r>
    <s v="TXN01525"/>
    <x v="18"/>
    <s v="CUST0631"/>
    <x v="72"/>
    <x v="2"/>
    <x v="22"/>
    <x v="22"/>
    <x v="0"/>
    <n v="9"/>
    <n v="19.34"/>
    <n v="17.260000000000002"/>
    <n v="155.34"/>
    <n v="174.06"/>
    <n v="-18.72"/>
  </r>
  <r>
    <s v="TXN01526"/>
    <x v="41"/>
    <s v="CUST0051"/>
    <x v="977"/>
    <x v="3"/>
    <x v="21"/>
    <x v="21"/>
    <x v="0"/>
    <n v="8"/>
    <n v="12.41"/>
    <n v="82.02"/>
    <n v="656.16"/>
    <n v="99.28"/>
    <n v="556.88"/>
  </r>
  <r>
    <s v="TXN01527"/>
    <x v="182"/>
    <s v="CUST0823"/>
    <x v="978"/>
    <x v="2"/>
    <x v="51"/>
    <x v="51"/>
    <x v="2"/>
    <n v="4"/>
    <n v="3.13"/>
    <n v="74.17"/>
    <n v="296.68"/>
    <n v="12.52"/>
    <n v="284.16000000000003"/>
  </r>
  <r>
    <s v="TXN01528"/>
    <x v="188"/>
    <s v="CUST1265"/>
    <x v="979"/>
    <x v="1"/>
    <x v="42"/>
    <x v="42"/>
    <x v="1"/>
    <n v="6"/>
    <n v="1.35"/>
    <n v="80.89"/>
    <n v="485.34000000000003"/>
    <n v="8.1000000000000014"/>
    <n v="477.24"/>
  </r>
  <r>
    <s v="TXN01529"/>
    <x v="24"/>
    <s v="CUST0452"/>
    <x v="769"/>
    <x v="1"/>
    <x v="0"/>
    <x v="0"/>
    <x v="0"/>
    <n v="1"/>
    <n v="47.78"/>
    <n v="28.6"/>
    <n v="28.6"/>
    <n v="47.78"/>
    <n v="-19.18"/>
  </r>
  <r>
    <s v="TXN01530"/>
    <x v="122"/>
    <s v="CUST0914"/>
    <x v="75"/>
    <x v="1"/>
    <x v="13"/>
    <x v="13"/>
    <x v="0"/>
    <n v="2"/>
    <n v="4.59"/>
    <n v="82.46"/>
    <n v="164.92"/>
    <n v="9.18"/>
    <n v="155.73999999999998"/>
  </r>
  <r>
    <s v="TXN01531"/>
    <x v="92"/>
    <s v="CUST0732"/>
    <x v="980"/>
    <x v="1"/>
    <x v="45"/>
    <x v="45"/>
    <x v="4"/>
    <n v="4"/>
    <n v="39.729999999999997"/>
    <n v="38.049999999999997"/>
    <n v="152.19999999999999"/>
    <n v="158.91999999999999"/>
    <n v="-6.7199999999999989"/>
  </r>
  <r>
    <s v="TXN01532"/>
    <x v="197"/>
    <s v="CUST0190"/>
    <x v="287"/>
    <x v="3"/>
    <x v="11"/>
    <x v="11"/>
    <x v="2"/>
    <n v="8"/>
    <n v="45.97"/>
    <n v="61.69"/>
    <n v="493.52"/>
    <n v="367.76"/>
    <n v="125.75999999999999"/>
  </r>
  <r>
    <s v="TXN01533"/>
    <x v="49"/>
    <s v="CUST0669"/>
    <x v="947"/>
    <x v="0"/>
    <x v="65"/>
    <x v="65"/>
    <x v="1"/>
    <n v="3"/>
    <n v="47.62"/>
    <n v="36.32"/>
    <n v="108.96000000000001"/>
    <n v="142.85999999999999"/>
    <n v="-33.899999999999977"/>
  </r>
  <r>
    <s v="TXN01534"/>
    <x v="35"/>
    <s v="CUST0113"/>
    <x v="113"/>
    <x v="2"/>
    <x v="22"/>
    <x v="22"/>
    <x v="0"/>
    <n v="4"/>
    <n v="19.34"/>
    <n v="84.22"/>
    <n v="336.88"/>
    <n v="77.36"/>
    <n v="259.52"/>
  </r>
  <r>
    <s v="TXN01535"/>
    <x v="182"/>
    <s v="CUST1246"/>
    <x v="91"/>
    <x v="0"/>
    <x v="43"/>
    <x v="43"/>
    <x v="0"/>
    <n v="3"/>
    <n v="30.96"/>
    <n v="82.52"/>
    <n v="247.56"/>
    <n v="92.88"/>
    <n v="154.68"/>
  </r>
  <r>
    <s v="TXN01536"/>
    <x v="161"/>
    <s v="CUST1314"/>
    <x v="981"/>
    <x v="0"/>
    <x v="51"/>
    <x v="51"/>
    <x v="2"/>
    <n v="5"/>
    <n v="3.13"/>
    <n v="95.84"/>
    <n v="479.20000000000005"/>
    <n v="15.649999999999999"/>
    <n v="463.55000000000007"/>
  </r>
  <r>
    <s v="TXN01537"/>
    <x v="60"/>
    <s v="CUST0400"/>
    <x v="648"/>
    <x v="0"/>
    <x v="48"/>
    <x v="48"/>
    <x v="0"/>
    <n v="6"/>
    <n v="1.01"/>
    <n v="16.53"/>
    <n v="99.18"/>
    <n v="6.0600000000000005"/>
    <n v="93.12"/>
  </r>
  <r>
    <s v="TXN01538"/>
    <x v="258"/>
    <s v="CUST1195"/>
    <x v="982"/>
    <x v="1"/>
    <x v="17"/>
    <x v="17"/>
    <x v="1"/>
    <n v="4"/>
    <n v="26.74"/>
    <n v="49.24"/>
    <n v="196.96"/>
    <n v="106.96"/>
    <n v="90.000000000000014"/>
  </r>
  <r>
    <s v="TXN01539"/>
    <x v="164"/>
    <s v="CUST1079"/>
    <x v="548"/>
    <x v="3"/>
    <x v="65"/>
    <x v="65"/>
    <x v="1"/>
    <n v="9"/>
    <n v="47.62"/>
    <n v="72.88"/>
    <n v="655.92"/>
    <n v="428.58"/>
    <n v="227.33999999999997"/>
  </r>
  <r>
    <s v="TXN01540"/>
    <x v="63"/>
    <s v="CUST0455"/>
    <x v="983"/>
    <x v="1"/>
    <x v="3"/>
    <x v="3"/>
    <x v="0"/>
    <n v="6"/>
    <n v="28.91"/>
    <n v="87.53"/>
    <n v="525.18000000000006"/>
    <n v="173.46"/>
    <n v="351.72"/>
  </r>
  <r>
    <s v="TXN01541"/>
    <x v="104"/>
    <s v="CUST0570"/>
    <x v="105"/>
    <x v="3"/>
    <x v="66"/>
    <x v="66"/>
    <x v="2"/>
    <n v="3"/>
    <n v="31.85"/>
    <n v="32.39"/>
    <n v="97.17"/>
    <n v="95.550000000000011"/>
    <n v="1.6199999999999903"/>
  </r>
  <r>
    <s v="TXN01542"/>
    <x v="290"/>
    <s v="CUST0401"/>
    <x v="466"/>
    <x v="3"/>
    <x v="20"/>
    <x v="20"/>
    <x v="3"/>
    <n v="6"/>
    <n v="40.85"/>
    <n v="47.99"/>
    <n v="287.94"/>
    <n v="245.10000000000002"/>
    <n v="42.839999999999975"/>
  </r>
  <r>
    <s v="TXN01543"/>
    <x v="181"/>
    <s v="CUST0047"/>
    <x v="321"/>
    <x v="0"/>
    <x v="31"/>
    <x v="31"/>
    <x v="3"/>
    <n v="8"/>
    <n v="13.9"/>
    <n v="21.18"/>
    <n v="169.44"/>
    <n v="111.2"/>
    <n v="58.239999999999995"/>
  </r>
  <r>
    <s v="TXN01544"/>
    <x v="209"/>
    <s v="CUST0172"/>
    <x v="984"/>
    <x v="2"/>
    <x v="32"/>
    <x v="32"/>
    <x v="1"/>
    <n v="5"/>
    <n v="3.21"/>
    <n v="33.6"/>
    <n v="168"/>
    <n v="16.05"/>
    <n v="151.94999999999999"/>
  </r>
  <r>
    <s v="TXN01545"/>
    <x v="251"/>
    <s v="CUST1103"/>
    <x v="985"/>
    <x v="0"/>
    <x v="62"/>
    <x v="62"/>
    <x v="2"/>
    <n v="4"/>
    <n v="46.58"/>
    <n v="8.8800000000000008"/>
    <n v="35.520000000000003"/>
    <n v="186.32"/>
    <n v="-150.79999999999998"/>
  </r>
  <r>
    <s v="TXN01546"/>
    <x v="209"/>
    <s v="CUST0913"/>
    <x v="986"/>
    <x v="2"/>
    <x v="0"/>
    <x v="0"/>
    <x v="0"/>
    <n v="5"/>
    <n v="47.78"/>
    <n v="99.58"/>
    <n v="497.9"/>
    <n v="238.9"/>
    <n v="259"/>
  </r>
  <r>
    <s v="TXN01547"/>
    <x v="273"/>
    <s v="CUST1387"/>
    <x v="835"/>
    <x v="1"/>
    <x v="30"/>
    <x v="30"/>
    <x v="3"/>
    <n v="1"/>
    <n v="24.03"/>
    <n v="41.65"/>
    <n v="41.65"/>
    <n v="24.03"/>
    <n v="17.619999999999997"/>
  </r>
  <r>
    <s v="TXN01548"/>
    <x v="270"/>
    <s v="CUST1376"/>
    <x v="987"/>
    <x v="2"/>
    <x v="18"/>
    <x v="18"/>
    <x v="4"/>
    <n v="9"/>
    <n v="45.26"/>
    <n v="12.29"/>
    <n v="110.60999999999999"/>
    <n v="407.34"/>
    <n v="-296.73"/>
  </r>
  <r>
    <s v="TXN01549"/>
    <x v="133"/>
    <s v="CUST0179"/>
    <x v="314"/>
    <x v="1"/>
    <x v="69"/>
    <x v="69"/>
    <x v="1"/>
    <n v="3"/>
    <n v="25.33"/>
    <n v="41.48"/>
    <n v="124.44"/>
    <n v="75.989999999999995"/>
    <n v="48.45"/>
  </r>
  <r>
    <s v="TXN01550"/>
    <x v="111"/>
    <s v="CUST1049"/>
    <x v="988"/>
    <x v="1"/>
    <x v="45"/>
    <x v="45"/>
    <x v="4"/>
    <n v="3"/>
    <n v="39.729999999999997"/>
    <n v="10.61"/>
    <n v="31.83"/>
    <n v="119.19"/>
    <n v="-87.36"/>
  </r>
  <r>
    <s v="TXN01551"/>
    <x v="243"/>
    <s v="CUST0808"/>
    <x v="493"/>
    <x v="0"/>
    <x v="24"/>
    <x v="24"/>
    <x v="0"/>
    <n v="6"/>
    <n v="24.52"/>
    <n v="10.45"/>
    <n v="62.699999999999996"/>
    <n v="147.12"/>
    <n v="-84.420000000000016"/>
  </r>
  <r>
    <s v="TXN01552"/>
    <x v="177"/>
    <s v="CUST0399"/>
    <x v="989"/>
    <x v="2"/>
    <x v="62"/>
    <x v="62"/>
    <x v="2"/>
    <n v="7"/>
    <n v="46.58"/>
    <n v="48"/>
    <n v="336"/>
    <n v="326.06"/>
    <n v="9.9399999999999977"/>
  </r>
  <r>
    <s v="TXN01553"/>
    <x v="169"/>
    <s v="CUST1005"/>
    <x v="714"/>
    <x v="1"/>
    <x v="12"/>
    <x v="12"/>
    <x v="2"/>
    <n v="3"/>
    <n v="32.950000000000003"/>
    <n v="80.959999999999994"/>
    <n v="242.88"/>
    <n v="98.850000000000009"/>
    <n v="144.02999999999997"/>
  </r>
  <r>
    <s v="TXN01554"/>
    <x v="108"/>
    <s v="CUST0651"/>
    <x v="990"/>
    <x v="0"/>
    <x v="2"/>
    <x v="2"/>
    <x v="1"/>
    <n v="3"/>
    <n v="33.65"/>
    <n v="80.89"/>
    <n v="242.67000000000002"/>
    <n v="100.94999999999999"/>
    <n v="141.72000000000003"/>
  </r>
  <r>
    <s v="TXN01555"/>
    <x v="146"/>
    <s v="CUST1236"/>
    <x v="121"/>
    <x v="3"/>
    <x v="6"/>
    <x v="6"/>
    <x v="1"/>
    <n v="4"/>
    <n v="49.21"/>
    <n v="9.8000000000000007"/>
    <n v="39.200000000000003"/>
    <n v="196.84"/>
    <n v="-157.63999999999999"/>
  </r>
  <r>
    <s v="TXN01556"/>
    <x v="15"/>
    <s v="CUST1240"/>
    <x v="991"/>
    <x v="2"/>
    <x v="8"/>
    <x v="8"/>
    <x v="0"/>
    <n v="7"/>
    <n v="37.880000000000003"/>
    <n v="17.22"/>
    <n v="120.53999999999999"/>
    <n v="265.16000000000003"/>
    <n v="-144.62000000000003"/>
  </r>
  <r>
    <s v="TXN01557"/>
    <x v="326"/>
    <s v="CUST1048"/>
    <x v="55"/>
    <x v="3"/>
    <x v="37"/>
    <x v="37"/>
    <x v="2"/>
    <n v="8"/>
    <n v="36.64"/>
    <n v="51.23"/>
    <n v="409.84"/>
    <n v="293.12"/>
    <n v="116.71999999999997"/>
  </r>
  <r>
    <s v="TXN01558"/>
    <x v="38"/>
    <s v="CUST0115"/>
    <x v="242"/>
    <x v="3"/>
    <x v="42"/>
    <x v="42"/>
    <x v="1"/>
    <n v="2"/>
    <n v="1.35"/>
    <n v="41.58"/>
    <n v="83.16"/>
    <n v="2.7"/>
    <n v="80.459999999999994"/>
  </r>
  <r>
    <s v="TXN01559"/>
    <x v="358"/>
    <s v="CUST1366"/>
    <x v="971"/>
    <x v="1"/>
    <x v="61"/>
    <x v="61"/>
    <x v="1"/>
    <n v="7"/>
    <n v="36.08"/>
    <n v="76.37"/>
    <n v="534.59"/>
    <n v="252.56"/>
    <n v="282.03000000000003"/>
  </r>
  <r>
    <s v="TXN01560"/>
    <x v="248"/>
    <s v="CUST0740"/>
    <x v="992"/>
    <x v="1"/>
    <x v="25"/>
    <x v="25"/>
    <x v="2"/>
    <n v="8"/>
    <n v="40.75"/>
    <n v="47.91"/>
    <n v="383.28"/>
    <n v="326"/>
    <n v="57.279999999999973"/>
  </r>
  <r>
    <s v="TXN01561"/>
    <x v="204"/>
    <s v="CUST0815"/>
    <x v="993"/>
    <x v="2"/>
    <x v="31"/>
    <x v="31"/>
    <x v="3"/>
    <n v="1"/>
    <n v="13.9"/>
    <n v="33.340000000000003"/>
    <n v="33.340000000000003"/>
    <n v="13.9"/>
    <n v="19.440000000000005"/>
  </r>
  <r>
    <s v="TXN01562"/>
    <x v="168"/>
    <s v="CUST0303"/>
    <x v="965"/>
    <x v="1"/>
    <x v="62"/>
    <x v="62"/>
    <x v="2"/>
    <n v="1"/>
    <n v="46.58"/>
    <n v="54.01"/>
    <n v="54.01"/>
    <n v="46.58"/>
    <n v="7.43"/>
  </r>
  <r>
    <s v="TXN01563"/>
    <x v="345"/>
    <s v="CUST1467"/>
    <x v="994"/>
    <x v="1"/>
    <x v="29"/>
    <x v="29"/>
    <x v="2"/>
    <n v="4"/>
    <n v="14.75"/>
    <n v="58.57"/>
    <n v="234.28"/>
    <n v="59"/>
    <n v="175.28"/>
  </r>
  <r>
    <s v="TXN01564"/>
    <x v="21"/>
    <s v="CUST0876"/>
    <x v="148"/>
    <x v="1"/>
    <x v="51"/>
    <x v="51"/>
    <x v="2"/>
    <n v="2"/>
    <n v="3.13"/>
    <n v="80.09"/>
    <n v="160.18"/>
    <n v="6.26"/>
    <n v="153.92000000000002"/>
  </r>
  <r>
    <s v="TXN01565"/>
    <x v="21"/>
    <s v="CUST0758"/>
    <x v="602"/>
    <x v="3"/>
    <x v="68"/>
    <x v="68"/>
    <x v="0"/>
    <n v="2"/>
    <n v="1.38"/>
    <n v="58.79"/>
    <n v="117.58"/>
    <n v="2.76"/>
    <n v="114.82"/>
  </r>
  <r>
    <s v="TXN01566"/>
    <x v="264"/>
    <s v="CUST0791"/>
    <x v="995"/>
    <x v="1"/>
    <x v="9"/>
    <x v="9"/>
    <x v="4"/>
    <n v="1"/>
    <n v="38.15"/>
    <n v="5.8"/>
    <n v="5.8"/>
    <n v="38.15"/>
    <n v="-32.35"/>
  </r>
  <r>
    <s v="TXN01567"/>
    <x v="70"/>
    <s v="CUST0764"/>
    <x v="917"/>
    <x v="3"/>
    <x v="12"/>
    <x v="12"/>
    <x v="2"/>
    <n v="1"/>
    <n v="32.950000000000003"/>
    <n v="58.86"/>
    <n v="58.86"/>
    <n v="32.950000000000003"/>
    <n v="25.909999999999997"/>
  </r>
  <r>
    <s v="TXN01568"/>
    <x v="300"/>
    <s v="CUST0025"/>
    <x v="631"/>
    <x v="3"/>
    <x v="7"/>
    <x v="7"/>
    <x v="3"/>
    <n v="9"/>
    <n v="17.45"/>
    <n v="91.66"/>
    <n v="824.93999999999994"/>
    <n v="157.04999999999998"/>
    <n v="667.89"/>
  </r>
  <r>
    <s v="TXN01569"/>
    <x v="183"/>
    <s v="CUST0583"/>
    <x v="130"/>
    <x v="2"/>
    <x v="57"/>
    <x v="57"/>
    <x v="0"/>
    <n v="7"/>
    <n v="31.77"/>
    <n v="41.94"/>
    <n v="293.58"/>
    <n v="222.39"/>
    <n v="71.19"/>
  </r>
  <r>
    <s v="TXN01570"/>
    <x v="68"/>
    <s v="CUST0707"/>
    <x v="618"/>
    <x v="3"/>
    <x v="4"/>
    <x v="4"/>
    <x v="1"/>
    <n v="1"/>
    <n v="1.21"/>
    <n v="86.51"/>
    <n v="86.51"/>
    <n v="1.21"/>
    <n v="85.300000000000011"/>
  </r>
  <r>
    <s v="TXN01571"/>
    <x v="273"/>
    <s v="CUST0720"/>
    <x v="401"/>
    <x v="2"/>
    <x v="56"/>
    <x v="56"/>
    <x v="0"/>
    <n v="4"/>
    <n v="41.18"/>
    <n v="13.91"/>
    <n v="55.64"/>
    <n v="164.72"/>
    <n v="-109.08"/>
  </r>
  <r>
    <s v="TXN01572"/>
    <x v="12"/>
    <s v="CUST0631"/>
    <x v="72"/>
    <x v="2"/>
    <x v="70"/>
    <x v="70"/>
    <x v="2"/>
    <n v="8"/>
    <n v="36.229999999999997"/>
    <n v="95.26"/>
    <n v="762.08"/>
    <n v="289.83999999999997"/>
    <n v="472.24000000000007"/>
  </r>
  <r>
    <s v="TXN01573"/>
    <x v="245"/>
    <s v="CUST0913"/>
    <x v="986"/>
    <x v="2"/>
    <x v="13"/>
    <x v="13"/>
    <x v="0"/>
    <n v="2"/>
    <n v="4.59"/>
    <n v="94.18"/>
    <n v="188.36"/>
    <n v="9.18"/>
    <n v="179.18"/>
  </r>
  <r>
    <s v="TXN01574"/>
    <x v="343"/>
    <s v="CUST1149"/>
    <x v="904"/>
    <x v="1"/>
    <x v="54"/>
    <x v="54"/>
    <x v="1"/>
    <n v="4"/>
    <n v="48.6"/>
    <n v="57.79"/>
    <n v="231.16"/>
    <n v="194.4"/>
    <n v="36.759999999999991"/>
  </r>
  <r>
    <s v="TXN01575"/>
    <x v="323"/>
    <s v="CUST0180"/>
    <x v="124"/>
    <x v="3"/>
    <x v="34"/>
    <x v="34"/>
    <x v="2"/>
    <n v="8"/>
    <n v="8.02"/>
    <n v="49.23"/>
    <n v="393.84"/>
    <n v="64.16"/>
    <n v="329.67999999999995"/>
  </r>
  <r>
    <s v="TXN01576"/>
    <x v="158"/>
    <s v="CUST0442"/>
    <x v="996"/>
    <x v="1"/>
    <x v="43"/>
    <x v="43"/>
    <x v="0"/>
    <n v="7"/>
    <n v="30.96"/>
    <n v="16.46"/>
    <n v="115.22"/>
    <n v="216.72"/>
    <n v="-101.5"/>
  </r>
  <r>
    <s v="TXN01577"/>
    <x v="312"/>
    <s v="CUST1491"/>
    <x v="704"/>
    <x v="1"/>
    <x v="10"/>
    <x v="10"/>
    <x v="1"/>
    <n v="8"/>
    <n v="41.78"/>
    <n v="97.23"/>
    <n v="777.84"/>
    <n v="334.24"/>
    <n v="443.6"/>
  </r>
  <r>
    <s v="TXN01578"/>
    <x v="237"/>
    <s v="CUST0910"/>
    <x v="940"/>
    <x v="3"/>
    <x v="16"/>
    <x v="16"/>
    <x v="3"/>
    <n v="8"/>
    <n v="47.88"/>
    <n v="96.95"/>
    <n v="775.6"/>
    <n v="383.04"/>
    <n v="392.56"/>
  </r>
  <r>
    <s v="TXN01579"/>
    <x v="54"/>
    <s v="CUST0852"/>
    <x v="517"/>
    <x v="1"/>
    <x v="20"/>
    <x v="20"/>
    <x v="3"/>
    <n v="7"/>
    <n v="40.85"/>
    <n v="79.989999999999995"/>
    <n v="559.92999999999995"/>
    <n v="285.95"/>
    <n v="273.97999999999996"/>
  </r>
  <r>
    <s v="TXN01580"/>
    <x v="129"/>
    <s v="CUST0907"/>
    <x v="997"/>
    <x v="1"/>
    <x v="41"/>
    <x v="41"/>
    <x v="4"/>
    <n v="9"/>
    <n v="45.1"/>
    <n v="80.150000000000006"/>
    <n v="721.35"/>
    <n v="405.90000000000003"/>
    <n v="315.45"/>
  </r>
  <r>
    <s v="TXN01581"/>
    <x v="90"/>
    <s v="CUST0592"/>
    <x v="76"/>
    <x v="1"/>
    <x v="9"/>
    <x v="9"/>
    <x v="4"/>
    <n v="9"/>
    <n v="38.15"/>
    <n v="54.49"/>
    <n v="490.41"/>
    <n v="343.34999999999997"/>
    <n v="147.06000000000006"/>
  </r>
  <r>
    <s v="TXN01582"/>
    <x v="34"/>
    <s v="CUST0336"/>
    <x v="41"/>
    <x v="0"/>
    <x v="20"/>
    <x v="20"/>
    <x v="3"/>
    <n v="6"/>
    <n v="40.85"/>
    <n v="24.49"/>
    <n v="146.94"/>
    <n v="245.10000000000002"/>
    <n v="-98.160000000000025"/>
  </r>
  <r>
    <s v="TXN01583"/>
    <x v="220"/>
    <s v="CUST1491"/>
    <x v="704"/>
    <x v="1"/>
    <x v="55"/>
    <x v="55"/>
    <x v="1"/>
    <n v="6"/>
    <n v="21.45"/>
    <n v="49.83"/>
    <n v="298.98"/>
    <n v="128.69999999999999"/>
    <n v="170.28000000000003"/>
  </r>
  <r>
    <s v="TXN01584"/>
    <x v="200"/>
    <s v="CUST0869"/>
    <x v="522"/>
    <x v="2"/>
    <x v="10"/>
    <x v="10"/>
    <x v="1"/>
    <n v="1"/>
    <n v="41.78"/>
    <n v="51.63"/>
    <n v="51.63"/>
    <n v="41.78"/>
    <n v="9.8500000000000014"/>
  </r>
  <r>
    <s v="TXN01585"/>
    <x v="5"/>
    <s v="CUST1493"/>
    <x v="973"/>
    <x v="0"/>
    <x v="57"/>
    <x v="57"/>
    <x v="0"/>
    <n v="8"/>
    <n v="31.77"/>
    <n v="45.46"/>
    <n v="363.68"/>
    <n v="254.16"/>
    <n v="109.52000000000001"/>
  </r>
  <r>
    <s v="TXN01586"/>
    <x v="191"/>
    <s v="CUST0849"/>
    <x v="998"/>
    <x v="1"/>
    <x v="39"/>
    <x v="39"/>
    <x v="1"/>
    <n v="4"/>
    <n v="2.85"/>
    <n v="55.23"/>
    <n v="220.92"/>
    <n v="11.4"/>
    <n v="209.51999999999998"/>
  </r>
  <r>
    <s v="TXN01587"/>
    <x v="262"/>
    <s v="CUST0286"/>
    <x v="975"/>
    <x v="0"/>
    <x v="12"/>
    <x v="12"/>
    <x v="2"/>
    <n v="5"/>
    <n v="32.950000000000003"/>
    <n v="12.11"/>
    <n v="60.55"/>
    <n v="164.75"/>
    <n v="-104.2"/>
  </r>
  <r>
    <s v="TXN01588"/>
    <x v="204"/>
    <s v="CUST1203"/>
    <x v="999"/>
    <x v="0"/>
    <x v="43"/>
    <x v="43"/>
    <x v="0"/>
    <n v="2"/>
    <n v="30.96"/>
    <n v="64.510000000000005"/>
    <n v="129.02000000000001"/>
    <n v="61.92"/>
    <n v="67.100000000000009"/>
  </r>
  <r>
    <s v="TXN01589"/>
    <x v="320"/>
    <s v="CUST1225"/>
    <x v="1000"/>
    <x v="3"/>
    <x v="58"/>
    <x v="58"/>
    <x v="0"/>
    <n v="6"/>
    <n v="11.76"/>
    <n v="37.46"/>
    <n v="224.76"/>
    <n v="70.56"/>
    <n v="154.19999999999999"/>
  </r>
  <r>
    <s v="TXN01590"/>
    <x v="122"/>
    <s v="CUST0177"/>
    <x v="361"/>
    <x v="2"/>
    <x v="65"/>
    <x v="65"/>
    <x v="1"/>
    <n v="1"/>
    <n v="47.62"/>
    <n v="29.9"/>
    <n v="29.9"/>
    <n v="47.62"/>
    <n v="-17.72"/>
  </r>
  <r>
    <s v="TXN01591"/>
    <x v="29"/>
    <s v="CUST0295"/>
    <x v="389"/>
    <x v="0"/>
    <x v="72"/>
    <x v="72"/>
    <x v="1"/>
    <n v="8"/>
    <n v="3.66"/>
    <n v="20.84"/>
    <n v="166.72"/>
    <n v="29.28"/>
    <n v="137.44"/>
  </r>
  <r>
    <s v="TXN01592"/>
    <x v="337"/>
    <s v="CUST0426"/>
    <x v="109"/>
    <x v="1"/>
    <x v="33"/>
    <x v="33"/>
    <x v="3"/>
    <n v="1"/>
    <n v="35.53"/>
    <n v="46.23"/>
    <n v="46.23"/>
    <n v="35.53"/>
    <n v="10.699999999999996"/>
  </r>
  <r>
    <s v="TXN01593"/>
    <x v="163"/>
    <s v="CUST0622"/>
    <x v="1001"/>
    <x v="3"/>
    <x v="32"/>
    <x v="32"/>
    <x v="1"/>
    <n v="9"/>
    <n v="3.21"/>
    <n v="7.19"/>
    <n v="64.710000000000008"/>
    <n v="28.89"/>
    <n v="35.820000000000007"/>
  </r>
  <r>
    <s v="TXN01594"/>
    <x v="102"/>
    <s v="CUST0973"/>
    <x v="501"/>
    <x v="2"/>
    <x v="34"/>
    <x v="34"/>
    <x v="2"/>
    <n v="3"/>
    <n v="8.02"/>
    <n v="37.880000000000003"/>
    <n v="113.64000000000001"/>
    <n v="24.06"/>
    <n v="89.580000000000013"/>
  </r>
  <r>
    <s v="TXN01595"/>
    <x v="21"/>
    <s v="CUST1076"/>
    <x v="282"/>
    <x v="0"/>
    <x v="30"/>
    <x v="30"/>
    <x v="3"/>
    <n v="4"/>
    <n v="24.03"/>
    <n v="63.01"/>
    <n v="252.04"/>
    <n v="96.12"/>
    <n v="155.91999999999999"/>
  </r>
  <r>
    <s v="TXN01596"/>
    <x v="228"/>
    <s v="CUST0687"/>
    <x v="63"/>
    <x v="2"/>
    <x v="49"/>
    <x v="49"/>
    <x v="4"/>
    <n v="9"/>
    <n v="19.98"/>
    <n v="18.46"/>
    <n v="166.14000000000001"/>
    <n v="179.82"/>
    <n v="-13.679999999999978"/>
  </r>
  <r>
    <s v="TXN01597"/>
    <x v="361"/>
    <s v="CUST0136"/>
    <x v="256"/>
    <x v="3"/>
    <x v="50"/>
    <x v="50"/>
    <x v="2"/>
    <n v="6"/>
    <n v="23.2"/>
    <n v="8.1"/>
    <n v="48.599999999999994"/>
    <n v="139.19999999999999"/>
    <n v="-90.6"/>
  </r>
  <r>
    <s v="TXN01598"/>
    <x v="215"/>
    <s v="CUST1210"/>
    <x v="419"/>
    <x v="2"/>
    <x v="69"/>
    <x v="69"/>
    <x v="1"/>
    <n v="9"/>
    <n v="25.33"/>
    <n v="90.12"/>
    <n v="811.08"/>
    <n v="227.96999999999997"/>
    <n v="583.11000000000013"/>
  </r>
  <r>
    <s v="TXN01599"/>
    <x v="95"/>
    <s v="CUST0770"/>
    <x v="673"/>
    <x v="1"/>
    <x v="55"/>
    <x v="55"/>
    <x v="1"/>
    <n v="2"/>
    <n v="21.45"/>
    <n v="79.98"/>
    <n v="159.96"/>
    <n v="42.9"/>
    <n v="117.06"/>
  </r>
  <r>
    <s v="TXN01600"/>
    <x v="81"/>
    <s v="CUST0182"/>
    <x v="552"/>
    <x v="1"/>
    <x v="24"/>
    <x v="24"/>
    <x v="0"/>
    <n v="7"/>
    <n v="24.52"/>
    <n v="32.85"/>
    <n v="229.95000000000002"/>
    <n v="171.64"/>
    <n v="58.310000000000031"/>
  </r>
  <r>
    <s v="TXN01601"/>
    <x v="20"/>
    <s v="CUST0014"/>
    <x v="102"/>
    <x v="0"/>
    <x v="51"/>
    <x v="51"/>
    <x v="2"/>
    <n v="7"/>
    <n v="3.13"/>
    <n v="32.58"/>
    <n v="228.06"/>
    <n v="21.91"/>
    <n v="206.15"/>
  </r>
  <r>
    <s v="TXN01602"/>
    <x v="75"/>
    <s v="CUST0839"/>
    <x v="1002"/>
    <x v="2"/>
    <x v="16"/>
    <x v="16"/>
    <x v="3"/>
    <n v="9"/>
    <n v="47.88"/>
    <n v="45.42"/>
    <n v="408.78000000000003"/>
    <n v="430.92"/>
    <n v="-22.139999999999986"/>
  </r>
  <r>
    <s v="TXN01603"/>
    <x v="220"/>
    <s v="CUST1309"/>
    <x v="322"/>
    <x v="0"/>
    <x v="11"/>
    <x v="11"/>
    <x v="2"/>
    <n v="3"/>
    <n v="45.97"/>
    <n v="58.11"/>
    <n v="174.32999999999998"/>
    <n v="137.91"/>
    <n v="36.419999999999987"/>
  </r>
  <r>
    <s v="TXN01604"/>
    <x v="310"/>
    <s v="CUST0560"/>
    <x v="1003"/>
    <x v="0"/>
    <x v="0"/>
    <x v="0"/>
    <x v="0"/>
    <n v="1"/>
    <n v="47.78"/>
    <n v="14.33"/>
    <n v="14.33"/>
    <n v="47.78"/>
    <n v="-33.450000000000003"/>
  </r>
  <r>
    <s v="TXN01605"/>
    <x v="71"/>
    <s v="CUST0849"/>
    <x v="998"/>
    <x v="1"/>
    <x v="64"/>
    <x v="64"/>
    <x v="4"/>
    <n v="3"/>
    <n v="34.61"/>
    <n v="22.75"/>
    <n v="68.25"/>
    <n v="103.83"/>
    <n v="-35.58"/>
  </r>
  <r>
    <s v="TXN01606"/>
    <x v="266"/>
    <s v="CUST0359"/>
    <x v="283"/>
    <x v="0"/>
    <x v="41"/>
    <x v="41"/>
    <x v="4"/>
    <n v="7"/>
    <n v="45.1"/>
    <n v="53.69"/>
    <n v="375.83"/>
    <n v="315.7"/>
    <n v="60.129999999999995"/>
  </r>
  <r>
    <s v="TXN01607"/>
    <x v="346"/>
    <s v="CUST1139"/>
    <x v="414"/>
    <x v="3"/>
    <x v="53"/>
    <x v="53"/>
    <x v="2"/>
    <n v="2"/>
    <n v="23.58"/>
    <n v="53.18"/>
    <n v="106.36"/>
    <n v="47.16"/>
    <n v="59.2"/>
  </r>
  <r>
    <s v="TXN01608"/>
    <x v="240"/>
    <s v="CUST0947"/>
    <x v="1004"/>
    <x v="3"/>
    <x v="0"/>
    <x v="0"/>
    <x v="0"/>
    <n v="8"/>
    <n v="47.78"/>
    <n v="35.51"/>
    <n v="284.08"/>
    <n v="382.24"/>
    <n v="-98.160000000000025"/>
  </r>
  <r>
    <s v="TXN01609"/>
    <x v="24"/>
    <s v="CUST1455"/>
    <x v="385"/>
    <x v="2"/>
    <x v="36"/>
    <x v="36"/>
    <x v="2"/>
    <n v="4"/>
    <n v="44.18"/>
    <n v="37.81"/>
    <n v="151.24"/>
    <n v="176.72"/>
    <n v="-25.47999999999999"/>
  </r>
  <r>
    <s v="TXN01610"/>
    <x v="275"/>
    <s v="CUST1164"/>
    <x v="541"/>
    <x v="2"/>
    <x v="48"/>
    <x v="48"/>
    <x v="0"/>
    <n v="8"/>
    <n v="1.01"/>
    <n v="91.13"/>
    <n v="729.04"/>
    <n v="8.08"/>
    <n v="720.95999999999992"/>
  </r>
  <r>
    <s v="TXN01611"/>
    <x v="164"/>
    <s v="CUST0281"/>
    <x v="1005"/>
    <x v="2"/>
    <x v="30"/>
    <x v="30"/>
    <x v="3"/>
    <n v="3"/>
    <n v="24.03"/>
    <n v="43.68"/>
    <n v="131.04"/>
    <n v="72.09"/>
    <n v="58.949999999999989"/>
  </r>
  <r>
    <s v="TXN01612"/>
    <x v="262"/>
    <s v="CUST0409"/>
    <x v="1006"/>
    <x v="0"/>
    <x v="11"/>
    <x v="11"/>
    <x v="2"/>
    <n v="9"/>
    <n v="45.97"/>
    <n v="35.450000000000003"/>
    <n v="319.05"/>
    <n v="413.73"/>
    <n v="-94.68"/>
  </r>
  <r>
    <s v="TXN01613"/>
    <x v="30"/>
    <s v="CUST0381"/>
    <x v="527"/>
    <x v="1"/>
    <x v="60"/>
    <x v="60"/>
    <x v="1"/>
    <n v="6"/>
    <n v="42.74"/>
    <n v="85.27"/>
    <n v="511.62"/>
    <n v="256.44"/>
    <n v="255.18"/>
  </r>
  <r>
    <s v="TXN01614"/>
    <x v="346"/>
    <s v="CUST0782"/>
    <x v="496"/>
    <x v="3"/>
    <x v="70"/>
    <x v="70"/>
    <x v="2"/>
    <n v="6"/>
    <n v="36.229999999999997"/>
    <n v="99.57"/>
    <n v="597.41999999999996"/>
    <n v="217.38"/>
    <n v="380.03999999999996"/>
  </r>
  <r>
    <s v="TXN01615"/>
    <x v="97"/>
    <s v="CUST0593"/>
    <x v="570"/>
    <x v="1"/>
    <x v="67"/>
    <x v="67"/>
    <x v="3"/>
    <n v="5"/>
    <n v="31.5"/>
    <n v="62.47"/>
    <n v="312.35000000000002"/>
    <n v="157.5"/>
    <n v="154.85000000000002"/>
  </r>
  <r>
    <s v="TXN01616"/>
    <x v="221"/>
    <s v="CUST1135"/>
    <x v="1007"/>
    <x v="2"/>
    <x v="56"/>
    <x v="56"/>
    <x v="0"/>
    <n v="1"/>
    <n v="41.18"/>
    <n v="43.89"/>
    <n v="43.89"/>
    <n v="41.18"/>
    <n v="2.7100000000000009"/>
  </r>
  <r>
    <s v="TXN01617"/>
    <x v="220"/>
    <s v="CUST1005"/>
    <x v="714"/>
    <x v="1"/>
    <x v="62"/>
    <x v="62"/>
    <x v="2"/>
    <n v="2"/>
    <n v="46.58"/>
    <n v="19.13"/>
    <n v="38.26"/>
    <n v="93.16"/>
    <n v="-54.9"/>
  </r>
  <r>
    <s v="TXN01618"/>
    <x v="87"/>
    <s v="CUST0087"/>
    <x v="1008"/>
    <x v="0"/>
    <x v="63"/>
    <x v="63"/>
    <x v="4"/>
    <n v="6"/>
    <n v="28.03"/>
    <n v="17.04"/>
    <n v="102.24"/>
    <n v="168.18"/>
    <n v="-65.940000000000012"/>
  </r>
  <r>
    <s v="TXN01619"/>
    <x v="57"/>
    <s v="CUST0619"/>
    <x v="416"/>
    <x v="1"/>
    <x v="47"/>
    <x v="47"/>
    <x v="2"/>
    <n v="8"/>
    <n v="29.86"/>
    <n v="91.57"/>
    <n v="732.56"/>
    <n v="238.88"/>
    <n v="493.67999999999995"/>
  </r>
  <r>
    <s v="TXN01620"/>
    <x v="344"/>
    <s v="CUST1199"/>
    <x v="20"/>
    <x v="0"/>
    <x v="61"/>
    <x v="61"/>
    <x v="1"/>
    <n v="2"/>
    <n v="36.08"/>
    <n v="27.77"/>
    <n v="55.54"/>
    <n v="72.16"/>
    <n v="-16.619999999999997"/>
  </r>
  <r>
    <s v="TXN01621"/>
    <x v="244"/>
    <s v="CUST0623"/>
    <x v="574"/>
    <x v="3"/>
    <x v="41"/>
    <x v="41"/>
    <x v="4"/>
    <n v="9"/>
    <n v="45.1"/>
    <n v="11.89"/>
    <n v="107.01"/>
    <n v="405.90000000000003"/>
    <n v="-298.89000000000004"/>
  </r>
  <r>
    <s v="TXN01622"/>
    <x v="14"/>
    <s v="CUST1012"/>
    <x v="1009"/>
    <x v="2"/>
    <x v="74"/>
    <x v="74"/>
    <x v="3"/>
    <n v="9"/>
    <n v="8.86"/>
    <n v="91.68"/>
    <n v="825.12000000000012"/>
    <n v="79.739999999999995"/>
    <n v="745.38000000000011"/>
  </r>
  <r>
    <s v="TXN01623"/>
    <x v="108"/>
    <s v="CUST1146"/>
    <x v="1010"/>
    <x v="2"/>
    <x v="73"/>
    <x v="73"/>
    <x v="1"/>
    <n v="6"/>
    <n v="14.95"/>
    <n v="56.47"/>
    <n v="338.82"/>
    <n v="89.699999999999989"/>
    <n v="249.12"/>
  </r>
  <r>
    <s v="TXN01624"/>
    <x v="136"/>
    <s v="CUST0950"/>
    <x v="12"/>
    <x v="1"/>
    <x v="16"/>
    <x v="16"/>
    <x v="3"/>
    <n v="7"/>
    <n v="47.88"/>
    <n v="36.56"/>
    <n v="255.92000000000002"/>
    <n v="335.16"/>
    <n v="-79.240000000000009"/>
  </r>
  <r>
    <s v="TXN01625"/>
    <x v="35"/>
    <s v="CUST0460"/>
    <x v="1011"/>
    <x v="0"/>
    <x v="15"/>
    <x v="15"/>
    <x v="4"/>
    <n v="7"/>
    <n v="40"/>
    <n v="88.23"/>
    <n v="617.61"/>
    <n v="280"/>
    <n v="337.61"/>
  </r>
  <r>
    <s v="TXN01626"/>
    <x v="321"/>
    <s v="CUST0055"/>
    <x v="1012"/>
    <x v="3"/>
    <x v="29"/>
    <x v="29"/>
    <x v="2"/>
    <n v="8"/>
    <n v="14.75"/>
    <n v="47.1"/>
    <n v="376.8"/>
    <n v="118"/>
    <n v="258.8"/>
  </r>
  <r>
    <s v="TXN01627"/>
    <x v="25"/>
    <s v="CUST0006"/>
    <x v="1013"/>
    <x v="1"/>
    <x v="27"/>
    <x v="27"/>
    <x v="3"/>
    <n v="2"/>
    <n v="9.64"/>
    <n v="73.27"/>
    <n v="146.54"/>
    <n v="19.28"/>
    <n v="127.25999999999999"/>
  </r>
  <r>
    <s v="TXN01628"/>
    <x v="63"/>
    <s v="CUST0316"/>
    <x v="292"/>
    <x v="2"/>
    <x v="39"/>
    <x v="39"/>
    <x v="1"/>
    <n v="3"/>
    <n v="2.85"/>
    <n v="40.58"/>
    <n v="121.74"/>
    <n v="8.5500000000000007"/>
    <n v="113.19"/>
  </r>
  <r>
    <s v="TXN01629"/>
    <x v="33"/>
    <s v="CUST0538"/>
    <x v="629"/>
    <x v="1"/>
    <x v="72"/>
    <x v="72"/>
    <x v="1"/>
    <n v="4"/>
    <n v="3.66"/>
    <n v="22.98"/>
    <n v="91.92"/>
    <n v="14.64"/>
    <n v="77.28"/>
  </r>
  <r>
    <s v="TXN01630"/>
    <x v="125"/>
    <s v="CUST0615"/>
    <x v="214"/>
    <x v="0"/>
    <x v="69"/>
    <x v="69"/>
    <x v="1"/>
    <n v="7"/>
    <n v="25.33"/>
    <n v="39.67"/>
    <n v="277.69"/>
    <n v="177.31"/>
    <n v="100.38"/>
  </r>
  <r>
    <s v="TXN01631"/>
    <x v="67"/>
    <s v="CUST1312"/>
    <x v="210"/>
    <x v="0"/>
    <x v="19"/>
    <x v="19"/>
    <x v="3"/>
    <n v="8"/>
    <n v="22.66"/>
    <n v="69.959999999999994"/>
    <n v="559.67999999999995"/>
    <n v="181.28"/>
    <n v="378.4"/>
  </r>
  <r>
    <s v="TXN01632"/>
    <x v="158"/>
    <s v="CUST1304"/>
    <x v="1014"/>
    <x v="1"/>
    <x v="45"/>
    <x v="45"/>
    <x v="4"/>
    <n v="2"/>
    <n v="39.729999999999997"/>
    <n v="44.45"/>
    <n v="88.9"/>
    <n v="79.459999999999994"/>
    <n v="9.4400000000000119"/>
  </r>
  <r>
    <s v="TXN01633"/>
    <x v="83"/>
    <s v="CUST0968"/>
    <x v="554"/>
    <x v="2"/>
    <x v="8"/>
    <x v="8"/>
    <x v="0"/>
    <n v="5"/>
    <n v="37.880000000000003"/>
    <n v="20.59"/>
    <n v="102.95"/>
    <n v="189.4"/>
    <n v="-86.45"/>
  </r>
  <r>
    <s v="TXN01634"/>
    <x v="91"/>
    <s v="CUST0255"/>
    <x v="1015"/>
    <x v="1"/>
    <x v="55"/>
    <x v="55"/>
    <x v="1"/>
    <n v="7"/>
    <n v="21.45"/>
    <n v="95.39"/>
    <n v="667.73"/>
    <n v="150.15"/>
    <n v="517.58000000000004"/>
  </r>
  <r>
    <s v="TXN01635"/>
    <x v="113"/>
    <s v="CUST1340"/>
    <x v="751"/>
    <x v="1"/>
    <x v="41"/>
    <x v="41"/>
    <x v="4"/>
    <n v="5"/>
    <n v="45.1"/>
    <n v="41.22"/>
    <n v="206.1"/>
    <n v="225.5"/>
    <n v="-19.400000000000006"/>
  </r>
  <r>
    <s v="TXN01636"/>
    <x v="146"/>
    <s v="CUST1364"/>
    <x v="948"/>
    <x v="0"/>
    <x v="73"/>
    <x v="73"/>
    <x v="1"/>
    <n v="6"/>
    <n v="14.95"/>
    <n v="35.49"/>
    <n v="212.94"/>
    <n v="89.699999999999989"/>
    <n v="123.24000000000001"/>
  </r>
  <r>
    <s v="TXN01637"/>
    <x v="245"/>
    <s v="CUST0590"/>
    <x v="1016"/>
    <x v="0"/>
    <x v="6"/>
    <x v="6"/>
    <x v="1"/>
    <n v="9"/>
    <n v="49.21"/>
    <n v="47.52"/>
    <n v="427.68"/>
    <n v="442.89"/>
    <n v="-15.20999999999998"/>
  </r>
  <r>
    <s v="TXN01638"/>
    <x v="34"/>
    <s v="CUST0855"/>
    <x v="504"/>
    <x v="3"/>
    <x v="56"/>
    <x v="56"/>
    <x v="0"/>
    <n v="5"/>
    <n v="41.18"/>
    <n v="78.489999999999995"/>
    <n v="392.45"/>
    <n v="205.9"/>
    <n v="186.54999999999998"/>
  </r>
  <r>
    <s v="TXN01639"/>
    <x v="125"/>
    <s v="CUST0368"/>
    <x v="797"/>
    <x v="2"/>
    <x v="28"/>
    <x v="28"/>
    <x v="3"/>
    <n v="3"/>
    <n v="16.21"/>
    <n v="82.15"/>
    <n v="246.45000000000002"/>
    <n v="48.63"/>
    <n v="197.82000000000002"/>
  </r>
  <r>
    <s v="TXN01640"/>
    <x v="52"/>
    <s v="CUST1008"/>
    <x v="691"/>
    <x v="2"/>
    <x v="35"/>
    <x v="35"/>
    <x v="4"/>
    <n v="3"/>
    <n v="48.19"/>
    <n v="85.02"/>
    <n v="255.06"/>
    <n v="144.57"/>
    <n v="110.49000000000001"/>
  </r>
  <r>
    <s v="TXN01641"/>
    <x v="196"/>
    <s v="CUST1409"/>
    <x v="1017"/>
    <x v="0"/>
    <x v="2"/>
    <x v="2"/>
    <x v="1"/>
    <n v="8"/>
    <n v="33.65"/>
    <n v="68.53"/>
    <n v="548.24"/>
    <n v="269.2"/>
    <n v="279.04000000000002"/>
  </r>
  <r>
    <s v="TXN01642"/>
    <x v="215"/>
    <s v="CUST1321"/>
    <x v="452"/>
    <x v="2"/>
    <x v="53"/>
    <x v="53"/>
    <x v="2"/>
    <n v="7"/>
    <n v="23.58"/>
    <n v="55.14"/>
    <n v="385.98"/>
    <n v="165.06"/>
    <n v="220.92000000000002"/>
  </r>
  <r>
    <s v="TXN01643"/>
    <x v="212"/>
    <s v="CUST0502"/>
    <x v="103"/>
    <x v="1"/>
    <x v="12"/>
    <x v="12"/>
    <x v="2"/>
    <n v="6"/>
    <n v="32.950000000000003"/>
    <n v="13.3"/>
    <n v="79.800000000000011"/>
    <n v="197.70000000000002"/>
    <n v="-117.9"/>
  </r>
  <r>
    <s v="TXN01644"/>
    <x v="240"/>
    <s v="CUST0059"/>
    <x v="1018"/>
    <x v="3"/>
    <x v="32"/>
    <x v="32"/>
    <x v="1"/>
    <n v="5"/>
    <n v="3.21"/>
    <n v="83.98"/>
    <n v="419.90000000000003"/>
    <n v="16.05"/>
    <n v="403.85"/>
  </r>
  <r>
    <s v="TXN01645"/>
    <x v="195"/>
    <s v="CUST0245"/>
    <x v="1019"/>
    <x v="1"/>
    <x v="34"/>
    <x v="34"/>
    <x v="2"/>
    <n v="2"/>
    <n v="8.02"/>
    <n v="86.25"/>
    <n v="172.5"/>
    <n v="16.04"/>
    <n v="156.46"/>
  </r>
  <r>
    <s v="TXN01646"/>
    <x v="59"/>
    <s v="CUST0568"/>
    <x v="684"/>
    <x v="1"/>
    <x v="45"/>
    <x v="45"/>
    <x v="4"/>
    <n v="4"/>
    <n v="39.729999999999997"/>
    <n v="73.44"/>
    <n v="293.76"/>
    <n v="158.91999999999999"/>
    <n v="134.84"/>
  </r>
  <r>
    <s v="TXN01647"/>
    <x v="297"/>
    <s v="CUST1010"/>
    <x v="1020"/>
    <x v="3"/>
    <x v="60"/>
    <x v="60"/>
    <x v="1"/>
    <n v="7"/>
    <n v="42.74"/>
    <n v="30.58"/>
    <n v="214.06"/>
    <n v="299.18"/>
    <n v="-85.12"/>
  </r>
  <r>
    <s v="TXN01648"/>
    <x v="147"/>
    <s v="CUST0137"/>
    <x v="1021"/>
    <x v="1"/>
    <x v="65"/>
    <x v="65"/>
    <x v="1"/>
    <n v="7"/>
    <n v="47.62"/>
    <n v="72.31"/>
    <n v="506.17"/>
    <n v="333.34"/>
    <n v="172.83000000000004"/>
  </r>
  <r>
    <s v="TXN01649"/>
    <x v="155"/>
    <s v="CUST1227"/>
    <x v="1022"/>
    <x v="0"/>
    <x v="61"/>
    <x v="61"/>
    <x v="1"/>
    <n v="4"/>
    <n v="36.08"/>
    <n v="30.51"/>
    <n v="122.04"/>
    <n v="144.32"/>
    <n v="-22.279999999999987"/>
  </r>
  <r>
    <s v="TXN01650"/>
    <x v="195"/>
    <s v="CUST0741"/>
    <x v="1023"/>
    <x v="1"/>
    <x v="49"/>
    <x v="49"/>
    <x v="4"/>
    <n v="7"/>
    <n v="19.98"/>
    <n v="18.579999999999998"/>
    <n v="130.06"/>
    <n v="139.86000000000001"/>
    <n v="-9.8000000000000114"/>
  </r>
  <r>
    <s v="TXN01651"/>
    <x v="290"/>
    <s v="CUST1191"/>
    <x v="1024"/>
    <x v="0"/>
    <x v="47"/>
    <x v="47"/>
    <x v="2"/>
    <n v="1"/>
    <n v="29.86"/>
    <n v="78.12"/>
    <n v="78.12"/>
    <n v="29.86"/>
    <n v="48.260000000000005"/>
  </r>
  <r>
    <s v="TXN01652"/>
    <x v="240"/>
    <s v="CUST0985"/>
    <x v="1025"/>
    <x v="3"/>
    <x v="43"/>
    <x v="43"/>
    <x v="0"/>
    <n v="1"/>
    <n v="30.96"/>
    <n v="91.85"/>
    <n v="91.85"/>
    <n v="30.96"/>
    <n v="60.889999999999993"/>
  </r>
  <r>
    <s v="TXN01653"/>
    <x v="35"/>
    <s v="CUST1159"/>
    <x v="64"/>
    <x v="1"/>
    <x v="60"/>
    <x v="60"/>
    <x v="1"/>
    <n v="4"/>
    <n v="42.74"/>
    <n v="69.61"/>
    <n v="278.44"/>
    <n v="170.96"/>
    <n v="107.47999999999999"/>
  </r>
  <r>
    <s v="TXN01654"/>
    <x v="360"/>
    <s v="CUST0894"/>
    <x v="716"/>
    <x v="0"/>
    <x v="24"/>
    <x v="24"/>
    <x v="0"/>
    <n v="2"/>
    <n v="24.52"/>
    <n v="39.86"/>
    <n v="79.72"/>
    <n v="49.04"/>
    <n v="30.68"/>
  </r>
  <r>
    <s v="TXN01655"/>
    <x v="122"/>
    <s v="CUST0529"/>
    <x v="391"/>
    <x v="1"/>
    <x v="59"/>
    <x v="59"/>
    <x v="0"/>
    <n v="3"/>
    <n v="35.39"/>
    <n v="30.9"/>
    <n v="92.699999999999989"/>
    <n v="106.17"/>
    <n v="-13.470000000000013"/>
  </r>
  <r>
    <s v="TXN01656"/>
    <x v="40"/>
    <s v="CUST1287"/>
    <x v="1026"/>
    <x v="1"/>
    <x v="40"/>
    <x v="40"/>
    <x v="4"/>
    <n v="4"/>
    <n v="21.9"/>
    <n v="25.84"/>
    <n v="103.36"/>
    <n v="87.6"/>
    <n v="15.760000000000005"/>
  </r>
  <r>
    <s v="TXN01657"/>
    <x v="182"/>
    <s v="CUST1405"/>
    <x v="218"/>
    <x v="2"/>
    <x v="42"/>
    <x v="42"/>
    <x v="1"/>
    <n v="3"/>
    <n v="1.35"/>
    <n v="76.86"/>
    <n v="230.57999999999998"/>
    <n v="4.0500000000000007"/>
    <n v="226.52999999999997"/>
  </r>
  <r>
    <s v="TXN01658"/>
    <x v="110"/>
    <s v="CUST0975"/>
    <x v="96"/>
    <x v="0"/>
    <x v="39"/>
    <x v="39"/>
    <x v="1"/>
    <n v="4"/>
    <n v="2.85"/>
    <n v="68.44"/>
    <n v="273.76"/>
    <n v="11.4"/>
    <n v="262.36"/>
  </r>
  <r>
    <s v="TXN01659"/>
    <x v="231"/>
    <s v="CUST1422"/>
    <x v="427"/>
    <x v="2"/>
    <x v="51"/>
    <x v="51"/>
    <x v="2"/>
    <n v="1"/>
    <n v="3.13"/>
    <n v="51.5"/>
    <n v="51.5"/>
    <n v="3.13"/>
    <n v="48.37"/>
  </r>
  <r>
    <s v="TXN01660"/>
    <x v="265"/>
    <s v="CUST0245"/>
    <x v="1019"/>
    <x v="1"/>
    <x v="41"/>
    <x v="41"/>
    <x v="4"/>
    <n v="5"/>
    <n v="45.1"/>
    <n v="28.47"/>
    <n v="142.35"/>
    <n v="225.5"/>
    <n v="-83.15"/>
  </r>
  <r>
    <s v="TXN01661"/>
    <x v="265"/>
    <s v="CUST0765"/>
    <x v="844"/>
    <x v="2"/>
    <x v="23"/>
    <x v="23"/>
    <x v="2"/>
    <n v="9"/>
    <n v="13.68"/>
    <n v="51.03"/>
    <n v="459.27"/>
    <n v="123.12"/>
    <n v="336.15"/>
  </r>
  <r>
    <s v="TXN01662"/>
    <x v="314"/>
    <s v="CUST1050"/>
    <x v="566"/>
    <x v="1"/>
    <x v="37"/>
    <x v="37"/>
    <x v="2"/>
    <n v="9"/>
    <n v="36.64"/>
    <n v="27.2"/>
    <n v="244.79999999999998"/>
    <n v="329.76"/>
    <n v="-84.960000000000008"/>
  </r>
  <r>
    <s v="TXN01663"/>
    <x v="205"/>
    <s v="CUST1179"/>
    <x v="897"/>
    <x v="3"/>
    <x v="48"/>
    <x v="48"/>
    <x v="0"/>
    <n v="2"/>
    <n v="1.01"/>
    <n v="73.900000000000006"/>
    <n v="147.80000000000001"/>
    <n v="2.02"/>
    <n v="145.78"/>
  </r>
  <r>
    <s v="TXN01664"/>
    <x v="352"/>
    <s v="CUST0036"/>
    <x v="1027"/>
    <x v="0"/>
    <x v="58"/>
    <x v="58"/>
    <x v="0"/>
    <n v="9"/>
    <n v="11.76"/>
    <n v="43.06"/>
    <n v="387.54"/>
    <n v="105.84"/>
    <n v="281.70000000000005"/>
  </r>
  <r>
    <s v="TXN01665"/>
    <x v="235"/>
    <s v="CUST0532"/>
    <x v="176"/>
    <x v="2"/>
    <x v="16"/>
    <x v="16"/>
    <x v="3"/>
    <n v="4"/>
    <n v="47.88"/>
    <n v="77.680000000000007"/>
    <n v="310.72000000000003"/>
    <n v="191.52"/>
    <n v="119.20000000000002"/>
  </r>
  <r>
    <s v="TXN01666"/>
    <x v="142"/>
    <s v="CUST0334"/>
    <x v="1028"/>
    <x v="1"/>
    <x v="11"/>
    <x v="11"/>
    <x v="2"/>
    <n v="9"/>
    <n v="45.97"/>
    <n v="61.89"/>
    <n v="557.01"/>
    <n v="413.73"/>
    <n v="143.27999999999997"/>
  </r>
  <r>
    <s v="TXN01667"/>
    <x v="58"/>
    <s v="CUST1192"/>
    <x v="787"/>
    <x v="3"/>
    <x v="62"/>
    <x v="62"/>
    <x v="2"/>
    <n v="9"/>
    <n v="46.58"/>
    <n v="79.73"/>
    <n v="717.57"/>
    <n v="419.21999999999997"/>
    <n v="298.35000000000008"/>
  </r>
  <r>
    <s v="TXN01668"/>
    <x v="26"/>
    <s v="CUST0120"/>
    <x v="162"/>
    <x v="2"/>
    <x v="21"/>
    <x v="21"/>
    <x v="0"/>
    <n v="6"/>
    <n v="12.41"/>
    <n v="24.94"/>
    <n v="149.64000000000001"/>
    <n v="74.460000000000008"/>
    <n v="75.180000000000007"/>
  </r>
  <r>
    <s v="TXN01669"/>
    <x v="94"/>
    <s v="CUST0300"/>
    <x v="1029"/>
    <x v="3"/>
    <x v="51"/>
    <x v="51"/>
    <x v="2"/>
    <n v="5"/>
    <n v="3.13"/>
    <n v="29.48"/>
    <n v="147.4"/>
    <n v="15.649999999999999"/>
    <n v="131.75"/>
  </r>
  <r>
    <s v="TXN01670"/>
    <x v="138"/>
    <s v="CUST0655"/>
    <x v="1030"/>
    <x v="0"/>
    <x v="67"/>
    <x v="67"/>
    <x v="3"/>
    <n v="6"/>
    <n v="31.5"/>
    <n v="21.83"/>
    <n v="130.97999999999999"/>
    <n v="189"/>
    <n v="-58.02000000000001"/>
  </r>
  <r>
    <s v="TXN01671"/>
    <x v="84"/>
    <s v="CUST0945"/>
    <x v="3"/>
    <x v="1"/>
    <x v="70"/>
    <x v="70"/>
    <x v="2"/>
    <n v="2"/>
    <n v="36.229999999999997"/>
    <n v="77.61"/>
    <n v="155.22"/>
    <n v="72.459999999999994"/>
    <n v="82.76"/>
  </r>
  <r>
    <s v="TXN01672"/>
    <x v="30"/>
    <s v="CUST1420"/>
    <x v="879"/>
    <x v="2"/>
    <x v="31"/>
    <x v="31"/>
    <x v="3"/>
    <n v="7"/>
    <n v="13.9"/>
    <n v="13.33"/>
    <n v="93.31"/>
    <n v="97.3"/>
    <n v="-3.9899999999999949"/>
  </r>
  <r>
    <s v="TXN01673"/>
    <x v="224"/>
    <s v="CUST0278"/>
    <x v="23"/>
    <x v="3"/>
    <x v="8"/>
    <x v="8"/>
    <x v="0"/>
    <n v="5"/>
    <n v="37.880000000000003"/>
    <n v="7.33"/>
    <n v="36.65"/>
    <n v="189.4"/>
    <n v="-152.75"/>
  </r>
  <r>
    <s v="TXN01674"/>
    <x v="233"/>
    <s v="CUST0732"/>
    <x v="980"/>
    <x v="1"/>
    <x v="60"/>
    <x v="60"/>
    <x v="1"/>
    <n v="8"/>
    <n v="42.74"/>
    <n v="25.5"/>
    <n v="204"/>
    <n v="341.92"/>
    <n v="-137.92000000000002"/>
  </r>
  <r>
    <s v="TXN01675"/>
    <x v="90"/>
    <s v="CUST0335"/>
    <x v="1031"/>
    <x v="2"/>
    <x v="20"/>
    <x v="20"/>
    <x v="3"/>
    <n v="8"/>
    <n v="40.85"/>
    <n v="70.09"/>
    <n v="560.72"/>
    <n v="326.8"/>
    <n v="233.92000000000002"/>
  </r>
  <r>
    <s v="TXN01676"/>
    <x v="105"/>
    <s v="CUST0109"/>
    <x v="484"/>
    <x v="0"/>
    <x v="21"/>
    <x v="21"/>
    <x v="0"/>
    <n v="2"/>
    <n v="12.41"/>
    <n v="84.32"/>
    <n v="168.64"/>
    <n v="24.82"/>
    <n v="143.82"/>
  </r>
  <r>
    <s v="TXN01677"/>
    <x v="270"/>
    <s v="CUST0559"/>
    <x v="332"/>
    <x v="3"/>
    <x v="15"/>
    <x v="15"/>
    <x v="4"/>
    <n v="5"/>
    <n v="40"/>
    <n v="74.66"/>
    <n v="373.29999999999995"/>
    <n v="200"/>
    <n v="173.29999999999995"/>
  </r>
  <r>
    <s v="TXN01678"/>
    <x v="61"/>
    <s v="CUST0740"/>
    <x v="992"/>
    <x v="1"/>
    <x v="62"/>
    <x v="62"/>
    <x v="2"/>
    <n v="5"/>
    <n v="46.58"/>
    <n v="15.49"/>
    <n v="77.45"/>
    <n v="232.89999999999998"/>
    <n v="-155.44999999999999"/>
  </r>
  <r>
    <s v="TXN01679"/>
    <x v="277"/>
    <s v="CUST0860"/>
    <x v="71"/>
    <x v="2"/>
    <x v="61"/>
    <x v="61"/>
    <x v="1"/>
    <n v="9"/>
    <n v="36.08"/>
    <n v="79.66"/>
    <n v="716.93999999999994"/>
    <n v="324.71999999999997"/>
    <n v="392.21999999999997"/>
  </r>
  <r>
    <s v="TXN01680"/>
    <x v="162"/>
    <s v="CUST1304"/>
    <x v="1014"/>
    <x v="1"/>
    <x v="54"/>
    <x v="54"/>
    <x v="1"/>
    <n v="4"/>
    <n v="48.6"/>
    <n v="75.819999999999993"/>
    <n v="303.27999999999997"/>
    <n v="194.4"/>
    <n v="108.87999999999997"/>
  </r>
  <r>
    <s v="TXN01681"/>
    <x v="30"/>
    <s v="CUST0730"/>
    <x v="1032"/>
    <x v="2"/>
    <x v="12"/>
    <x v="12"/>
    <x v="2"/>
    <n v="2"/>
    <n v="32.950000000000003"/>
    <n v="37.03"/>
    <n v="74.06"/>
    <n v="65.900000000000006"/>
    <n v="8.1599999999999966"/>
  </r>
  <r>
    <s v="TXN01682"/>
    <x v="354"/>
    <s v="CUST0100"/>
    <x v="1033"/>
    <x v="0"/>
    <x v="61"/>
    <x v="61"/>
    <x v="1"/>
    <n v="7"/>
    <n v="36.08"/>
    <n v="34.92"/>
    <n v="244.44"/>
    <n v="252.56"/>
    <n v="-8.1200000000000045"/>
  </r>
  <r>
    <s v="TXN01683"/>
    <x v="182"/>
    <s v="CUST0594"/>
    <x v="730"/>
    <x v="1"/>
    <x v="40"/>
    <x v="40"/>
    <x v="4"/>
    <n v="8"/>
    <n v="21.9"/>
    <n v="77.11"/>
    <n v="616.88"/>
    <n v="175.2"/>
    <n v="441.68"/>
  </r>
  <r>
    <s v="TXN01684"/>
    <x v="279"/>
    <s v="CUST0598"/>
    <x v="582"/>
    <x v="3"/>
    <x v="1"/>
    <x v="1"/>
    <x v="1"/>
    <n v="4"/>
    <n v="22.93"/>
    <n v="23.59"/>
    <n v="94.36"/>
    <n v="91.72"/>
    <n v="2.6400000000000006"/>
  </r>
  <r>
    <s v="TXN01685"/>
    <x v="248"/>
    <s v="CUST1085"/>
    <x v="1034"/>
    <x v="0"/>
    <x v="14"/>
    <x v="14"/>
    <x v="3"/>
    <n v="9"/>
    <n v="23.97"/>
    <n v="90.6"/>
    <n v="815.4"/>
    <n v="215.73"/>
    <n v="599.66999999999996"/>
  </r>
  <r>
    <s v="TXN01686"/>
    <x v="37"/>
    <s v="CUST1309"/>
    <x v="322"/>
    <x v="0"/>
    <x v="8"/>
    <x v="8"/>
    <x v="0"/>
    <n v="5"/>
    <n v="37.880000000000003"/>
    <n v="89.4"/>
    <n v="447"/>
    <n v="189.4"/>
    <n v="257.60000000000002"/>
  </r>
  <r>
    <s v="TXN01687"/>
    <x v="148"/>
    <s v="CUST0158"/>
    <x v="590"/>
    <x v="0"/>
    <x v="69"/>
    <x v="69"/>
    <x v="1"/>
    <n v="9"/>
    <n v="25.33"/>
    <n v="88.96"/>
    <n v="800.64"/>
    <n v="227.96999999999997"/>
    <n v="572.67000000000007"/>
  </r>
  <r>
    <s v="TXN01688"/>
    <x v="56"/>
    <s v="CUST1053"/>
    <x v="338"/>
    <x v="2"/>
    <x v="0"/>
    <x v="0"/>
    <x v="0"/>
    <n v="1"/>
    <n v="47.78"/>
    <n v="46.28"/>
    <n v="46.28"/>
    <n v="47.78"/>
    <n v="-1.5"/>
  </r>
  <r>
    <s v="TXN01689"/>
    <x v="85"/>
    <s v="CUST0397"/>
    <x v="193"/>
    <x v="1"/>
    <x v="13"/>
    <x v="13"/>
    <x v="0"/>
    <n v="6"/>
    <n v="4.59"/>
    <n v="39.799999999999997"/>
    <n v="238.79999999999998"/>
    <n v="27.54"/>
    <n v="211.26"/>
  </r>
  <r>
    <s v="TXN01690"/>
    <x v="127"/>
    <s v="CUST1287"/>
    <x v="1026"/>
    <x v="1"/>
    <x v="74"/>
    <x v="74"/>
    <x v="3"/>
    <n v="1"/>
    <n v="8.86"/>
    <n v="90.98"/>
    <n v="90.98"/>
    <n v="8.86"/>
    <n v="82.12"/>
  </r>
  <r>
    <s v="TXN01691"/>
    <x v="256"/>
    <s v="CUST0376"/>
    <x v="393"/>
    <x v="1"/>
    <x v="19"/>
    <x v="19"/>
    <x v="3"/>
    <n v="8"/>
    <n v="22.66"/>
    <n v="39.99"/>
    <n v="319.92"/>
    <n v="181.28"/>
    <n v="138.64000000000001"/>
  </r>
  <r>
    <s v="TXN01692"/>
    <x v="173"/>
    <s v="CUST0194"/>
    <x v="1035"/>
    <x v="2"/>
    <x v="1"/>
    <x v="1"/>
    <x v="1"/>
    <n v="7"/>
    <n v="22.93"/>
    <n v="30.08"/>
    <n v="210.56"/>
    <n v="160.51"/>
    <n v="50.050000000000011"/>
  </r>
  <r>
    <s v="TXN01693"/>
    <x v="68"/>
    <s v="CUST1227"/>
    <x v="1022"/>
    <x v="0"/>
    <x v="39"/>
    <x v="39"/>
    <x v="1"/>
    <n v="9"/>
    <n v="2.85"/>
    <n v="47.57"/>
    <n v="428.13"/>
    <n v="25.650000000000002"/>
    <n v="402.48"/>
  </r>
  <r>
    <s v="TXN01694"/>
    <x v="74"/>
    <s v="CUST0343"/>
    <x v="616"/>
    <x v="3"/>
    <x v="61"/>
    <x v="61"/>
    <x v="1"/>
    <n v="6"/>
    <n v="36.08"/>
    <n v="32.5"/>
    <n v="195"/>
    <n v="216.48"/>
    <n v="-21.47999999999999"/>
  </r>
  <r>
    <s v="TXN01695"/>
    <x v="322"/>
    <s v="CUST1114"/>
    <x v="89"/>
    <x v="3"/>
    <x v="74"/>
    <x v="74"/>
    <x v="3"/>
    <n v="6"/>
    <n v="8.86"/>
    <n v="96.67"/>
    <n v="580.02"/>
    <n v="53.16"/>
    <n v="526.86"/>
  </r>
  <r>
    <s v="TXN01696"/>
    <x v="255"/>
    <s v="CUST0661"/>
    <x v="1036"/>
    <x v="2"/>
    <x v="60"/>
    <x v="60"/>
    <x v="1"/>
    <n v="8"/>
    <n v="42.74"/>
    <n v="71.22"/>
    <n v="569.76"/>
    <n v="341.92"/>
    <n v="227.83999999999997"/>
  </r>
  <r>
    <s v="TXN01697"/>
    <x v="268"/>
    <s v="CUST0648"/>
    <x v="1037"/>
    <x v="0"/>
    <x v="58"/>
    <x v="58"/>
    <x v="0"/>
    <n v="6"/>
    <n v="11.76"/>
    <n v="46.85"/>
    <n v="281.10000000000002"/>
    <n v="70.56"/>
    <n v="210.54000000000002"/>
  </r>
  <r>
    <s v="TXN01698"/>
    <x v="141"/>
    <s v="CUST1403"/>
    <x v="898"/>
    <x v="2"/>
    <x v="49"/>
    <x v="49"/>
    <x v="4"/>
    <n v="2"/>
    <n v="19.98"/>
    <n v="87.64"/>
    <n v="175.28"/>
    <n v="39.96"/>
    <n v="135.32"/>
  </r>
  <r>
    <s v="TXN01699"/>
    <x v="44"/>
    <s v="CUST0617"/>
    <x v="811"/>
    <x v="2"/>
    <x v="55"/>
    <x v="55"/>
    <x v="1"/>
    <n v="2"/>
    <n v="21.45"/>
    <n v="58.53"/>
    <n v="117.06"/>
    <n v="42.9"/>
    <n v="74.16"/>
  </r>
  <r>
    <s v="TXN01700"/>
    <x v="306"/>
    <s v="CUST0556"/>
    <x v="345"/>
    <x v="0"/>
    <x v="45"/>
    <x v="45"/>
    <x v="4"/>
    <n v="1"/>
    <n v="39.729999999999997"/>
    <n v="96.01"/>
    <n v="96.01"/>
    <n v="39.729999999999997"/>
    <n v="56.280000000000008"/>
  </r>
  <r>
    <s v="TXN01701"/>
    <x v="209"/>
    <s v="CUST1404"/>
    <x v="254"/>
    <x v="0"/>
    <x v="40"/>
    <x v="40"/>
    <x v="4"/>
    <n v="1"/>
    <n v="21.9"/>
    <n v="79.72"/>
    <n v="79.72"/>
    <n v="21.9"/>
    <n v="57.82"/>
  </r>
  <r>
    <s v="TXN01702"/>
    <x v="292"/>
    <s v="CUST1430"/>
    <x v="895"/>
    <x v="2"/>
    <x v="57"/>
    <x v="57"/>
    <x v="0"/>
    <n v="9"/>
    <n v="31.77"/>
    <n v="16.91"/>
    <n v="152.19"/>
    <n v="285.93"/>
    <n v="-133.74"/>
  </r>
  <r>
    <s v="TXN01703"/>
    <x v="102"/>
    <s v="CUST1410"/>
    <x v="1038"/>
    <x v="0"/>
    <x v="68"/>
    <x v="68"/>
    <x v="0"/>
    <n v="5"/>
    <n v="1.38"/>
    <n v="78.489999999999995"/>
    <n v="392.45"/>
    <n v="6.8999999999999995"/>
    <n v="385.55"/>
  </r>
  <r>
    <s v="TXN01704"/>
    <x v="337"/>
    <s v="CUST0743"/>
    <x v="1039"/>
    <x v="0"/>
    <x v="20"/>
    <x v="20"/>
    <x v="3"/>
    <n v="3"/>
    <n v="40.85"/>
    <n v="32.869999999999997"/>
    <n v="98.609999999999985"/>
    <n v="122.55000000000001"/>
    <n v="-23.940000000000026"/>
  </r>
  <r>
    <s v="TXN01705"/>
    <x v="281"/>
    <s v="CUST0197"/>
    <x v="1040"/>
    <x v="0"/>
    <x v="32"/>
    <x v="32"/>
    <x v="1"/>
    <n v="8"/>
    <n v="3.21"/>
    <n v="67.23"/>
    <n v="537.84"/>
    <n v="25.68"/>
    <n v="512.16000000000008"/>
  </r>
  <r>
    <s v="TXN01706"/>
    <x v="349"/>
    <s v="CUST1095"/>
    <x v="263"/>
    <x v="2"/>
    <x v="54"/>
    <x v="54"/>
    <x v="1"/>
    <n v="8"/>
    <n v="48.6"/>
    <n v="25.41"/>
    <n v="203.28"/>
    <n v="388.8"/>
    <n v="-185.52"/>
  </r>
  <r>
    <s v="TXN01707"/>
    <x v="0"/>
    <s v="CUST1188"/>
    <x v="561"/>
    <x v="2"/>
    <x v="48"/>
    <x v="48"/>
    <x v="0"/>
    <n v="9"/>
    <n v="1.01"/>
    <n v="20.78"/>
    <n v="187.02"/>
    <n v="9.09"/>
    <n v="177.93"/>
  </r>
  <r>
    <s v="TXN01708"/>
    <x v="340"/>
    <s v="CUST0721"/>
    <x v="1041"/>
    <x v="3"/>
    <x v="47"/>
    <x v="47"/>
    <x v="2"/>
    <n v="7"/>
    <n v="29.86"/>
    <n v="69.53"/>
    <n v="486.71000000000004"/>
    <n v="209.01999999999998"/>
    <n v="277.69000000000005"/>
  </r>
  <r>
    <s v="TXN01709"/>
    <x v="61"/>
    <s v="CUST0295"/>
    <x v="389"/>
    <x v="0"/>
    <x v="2"/>
    <x v="2"/>
    <x v="1"/>
    <n v="6"/>
    <n v="33.65"/>
    <n v="11.23"/>
    <n v="67.38"/>
    <n v="201.89999999999998"/>
    <n v="-134.51999999999998"/>
  </r>
  <r>
    <s v="TXN01710"/>
    <x v="122"/>
    <s v="CUST0027"/>
    <x v="1042"/>
    <x v="0"/>
    <x v="46"/>
    <x v="46"/>
    <x v="3"/>
    <n v="3"/>
    <n v="15.25"/>
    <n v="86.84"/>
    <n v="260.52"/>
    <n v="45.75"/>
    <n v="214.76999999999998"/>
  </r>
  <r>
    <s v="TXN01711"/>
    <x v="281"/>
    <s v="CUST0281"/>
    <x v="1005"/>
    <x v="2"/>
    <x v="15"/>
    <x v="15"/>
    <x v="4"/>
    <n v="7"/>
    <n v="40"/>
    <n v="7.34"/>
    <n v="51.379999999999995"/>
    <n v="280"/>
    <n v="-228.62"/>
  </r>
  <r>
    <s v="TXN01712"/>
    <x v="165"/>
    <s v="CUST1062"/>
    <x v="1043"/>
    <x v="2"/>
    <x v="20"/>
    <x v="20"/>
    <x v="3"/>
    <n v="5"/>
    <n v="40.85"/>
    <n v="59.97"/>
    <n v="299.85000000000002"/>
    <n v="204.25"/>
    <n v="95.600000000000023"/>
  </r>
  <r>
    <s v="TXN01713"/>
    <x v="83"/>
    <s v="CUST0577"/>
    <x v="212"/>
    <x v="1"/>
    <x v="19"/>
    <x v="19"/>
    <x v="3"/>
    <n v="9"/>
    <n v="22.66"/>
    <n v="62.93"/>
    <n v="566.37"/>
    <n v="203.94"/>
    <n v="362.43"/>
  </r>
  <r>
    <s v="TXN01714"/>
    <x v="76"/>
    <s v="CUST0764"/>
    <x v="917"/>
    <x v="3"/>
    <x v="54"/>
    <x v="54"/>
    <x v="1"/>
    <n v="7"/>
    <n v="48.6"/>
    <n v="56.78"/>
    <n v="397.46000000000004"/>
    <n v="340.2"/>
    <n v="57.260000000000048"/>
  </r>
  <r>
    <s v="TXN01715"/>
    <x v="52"/>
    <s v="CUST0994"/>
    <x v="605"/>
    <x v="2"/>
    <x v="69"/>
    <x v="69"/>
    <x v="1"/>
    <n v="4"/>
    <n v="25.33"/>
    <n v="93.75"/>
    <n v="375"/>
    <n v="101.32"/>
    <n v="273.68"/>
  </r>
  <r>
    <s v="TXN01716"/>
    <x v="44"/>
    <s v="CUST0844"/>
    <x v="807"/>
    <x v="3"/>
    <x v="18"/>
    <x v="18"/>
    <x v="4"/>
    <n v="5"/>
    <n v="45.26"/>
    <n v="60.59"/>
    <n v="302.95000000000005"/>
    <n v="226.29999999999998"/>
    <n v="76.650000000000063"/>
  </r>
  <r>
    <s v="TXN01717"/>
    <x v="156"/>
    <s v="CUST0697"/>
    <x v="294"/>
    <x v="3"/>
    <x v="61"/>
    <x v="61"/>
    <x v="1"/>
    <n v="7"/>
    <n v="36.08"/>
    <n v="93.53"/>
    <n v="654.71"/>
    <n v="252.56"/>
    <n v="402.15000000000003"/>
  </r>
  <r>
    <s v="TXN01718"/>
    <x v="53"/>
    <s v="CUST0334"/>
    <x v="1028"/>
    <x v="1"/>
    <x v="45"/>
    <x v="45"/>
    <x v="4"/>
    <n v="2"/>
    <n v="39.729999999999997"/>
    <n v="88.26"/>
    <n v="176.52"/>
    <n v="79.459999999999994"/>
    <n v="97.060000000000016"/>
  </r>
  <r>
    <s v="TXN01719"/>
    <x v="347"/>
    <s v="CUST0210"/>
    <x v="339"/>
    <x v="1"/>
    <x v="5"/>
    <x v="5"/>
    <x v="2"/>
    <n v="9"/>
    <n v="35.82"/>
    <n v="33.869999999999997"/>
    <n v="304.83"/>
    <n v="322.38"/>
    <n v="-17.550000000000011"/>
  </r>
  <r>
    <s v="TXN01720"/>
    <x v="268"/>
    <s v="CUST0447"/>
    <x v="882"/>
    <x v="3"/>
    <x v="29"/>
    <x v="29"/>
    <x v="2"/>
    <n v="3"/>
    <n v="14.75"/>
    <n v="41.72"/>
    <n v="125.16"/>
    <n v="44.25"/>
    <n v="80.91"/>
  </r>
  <r>
    <s v="TXN01721"/>
    <x v="130"/>
    <s v="CUST0317"/>
    <x v="1044"/>
    <x v="2"/>
    <x v="17"/>
    <x v="17"/>
    <x v="1"/>
    <n v="5"/>
    <n v="26.74"/>
    <n v="40.43"/>
    <n v="202.15"/>
    <n v="133.69999999999999"/>
    <n v="68.450000000000017"/>
  </r>
  <r>
    <s v="TXN01722"/>
    <x v="178"/>
    <s v="CUST1031"/>
    <x v="1045"/>
    <x v="1"/>
    <x v="25"/>
    <x v="25"/>
    <x v="2"/>
    <n v="1"/>
    <n v="40.75"/>
    <n v="69.36"/>
    <n v="69.36"/>
    <n v="40.75"/>
    <n v="28.61"/>
  </r>
  <r>
    <s v="TXN01723"/>
    <x v="268"/>
    <s v="CUST0453"/>
    <x v="1046"/>
    <x v="2"/>
    <x v="39"/>
    <x v="39"/>
    <x v="1"/>
    <n v="1"/>
    <n v="2.85"/>
    <n v="32.119999999999997"/>
    <n v="32.119999999999997"/>
    <n v="2.85"/>
    <n v="29.269999999999996"/>
  </r>
  <r>
    <s v="TXN01724"/>
    <x v="28"/>
    <s v="CUST0386"/>
    <x v="502"/>
    <x v="1"/>
    <x v="5"/>
    <x v="5"/>
    <x v="2"/>
    <n v="1"/>
    <n v="35.82"/>
    <n v="90.2"/>
    <n v="90.2"/>
    <n v="35.82"/>
    <n v="54.38"/>
  </r>
  <r>
    <s v="TXN01725"/>
    <x v="87"/>
    <s v="CUST1145"/>
    <x v="902"/>
    <x v="2"/>
    <x v="22"/>
    <x v="22"/>
    <x v="0"/>
    <n v="5"/>
    <n v="19.34"/>
    <n v="44.89"/>
    <n v="224.45"/>
    <n v="96.7"/>
    <n v="127.74999999999999"/>
  </r>
  <r>
    <s v="TXN01726"/>
    <x v="334"/>
    <s v="CUST1257"/>
    <x v="1047"/>
    <x v="2"/>
    <x v="42"/>
    <x v="42"/>
    <x v="1"/>
    <n v="6"/>
    <n v="1.35"/>
    <n v="17.72"/>
    <n v="106.32"/>
    <n v="8.1000000000000014"/>
    <n v="98.22"/>
  </r>
  <r>
    <s v="TXN01727"/>
    <x v="48"/>
    <s v="CUST1413"/>
    <x v="1048"/>
    <x v="3"/>
    <x v="3"/>
    <x v="3"/>
    <x v="0"/>
    <n v="2"/>
    <n v="28.91"/>
    <n v="90.08"/>
    <n v="180.16"/>
    <n v="57.82"/>
    <n v="122.34"/>
  </r>
  <r>
    <s v="TXN01728"/>
    <x v="94"/>
    <s v="CUST1077"/>
    <x v="177"/>
    <x v="2"/>
    <x v="14"/>
    <x v="14"/>
    <x v="3"/>
    <n v="5"/>
    <n v="23.97"/>
    <n v="73.06"/>
    <n v="365.3"/>
    <n v="119.85"/>
    <n v="245.45000000000002"/>
  </r>
  <r>
    <s v="TXN01729"/>
    <x v="275"/>
    <s v="CUST1090"/>
    <x v="923"/>
    <x v="3"/>
    <x v="63"/>
    <x v="63"/>
    <x v="4"/>
    <n v="5"/>
    <n v="28.03"/>
    <n v="49.87"/>
    <n v="249.35"/>
    <n v="140.15"/>
    <n v="109.19999999999999"/>
  </r>
  <r>
    <s v="TXN01730"/>
    <x v="164"/>
    <s v="CUST1460"/>
    <x v="32"/>
    <x v="1"/>
    <x v="12"/>
    <x v="12"/>
    <x v="2"/>
    <n v="6"/>
    <n v="32.950000000000003"/>
    <n v="69.489999999999995"/>
    <n v="416.93999999999994"/>
    <n v="197.70000000000002"/>
    <n v="219.23999999999992"/>
  </r>
  <r>
    <s v="TXN01731"/>
    <x v="261"/>
    <s v="CUST1129"/>
    <x v="976"/>
    <x v="2"/>
    <x v="59"/>
    <x v="59"/>
    <x v="0"/>
    <n v="8"/>
    <n v="35.39"/>
    <n v="41.67"/>
    <n v="333.36"/>
    <n v="283.12"/>
    <n v="50.240000000000009"/>
  </r>
  <r>
    <s v="TXN01732"/>
    <x v="247"/>
    <s v="CUST1439"/>
    <x v="492"/>
    <x v="3"/>
    <x v="1"/>
    <x v="1"/>
    <x v="1"/>
    <n v="2"/>
    <n v="22.93"/>
    <n v="24.02"/>
    <n v="48.04"/>
    <n v="45.86"/>
    <n v="2.1799999999999997"/>
  </r>
  <r>
    <s v="TXN01733"/>
    <x v="286"/>
    <s v="CUST0234"/>
    <x v="45"/>
    <x v="0"/>
    <x v="22"/>
    <x v="22"/>
    <x v="0"/>
    <n v="2"/>
    <n v="19.34"/>
    <n v="53.51"/>
    <n v="107.02"/>
    <n v="38.68"/>
    <n v="68.34"/>
  </r>
  <r>
    <s v="TXN01734"/>
    <x v="306"/>
    <s v="CUST0855"/>
    <x v="504"/>
    <x v="3"/>
    <x v="59"/>
    <x v="59"/>
    <x v="0"/>
    <n v="5"/>
    <n v="35.39"/>
    <n v="85.92"/>
    <n v="429.6"/>
    <n v="176.95"/>
    <n v="252.65000000000003"/>
  </r>
  <r>
    <s v="TXN01735"/>
    <x v="269"/>
    <s v="CUST0944"/>
    <x v="239"/>
    <x v="1"/>
    <x v="74"/>
    <x v="74"/>
    <x v="3"/>
    <n v="2"/>
    <n v="8.86"/>
    <n v="26.61"/>
    <n v="53.22"/>
    <n v="17.72"/>
    <n v="35.5"/>
  </r>
  <r>
    <s v="TXN01736"/>
    <x v="244"/>
    <s v="CUST0157"/>
    <x v="1049"/>
    <x v="0"/>
    <x v="41"/>
    <x v="41"/>
    <x v="4"/>
    <n v="6"/>
    <n v="45.1"/>
    <n v="64.37"/>
    <n v="386.22"/>
    <n v="270.60000000000002"/>
    <n v="115.62"/>
  </r>
  <r>
    <s v="TXN01737"/>
    <x v="122"/>
    <s v="CUST0239"/>
    <x v="1050"/>
    <x v="3"/>
    <x v="30"/>
    <x v="30"/>
    <x v="3"/>
    <n v="9"/>
    <n v="24.03"/>
    <n v="47.11"/>
    <n v="423.99"/>
    <n v="216.27"/>
    <n v="207.72"/>
  </r>
  <r>
    <s v="TXN01738"/>
    <x v="136"/>
    <s v="CUST0269"/>
    <x v="1051"/>
    <x v="3"/>
    <x v="39"/>
    <x v="39"/>
    <x v="1"/>
    <n v="6"/>
    <n v="2.85"/>
    <n v="22.49"/>
    <n v="134.94"/>
    <n v="17.100000000000001"/>
    <n v="117.84"/>
  </r>
  <r>
    <s v="TXN01739"/>
    <x v="269"/>
    <s v="CUST0036"/>
    <x v="1027"/>
    <x v="0"/>
    <x v="58"/>
    <x v="58"/>
    <x v="0"/>
    <n v="9"/>
    <n v="11.76"/>
    <n v="81.87"/>
    <n v="736.83"/>
    <n v="105.84"/>
    <n v="630.99"/>
  </r>
  <r>
    <s v="TXN01740"/>
    <x v="293"/>
    <s v="CUST0983"/>
    <x v="884"/>
    <x v="3"/>
    <x v="74"/>
    <x v="74"/>
    <x v="3"/>
    <n v="9"/>
    <n v="8.86"/>
    <n v="77.97"/>
    <n v="701.73"/>
    <n v="79.739999999999995"/>
    <n v="621.99"/>
  </r>
  <r>
    <s v="TXN01741"/>
    <x v="230"/>
    <s v="CUST0714"/>
    <x v="404"/>
    <x v="3"/>
    <x v="11"/>
    <x v="11"/>
    <x v="2"/>
    <n v="6"/>
    <n v="45.97"/>
    <n v="87.56"/>
    <n v="525.36"/>
    <n v="275.82"/>
    <n v="249.54000000000002"/>
  </r>
  <r>
    <s v="TXN01742"/>
    <x v="262"/>
    <s v="CUST0639"/>
    <x v="1052"/>
    <x v="0"/>
    <x v="70"/>
    <x v="70"/>
    <x v="2"/>
    <n v="9"/>
    <n v="36.229999999999997"/>
    <n v="26.18"/>
    <n v="235.62"/>
    <n v="326.07"/>
    <n v="-90.449999999999989"/>
  </r>
  <r>
    <s v="TXN01743"/>
    <x v="187"/>
    <s v="CUST1416"/>
    <x v="1053"/>
    <x v="3"/>
    <x v="10"/>
    <x v="10"/>
    <x v="1"/>
    <n v="6"/>
    <n v="41.78"/>
    <n v="29.37"/>
    <n v="176.22"/>
    <n v="250.68"/>
    <n v="-74.460000000000008"/>
  </r>
  <r>
    <s v="TXN01744"/>
    <x v="254"/>
    <s v="CUST0743"/>
    <x v="1039"/>
    <x v="0"/>
    <x v="28"/>
    <x v="28"/>
    <x v="3"/>
    <n v="8"/>
    <n v="16.21"/>
    <n v="77.47"/>
    <n v="619.76"/>
    <n v="129.68"/>
    <n v="490.08"/>
  </r>
  <r>
    <s v="TXN01745"/>
    <x v="216"/>
    <s v="CUST0285"/>
    <x v="456"/>
    <x v="3"/>
    <x v="32"/>
    <x v="32"/>
    <x v="1"/>
    <n v="1"/>
    <n v="3.21"/>
    <n v="92.21"/>
    <n v="92.21"/>
    <n v="3.21"/>
    <n v="89"/>
  </r>
  <r>
    <s v="TXN01746"/>
    <x v="7"/>
    <s v="CUST0906"/>
    <x v="974"/>
    <x v="3"/>
    <x v="38"/>
    <x v="38"/>
    <x v="3"/>
    <n v="2"/>
    <n v="32.54"/>
    <n v="21.85"/>
    <n v="43.7"/>
    <n v="65.08"/>
    <n v="-21.379999999999995"/>
  </r>
  <r>
    <s v="TXN01747"/>
    <x v="351"/>
    <s v="CUST1224"/>
    <x v="573"/>
    <x v="1"/>
    <x v="16"/>
    <x v="16"/>
    <x v="3"/>
    <n v="7"/>
    <n v="47.88"/>
    <n v="15.65"/>
    <n v="109.55"/>
    <n v="335.16"/>
    <n v="-225.61"/>
  </r>
  <r>
    <s v="TXN01748"/>
    <x v="319"/>
    <s v="CUST1072"/>
    <x v="550"/>
    <x v="1"/>
    <x v="20"/>
    <x v="20"/>
    <x v="3"/>
    <n v="6"/>
    <n v="40.85"/>
    <n v="54.76"/>
    <n v="328.56"/>
    <n v="245.10000000000002"/>
    <n v="83.45999999999998"/>
  </r>
  <r>
    <s v="TXN01749"/>
    <x v="22"/>
    <s v="CUST0701"/>
    <x v="432"/>
    <x v="0"/>
    <x v="30"/>
    <x v="30"/>
    <x v="3"/>
    <n v="5"/>
    <n v="24.03"/>
    <n v="55.29"/>
    <n v="276.45"/>
    <n v="120.15"/>
    <n v="156.29999999999998"/>
  </r>
  <r>
    <s v="TXN01750"/>
    <x v="342"/>
    <s v="CUST0353"/>
    <x v="763"/>
    <x v="1"/>
    <x v="7"/>
    <x v="7"/>
    <x v="3"/>
    <n v="9"/>
    <n v="17.45"/>
    <n v="97.2"/>
    <n v="874.80000000000007"/>
    <n v="157.04999999999998"/>
    <n v="717.75000000000011"/>
  </r>
  <r>
    <s v="TXN01751"/>
    <x v="19"/>
    <s v="CUST1454"/>
    <x v="273"/>
    <x v="3"/>
    <x v="4"/>
    <x v="4"/>
    <x v="1"/>
    <n v="1"/>
    <n v="1.21"/>
    <n v="73.75"/>
    <n v="73.75"/>
    <n v="1.21"/>
    <n v="72.540000000000006"/>
  </r>
  <r>
    <s v="TXN01752"/>
    <x v="111"/>
    <s v="CUST0624"/>
    <x v="1"/>
    <x v="1"/>
    <x v="20"/>
    <x v="20"/>
    <x v="3"/>
    <n v="4"/>
    <n v="40.85"/>
    <n v="38.880000000000003"/>
    <n v="155.52000000000001"/>
    <n v="163.4"/>
    <n v="-7.8799999999999955"/>
  </r>
  <r>
    <s v="TXN01753"/>
    <x v="92"/>
    <s v="CUST0059"/>
    <x v="1018"/>
    <x v="3"/>
    <x v="2"/>
    <x v="2"/>
    <x v="1"/>
    <n v="1"/>
    <n v="33.65"/>
    <n v="58.61"/>
    <n v="58.61"/>
    <n v="33.65"/>
    <n v="24.96"/>
  </r>
  <r>
    <s v="TXN01754"/>
    <x v="194"/>
    <s v="CUST0243"/>
    <x v="195"/>
    <x v="1"/>
    <x v="73"/>
    <x v="73"/>
    <x v="1"/>
    <n v="6"/>
    <n v="14.95"/>
    <n v="34.74"/>
    <n v="208.44"/>
    <n v="89.699999999999989"/>
    <n v="118.74000000000001"/>
  </r>
  <r>
    <s v="TXN01755"/>
    <x v="257"/>
    <s v="CUST0456"/>
    <x v="867"/>
    <x v="2"/>
    <x v="63"/>
    <x v="63"/>
    <x v="4"/>
    <n v="1"/>
    <n v="28.03"/>
    <n v="40.85"/>
    <n v="40.85"/>
    <n v="28.03"/>
    <n v="12.82"/>
  </r>
  <r>
    <s v="TXN01756"/>
    <x v="51"/>
    <s v="CUST0264"/>
    <x v="1054"/>
    <x v="2"/>
    <x v="69"/>
    <x v="69"/>
    <x v="1"/>
    <n v="6"/>
    <n v="25.33"/>
    <n v="76.23"/>
    <n v="457.38"/>
    <n v="151.97999999999999"/>
    <n v="305.39999999999998"/>
  </r>
  <r>
    <s v="TXN01757"/>
    <x v="107"/>
    <s v="CUST1422"/>
    <x v="427"/>
    <x v="2"/>
    <x v="59"/>
    <x v="59"/>
    <x v="0"/>
    <n v="6"/>
    <n v="35.39"/>
    <n v="70.19"/>
    <n v="421.14"/>
    <n v="212.34"/>
    <n v="208.79999999999998"/>
  </r>
  <r>
    <s v="TXN01758"/>
    <x v="299"/>
    <s v="CUST0292"/>
    <x v="11"/>
    <x v="2"/>
    <x v="10"/>
    <x v="10"/>
    <x v="1"/>
    <n v="7"/>
    <n v="41.78"/>
    <n v="55.84"/>
    <n v="390.88"/>
    <n v="292.46000000000004"/>
    <n v="98.419999999999959"/>
  </r>
  <r>
    <s v="TXN01759"/>
    <x v="229"/>
    <s v="CUST1410"/>
    <x v="1038"/>
    <x v="0"/>
    <x v="11"/>
    <x v="11"/>
    <x v="2"/>
    <n v="6"/>
    <n v="45.97"/>
    <n v="7.67"/>
    <n v="46.019999999999996"/>
    <n v="275.82"/>
    <n v="-229.8"/>
  </r>
  <r>
    <s v="TXN01760"/>
    <x v="207"/>
    <s v="CUST0465"/>
    <x v="953"/>
    <x v="0"/>
    <x v="36"/>
    <x v="36"/>
    <x v="2"/>
    <n v="1"/>
    <n v="44.18"/>
    <n v="94.04"/>
    <n v="94.04"/>
    <n v="44.18"/>
    <n v="49.860000000000007"/>
  </r>
  <r>
    <s v="TXN01761"/>
    <x v="27"/>
    <s v="CUST0630"/>
    <x v="765"/>
    <x v="0"/>
    <x v="68"/>
    <x v="68"/>
    <x v="0"/>
    <n v="5"/>
    <n v="1.38"/>
    <n v="49.05"/>
    <n v="245.25"/>
    <n v="6.8999999999999995"/>
    <n v="238.35"/>
  </r>
  <r>
    <s v="TXN01762"/>
    <x v="112"/>
    <s v="CUST0257"/>
    <x v="1055"/>
    <x v="1"/>
    <x v="58"/>
    <x v="58"/>
    <x v="0"/>
    <n v="3"/>
    <n v="11.76"/>
    <n v="74.180000000000007"/>
    <n v="222.54000000000002"/>
    <n v="35.28"/>
    <n v="187.26000000000002"/>
  </r>
  <r>
    <s v="TXN01763"/>
    <x v="221"/>
    <s v="CUST0430"/>
    <x v="160"/>
    <x v="2"/>
    <x v="45"/>
    <x v="45"/>
    <x v="4"/>
    <n v="6"/>
    <n v="39.729999999999997"/>
    <n v="6.43"/>
    <n v="38.58"/>
    <n v="238.38"/>
    <n v="-199.8"/>
  </r>
  <r>
    <s v="TXN01764"/>
    <x v="95"/>
    <s v="CUST0267"/>
    <x v="356"/>
    <x v="3"/>
    <x v="12"/>
    <x v="12"/>
    <x v="2"/>
    <n v="9"/>
    <n v="32.950000000000003"/>
    <n v="25.38"/>
    <n v="228.42"/>
    <n v="296.55"/>
    <n v="-68.130000000000024"/>
  </r>
  <r>
    <s v="TXN01765"/>
    <x v="64"/>
    <s v="CUST0161"/>
    <x v="376"/>
    <x v="3"/>
    <x v="61"/>
    <x v="61"/>
    <x v="1"/>
    <n v="6"/>
    <n v="36.08"/>
    <n v="69.28"/>
    <n v="415.68"/>
    <n v="216.48"/>
    <n v="199.20000000000002"/>
  </r>
  <r>
    <s v="TXN01766"/>
    <x v="274"/>
    <s v="CUST0871"/>
    <x v="1056"/>
    <x v="3"/>
    <x v="62"/>
    <x v="62"/>
    <x v="2"/>
    <n v="3"/>
    <n v="46.58"/>
    <n v="12.89"/>
    <n v="38.67"/>
    <n v="139.74"/>
    <n v="-101.07000000000001"/>
  </r>
  <r>
    <s v="TXN01767"/>
    <x v="139"/>
    <s v="CUST1415"/>
    <x v="544"/>
    <x v="0"/>
    <x v="3"/>
    <x v="3"/>
    <x v="0"/>
    <n v="6"/>
    <n v="28.91"/>
    <n v="87.11"/>
    <n v="522.66"/>
    <n v="173.46"/>
    <n v="349.19999999999993"/>
  </r>
  <r>
    <s v="TXN01768"/>
    <x v="51"/>
    <s v="CUST0229"/>
    <x v="596"/>
    <x v="3"/>
    <x v="65"/>
    <x v="65"/>
    <x v="1"/>
    <n v="1"/>
    <n v="47.62"/>
    <n v="37.17"/>
    <n v="37.17"/>
    <n v="47.62"/>
    <n v="-10.449999999999996"/>
  </r>
  <r>
    <s v="TXN01769"/>
    <x v="86"/>
    <s v="CUST0160"/>
    <x v="438"/>
    <x v="3"/>
    <x v="18"/>
    <x v="18"/>
    <x v="4"/>
    <n v="3"/>
    <n v="45.26"/>
    <n v="19.66"/>
    <n v="58.980000000000004"/>
    <n v="135.78"/>
    <n v="-76.8"/>
  </r>
  <r>
    <s v="TXN01770"/>
    <x v="308"/>
    <s v="CUST0039"/>
    <x v="251"/>
    <x v="0"/>
    <x v="58"/>
    <x v="58"/>
    <x v="0"/>
    <n v="2"/>
    <n v="11.76"/>
    <n v="20.100000000000001"/>
    <n v="40.200000000000003"/>
    <n v="23.52"/>
    <n v="16.680000000000003"/>
  </r>
  <r>
    <s v="TXN01771"/>
    <x v="305"/>
    <s v="CUST0992"/>
    <x v="954"/>
    <x v="2"/>
    <x v="32"/>
    <x v="32"/>
    <x v="1"/>
    <n v="5"/>
    <n v="3.21"/>
    <n v="86.02"/>
    <n v="430.09999999999997"/>
    <n v="16.05"/>
    <n v="414.04999999999995"/>
  </r>
  <r>
    <s v="TXN01772"/>
    <x v="169"/>
    <s v="CUST0884"/>
    <x v="694"/>
    <x v="1"/>
    <x v="1"/>
    <x v="1"/>
    <x v="1"/>
    <n v="6"/>
    <n v="22.93"/>
    <n v="50.33"/>
    <n v="301.98"/>
    <n v="137.57999999999998"/>
    <n v="164.40000000000003"/>
  </r>
  <r>
    <s v="TXN01773"/>
    <x v="260"/>
    <s v="CUST0088"/>
    <x v="749"/>
    <x v="1"/>
    <x v="35"/>
    <x v="35"/>
    <x v="4"/>
    <n v="8"/>
    <n v="48.19"/>
    <n v="21.82"/>
    <n v="174.56"/>
    <n v="385.52"/>
    <n v="-210.95999999999998"/>
  </r>
  <r>
    <s v="TXN01774"/>
    <x v="195"/>
    <s v="CUST0403"/>
    <x v="1057"/>
    <x v="0"/>
    <x v="31"/>
    <x v="31"/>
    <x v="3"/>
    <n v="4"/>
    <n v="13.9"/>
    <n v="47.83"/>
    <n v="191.32"/>
    <n v="55.6"/>
    <n v="135.72"/>
  </r>
  <r>
    <s v="TXN01775"/>
    <x v="167"/>
    <s v="CUST0221"/>
    <x v="1058"/>
    <x v="3"/>
    <x v="40"/>
    <x v="40"/>
    <x v="4"/>
    <n v="5"/>
    <n v="21.9"/>
    <n v="24.12"/>
    <n v="120.60000000000001"/>
    <n v="109.5"/>
    <n v="11.100000000000009"/>
  </r>
  <r>
    <s v="TXN01776"/>
    <x v="283"/>
    <s v="CUST0068"/>
    <x v="607"/>
    <x v="0"/>
    <x v="12"/>
    <x v="12"/>
    <x v="2"/>
    <n v="4"/>
    <n v="32.950000000000003"/>
    <n v="54.42"/>
    <n v="217.68"/>
    <n v="131.80000000000001"/>
    <n v="85.88"/>
  </r>
  <r>
    <s v="TXN01777"/>
    <x v="3"/>
    <s v="CUST1352"/>
    <x v="1059"/>
    <x v="1"/>
    <x v="68"/>
    <x v="68"/>
    <x v="0"/>
    <n v="4"/>
    <n v="1.38"/>
    <n v="11.1"/>
    <n v="44.4"/>
    <n v="5.52"/>
    <n v="38.879999999999995"/>
  </r>
  <r>
    <s v="TXN01778"/>
    <x v="11"/>
    <s v="CUST1052"/>
    <x v="1060"/>
    <x v="2"/>
    <x v="17"/>
    <x v="17"/>
    <x v="1"/>
    <n v="1"/>
    <n v="26.74"/>
    <n v="41.43"/>
    <n v="41.43"/>
    <n v="26.74"/>
    <n v="14.690000000000001"/>
  </r>
  <r>
    <s v="TXN01779"/>
    <x v="84"/>
    <s v="CUST1215"/>
    <x v="741"/>
    <x v="0"/>
    <x v="30"/>
    <x v="30"/>
    <x v="3"/>
    <n v="9"/>
    <n v="24.03"/>
    <n v="64"/>
    <n v="576"/>
    <n v="216.27"/>
    <n v="359.73"/>
  </r>
  <r>
    <s v="TXN01780"/>
    <x v="312"/>
    <s v="CUST0122"/>
    <x v="1061"/>
    <x v="3"/>
    <x v="54"/>
    <x v="54"/>
    <x v="1"/>
    <n v="5"/>
    <n v="48.6"/>
    <n v="64.680000000000007"/>
    <n v="323.40000000000003"/>
    <n v="243"/>
    <n v="80.400000000000034"/>
  </r>
  <r>
    <s v="TXN01781"/>
    <x v="129"/>
    <s v="CUST0961"/>
    <x v="565"/>
    <x v="1"/>
    <x v="69"/>
    <x v="69"/>
    <x v="1"/>
    <n v="4"/>
    <n v="25.33"/>
    <n v="60.52"/>
    <n v="242.08"/>
    <n v="101.32"/>
    <n v="140.76000000000002"/>
  </r>
  <r>
    <s v="TXN01782"/>
    <x v="226"/>
    <s v="CUST0244"/>
    <x v="1062"/>
    <x v="1"/>
    <x v="31"/>
    <x v="31"/>
    <x v="3"/>
    <n v="6"/>
    <n v="13.9"/>
    <n v="87.05"/>
    <n v="522.29999999999995"/>
    <n v="83.4"/>
    <n v="438.9"/>
  </r>
  <r>
    <s v="TXN01783"/>
    <x v="275"/>
    <s v="CUST0519"/>
    <x v="84"/>
    <x v="1"/>
    <x v="0"/>
    <x v="0"/>
    <x v="0"/>
    <n v="9"/>
    <n v="47.78"/>
    <n v="15.64"/>
    <n v="140.76"/>
    <n v="430.02"/>
    <n v="-289.26"/>
  </r>
  <r>
    <s v="TXN01784"/>
    <x v="78"/>
    <s v="CUST0089"/>
    <x v="824"/>
    <x v="2"/>
    <x v="53"/>
    <x v="53"/>
    <x v="2"/>
    <n v="1"/>
    <n v="23.58"/>
    <n v="62.21"/>
    <n v="62.21"/>
    <n v="23.58"/>
    <n v="38.630000000000003"/>
  </r>
  <r>
    <s v="TXN01785"/>
    <x v="161"/>
    <s v="CUST0136"/>
    <x v="256"/>
    <x v="3"/>
    <x v="32"/>
    <x v="32"/>
    <x v="1"/>
    <n v="7"/>
    <n v="3.21"/>
    <n v="69.64"/>
    <n v="487.48"/>
    <n v="22.47"/>
    <n v="465.01"/>
  </r>
  <r>
    <s v="TXN01786"/>
    <x v="259"/>
    <s v="CUST0618"/>
    <x v="624"/>
    <x v="2"/>
    <x v="38"/>
    <x v="38"/>
    <x v="3"/>
    <n v="6"/>
    <n v="32.54"/>
    <n v="16.97"/>
    <n v="101.82"/>
    <n v="195.24"/>
    <n v="-93.420000000000016"/>
  </r>
  <r>
    <s v="TXN01787"/>
    <x v="144"/>
    <s v="CUST1368"/>
    <x v="680"/>
    <x v="1"/>
    <x v="65"/>
    <x v="65"/>
    <x v="1"/>
    <n v="9"/>
    <n v="47.62"/>
    <n v="10.73"/>
    <n v="96.570000000000007"/>
    <n v="428.58"/>
    <n v="-332.01"/>
  </r>
  <r>
    <s v="TXN01788"/>
    <x v="320"/>
    <s v="CUST0022"/>
    <x v="653"/>
    <x v="1"/>
    <x v="38"/>
    <x v="38"/>
    <x v="3"/>
    <n v="8"/>
    <n v="32.54"/>
    <n v="40.380000000000003"/>
    <n v="323.04000000000002"/>
    <n v="260.32"/>
    <n v="62.720000000000027"/>
  </r>
  <r>
    <s v="TXN01789"/>
    <x v="202"/>
    <s v="CUST0198"/>
    <x v="1063"/>
    <x v="3"/>
    <x v="8"/>
    <x v="8"/>
    <x v="0"/>
    <n v="9"/>
    <n v="37.880000000000003"/>
    <n v="80.349999999999994"/>
    <n v="723.15"/>
    <n v="340.92"/>
    <n v="382.22999999999996"/>
  </r>
  <r>
    <s v="TXN01790"/>
    <x v="306"/>
    <s v="CUST0254"/>
    <x v="43"/>
    <x v="0"/>
    <x v="2"/>
    <x v="2"/>
    <x v="1"/>
    <n v="9"/>
    <n v="33.65"/>
    <n v="33.65"/>
    <n v="302.84999999999997"/>
    <n v="302.84999999999997"/>
    <n v="0"/>
  </r>
  <r>
    <s v="TXN01791"/>
    <x v="187"/>
    <s v="CUST1233"/>
    <x v="1064"/>
    <x v="1"/>
    <x v="62"/>
    <x v="62"/>
    <x v="2"/>
    <n v="6"/>
    <n v="46.58"/>
    <n v="98.2"/>
    <n v="589.20000000000005"/>
    <n v="279.48"/>
    <n v="309.72000000000003"/>
  </r>
  <r>
    <s v="TXN01792"/>
    <x v="108"/>
    <s v="CUST0421"/>
    <x v="302"/>
    <x v="3"/>
    <x v="65"/>
    <x v="65"/>
    <x v="1"/>
    <n v="8"/>
    <n v="47.62"/>
    <n v="96.17"/>
    <n v="769.36"/>
    <n v="380.96"/>
    <n v="388.40000000000003"/>
  </r>
  <r>
    <s v="TXN01793"/>
    <x v="361"/>
    <s v="CUST1204"/>
    <x v="1065"/>
    <x v="3"/>
    <x v="47"/>
    <x v="47"/>
    <x v="2"/>
    <n v="3"/>
    <n v="29.86"/>
    <n v="88.72"/>
    <n v="266.15999999999997"/>
    <n v="89.58"/>
    <n v="176.57999999999998"/>
  </r>
  <r>
    <s v="TXN01794"/>
    <x v="214"/>
    <s v="CUST0410"/>
    <x v="841"/>
    <x v="3"/>
    <x v="25"/>
    <x v="25"/>
    <x v="2"/>
    <n v="9"/>
    <n v="40.75"/>
    <n v="82.06"/>
    <n v="738.54"/>
    <n v="366.75"/>
    <n v="371.78999999999996"/>
  </r>
  <r>
    <s v="TXN01795"/>
    <x v="129"/>
    <s v="CUST0379"/>
    <x v="111"/>
    <x v="0"/>
    <x v="55"/>
    <x v="55"/>
    <x v="1"/>
    <n v="3"/>
    <n v="21.45"/>
    <n v="75.900000000000006"/>
    <n v="227.70000000000002"/>
    <n v="64.349999999999994"/>
    <n v="163.35000000000002"/>
  </r>
  <r>
    <s v="TXN01796"/>
    <x v="294"/>
    <s v="CUST1374"/>
    <x v="374"/>
    <x v="0"/>
    <x v="26"/>
    <x v="26"/>
    <x v="4"/>
    <n v="7"/>
    <n v="21.34"/>
    <n v="39.93"/>
    <n v="279.51"/>
    <n v="149.38"/>
    <n v="130.13"/>
  </r>
  <r>
    <s v="TXN01797"/>
    <x v="78"/>
    <s v="CUST0720"/>
    <x v="401"/>
    <x v="2"/>
    <x v="33"/>
    <x v="33"/>
    <x v="3"/>
    <n v="3"/>
    <n v="35.53"/>
    <n v="18.28"/>
    <n v="54.84"/>
    <n v="106.59"/>
    <n v="-51.75"/>
  </r>
  <r>
    <s v="TXN01798"/>
    <x v="267"/>
    <s v="CUST0060"/>
    <x v="225"/>
    <x v="3"/>
    <x v="3"/>
    <x v="3"/>
    <x v="0"/>
    <n v="1"/>
    <n v="28.91"/>
    <n v="82.39"/>
    <n v="82.39"/>
    <n v="28.91"/>
    <n v="53.480000000000004"/>
  </r>
  <r>
    <s v="TXN01799"/>
    <x v="120"/>
    <s v="CUST0186"/>
    <x v="15"/>
    <x v="2"/>
    <x v="42"/>
    <x v="42"/>
    <x v="1"/>
    <n v="6"/>
    <n v="1.35"/>
    <n v="35.25"/>
    <n v="211.5"/>
    <n v="8.1000000000000014"/>
    <n v="203.4"/>
  </r>
  <r>
    <s v="TXN01800"/>
    <x v="255"/>
    <s v="CUST0299"/>
    <x v="1066"/>
    <x v="3"/>
    <x v="70"/>
    <x v="70"/>
    <x v="2"/>
    <n v="7"/>
    <n v="36.229999999999997"/>
    <n v="92.49"/>
    <n v="647.42999999999995"/>
    <n v="253.60999999999999"/>
    <n v="393.81999999999994"/>
  </r>
  <r>
    <s v="TXN01801"/>
    <x v="303"/>
    <s v="CUST0569"/>
    <x v="1067"/>
    <x v="1"/>
    <x v="38"/>
    <x v="38"/>
    <x v="3"/>
    <n v="7"/>
    <n v="32.54"/>
    <n v="77.72"/>
    <n v="544.04"/>
    <n v="227.78"/>
    <n v="316.26"/>
  </r>
  <r>
    <s v="TXN01802"/>
    <x v="176"/>
    <s v="CUST1188"/>
    <x v="561"/>
    <x v="2"/>
    <x v="25"/>
    <x v="25"/>
    <x v="2"/>
    <n v="8"/>
    <n v="40.75"/>
    <n v="11.82"/>
    <n v="94.56"/>
    <n v="326"/>
    <n v="-231.44"/>
  </r>
  <r>
    <s v="TXN01803"/>
    <x v="197"/>
    <s v="CUST0713"/>
    <x v="812"/>
    <x v="1"/>
    <x v="48"/>
    <x v="48"/>
    <x v="0"/>
    <n v="6"/>
    <n v="1.01"/>
    <n v="36.36"/>
    <n v="218.16"/>
    <n v="6.0600000000000005"/>
    <n v="212.1"/>
  </r>
  <r>
    <s v="TXN01804"/>
    <x v="348"/>
    <s v="CUST0722"/>
    <x v="1068"/>
    <x v="3"/>
    <x v="67"/>
    <x v="67"/>
    <x v="3"/>
    <n v="2"/>
    <n v="31.5"/>
    <n v="75.56"/>
    <n v="151.12"/>
    <n v="63"/>
    <n v="88.12"/>
  </r>
  <r>
    <s v="TXN01805"/>
    <x v="284"/>
    <s v="CUST0329"/>
    <x v="1069"/>
    <x v="3"/>
    <x v="11"/>
    <x v="11"/>
    <x v="2"/>
    <n v="3"/>
    <n v="45.97"/>
    <n v="77.34"/>
    <n v="232.02"/>
    <n v="137.91"/>
    <n v="94.110000000000014"/>
  </r>
  <r>
    <s v="TXN01806"/>
    <x v="41"/>
    <s v="CUST1026"/>
    <x v="17"/>
    <x v="3"/>
    <x v="27"/>
    <x v="27"/>
    <x v="3"/>
    <n v="9"/>
    <n v="9.64"/>
    <n v="44.1"/>
    <n v="396.90000000000003"/>
    <n v="86.76"/>
    <n v="310.14000000000004"/>
  </r>
  <r>
    <s v="TXN01807"/>
    <x v="152"/>
    <s v="CUST1493"/>
    <x v="973"/>
    <x v="0"/>
    <x v="27"/>
    <x v="27"/>
    <x v="3"/>
    <n v="9"/>
    <n v="9.64"/>
    <n v="73.8"/>
    <n v="664.19999999999993"/>
    <n v="86.76"/>
    <n v="577.43999999999994"/>
  </r>
  <r>
    <s v="TXN01808"/>
    <x v="127"/>
    <s v="CUST1256"/>
    <x v="7"/>
    <x v="3"/>
    <x v="3"/>
    <x v="3"/>
    <x v="0"/>
    <n v="4"/>
    <n v="28.91"/>
    <n v="11.14"/>
    <n v="44.56"/>
    <n v="115.64"/>
    <n v="-71.08"/>
  </r>
  <r>
    <s v="TXN01809"/>
    <x v="308"/>
    <s v="CUST0496"/>
    <x v="647"/>
    <x v="1"/>
    <x v="63"/>
    <x v="63"/>
    <x v="4"/>
    <n v="8"/>
    <n v="28.03"/>
    <n v="74.77"/>
    <n v="598.16"/>
    <n v="224.24"/>
    <n v="373.91999999999996"/>
  </r>
  <r>
    <s v="TXN01810"/>
    <x v="189"/>
    <s v="CUST1035"/>
    <x v="1070"/>
    <x v="3"/>
    <x v="27"/>
    <x v="27"/>
    <x v="3"/>
    <n v="3"/>
    <n v="9.64"/>
    <n v="30.6"/>
    <n v="91.800000000000011"/>
    <n v="28.92"/>
    <n v="62.88000000000001"/>
  </r>
  <r>
    <s v="TXN01811"/>
    <x v="303"/>
    <s v="CUST1168"/>
    <x v="469"/>
    <x v="0"/>
    <x v="52"/>
    <x v="52"/>
    <x v="1"/>
    <n v="3"/>
    <n v="14.27"/>
    <n v="84.93"/>
    <n v="254.79000000000002"/>
    <n v="42.81"/>
    <n v="211.98000000000002"/>
  </r>
  <r>
    <s v="TXN01812"/>
    <x v="7"/>
    <s v="CUST0140"/>
    <x v="655"/>
    <x v="3"/>
    <x v="47"/>
    <x v="47"/>
    <x v="2"/>
    <n v="4"/>
    <n v="29.86"/>
    <n v="48.39"/>
    <n v="193.56"/>
    <n v="119.44"/>
    <n v="74.12"/>
  </r>
  <r>
    <s v="TXN01813"/>
    <x v="242"/>
    <s v="CUST0203"/>
    <x v="1071"/>
    <x v="3"/>
    <x v="20"/>
    <x v="20"/>
    <x v="3"/>
    <n v="1"/>
    <n v="40.85"/>
    <n v="8.89"/>
    <n v="8.89"/>
    <n v="40.85"/>
    <n v="-31.96"/>
  </r>
  <r>
    <s v="TXN01814"/>
    <x v="146"/>
    <s v="CUST1185"/>
    <x v="578"/>
    <x v="3"/>
    <x v="42"/>
    <x v="42"/>
    <x v="1"/>
    <n v="9"/>
    <n v="1.35"/>
    <n v="76.37"/>
    <n v="687.33"/>
    <n v="12.15"/>
    <n v="675.18000000000006"/>
  </r>
  <r>
    <s v="TXN01815"/>
    <x v="18"/>
    <s v="CUST0029"/>
    <x v="1072"/>
    <x v="1"/>
    <x v="13"/>
    <x v="13"/>
    <x v="0"/>
    <n v="5"/>
    <n v="4.59"/>
    <n v="27.36"/>
    <n v="136.80000000000001"/>
    <n v="22.95"/>
    <n v="113.85000000000001"/>
  </r>
  <r>
    <s v="TXN01816"/>
    <x v="187"/>
    <s v="CUST1084"/>
    <x v="166"/>
    <x v="3"/>
    <x v="17"/>
    <x v="17"/>
    <x v="1"/>
    <n v="2"/>
    <n v="26.74"/>
    <n v="55.88"/>
    <n v="111.76"/>
    <n v="53.48"/>
    <n v="58.280000000000008"/>
  </r>
  <r>
    <s v="TXN01817"/>
    <x v="342"/>
    <s v="CUST0445"/>
    <x v="94"/>
    <x v="2"/>
    <x v="60"/>
    <x v="60"/>
    <x v="1"/>
    <n v="9"/>
    <n v="42.74"/>
    <n v="86.03"/>
    <n v="774.27"/>
    <n v="384.66"/>
    <n v="389.60999999999996"/>
  </r>
  <r>
    <s v="TXN01818"/>
    <x v="218"/>
    <s v="CUST1466"/>
    <x v="699"/>
    <x v="2"/>
    <x v="0"/>
    <x v="0"/>
    <x v="0"/>
    <n v="3"/>
    <n v="47.78"/>
    <n v="83.29"/>
    <n v="249.87"/>
    <n v="143.34"/>
    <n v="106.53"/>
  </r>
  <r>
    <s v="TXN01819"/>
    <x v="98"/>
    <s v="CUST0393"/>
    <x v="1073"/>
    <x v="2"/>
    <x v="50"/>
    <x v="50"/>
    <x v="2"/>
    <n v="3"/>
    <n v="23.2"/>
    <n v="73.92"/>
    <n v="221.76"/>
    <n v="69.599999999999994"/>
    <n v="152.16"/>
  </r>
  <r>
    <s v="TXN01820"/>
    <x v="166"/>
    <s v="CUST0578"/>
    <x v="489"/>
    <x v="1"/>
    <x v="21"/>
    <x v="21"/>
    <x v="0"/>
    <n v="7"/>
    <n v="12.41"/>
    <n v="22.75"/>
    <n v="159.25"/>
    <n v="86.87"/>
    <n v="72.38"/>
  </r>
  <r>
    <s v="TXN01821"/>
    <x v="159"/>
    <s v="CUST0352"/>
    <x v="951"/>
    <x v="2"/>
    <x v="45"/>
    <x v="45"/>
    <x v="4"/>
    <n v="2"/>
    <n v="39.729999999999997"/>
    <n v="74.12"/>
    <n v="148.24"/>
    <n v="79.459999999999994"/>
    <n v="68.780000000000015"/>
  </r>
  <r>
    <s v="TXN01822"/>
    <x v="159"/>
    <s v="CUST1101"/>
    <x v="830"/>
    <x v="2"/>
    <x v="45"/>
    <x v="45"/>
    <x v="4"/>
    <n v="7"/>
    <n v="39.729999999999997"/>
    <n v="88.64"/>
    <n v="620.48"/>
    <n v="278.10999999999996"/>
    <n v="342.37000000000006"/>
  </r>
  <r>
    <s v="TXN01823"/>
    <x v="334"/>
    <s v="CUST0009"/>
    <x v="309"/>
    <x v="0"/>
    <x v="67"/>
    <x v="67"/>
    <x v="3"/>
    <n v="9"/>
    <n v="31.5"/>
    <n v="76.41"/>
    <n v="687.68999999999994"/>
    <n v="283.5"/>
    <n v="404.18999999999994"/>
  </r>
  <r>
    <s v="TXN01824"/>
    <x v="222"/>
    <s v="CUST1486"/>
    <x v="660"/>
    <x v="3"/>
    <x v="16"/>
    <x v="16"/>
    <x v="3"/>
    <n v="2"/>
    <n v="47.88"/>
    <n v="28.09"/>
    <n v="56.18"/>
    <n v="95.76"/>
    <n v="-39.580000000000005"/>
  </r>
  <r>
    <s v="TXN01825"/>
    <x v="288"/>
    <s v="CUST0203"/>
    <x v="1071"/>
    <x v="3"/>
    <x v="66"/>
    <x v="66"/>
    <x v="2"/>
    <n v="7"/>
    <n v="31.85"/>
    <n v="30.54"/>
    <n v="213.78"/>
    <n v="222.95000000000002"/>
    <n v="-9.1700000000000159"/>
  </r>
  <r>
    <s v="TXN01826"/>
    <x v="31"/>
    <s v="CUST0439"/>
    <x v="1074"/>
    <x v="1"/>
    <x v="49"/>
    <x v="49"/>
    <x v="4"/>
    <n v="6"/>
    <n v="19.98"/>
    <n v="87.77"/>
    <n v="526.62"/>
    <n v="119.88"/>
    <n v="406.74"/>
  </r>
  <r>
    <s v="TXN01827"/>
    <x v="65"/>
    <s v="CUST1033"/>
    <x v="872"/>
    <x v="1"/>
    <x v="48"/>
    <x v="48"/>
    <x v="0"/>
    <n v="2"/>
    <n v="1.01"/>
    <n v="43.56"/>
    <n v="87.12"/>
    <n v="2.02"/>
    <n v="85.100000000000009"/>
  </r>
  <r>
    <s v="TXN01828"/>
    <x v="358"/>
    <s v="CUST1450"/>
    <x v="713"/>
    <x v="1"/>
    <x v="28"/>
    <x v="28"/>
    <x v="3"/>
    <n v="3"/>
    <n v="16.21"/>
    <n v="97.84"/>
    <n v="293.52"/>
    <n v="48.63"/>
    <n v="244.89"/>
  </r>
  <r>
    <s v="TXN01829"/>
    <x v="241"/>
    <s v="CUST0973"/>
    <x v="501"/>
    <x v="2"/>
    <x v="33"/>
    <x v="33"/>
    <x v="3"/>
    <n v="5"/>
    <n v="35.53"/>
    <n v="64.650000000000006"/>
    <n v="323.25"/>
    <n v="177.65"/>
    <n v="145.6"/>
  </r>
  <r>
    <s v="TXN01830"/>
    <x v="359"/>
    <s v="CUST0751"/>
    <x v="901"/>
    <x v="2"/>
    <x v="74"/>
    <x v="74"/>
    <x v="3"/>
    <n v="1"/>
    <n v="8.86"/>
    <n v="47.75"/>
    <n v="47.75"/>
    <n v="8.86"/>
    <n v="38.89"/>
  </r>
  <r>
    <s v="TXN01831"/>
    <x v="276"/>
    <s v="CUST1430"/>
    <x v="895"/>
    <x v="2"/>
    <x v="9"/>
    <x v="9"/>
    <x v="4"/>
    <n v="3"/>
    <n v="38.15"/>
    <n v="93.08"/>
    <n v="279.24"/>
    <n v="114.44999999999999"/>
    <n v="164.79000000000002"/>
  </r>
  <r>
    <s v="TXN01832"/>
    <x v="164"/>
    <s v="CUST1208"/>
    <x v="1075"/>
    <x v="0"/>
    <x v="60"/>
    <x v="60"/>
    <x v="1"/>
    <n v="3"/>
    <n v="42.74"/>
    <n v="19.829999999999998"/>
    <n v="59.489999999999995"/>
    <n v="128.22"/>
    <n v="-68.73"/>
  </r>
  <r>
    <s v="TXN01833"/>
    <x v="265"/>
    <s v="CUST0380"/>
    <x v="1076"/>
    <x v="2"/>
    <x v="18"/>
    <x v="18"/>
    <x v="4"/>
    <n v="2"/>
    <n v="45.26"/>
    <n v="64.72"/>
    <n v="129.44"/>
    <n v="90.52"/>
    <n v="38.92"/>
  </r>
  <r>
    <s v="TXN01834"/>
    <x v="138"/>
    <s v="CUST0901"/>
    <x v="1077"/>
    <x v="2"/>
    <x v="62"/>
    <x v="62"/>
    <x v="2"/>
    <n v="4"/>
    <n v="46.58"/>
    <n v="32.36"/>
    <n v="129.44"/>
    <n v="186.32"/>
    <n v="-56.879999999999995"/>
  </r>
  <r>
    <s v="TXN01835"/>
    <x v="245"/>
    <s v="CUST1380"/>
    <x v="1078"/>
    <x v="2"/>
    <x v="59"/>
    <x v="59"/>
    <x v="0"/>
    <n v="1"/>
    <n v="35.39"/>
    <n v="33.82"/>
    <n v="33.82"/>
    <n v="35.39"/>
    <n v="-1.5700000000000003"/>
  </r>
  <r>
    <s v="TXN01836"/>
    <x v="167"/>
    <s v="CUST0220"/>
    <x v="412"/>
    <x v="2"/>
    <x v="31"/>
    <x v="31"/>
    <x v="3"/>
    <n v="7"/>
    <n v="13.9"/>
    <n v="24.75"/>
    <n v="173.25"/>
    <n v="97.3"/>
    <n v="75.95"/>
  </r>
  <r>
    <s v="TXN01837"/>
    <x v="73"/>
    <s v="CUST0371"/>
    <x v="78"/>
    <x v="1"/>
    <x v="58"/>
    <x v="58"/>
    <x v="0"/>
    <n v="2"/>
    <n v="11.76"/>
    <n v="89.18"/>
    <n v="178.36"/>
    <n v="23.52"/>
    <n v="154.84"/>
  </r>
  <r>
    <s v="TXN01838"/>
    <x v="287"/>
    <s v="CUST0727"/>
    <x v="1079"/>
    <x v="2"/>
    <x v="15"/>
    <x v="15"/>
    <x v="4"/>
    <n v="3"/>
    <n v="40"/>
    <n v="87.74"/>
    <n v="263.21999999999997"/>
    <n v="120"/>
    <n v="143.21999999999997"/>
  </r>
  <r>
    <s v="TXN01839"/>
    <x v="89"/>
    <s v="CUST0778"/>
    <x v="626"/>
    <x v="1"/>
    <x v="50"/>
    <x v="50"/>
    <x v="2"/>
    <n v="3"/>
    <n v="23.2"/>
    <n v="51.62"/>
    <n v="154.85999999999999"/>
    <n v="69.599999999999994"/>
    <n v="85.259999999999991"/>
  </r>
  <r>
    <s v="TXN01840"/>
    <x v="264"/>
    <s v="CUST0869"/>
    <x v="522"/>
    <x v="2"/>
    <x v="16"/>
    <x v="16"/>
    <x v="3"/>
    <n v="4"/>
    <n v="47.88"/>
    <n v="32.9"/>
    <n v="131.6"/>
    <n v="191.52"/>
    <n v="-59.920000000000016"/>
  </r>
  <r>
    <s v="TXN01841"/>
    <x v="181"/>
    <s v="CUST0439"/>
    <x v="1074"/>
    <x v="1"/>
    <x v="58"/>
    <x v="58"/>
    <x v="0"/>
    <n v="1"/>
    <n v="11.76"/>
    <n v="6.88"/>
    <n v="6.88"/>
    <n v="11.76"/>
    <n v="-4.88"/>
  </r>
  <r>
    <s v="TXN01842"/>
    <x v="81"/>
    <s v="CUST1054"/>
    <x v="1080"/>
    <x v="0"/>
    <x v="33"/>
    <x v="33"/>
    <x v="3"/>
    <n v="6"/>
    <n v="35.53"/>
    <n v="34.33"/>
    <n v="205.98"/>
    <n v="213.18"/>
    <n v="-7.2000000000000171"/>
  </r>
  <r>
    <s v="TXN01843"/>
    <x v="265"/>
    <s v="CUST0467"/>
    <x v="838"/>
    <x v="2"/>
    <x v="7"/>
    <x v="7"/>
    <x v="3"/>
    <n v="1"/>
    <n v="17.45"/>
    <n v="60.14"/>
    <n v="60.14"/>
    <n v="17.45"/>
    <n v="42.69"/>
  </r>
  <r>
    <s v="TXN01844"/>
    <x v="115"/>
    <s v="CUST0835"/>
    <x v="1081"/>
    <x v="3"/>
    <x v="69"/>
    <x v="69"/>
    <x v="1"/>
    <n v="2"/>
    <n v="25.33"/>
    <n v="24.22"/>
    <n v="48.44"/>
    <n v="50.66"/>
    <n v="-2.2199999999999989"/>
  </r>
  <r>
    <s v="TXN01845"/>
    <x v="231"/>
    <s v="CUST0232"/>
    <x v="18"/>
    <x v="2"/>
    <x v="12"/>
    <x v="12"/>
    <x v="2"/>
    <n v="8"/>
    <n v="32.950000000000003"/>
    <n v="37.799999999999997"/>
    <n v="302.39999999999998"/>
    <n v="263.60000000000002"/>
    <n v="38.799999999999955"/>
  </r>
  <r>
    <s v="TXN01846"/>
    <x v="317"/>
    <s v="CUST0644"/>
    <x v="1082"/>
    <x v="2"/>
    <x v="5"/>
    <x v="5"/>
    <x v="2"/>
    <n v="5"/>
    <n v="35.82"/>
    <n v="55.82"/>
    <n v="279.10000000000002"/>
    <n v="179.1"/>
    <n v="100.00000000000003"/>
  </r>
  <r>
    <s v="TXN01847"/>
    <x v="220"/>
    <s v="CUST0254"/>
    <x v="43"/>
    <x v="0"/>
    <x v="67"/>
    <x v="67"/>
    <x v="3"/>
    <n v="2"/>
    <n v="31.5"/>
    <n v="84.54"/>
    <n v="169.08"/>
    <n v="63"/>
    <n v="106.08000000000001"/>
  </r>
  <r>
    <s v="TXN01848"/>
    <x v="19"/>
    <s v="CUST0955"/>
    <x v="1083"/>
    <x v="2"/>
    <x v="14"/>
    <x v="14"/>
    <x v="3"/>
    <n v="1"/>
    <n v="23.97"/>
    <n v="24.12"/>
    <n v="24.12"/>
    <n v="23.97"/>
    <n v="0.15000000000000213"/>
  </r>
  <r>
    <s v="TXN01849"/>
    <x v="252"/>
    <s v="CUST0226"/>
    <x v="837"/>
    <x v="1"/>
    <x v="48"/>
    <x v="48"/>
    <x v="0"/>
    <n v="2"/>
    <n v="1.01"/>
    <n v="30.45"/>
    <n v="60.9"/>
    <n v="2.02"/>
    <n v="58.879999999999995"/>
  </r>
  <r>
    <s v="TXN01850"/>
    <x v="247"/>
    <s v="CUST1065"/>
    <x v="185"/>
    <x v="0"/>
    <x v="29"/>
    <x v="29"/>
    <x v="2"/>
    <n v="5"/>
    <n v="14.75"/>
    <n v="29.68"/>
    <n v="148.4"/>
    <n v="73.75"/>
    <n v="74.650000000000006"/>
  </r>
  <r>
    <s v="TXN01851"/>
    <x v="212"/>
    <s v="CUST0279"/>
    <x v="235"/>
    <x v="0"/>
    <x v="49"/>
    <x v="49"/>
    <x v="4"/>
    <n v="9"/>
    <n v="19.98"/>
    <n v="87.73"/>
    <n v="789.57"/>
    <n v="179.82"/>
    <n v="609.75"/>
  </r>
  <r>
    <s v="TXN01852"/>
    <x v="103"/>
    <s v="CUST1016"/>
    <x v="611"/>
    <x v="1"/>
    <x v="44"/>
    <x v="44"/>
    <x v="4"/>
    <n v="1"/>
    <n v="2.25"/>
    <n v="20.29"/>
    <n v="20.29"/>
    <n v="2.25"/>
    <n v="18.04"/>
  </r>
  <r>
    <s v="TXN01853"/>
    <x v="236"/>
    <s v="CUST0740"/>
    <x v="992"/>
    <x v="1"/>
    <x v="9"/>
    <x v="9"/>
    <x v="4"/>
    <n v="8"/>
    <n v="38.15"/>
    <n v="97.42"/>
    <n v="779.36"/>
    <n v="305.2"/>
    <n v="474.16"/>
  </r>
  <r>
    <s v="TXN01854"/>
    <x v="344"/>
    <s v="CUST1444"/>
    <x v="364"/>
    <x v="3"/>
    <x v="22"/>
    <x v="22"/>
    <x v="0"/>
    <n v="4"/>
    <n v="19.34"/>
    <n v="41.23"/>
    <n v="164.92"/>
    <n v="77.36"/>
    <n v="87.559999999999988"/>
  </r>
  <r>
    <s v="TXN01855"/>
    <x v="262"/>
    <s v="CUST0591"/>
    <x v="505"/>
    <x v="1"/>
    <x v="4"/>
    <x v="4"/>
    <x v="1"/>
    <n v="6"/>
    <n v="1.21"/>
    <n v="47.98"/>
    <n v="287.88"/>
    <n v="7.26"/>
    <n v="280.62"/>
  </r>
  <r>
    <s v="TXN01856"/>
    <x v="275"/>
    <s v="CUST1142"/>
    <x v="108"/>
    <x v="3"/>
    <x v="32"/>
    <x v="32"/>
    <x v="1"/>
    <n v="2"/>
    <n v="3.21"/>
    <n v="59.79"/>
    <n v="119.58"/>
    <n v="6.42"/>
    <n v="113.16"/>
  </r>
  <r>
    <s v="TXN01857"/>
    <x v="92"/>
    <s v="CUST1479"/>
    <x v="1084"/>
    <x v="1"/>
    <x v="42"/>
    <x v="42"/>
    <x v="1"/>
    <n v="2"/>
    <n v="1.35"/>
    <n v="69.709999999999994"/>
    <n v="139.41999999999999"/>
    <n v="2.7"/>
    <n v="136.72"/>
  </r>
  <r>
    <s v="TXN01858"/>
    <x v="32"/>
    <s v="CUST0084"/>
    <x v="788"/>
    <x v="1"/>
    <x v="3"/>
    <x v="3"/>
    <x v="0"/>
    <n v="4"/>
    <n v="28.91"/>
    <n v="65.930000000000007"/>
    <n v="263.72000000000003"/>
    <n v="115.64"/>
    <n v="148.08000000000004"/>
  </r>
  <r>
    <s v="TXN01859"/>
    <x v="236"/>
    <s v="CUST0169"/>
    <x v="587"/>
    <x v="3"/>
    <x v="47"/>
    <x v="47"/>
    <x v="2"/>
    <n v="8"/>
    <n v="29.86"/>
    <n v="83.74"/>
    <n v="669.92"/>
    <n v="238.88"/>
    <n v="431.03999999999996"/>
  </r>
  <r>
    <s v="TXN01860"/>
    <x v="362"/>
    <s v="CUST0672"/>
    <x v="1085"/>
    <x v="0"/>
    <x v="50"/>
    <x v="50"/>
    <x v="2"/>
    <n v="1"/>
    <n v="23.2"/>
    <n v="48.42"/>
    <n v="48.42"/>
    <n v="23.2"/>
    <n v="25.220000000000002"/>
  </r>
  <r>
    <s v="TXN01861"/>
    <x v="248"/>
    <s v="CUST1012"/>
    <x v="1009"/>
    <x v="2"/>
    <x v="15"/>
    <x v="15"/>
    <x v="4"/>
    <n v="3"/>
    <n v="40"/>
    <n v="39.51"/>
    <n v="118.53"/>
    <n v="120"/>
    <n v="-1.4699999999999989"/>
  </r>
  <r>
    <s v="TXN01862"/>
    <x v="214"/>
    <s v="CUST0237"/>
    <x v="1086"/>
    <x v="3"/>
    <x v="72"/>
    <x v="72"/>
    <x v="1"/>
    <n v="4"/>
    <n v="3.66"/>
    <n v="78.63"/>
    <n v="314.52"/>
    <n v="14.64"/>
    <n v="299.88"/>
  </r>
  <r>
    <s v="TXN01863"/>
    <x v="166"/>
    <s v="CUST0789"/>
    <x v="893"/>
    <x v="0"/>
    <x v="36"/>
    <x v="36"/>
    <x v="2"/>
    <n v="4"/>
    <n v="44.18"/>
    <n v="88.69"/>
    <n v="354.76"/>
    <n v="176.72"/>
    <n v="178.04"/>
  </r>
  <r>
    <s v="TXN01864"/>
    <x v="146"/>
    <s v="CUST0581"/>
    <x v="348"/>
    <x v="2"/>
    <x v="74"/>
    <x v="74"/>
    <x v="3"/>
    <n v="9"/>
    <n v="8.86"/>
    <n v="98.31"/>
    <n v="884.79"/>
    <n v="79.739999999999995"/>
    <n v="805.05"/>
  </r>
  <r>
    <s v="TXN01865"/>
    <x v="275"/>
    <s v="CUST0936"/>
    <x v="1087"/>
    <x v="3"/>
    <x v="70"/>
    <x v="70"/>
    <x v="2"/>
    <n v="7"/>
    <n v="36.229999999999997"/>
    <n v="74.48"/>
    <n v="521.36"/>
    <n v="253.60999999999999"/>
    <n v="267.75"/>
  </r>
  <r>
    <s v="TXN01866"/>
    <x v="256"/>
    <s v="CUST1230"/>
    <x v="101"/>
    <x v="1"/>
    <x v="36"/>
    <x v="36"/>
    <x v="2"/>
    <n v="1"/>
    <n v="44.18"/>
    <n v="78.87"/>
    <n v="78.87"/>
    <n v="44.18"/>
    <n v="34.690000000000005"/>
  </r>
  <r>
    <s v="TXN01867"/>
    <x v="321"/>
    <s v="CUST0639"/>
    <x v="1052"/>
    <x v="0"/>
    <x v="46"/>
    <x v="46"/>
    <x v="3"/>
    <n v="1"/>
    <n v="15.25"/>
    <n v="44.27"/>
    <n v="44.27"/>
    <n v="15.25"/>
    <n v="29.020000000000003"/>
  </r>
  <r>
    <s v="TXN01868"/>
    <x v="95"/>
    <s v="CUST1408"/>
    <x v="312"/>
    <x v="1"/>
    <x v="11"/>
    <x v="11"/>
    <x v="2"/>
    <n v="1"/>
    <n v="45.97"/>
    <n v="29.26"/>
    <n v="29.26"/>
    <n v="45.97"/>
    <n v="-16.709999999999997"/>
  </r>
  <r>
    <s v="TXN01869"/>
    <x v="264"/>
    <s v="CUST0910"/>
    <x v="940"/>
    <x v="3"/>
    <x v="41"/>
    <x v="41"/>
    <x v="4"/>
    <n v="6"/>
    <n v="45.1"/>
    <n v="22.39"/>
    <n v="134.34"/>
    <n v="270.60000000000002"/>
    <n v="-136.26000000000002"/>
  </r>
  <r>
    <s v="TXN01870"/>
    <x v="150"/>
    <s v="CUST0463"/>
    <x v="526"/>
    <x v="2"/>
    <x v="53"/>
    <x v="53"/>
    <x v="2"/>
    <n v="4"/>
    <n v="23.58"/>
    <n v="70.760000000000005"/>
    <n v="283.04000000000002"/>
    <n v="94.32"/>
    <n v="188.72000000000003"/>
  </r>
  <r>
    <s v="TXN01871"/>
    <x v="70"/>
    <s v="CUST1135"/>
    <x v="1007"/>
    <x v="2"/>
    <x v="53"/>
    <x v="53"/>
    <x v="2"/>
    <n v="1"/>
    <n v="23.58"/>
    <n v="97.6"/>
    <n v="97.6"/>
    <n v="23.58"/>
    <n v="74.02"/>
  </r>
  <r>
    <s v="TXN01872"/>
    <x v="24"/>
    <s v="CUST0835"/>
    <x v="1081"/>
    <x v="3"/>
    <x v="1"/>
    <x v="1"/>
    <x v="1"/>
    <n v="6"/>
    <n v="22.93"/>
    <n v="83.31"/>
    <n v="499.86"/>
    <n v="137.57999999999998"/>
    <n v="362.28000000000003"/>
  </r>
  <r>
    <s v="TXN01873"/>
    <x v="82"/>
    <s v="CUST0596"/>
    <x v="1088"/>
    <x v="1"/>
    <x v="31"/>
    <x v="31"/>
    <x v="3"/>
    <n v="1"/>
    <n v="13.9"/>
    <n v="40.76"/>
    <n v="40.76"/>
    <n v="13.9"/>
    <n v="26.86"/>
  </r>
  <r>
    <s v="TXN01874"/>
    <x v="352"/>
    <s v="CUST0877"/>
    <x v="863"/>
    <x v="1"/>
    <x v="5"/>
    <x v="5"/>
    <x v="2"/>
    <n v="6"/>
    <n v="35.82"/>
    <n v="5.18"/>
    <n v="31.08"/>
    <n v="214.92000000000002"/>
    <n v="-183.84000000000003"/>
  </r>
  <r>
    <s v="TXN01875"/>
    <x v="15"/>
    <s v="CUST0387"/>
    <x v="1089"/>
    <x v="1"/>
    <x v="39"/>
    <x v="39"/>
    <x v="1"/>
    <n v="9"/>
    <n v="2.85"/>
    <n v="75.92"/>
    <n v="683.28"/>
    <n v="25.650000000000002"/>
    <n v="657.63"/>
  </r>
  <r>
    <s v="TXN01876"/>
    <x v="187"/>
    <s v="CUST0143"/>
    <x v="447"/>
    <x v="2"/>
    <x v="51"/>
    <x v="51"/>
    <x v="2"/>
    <n v="5"/>
    <n v="3.13"/>
    <n v="5.14"/>
    <n v="25.7"/>
    <n v="15.649999999999999"/>
    <n v="10.050000000000001"/>
  </r>
  <r>
    <s v="TXN01877"/>
    <x v="70"/>
    <s v="CUST0975"/>
    <x v="96"/>
    <x v="0"/>
    <x v="62"/>
    <x v="62"/>
    <x v="2"/>
    <n v="1"/>
    <n v="46.58"/>
    <n v="55.29"/>
    <n v="55.29"/>
    <n v="46.58"/>
    <n v="8.7100000000000009"/>
  </r>
  <r>
    <s v="TXN01878"/>
    <x v="12"/>
    <s v="CUST1391"/>
    <x v="1090"/>
    <x v="2"/>
    <x v="64"/>
    <x v="64"/>
    <x v="4"/>
    <n v="1"/>
    <n v="34.61"/>
    <n v="6.19"/>
    <n v="6.19"/>
    <n v="34.61"/>
    <n v="-28.419999999999998"/>
  </r>
  <r>
    <s v="TXN01879"/>
    <x v="106"/>
    <s v="CUST0753"/>
    <x v="1091"/>
    <x v="2"/>
    <x v="26"/>
    <x v="26"/>
    <x v="4"/>
    <n v="2"/>
    <n v="21.34"/>
    <n v="58.24"/>
    <n v="116.48"/>
    <n v="42.68"/>
    <n v="73.800000000000011"/>
  </r>
  <r>
    <s v="TXN01880"/>
    <x v="53"/>
    <s v="CUST0368"/>
    <x v="797"/>
    <x v="2"/>
    <x v="22"/>
    <x v="22"/>
    <x v="0"/>
    <n v="3"/>
    <n v="19.34"/>
    <n v="46.66"/>
    <n v="139.97999999999999"/>
    <n v="58.019999999999996"/>
    <n v="81.96"/>
  </r>
  <r>
    <s v="TXN01881"/>
    <x v="141"/>
    <s v="CUST0027"/>
    <x v="1042"/>
    <x v="0"/>
    <x v="53"/>
    <x v="53"/>
    <x v="2"/>
    <n v="5"/>
    <n v="23.58"/>
    <n v="60.41"/>
    <n v="302.04999999999995"/>
    <n v="117.89999999999999"/>
    <n v="184.14999999999998"/>
  </r>
  <r>
    <s v="TXN01882"/>
    <x v="53"/>
    <s v="CUST1381"/>
    <x v="1092"/>
    <x v="0"/>
    <x v="42"/>
    <x v="42"/>
    <x v="1"/>
    <n v="9"/>
    <n v="1.35"/>
    <n v="58.74"/>
    <n v="528.66"/>
    <n v="12.15"/>
    <n v="516.51"/>
  </r>
  <r>
    <s v="TXN01883"/>
    <x v="275"/>
    <s v="CUST1007"/>
    <x v="1093"/>
    <x v="2"/>
    <x v="38"/>
    <x v="38"/>
    <x v="3"/>
    <n v="6"/>
    <n v="32.54"/>
    <n v="81.94"/>
    <n v="491.64"/>
    <n v="195.24"/>
    <n v="296.39999999999998"/>
  </r>
  <r>
    <s v="TXN01884"/>
    <x v="346"/>
    <s v="CUST1377"/>
    <x v="129"/>
    <x v="0"/>
    <x v="67"/>
    <x v="67"/>
    <x v="3"/>
    <n v="9"/>
    <n v="31.5"/>
    <n v="12.37"/>
    <n v="111.33"/>
    <n v="283.5"/>
    <n v="-172.17000000000002"/>
  </r>
  <r>
    <s v="TXN01885"/>
    <x v="174"/>
    <s v="CUST0216"/>
    <x v="1094"/>
    <x v="2"/>
    <x v="19"/>
    <x v="19"/>
    <x v="3"/>
    <n v="1"/>
    <n v="22.66"/>
    <n v="57.31"/>
    <n v="57.31"/>
    <n v="22.66"/>
    <n v="34.650000000000006"/>
  </r>
  <r>
    <s v="TXN01886"/>
    <x v="33"/>
    <s v="CUST0812"/>
    <x v="221"/>
    <x v="0"/>
    <x v="37"/>
    <x v="37"/>
    <x v="2"/>
    <n v="2"/>
    <n v="36.64"/>
    <n v="93.52"/>
    <n v="187.04"/>
    <n v="73.28"/>
    <n v="113.75999999999999"/>
  </r>
  <r>
    <s v="TXN01887"/>
    <x v="147"/>
    <s v="CUST0898"/>
    <x v="1095"/>
    <x v="2"/>
    <x v="67"/>
    <x v="67"/>
    <x v="3"/>
    <n v="7"/>
    <n v="31.5"/>
    <n v="96.51"/>
    <n v="675.57"/>
    <n v="220.5"/>
    <n v="455.07000000000005"/>
  </r>
  <r>
    <s v="TXN01888"/>
    <x v="55"/>
    <s v="CUST1071"/>
    <x v="1096"/>
    <x v="2"/>
    <x v="8"/>
    <x v="8"/>
    <x v="0"/>
    <n v="9"/>
    <n v="37.880000000000003"/>
    <n v="9.83"/>
    <n v="88.47"/>
    <n v="340.92"/>
    <n v="-252.45000000000002"/>
  </r>
  <r>
    <s v="TXN01889"/>
    <x v="163"/>
    <s v="CUST1349"/>
    <x v="1097"/>
    <x v="2"/>
    <x v="74"/>
    <x v="74"/>
    <x v="3"/>
    <n v="3"/>
    <n v="8.86"/>
    <n v="89.32"/>
    <n v="267.95999999999998"/>
    <n v="26.58"/>
    <n v="241.38"/>
  </r>
  <r>
    <s v="TXN01890"/>
    <x v="105"/>
    <s v="CUST1386"/>
    <x v="300"/>
    <x v="2"/>
    <x v="74"/>
    <x v="74"/>
    <x v="3"/>
    <n v="6"/>
    <n v="8.86"/>
    <n v="17.13"/>
    <n v="102.78"/>
    <n v="53.16"/>
    <n v="49.620000000000005"/>
  </r>
  <r>
    <s v="TXN01891"/>
    <x v="34"/>
    <s v="CUST0175"/>
    <x v="50"/>
    <x v="2"/>
    <x v="41"/>
    <x v="41"/>
    <x v="4"/>
    <n v="6"/>
    <n v="45.1"/>
    <n v="33.880000000000003"/>
    <n v="203.28000000000003"/>
    <n v="270.60000000000002"/>
    <n v="-67.319999999999993"/>
  </r>
  <r>
    <s v="TXN01892"/>
    <x v="306"/>
    <s v="CUST0245"/>
    <x v="1019"/>
    <x v="1"/>
    <x v="27"/>
    <x v="27"/>
    <x v="3"/>
    <n v="7"/>
    <n v="9.64"/>
    <n v="9.42"/>
    <n v="65.94"/>
    <n v="67.48"/>
    <n v="-1.5400000000000063"/>
  </r>
  <r>
    <s v="TXN01893"/>
    <x v="206"/>
    <s v="CUST0294"/>
    <x v="297"/>
    <x v="3"/>
    <x v="62"/>
    <x v="62"/>
    <x v="2"/>
    <n v="1"/>
    <n v="46.58"/>
    <n v="84.92"/>
    <n v="84.92"/>
    <n v="46.58"/>
    <n v="38.340000000000003"/>
  </r>
  <r>
    <s v="TXN01894"/>
    <x v="62"/>
    <s v="CUST0809"/>
    <x v="1098"/>
    <x v="3"/>
    <x v="28"/>
    <x v="28"/>
    <x v="3"/>
    <n v="3"/>
    <n v="16.21"/>
    <n v="81.599999999999994"/>
    <n v="244.79999999999998"/>
    <n v="48.63"/>
    <n v="196.17"/>
  </r>
  <r>
    <s v="TXN01895"/>
    <x v="129"/>
    <s v="CUST0821"/>
    <x v="418"/>
    <x v="2"/>
    <x v="48"/>
    <x v="48"/>
    <x v="0"/>
    <n v="8"/>
    <n v="1.01"/>
    <n v="28.98"/>
    <n v="231.84"/>
    <n v="8.08"/>
    <n v="223.76"/>
  </r>
  <r>
    <s v="TXN01896"/>
    <x v="135"/>
    <s v="CUST1424"/>
    <x v="572"/>
    <x v="2"/>
    <x v="47"/>
    <x v="47"/>
    <x v="2"/>
    <n v="2"/>
    <n v="29.86"/>
    <n v="17.7"/>
    <n v="35.4"/>
    <n v="59.72"/>
    <n v="-24.32"/>
  </r>
  <r>
    <s v="TXN01897"/>
    <x v="352"/>
    <s v="CUST1210"/>
    <x v="419"/>
    <x v="2"/>
    <x v="14"/>
    <x v="14"/>
    <x v="3"/>
    <n v="3"/>
    <n v="23.97"/>
    <n v="40.090000000000003"/>
    <n v="120.27000000000001"/>
    <n v="71.91"/>
    <n v="48.360000000000014"/>
  </r>
  <r>
    <s v="TXN01898"/>
    <x v="259"/>
    <s v="CUST0209"/>
    <x v="1099"/>
    <x v="1"/>
    <x v="51"/>
    <x v="51"/>
    <x v="2"/>
    <n v="5"/>
    <n v="3.13"/>
    <n v="69.19"/>
    <n v="345.95"/>
    <n v="15.649999999999999"/>
    <n v="330.3"/>
  </r>
  <r>
    <s v="TXN01899"/>
    <x v="59"/>
    <s v="CUST0346"/>
    <x v="1100"/>
    <x v="1"/>
    <x v="39"/>
    <x v="39"/>
    <x v="1"/>
    <n v="2"/>
    <n v="2.85"/>
    <n v="66.959999999999994"/>
    <n v="133.91999999999999"/>
    <n v="5.7"/>
    <n v="128.22"/>
  </r>
  <r>
    <s v="TXN01900"/>
    <x v="36"/>
    <s v="CUST0133"/>
    <x v="149"/>
    <x v="0"/>
    <x v="62"/>
    <x v="62"/>
    <x v="2"/>
    <n v="5"/>
    <n v="46.58"/>
    <n v="35.85"/>
    <n v="179.25"/>
    <n v="232.89999999999998"/>
    <n v="-53.649999999999977"/>
  </r>
  <r>
    <s v="TXN01901"/>
    <x v="52"/>
    <s v="CUST0745"/>
    <x v="392"/>
    <x v="0"/>
    <x v="47"/>
    <x v="47"/>
    <x v="2"/>
    <n v="8"/>
    <n v="29.86"/>
    <n v="13.29"/>
    <n v="106.32"/>
    <n v="238.88"/>
    <n v="-132.56"/>
  </r>
  <r>
    <s v="TXN01902"/>
    <x v="175"/>
    <s v="CUST0408"/>
    <x v="834"/>
    <x v="2"/>
    <x v="55"/>
    <x v="55"/>
    <x v="1"/>
    <n v="7"/>
    <n v="21.45"/>
    <n v="94.54"/>
    <n v="661.78000000000009"/>
    <n v="150.15"/>
    <n v="511.63000000000011"/>
  </r>
  <r>
    <s v="TXN01903"/>
    <x v="113"/>
    <s v="CUST0694"/>
    <x v="353"/>
    <x v="2"/>
    <x v="74"/>
    <x v="74"/>
    <x v="3"/>
    <n v="9"/>
    <n v="8.86"/>
    <n v="99.81"/>
    <n v="898.29"/>
    <n v="79.739999999999995"/>
    <n v="818.55"/>
  </r>
  <r>
    <s v="TXN01904"/>
    <x v="321"/>
    <s v="CUST0411"/>
    <x v="324"/>
    <x v="2"/>
    <x v="13"/>
    <x v="13"/>
    <x v="0"/>
    <n v="1"/>
    <n v="4.59"/>
    <n v="50.73"/>
    <n v="50.73"/>
    <n v="4.59"/>
    <n v="46.14"/>
  </r>
  <r>
    <s v="TXN01905"/>
    <x v="111"/>
    <s v="CUST1219"/>
    <x v="134"/>
    <x v="2"/>
    <x v="48"/>
    <x v="48"/>
    <x v="0"/>
    <n v="2"/>
    <n v="1.01"/>
    <n v="70.2"/>
    <n v="140.4"/>
    <n v="2.02"/>
    <n v="138.38"/>
  </r>
  <r>
    <s v="TXN01906"/>
    <x v="66"/>
    <s v="CUST0828"/>
    <x v="479"/>
    <x v="1"/>
    <x v="39"/>
    <x v="39"/>
    <x v="1"/>
    <n v="7"/>
    <n v="2.85"/>
    <n v="96.28"/>
    <n v="673.96"/>
    <n v="19.95"/>
    <n v="654.01"/>
  </r>
  <r>
    <s v="TXN01907"/>
    <x v="346"/>
    <s v="CUST0252"/>
    <x v="921"/>
    <x v="2"/>
    <x v="11"/>
    <x v="11"/>
    <x v="2"/>
    <n v="8"/>
    <n v="45.97"/>
    <n v="38.46"/>
    <n v="307.68"/>
    <n v="367.76"/>
    <n v="-60.079999999999984"/>
  </r>
  <r>
    <s v="TXN01908"/>
    <x v="332"/>
    <s v="CUST0477"/>
    <x v="190"/>
    <x v="1"/>
    <x v="60"/>
    <x v="60"/>
    <x v="1"/>
    <n v="6"/>
    <n v="42.74"/>
    <n v="32.03"/>
    <n v="192.18"/>
    <n v="256.44"/>
    <n v="-64.259999999999991"/>
  </r>
  <r>
    <s v="TXN01909"/>
    <x v="274"/>
    <s v="CUST0870"/>
    <x v="528"/>
    <x v="2"/>
    <x v="44"/>
    <x v="44"/>
    <x v="4"/>
    <n v="5"/>
    <n v="2.25"/>
    <n v="11.02"/>
    <n v="55.099999999999994"/>
    <n v="11.25"/>
    <n v="43.849999999999994"/>
  </r>
  <r>
    <s v="TXN01910"/>
    <x v="154"/>
    <s v="CUST1486"/>
    <x v="660"/>
    <x v="3"/>
    <x v="42"/>
    <x v="42"/>
    <x v="1"/>
    <n v="3"/>
    <n v="1.35"/>
    <n v="69.38"/>
    <n v="208.14"/>
    <n v="4.0500000000000007"/>
    <n v="204.08999999999997"/>
  </r>
  <r>
    <s v="TXN01911"/>
    <x v="159"/>
    <s v="CUST1023"/>
    <x v="968"/>
    <x v="1"/>
    <x v="42"/>
    <x v="42"/>
    <x v="1"/>
    <n v="1"/>
    <n v="1.35"/>
    <n v="94.25"/>
    <n v="94.25"/>
    <n v="1.35"/>
    <n v="92.9"/>
  </r>
  <r>
    <s v="TXN01912"/>
    <x v="43"/>
    <s v="CUST0571"/>
    <x v="1101"/>
    <x v="0"/>
    <x v="26"/>
    <x v="26"/>
    <x v="4"/>
    <n v="3"/>
    <n v="21.34"/>
    <n v="68.7"/>
    <n v="206.10000000000002"/>
    <n v="64.02"/>
    <n v="142.08000000000004"/>
  </r>
  <r>
    <s v="TXN01913"/>
    <x v="183"/>
    <s v="CUST1462"/>
    <x v="306"/>
    <x v="0"/>
    <x v="35"/>
    <x v="35"/>
    <x v="4"/>
    <n v="9"/>
    <n v="48.19"/>
    <n v="95.6"/>
    <n v="860.4"/>
    <n v="433.71"/>
    <n v="426.69"/>
  </r>
  <r>
    <s v="TXN01914"/>
    <x v="65"/>
    <s v="CUST1192"/>
    <x v="787"/>
    <x v="3"/>
    <x v="29"/>
    <x v="29"/>
    <x v="2"/>
    <n v="1"/>
    <n v="14.75"/>
    <n v="33.43"/>
    <n v="33.43"/>
    <n v="14.75"/>
    <n v="18.68"/>
  </r>
  <r>
    <s v="TXN01915"/>
    <x v="8"/>
    <s v="CUST1216"/>
    <x v="799"/>
    <x v="1"/>
    <x v="27"/>
    <x v="27"/>
    <x v="3"/>
    <n v="2"/>
    <n v="9.64"/>
    <n v="28.47"/>
    <n v="56.94"/>
    <n v="19.28"/>
    <n v="37.659999999999997"/>
  </r>
  <r>
    <s v="TXN01916"/>
    <x v="172"/>
    <s v="CUST0560"/>
    <x v="1003"/>
    <x v="0"/>
    <x v="56"/>
    <x v="56"/>
    <x v="0"/>
    <n v="4"/>
    <n v="41.18"/>
    <n v="68.86"/>
    <n v="275.44"/>
    <n v="164.72"/>
    <n v="110.72"/>
  </r>
  <r>
    <s v="TXN01917"/>
    <x v="353"/>
    <s v="CUST1319"/>
    <x v="1102"/>
    <x v="3"/>
    <x v="8"/>
    <x v="8"/>
    <x v="0"/>
    <n v="2"/>
    <n v="37.880000000000003"/>
    <n v="85.12"/>
    <n v="170.24"/>
    <n v="75.760000000000005"/>
    <n v="94.48"/>
  </r>
  <r>
    <s v="TXN01918"/>
    <x v="288"/>
    <s v="CUST0820"/>
    <x v="1103"/>
    <x v="1"/>
    <x v="58"/>
    <x v="58"/>
    <x v="0"/>
    <n v="2"/>
    <n v="11.76"/>
    <n v="37.380000000000003"/>
    <n v="74.760000000000005"/>
    <n v="23.52"/>
    <n v="51.240000000000009"/>
  </r>
  <r>
    <s v="TXN01919"/>
    <x v="231"/>
    <s v="CUST0730"/>
    <x v="1032"/>
    <x v="2"/>
    <x v="31"/>
    <x v="31"/>
    <x v="3"/>
    <n v="7"/>
    <n v="13.9"/>
    <n v="37.51"/>
    <n v="262.57"/>
    <n v="97.3"/>
    <n v="165.26999999999998"/>
  </r>
  <r>
    <s v="TXN01920"/>
    <x v="27"/>
    <s v="CUST0975"/>
    <x v="96"/>
    <x v="0"/>
    <x v="26"/>
    <x v="26"/>
    <x v="4"/>
    <n v="2"/>
    <n v="21.34"/>
    <n v="78.260000000000005"/>
    <n v="156.52000000000001"/>
    <n v="42.68"/>
    <n v="113.84"/>
  </r>
  <r>
    <s v="TXN01921"/>
    <x v="17"/>
    <s v="CUST1366"/>
    <x v="971"/>
    <x v="1"/>
    <x v="3"/>
    <x v="3"/>
    <x v="0"/>
    <n v="6"/>
    <n v="28.91"/>
    <n v="46.01"/>
    <n v="276.06"/>
    <n v="173.46"/>
    <n v="102.6"/>
  </r>
  <r>
    <s v="TXN01922"/>
    <x v="77"/>
    <s v="CUST1236"/>
    <x v="121"/>
    <x v="3"/>
    <x v="63"/>
    <x v="63"/>
    <x v="4"/>
    <n v="7"/>
    <n v="28.03"/>
    <n v="92.87"/>
    <n v="650.09"/>
    <n v="196.21"/>
    <n v="453.88"/>
  </r>
  <r>
    <s v="TXN01923"/>
    <x v="143"/>
    <s v="CUST0829"/>
    <x v="967"/>
    <x v="0"/>
    <x v="30"/>
    <x v="30"/>
    <x v="3"/>
    <n v="8"/>
    <n v="24.03"/>
    <n v="74.489999999999995"/>
    <n v="595.91999999999996"/>
    <n v="192.24"/>
    <n v="403.67999999999995"/>
  </r>
  <r>
    <s v="TXN01924"/>
    <x v="275"/>
    <s v="CUST0993"/>
    <x v="586"/>
    <x v="0"/>
    <x v="9"/>
    <x v="9"/>
    <x v="4"/>
    <n v="9"/>
    <n v="38.15"/>
    <n v="6.36"/>
    <n v="57.24"/>
    <n v="343.34999999999997"/>
    <n v="-286.10999999999996"/>
  </r>
  <r>
    <s v="TXN01925"/>
    <x v="260"/>
    <s v="CUST1048"/>
    <x v="55"/>
    <x v="3"/>
    <x v="4"/>
    <x v="4"/>
    <x v="1"/>
    <n v="3"/>
    <n v="1.21"/>
    <n v="25.9"/>
    <n v="77.699999999999989"/>
    <n v="3.63"/>
    <n v="74.069999999999993"/>
  </r>
  <r>
    <s v="TXN01926"/>
    <x v="293"/>
    <s v="CUST0572"/>
    <x v="862"/>
    <x v="1"/>
    <x v="0"/>
    <x v="0"/>
    <x v="0"/>
    <n v="4"/>
    <n v="47.78"/>
    <n v="30.8"/>
    <n v="123.2"/>
    <n v="191.12"/>
    <n v="-67.92"/>
  </r>
  <r>
    <s v="TXN01927"/>
    <x v="320"/>
    <s v="CUST0302"/>
    <x v="972"/>
    <x v="0"/>
    <x v="34"/>
    <x v="34"/>
    <x v="2"/>
    <n v="3"/>
    <n v="8.02"/>
    <n v="35.700000000000003"/>
    <n v="107.10000000000001"/>
    <n v="24.06"/>
    <n v="83.04"/>
  </r>
  <r>
    <s v="TXN01928"/>
    <x v="265"/>
    <s v="CUST0932"/>
    <x v="34"/>
    <x v="2"/>
    <x v="69"/>
    <x v="69"/>
    <x v="1"/>
    <n v="8"/>
    <n v="25.33"/>
    <n v="16.89"/>
    <n v="135.12"/>
    <n v="202.64"/>
    <n v="-67.519999999999982"/>
  </r>
  <r>
    <s v="TXN01929"/>
    <x v="176"/>
    <s v="CUST0222"/>
    <x v="1104"/>
    <x v="0"/>
    <x v="3"/>
    <x v="3"/>
    <x v="0"/>
    <n v="3"/>
    <n v="28.91"/>
    <n v="19.760000000000002"/>
    <n v="59.28"/>
    <n v="86.73"/>
    <n v="-27.450000000000003"/>
  </r>
  <r>
    <s v="TXN01930"/>
    <x v="305"/>
    <s v="CUST0251"/>
    <x v="1105"/>
    <x v="2"/>
    <x v="60"/>
    <x v="60"/>
    <x v="1"/>
    <n v="1"/>
    <n v="42.74"/>
    <n v="22.06"/>
    <n v="22.06"/>
    <n v="42.74"/>
    <n v="-20.680000000000003"/>
  </r>
  <r>
    <s v="TXN01931"/>
    <x v="78"/>
    <s v="CUST0514"/>
    <x v="705"/>
    <x v="1"/>
    <x v="64"/>
    <x v="64"/>
    <x v="4"/>
    <n v="5"/>
    <n v="34.61"/>
    <n v="67.62"/>
    <n v="338.1"/>
    <n v="173.05"/>
    <n v="165.05"/>
  </r>
  <r>
    <s v="TXN01932"/>
    <x v="241"/>
    <s v="CUST1003"/>
    <x v="1106"/>
    <x v="1"/>
    <x v="68"/>
    <x v="68"/>
    <x v="0"/>
    <n v="6"/>
    <n v="1.38"/>
    <n v="42.98"/>
    <n v="257.88"/>
    <n v="8.2799999999999994"/>
    <n v="249.6"/>
  </r>
  <r>
    <s v="TXN01933"/>
    <x v="116"/>
    <s v="CUST1019"/>
    <x v="768"/>
    <x v="3"/>
    <x v="35"/>
    <x v="35"/>
    <x v="4"/>
    <n v="1"/>
    <n v="48.19"/>
    <n v="62.24"/>
    <n v="62.24"/>
    <n v="48.19"/>
    <n v="14.050000000000004"/>
  </r>
  <r>
    <s v="TXN01934"/>
    <x v="211"/>
    <s v="CUST0473"/>
    <x v="1107"/>
    <x v="1"/>
    <x v="51"/>
    <x v="51"/>
    <x v="2"/>
    <n v="8"/>
    <n v="3.13"/>
    <n v="26.42"/>
    <n v="211.36"/>
    <n v="25.04"/>
    <n v="186.32000000000002"/>
  </r>
  <r>
    <s v="TXN01935"/>
    <x v="118"/>
    <s v="CUST1287"/>
    <x v="1026"/>
    <x v="1"/>
    <x v="20"/>
    <x v="20"/>
    <x v="3"/>
    <n v="5"/>
    <n v="40.85"/>
    <n v="22.45"/>
    <n v="112.25"/>
    <n v="204.25"/>
    <n v="-92"/>
  </r>
  <r>
    <s v="TXN01936"/>
    <x v="25"/>
    <s v="CUST0276"/>
    <x v="152"/>
    <x v="2"/>
    <x v="69"/>
    <x v="69"/>
    <x v="1"/>
    <n v="5"/>
    <n v="25.33"/>
    <n v="78.739999999999995"/>
    <n v="393.7"/>
    <n v="126.64999999999999"/>
    <n v="267.05"/>
  </r>
  <r>
    <s v="TXN01937"/>
    <x v="134"/>
    <s v="CUST0061"/>
    <x v="1108"/>
    <x v="2"/>
    <x v="72"/>
    <x v="72"/>
    <x v="1"/>
    <n v="4"/>
    <n v="3.66"/>
    <n v="85.87"/>
    <n v="343.48"/>
    <n v="14.64"/>
    <n v="328.84000000000003"/>
  </r>
  <r>
    <s v="TXN01938"/>
    <x v="157"/>
    <s v="CUST0204"/>
    <x v="1109"/>
    <x v="3"/>
    <x v="39"/>
    <x v="39"/>
    <x v="1"/>
    <n v="5"/>
    <n v="2.85"/>
    <n v="71.73"/>
    <n v="358.65000000000003"/>
    <n v="14.25"/>
    <n v="344.40000000000003"/>
  </r>
  <r>
    <s v="TXN01939"/>
    <x v="41"/>
    <s v="CUST0109"/>
    <x v="484"/>
    <x v="0"/>
    <x v="0"/>
    <x v="0"/>
    <x v="0"/>
    <n v="6"/>
    <n v="47.78"/>
    <n v="36.299999999999997"/>
    <n v="217.79999999999998"/>
    <n v="286.68"/>
    <n v="-68.880000000000024"/>
  </r>
  <r>
    <s v="TXN01940"/>
    <x v="105"/>
    <s v="CUST0140"/>
    <x v="655"/>
    <x v="3"/>
    <x v="57"/>
    <x v="57"/>
    <x v="0"/>
    <n v="1"/>
    <n v="31.77"/>
    <n v="18.73"/>
    <n v="18.73"/>
    <n v="31.77"/>
    <n v="-13.04"/>
  </r>
  <r>
    <s v="TXN01941"/>
    <x v="119"/>
    <s v="CUST1021"/>
    <x v="530"/>
    <x v="0"/>
    <x v="63"/>
    <x v="63"/>
    <x v="4"/>
    <n v="4"/>
    <n v="28.03"/>
    <n v="73.37"/>
    <n v="293.48"/>
    <n v="112.12"/>
    <n v="181.36"/>
  </r>
  <r>
    <s v="TXN01942"/>
    <x v="245"/>
    <s v="CUST1389"/>
    <x v="247"/>
    <x v="1"/>
    <x v="70"/>
    <x v="70"/>
    <x v="2"/>
    <n v="3"/>
    <n v="36.229999999999997"/>
    <n v="65.260000000000005"/>
    <n v="195.78000000000003"/>
    <n v="108.69"/>
    <n v="87.090000000000032"/>
  </r>
  <r>
    <s v="TXN01943"/>
    <x v="123"/>
    <s v="CUST0055"/>
    <x v="1012"/>
    <x v="3"/>
    <x v="5"/>
    <x v="5"/>
    <x v="2"/>
    <n v="8"/>
    <n v="35.82"/>
    <n v="94.39"/>
    <n v="755.12"/>
    <n v="286.56"/>
    <n v="468.56"/>
  </r>
  <r>
    <s v="TXN01944"/>
    <x v="200"/>
    <s v="CUST0367"/>
    <x v="29"/>
    <x v="3"/>
    <x v="52"/>
    <x v="52"/>
    <x v="1"/>
    <n v="6"/>
    <n v="14.27"/>
    <n v="94.4"/>
    <n v="566.40000000000009"/>
    <n v="85.62"/>
    <n v="480.78000000000009"/>
  </r>
  <r>
    <s v="TXN01945"/>
    <x v="358"/>
    <s v="CUST0784"/>
    <x v="495"/>
    <x v="3"/>
    <x v="29"/>
    <x v="29"/>
    <x v="2"/>
    <n v="8"/>
    <n v="14.75"/>
    <n v="27.22"/>
    <n v="217.76"/>
    <n v="118"/>
    <n v="99.759999999999991"/>
  </r>
  <r>
    <s v="TXN01946"/>
    <x v="120"/>
    <s v="CUST1239"/>
    <x v="170"/>
    <x v="2"/>
    <x v="33"/>
    <x v="33"/>
    <x v="3"/>
    <n v="8"/>
    <n v="35.53"/>
    <n v="12.29"/>
    <n v="98.32"/>
    <n v="284.24"/>
    <n v="-185.92000000000002"/>
  </r>
  <r>
    <s v="TXN01947"/>
    <x v="7"/>
    <s v="CUST1392"/>
    <x v="470"/>
    <x v="0"/>
    <x v="31"/>
    <x v="31"/>
    <x v="3"/>
    <n v="5"/>
    <n v="13.9"/>
    <n v="75.59"/>
    <n v="377.95000000000005"/>
    <n v="69.5"/>
    <n v="308.45000000000005"/>
  </r>
  <r>
    <s v="TXN01948"/>
    <x v="329"/>
    <s v="CUST0670"/>
    <x v="1110"/>
    <x v="3"/>
    <x v="48"/>
    <x v="48"/>
    <x v="0"/>
    <n v="2"/>
    <n v="1.01"/>
    <n v="69.67"/>
    <n v="139.34"/>
    <n v="2.02"/>
    <n v="137.32"/>
  </r>
  <r>
    <s v="TXN01949"/>
    <x v="160"/>
    <s v="CUST0313"/>
    <x v="1111"/>
    <x v="3"/>
    <x v="20"/>
    <x v="20"/>
    <x v="3"/>
    <n v="2"/>
    <n v="40.85"/>
    <n v="30.26"/>
    <n v="60.52"/>
    <n v="81.7"/>
    <n v="-21.18"/>
  </r>
  <r>
    <s v="TXN01950"/>
    <x v="46"/>
    <s v="CUST0621"/>
    <x v="724"/>
    <x v="0"/>
    <x v="30"/>
    <x v="30"/>
    <x v="3"/>
    <n v="1"/>
    <n v="24.03"/>
    <n v="61.4"/>
    <n v="61.4"/>
    <n v="24.03"/>
    <n v="37.369999999999997"/>
  </r>
  <r>
    <s v="TXN01951"/>
    <x v="231"/>
    <s v="CUST1274"/>
    <x v="1112"/>
    <x v="3"/>
    <x v="66"/>
    <x v="66"/>
    <x v="2"/>
    <n v="3"/>
    <n v="31.85"/>
    <n v="21.74"/>
    <n v="65.22"/>
    <n v="95.550000000000011"/>
    <n v="-30.330000000000013"/>
  </r>
  <r>
    <s v="TXN01952"/>
    <x v="315"/>
    <s v="CUST1277"/>
    <x v="179"/>
    <x v="1"/>
    <x v="72"/>
    <x v="72"/>
    <x v="1"/>
    <n v="5"/>
    <n v="3.66"/>
    <n v="54.32"/>
    <n v="271.60000000000002"/>
    <n v="18.3"/>
    <n v="253.3"/>
  </r>
  <r>
    <s v="TXN01953"/>
    <x v="134"/>
    <s v="CUST0198"/>
    <x v="1063"/>
    <x v="3"/>
    <x v="39"/>
    <x v="39"/>
    <x v="1"/>
    <n v="8"/>
    <n v="2.85"/>
    <n v="52.41"/>
    <n v="419.28"/>
    <n v="22.8"/>
    <n v="396.47999999999996"/>
  </r>
  <r>
    <s v="TXN01954"/>
    <x v="240"/>
    <s v="CUST0157"/>
    <x v="1049"/>
    <x v="0"/>
    <x v="48"/>
    <x v="48"/>
    <x v="0"/>
    <n v="6"/>
    <n v="1.01"/>
    <n v="55.32"/>
    <n v="331.92"/>
    <n v="6.0600000000000005"/>
    <n v="325.86"/>
  </r>
  <r>
    <s v="TXN01955"/>
    <x v="303"/>
    <s v="CUST1354"/>
    <x v="132"/>
    <x v="0"/>
    <x v="8"/>
    <x v="8"/>
    <x v="0"/>
    <n v="1"/>
    <n v="37.880000000000003"/>
    <n v="56.01"/>
    <n v="56.01"/>
    <n v="37.880000000000003"/>
    <n v="18.129999999999995"/>
  </r>
  <r>
    <s v="TXN01956"/>
    <x v="360"/>
    <s v="CUST1065"/>
    <x v="185"/>
    <x v="0"/>
    <x v="1"/>
    <x v="1"/>
    <x v="1"/>
    <n v="8"/>
    <n v="22.93"/>
    <n v="76.52"/>
    <n v="612.16"/>
    <n v="183.44"/>
    <n v="428.71999999999997"/>
  </r>
  <r>
    <s v="TXN01957"/>
    <x v="254"/>
    <s v="CUST1009"/>
    <x v="188"/>
    <x v="2"/>
    <x v="13"/>
    <x v="13"/>
    <x v="0"/>
    <n v="3"/>
    <n v="4.59"/>
    <n v="23.18"/>
    <n v="69.539999999999992"/>
    <n v="13.77"/>
    <n v="55.769999999999996"/>
  </r>
  <r>
    <s v="TXN01958"/>
    <x v="268"/>
    <s v="CUST0955"/>
    <x v="1083"/>
    <x v="2"/>
    <x v="51"/>
    <x v="51"/>
    <x v="2"/>
    <n v="4"/>
    <n v="3.13"/>
    <n v="79.989999999999995"/>
    <n v="319.95999999999998"/>
    <n v="12.52"/>
    <n v="307.44"/>
  </r>
  <r>
    <s v="TXN01959"/>
    <x v="108"/>
    <s v="CUST0414"/>
    <x v="33"/>
    <x v="1"/>
    <x v="30"/>
    <x v="30"/>
    <x v="3"/>
    <n v="8"/>
    <n v="24.03"/>
    <n v="69.02"/>
    <n v="552.16"/>
    <n v="192.24"/>
    <n v="359.91999999999996"/>
  </r>
  <r>
    <s v="TXN01960"/>
    <x v="261"/>
    <s v="CUST0602"/>
    <x v="1113"/>
    <x v="0"/>
    <x v="48"/>
    <x v="48"/>
    <x v="0"/>
    <n v="2"/>
    <n v="1.01"/>
    <n v="64.150000000000006"/>
    <n v="128.30000000000001"/>
    <n v="2.02"/>
    <n v="126.28000000000002"/>
  </r>
  <r>
    <s v="TXN01961"/>
    <x v="303"/>
    <s v="CUST1356"/>
    <x v="1114"/>
    <x v="3"/>
    <x v="52"/>
    <x v="52"/>
    <x v="1"/>
    <n v="8"/>
    <n v="14.27"/>
    <n v="78.84"/>
    <n v="630.72"/>
    <n v="114.16"/>
    <n v="516.56000000000006"/>
  </r>
  <r>
    <s v="TXN01962"/>
    <x v="230"/>
    <s v="CUST1020"/>
    <x v="87"/>
    <x v="3"/>
    <x v="55"/>
    <x v="55"/>
    <x v="1"/>
    <n v="5"/>
    <n v="21.45"/>
    <n v="78.08"/>
    <n v="390.4"/>
    <n v="107.25"/>
    <n v="283.14999999999998"/>
  </r>
  <r>
    <s v="TXN01963"/>
    <x v="20"/>
    <s v="CUST1005"/>
    <x v="714"/>
    <x v="1"/>
    <x v="59"/>
    <x v="59"/>
    <x v="0"/>
    <n v="2"/>
    <n v="35.39"/>
    <n v="43.35"/>
    <n v="86.7"/>
    <n v="70.78"/>
    <n v="15.920000000000002"/>
  </r>
  <r>
    <s v="TXN01964"/>
    <x v="290"/>
    <s v="CUST1034"/>
    <x v="1115"/>
    <x v="0"/>
    <x v="26"/>
    <x v="26"/>
    <x v="4"/>
    <n v="1"/>
    <n v="21.34"/>
    <n v="29.93"/>
    <n v="29.93"/>
    <n v="21.34"/>
    <n v="8.59"/>
  </r>
  <r>
    <s v="TXN01965"/>
    <x v="184"/>
    <s v="CUST0536"/>
    <x v="603"/>
    <x v="1"/>
    <x v="23"/>
    <x v="23"/>
    <x v="2"/>
    <n v="7"/>
    <n v="13.68"/>
    <n v="56.13"/>
    <n v="392.91"/>
    <n v="95.759999999999991"/>
    <n v="297.15000000000003"/>
  </r>
  <r>
    <s v="TXN01966"/>
    <x v="94"/>
    <s v="CUST1111"/>
    <x v="896"/>
    <x v="3"/>
    <x v="0"/>
    <x v="0"/>
    <x v="0"/>
    <n v="2"/>
    <n v="47.78"/>
    <n v="25.8"/>
    <n v="51.6"/>
    <n v="95.56"/>
    <n v="-43.96"/>
  </r>
  <r>
    <s v="TXN01967"/>
    <x v="211"/>
    <s v="CUST0704"/>
    <x v="562"/>
    <x v="1"/>
    <x v="60"/>
    <x v="60"/>
    <x v="1"/>
    <n v="8"/>
    <n v="42.74"/>
    <n v="95.16"/>
    <n v="761.28"/>
    <n v="341.92"/>
    <n v="419.35999999999996"/>
  </r>
  <r>
    <s v="TXN01968"/>
    <x v="133"/>
    <s v="CUST1108"/>
    <x v="354"/>
    <x v="2"/>
    <x v="73"/>
    <x v="73"/>
    <x v="1"/>
    <n v="6"/>
    <n v="14.95"/>
    <n v="70.48"/>
    <n v="422.88"/>
    <n v="89.699999999999989"/>
    <n v="333.18"/>
  </r>
  <r>
    <s v="TXN01969"/>
    <x v="216"/>
    <s v="CUST1120"/>
    <x v="22"/>
    <x v="3"/>
    <x v="42"/>
    <x v="42"/>
    <x v="1"/>
    <n v="6"/>
    <n v="1.35"/>
    <n v="56.87"/>
    <n v="341.21999999999997"/>
    <n v="8.1000000000000014"/>
    <n v="333.11999999999995"/>
  </r>
  <r>
    <s v="TXN01970"/>
    <x v="115"/>
    <s v="CUST0037"/>
    <x v="1116"/>
    <x v="3"/>
    <x v="40"/>
    <x v="40"/>
    <x v="4"/>
    <n v="7"/>
    <n v="21.9"/>
    <n v="23.92"/>
    <n v="167.44"/>
    <n v="153.29999999999998"/>
    <n v="14.140000000000015"/>
  </r>
  <r>
    <s v="TXN01971"/>
    <x v="212"/>
    <s v="CUST0065"/>
    <x v="274"/>
    <x v="3"/>
    <x v="74"/>
    <x v="74"/>
    <x v="3"/>
    <n v="7"/>
    <n v="8.86"/>
    <n v="18.510000000000002"/>
    <n v="129.57000000000002"/>
    <n v="62.019999999999996"/>
    <n v="67.550000000000026"/>
  </r>
  <r>
    <s v="TXN01972"/>
    <x v="133"/>
    <s v="CUST0882"/>
    <x v="1117"/>
    <x v="3"/>
    <x v="46"/>
    <x v="46"/>
    <x v="3"/>
    <n v="1"/>
    <n v="15.25"/>
    <n v="34.15"/>
    <n v="34.15"/>
    <n v="15.25"/>
    <n v="18.899999999999999"/>
  </r>
  <r>
    <s v="TXN01973"/>
    <x v="5"/>
    <s v="CUST0244"/>
    <x v="1062"/>
    <x v="1"/>
    <x v="74"/>
    <x v="74"/>
    <x v="3"/>
    <n v="7"/>
    <n v="8.86"/>
    <n v="42.2"/>
    <n v="295.40000000000003"/>
    <n v="62.019999999999996"/>
    <n v="233.38000000000005"/>
  </r>
  <r>
    <s v="TXN01974"/>
    <x v="266"/>
    <s v="CUST0786"/>
    <x v="359"/>
    <x v="2"/>
    <x v="29"/>
    <x v="29"/>
    <x v="2"/>
    <n v="6"/>
    <n v="14.75"/>
    <n v="36.74"/>
    <n v="220.44"/>
    <n v="88.5"/>
    <n v="131.94"/>
  </r>
  <r>
    <s v="TXN01975"/>
    <x v="307"/>
    <s v="CUST0922"/>
    <x v="524"/>
    <x v="1"/>
    <x v="66"/>
    <x v="66"/>
    <x v="2"/>
    <n v="7"/>
    <n v="31.85"/>
    <n v="79.86"/>
    <n v="559.02"/>
    <n v="222.95000000000002"/>
    <n v="336.06999999999994"/>
  </r>
  <r>
    <s v="TXN01976"/>
    <x v="188"/>
    <s v="CUST0645"/>
    <x v="272"/>
    <x v="2"/>
    <x v="24"/>
    <x v="24"/>
    <x v="0"/>
    <n v="5"/>
    <n v="24.52"/>
    <n v="92.64"/>
    <n v="463.2"/>
    <n v="122.6"/>
    <n v="340.6"/>
  </r>
  <r>
    <s v="TXN01977"/>
    <x v="23"/>
    <s v="CUST0771"/>
    <x v="792"/>
    <x v="0"/>
    <x v="71"/>
    <x v="71"/>
    <x v="4"/>
    <n v="6"/>
    <n v="22.03"/>
    <n v="28.3"/>
    <n v="169.8"/>
    <n v="132.18"/>
    <n v="37.620000000000005"/>
  </r>
  <r>
    <s v="TXN01978"/>
    <x v="287"/>
    <s v="CUST0907"/>
    <x v="997"/>
    <x v="1"/>
    <x v="5"/>
    <x v="5"/>
    <x v="2"/>
    <n v="4"/>
    <n v="35.82"/>
    <n v="59.65"/>
    <n v="238.6"/>
    <n v="143.28"/>
    <n v="95.32"/>
  </r>
  <r>
    <s v="TXN01979"/>
    <x v="351"/>
    <s v="CUST0942"/>
    <x v="729"/>
    <x v="3"/>
    <x v="41"/>
    <x v="41"/>
    <x v="4"/>
    <n v="2"/>
    <n v="45.1"/>
    <n v="26.47"/>
    <n v="52.94"/>
    <n v="90.2"/>
    <n v="-37.260000000000005"/>
  </r>
  <r>
    <s v="TXN01980"/>
    <x v="105"/>
    <s v="CUST0074"/>
    <x v="141"/>
    <x v="3"/>
    <x v="2"/>
    <x v="2"/>
    <x v="1"/>
    <n v="7"/>
    <n v="33.65"/>
    <n v="94.28"/>
    <n v="659.96"/>
    <n v="235.54999999999998"/>
    <n v="424.41000000000008"/>
  </r>
  <r>
    <s v="TXN01981"/>
    <x v="259"/>
    <s v="CUST0068"/>
    <x v="607"/>
    <x v="0"/>
    <x v="19"/>
    <x v="19"/>
    <x v="3"/>
    <n v="5"/>
    <n v="22.66"/>
    <n v="53.92"/>
    <n v="269.60000000000002"/>
    <n v="113.3"/>
    <n v="156.30000000000001"/>
  </r>
  <r>
    <s v="TXN01982"/>
    <x v="202"/>
    <s v="CUST0363"/>
    <x v="1118"/>
    <x v="3"/>
    <x v="62"/>
    <x v="62"/>
    <x v="2"/>
    <n v="9"/>
    <n v="46.58"/>
    <n v="16.399999999999999"/>
    <n v="147.6"/>
    <n v="419.21999999999997"/>
    <n v="-271.62"/>
  </r>
  <r>
    <s v="TXN01983"/>
    <x v="350"/>
    <s v="CUST1141"/>
    <x v="1119"/>
    <x v="0"/>
    <x v="68"/>
    <x v="68"/>
    <x v="0"/>
    <n v="4"/>
    <n v="1.38"/>
    <n v="24.4"/>
    <n v="97.6"/>
    <n v="5.52"/>
    <n v="92.08"/>
  </r>
  <r>
    <s v="TXN01984"/>
    <x v="203"/>
    <s v="CUST1351"/>
    <x v="65"/>
    <x v="1"/>
    <x v="66"/>
    <x v="66"/>
    <x v="2"/>
    <n v="2"/>
    <n v="31.85"/>
    <n v="92.78"/>
    <n v="185.56"/>
    <n v="63.7"/>
    <n v="121.86"/>
  </r>
  <r>
    <s v="TXN01985"/>
    <x v="6"/>
    <s v="CUST0621"/>
    <x v="724"/>
    <x v="0"/>
    <x v="61"/>
    <x v="61"/>
    <x v="1"/>
    <n v="2"/>
    <n v="36.08"/>
    <n v="57.48"/>
    <n v="114.96"/>
    <n v="72.16"/>
    <n v="42.8"/>
  </r>
  <r>
    <s v="TXN01986"/>
    <x v="250"/>
    <s v="CUST1447"/>
    <x v="46"/>
    <x v="1"/>
    <x v="46"/>
    <x v="46"/>
    <x v="3"/>
    <n v="6"/>
    <n v="15.25"/>
    <n v="10.95"/>
    <n v="65.699999999999989"/>
    <n v="91.5"/>
    <n v="-25.800000000000011"/>
  </r>
  <r>
    <s v="TXN01987"/>
    <x v="260"/>
    <s v="CUST0337"/>
    <x v="1120"/>
    <x v="2"/>
    <x v="37"/>
    <x v="37"/>
    <x v="2"/>
    <n v="8"/>
    <n v="36.64"/>
    <n v="7.43"/>
    <n v="59.44"/>
    <n v="293.12"/>
    <n v="-233.68"/>
  </r>
  <r>
    <s v="TXN01988"/>
    <x v="27"/>
    <s v="CUST1007"/>
    <x v="1093"/>
    <x v="2"/>
    <x v="10"/>
    <x v="10"/>
    <x v="1"/>
    <n v="4"/>
    <n v="41.78"/>
    <n v="10.65"/>
    <n v="42.6"/>
    <n v="167.12"/>
    <n v="-124.52000000000001"/>
  </r>
  <r>
    <s v="TXN01989"/>
    <x v="280"/>
    <s v="CUST0883"/>
    <x v="429"/>
    <x v="3"/>
    <x v="40"/>
    <x v="40"/>
    <x v="4"/>
    <n v="1"/>
    <n v="21.9"/>
    <n v="42.16"/>
    <n v="42.16"/>
    <n v="21.9"/>
    <n v="20.259999999999998"/>
  </r>
  <r>
    <s v="TXN01990"/>
    <x v="296"/>
    <s v="CUST0276"/>
    <x v="152"/>
    <x v="2"/>
    <x v="44"/>
    <x v="44"/>
    <x v="4"/>
    <n v="5"/>
    <n v="2.25"/>
    <n v="87.63"/>
    <n v="438.15"/>
    <n v="11.25"/>
    <n v="426.9"/>
  </r>
  <r>
    <s v="TXN01991"/>
    <x v="48"/>
    <s v="CUST0640"/>
    <x v="320"/>
    <x v="0"/>
    <x v="1"/>
    <x v="1"/>
    <x v="1"/>
    <n v="5"/>
    <n v="22.93"/>
    <n v="27.47"/>
    <n v="137.35"/>
    <n v="114.65"/>
    <n v="22.699999999999989"/>
  </r>
  <r>
    <s v="TXN01992"/>
    <x v="141"/>
    <s v="CUST1466"/>
    <x v="699"/>
    <x v="2"/>
    <x v="9"/>
    <x v="9"/>
    <x v="4"/>
    <n v="7"/>
    <n v="38.15"/>
    <n v="90.42"/>
    <n v="632.94000000000005"/>
    <n v="267.05"/>
    <n v="365.89000000000004"/>
  </r>
  <r>
    <s v="TXN01993"/>
    <x v="319"/>
    <s v="CUST0797"/>
    <x v="743"/>
    <x v="0"/>
    <x v="19"/>
    <x v="19"/>
    <x v="3"/>
    <n v="9"/>
    <n v="22.66"/>
    <n v="80.23"/>
    <n v="722.07"/>
    <n v="203.94"/>
    <n v="518.13000000000011"/>
  </r>
  <r>
    <s v="TXN01994"/>
    <x v="35"/>
    <s v="CUST0999"/>
    <x v="397"/>
    <x v="0"/>
    <x v="26"/>
    <x v="26"/>
    <x v="4"/>
    <n v="7"/>
    <n v="21.34"/>
    <n v="37.1"/>
    <n v="259.7"/>
    <n v="149.38"/>
    <n v="110.32"/>
  </r>
  <r>
    <s v="TXN01995"/>
    <x v="252"/>
    <s v="CUST0225"/>
    <x v="488"/>
    <x v="1"/>
    <x v="45"/>
    <x v="45"/>
    <x v="4"/>
    <n v="9"/>
    <n v="39.729999999999997"/>
    <n v="79.099999999999994"/>
    <n v="711.9"/>
    <n v="357.57"/>
    <n v="354.33"/>
  </r>
  <r>
    <s v="TXN01996"/>
    <x v="282"/>
    <s v="CUST1166"/>
    <x v="223"/>
    <x v="1"/>
    <x v="10"/>
    <x v="10"/>
    <x v="1"/>
    <n v="7"/>
    <n v="41.78"/>
    <n v="48.66"/>
    <n v="340.62"/>
    <n v="292.46000000000004"/>
    <n v="48.159999999999968"/>
  </r>
  <r>
    <s v="TXN01997"/>
    <x v="75"/>
    <s v="CUST1383"/>
    <x v="646"/>
    <x v="0"/>
    <x v="30"/>
    <x v="30"/>
    <x v="3"/>
    <n v="8"/>
    <n v="24.03"/>
    <n v="65.72"/>
    <n v="525.76"/>
    <n v="192.24"/>
    <n v="333.52"/>
  </r>
  <r>
    <s v="TXN01998"/>
    <x v="118"/>
    <s v="CUST1005"/>
    <x v="714"/>
    <x v="1"/>
    <x v="24"/>
    <x v="24"/>
    <x v="0"/>
    <n v="7"/>
    <n v="24.52"/>
    <n v="64.2"/>
    <n v="449.40000000000003"/>
    <n v="171.64"/>
    <n v="277.76000000000005"/>
  </r>
  <r>
    <s v="TXN01999"/>
    <x v="12"/>
    <s v="CUST1352"/>
    <x v="1059"/>
    <x v="1"/>
    <x v="33"/>
    <x v="33"/>
    <x v="3"/>
    <n v="2"/>
    <n v="35.53"/>
    <n v="98.02"/>
    <n v="196.04"/>
    <n v="71.06"/>
    <n v="124.97999999999999"/>
  </r>
  <r>
    <s v="TXN02000"/>
    <x v="110"/>
    <s v="CUST1135"/>
    <x v="1007"/>
    <x v="2"/>
    <x v="40"/>
    <x v="40"/>
    <x v="4"/>
    <n v="6"/>
    <n v="21.9"/>
    <n v="76.3"/>
    <n v="457.79999999999995"/>
    <n v="131.39999999999998"/>
    <n v="326.39999999999998"/>
  </r>
  <r>
    <s v="TXN02001"/>
    <x v="343"/>
    <s v="CUST1404"/>
    <x v="254"/>
    <x v="0"/>
    <x v="11"/>
    <x v="11"/>
    <x v="2"/>
    <n v="1"/>
    <n v="45.97"/>
    <n v="63.36"/>
    <n v="63.36"/>
    <n v="45.97"/>
    <n v="17.39"/>
  </r>
  <r>
    <s v="TXN02002"/>
    <x v="172"/>
    <s v="CUST1105"/>
    <x v="560"/>
    <x v="3"/>
    <x v="13"/>
    <x v="13"/>
    <x v="0"/>
    <n v="1"/>
    <n v="4.59"/>
    <n v="14.54"/>
    <n v="14.54"/>
    <n v="4.59"/>
    <n v="9.9499999999999993"/>
  </r>
  <r>
    <s v="TXN02003"/>
    <x v="233"/>
    <s v="CUST1172"/>
    <x v="1121"/>
    <x v="1"/>
    <x v="73"/>
    <x v="73"/>
    <x v="1"/>
    <n v="1"/>
    <n v="14.95"/>
    <n v="72.12"/>
    <n v="72.12"/>
    <n v="14.95"/>
    <n v="57.17"/>
  </r>
  <r>
    <s v="TXN02004"/>
    <x v="300"/>
    <s v="CUST0963"/>
    <x v="922"/>
    <x v="1"/>
    <x v="20"/>
    <x v="20"/>
    <x v="3"/>
    <n v="5"/>
    <n v="40.85"/>
    <n v="86.67"/>
    <n v="433.35"/>
    <n v="204.25"/>
    <n v="229.10000000000002"/>
  </r>
  <r>
    <s v="TXN02005"/>
    <x v="109"/>
    <s v="CUST0975"/>
    <x v="96"/>
    <x v="0"/>
    <x v="15"/>
    <x v="15"/>
    <x v="4"/>
    <n v="9"/>
    <n v="40"/>
    <n v="10.029999999999999"/>
    <n v="90.27"/>
    <n v="360"/>
    <n v="-269.73"/>
  </r>
  <r>
    <s v="TXN02006"/>
    <x v="143"/>
    <s v="CUST1152"/>
    <x v="136"/>
    <x v="3"/>
    <x v="30"/>
    <x v="30"/>
    <x v="3"/>
    <n v="1"/>
    <n v="24.03"/>
    <n v="47.14"/>
    <n v="47.14"/>
    <n v="24.03"/>
    <n v="23.11"/>
  </r>
  <r>
    <s v="TXN02007"/>
    <x v="25"/>
    <s v="CUST0321"/>
    <x v="1122"/>
    <x v="0"/>
    <x v="40"/>
    <x v="40"/>
    <x v="4"/>
    <n v="4"/>
    <n v="21.9"/>
    <n v="70.459999999999994"/>
    <n v="281.83999999999997"/>
    <n v="87.6"/>
    <n v="194.23999999999998"/>
  </r>
  <r>
    <s v="TXN02008"/>
    <x v="0"/>
    <s v="CUST1038"/>
    <x v="215"/>
    <x v="3"/>
    <x v="45"/>
    <x v="45"/>
    <x v="4"/>
    <n v="4"/>
    <n v="39.729999999999997"/>
    <n v="57.86"/>
    <n v="231.44"/>
    <n v="158.91999999999999"/>
    <n v="72.52000000000001"/>
  </r>
  <r>
    <s v="TXN02009"/>
    <x v="228"/>
    <s v="CUST0115"/>
    <x v="242"/>
    <x v="3"/>
    <x v="5"/>
    <x v="5"/>
    <x v="2"/>
    <n v="1"/>
    <n v="35.82"/>
    <n v="35.9"/>
    <n v="35.9"/>
    <n v="35.82"/>
    <n v="7.9999999999998295E-2"/>
  </r>
  <r>
    <s v="TXN02010"/>
    <x v="96"/>
    <s v="CUST0802"/>
    <x v="645"/>
    <x v="1"/>
    <x v="66"/>
    <x v="66"/>
    <x v="2"/>
    <n v="2"/>
    <n v="31.85"/>
    <n v="96.45"/>
    <n v="192.9"/>
    <n v="63.7"/>
    <n v="129.19999999999999"/>
  </r>
  <r>
    <s v="TXN02011"/>
    <x v="114"/>
    <s v="CUST0540"/>
    <x v="1123"/>
    <x v="3"/>
    <x v="13"/>
    <x v="13"/>
    <x v="0"/>
    <n v="5"/>
    <n v="4.59"/>
    <n v="73.319999999999993"/>
    <n v="366.59999999999997"/>
    <n v="22.95"/>
    <n v="343.65"/>
  </r>
  <r>
    <s v="TXN02012"/>
    <x v="110"/>
    <s v="CUST1014"/>
    <x v="1124"/>
    <x v="2"/>
    <x v="14"/>
    <x v="14"/>
    <x v="3"/>
    <n v="9"/>
    <n v="23.97"/>
    <n v="11.27"/>
    <n v="101.42999999999999"/>
    <n v="215.73"/>
    <n v="-114.3"/>
  </r>
  <r>
    <s v="TXN02013"/>
    <x v="93"/>
    <s v="CUST1211"/>
    <x v="428"/>
    <x v="3"/>
    <x v="40"/>
    <x v="40"/>
    <x v="4"/>
    <n v="7"/>
    <n v="21.9"/>
    <n v="64.92"/>
    <n v="454.44"/>
    <n v="153.29999999999998"/>
    <n v="301.14"/>
  </r>
  <r>
    <s v="TXN02014"/>
    <x v="113"/>
    <s v="CUST0774"/>
    <x v="1125"/>
    <x v="2"/>
    <x v="4"/>
    <x v="4"/>
    <x v="1"/>
    <n v="2"/>
    <n v="1.21"/>
    <n v="69.92"/>
    <n v="139.84"/>
    <n v="2.42"/>
    <n v="137.42000000000002"/>
  </r>
  <r>
    <s v="TXN02015"/>
    <x v="45"/>
    <s v="CUST1264"/>
    <x v="390"/>
    <x v="0"/>
    <x v="38"/>
    <x v="38"/>
    <x v="3"/>
    <n v="7"/>
    <n v="32.54"/>
    <n v="48.45"/>
    <n v="339.15000000000003"/>
    <n v="227.78"/>
    <n v="111.37000000000003"/>
  </r>
  <r>
    <s v="TXN02016"/>
    <x v="331"/>
    <s v="CUST1386"/>
    <x v="300"/>
    <x v="2"/>
    <x v="59"/>
    <x v="59"/>
    <x v="0"/>
    <n v="3"/>
    <n v="35.39"/>
    <n v="63.14"/>
    <n v="189.42000000000002"/>
    <n v="106.17"/>
    <n v="83.250000000000014"/>
  </r>
  <r>
    <s v="TXN02017"/>
    <x v="167"/>
    <s v="CUST0723"/>
    <x v="568"/>
    <x v="0"/>
    <x v="56"/>
    <x v="56"/>
    <x v="0"/>
    <n v="9"/>
    <n v="41.18"/>
    <n v="9.6300000000000008"/>
    <n v="86.67"/>
    <n v="370.62"/>
    <n v="-283.95"/>
  </r>
  <r>
    <s v="TXN02018"/>
    <x v="171"/>
    <s v="CUST0583"/>
    <x v="130"/>
    <x v="2"/>
    <x v="10"/>
    <x v="10"/>
    <x v="1"/>
    <n v="1"/>
    <n v="41.78"/>
    <n v="59.9"/>
    <n v="59.9"/>
    <n v="41.78"/>
    <n v="18.119999999999997"/>
  </r>
  <r>
    <s v="TXN02019"/>
    <x v="292"/>
    <s v="CUST0657"/>
    <x v="912"/>
    <x v="1"/>
    <x v="23"/>
    <x v="23"/>
    <x v="2"/>
    <n v="9"/>
    <n v="13.68"/>
    <n v="89.94"/>
    <n v="809.46"/>
    <n v="123.12"/>
    <n v="686.34"/>
  </r>
  <r>
    <s v="TXN02020"/>
    <x v="145"/>
    <s v="CUST0126"/>
    <x v="454"/>
    <x v="3"/>
    <x v="47"/>
    <x v="47"/>
    <x v="2"/>
    <n v="5"/>
    <n v="29.86"/>
    <n v="91.87"/>
    <n v="459.35"/>
    <n v="149.30000000000001"/>
    <n v="310.05"/>
  </r>
  <r>
    <s v="TXN02021"/>
    <x v="97"/>
    <s v="CUST0058"/>
    <x v="1126"/>
    <x v="2"/>
    <x v="29"/>
    <x v="29"/>
    <x v="2"/>
    <n v="6"/>
    <n v="14.75"/>
    <n v="6.01"/>
    <n v="36.06"/>
    <n v="88.5"/>
    <n v="-52.44"/>
  </r>
  <r>
    <s v="TXN02022"/>
    <x v="336"/>
    <s v="CUST1210"/>
    <x v="419"/>
    <x v="2"/>
    <x v="27"/>
    <x v="27"/>
    <x v="3"/>
    <n v="1"/>
    <n v="9.64"/>
    <n v="50.69"/>
    <n v="50.69"/>
    <n v="9.64"/>
    <n v="41.05"/>
  </r>
  <r>
    <s v="TXN02023"/>
    <x v="102"/>
    <s v="CUST0093"/>
    <x v="1127"/>
    <x v="3"/>
    <x v="69"/>
    <x v="69"/>
    <x v="1"/>
    <n v="2"/>
    <n v="25.33"/>
    <n v="79.58"/>
    <n v="159.16"/>
    <n v="50.66"/>
    <n v="108.5"/>
  </r>
  <r>
    <s v="TXN02024"/>
    <x v="137"/>
    <s v="CUST0263"/>
    <x v="1128"/>
    <x v="3"/>
    <x v="4"/>
    <x v="4"/>
    <x v="1"/>
    <n v="6"/>
    <n v="1.21"/>
    <n v="86.21"/>
    <n v="517.26"/>
    <n v="7.26"/>
    <n v="510"/>
  </r>
  <r>
    <s v="TXN02025"/>
    <x v="361"/>
    <s v="CUST0751"/>
    <x v="901"/>
    <x v="2"/>
    <x v="19"/>
    <x v="19"/>
    <x v="3"/>
    <n v="4"/>
    <n v="22.66"/>
    <n v="48.21"/>
    <n v="192.84"/>
    <n v="90.64"/>
    <n v="102.2"/>
  </r>
  <r>
    <s v="TXN02026"/>
    <x v="312"/>
    <s v="CUST0715"/>
    <x v="115"/>
    <x v="2"/>
    <x v="5"/>
    <x v="5"/>
    <x v="2"/>
    <n v="8"/>
    <n v="35.82"/>
    <n v="84.06"/>
    <n v="672.48"/>
    <n v="286.56"/>
    <n v="385.92"/>
  </r>
  <r>
    <s v="TXN02027"/>
    <x v="145"/>
    <s v="CUST1196"/>
    <x v="888"/>
    <x v="0"/>
    <x v="43"/>
    <x v="43"/>
    <x v="0"/>
    <n v="6"/>
    <n v="30.96"/>
    <n v="33.049999999999997"/>
    <n v="198.29999999999998"/>
    <n v="185.76"/>
    <n v="12.539999999999992"/>
  </r>
  <r>
    <s v="TXN02028"/>
    <x v="176"/>
    <s v="CUST0056"/>
    <x v="584"/>
    <x v="3"/>
    <x v="51"/>
    <x v="51"/>
    <x v="2"/>
    <n v="9"/>
    <n v="3.13"/>
    <n v="30.21"/>
    <n v="271.89"/>
    <n v="28.169999999999998"/>
    <n v="243.72"/>
  </r>
  <r>
    <s v="TXN02029"/>
    <x v="340"/>
    <s v="CUST1281"/>
    <x v="198"/>
    <x v="2"/>
    <x v="4"/>
    <x v="4"/>
    <x v="1"/>
    <n v="7"/>
    <n v="1.21"/>
    <n v="35.950000000000003"/>
    <n v="251.65000000000003"/>
    <n v="8.4699999999999989"/>
    <n v="243.18000000000004"/>
  </r>
  <r>
    <s v="TXN02030"/>
    <x v="213"/>
    <s v="CUST0699"/>
    <x v="1129"/>
    <x v="1"/>
    <x v="43"/>
    <x v="43"/>
    <x v="0"/>
    <n v="4"/>
    <n v="30.96"/>
    <n v="14.05"/>
    <n v="56.2"/>
    <n v="123.84"/>
    <n v="-67.64"/>
  </r>
  <r>
    <s v="TXN02031"/>
    <x v="273"/>
    <s v="CUST0780"/>
    <x v="60"/>
    <x v="2"/>
    <x v="0"/>
    <x v="0"/>
    <x v="0"/>
    <n v="9"/>
    <n v="47.78"/>
    <n v="65.06"/>
    <n v="585.54"/>
    <n v="430.02"/>
    <n v="155.51999999999998"/>
  </r>
  <r>
    <s v="TXN02032"/>
    <x v="173"/>
    <s v="CUST0200"/>
    <x v="381"/>
    <x v="0"/>
    <x v="66"/>
    <x v="66"/>
    <x v="2"/>
    <n v="3"/>
    <n v="31.85"/>
    <n v="66.06"/>
    <n v="198.18"/>
    <n v="95.550000000000011"/>
    <n v="102.63"/>
  </r>
  <r>
    <s v="TXN02033"/>
    <x v="146"/>
    <s v="CUST0877"/>
    <x v="863"/>
    <x v="1"/>
    <x v="5"/>
    <x v="5"/>
    <x v="2"/>
    <n v="2"/>
    <n v="35.82"/>
    <n v="86.02"/>
    <n v="172.04"/>
    <n v="71.64"/>
    <n v="100.39999999999999"/>
  </r>
  <r>
    <s v="TXN02034"/>
    <x v="334"/>
    <s v="CUST0707"/>
    <x v="618"/>
    <x v="3"/>
    <x v="49"/>
    <x v="49"/>
    <x v="4"/>
    <n v="8"/>
    <n v="19.98"/>
    <n v="21.7"/>
    <n v="173.6"/>
    <n v="159.84"/>
    <n v="13.759999999999991"/>
  </r>
  <r>
    <s v="TXN02035"/>
    <x v="335"/>
    <s v="CUST0732"/>
    <x v="980"/>
    <x v="1"/>
    <x v="70"/>
    <x v="70"/>
    <x v="2"/>
    <n v="1"/>
    <n v="36.229999999999997"/>
    <n v="64.849999999999994"/>
    <n v="64.849999999999994"/>
    <n v="36.229999999999997"/>
    <n v="28.619999999999997"/>
  </r>
  <r>
    <s v="TXN02036"/>
    <x v="169"/>
    <s v="CUST0844"/>
    <x v="807"/>
    <x v="3"/>
    <x v="10"/>
    <x v="10"/>
    <x v="1"/>
    <n v="4"/>
    <n v="41.78"/>
    <n v="15.72"/>
    <n v="62.88"/>
    <n v="167.12"/>
    <n v="-104.24000000000001"/>
  </r>
  <r>
    <s v="TXN02037"/>
    <x v="352"/>
    <s v="CUST0720"/>
    <x v="401"/>
    <x v="2"/>
    <x v="5"/>
    <x v="5"/>
    <x v="2"/>
    <n v="1"/>
    <n v="35.82"/>
    <n v="88.39"/>
    <n v="88.39"/>
    <n v="35.82"/>
    <n v="52.57"/>
  </r>
  <r>
    <s v="TXN02038"/>
    <x v="232"/>
    <s v="CUST0116"/>
    <x v="1130"/>
    <x v="0"/>
    <x v="60"/>
    <x v="60"/>
    <x v="1"/>
    <n v="4"/>
    <n v="42.74"/>
    <n v="82.44"/>
    <n v="329.76"/>
    <n v="170.96"/>
    <n v="158.79999999999998"/>
  </r>
  <r>
    <s v="TXN02039"/>
    <x v="129"/>
    <s v="CUST1355"/>
    <x v="1131"/>
    <x v="0"/>
    <x v="18"/>
    <x v="18"/>
    <x v="4"/>
    <n v="2"/>
    <n v="45.26"/>
    <n v="14.76"/>
    <n v="29.52"/>
    <n v="90.52"/>
    <n v="-61"/>
  </r>
  <r>
    <s v="TXN02040"/>
    <x v="129"/>
    <s v="CUST0501"/>
    <x v="1132"/>
    <x v="2"/>
    <x v="6"/>
    <x v="6"/>
    <x v="1"/>
    <n v="5"/>
    <n v="49.21"/>
    <n v="29.07"/>
    <n v="145.35"/>
    <n v="246.05"/>
    <n v="-100.70000000000002"/>
  </r>
  <r>
    <s v="TXN02041"/>
    <x v="120"/>
    <s v="CUST0508"/>
    <x v="865"/>
    <x v="2"/>
    <x v="29"/>
    <x v="29"/>
    <x v="2"/>
    <n v="6"/>
    <n v="14.75"/>
    <n v="22.03"/>
    <n v="132.18"/>
    <n v="88.5"/>
    <n v="43.680000000000007"/>
  </r>
  <r>
    <s v="TXN02042"/>
    <x v="165"/>
    <s v="CUST0481"/>
    <x v="1133"/>
    <x v="2"/>
    <x v="53"/>
    <x v="53"/>
    <x v="2"/>
    <n v="4"/>
    <n v="23.58"/>
    <n v="53.24"/>
    <n v="212.96"/>
    <n v="94.32"/>
    <n v="118.64000000000001"/>
  </r>
  <r>
    <s v="TXN02043"/>
    <x v="201"/>
    <s v="CUST1328"/>
    <x v="509"/>
    <x v="3"/>
    <x v="44"/>
    <x v="44"/>
    <x v="4"/>
    <n v="5"/>
    <n v="2.25"/>
    <n v="34.090000000000003"/>
    <n v="170.45000000000002"/>
    <n v="11.25"/>
    <n v="159.20000000000002"/>
  </r>
  <r>
    <s v="TXN02044"/>
    <x v="260"/>
    <s v="CUST0640"/>
    <x v="320"/>
    <x v="0"/>
    <x v="12"/>
    <x v="12"/>
    <x v="2"/>
    <n v="7"/>
    <n v="32.950000000000003"/>
    <n v="12.41"/>
    <n v="86.87"/>
    <n v="230.65000000000003"/>
    <n v="-143.78000000000003"/>
  </r>
  <r>
    <s v="TXN02045"/>
    <x v="43"/>
    <s v="CUST1214"/>
    <x v="366"/>
    <x v="2"/>
    <x v="10"/>
    <x v="10"/>
    <x v="1"/>
    <n v="6"/>
    <n v="41.78"/>
    <n v="99.73"/>
    <n v="598.38"/>
    <n v="250.68"/>
    <n v="347.7"/>
  </r>
  <r>
    <s v="TXN02046"/>
    <x v="64"/>
    <s v="CUST0174"/>
    <x v="514"/>
    <x v="1"/>
    <x v="44"/>
    <x v="44"/>
    <x v="4"/>
    <n v="6"/>
    <n v="2.25"/>
    <n v="69.290000000000006"/>
    <n v="415.74"/>
    <n v="13.5"/>
    <n v="402.24"/>
  </r>
  <r>
    <s v="TXN02047"/>
    <x v="359"/>
    <s v="CUST1410"/>
    <x v="1038"/>
    <x v="0"/>
    <x v="21"/>
    <x v="21"/>
    <x v="0"/>
    <n v="9"/>
    <n v="12.41"/>
    <n v="25.45"/>
    <n v="229.04999999999998"/>
    <n v="111.69"/>
    <n v="117.35999999999999"/>
  </r>
  <r>
    <s v="TXN02048"/>
    <x v="133"/>
    <s v="CUST0135"/>
    <x v="927"/>
    <x v="2"/>
    <x v="40"/>
    <x v="40"/>
    <x v="4"/>
    <n v="4"/>
    <n v="21.9"/>
    <n v="74.17"/>
    <n v="296.68"/>
    <n v="87.6"/>
    <n v="209.08"/>
  </r>
  <r>
    <s v="TXN02049"/>
    <x v="317"/>
    <s v="CUST0625"/>
    <x v="886"/>
    <x v="3"/>
    <x v="19"/>
    <x v="19"/>
    <x v="3"/>
    <n v="1"/>
    <n v="22.66"/>
    <n v="67.72"/>
    <n v="67.72"/>
    <n v="22.66"/>
    <n v="45.06"/>
  </r>
  <r>
    <s v="TXN02050"/>
    <x v="331"/>
    <s v="CUST0235"/>
    <x v="335"/>
    <x v="2"/>
    <x v="68"/>
    <x v="68"/>
    <x v="0"/>
    <n v="6"/>
    <n v="1.38"/>
    <n v="63.56"/>
    <n v="381.36"/>
    <n v="8.2799999999999994"/>
    <n v="373.08000000000004"/>
  </r>
  <r>
    <s v="TXN02051"/>
    <x v="363"/>
    <s v="CUST0692"/>
    <x v="649"/>
    <x v="0"/>
    <x v="23"/>
    <x v="23"/>
    <x v="2"/>
    <n v="6"/>
    <n v="13.68"/>
    <n v="65.459999999999994"/>
    <n v="392.76"/>
    <n v="82.08"/>
    <n v="310.68"/>
  </r>
  <r>
    <s v="TXN02052"/>
    <x v="169"/>
    <s v="CUST0348"/>
    <x v="1134"/>
    <x v="2"/>
    <x v="62"/>
    <x v="62"/>
    <x v="2"/>
    <n v="2"/>
    <n v="46.58"/>
    <n v="78.69"/>
    <n v="157.38"/>
    <n v="93.16"/>
    <n v="64.22"/>
  </r>
  <r>
    <s v="TXN02053"/>
    <x v="40"/>
    <s v="CUST0041"/>
    <x v="1135"/>
    <x v="0"/>
    <x v="24"/>
    <x v="24"/>
    <x v="0"/>
    <n v="2"/>
    <n v="24.52"/>
    <n v="53.47"/>
    <n v="106.94"/>
    <n v="49.04"/>
    <n v="57.9"/>
  </r>
  <r>
    <s v="TXN02054"/>
    <x v="145"/>
    <s v="CUST1103"/>
    <x v="985"/>
    <x v="0"/>
    <x v="9"/>
    <x v="9"/>
    <x v="4"/>
    <n v="4"/>
    <n v="38.15"/>
    <n v="52.75"/>
    <n v="211"/>
    <n v="152.6"/>
    <n v="58.400000000000006"/>
  </r>
  <r>
    <s v="TXN02055"/>
    <x v="220"/>
    <s v="CUST0668"/>
    <x v="413"/>
    <x v="3"/>
    <x v="16"/>
    <x v="16"/>
    <x v="3"/>
    <n v="7"/>
    <n v="47.88"/>
    <n v="91.47"/>
    <n v="640.29"/>
    <n v="335.16"/>
    <n v="305.12999999999994"/>
  </r>
  <r>
    <s v="TXN02056"/>
    <x v="51"/>
    <s v="CUST0077"/>
    <x v="286"/>
    <x v="3"/>
    <x v="49"/>
    <x v="49"/>
    <x v="4"/>
    <n v="2"/>
    <n v="19.98"/>
    <n v="10.51"/>
    <n v="21.02"/>
    <n v="39.96"/>
    <n v="-18.940000000000001"/>
  </r>
  <r>
    <s v="TXN02057"/>
    <x v="237"/>
    <s v="CUST0944"/>
    <x v="239"/>
    <x v="1"/>
    <x v="8"/>
    <x v="8"/>
    <x v="0"/>
    <n v="5"/>
    <n v="37.880000000000003"/>
    <n v="22.51"/>
    <n v="112.55000000000001"/>
    <n v="189.4"/>
    <n v="-76.849999999999994"/>
  </r>
  <r>
    <s v="TXN02058"/>
    <x v="267"/>
    <s v="CUST1348"/>
    <x v="512"/>
    <x v="3"/>
    <x v="67"/>
    <x v="67"/>
    <x v="3"/>
    <n v="1"/>
    <n v="31.5"/>
    <n v="70.989999999999995"/>
    <n v="70.989999999999995"/>
    <n v="31.5"/>
    <n v="39.489999999999995"/>
  </r>
  <r>
    <s v="TXN02059"/>
    <x v="247"/>
    <s v="CUST0866"/>
    <x v="5"/>
    <x v="0"/>
    <x v="23"/>
    <x v="23"/>
    <x v="2"/>
    <n v="3"/>
    <n v="13.68"/>
    <n v="74.62"/>
    <n v="223.86"/>
    <n v="41.04"/>
    <n v="182.82000000000002"/>
  </r>
  <r>
    <s v="TXN02060"/>
    <x v="238"/>
    <s v="CUST1164"/>
    <x v="541"/>
    <x v="2"/>
    <x v="69"/>
    <x v="69"/>
    <x v="1"/>
    <n v="8"/>
    <n v="25.33"/>
    <n v="83.15"/>
    <n v="665.2"/>
    <n v="202.64"/>
    <n v="462.56000000000006"/>
  </r>
  <r>
    <s v="TXN02061"/>
    <x v="43"/>
    <s v="CUST1055"/>
    <x v="831"/>
    <x v="2"/>
    <x v="36"/>
    <x v="36"/>
    <x v="2"/>
    <n v="9"/>
    <n v="44.18"/>
    <n v="88.13"/>
    <n v="793.17"/>
    <n v="397.62"/>
    <n v="395.54999999999995"/>
  </r>
  <r>
    <s v="TXN02062"/>
    <x v="312"/>
    <s v="CUST0863"/>
    <x v="567"/>
    <x v="2"/>
    <x v="15"/>
    <x v="15"/>
    <x v="4"/>
    <n v="9"/>
    <n v="40"/>
    <n v="10.029999999999999"/>
    <n v="90.27"/>
    <n v="360"/>
    <n v="-269.73"/>
  </r>
  <r>
    <s v="TXN02063"/>
    <x v="9"/>
    <s v="CUST0547"/>
    <x v="641"/>
    <x v="3"/>
    <x v="9"/>
    <x v="9"/>
    <x v="4"/>
    <n v="8"/>
    <n v="38.15"/>
    <n v="85.2"/>
    <n v="681.6"/>
    <n v="305.2"/>
    <n v="376.40000000000003"/>
  </r>
  <r>
    <s v="TXN02064"/>
    <x v="164"/>
    <s v="CUST0042"/>
    <x v="1136"/>
    <x v="3"/>
    <x v="7"/>
    <x v="7"/>
    <x v="3"/>
    <n v="9"/>
    <n v="17.45"/>
    <n v="81.650000000000006"/>
    <n v="734.85"/>
    <n v="157.04999999999998"/>
    <n v="577.80000000000007"/>
  </r>
  <r>
    <s v="TXN02065"/>
    <x v="95"/>
    <s v="CUST1426"/>
    <x v="21"/>
    <x v="3"/>
    <x v="24"/>
    <x v="24"/>
    <x v="0"/>
    <n v="6"/>
    <n v="24.52"/>
    <n v="10.64"/>
    <n v="63.84"/>
    <n v="147.12"/>
    <n v="-83.28"/>
  </r>
  <r>
    <s v="TXN02066"/>
    <x v="279"/>
    <s v="CUST0962"/>
    <x v="1137"/>
    <x v="2"/>
    <x v="39"/>
    <x v="39"/>
    <x v="1"/>
    <n v="1"/>
    <n v="2.85"/>
    <n v="65.489999999999995"/>
    <n v="65.489999999999995"/>
    <n v="2.85"/>
    <n v="62.639999999999993"/>
  </r>
  <r>
    <s v="TXN02067"/>
    <x v="82"/>
    <s v="CUST1205"/>
    <x v="1138"/>
    <x v="1"/>
    <x v="24"/>
    <x v="24"/>
    <x v="0"/>
    <n v="4"/>
    <n v="24.52"/>
    <n v="32.909999999999997"/>
    <n v="131.63999999999999"/>
    <n v="98.08"/>
    <n v="33.559999999999988"/>
  </r>
  <r>
    <s v="TXN02068"/>
    <x v="299"/>
    <s v="CUST0046"/>
    <x v="944"/>
    <x v="1"/>
    <x v="36"/>
    <x v="36"/>
    <x v="2"/>
    <n v="5"/>
    <n v="44.18"/>
    <n v="41.64"/>
    <n v="208.2"/>
    <n v="220.9"/>
    <n v="-12.700000000000017"/>
  </r>
  <r>
    <s v="TXN02069"/>
    <x v="203"/>
    <s v="CUST0649"/>
    <x v="175"/>
    <x v="3"/>
    <x v="21"/>
    <x v="21"/>
    <x v="0"/>
    <n v="4"/>
    <n v="12.41"/>
    <n v="61.4"/>
    <n v="245.6"/>
    <n v="49.64"/>
    <n v="195.95999999999998"/>
  </r>
  <r>
    <s v="TXN02070"/>
    <x v="338"/>
    <s v="CUST0774"/>
    <x v="1125"/>
    <x v="2"/>
    <x v="52"/>
    <x v="52"/>
    <x v="1"/>
    <n v="3"/>
    <n v="14.27"/>
    <n v="41.82"/>
    <n v="125.46000000000001"/>
    <n v="42.81"/>
    <n v="82.65"/>
  </r>
  <r>
    <s v="TXN02071"/>
    <x v="167"/>
    <s v="CUST1169"/>
    <x v="887"/>
    <x v="1"/>
    <x v="45"/>
    <x v="45"/>
    <x v="4"/>
    <n v="6"/>
    <n v="39.729999999999997"/>
    <n v="80.44"/>
    <n v="482.64"/>
    <n v="238.38"/>
    <n v="244.26"/>
  </r>
  <r>
    <s v="TXN02072"/>
    <x v="193"/>
    <s v="CUST0800"/>
    <x v="708"/>
    <x v="0"/>
    <x v="27"/>
    <x v="27"/>
    <x v="3"/>
    <n v="7"/>
    <n v="9.64"/>
    <n v="37.869999999999997"/>
    <n v="265.08999999999997"/>
    <n v="67.48"/>
    <n v="197.60999999999996"/>
  </r>
  <r>
    <s v="TXN02073"/>
    <x v="316"/>
    <s v="CUST0661"/>
    <x v="1036"/>
    <x v="2"/>
    <x v="43"/>
    <x v="43"/>
    <x v="0"/>
    <n v="6"/>
    <n v="30.96"/>
    <n v="47.45"/>
    <n v="284.70000000000005"/>
    <n v="185.76"/>
    <n v="98.940000000000055"/>
  </r>
  <r>
    <s v="TXN02074"/>
    <x v="114"/>
    <s v="CUST1173"/>
    <x v="135"/>
    <x v="2"/>
    <x v="33"/>
    <x v="33"/>
    <x v="3"/>
    <n v="9"/>
    <n v="35.53"/>
    <n v="43.75"/>
    <n v="393.75"/>
    <n v="319.77"/>
    <n v="73.980000000000018"/>
  </r>
  <r>
    <s v="TXN02075"/>
    <x v="96"/>
    <s v="CUST0201"/>
    <x v="657"/>
    <x v="2"/>
    <x v="27"/>
    <x v="27"/>
    <x v="3"/>
    <n v="5"/>
    <n v="9.64"/>
    <n v="38.82"/>
    <n v="194.1"/>
    <n v="48.2"/>
    <n v="145.89999999999998"/>
  </r>
  <r>
    <s v="TXN02076"/>
    <x v="253"/>
    <s v="CUST1001"/>
    <x v="1139"/>
    <x v="3"/>
    <x v="49"/>
    <x v="49"/>
    <x v="4"/>
    <n v="6"/>
    <n v="19.98"/>
    <n v="95.82"/>
    <n v="574.91999999999996"/>
    <n v="119.88"/>
    <n v="455.03999999999996"/>
  </r>
  <r>
    <s v="TXN02077"/>
    <x v="50"/>
    <s v="CUST0205"/>
    <x v="790"/>
    <x v="2"/>
    <x v="38"/>
    <x v="38"/>
    <x v="3"/>
    <n v="7"/>
    <n v="32.54"/>
    <n v="84.95"/>
    <n v="594.65"/>
    <n v="227.78"/>
    <n v="366.87"/>
  </r>
  <r>
    <s v="TXN02078"/>
    <x v="364"/>
    <s v="CUST1415"/>
    <x v="544"/>
    <x v="0"/>
    <x v="46"/>
    <x v="46"/>
    <x v="3"/>
    <n v="7"/>
    <n v="15.25"/>
    <n v="86.6"/>
    <n v="606.19999999999993"/>
    <n v="106.75"/>
    <n v="499.44999999999993"/>
  </r>
  <r>
    <s v="TXN02079"/>
    <x v="43"/>
    <s v="CUST1383"/>
    <x v="646"/>
    <x v="0"/>
    <x v="57"/>
    <x v="57"/>
    <x v="0"/>
    <n v="6"/>
    <n v="31.77"/>
    <n v="37.94"/>
    <n v="227.64"/>
    <n v="190.62"/>
    <n v="37.019999999999982"/>
  </r>
  <r>
    <s v="TXN02080"/>
    <x v="157"/>
    <s v="CUST0422"/>
    <x v="467"/>
    <x v="1"/>
    <x v="22"/>
    <x v="22"/>
    <x v="0"/>
    <n v="2"/>
    <n v="19.34"/>
    <n v="99.53"/>
    <n v="199.06"/>
    <n v="38.68"/>
    <n v="160.38"/>
  </r>
  <r>
    <s v="TXN02081"/>
    <x v="255"/>
    <s v="CUST0689"/>
    <x v="1140"/>
    <x v="3"/>
    <x v="28"/>
    <x v="28"/>
    <x v="3"/>
    <n v="8"/>
    <n v="16.21"/>
    <n v="44.46"/>
    <n v="355.68"/>
    <n v="129.68"/>
    <n v="226"/>
  </r>
  <r>
    <s v="TXN02082"/>
    <x v="86"/>
    <s v="CUST1018"/>
    <x v="277"/>
    <x v="1"/>
    <x v="20"/>
    <x v="20"/>
    <x v="3"/>
    <n v="3"/>
    <n v="40.85"/>
    <n v="37.840000000000003"/>
    <n v="113.52000000000001"/>
    <n v="122.55000000000001"/>
    <n v="-9.0300000000000011"/>
  </r>
  <r>
    <s v="TXN02083"/>
    <x v="275"/>
    <s v="CUST1030"/>
    <x v="1141"/>
    <x v="3"/>
    <x v="4"/>
    <x v="4"/>
    <x v="1"/>
    <n v="5"/>
    <n v="1.21"/>
    <n v="92.98"/>
    <n v="464.90000000000003"/>
    <n v="6.05"/>
    <n v="458.85"/>
  </r>
  <r>
    <s v="TXN02084"/>
    <x v="171"/>
    <s v="CUST1367"/>
    <x v="119"/>
    <x v="0"/>
    <x v="21"/>
    <x v="21"/>
    <x v="0"/>
    <n v="3"/>
    <n v="12.41"/>
    <n v="62.01"/>
    <n v="186.03"/>
    <n v="37.230000000000004"/>
    <n v="148.80000000000001"/>
  </r>
  <r>
    <s v="TXN02085"/>
    <x v="322"/>
    <s v="CUST0696"/>
    <x v="1142"/>
    <x v="0"/>
    <x v="7"/>
    <x v="7"/>
    <x v="3"/>
    <n v="1"/>
    <n v="17.45"/>
    <n v="22.68"/>
    <n v="22.68"/>
    <n v="17.45"/>
    <n v="5.23"/>
  </r>
  <r>
    <s v="TXN02086"/>
    <x v="232"/>
    <s v="CUST0342"/>
    <x v="1143"/>
    <x v="1"/>
    <x v="6"/>
    <x v="6"/>
    <x v="1"/>
    <n v="8"/>
    <n v="49.21"/>
    <n v="74.650000000000006"/>
    <n v="597.20000000000005"/>
    <n v="393.68"/>
    <n v="203.52000000000004"/>
  </r>
  <r>
    <s v="TXN02087"/>
    <x v="177"/>
    <s v="CUST1260"/>
    <x v="1144"/>
    <x v="2"/>
    <x v="57"/>
    <x v="57"/>
    <x v="0"/>
    <n v="6"/>
    <n v="31.77"/>
    <n v="13.61"/>
    <n v="81.66"/>
    <n v="190.62"/>
    <n v="-108.96000000000001"/>
  </r>
  <r>
    <s v="TXN02088"/>
    <x v="317"/>
    <s v="CUST0614"/>
    <x v="244"/>
    <x v="3"/>
    <x v="19"/>
    <x v="19"/>
    <x v="3"/>
    <n v="1"/>
    <n v="22.66"/>
    <n v="93.55"/>
    <n v="93.55"/>
    <n v="22.66"/>
    <n v="70.89"/>
  </r>
  <r>
    <s v="TXN02089"/>
    <x v="253"/>
    <s v="CUST0745"/>
    <x v="392"/>
    <x v="0"/>
    <x v="59"/>
    <x v="59"/>
    <x v="0"/>
    <n v="1"/>
    <n v="35.39"/>
    <n v="30.04"/>
    <n v="30.04"/>
    <n v="35.39"/>
    <n v="-5.3500000000000014"/>
  </r>
  <r>
    <s v="TXN02090"/>
    <x v="73"/>
    <s v="CUST0893"/>
    <x v="843"/>
    <x v="0"/>
    <x v="62"/>
    <x v="62"/>
    <x v="2"/>
    <n v="6"/>
    <n v="46.58"/>
    <n v="58.03"/>
    <n v="348.18"/>
    <n v="279.48"/>
    <n v="68.699999999999989"/>
  </r>
  <r>
    <s v="TXN02091"/>
    <x v="180"/>
    <s v="CUST0414"/>
    <x v="33"/>
    <x v="1"/>
    <x v="11"/>
    <x v="11"/>
    <x v="2"/>
    <n v="4"/>
    <n v="45.97"/>
    <n v="27.81"/>
    <n v="111.24"/>
    <n v="183.88"/>
    <n v="-72.64"/>
  </r>
  <r>
    <s v="TXN02092"/>
    <x v="202"/>
    <s v="CUST1018"/>
    <x v="277"/>
    <x v="1"/>
    <x v="13"/>
    <x v="13"/>
    <x v="0"/>
    <n v="5"/>
    <n v="4.59"/>
    <n v="58.24"/>
    <n v="291.2"/>
    <n v="22.95"/>
    <n v="268.25"/>
  </r>
  <r>
    <s v="TXN02093"/>
    <x v="363"/>
    <s v="CUST1302"/>
    <x v="1145"/>
    <x v="1"/>
    <x v="8"/>
    <x v="8"/>
    <x v="0"/>
    <n v="1"/>
    <n v="37.880000000000003"/>
    <n v="9.16"/>
    <n v="9.16"/>
    <n v="37.880000000000003"/>
    <n v="-28.720000000000002"/>
  </r>
  <r>
    <s v="TXN02094"/>
    <x v="109"/>
    <s v="CUST0155"/>
    <x v="1146"/>
    <x v="3"/>
    <x v="52"/>
    <x v="52"/>
    <x v="1"/>
    <n v="3"/>
    <n v="14.27"/>
    <n v="23.46"/>
    <n v="70.38"/>
    <n v="42.81"/>
    <n v="27.569999999999993"/>
  </r>
  <r>
    <s v="TXN02095"/>
    <x v="92"/>
    <s v="CUST1098"/>
    <x v="250"/>
    <x v="0"/>
    <x v="25"/>
    <x v="25"/>
    <x v="2"/>
    <n v="4"/>
    <n v="40.75"/>
    <n v="77.66"/>
    <n v="310.64"/>
    <n v="163"/>
    <n v="147.63999999999999"/>
  </r>
  <r>
    <s v="TXN02096"/>
    <x v="170"/>
    <s v="CUST0439"/>
    <x v="1074"/>
    <x v="1"/>
    <x v="64"/>
    <x v="64"/>
    <x v="4"/>
    <n v="5"/>
    <n v="34.61"/>
    <n v="14.53"/>
    <n v="72.649999999999991"/>
    <n v="173.05"/>
    <n v="-100.40000000000002"/>
  </r>
  <r>
    <s v="TXN02097"/>
    <x v="240"/>
    <s v="CUST0589"/>
    <x v="172"/>
    <x v="3"/>
    <x v="74"/>
    <x v="74"/>
    <x v="3"/>
    <n v="4"/>
    <n v="8.86"/>
    <n v="6.89"/>
    <n v="27.56"/>
    <n v="35.44"/>
    <n v="-7.879999999999999"/>
  </r>
  <r>
    <s v="TXN02098"/>
    <x v="46"/>
    <s v="CUST0544"/>
    <x v="1147"/>
    <x v="1"/>
    <x v="74"/>
    <x v="74"/>
    <x v="3"/>
    <n v="1"/>
    <n v="8.86"/>
    <n v="82.44"/>
    <n v="82.44"/>
    <n v="8.86"/>
    <n v="73.58"/>
  </r>
  <r>
    <s v="TXN02099"/>
    <x v="320"/>
    <s v="CUST0098"/>
    <x v="1148"/>
    <x v="0"/>
    <x v="58"/>
    <x v="58"/>
    <x v="0"/>
    <n v="2"/>
    <n v="11.76"/>
    <n v="49.77"/>
    <n v="99.54"/>
    <n v="23.52"/>
    <n v="76.02000000000001"/>
  </r>
  <r>
    <s v="TXN02100"/>
    <x v="268"/>
    <s v="CUST0609"/>
    <x v="1149"/>
    <x v="0"/>
    <x v="71"/>
    <x v="71"/>
    <x v="4"/>
    <n v="3"/>
    <n v="22.03"/>
    <n v="79.98"/>
    <n v="239.94"/>
    <n v="66.09"/>
    <n v="173.85"/>
  </r>
  <r>
    <s v="TXN02101"/>
    <x v="104"/>
    <s v="CUST1175"/>
    <x v="868"/>
    <x v="2"/>
    <x v="14"/>
    <x v="14"/>
    <x v="3"/>
    <n v="8"/>
    <n v="23.97"/>
    <n v="33.61"/>
    <n v="268.88"/>
    <n v="191.76"/>
    <n v="77.12"/>
  </r>
  <r>
    <s v="TXN02102"/>
    <x v="305"/>
    <s v="CUST0824"/>
    <x v="772"/>
    <x v="2"/>
    <x v="4"/>
    <x v="4"/>
    <x v="1"/>
    <n v="4"/>
    <n v="1.21"/>
    <n v="15.38"/>
    <n v="61.52"/>
    <n v="4.84"/>
    <n v="56.680000000000007"/>
  </r>
  <r>
    <s v="TXN02103"/>
    <x v="115"/>
    <s v="CUST0463"/>
    <x v="526"/>
    <x v="2"/>
    <x v="23"/>
    <x v="23"/>
    <x v="2"/>
    <n v="9"/>
    <n v="13.68"/>
    <n v="81.790000000000006"/>
    <n v="736.11"/>
    <n v="123.12"/>
    <n v="612.99"/>
  </r>
  <r>
    <s v="TXN02104"/>
    <x v="164"/>
    <s v="CUST1280"/>
    <x v="1150"/>
    <x v="1"/>
    <x v="30"/>
    <x v="30"/>
    <x v="3"/>
    <n v="4"/>
    <n v="24.03"/>
    <n v="5.4"/>
    <n v="21.6"/>
    <n v="96.12"/>
    <n v="-74.52000000000001"/>
  </r>
  <r>
    <s v="TXN02105"/>
    <x v="213"/>
    <s v="CUST0189"/>
    <x v="666"/>
    <x v="0"/>
    <x v="30"/>
    <x v="30"/>
    <x v="3"/>
    <n v="8"/>
    <n v="24.03"/>
    <n v="18.2"/>
    <n v="145.6"/>
    <n v="192.24"/>
    <n v="-46.640000000000015"/>
  </r>
  <r>
    <s v="TXN02106"/>
    <x v="354"/>
    <s v="CUST1470"/>
    <x v="1151"/>
    <x v="0"/>
    <x v="18"/>
    <x v="18"/>
    <x v="4"/>
    <n v="6"/>
    <n v="45.26"/>
    <n v="27.64"/>
    <n v="165.84"/>
    <n v="271.56"/>
    <n v="-105.72"/>
  </r>
  <r>
    <s v="TXN02107"/>
    <x v="332"/>
    <s v="CUST1185"/>
    <x v="578"/>
    <x v="3"/>
    <x v="65"/>
    <x v="65"/>
    <x v="1"/>
    <n v="6"/>
    <n v="47.62"/>
    <n v="81.66"/>
    <n v="489.96"/>
    <n v="285.71999999999997"/>
    <n v="204.24"/>
  </r>
  <r>
    <s v="TXN02108"/>
    <x v="354"/>
    <s v="CUST0195"/>
    <x v="1152"/>
    <x v="2"/>
    <x v="30"/>
    <x v="30"/>
    <x v="3"/>
    <n v="8"/>
    <n v="24.03"/>
    <n v="19.190000000000001"/>
    <n v="153.52000000000001"/>
    <n v="192.24"/>
    <n v="-38.72"/>
  </r>
  <r>
    <s v="TXN02109"/>
    <x v="320"/>
    <s v="CUST1213"/>
    <x v="440"/>
    <x v="2"/>
    <x v="6"/>
    <x v="6"/>
    <x v="1"/>
    <n v="4"/>
    <n v="49.21"/>
    <n v="69.34"/>
    <n v="277.36"/>
    <n v="196.84"/>
    <n v="80.52000000000001"/>
  </r>
  <r>
    <s v="TXN02110"/>
    <x v="298"/>
    <s v="CUST0690"/>
    <x v="1153"/>
    <x v="3"/>
    <x v="20"/>
    <x v="20"/>
    <x v="3"/>
    <n v="9"/>
    <n v="40.85"/>
    <n v="54.86"/>
    <n v="493.74"/>
    <n v="367.65000000000003"/>
    <n v="126.08999999999997"/>
  </r>
  <r>
    <s v="TXN02111"/>
    <x v="71"/>
    <s v="CUST0560"/>
    <x v="1003"/>
    <x v="0"/>
    <x v="39"/>
    <x v="39"/>
    <x v="1"/>
    <n v="2"/>
    <n v="2.85"/>
    <n v="47.1"/>
    <n v="94.2"/>
    <n v="5.7"/>
    <n v="88.5"/>
  </r>
  <r>
    <s v="TXN02112"/>
    <x v="315"/>
    <s v="CUST0138"/>
    <x v="903"/>
    <x v="2"/>
    <x v="2"/>
    <x v="2"/>
    <x v="1"/>
    <n v="1"/>
    <n v="33.65"/>
    <n v="37.659999999999997"/>
    <n v="37.659999999999997"/>
    <n v="33.65"/>
    <n v="4.009999999999998"/>
  </r>
  <r>
    <s v="TXN02113"/>
    <x v="297"/>
    <s v="CUST1161"/>
    <x v="1154"/>
    <x v="1"/>
    <x v="25"/>
    <x v="25"/>
    <x v="2"/>
    <n v="3"/>
    <n v="40.75"/>
    <n v="11.84"/>
    <n v="35.519999999999996"/>
    <n v="122.25"/>
    <n v="-86.73"/>
  </r>
  <r>
    <s v="TXN02114"/>
    <x v="48"/>
    <s v="CUST1088"/>
    <x v="873"/>
    <x v="2"/>
    <x v="64"/>
    <x v="64"/>
    <x v="4"/>
    <n v="5"/>
    <n v="34.61"/>
    <n v="31.04"/>
    <n v="155.19999999999999"/>
    <n v="173.05"/>
    <n v="-17.850000000000023"/>
  </r>
  <r>
    <s v="TXN02115"/>
    <x v="182"/>
    <s v="CUST0974"/>
    <x v="400"/>
    <x v="0"/>
    <x v="38"/>
    <x v="38"/>
    <x v="3"/>
    <n v="7"/>
    <n v="32.54"/>
    <n v="55.24"/>
    <n v="386.68"/>
    <n v="227.78"/>
    <n v="158.9"/>
  </r>
  <r>
    <s v="TXN02116"/>
    <x v="19"/>
    <s v="CUST0875"/>
    <x v="173"/>
    <x v="3"/>
    <x v="34"/>
    <x v="34"/>
    <x v="2"/>
    <n v="1"/>
    <n v="8.02"/>
    <n v="60.05"/>
    <n v="60.05"/>
    <n v="8.02"/>
    <n v="52.03"/>
  </r>
  <r>
    <s v="TXN02117"/>
    <x v="346"/>
    <s v="CUST0430"/>
    <x v="160"/>
    <x v="2"/>
    <x v="35"/>
    <x v="35"/>
    <x v="4"/>
    <n v="2"/>
    <n v="48.19"/>
    <n v="42.77"/>
    <n v="85.54"/>
    <n v="96.38"/>
    <n v="-10.839999999999989"/>
  </r>
  <r>
    <s v="TXN02118"/>
    <x v="9"/>
    <s v="CUST0712"/>
    <x v="1155"/>
    <x v="2"/>
    <x v="52"/>
    <x v="52"/>
    <x v="1"/>
    <n v="8"/>
    <n v="14.27"/>
    <n v="49.03"/>
    <n v="392.24"/>
    <n v="114.16"/>
    <n v="278.08000000000004"/>
  </r>
  <r>
    <s v="TXN02119"/>
    <x v="50"/>
    <s v="CUST0158"/>
    <x v="590"/>
    <x v="0"/>
    <x v="70"/>
    <x v="70"/>
    <x v="2"/>
    <n v="2"/>
    <n v="36.229999999999997"/>
    <n v="31.69"/>
    <n v="63.38"/>
    <n v="72.459999999999994"/>
    <n v="-9.0799999999999912"/>
  </r>
  <r>
    <s v="TXN02120"/>
    <x v="284"/>
    <s v="CUST1335"/>
    <x v="798"/>
    <x v="3"/>
    <x v="23"/>
    <x v="23"/>
    <x v="2"/>
    <n v="5"/>
    <n v="13.68"/>
    <n v="88.53"/>
    <n v="442.65"/>
    <n v="68.400000000000006"/>
    <n v="374.25"/>
  </r>
  <r>
    <s v="TXN02121"/>
    <x v="7"/>
    <s v="CUST0619"/>
    <x v="416"/>
    <x v="1"/>
    <x v="12"/>
    <x v="12"/>
    <x v="2"/>
    <n v="7"/>
    <n v="32.950000000000003"/>
    <n v="8.9499999999999993"/>
    <n v="62.649999999999991"/>
    <n v="230.65000000000003"/>
    <n v="-168.00000000000006"/>
  </r>
  <r>
    <s v="TXN02122"/>
    <x v="48"/>
    <s v="CUST1034"/>
    <x v="1115"/>
    <x v="0"/>
    <x v="71"/>
    <x v="71"/>
    <x v="4"/>
    <n v="7"/>
    <n v="22.03"/>
    <n v="27.79"/>
    <n v="194.53"/>
    <n v="154.21"/>
    <n v="40.319999999999993"/>
  </r>
  <r>
    <s v="TXN02123"/>
    <x v="277"/>
    <s v="CUST0615"/>
    <x v="214"/>
    <x v="0"/>
    <x v="33"/>
    <x v="33"/>
    <x v="3"/>
    <n v="8"/>
    <n v="35.53"/>
    <n v="50.48"/>
    <n v="403.84"/>
    <n v="284.24"/>
    <n v="119.59999999999997"/>
  </r>
  <r>
    <s v="TXN02124"/>
    <x v="59"/>
    <s v="CUST0887"/>
    <x v="1156"/>
    <x v="0"/>
    <x v="6"/>
    <x v="6"/>
    <x v="1"/>
    <n v="7"/>
    <n v="49.21"/>
    <n v="33.94"/>
    <n v="237.57999999999998"/>
    <n v="344.47"/>
    <n v="-106.89000000000004"/>
  </r>
  <r>
    <s v="TXN02125"/>
    <x v="206"/>
    <s v="CUST1359"/>
    <x v="1157"/>
    <x v="0"/>
    <x v="30"/>
    <x v="30"/>
    <x v="3"/>
    <n v="1"/>
    <n v="24.03"/>
    <n v="38.32"/>
    <n v="38.32"/>
    <n v="24.03"/>
    <n v="14.29"/>
  </r>
  <r>
    <s v="TXN02126"/>
    <x v="263"/>
    <s v="CUST1106"/>
    <x v="821"/>
    <x v="2"/>
    <x v="44"/>
    <x v="44"/>
    <x v="4"/>
    <n v="1"/>
    <n v="2.25"/>
    <n v="82.58"/>
    <n v="82.58"/>
    <n v="2.25"/>
    <n v="80.33"/>
  </r>
  <r>
    <s v="TXN02127"/>
    <x v="302"/>
    <s v="CUST0642"/>
    <x v="651"/>
    <x v="1"/>
    <x v="44"/>
    <x v="44"/>
    <x v="4"/>
    <n v="5"/>
    <n v="2.25"/>
    <n v="73"/>
    <n v="365"/>
    <n v="11.25"/>
    <n v="353.75"/>
  </r>
  <r>
    <s v="TXN02128"/>
    <x v="19"/>
    <s v="CUST0410"/>
    <x v="841"/>
    <x v="3"/>
    <x v="24"/>
    <x v="24"/>
    <x v="0"/>
    <n v="4"/>
    <n v="24.52"/>
    <n v="12.05"/>
    <n v="48.2"/>
    <n v="98.08"/>
    <n v="-49.879999999999995"/>
  </r>
  <r>
    <s v="TXN02129"/>
    <x v="251"/>
    <s v="CUST0849"/>
    <x v="998"/>
    <x v="1"/>
    <x v="48"/>
    <x v="48"/>
    <x v="0"/>
    <n v="5"/>
    <n v="1.01"/>
    <n v="30.36"/>
    <n v="151.80000000000001"/>
    <n v="5.05"/>
    <n v="146.75"/>
  </r>
  <r>
    <s v="TXN02130"/>
    <x v="199"/>
    <s v="CUST0824"/>
    <x v="772"/>
    <x v="2"/>
    <x v="11"/>
    <x v="11"/>
    <x v="2"/>
    <n v="6"/>
    <n v="45.97"/>
    <n v="46.71"/>
    <n v="280.26"/>
    <n v="275.82"/>
    <n v="4.4399999999999977"/>
  </r>
  <r>
    <s v="TXN02131"/>
    <x v="156"/>
    <s v="CUST0515"/>
    <x v="827"/>
    <x v="2"/>
    <x v="74"/>
    <x v="74"/>
    <x v="3"/>
    <n v="2"/>
    <n v="8.86"/>
    <n v="22.53"/>
    <n v="45.06"/>
    <n v="17.72"/>
    <n v="27.340000000000003"/>
  </r>
  <r>
    <s v="TXN02132"/>
    <x v="353"/>
    <s v="CUST1280"/>
    <x v="1150"/>
    <x v="1"/>
    <x v="54"/>
    <x v="54"/>
    <x v="1"/>
    <n v="3"/>
    <n v="48.6"/>
    <n v="71.75"/>
    <n v="215.25"/>
    <n v="145.80000000000001"/>
    <n v="69.449999999999989"/>
  </r>
  <r>
    <s v="TXN02133"/>
    <x v="262"/>
    <s v="CUST1056"/>
    <x v="712"/>
    <x v="3"/>
    <x v="67"/>
    <x v="67"/>
    <x v="3"/>
    <n v="1"/>
    <n v="31.5"/>
    <n v="13.87"/>
    <n v="13.87"/>
    <n v="31.5"/>
    <n v="-17.630000000000003"/>
  </r>
  <r>
    <s v="TXN02134"/>
    <x v="302"/>
    <s v="CUST0929"/>
    <x v="396"/>
    <x v="1"/>
    <x v="73"/>
    <x v="73"/>
    <x v="1"/>
    <n v="7"/>
    <n v="14.95"/>
    <n v="26.93"/>
    <n v="188.51"/>
    <n v="104.64999999999999"/>
    <n v="83.86"/>
  </r>
  <r>
    <s v="TXN02135"/>
    <x v="255"/>
    <s v="CUST1376"/>
    <x v="987"/>
    <x v="2"/>
    <x v="57"/>
    <x v="57"/>
    <x v="0"/>
    <n v="6"/>
    <n v="31.77"/>
    <n v="37.19"/>
    <n v="223.14"/>
    <n v="190.62"/>
    <n v="32.519999999999982"/>
  </r>
  <r>
    <s v="TXN02136"/>
    <x v="312"/>
    <s v="CUST1122"/>
    <x v="652"/>
    <x v="0"/>
    <x v="24"/>
    <x v="24"/>
    <x v="0"/>
    <n v="2"/>
    <n v="24.52"/>
    <n v="47.43"/>
    <n v="94.86"/>
    <n v="49.04"/>
    <n v="45.82"/>
  </r>
  <r>
    <s v="TXN02137"/>
    <x v="361"/>
    <s v="CUST0370"/>
    <x v="1158"/>
    <x v="3"/>
    <x v="1"/>
    <x v="1"/>
    <x v="1"/>
    <n v="3"/>
    <n v="22.93"/>
    <n v="37.85"/>
    <n v="113.55000000000001"/>
    <n v="68.789999999999992"/>
    <n v="44.760000000000019"/>
  </r>
  <r>
    <s v="TXN02138"/>
    <x v="124"/>
    <s v="CUST0039"/>
    <x v="251"/>
    <x v="0"/>
    <x v="66"/>
    <x v="66"/>
    <x v="2"/>
    <n v="4"/>
    <n v="31.85"/>
    <n v="97.28"/>
    <n v="389.12"/>
    <n v="127.4"/>
    <n v="261.72000000000003"/>
  </r>
  <r>
    <s v="TXN02139"/>
    <x v="3"/>
    <s v="CUST1286"/>
    <x v="1159"/>
    <x v="3"/>
    <x v="58"/>
    <x v="58"/>
    <x v="0"/>
    <n v="7"/>
    <n v="11.76"/>
    <n v="67.42"/>
    <n v="471.94"/>
    <n v="82.32"/>
    <n v="389.62"/>
  </r>
  <r>
    <s v="TXN02140"/>
    <x v="0"/>
    <s v="CUST1441"/>
    <x v="486"/>
    <x v="0"/>
    <x v="0"/>
    <x v="0"/>
    <x v="0"/>
    <n v="5"/>
    <n v="47.78"/>
    <n v="76.63"/>
    <n v="383.15"/>
    <n v="238.9"/>
    <n v="144.24999999999997"/>
  </r>
  <r>
    <s v="TXN02141"/>
    <x v="144"/>
    <s v="CUST1058"/>
    <x v="299"/>
    <x v="1"/>
    <x v="57"/>
    <x v="57"/>
    <x v="0"/>
    <n v="8"/>
    <n v="31.77"/>
    <n v="96.27"/>
    <n v="770.16"/>
    <n v="254.16"/>
    <n v="516"/>
  </r>
  <r>
    <s v="TXN02142"/>
    <x v="194"/>
    <s v="CUST0383"/>
    <x v="1160"/>
    <x v="3"/>
    <x v="11"/>
    <x v="11"/>
    <x v="2"/>
    <n v="9"/>
    <n v="45.97"/>
    <n v="82.01"/>
    <n v="738.09"/>
    <n v="413.73"/>
    <n v="324.36"/>
  </r>
  <r>
    <s v="TXN02143"/>
    <x v="70"/>
    <s v="CUST1182"/>
    <x v="1161"/>
    <x v="1"/>
    <x v="17"/>
    <x v="17"/>
    <x v="1"/>
    <n v="5"/>
    <n v="26.74"/>
    <n v="56.28"/>
    <n v="281.39999999999998"/>
    <n v="133.69999999999999"/>
    <n v="147.69999999999999"/>
  </r>
  <r>
    <s v="TXN02144"/>
    <x v="249"/>
    <s v="CUST1023"/>
    <x v="968"/>
    <x v="1"/>
    <x v="53"/>
    <x v="53"/>
    <x v="2"/>
    <n v="5"/>
    <n v="23.58"/>
    <n v="24.28"/>
    <n v="121.4"/>
    <n v="117.89999999999999"/>
    <n v="3.5000000000000142"/>
  </r>
  <r>
    <s v="TXN02145"/>
    <x v="281"/>
    <s v="CUST0437"/>
    <x v="778"/>
    <x v="3"/>
    <x v="15"/>
    <x v="15"/>
    <x v="4"/>
    <n v="2"/>
    <n v="40"/>
    <n v="87.88"/>
    <n v="175.76"/>
    <n v="80"/>
    <n v="95.759999999999991"/>
  </r>
  <r>
    <s v="TXN02146"/>
    <x v="65"/>
    <s v="CUST1354"/>
    <x v="132"/>
    <x v="0"/>
    <x v="12"/>
    <x v="12"/>
    <x v="2"/>
    <n v="2"/>
    <n v="32.950000000000003"/>
    <n v="62.71"/>
    <n v="125.42"/>
    <n v="65.900000000000006"/>
    <n v="59.519999999999996"/>
  </r>
  <r>
    <s v="TXN02147"/>
    <x v="360"/>
    <s v="CUST0958"/>
    <x v="1162"/>
    <x v="3"/>
    <x v="4"/>
    <x v="4"/>
    <x v="1"/>
    <n v="5"/>
    <n v="1.21"/>
    <n v="64.38"/>
    <n v="321.89999999999998"/>
    <n v="6.05"/>
    <n v="315.84999999999997"/>
  </r>
  <r>
    <s v="TXN02148"/>
    <x v="265"/>
    <s v="CUST0549"/>
    <x v="1163"/>
    <x v="2"/>
    <x v="21"/>
    <x v="21"/>
    <x v="0"/>
    <n v="5"/>
    <n v="12.41"/>
    <n v="85.23"/>
    <n v="426.15000000000003"/>
    <n v="62.05"/>
    <n v="364.1"/>
  </r>
  <r>
    <s v="TXN02149"/>
    <x v="31"/>
    <s v="CUST1307"/>
    <x v="670"/>
    <x v="3"/>
    <x v="44"/>
    <x v="44"/>
    <x v="4"/>
    <n v="9"/>
    <n v="2.25"/>
    <n v="27.92"/>
    <n v="251.28000000000003"/>
    <n v="20.25"/>
    <n v="231.03000000000003"/>
  </r>
  <r>
    <s v="TXN02150"/>
    <x v="14"/>
    <s v="CUST1092"/>
    <x v="417"/>
    <x v="2"/>
    <x v="32"/>
    <x v="32"/>
    <x v="1"/>
    <n v="2"/>
    <n v="3.21"/>
    <n v="91.4"/>
    <n v="182.8"/>
    <n v="6.42"/>
    <n v="176.38000000000002"/>
  </r>
  <r>
    <s v="TXN02151"/>
    <x v="97"/>
    <s v="CUST1259"/>
    <x v="182"/>
    <x v="3"/>
    <x v="1"/>
    <x v="1"/>
    <x v="1"/>
    <n v="4"/>
    <n v="22.93"/>
    <n v="54.89"/>
    <n v="219.56"/>
    <n v="91.72"/>
    <n v="127.84"/>
  </r>
  <r>
    <s v="TXN02152"/>
    <x v="75"/>
    <s v="CUST0889"/>
    <x v="1164"/>
    <x v="3"/>
    <x v="66"/>
    <x v="66"/>
    <x v="2"/>
    <n v="8"/>
    <n v="31.85"/>
    <n v="59.31"/>
    <n v="474.48"/>
    <n v="254.8"/>
    <n v="219.68"/>
  </r>
  <r>
    <s v="TXN02153"/>
    <x v="265"/>
    <s v="CUST1160"/>
    <x v="675"/>
    <x v="1"/>
    <x v="35"/>
    <x v="35"/>
    <x v="4"/>
    <n v="2"/>
    <n v="48.19"/>
    <n v="36.93"/>
    <n v="73.86"/>
    <n v="96.38"/>
    <n v="-22.519999999999996"/>
  </r>
  <r>
    <s v="TXN02154"/>
    <x v="159"/>
    <s v="CUST1489"/>
    <x v="54"/>
    <x v="1"/>
    <x v="20"/>
    <x v="20"/>
    <x v="3"/>
    <n v="7"/>
    <n v="40.85"/>
    <n v="76.42"/>
    <n v="534.94000000000005"/>
    <n v="285.95"/>
    <n v="248.99000000000007"/>
  </r>
  <r>
    <s v="TXN02155"/>
    <x v="356"/>
    <s v="CUST1284"/>
    <x v="262"/>
    <x v="0"/>
    <x v="55"/>
    <x v="55"/>
    <x v="1"/>
    <n v="9"/>
    <n v="21.45"/>
    <n v="69.8"/>
    <n v="628.19999999999993"/>
    <n v="193.04999999999998"/>
    <n v="435.15"/>
  </r>
  <r>
    <s v="TXN02156"/>
    <x v="149"/>
    <s v="CUST0123"/>
    <x v="852"/>
    <x v="1"/>
    <x v="18"/>
    <x v="18"/>
    <x v="4"/>
    <n v="2"/>
    <n v="45.26"/>
    <n v="88.93"/>
    <n v="177.86"/>
    <n v="90.52"/>
    <n v="87.340000000000018"/>
  </r>
  <r>
    <s v="TXN02157"/>
    <x v="169"/>
    <s v="CUST1070"/>
    <x v="307"/>
    <x v="2"/>
    <x v="26"/>
    <x v="26"/>
    <x v="4"/>
    <n v="9"/>
    <n v="21.34"/>
    <n v="71.34"/>
    <n v="642.06000000000006"/>
    <n v="192.06"/>
    <n v="450.00000000000006"/>
  </r>
  <r>
    <s v="TXN02158"/>
    <x v="216"/>
    <s v="CUST0411"/>
    <x v="324"/>
    <x v="2"/>
    <x v="25"/>
    <x v="25"/>
    <x v="2"/>
    <n v="5"/>
    <n v="40.75"/>
    <n v="5.56"/>
    <n v="27.799999999999997"/>
    <n v="203.75"/>
    <n v="-175.95"/>
  </r>
  <r>
    <s v="TXN02159"/>
    <x v="187"/>
    <s v="CUST0747"/>
    <x v="1165"/>
    <x v="0"/>
    <x v="28"/>
    <x v="28"/>
    <x v="3"/>
    <n v="7"/>
    <n v="16.21"/>
    <n v="45.61"/>
    <n v="319.27"/>
    <n v="113.47"/>
    <n v="205.79999999999998"/>
  </r>
  <r>
    <s v="TXN02160"/>
    <x v="357"/>
    <s v="CUST0948"/>
    <x v="241"/>
    <x v="0"/>
    <x v="39"/>
    <x v="39"/>
    <x v="1"/>
    <n v="5"/>
    <n v="2.85"/>
    <n v="7.86"/>
    <n v="39.300000000000004"/>
    <n v="14.25"/>
    <n v="25.050000000000004"/>
  </r>
  <r>
    <s v="TXN02161"/>
    <x v="53"/>
    <s v="CUST0303"/>
    <x v="965"/>
    <x v="1"/>
    <x v="13"/>
    <x v="13"/>
    <x v="0"/>
    <n v="8"/>
    <n v="4.59"/>
    <n v="72.849999999999994"/>
    <n v="582.79999999999995"/>
    <n v="36.72"/>
    <n v="546.07999999999993"/>
  </r>
  <r>
    <s v="TXN02162"/>
    <x v="294"/>
    <s v="CUST0493"/>
    <x v="876"/>
    <x v="0"/>
    <x v="8"/>
    <x v="8"/>
    <x v="0"/>
    <n v="5"/>
    <n v="37.880000000000003"/>
    <n v="79.569999999999993"/>
    <n v="397.84999999999997"/>
    <n v="189.4"/>
    <n v="208.44999999999996"/>
  </r>
  <r>
    <s v="TXN02163"/>
    <x v="91"/>
    <s v="CUST0309"/>
    <x v="931"/>
    <x v="2"/>
    <x v="24"/>
    <x v="24"/>
    <x v="0"/>
    <n v="4"/>
    <n v="24.52"/>
    <n v="52.23"/>
    <n v="208.92"/>
    <n v="98.08"/>
    <n v="110.83999999999999"/>
  </r>
  <r>
    <s v="TXN02164"/>
    <x v="13"/>
    <s v="CUST1404"/>
    <x v="254"/>
    <x v="0"/>
    <x v="68"/>
    <x v="68"/>
    <x v="0"/>
    <n v="1"/>
    <n v="1.38"/>
    <n v="61.92"/>
    <n v="61.92"/>
    <n v="1.38"/>
    <n v="60.54"/>
  </r>
  <r>
    <s v="TXN02165"/>
    <x v="41"/>
    <s v="CUST0615"/>
    <x v="214"/>
    <x v="0"/>
    <x v="47"/>
    <x v="47"/>
    <x v="2"/>
    <n v="9"/>
    <n v="29.86"/>
    <n v="84.79"/>
    <n v="763.11"/>
    <n v="268.74"/>
    <n v="494.37"/>
  </r>
  <r>
    <s v="TXN02166"/>
    <x v="111"/>
    <s v="CUST0892"/>
    <x v="430"/>
    <x v="0"/>
    <x v="12"/>
    <x v="12"/>
    <x v="2"/>
    <n v="3"/>
    <n v="32.950000000000003"/>
    <n v="7.75"/>
    <n v="23.25"/>
    <n v="98.850000000000009"/>
    <n v="-75.600000000000009"/>
  </r>
  <r>
    <s v="TXN02167"/>
    <x v="265"/>
    <s v="CUST0841"/>
    <x v="1166"/>
    <x v="3"/>
    <x v="40"/>
    <x v="40"/>
    <x v="4"/>
    <n v="6"/>
    <n v="21.9"/>
    <n v="71.540000000000006"/>
    <n v="429.24"/>
    <n v="131.39999999999998"/>
    <n v="297.84000000000003"/>
  </r>
  <r>
    <s v="TXN02168"/>
    <x v="303"/>
    <s v="CUST0653"/>
    <x v="344"/>
    <x v="3"/>
    <x v="74"/>
    <x v="74"/>
    <x v="3"/>
    <n v="2"/>
    <n v="8.86"/>
    <n v="59.43"/>
    <n v="118.86"/>
    <n v="17.72"/>
    <n v="101.14"/>
  </r>
  <r>
    <s v="TXN02169"/>
    <x v="67"/>
    <s v="CUST0132"/>
    <x v="1167"/>
    <x v="3"/>
    <x v="30"/>
    <x v="30"/>
    <x v="3"/>
    <n v="3"/>
    <n v="24.03"/>
    <n v="87.5"/>
    <n v="262.5"/>
    <n v="72.09"/>
    <n v="190.41"/>
  </r>
  <r>
    <s v="TXN02170"/>
    <x v="358"/>
    <s v="CUST1299"/>
    <x v="48"/>
    <x v="2"/>
    <x v="45"/>
    <x v="45"/>
    <x v="4"/>
    <n v="7"/>
    <n v="39.729999999999997"/>
    <n v="52.24"/>
    <n v="365.68"/>
    <n v="278.10999999999996"/>
    <n v="87.57000000000005"/>
  </r>
  <r>
    <s v="TXN02171"/>
    <x v="353"/>
    <s v="CUST0417"/>
    <x v="1168"/>
    <x v="0"/>
    <x v="38"/>
    <x v="38"/>
    <x v="3"/>
    <n v="3"/>
    <n v="32.54"/>
    <n v="10.6"/>
    <n v="31.799999999999997"/>
    <n v="97.62"/>
    <n v="-65.820000000000007"/>
  </r>
  <r>
    <s v="TXN02172"/>
    <x v="306"/>
    <s v="CUST0845"/>
    <x v="840"/>
    <x v="0"/>
    <x v="50"/>
    <x v="50"/>
    <x v="2"/>
    <n v="6"/>
    <n v="23.2"/>
    <n v="29.86"/>
    <n v="179.16"/>
    <n v="139.19999999999999"/>
    <n v="39.960000000000008"/>
  </r>
  <r>
    <s v="TXN02173"/>
    <x v="337"/>
    <s v="CUST0547"/>
    <x v="641"/>
    <x v="3"/>
    <x v="8"/>
    <x v="8"/>
    <x v="0"/>
    <n v="6"/>
    <n v="37.880000000000003"/>
    <n v="13.63"/>
    <n v="81.78"/>
    <n v="227.28000000000003"/>
    <n v="-145.50000000000003"/>
  </r>
  <r>
    <s v="TXN02174"/>
    <x v="105"/>
    <s v="CUST0588"/>
    <x v="585"/>
    <x v="1"/>
    <x v="43"/>
    <x v="43"/>
    <x v="0"/>
    <n v="2"/>
    <n v="30.96"/>
    <n v="23.2"/>
    <n v="46.4"/>
    <n v="61.92"/>
    <n v="-15.520000000000003"/>
  </r>
  <r>
    <s v="TXN02175"/>
    <x v="136"/>
    <s v="CUST1324"/>
    <x v="13"/>
    <x v="1"/>
    <x v="66"/>
    <x v="66"/>
    <x v="2"/>
    <n v="3"/>
    <n v="31.85"/>
    <n v="56.2"/>
    <n v="168.60000000000002"/>
    <n v="95.550000000000011"/>
    <n v="73.050000000000011"/>
  </r>
  <r>
    <s v="TXN02176"/>
    <x v="357"/>
    <s v="CUST0329"/>
    <x v="1069"/>
    <x v="3"/>
    <x v="1"/>
    <x v="1"/>
    <x v="1"/>
    <n v="8"/>
    <n v="22.93"/>
    <n v="12.27"/>
    <n v="98.16"/>
    <n v="183.44"/>
    <n v="-85.28"/>
  </r>
  <r>
    <s v="TXN02177"/>
    <x v="322"/>
    <s v="CUST0526"/>
    <x v="1169"/>
    <x v="0"/>
    <x v="65"/>
    <x v="65"/>
    <x v="1"/>
    <n v="8"/>
    <n v="47.62"/>
    <n v="73.290000000000006"/>
    <n v="586.32000000000005"/>
    <n v="380.96"/>
    <n v="205.36000000000007"/>
  </r>
  <r>
    <s v="TXN02178"/>
    <x v="209"/>
    <s v="CUST1407"/>
    <x v="1170"/>
    <x v="1"/>
    <x v="15"/>
    <x v="15"/>
    <x v="4"/>
    <n v="8"/>
    <n v="40"/>
    <n v="58.83"/>
    <n v="470.64"/>
    <n v="320"/>
    <n v="150.63999999999999"/>
  </r>
  <r>
    <s v="TXN02179"/>
    <x v="23"/>
    <s v="CUST1232"/>
    <x v="100"/>
    <x v="3"/>
    <x v="55"/>
    <x v="55"/>
    <x v="1"/>
    <n v="5"/>
    <n v="21.45"/>
    <n v="78.739999999999995"/>
    <n v="393.7"/>
    <n v="107.25"/>
    <n v="286.45"/>
  </r>
  <r>
    <s v="TXN02180"/>
    <x v="29"/>
    <s v="CUST0484"/>
    <x v="434"/>
    <x v="3"/>
    <x v="67"/>
    <x v="67"/>
    <x v="3"/>
    <n v="3"/>
    <n v="31.5"/>
    <n v="70.33"/>
    <n v="210.99"/>
    <n v="94.5"/>
    <n v="116.49000000000001"/>
  </r>
  <r>
    <s v="TXN02181"/>
    <x v="192"/>
    <s v="CUST0832"/>
    <x v="446"/>
    <x v="1"/>
    <x v="68"/>
    <x v="68"/>
    <x v="0"/>
    <n v="4"/>
    <n v="1.38"/>
    <n v="41.46"/>
    <n v="165.84"/>
    <n v="5.52"/>
    <n v="160.32"/>
  </r>
  <r>
    <s v="TXN02182"/>
    <x v="122"/>
    <s v="CUST0489"/>
    <x v="420"/>
    <x v="3"/>
    <x v="0"/>
    <x v="0"/>
    <x v="0"/>
    <n v="3"/>
    <n v="47.78"/>
    <n v="27.16"/>
    <n v="81.48"/>
    <n v="143.34"/>
    <n v="-61.86"/>
  </r>
  <r>
    <s v="TXN02183"/>
    <x v="20"/>
    <s v="CUST0233"/>
    <x v="908"/>
    <x v="2"/>
    <x v="28"/>
    <x v="28"/>
    <x v="3"/>
    <n v="3"/>
    <n v="16.21"/>
    <n v="13.63"/>
    <n v="40.89"/>
    <n v="48.63"/>
    <n v="-7.740000000000002"/>
  </r>
  <r>
    <s v="TXN02184"/>
    <x v="213"/>
    <s v="CUST0308"/>
    <x v="66"/>
    <x v="1"/>
    <x v="51"/>
    <x v="51"/>
    <x v="2"/>
    <n v="9"/>
    <n v="3.13"/>
    <n v="13.47"/>
    <n v="121.23"/>
    <n v="28.169999999999998"/>
    <n v="93.06"/>
  </r>
  <r>
    <s v="TXN02185"/>
    <x v="93"/>
    <s v="CUST0394"/>
    <x v="817"/>
    <x v="2"/>
    <x v="39"/>
    <x v="39"/>
    <x v="1"/>
    <n v="7"/>
    <n v="2.85"/>
    <n v="8.74"/>
    <n v="61.18"/>
    <n v="19.95"/>
    <n v="41.230000000000004"/>
  </r>
  <r>
    <s v="TXN02186"/>
    <x v="298"/>
    <s v="CUST0057"/>
    <x v="1171"/>
    <x v="0"/>
    <x v="52"/>
    <x v="52"/>
    <x v="1"/>
    <n v="2"/>
    <n v="14.27"/>
    <n v="16.48"/>
    <n v="32.96"/>
    <n v="28.54"/>
    <n v="4.4200000000000017"/>
  </r>
  <r>
    <s v="TXN02187"/>
    <x v="359"/>
    <s v="CUST0503"/>
    <x v="553"/>
    <x v="1"/>
    <x v="32"/>
    <x v="32"/>
    <x v="1"/>
    <n v="3"/>
    <n v="3.21"/>
    <n v="58.13"/>
    <n v="174.39000000000001"/>
    <n v="9.629999999999999"/>
    <n v="164.76000000000002"/>
  </r>
  <r>
    <s v="TXN02188"/>
    <x v="21"/>
    <s v="CUST0636"/>
    <x v="295"/>
    <x v="1"/>
    <x v="12"/>
    <x v="12"/>
    <x v="2"/>
    <n v="1"/>
    <n v="32.950000000000003"/>
    <n v="71.930000000000007"/>
    <n v="71.930000000000007"/>
    <n v="32.950000000000003"/>
    <n v="38.980000000000004"/>
  </r>
  <r>
    <s v="TXN02189"/>
    <x v="339"/>
    <s v="CUST0951"/>
    <x v="621"/>
    <x v="1"/>
    <x v="11"/>
    <x v="11"/>
    <x v="2"/>
    <n v="7"/>
    <n v="45.97"/>
    <n v="32.53"/>
    <n v="227.71"/>
    <n v="321.78999999999996"/>
    <n v="-94.079999999999956"/>
  </r>
  <r>
    <s v="TXN02190"/>
    <x v="100"/>
    <s v="CUST0995"/>
    <x v="1172"/>
    <x v="0"/>
    <x v="66"/>
    <x v="66"/>
    <x v="2"/>
    <n v="3"/>
    <n v="31.85"/>
    <n v="84.64"/>
    <n v="253.92000000000002"/>
    <n v="95.550000000000011"/>
    <n v="158.37"/>
  </r>
  <r>
    <s v="TXN02191"/>
    <x v="223"/>
    <s v="CUST1147"/>
    <x v="337"/>
    <x v="1"/>
    <x v="45"/>
    <x v="45"/>
    <x v="4"/>
    <n v="1"/>
    <n v="39.729999999999997"/>
    <n v="73.61"/>
    <n v="73.61"/>
    <n v="39.729999999999997"/>
    <n v="33.880000000000003"/>
  </r>
  <r>
    <s v="TXN02192"/>
    <x v="56"/>
    <s v="CUST0894"/>
    <x v="716"/>
    <x v="0"/>
    <x v="74"/>
    <x v="74"/>
    <x v="3"/>
    <n v="7"/>
    <n v="8.86"/>
    <n v="66.62"/>
    <n v="466.34000000000003"/>
    <n v="62.019999999999996"/>
    <n v="404.32000000000005"/>
  </r>
  <r>
    <s v="TXN02193"/>
    <x v="302"/>
    <s v="CUST0865"/>
    <x v="1173"/>
    <x v="3"/>
    <x v="65"/>
    <x v="65"/>
    <x v="1"/>
    <n v="5"/>
    <n v="47.62"/>
    <n v="86.28"/>
    <n v="431.4"/>
    <n v="238.1"/>
    <n v="193.29999999999998"/>
  </r>
  <r>
    <s v="TXN02194"/>
    <x v="174"/>
    <s v="CUST1325"/>
    <x v="1174"/>
    <x v="0"/>
    <x v="35"/>
    <x v="35"/>
    <x v="4"/>
    <n v="5"/>
    <n v="48.19"/>
    <n v="29.24"/>
    <n v="146.19999999999999"/>
    <n v="240.95"/>
    <n v="-94.75"/>
  </r>
  <r>
    <s v="TXN02195"/>
    <x v="234"/>
    <s v="CUST0076"/>
    <x v="116"/>
    <x v="2"/>
    <x v="37"/>
    <x v="37"/>
    <x v="2"/>
    <n v="8"/>
    <n v="36.64"/>
    <n v="93.22"/>
    <n v="745.76"/>
    <n v="293.12"/>
    <n v="452.64"/>
  </r>
  <r>
    <s v="TXN02196"/>
    <x v="202"/>
    <s v="CUST0414"/>
    <x v="33"/>
    <x v="1"/>
    <x v="6"/>
    <x v="6"/>
    <x v="1"/>
    <n v="6"/>
    <n v="49.21"/>
    <n v="7.47"/>
    <n v="44.82"/>
    <n v="295.26"/>
    <n v="-250.44"/>
  </r>
  <r>
    <s v="TXN02197"/>
    <x v="310"/>
    <s v="CUST0327"/>
    <x v="1175"/>
    <x v="1"/>
    <x v="53"/>
    <x v="53"/>
    <x v="2"/>
    <n v="2"/>
    <n v="23.58"/>
    <n v="46.05"/>
    <n v="92.1"/>
    <n v="47.16"/>
    <n v="44.94"/>
  </r>
  <r>
    <s v="TXN02198"/>
    <x v="330"/>
    <s v="CUST0559"/>
    <x v="332"/>
    <x v="3"/>
    <x v="43"/>
    <x v="43"/>
    <x v="0"/>
    <n v="1"/>
    <n v="30.96"/>
    <n v="21.3"/>
    <n v="21.3"/>
    <n v="30.96"/>
    <n v="-9.66"/>
  </r>
  <r>
    <s v="TXN02199"/>
    <x v="157"/>
    <s v="CUST0280"/>
    <x v="845"/>
    <x v="0"/>
    <x v="8"/>
    <x v="8"/>
    <x v="0"/>
    <n v="1"/>
    <n v="37.880000000000003"/>
    <n v="73.13"/>
    <n v="73.13"/>
    <n v="37.880000000000003"/>
    <n v="35.249999999999993"/>
  </r>
  <r>
    <s v="TXN02200"/>
    <x v="300"/>
    <s v="CUST0060"/>
    <x v="225"/>
    <x v="3"/>
    <x v="43"/>
    <x v="43"/>
    <x v="0"/>
    <n v="7"/>
    <n v="30.96"/>
    <n v="48.1"/>
    <n v="336.7"/>
    <n v="216.72"/>
    <n v="119.97999999999999"/>
  </r>
  <r>
    <s v="TXN02201"/>
    <x v="316"/>
    <s v="CUST0530"/>
    <x v="1176"/>
    <x v="2"/>
    <x v="67"/>
    <x v="67"/>
    <x v="3"/>
    <n v="8"/>
    <n v="31.5"/>
    <n v="56.54"/>
    <n v="452.32"/>
    <n v="252"/>
    <n v="200.32"/>
  </r>
  <r>
    <s v="TXN02202"/>
    <x v="226"/>
    <s v="CUST0569"/>
    <x v="1067"/>
    <x v="1"/>
    <x v="7"/>
    <x v="7"/>
    <x v="3"/>
    <n v="4"/>
    <n v="17.45"/>
    <n v="37.979999999999997"/>
    <n v="151.91999999999999"/>
    <n v="69.8"/>
    <n v="82.11999999999999"/>
  </r>
  <r>
    <s v="TXN02203"/>
    <x v="161"/>
    <s v="CUST1349"/>
    <x v="1097"/>
    <x v="2"/>
    <x v="0"/>
    <x v="0"/>
    <x v="0"/>
    <n v="6"/>
    <n v="47.78"/>
    <n v="93.65"/>
    <n v="561.90000000000009"/>
    <n v="286.68"/>
    <n v="275.22000000000008"/>
  </r>
  <r>
    <s v="TXN02204"/>
    <x v="342"/>
    <s v="CUST1128"/>
    <x v="59"/>
    <x v="0"/>
    <x v="37"/>
    <x v="37"/>
    <x v="2"/>
    <n v="3"/>
    <n v="36.64"/>
    <n v="39.909999999999997"/>
    <n v="119.72999999999999"/>
    <n v="109.92"/>
    <n v="9.8099999999999881"/>
  </r>
  <r>
    <s v="TXN02205"/>
    <x v="353"/>
    <s v="CUST0361"/>
    <x v="445"/>
    <x v="2"/>
    <x v="12"/>
    <x v="12"/>
    <x v="2"/>
    <n v="7"/>
    <n v="32.950000000000003"/>
    <n v="94.83"/>
    <n v="663.81"/>
    <n v="230.65000000000003"/>
    <n v="433.15999999999991"/>
  </r>
  <r>
    <s v="TXN02206"/>
    <x v="10"/>
    <s v="CUST1320"/>
    <x v="384"/>
    <x v="2"/>
    <x v="33"/>
    <x v="33"/>
    <x v="3"/>
    <n v="4"/>
    <n v="35.53"/>
    <n v="27.78"/>
    <n v="111.12"/>
    <n v="142.12"/>
    <n v="-31"/>
  </r>
  <r>
    <s v="TXN02207"/>
    <x v="72"/>
    <s v="CUST0087"/>
    <x v="1008"/>
    <x v="0"/>
    <x v="31"/>
    <x v="31"/>
    <x v="3"/>
    <n v="1"/>
    <n v="13.9"/>
    <n v="65.09"/>
    <n v="65.09"/>
    <n v="13.9"/>
    <n v="51.190000000000005"/>
  </r>
  <r>
    <s v="TXN02208"/>
    <x v="307"/>
    <s v="CUST1480"/>
    <x v="16"/>
    <x v="0"/>
    <x v="49"/>
    <x v="49"/>
    <x v="4"/>
    <n v="6"/>
    <n v="19.98"/>
    <n v="66.89"/>
    <n v="401.34000000000003"/>
    <n v="119.88"/>
    <n v="281.46000000000004"/>
  </r>
  <r>
    <s v="TXN02209"/>
    <x v="235"/>
    <s v="CUST0996"/>
    <x v="919"/>
    <x v="2"/>
    <x v="63"/>
    <x v="63"/>
    <x v="4"/>
    <n v="7"/>
    <n v="28.03"/>
    <n v="55.83"/>
    <n v="390.81"/>
    <n v="196.21"/>
    <n v="194.6"/>
  </r>
  <r>
    <s v="TXN02210"/>
    <x v="324"/>
    <s v="CUST0041"/>
    <x v="1135"/>
    <x v="0"/>
    <x v="51"/>
    <x v="51"/>
    <x v="2"/>
    <n v="6"/>
    <n v="3.13"/>
    <n v="63.43"/>
    <n v="380.58"/>
    <n v="18.78"/>
    <n v="361.79999999999995"/>
  </r>
  <r>
    <s v="TXN02211"/>
    <x v="349"/>
    <s v="CUST0114"/>
    <x v="725"/>
    <x v="1"/>
    <x v="35"/>
    <x v="35"/>
    <x v="4"/>
    <n v="2"/>
    <n v="48.19"/>
    <n v="69.599999999999994"/>
    <n v="139.19999999999999"/>
    <n v="96.38"/>
    <n v="42.819999999999993"/>
  </r>
  <r>
    <s v="TXN02212"/>
    <x v="89"/>
    <s v="CUST0172"/>
    <x v="984"/>
    <x v="2"/>
    <x v="41"/>
    <x v="41"/>
    <x v="4"/>
    <n v="8"/>
    <n v="45.1"/>
    <n v="87.45"/>
    <n v="699.6"/>
    <n v="360.8"/>
    <n v="338.8"/>
  </r>
  <r>
    <s v="TXN02213"/>
    <x v="153"/>
    <s v="CUST0643"/>
    <x v="1177"/>
    <x v="3"/>
    <x v="9"/>
    <x v="9"/>
    <x v="4"/>
    <n v="4"/>
    <n v="38.15"/>
    <n v="47.92"/>
    <n v="191.68"/>
    <n v="152.6"/>
    <n v="39.080000000000013"/>
  </r>
  <r>
    <s v="TXN02214"/>
    <x v="208"/>
    <s v="CUST1233"/>
    <x v="1064"/>
    <x v="1"/>
    <x v="51"/>
    <x v="51"/>
    <x v="2"/>
    <n v="8"/>
    <n v="3.13"/>
    <n v="96.23"/>
    <n v="769.84"/>
    <n v="25.04"/>
    <n v="744.80000000000007"/>
  </r>
  <r>
    <s v="TXN02215"/>
    <x v="61"/>
    <s v="CUST0611"/>
    <x v="1178"/>
    <x v="0"/>
    <x v="51"/>
    <x v="51"/>
    <x v="2"/>
    <n v="8"/>
    <n v="3.13"/>
    <n v="13.43"/>
    <n v="107.44"/>
    <n v="25.04"/>
    <n v="82.4"/>
  </r>
  <r>
    <s v="TXN02216"/>
    <x v="225"/>
    <s v="CUST0131"/>
    <x v="767"/>
    <x v="1"/>
    <x v="63"/>
    <x v="63"/>
    <x v="4"/>
    <n v="1"/>
    <n v="28.03"/>
    <n v="5.0199999999999996"/>
    <n v="5.0199999999999996"/>
    <n v="28.03"/>
    <n v="-23.01"/>
  </r>
  <r>
    <s v="TXN02217"/>
    <x v="125"/>
    <s v="CUST0834"/>
    <x v="1179"/>
    <x v="1"/>
    <x v="23"/>
    <x v="23"/>
    <x v="2"/>
    <n v="9"/>
    <n v="13.68"/>
    <n v="69.63"/>
    <n v="626.66999999999996"/>
    <n v="123.12"/>
    <n v="503.54999999999995"/>
  </r>
  <r>
    <s v="TXN02218"/>
    <x v="329"/>
    <s v="CUST0745"/>
    <x v="392"/>
    <x v="0"/>
    <x v="0"/>
    <x v="0"/>
    <x v="0"/>
    <n v="2"/>
    <n v="47.78"/>
    <n v="98.71"/>
    <n v="197.42"/>
    <n v="95.56"/>
    <n v="101.85999999999999"/>
  </r>
  <r>
    <s v="TXN02219"/>
    <x v="349"/>
    <s v="CUST1376"/>
    <x v="987"/>
    <x v="2"/>
    <x v="42"/>
    <x v="42"/>
    <x v="1"/>
    <n v="5"/>
    <n v="1.35"/>
    <n v="43.27"/>
    <n v="216.35000000000002"/>
    <n v="6.75"/>
    <n v="209.60000000000002"/>
  </r>
  <r>
    <s v="TXN02220"/>
    <x v="318"/>
    <s v="CUST1347"/>
    <x v="1180"/>
    <x v="0"/>
    <x v="25"/>
    <x v="25"/>
    <x v="2"/>
    <n v="7"/>
    <n v="40.75"/>
    <n v="58.59"/>
    <n v="410.13"/>
    <n v="285.25"/>
    <n v="124.88"/>
  </r>
  <r>
    <s v="TXN02221"/>
    <x v="249"/>
    <s v="CUST0185"/>
    <x v="35"/>
    <x v="2"/>
    <x v="6"/>
    <x v="6"/>
    <x v="1"/>
    <n v="1"/>
    <n v="49.21"/>
    <n v="54.67"/>
    <n v="54.67"/>
    <n v="49.21"/>
    <n v="5.4600000000000009"/>
  </r>
  <r>
    <s v="TXN02222"/>
    <x v="279"/>
    <s v="CUST0813"/>
    <x v="1181"/>
    <x v="3"/>
    <x v="40"/>
    <x v="40"/>
    <x v="4"/>
    <n v="8"/>
    <n v="21.9"/>
    <n v="37.659999999999997"/>
    <n v="301.27999999999997"/>
    <n v="175.2"/>
    <n v="126.07999999999998"/>
  </r>
  <r>
    <s v="TXN02223"/>
    <x v="53"/>
    <s v="CUST1484"/>
    <x v="222"/>
    <x v="3"/>
    <x v="0"/>
    <x v="0"/>
    <x v="0"/>
    <n v="3"/>
    <n v="47.78"/>
    <n v="26.98"/>
    <n v="80.94"/>
    <n v="143.34"/>
    <n v="-62.400000000000006"/>
  </r>
  <r>
    <s v="TXN02224"/>
    <x v="106"/>
    <s v="CUST0288"/>
    <x v="1182"/>
    <x v="3"/>
    <x v="12"/>
    <x v="12"/>
    <x v="2"/>
    <n v="6"/>
    <n v="32.950000000000003"/>
    <n v="68.260000000000005"/>
    <n v="409.56000000000006"/>
    <n v="197.70000000000002"/>
    <n v="211.86000000000004"/>
  </r>
  <r>
    <s v="TXN02225"/>
    <x v="5"/>
    <s v="CUST0484"/>
    <x v="434"/>
    <x v="3"/>
    <x v="69"/>
    <x v="69"/>
    <x v="1"/>
    <n v="4"/>
    <n v="25.33"/>
    <n v="99.01"/>
    <n v="396.04"/>
    <n v="101.32"/>
    <n v="294.72000000000003"/>
  </r>
  <r>
    <s v="TXN02226"/>
    <x v="300"/>
    <s v="CUST0230"/>
    <x v="284"/>
    <x v="2"/>
    <x v="10"/>
    <x v="10"/>
    <x v="1"/>
    <n v="6"/>
    <n v="41.78"/>
    <n v="84.31"/>
    <n v="505.86"/>
    <n v="250.68"/>
    <n v="255.18"/>
  </r>
  <r>
    <s v="TXN02227"/>
    <x v="157"/>
    <s v="CUST1170"/>
    <x v="265"/>
    <x v="0"/>
    <x v="43"/>
    <x v="43"/>
    <x v="0"/>
    <n v="7"/>
    <n v="30.96"/>
    <n v="11.5"/>
    <n v="80.5"/>
    <n v="216.72"/>
    <n v="-136.22"/>
  </r>
  <r>
    <s v="TXN02228"/>
    <x v="6"/>
    <s v="CUST1025"/>
    <x v="291"/>
    <x v="2"/>
    <x v="13"/>
    <x v="13"/>
    <x v="0"/>
    <n v="3"/>
    <n v="4.59"/>
    <n v="79.53"/>
    <n v="238.59"/>
    <n v="13.77"/>
    <n v="224.82"/>
  </r>
  <r>
    <s v="TXN02229"/>
    <x v="172"/>
    <s v="CUST0248"/>
    <x v="774"/>
    <x v="0"/>
    <x v="22"/>
    <x v="22"/>
    <x v="0"/>
    <n v="5"/>
    <n v="19.34"/>
    <n v="68.819999999999993"/>
    <n v="344.09999999999997"/>
    <n v="96.7"/>
    <n v="247.39999999999998"/>
  </r>
  <r>
    <s v="TXN02230"/>
    <x v="107"/>
    <s v="CUST1069"/>
    <x v="860"/>
    <x v="3"/>
    <x v="67"/>
    <x v="67"/>
    <x v="3"/>
    <n v="1"/>
    <n v="31.5"/>
    <n v="71.36"/>
    <n v="71.36"/>
    <n v="31.5"/>
    <n v="39.86"/>
  </r>
  <r>
    <s v="TXN02231"/>
    <x v="20"/>
    <s v="CUST1361"/>
    <x v="1183"/>
    <x v="3"/>
    <x v="14"/>
    <x v="14"/>
    <x v="3"/>
    <n v="8"/>
    <n v="23.97"/>
    <n v="59.75"/>
    <n v="478"/>
    <n v="191.76"/>
    <n v="286.24"/>
  </r>
  <r>
    <s v="TXN02232"/>
    <x v="335"/>
    <s v="CUST1189"/>
    <x v="543"/>
    <x v="3"/>
    <x v="43"/>
    <x v="43"/>
    <x v="0"/>
    <n v="9"/>
    <n v="30.96"/>
    <n v="53.83"/>
    <n v="484.46999999999997"/>
    <n v="278.64"/>
    <n v="205.82999999999998"/>
  </r>
  <r>
    <s v="TXN02233"/>
    <x v="120"/>
    <s v="CUST1076"/>
    <x v="282"/>
    <x v="0"/>
    <x v="61"/>
    <x v="61"/>
    <x v="1"/>
    <n v="1"/>
    <n v="36.08"/>
    <n v="61.41"/>
    <n v="61.41"/>
    <n v="36.08"/>
    <n v="25.33"/>
  </r>
  <r>
    <s v="TXN02234"/>
    <x v="337"/>
    <s v="CUST0516"/>
    <x v="661"/>
    <x v="1"/>
    <x v="4"/>
    <x v="4"/>
    <x v="1"/>
    <n v="9"/>
    <n v="1.21"/>
    <n v="21.16"/>
    <n v="190.44"/>
    <n v="10.89"/>
    <n v="179.55"/>
  </r>
  <r>
    <s v="TXN02235"/>
    <x v="320"/>
    <s v="CUST1017"/>
    <x v="184"/>
    <x v="3"/>
    <x v="41"/>
    <x v="41"/>
    <x v="4"/>
    <n v="2"/>
    <n v="45.1"/>
    <n v="53.53"/>
    <n v="107.06"/>
    <n v="90.2"/>
    <n v="16.86"/>
  </r>
  <r>
    <s v="TXN02236"/>
    <x v="117"/>
    <s v="CUST0185"/>
    <x v="35"/>
    <x v="2"/>
    <x v="42"/>
    <x v="42"/>
    <x v="1"/>
    <n v="7"/>
    <n v="1.35"/>
    <n v="46.14"/>
    <n v="322.98"/>
    <n v="9.4500000000000011"/>
    <n v="313.53000000000003"/>
  </r>
  <r>
    <s v="TXN02237"/>
    <x v="49"/>
    <s v="CUST0488"/>
    <x v="93"/>
    <x v="1"/>
    <x v="55"/>
    <x v="55"/>
    <x v="1"/>
    <n v="8"/>
    <n v="21.45"/>
    <n v="53.73"/>
    <n v="429.84"/>
    <n v="171.6"/>
    <n v="258.24"/>
  </r>
  <r>
    <s v="TXN02238"/>
    <x v="248"/>
    <s v="CUST1229"/>
    <x v="1184"/>
    <x v="0"/>
    <x v="62"/>
    <x v="62"/>
    <x v="2"/>
    <n v="2"/>
    <n v="46.58"/>
    <n v="38.07"/>
    <n v="76.14"/>
    <n v="93.16"/>
    <n v="-17.019999999999996"/>
  </r>
  <r>
    <s v="TXN02239"/>
    <x v="234"/>
    <s v="CUST0251"/>
    <x v="1105"/>
    <x v="2"/>
    <x v="71"/>
    <x v="71"/>
    <x v="4"/>
    <n v="1"/>
    <n v="22.03"/>
    <n v="13.28"/>
    <n v="13.28"/>
    <n v="22.03"/>
    <n v="-8.7500000000000018"/>
  </r>
  <r>
    <s v="TXN02240"/>
    <x v="10"/>
    <s v="CUST0642"/>
    <x v="651"/>
    <x v="1"/>
    <x v="26"/>
    <x v="26"/>
    <x v="4"/>
    <n v="8"/>
    <n v="21.34"/>
    <n v="70.5"/>
    <n v="564"/>
    <n v="170.72"/>
    <n v="393.28"/>
  </r>
  <r>
    <s v="TXN02241"/>
    <x v="89"/>
    <s v="CUST0675"/>
    <x v="156"/>
    <x v="3"/>
    <x v="22"/>
    <x v="22"/>
    <x v="0"/>
    <n v="2"/>
    <n v="19.34"/>
    <n v="37.979999999999997"/>
    <n v="75.959999999999994"/>
    <n v="38.68"/>
    <n v="37.279999999999994"/>
  </r>
  <r>
    <s v="TXN02242"/>
    <x v="275"/>
    <s v="CUST1197"/>
    <x v="644"/>
    <x v="3"/>
    <x v="56"/>
    <x v="56"/>
    <x v="0"/>
    <n v="6"/>
    <n v="41.18"/>
    <n v="12.21"/>
    <n v="73.260000000000005"/>
    <n v="247.07999999999998"/>
    <n v="-173.82"/>
  </r>
  <r>
    <s v="TXN02243"/>
    <x v="322"/>
    <s v="CUST0799"/>
    <x v="464"/>
    <x v="0"/>
    <x v="20"/>
    <x v="20"/>
    <x v="3"/>
    <n v="6"/>
    <n v="40.85"/>
    <n v="67.069999999999993"/>
    <n v="402.41999999999996"/>
    <n v="245.10000000000002"/>
    <n v="157.31999999999994"/>
  </r>
  <r>
    <s v="TXN02244"/>
    <x v="338"/>
    <s v="CUST0484"/>
    <x v="434"/>
    <x v="3"/>
    <x v="38"/>
    <x v="38"/>
    <x v="3"/>
    <n v="7"/>
    <n v="32.54"/>
    <n v="52.55"/>
    <n v="367.84999999999997"/>
    <n v="227.78"/>
    <n v="140.06999999999996"/>
  </r>
  <r>
    <s v="TXN02245"/>
    <x v="352"/>
    <s v="CUST0867"/>
    <x v="916"/>
    <x v="2"/>
    <x v="3"/>
    <x v="3"/>
    <x v="0"/>
    <n v="4"/>
    <n v="28.91"/>
    <n v="66.61"/>
    <n v="266.44"/>
    <n v="115.64"/>
    <n v="150.80000000000001"/>
  </r>
  <r>
    <s v="TXN02246"/>
    <x v="183"/>
    <s v="CUST0447"/>
    <x v="882"/>
    <x v="3"/>
    <x v="57"/>
    <x v="57"/>
    <x v="0"/>
    <n v="6"/>
    <n v="31.77"/>
    <n v="52.6"/>
    <n v="315.60000000000002"/>
    <n v="190.62"/>
    <n v="124.98000000000002"/>
  </r>
  <r>
    <s v="TXN02247"/>
    <x v="276"/>
    <s v="CUST0296"/>
    <x v="1185"/>
    <x v="2"/>
    <x v="33"/>
    <x v="33"/>
    <x v="3"/>
    <n v="3"/>
    <n v="35.53"/>
    <n v="75.59"/>
    <n v="226.77"/>
    <n v="106.59"/>
    <n v="120.18"/>
  </r>
  <r>
    <s v="TXN02248"/>
    <x v="292"/>
    <s v="CUST0219"/>
    <x v="735"/>
    <x v="0"/>
    <x v="18"/>
    <x v="18"/>
    <x v="4"/>
    <n v="5"/>
    <n v="45.26"/>
    <n v="67.98"/>
    <n v="339.90000000000003"/>
    <n v="226.29999999999998"/>
    <n v="113.60000000000005"/>
  </r>
  <r>
    <s v="TXN02249"/>
    <x v="226"/>
    <s v="CUST0359"/>
    <x v="283"/>
    <x v="0"/>
    <x v="5"/>
    <x v="5"/>
    <x v="2"/>
    <n v="6"/>
    <n v="35.82"/>
    <n v="25.83"/>
    <n v="154.97999999999999"/>
    <n v="214.92000000000002"/>
    <n v="-59.940000000000026"/>
  </r>
  <r>
    <s v="TXN02250"/>
    <x v="149"/>
    <s v="CUST0439"/>
    <x v="1074"/>
    <x v="1"/>
    <x v="69"/>
    <x v="69"/>
    <x v="1"/>
    <n v="3"/>
    <n v="25.33"/>
    <n v="90.67"/>
    <n v="272.01"/>
    <n v="75.989999999999995"/>
    <n v="196.01999999999998"/>
  </r>
  <r>
    <s v="TXN02251"/>
    <x v="301"/>
    <s v="CUST0563"/>
    <x v="155"/>
    <x v="2"/>
    <x v="29"/>
    <x v="29"/>
    <x v="2"/>
    <n v="8"/>
    <n v="14.75"/>
    <n v="80.790000000000006"/>
    <n v="646.32000000000005"/>
    <n v="118"/>
    <n v="528.32000000000005"/>
  </r>
  <r>
    <s v="TXN02252"/>
    <x v="123"/>
    <s v="CUST0901"/>
    <x v="1077"/>
    <x v="2"/>
    <x v="63"/>
    <x v="63"/>
    <x v="4"/>
    <n v="3"/>
    <n v="28.03"/>
    <n v="96.83"/>
    <n v="290.49"/>
    <n v="84.09"/>
    <n v="206.4"/>
  </r>
  <r>
    <s v="TXN02253"/>
    <x v="226"/>
    <s v="CUST0837"/>
    <x v="1186"/>
    <x v="0"/>
    <x v="61"/>
    <x v="61"/>
    <x v="1"/>
    <n v="1"/>
    <n v="36.08"/>
    <n v="45.62"/>
    <n v="45.62"/>
    <n v="36.08"/>
    <n v="9.5399999999999991"/>
  </r>
  <r>
    <s v="TXN02254"/>
    <x v="303"/>
    <s v="CUST0521"/>
    <x v="1187"/>
    <x v="0"/>
    <x v="36"/>
    <x v="36"/>
    <x v="2"/>
    <n v="7"/>
    <n v="44.18"/>
    <n v="48.36"/>
    <n v="338.52"/>
    <n v="309.26"/>
    <n v="29.259999999999991"/>
  </r>
  <r>
    <s v="TXN02255"/>
    <x v="285"/>
    <s v="CUST1208"/>
    <x v="1075"/>
    <x v="0"/>
    <x v="63"/>
    <x v="63"/>
    <x v="4"/>
    <n v="3"/>
    <n v="28.03"/>
    <n v="72.16"/>
    <n v="216.48"/>
    <n v="84.09"/>
    <n v="132.38999999999999"/>
  </r>
  <r>
    <s v="TXN02256"/>
    <x v="112"/>
    <s v="CUST0115"/>
    <x v="242"/>
    <x v="3"/>
    <x v="50"/>
    <x v="50"/>
    <x v="2"/>
    <n v="4"/>
    <n v="23.2"/>
    <n v="51.11"/>
    <n v="204.44"/>
    <n v="92.8"/>
    <n v="111.64"/>
  </r>
  <r>
    <s v="TXN02257"/>
    <x v="160"/>
    <s v="CUST1005"/>
    <x v="714"/>
    <x v="1"/>
    <x v="50"/>
    <x v="50"/>
    <x v="2"/>
    <n v="6"/>
    <n v="23.2"/>
    <n v="35.04"/>
    <n v="210.24"/>
    <n v="139.19999999999999"/>
    <n v="71.04000000000002"/>
  </r>
  <r>
    <s v="TXN02258"/>
    <x v="40"/>
    <s v="CUST1093"/>
    <x v="375"/>
    <x v="2"/>
    <x v="57"/>
    <x v="57"/>
    <x v="0"/>
    <n v="4"/>
    <n v="31.77"/>
    <n v="37.340000000000003"/>
    <n v="149.36000000000001"/>
    <n v="127.08"/>
    <n v="22.280000000000015"/>
  </r>
  <r>
    <s v="TXN02259"/>
    <x v="150"/>
    <s v="CUST0768"/>
    <x v="1188"/>
    <x v="1"/>
    <x v="53"/>
    <x v="53"/>
    <x v="2"/>
    <n v="9"/>
    <n v="23.58"/>
    <n v="33.79"/>
    <n v="304.11"/>
    <n v="212.21999999999997"/>
    <n v="91.890000000000043"/>
  </r>
  <r>
    <s v="TXN02260"/>
    <x v="49"/>
    <s v="CUST1433"/>
    <x v="368"/>
    <x v="0"/>
    <x v="8"/>
    <x v="8"/>
    <x v="0"/>
    <n v="3"/>
    <n v="37.880000000000003"/>
    <n v="57.98"/>
    <n v="173.94"/>
    <n v="113.64000000000001"/>
    <n v="60.299999999999983"/>
  </r>
  <r>
    <s v="TXN02261"/>
    <x v="0"/>
    <s v="CUST0232"/>
    <x v="18"/>
    <x v="2"/>
    <x v="66"/>
    <x v="66"/>
    <x v="2"/>
    <n v="2"/>
    <n v="31.85"/>
    <n v="12.82"/>
    <n v="25.64"/>
    <n v="63.7"/>
    <n v="-38.06"/>
  </r>
  <r>
    <s v="TXN02262"/>
    <x v="345"/>
    <s v="CUST0649"/>
    <x v="175"/>
    <x v="3"/>
    <x v="38"/>
    <x v="38"/>
    <x v="3"/>
    <n v="4"/>
    <n v="32.54"/>
    <n v="8.11"/>
    <n v="32.44"/>
    <n v="130.16"/>
    <n v="-97.72"/>
  </r>
  <r>
    <s v="TXN02263"/>
    <x v="193"/>
    <s v="CUST1118"/>
    <x v="776"/>
    <x v="2"/>
    <x v="37"/>
    <x v="37"/>
    <x v="2"/>
    <n v="3"/>
    <n v="36.64"/>
    <n v="66.09"/>
    <n v="198.27"/>
    <n v="109.92"/>
    <n v="88.350000000000009"/>
  </r>
  <r>
    <s v="TXN02264"/>
    <x v="248"/>
    <s v="CUST0868"/>
    <x v="1189"/>
    <x v="3"/>
    <x v="73"/>
    <x v="73"/>
    <x v="1"/>
    <n v="2"/>
    <n v="14.95"/>
    <n v="8.99"/>
    <n v="17.98"/>
    <n v="29.9"/>
    <n v="-11.919999999999998"/>
  </r>
  <r>
    <s v="TXN02265"/>
    <x v="326"/>
    <s v="CUST0973"/>
    <x v="501"/>
    <x v="2"/>
    <x v="30"/>
    <x v="30"/>
    <x v="3"/>
    <n v="4"/>
    <n v="24.03"/>
    <n v="12.07"/>
    <n v="48.28"/>
    <n v="96.12"/>
    <n v="-47.84"/>
  </r>
  <r>
    <s v="TXN02266"/>
    <x v="211"/>
    <s v="CUST1399"/>
    <x v="636"/>
    <x v="0"/>
    <x v="51"/>
    <x v="51"/>
    <x v="2"/>
    <n v="6"/>
    <n v="3.13"/>
    <n v="73"/>
    <n v="438"/>
    <n v="18.78"/>
    <n v="419.22"/>
  </r>
  <r>
    <s v="TXN02267"/>
    <x v="84"/>
    <s v="CUST0505"/>
    <x v="1190"/>
    <x v="2"/>
    <x v="63"/>
    <x v="63"/>
    <x v="4"/>
    <n v="9"/>
    <n v="28.03"/>
    <n v="15.87"/>
    <n v="142.82999999999998"/>
    <n v="252.27"/>
    <n v="-109.44000000000003"/>
  </r>
  <r>
    <s v="TXN02268"/>
    <x v="46"/>
    <s v="CUST0569"/>
    <x v="1067"/>
    <x v="1"/>
    <x v="24"/>
    <x v="24"/>
    <x v="0"/>
    <n v="7"/>
    <n v="24.52"/>
    <n v="40.75"/>
    <n v="285.25"/>
    <n v="171.64"/>
    <n v="113.61000000000001"/>
  </r>
  <r>
    <s v="TXN02269"/>
    <x v="298"/>
    <s v="CUST0297"/>
    <x v="68"/>
    <x v="0"/>
    <x v="0"/>
    <x v="0"/>
    <x v="0"/>
    <n v="6"/>
    <n v="47.78"/>
    <n v="21.69"/>
    <n v="130.14000000000001"/>
    <n v="286.68"/>
    <n v="-156.54"/>
  </r>
  <r>
    <s v="TXN02270"/>
    <x v="111"/>
    <s v="CUST0744"/>
    <x v="49"/>
    <x v="0"/>
    <x v="2"/>
    <x v="2"/>
    <x v="1"/>
    <n v="3"/>
    <n v="33.65"/>
    <n v="19.27"/>
    <n v="57.81"/>
    <n v="100.94999999999999"/>
    <n v="-43.139999999999986"/>
  </r>
  <r>
    <s v="TXN02271"/>
    <x v="283"/>
    <s v="CUST0974"/>
    <x v="400"/>
    <x v="0"/>
    <x v="60"/>
    <x v="60"/>
    <x v="1"/>
    <n v="4"/>
    <n v="42.74"/>
    <n v="22.96"/>
    <n v="91.84"/>
    <n v="170.96"/>
    <n v="-79.12"/>
  </r>
  <r>
    <s v="TXN02272"/>
    <x v="154"/>
    <s v="CUST1466"/>
    <x v="699"/>
    <x v="2"/>
    <x v="15"/>
    <x v="15"/>
    <x v="4"/>
    <n v="8"/>
    <n v="40"/>
    <n v="43.4"/>
    <n v="347.2"/>
    <n v="320"/>
    <n v="27.199999999999989"/>
  </r>
  <r>
    <s v="TXN02273"/>
    <x v="134"/>
    <s v="CUST0754"/>
    <x v="925"/>
    <x v="1"/>
    <x v="30"/>
    <x v="30"/>
    <x v="3"/>
    <n v="3"/>
    <n v="24.03"/>
    <n v="96.4"/>
    <n v="289.20000000000005"/>
    <n v="72.09"/>
    <n v="217.11000000000004"/>
  </r>
  <r>
    <s v="TXN02274"/>
    <x v="139"/>
    <s v="CUST0632"/>
    <x v="270"/>
    <x v="1"/>
    <x v="38"/>
    <x v="38"/>
    <x v="3"/>
    <n v="9"/>
    <n v="32.54"/>
    <n v="61.21"/>
    <n v="550.89"/>
    <n v="292.86"/>
    <n v="258.02999999999997"/>
  </r>
  <r>
    <s v="TXN02275"/>
    <x v="349"/>
    <s v="CUST0044"/>
    <x v="941"/>
    <x v="0"/>
    <x v="36"/>
    <x v="36"/>
    <x v="2"/>
    <n v="5"/>
    <n v="44.18"/>
    <n v="53.96"/>
    <n v="269.8"/>
    <n v="220.9"/>
    <n v="48.900000000000006"/>
  </r>
  <r>
    <s v="TXN02276"/>
    <x v="163"/>
    <s v="CUST1322"/>
    <x v="693"/>
    <x v="2"/>
    <x v="71"/>
    <x v="71"/>
    <x v="4"/>
    <n v="5"/>
    <n v="22.03"/>
    <n v="96.2"/>
    <n v="481"/>
    <n v="110.15"/>
    <n v="370.85"/>
  </r>
  <r>
    <s v="TXN02277"/>
    <x v="324"/>
    <s v="CUST1241"/>
    <x v="266"/>
    <x v="3"/>
    <x v="11"/>
    <x v="11"/>
    <x v="2"/>
    <n v="4"/>
    <n v="45.97"/>
    <n v="38.65"/>
    <n v="154.6"/>
    <n v="183.88"/>
    <n v="-29.28"/>
  </r>
  <r>
    <s v="TXN02278"/>
    <x v="298"/>
    <s v="CUST0072"/>
    <x v="701"/>
    <x v="2"/>
    <x v="71"/>
    <x v="71"/>
    <x v="4"/>
    <n v="5"/>
    <n v="22.03"/>
    <n v="86.22"/>
    <n v="431.1"/>
    <n v="110.15"/>
    <n v="320.95000000000005"/>
  </r>
  <r>
    <s v="TXN02279"/>
    <x v="231"/>
    <s v="CUST1357"/>
    <x v="499"/>
    <x v="0"/>
    <x v="45"/>
    <x v="45"/>
    <x v="4"/>
    <n v="1"/>
    <n v="39.729999999999997"/>
    <n v="25.43"/>
    <n v="25.43"/>
    <n v="39.729999999999997"/>
    <n v="-14.299999999999997"/>
  </r>
  <r>
    <s v="TXN02280"/>
    <x v="48"/>
    <s v="CUST0112"/>
    <x v="8"/>
    <x v="2"/>
    <x v="38"/>
    <x v="38"/>
    <x v="3"/>
    <n v="4"/>
    <n v="32.54"/>
    <n v="10.52"/>
    <n v="42.08"/>
    <n v="130.16"/>
    <n v="-88.08"/>
  </r>
  <r>
    <s v="TXN02281"/>
    <x v="119"/>
    <s v="CUST1415"/>
    <x v="544"/>
    <x v="0"/>
    <x v="74"/>
    <x v="74"/>
    <x v="3"/>
    <n v="9"/>
    <n v="8.86"/>
    <n v="79.459999999999994"/>
    <n v="715.14"/>
    <n v="79.739999999999995"/>
    <n v="635.4"/>
  </r>
  <r>
    <s v="TXN02282"/>
    <x v="272"/>
    <s v="CUST1376"/>
    <x v="987"/>
    <x v="2"/>
    <x v="69"/>
    <x v="69"/>
    <x v="1"/>
    <n v="9"/>
    <n v="25.33"/>
    <n v="22.95"/>
    <n v="206.54999999999998"/>
    <n v="227.96999999999997"/>
    <n v="-21.419999999999987"/>
  </r>
  <r>
    <s v="TXN02283"/>
    <x v="64"/>
    <s v="CUST0491"/>
    <x v="1191"/>
    <x v="1"/>
    <x v="66"/>
    <x v="66"/>
    <x v="2"/>
    <n v="1"/>
    <n v="31.85"/>
    <n v="14.11"/>
    <n v="14.11"/>
    <n v="31.85"/>
    <n v="-17.740000000000002"/>
  </r>
  <r>
    <s v="TXN02284"/>
    <x v="49"/>
    <s v="CUST0519"/>
    <x v="84"/>
    <x v="1"/>
    <x v="47"/>
    <x v="47"/>
    <x v="2"/>
    <n v="4"/>
    <n v="29.86"/>
    <n v="45.86"/>
    <n v="183.44"/>
    <n v="119.44"/>
    <n v="64"/>
  </r>
  <r>
    <s v="TXN02285"/>
    <x v="3"/>
    <s v="CUST1132"/>
    <x v="1192"/>
    <x v="1"/>
    <x v="1"/>
    <x v="1"/>
    <x v="1"/>
    <n v="8"/>
    <n v="22.93"/>
    <n v="97.3"/>
    <n v="778.4"/>
    <n v="183.44"/>
    <n v="594.96"/>
  </r>
  <r>
    <s v="TXN02286"/>
    <x v="149"/>
    <s v="CUST0788"/>
    <x v="503"/>
    <x v="0"/>
    <x v="0"/>
    <x v="0"/>
    <x v="0"/>
    <n v="5"/>
    <n v="47.78"/>
    <n v="55.32"/>
    <n v="276.60000000000002"/>
    <n v="238.9"/>
    <n v="37.700000000000017"/>
  </r>
  <r>
    <s v="TXN02287"/>
    <x v="131"/>
    <s v="CUST0634"/>
    <x v="73"/>
    <x v="3"/>
    <x v="56"/>
    <x v="56"/>
    <x v="0"/>
    <n v="3"/>
    <n v="41.18"/>
    <n v="78.95"/>
    <n v="236.85000000000002"/>
    <n v="123.53999999999999"/>
    <n v="113.31000000000003"/>
  </r>
  <r>
    <s v="TXN02288"/>
    <x v="283"/>
    <s v="CUST1309"/>
    <x v="322"/>
    <x v="0"/>
    <x v="73"/>
    <x v="73"/>
    <x v="1"/>
    <n v="1"/>
    <n v="14.95"/>
    <n v="77.930000000000007"/>
    <n v="77.930000000000007"/>
    <n v="14.95"/>
    <n v="62.980000000000004"/>
  </r>
  <r>
    <s v="TXN02289"/>
    <x v="361"/>
    <s v="CUST1435"/>
    <x v="1193"/>
    <x v="2"/>
    <x v="63"/>
    <x v="63"/>
    <x v="4"/>
    <n v="8"/>
    <n v="28.03"/>
    <n v="87.96"/>
    <n v="703.68"/>
    <n v="224.24"/>
    <n v="479.43999999999994"/>
  </r>
  <r>
    <s v="TXN02290"/>
    <x v="77"/>
    <s v="CUST0744"/>
    <x v="49"/>
    <x v="0"/>
    <x v="26"/>
    <x v="26"/>
    <x v="4"/>
    <n v="4"/>
    <n v="21.34"/>
    <n v="41.89"/>
    <n v="167.56"/>
    <n v="85.36"/>
    <n v="82.2"/>
  </r>
  <r>
    <s v="TXN02291"/>
    <x v="15"/>
    <s v="CUST1404"/>
    <x v="254"/>
    <x v="0"/>
    <x v="49"/>
    <x v="49"/>
    <x v="4"/>
    <n v="1"/>
    <n v="19.98"/>
    <n v="70.25"/>
    <n v="70.25"/>
    <n v="19.98"/>
    <n v="50.269999999999996"/>
  </r>
  <r>
    <s v="TXN02292"/>
    <x v="211"/>
    <s v="CUST0250"/>
    <x v="153"/>
    <x v="2"/>
    <x v="49"/>
    <x v="49"/>
    <x v="4"/>
    <n v="3"/>
    <n v="19.98"/>
    <n v="79.819999999999993"/>
    <n v="239.45999999999998"/>
    <n v="59.94"/>
    <n v="179.51999999999998"/>
  </r>
  <r>
    <s v="TXN02293"/>
    <x v="123"/>
    <s v="CUST1096"/>
    <x v="563"/>
    <x v="3"/>
    <x v="12"/>
    <x v="12"/>
    <x v="2"/>
    <n v="7"/>
    <n v="32.950000000000003"/>
    <n v="11.2"/>
    <n v="78.399999999999991"/>
    <n v="230.65000000000003"/>
    <n v="-152.25000000000006"/>
  </r>
  <r>
    <s v="TXN02294"/>
    <x v="286"/>
    <s v="CUST0485"/>
    <x v="532"/>
    <x v="3"/>
    <x v="31"/>
    <x v="31"/>
    <x v="3"/>
    <n v="7"/>
    <n v="13.9"/>
    <n v="8.19"/>
    <n v="57.33"/>
    <n v="97.3"/>
    <n v="-39.97"/>
  </r>
  <r>
    <s v="TXN02295"/>
    <x v="314"/>
    <s v="CUST0907"/>
    <x v="997"/>
    <x v="1"/>
    <x v="57"/>
    <x v="57"/>
    <x v="0"/>
    <n v="3"/>
    <n v="31.77"/>
    <n v="37"/>
    <n v="111"/>
    <n v="95.31"/>
    <n v="15.689999999999998"/>
  </r>
  <r>
    <s v="TXN02296"/>
    <x v="267"/>
    <s v="CUST0796"/>
    <x v="685"/>
    <x v="2"/>
    <x v="50"/>
    <x v="50"/>
    <x v="2"/>
    <n v="4"/>
    <n v="23.2"/>
    <n v="62.99"/>
    <n v="251.96"/>
    <n v="92.8"/>
    <n v="159.16000000000003"/>
  </r>
  <r>
    <s v="TXN02297"/>
    <x v="111"/>
    <s v="CUST0017"/>
    <x v="476"/>
    <x v="3"/>
    <x v="34"/>
    <x v="34"/>
    <x v="2"/>
    <n v="8"/>
    <n v="8.02"/>
    <n v="67.27"/>
    <n v="538.16"/>
    <n v="64.16"/>
    <n v="474"/>
  </r>
  <r>
    <s v="TXN02298"/>
    <x v="76"/>
    <s v="CUST0805"/>
    <x v="692"/>
    <x v="2"/>
    <x v="66"/>
    <x v="66"/>
    <x v="2"/>
    <n v="1"/>
    <n v="31.85"/>
    <n v="81.62"/>
    <n v="81.62"/>
    <n v="31.85"/>
    <n v="49.77"/>
  </r>
  <r>
    <s v="TXN02299"/>
    <x v="151"/>
    <s v="CUST0524"/>
    <x v="1194"/>
    <x v="0"/>
    <x v="30"/>
    <x v="30"/>
    <x v="3"/>
    <n v="1"/>
    <n v="24.03"/>
    <n v="26.61"/>
    <n v="26.61"/>
    <n v="24.03"/>
    <n v="2.5799999999999983"/>
  </r>
  <r>
    <s v="TXN02300"/>
    <x v="274"/>
    <s v="CUST0617"/>
    <x v="811"/>
    <x v="2"/>
    <x v="63"/>
    <x v="63"/>
    <x v="4"/>
    <n v="1"/>
    <n v="28.03"/>
    <n v="21.15"/>
    <n v="21.15"/>
    <n v="28.03"/>
    <n v="-6.8800000000000026"/>
  </r>
  <r>
    <s v="TXN02301"/>
    <x v="41"/>
    <s v="CUST0185"/>
    <x v="35"/>
    <x v="2"/>
    <x v="31"/>
    <x v="31"/>
    <x v="3"/>
    <n v="1"/>
    <n v="13.9"/>
    <n v="22.51"/>
    <n v="22.51"/>
    <n v="13.9"/>
    <n v="8.6100000000000012"/>
  </r>
  <r>
    <s v="TXN02302"/>
    <x v="36"/>
    <s v="CUST0483"/>
    <x v="816"/>
    <x v="2"/>
    <x v="17"/>
    <x v="17"/>
    <x v="1"/>
    <n v="4"/>
    <n v="26.74"/>
    <n v="18.760000000000002"/>
    <n v="75.040000000000006"/>
    <n v="106.96"/>
    <n v="-31.919999999999987"/>
  </r>
  <r>
    <s v="TXN02303"/>
    <x v="229"/>
    <s v="CUST0610"/>
    <x v="1195"/>
    <x v="0"/>
    <x v="40"/>
    <x v="40"/>
    <x v="4"/>
    <n v="9"/>
    <n v="21.9"/>
    <n v="38.799999999999997"/>
    <n v="349.2"/>
    <n v="197.1"/>
    <n v="152.1"/>
  </r>
  <r>
    <s v="TXN02304"/>
    <x v="255"/>
    <s v="CUST0431"/>
    <x v="1196"/>
    <x v="0"/>
    <x v="50"/>
    <x v="50"/>
    <x v="2"/>
    <n v="7"/>
    <n v="23.2"/>
    <n v="98.59"/>
    <n v="690.13"/>
    <n v="162.4"/>
    <n v="527.73"/>
  </r>
  <r>
    <s v="TXN02305"/>
    <x v="266"/>
    <s v="CUST0329"/>
    <x v="1069"/>
    <x v="3"/>
    <x v="7"/>
    <x v="7"/>
    <x v="3"/>
    <n v="9"/>
    <n v="17.45"/>
    <n v="57.98"/>
    <n v="521.81999999999994"/>
    <n v="157.04999999999998"/>
    <n v="364.77"/>
  </r>
  <r>
    <s v="TXN02306"/>
    <x v="212"/>
    <s v="CUST0899"/>
    <x v="785"/>
    <x v="2"/>
    <x v="5"/>
    <x v="5"/>
    <x v="2"/>
    <n v="8"/>
    <n v="35.82"/>
    <n v="71.05"/>
    <n v="568.4"/>
    <n v="286.56"/>
    <n v="281.83999999999997"/>
  </r>
  <r>
    <s v="TXN02307"/>
    <x v="58"/>
    <s v="CUST1294"/>
    <x v="1197"/>
    <x v="2"/>
    <x v="3"/>
    <x v="3"/>
    <x v="0"/>
    <n v="7"/>
    <n v="28.91"/>
    <n v="41.58"/>
    <n v="291.06"/>
    <n v="202.37"/>
    <n v="88.69"/>
  </r>
  <r>
    <s v="TXN02308"/>
    <x v="123"/>
    <s v="CUST0650"/>
    <x v="963"/>
    <x v="0"/>
    <x v="56"/>
    <x v="56"/>
    <x v="0"/>
    <n v="4"/>
    <n v="41.18"/>
    <n v="54.68"/>
    <n v="218.72"/>
    <n v="164.72"/>
    <n v="54"/>
  </r>
  <r>
    <s v="TXN02309"/>
    <x v="54"/>
    <s v="CUST1320"/>
    <x v="384"/>
    <x v="2"/>
    <x v="52"/>
    <x v="52"/>
    <x v="1"/>
    <n v="3"/>
    <n v="14.27"/>
    <n v="75.91"/>
    <n v="227.73"/>
    <n v="42.81"/>
    <n v="184.92"/>
  </r>
  <r>
    <s v="TXN02310"/>
    <x v="42"/>
    <s v="CUST0833"/>
    <x v="881"/>
    <x v="1"/>
    <x v="67"/>
    <x v="67"/>
    <x v="3"/>
    <n v="1"/>
    <n v="31.5"/>
    <n v="22.42"/>
    <n v="22.42"/>
    <n v="31.5"/>
    <n v="-9.0799999999999983"/>
  </r>
  <r>
    <s v="TXN02311"/>
    <x v="197"/>
    <s v="CUST0070"/>
    <x v="663"/>
    <x v="3"/>
    <x v="19"/>
    <x v="19"/>
    <x v="3"/>
    <n v="2"/>
    <n v="22.66"/>
    <n v="36.04"/>
    <n v="72.08"/>
    <n v="45.32"/>
    <n v="26.759999999999998"/>
  </r>
  <r>
    <s v="TXN02312"/>
    <x v="69"/>
    <s v="CUST0562"/>
    <x v="1198"/>
    <x v="1"/>
    <x v="14"/>
    <x v="14"/>
    <x v="3"/>
    <n v="9"/>
    <n v="23.97"/>
    <n v="53.04"/>
    <n v="477.36"/>
    <n v="215.73"/>
    <n v="261.63"/>
  </r>
  <r>
    <s v="TXN02313"/>
    <x v="176"/>
    <s v="CUST0165"/>
    <x v="728"/>
    <x v="3"/>
    <x v="53"/>
    <x v="53"/>
    <x v="2"/>
    <n v="2"/>
    <n v="23.58"/>
    <n v="16.12"/>
    <n v="32.24"/>
    <n v="47.16"/>
    <n v="-14.919999999999995"/>
  </r>
  <r>
    <s v="TXN02314"/>
    <x v="340"/>
    <s v="CUST1007"/>
    <x v="1093"/>
    <x v="2"/>
    <x v="65"/>
    <x v="65"/>
    <x v="1"/>
    <n v="3"/>
    <n v="47.62"/>
    <n v="78.010000000000005"/>
    <n v="234.03000000000003"/>
    <n v="142.85999999999999"/>
    <n v="91.170000000000044"/>
  </r>
  <r>
    <s v="TXN02315"/>
    <x v="52"/>
    <s v="CUST0965"/>
    <x v="151"/>
    <x v="2"/>
    <x v="63"/>
    <x v="63"/>
    <x v="4"/>
    <n v="7"/>
    <n v="28.03"/>
    <n v="13.89"/>
    <n v="97.23"/>
    <n v="196.21"/>
    <n v="-98.98"/>
  </r>
  <r>
    <s v="TXN02316"/>
    <x v="0"/>
    <s v="CUST0846"/>
    <x v="612"/>
    <x v="3"/>
    <x v="48"/>
    <x v="48"/>
    <x v="0"/>
    <n v="8"/>
    <n v="1.01"/>
    <n v="32.68"/>
    <n v="261.44"/>
    <n v="8.08"/>
    <n v="253.35999999999999"/>
  </r>
  <r>
    <s v="TXN02317"/>
    <x v="14"/>
    <s v="CUST0682"/>
    <x v="686"/>
    <x v="1"/>
    <x v="6"/>
    <x v="6"/>
    <x v="1"/>
    <n v="7"/>
    <n v="49.21"/>
    <n v="76.650000000000006"/>
    <n v="536.55000000000007"/>
    <n v="344.47"/>
    <n v="192.08000000000004"/>
  </r>
  <r>
    <s v="TXN02318"/>
    <x v="354"/>
    <s v="CUST1470"/>
    <x v="1151"/>
    <x v="0"/>
    <x v="20"/>
    <x v="20"/>
    <x v="3"/>
    <n v="9"/>
    <n v="40.85"/>
    <n v="34.92"/>
    <n v="314.28000000000003"/>
    <n v="367.65000000000003"/>
    <n v="-53.370000000000005"/>
  </r>
  <r>
    <s v="TXN02319"/>
    <x v="51"/>
    <s v="CUST0866"/>
    <x v="5"/>
    <x v="0"/>
    <x v="19"/>
    <x v="19"/>
    <x v="3"/>
    <n v="9"/>
    <n v="22.66"/>
    <n v="18.11"/>
    <n v="162.99"/>
    <n v="203.94"/>
    <n v="-40.949999999999989"/>
  </r>
  <r>
    <s v="TXN02320"/>
    <x v="9"/>
    <s v="CUST0206"/>
    <x v="1199"/>
    <x v="1"/>
    <x v="13"/>
    <x v="13"/>
    <x v="0"/>
    <n v="9"/>
    <n v="4.59"/>
    <n v="33.96"/>
    <n v="305.64"/>
    <n v="41.31"/>
    <n v="264.33"/>
  </r>
  <r>
    <s v="TXN02321"/>
    <x v="61"/>
    <s v="CUST0329"/>
    <x v="1069"/>
    <x v="3"/>
    <x v="57"/>
    <x v="57"/>
    <x v="0"/>
    <n v="5"/>
    <n v="31.77"/>
    <n v="98.36"/>
    <n v="491.8"/>
    <n v="158.85"/>
    <n v="332.95000000000005"/>
  </r>
  <r>
    <s v="TXN02322"/>
    <x v="123"/>
    <s v="CUST1431"/>
    <x v="379"/>
    <x v="2"/>
    <x v="40"/>
    <x v="40"/>
    <x v="4"/>
    <n v="1"/>
    <n v="21.9"/>
    <n v="32.36"/>
    <n v="32.36"/>
    <n v="21.9"/>
    <n v="10.46"/>
  </r>
  <r>
    <s v="TXN02323"/>
    <x v="233"/>
    <s v="CUST0535"/>
    <x v="1200"/>
    <x v="3"/>
    <x v="18"/>
    <x v="18"/>
    <x v="4"/>
    <n v="9"/>
    <n v="45.26"/>
    <n v="39.92"/>
    <n v="359.28000000000003"/>
    <n v="407.34"/>
    <n v="-48.059999999999945"/>
  </r>
  <r>
    <s v="TXN02324"/>
    <x v="327"/>
    <s v="CUST1037"/>
    <x v="289"/>
    <x v="2"/>
    <x v="3"/>
    <x v="3"/>
    <x v="0"/>
    <n v="8"/>
    <n v="28.91"/>
    <n v="93.09"/>
    <n v="744.72"/>
    <n v="231.28"/>
    <n v="513.44000000000005"/>
  </r>
  <r>
    <s v="TXN02325"/>
    <x v="4"/>
    <s v="CUST0136"/>
    <x v="256"/>
    <x v="3"/>
    <x v="56"/>
    <x v="56"/>
    <x v="0"/>
    <n v="8"/>
    <n v="41.18"/>
    <n v="48.88"/>
    <n v="391.04"/>
    <n v="329.44"/>
    <n v="61.600000000000023"/>
  </r>
  <r>
    <s v="TXN02326"/>
    <x v="82"/>
    <s v="CUST0721"/>
    <x v="1041"/>
    <x v="3"/>
    <x v="46"/>
    <x v="46"/>
    <x v="3"/>
    <n v="4"/>
    <n v="15.25"/>
    <n v="71.650000000000006"/>
    <n v="286.60000000000002"/>
    <n v="61"/>
    <n v="225.60000000000002"/>
  </r>
  <r>
    <s v="TXN02327"/>
    <x v="281"/>
    <s v="CUST0862"/>
    <x v="1201"/>
    <x v="0"/>
    <x v="26"/>
    <x v="26"/>
    <x v="4"/>
    <n v="7"/>
    <n v="21.34"/>
    <n v="39.200000000000003"/>
    <n v="274.40000000000003"/>
    <n v="149.38"/>
    <n v="125.02000000000004"/>
  </r>
  <r>
    <s v="TXN02328"/>
    <x v="132"/>
    <s v="CUST1234"/>
    <x v="1202"/>
    <x v="1"/>
    <x v="61"/>
    <x v="61"/>
    <x v="1"/>
    <n v="6"/>
    <n v="36.08"/>
    <n v="72.95"/>
    <n v="437.70000000000005"/>
    <n v="216.48"/>
    <n v="221.22000000000006"/>
  </r>
  <r>
    <s v="TXN02329"/>
    <x v="63"/>
    <s v="CUST1494"/>
    <x v="186"/>
    <x v="0"/>
    <x v="41"/>
    <x v="41"/>
    <x v="4"/>
    <n v="1"/>
    <n v="45.1"/>
    <n v="71.31"/>
    <n v="71.31"/>
    <n v="45.1"/>
    <n v="26.21"/>
  </r>
  <r>
    <s v="TXN02330"/>
    <x v="226"/>
    <s v="CUST1122"/>
    <x v="652"/>
    <x v="0"/>
    <x v="15"/>
    <x v="15"/>
    <x v="4"/>
    <n v="8"/>
    <n v="40"/>
    <n v="81.33"/>
    <n v="650.64"/>
    <n v="320"/>
    <n v="330.64"/>
  </r>
  <r>
    <s v="TXN02331"/>
    <x v="80"/>
    <s v="CUST0670"/>
    <x v="1110"/>
    <x v="3"/>
    <x v="54"/>
    <x v="54"/>
    <x v="1"/>
    <n v="4"/>
    <n v="48.6"/>
    <n v="67.52"/>
    <n v="270.08"/>
    <n v="194.4"/>
    <n v="75.679999999999978"/>
  </r>
  <r>
    <s v="TXN02332"/>
    <x v="168"/>
    <s v="CUST0929"/>
    <x v="396"/>
    <x v="1"/>
    <x v="7"/>
    <x v="7"/>
    <x v="3"/>
    <n v="3"/>
    <n v="17.45"/>
    <n v="38.729999999999997"/>
    <n v="116.19"/>
    <n v="52.349999999999994"/>
    <n v="63.84"/>
  </r>
  <r>
    <s v="TXN02333"/>
    <x v="125"/>
    <s v="CUST1424"/>
    <x v="572"/>
    <x v="2"/>
    <x v="71"/>
    <x v="71"/>
    <x v="4"/>
    <n v="2"/>
    <n v="22.03"/>
    <n v="47.42"/>
    <n v="94.84"/>
    <n v="44.06"/>
    <n v="50.78"/>
  </r>
  <r>
    <s v="TXN02334"/>
    <x v="305"/>
    <s v="CUST0057"/>
    <x v="1171"/>
    <x v="0"/>
    <x v="68"/>
    <x v="68"/>
    <x v="0"/>
    <n v="6"/>
    <n v="1.38"/>
    <n v="38.76"/>
    <n v="232.56"/>
    <n v="8.2799999999999994"/>
    <n v="224.28"/>
  </r>
  <r>
    <s v="TXN02335"/>
    <x v="290"/>
    <s v="CUST0107"/>
    <x v="1203"/>
    <x v="3"/>
    <x v="69"/>
    <x v="69"/>
    <x v="1"/>
    <n v="8"/>
    <n v="25.33"/>
    <n v="15.18"/>
    <n v="121.44"/>
    <n v="202.64"/>
    <n v="-81.199999999999989"/>
  </r>
  <r>
    <s v="TXN02336"/>
    <x v="327"/>
    <s v="CUST1314"/>
    <x v="981"/>
    <x v="0"/>
    <x v="3"/>
    <x v="3"/>
    <x v="0"/>
    <n v="2"/>
    <n v="28.91"/>
    <n v="36.68"/>
    <n v="73.36"/>
    <n v="57.82"/>
    <n v="15.54"/>
  </r>
  <r>
    <s v="TXN02337"/>
    <x v="299"/>
    <s v="CUST1314"/>
    <x v="981"/>
    <x v="0"/>
    <x v="4"/>
    <x v="4"/>
    <x v="1"/>
    <n v="4"/>
    <n v="1.21"/>
    <n v="41.53"/>
    <n v="166.12"/>
    <n v="4.84"/>
    <n v="161.28"/>
  </r>
  <r>
    <s v="TXN02338"/>
    <x v="224"/>
    <s v="CUST0377"/>
    <x v="1204"/>
    <x v="3"/>
    <x v="32"/>
    <x v="32"/>
    <x v="1"/>
    <n v="8"/>
    <n v="3.21"/>
    <n v="77.510000000000005"/>
    <n v="620.08000000000004"/>
    <n v="25.68"/>
    <n v="594.40000000000009"/>
  </r>
  <r>
    <s v="TXN02339"/>
    <x v="33"/>
    <s v="CUST1291"/>
    <x v="1205"/>
    <x v="1"/>
    <x v="59"/>
    <x v="59"/>
    <x v="0"/>
    <n v="7"/>
    <n v="35.39"/>
    <n v="97.29"/>
    <n v="681.03000000000009"/>
    <n v="247.73000000000002"/>
    <n v="433.30000000000007"/>
  </r>
  <r>
    <s v="TXN02340"/>
    <x v="155"/>
    <s v="CUST0909"/>
    <x v="288"/>
    <x v="1"/>
    <x v="8"/>
    <x v="8"/>
    <x v="0"/>
    <n v="7"/>
    <n v="37.880000000000003"/>
    <n v="71.55"/>
    <n v="500.84999999999997"/>
    <n v="265.16000000000003"/>
    <n v="235.68999999999994"/>
  </r>
  <r>
    <s v="TXN02341"/>
    <x v="97"/>
    <s v="CUST1313"/>
    <x v="1206"/>
    <x v="1"/>
    <x v="63"/>
    <x v="63"/>
    <x v="4"/>
    <n v="1"/>
    <n v="28.03"/>
    <n v="34.130000000000003"/>
    <n v="34.130000000000003"/>
    <n v="28.03"/>
    <n v="6.1000000000000014"/>
  </r>
  <r>
    <s v="TXN02342"/>
    <x v="209"/>
    <s v="CUST0279"/>
    <x v="235"/>
    <x v="0"/>
    <x v="74"/>
    <x v="74"/>
    <x v="3"/>
    <n v="2"/>
    <n v="8.86"/>
    <n v="43.09"/>
    <n v="86.18"/>
    <n v="17.72"/>
    <n v="68.460000000000008"/>
  </r>
  <r>
    <s v="TXN02343"/>
    <x v="307"/>
    <s v="CUST0007"/>
    <x v="719"/>
    <x v="3"/>
    <x v="15"/>
    <x v="15"/>
    <x v="4"/>
    <n v="7"/>
    <n v="40"/>
    <n v="19.809999999999999"/>
    <n v="138.66999999999999"/>
    <n v="280"/>
    <n v="-141.33000000000001"/>
  </r>
  <r>
    <s v="TXN02344"/>
    <x v="40"/>
    <s v="CUST0821"/>
    <x v="418"/>
    <x v="2"/>
    <x v="47"/>
    <x v="47"/>
    <x v="2"/>
    <n v="7"/>
    <n v="29.86"/>
    <n v="68.22"/>
    <n v="477.53999999999996"/>
    <n v="209.01999999999998"/>
    <n v="268.52"/>
  </r>
  <r>
    <s v="TXN02345"/>
    <x v="104"/>
    <s v="CUST0410"/>
    <x v="841"/>
    <x v="3"/>
    <x v="31"/>
    <x v="31"/>
    <x v="3"/>
    <n v="9"/>
    <n v="13.9"/>
    <n v="65.709999999999994"/>
    <n v="591.39"/>
    <n v="125.10000000000001"/>
    <n v="466.28999999999996"/>
  </r>
  <r>
    <s v="TXN02346"/>
    <x v="248"/>
    <s v="CUST1287"/>
    <x v="1026"/>
    <x v="1"/>
    <x v="13"/>
    <x v="13"/>
    <x v="0"/>
    <n v="9"/>
    <n v="4.59"/>
    <n v="62.17"/>
    <n v="559.53"/>
    <n v="41.31"/>
    <n v="518.22"/>
  </r>
  <r>
    <s v="TXN02347"/>
    <x v="67"/>
    <s v="CUST0626"/>
    <x v="1207"/>
    <x v="0"/>
    <x v="52"/>
    <x v="52"/>
    <x v="1"/>
    <n v="2"/>
    <n v="14.27"/>
    <n v="33.94"/>
    <n v="67.88"/>
    <n v="28.54"/>
    <n v="39.339999999999996"/>
  </r>
  <r>
    <s v="TXN02348"/>
    <x v="171"/>
    <s v="CUST0643"/>
    <x v="1177"/>
    <x v="3"/>
    <x v="73"/>
    <x v="73"/>
    <x v="1"/>
    <n v="8"/>
    <n v="14.95"/>
    <n v="46.05"/>
    <n v="368.4"/>
    <n v="119.6"/>
    <n v="248.79999999999998"/>
  </r>
  <r>
    <s v="TXN02349"/>
    <x v="21"/>
    <s v="CUST1180"/>
    <x v="775"/>
    <x v="0"/>
    <x v="4"/>
    <x v="4"/>
    <x v="1"/>
    <n v="8"/>
    <n v="1.21"/>
    <n v="22.24"/>
    <n v="177.92"/>
    <n v="9.68"/>
    <n v="168.23999999999998"/>
  </r>
  <r>
    <s v="TXN02350"/>
    <x v="130"/>
    <s v="CUST0169"/>
    <x v="587"/>
    <x v="3"/>
    <x v="34"/>
    <x v="34"/>
    <x v="2"/>
    <n v="3"/>
    <n v="8.02"/>
    <n v="35.72"/>
    <n v="107.16"/>
    <n v="24.06"/>
    <n v="83.1"/>
  </r>
  <r>
    <s v="TXN02351"/>
    <x v="307"/>
    <s v="CUST0227"/>
    <x v="1208"/>
    <x v="0"/>
    <x v="50"/>
    <x v="50"/>
    <x v="2"/>
    <n v="4"/>
    <n v="23.2"/>
    <n v="72.099999999999994"/>
    <n v="288.39999999999998"/>
    <n v="92.8"/>
    <n v="195.59999999999997"/>
  </r>
  <r>
    <s v="TXN02352"/>
    <x v="145"/>
    <s v="CUST0324"/>
    <x v="793"/>
    <x v="0"/>
    <x v="1"/>
    <x v="1"/>
    <x v="1"/>
    <n v="2"/>
    <n v="22.93"/>
    <n v="86.62"/>
    <n v="173.24"/>
    <n v="45.86"/>
    <n v="127.38000000000001"/>
  </r>
  <r>
    <s v="TXN02353"/>
    <x v="285"/>
    <s v="CUST0512"/>
    <x v="1209"/>
    <x v="3"/>
    <x v="74"/>
    <x v="74"/>
    <x v="3"/>
    <n v="7"/>
    <n v="8.86"/>
    <n v="75.44"/>
    <n v="528.07999999999993"/>
    <n v="62.019999999999996"/>
    <n v="466.05999999999995"/>
  </r>
  <r>
    <s v="TXN02354"/>
    <x v="300"/>
    <s v="CUST1058"/>
    <x v="299"/>
    <x v="1"/>
    <x v="51"/>
    <x v="51"/>
    <x v="2"/>
    <n v="9"/>
    <n v="3.13"/>
    <n v="58.2"/>
    <n v="523.80000000000007"/>
    <n v="28.169999999999998"/>
    <n v="495.63000000000005"/>
  </r>
  <r>
    <s v="TXN02355"/>
    <x v="71"/>
    <s v="CUST1462"/>
    <x v="306"/>
    <x v="0"/>
    <x v="68"/>
    <x v="68"/>
    <x v="0"/>
    <n v="5"/>
    <n v="1.38"/>
    <n v="24.64"/>
    <n v="123.2"/>
    <n v="6.8999999999999995"/>
    <n v="116.3"/>
  </r>
  <r>
    <s v="TXN02356"/>
    <x v="303"/>
    <s v="CUST1330"/>
    <x v="909"/>
    <x v="0"/>
    <x v="34"/>
    <x v="34"/>
    <x v="2"/>
    <n v="2"/>
    <n v="8.02"/>
    <n v="35.61"/>
    <n v="71.22"/>
    <n v="16.04"/>
    <n v="55.18"/>
  </r>
  <r>
    <s v="TXN02357"/>
    <x v="98"/>
    <s v="CUST0267"/>
    <x v="356"/>
    <x v="3"/>
    <x v="31"/>
    <x v="31"/>
    <x v="3"/>
    <n v="8"/>
    <n v="13.9"/>
    <n v="22.15"/>
    <n v="177.2"/>
    <n v="111.2"/>
    <n v="65.999999999999986"/>
  </r>
  <r>
    <s v="TXN02358"/>
    <x v="344"/>
    <s v="CUST1217"/>
    <x v="668"/>
    <x v="0"/>
    <x v="48"/>
    <x v="48"/>
    <x v="0"/>
    <n v="5"/>
    <n v="1.01"/>
    <n v="61.43"/>
    <n v="307.14999999999998"/>
    <n v="5.05"/>
    <n v="302.09999999999997"/>
  </r>
  <r>
    <s v="TXN02359"/>
    <x v="38"/>
    <s v="CUST1405"/>
    <x v="218"/>
    <x v="2"/>
    <x v="35"/>
    <x v="35"/>
    <x v="4"/>
    <n v="7"/>
    <n v="48.19"/>
    <n v="43.01"/>
    <n v="301.07"/>
    <n v="337.33"/>
    <n v="-36.259999999999991"/>
  </r>
  <r>
    <s v="TXN02360"/>
    <x v="196"/>
    <s v="CUST0841"/>
    <x v="1166"/>
    <x v="3"/>
    <x v="73"/>
    <x v="73"/>
    <x v="1"/>
    <n v="2"/>
    <n v="14.95"/>
    <n v="49.28"/>
    <n v="98.56"/>
    <n v="29.9"/>
    <n v="68.66"/>
  </r>
  <r>
    <s v="TXN02361"/>
    <x v="61"/>
    <s v="CUST0655"/>
    <x v="1030"/>
    <x v="0"/>
    <x v="32"/>
    <x v="32"/>
    <x v="1"/>
    <n v="7"/>
    <n v="3.21"/>
    <n v="49.63"/>
    <n v="347.41"/>
    <n v="22.47"/>
    <n v="324.94000000000005"/>
  </r>
  <r>
    <s v="TXN02362"/>
    <x v="294"/>
    <s v="CUST0925"/>
    <x v="1210"/>
    <x v="2"/>
    <x v="38"/>
    <x v="38"/>
    <x v="3"/>
    <n v="2"/>
    <n v="32.54"/>
    <n v="38.979999999999997"/>
    <n v="77.959999999999994"/>
    <n v="65.08"/>
    <n v="12.879999999999995"/>
  </r>
  <r>
    <s v="TXN02363"/>
    <x v="280"/>
    <s v="CUST0980"/>
    <x v="715"/>
    <x v="2"/>
    <x v="48"/>
    <x v="48"/>
    <x v="0"/>
    <n v="3"/>
    <n v="1.01"/>
    <n v="22.89"/>
    <n v="68.67"/>
    <n v="3.0300000000000002"/>
    <n v="65.64"/>
  </r>
  <r>
    <s v="TXN02364"/>
    <x v="25"/>
    <s v="CUST0274"/>
    <x v="789"/>
    <x v="2"/>
    <x v="14"/>
    <x v="14"/>
    <x v="3"/>
    <n v="7"/>
    <n v="23.97"/>
    <n v="73.22"/>
    <n v="512.54"/>
    <n v="167.79"/>
    <n v="344.75"/>
  </r>
  <r>
    <s v="TXN02365"/>
    <x v="192"/>
    <s v="CUST0534"/>
    <x v="576"/>
    <x v="2"/>
    <x v="49"/>
    <x v="49"/>
    <x v="4"/>
    <n v="1"/>
    <n v="19.98"/>
    <n v="40.69"/>
    <n v="40.69"/>
    <n v="19.98"/>
    <n v="20.709999999999997"/>
  </r>
  <r>
    <s v="TXN02366"/>
    <x v="31"/>
    <s v="CUST0356"/>
    <x v="500"/>
    <x v="1"/>
    <x v="13"/>
    <x v="13"/>
    <x v="0"/>
    <n v="3"/>
    <n v="4.59"/>
    <n v="67.069999999999993"/>
    <n v="201.20999999999998"/>
    <n v="13.77"/>
    <n v="187.43999999999997"/>
  </r>
  <r>
    <s v="TXN02367"/>
    <x v="277"/>
    <s v="CUST1408"/>
    <x v="312"/>
    <x v="1"/>
    <x v="73"/>
    <x v="73"/>
    <x v="1"/>
    <n v="6"/>
    <n v="14.95"/>
    <n v="94.73"/>
    <n v="568.38"/>
    <n v="89.699999999999989"/>
    <n v="478.68"/>
  </r>
  <r>
    <s v="TXN02368"/>
    <x v="54"/>
    <s v="CUST1215"/>
    <x v="741"/>
    <x v="0"/>
    <x v="65"/>
    <x v="65"/>
    <x v="1"/>
    <n v="1"/>
    <n v="47.62"/>
    <n v="95.52"/>
    <n v="95.52"/>
    <n v="47.62"/>
    <n v="47.9"/>
  </r>
  <r>
    <s v="TXN02369"/>
    <x v="209"/>
    <s v="CUST0671"/>
    <x v="296"/>
    <x v="3"/>
    <x v="31"/>
    <x v="31"/>
    <x v="3"/>
    <n v="4"/>
    <n v="13.9"/>
    <n v="8.61"/>
    <n v="34.44"/>
    <n v="55.6"/>
    <n v="-21.160000000000004"/>
  </r>
  <r>
    <s v="TXN02370"/>
    <x v="180"/>
    <s v="CUST0578"/>
    <x v="489"/>
    <x v="1"/>
    <x v="45"/>
    <x v="45"/>
    <x v="4"/>
    <n v="6"/>
    <n v="39.729999999999997"/>
    <n v="29.53"/>
    <n v="177.18"/>
    <n v="238.38"/>
    <n v="-61.199999999999989"/>
  </r>
  <r>
    <s v="TXN02371"/>
    <x v="31"/>
    <s v="CUST0407"/>
    <x v="1211"/>
    <x v="1"/>
    <x v="20"/>
    <x v="20"/>
    <x v="3"/>
    <n v="7"/>
    <n v="40.85"/>
    <n v="67.599999999999994"/>
    <n v="473.19999999999993"/>
    <n v="285.95"/>
    <n v="187.24999999999994"/>
  </r>
  <r>
    <s v="TXN02372"/>
    <x v="93"/>
    <s v="CUST0173"/>
    <x v="609"/>
    <x v="0"/>
    <x v="7"/>
    <x v="7"/>
    <x v="3"/>
    <n v="2"/>
    <n v="17.45"/>
    <n v="82.43"/>
    <n v="164.86"/>
    <n v="34.9"/>
    <n v="129.96"/>
  </r>
  <r>
    <s v="TXN02373"/>
    <x v="171"/>
    <s v="CUST0849"/>
    <x v="998"/>
    <x v="1"/>
    <x v="32"/>
    <x v="32"/>
    <x v="1"/>
    <n v="7"/>
    <n v="3.21"/>
    <n v="82.19"/>
    <n v="575.32999999999993"/>
    <n v="22.47"/>
    <n v="552.8599999999999"/>
  </r>
  <r>
    <s v="TXN02374"/>
    <x v="117"/>
    <s v="CUST0753"/>
    <x v="1091"/>
    <x v="2"/>
    <x v="3"/>
    <x v="3"/>
    <x v="0"/>
    <n v="6"/>
    <n v="28.91"/>
    <n v="18.34"/>
    <n v="110.03999999999999"/>
    <n v="173.46"/>
    <n v="-63.420000000000016"/>
  </r>
  <r>
    <s v="TXN02375"/>
    <x v="93"/>
    <s v="CUST0373"/>
    <x v="1212"/>
    <x v="1"/>
    <x v="62"/>
    <x v="62"/>
    <x v="2"/>
    <n v="2"/>
    <n v="46.58"/>
    <n v="24.5"/>
    <n v="49"/>
    <n v="93.16"/>
    <n v="-44.16"/>
  </r>
  <r>
    <s v="TXN02376"/>
    <x v="142"/>
    <s v="CUST0806"/>
    <x v="24"/>
    <x v="2"/>
    <x v="31"/>
    <x v="31"/>
    <x v="3"/>
    <n v="7"/>
    <n v="13.9"/>
    <n v="12.31"/>
    <n v="86.17"/>
    <n v="97.3"/>
    <n v="-11.129999999999995"/>
  </r>
  <r>
    <s v="TXN02377"/>
    <x v="354"/>
    <s v="CUST0773"/>
    <x v="1213"/>
    <x v="0"/>
    <x v="5"/>
    <x v="5"/>
    <x v="2"/>
    <n v="4"/>
    <n v="35.82"/>
    <n v="5.0999999999999996"/>
    <n v="20.399999999999999"/>
    <n v="143.28"/>
    <n v="-122.88"/>
  </r>
  <r>
    <s v="TXN02378"/>
    <x v="355"/>
    <s v="CUST1169"/>
    <x v="887"/>
    <x v="1"/>
    <x v="55"/>
    <x v="55"/>
    <x v="1"/>
    <n v="6"/>
    <n v="21.45"/>
    <n v="79.650000000000006"/>
    <n v="477.90000000000003"/>
    <n v="128.69999999999999"/>
    <n v="349.20000000000005"/>
  </r>
  <r>
    <s v="TXN02379"/>
    <x v="108"/>
    <s v="CUST0460"/>
    <x v="1011"/>
    <x v="0"/>
    <x v="60"/>
    <x v="60"/>
    <x v="1"/>
    <n v="4"/>
    <n v="42.74"/>
    <n v="40.43"/>
    <n v="161.72"/>
    <n v="170.96"/>
    <n v="-9.2400000000000091"/>
  </r>
  <r>
    <s v="TXN02380"/>
    <x v="313"/>
    <s v="CUST0043"/>
    <x v="1214"/>
    <x v="3"/>
    <x v="3"/>
    <x v="3"/>
    <x v="0"/>
    <n v="8"/>
    <n v="28.91"/>
    <n v="69.069999999999993"/>
    <n v="552.55999999999995"/>
    <n v="231.28"/>
    <n v="321.27999999999997"/>
  </r>
  <r>
    <s v="TXN02381"/>
    <x v="18"/>
    <s v="CUST0048"/>
    <x v="1215"/>
    <x v="2"/>
    <x v="21"/>
    <x v="21"/>
    <x v="0"/>
    <n v="5"/>
    <n v="12.41"/>
    <n v="94.43"/>
    <n v="472.15000000000003"/>
    <n v="62.05"/>
    <n v="410.1"/>
  </r>
  <r>
    <s v="TXN02382"/>
    <x v="96"/>
    <s v="CUST1144"/>
    <x v="878"/>
    <x v="1"/>
    <x v="27"/>
    <x v="27"/>
    <x v="3"/>
    <n v="5"/>
    <n v="9.64"/>
    <n v="60.86"/>
    <n v="304.3"/>
    <n v="48.2"/>
    <n v="256.10000000000002"/>
  </r>
  <r>
    <s v="TXN02383"/>
    <x v="145"/>
    <s v="CUST1326"/>
    <x v="726"/>
    <x v="1"/>
    <x v="63"/>
    <x v="63"/>
    <x v="4"/>
    <n v="2"/>
    <n v="28.03"/>
    <n v="36.61"/>
    <n v="73.22"/>
    <n v="56.06"/>
    <n v="17.159999999999997"/>
  </r>
  <r>
    <s v="TXN02384"/>
    <x v="35"/>
    <s v="CUST1254"/>
    <x v="56"/>
    <x v="0"/>
    <x v="61"/>
    <x v="61"/>
    <x v="1"/>
    <n v="6"/>
    <n v="36.08"/>
    <n v="19.510000000000002"/>
    <n v="117.06"/>
    <n v="216.48"/>
    <n v="-99.419999999999987"/>
  </r>
  <r>
    <s v="TXN02385"/>
    <x v="103"/>
    <s v="CUST1284"/>
    <x v="262"/>
    <x v="0"/>
    <x v="49"/>
    <x v="49"/>
    <x v="4"/>
    <n v="3"/>
    <n v="19.98"/>
    <n v="56.6"/>
    <n v="169.8"/>
    <n v="59.94"/>
    <n v="109.86000000000001"/>
  </r>
  <r>
    <s v="TXN02386"/>
    <x v="312"/>
    <s v="CUST0469"/>
    <x v="1216"/>
    <x v="2"/>
    <x v="40"/>
    <x v="40"/>
    <x v="4"/>
    <n v="4"/>
    <n v="21.9"/>
    <n v="42.13"/>
    <n v="168.52"/>
    <n v="87.6"/>
    <n v="80.920000000000016"/>
  </r>
  <r>
    <s v="TXN02387"/>
    <x v="109"/>
    <s v="CUST0183"/>
    <x v="474"/>
    <x v="3"/>
    <x v="27"/>
    <x v="27"/>
    <x v="3"/>
    <n v="7"/>
    <n v="9.64"/>
    <n v="94.13"/>
    <n v="658.91"/>
    <n v="67.48"/>
    <n v="591.42999999999995"/>
  </r>
  <r>
    <s v="TXN02388"/>
    <x v="196"/>
    <s v="CUST0948"/>
    <x v="241"/>
    <x v="0"/>
    <x v="44"/>
    <x v="44"/>
    <x v="4"/>
    <n v="5"/>
    <n v="2.25"/>
    <n v="64.75"/>
    <n v="323.75"/>
    <n v="11.25"/>
    <n v="312.5"/>
  </r>
  <r>
    <s v="TXN02389"/>
    <x v="241"/>
    <s v="CUST0407"/>
    <x v="1211"/>
    <x v="1"/>
    <x v="63"/>
    <x v="63"/>
    <x v="4"/>
    <n v="7"/>
    <n v="28.03"/>
    <n v="8.32"/>
    <n v="58.24"/>
    <n v="196.21"/>
    <n v="-137.97"/>
  </r>
  <r>
    <s v="TXN02390"/>
    <x v="295"/>
    <s v="CUST0537"/>
    <x v="1217"/>
    <x v="2"/>
    <x v="74"/>
    <x v="74"/>
    <x v="3"/>
    <n v="1"/>
    <n v="8.86"/>
    <n v="28.02"/>
    <n v="28.02"/>
    <n v="8.86"/>
    <n v="19.16"/>
  </r>
  <r>
    <s v="TXN02391"/>
    <x v="113"/>
    <s v="CUST1437"/>
    <x v="761"/>
    <x v="0"/>
    <x v="20"/>
    <x v="20"/>
    <x v="3"/>
    <n v="5"/>
    <n v="40.85"/>
    <n v="36.39"/>
    <n v="181.95"/>
    <n v="204.25"/>
    <n v="-22.300000000000011"/>
  </r>
  <r>
    <s v="TXN02392"/>
    <x v="186"/>
    <s v="CUST0346"/>
    <x v="1100"/>
    <x v="1"/>
    <x v="57"/>
    <x v="57"/>
    <x v="0"/>
    <n v="5"/>
    <n v="31.77"/>
    <n v="93.57"/>
    <n v="467.84999999999997"/>
    <n v="158.85"/>
    <n v="309"/>
  </r>
  <r>
    <s v="TXN02393"/>
    <x v="185"/>
    <s v="CUST0102"/>
    <x v="1218"/>
    <x v="2"/>
    <x v="31"/>
    <x v="31"/>
    <x v="3"/>
    <n v="5"/>
    <n v="13.9"/>
    <n v="11.94"/>
    <n v="59.699999999999996"/>
    <n v="69.5"/>
    <n v="-9.8000000000000043"/>
  </r>
  <r>
    <s v="TXN02394"/>
    <x v="260"/>
    <s v="CUST0822"/>
    <x v="1219"/>
    <x v="2"/>
    <x v="22"/>
    <x v="22"/>
    <x v="0"/>
    <n v="3"/>
    <n v="19.34"/>
    <n v="75.650000000000006"/>
    <n v="226.95000000000002"/>
    <n v="58.019999999999996"/>
    <n v="168.93"/>
  </r>
  <r>
    <s v="TXN02395"/>
    <x v="202"/>
    <s v="CUST1266"/>
    <x v="1220"/>
    <x v="1"/>
    <x v="31"/>
    <x v="31"/>
    <x v="3"/>
    <n v="2"/>
    <n v="13.9"/>
    <n v="79.739999999999995"/>
    <n v="159.47999999999999"/>
    <n v="27.8"/>
    <n v="131.67999999999998"/>
  </r>
  <r>
    <s v="TXN02396"/>
    <x v="45"/>
    <s v="CUST0879"/>
    <x v="1221"/>
    <x v="1"/>
    <x v="49"/>
    <x v="49"/>
    <x v="4"/>
    <n v="1"/>
    <n v="19.98"/>
    <n v="30.19"/>
    <n v="30.19"/>
    <n v="19.98"/>
    <n v="10.210000000000001"/>
  </r>
  <r>
    <s v="TXN02397"/>
    <x v="227"/>
    <s v="CUST1230"/>
    <x v="101"/>
    <x v="1"/>
    <x v="35"/>
    <x v="35"/>
    <x v="4"/>
    <n v="4"/>
    <n v="48.19"/>
    <n v="74.510000000000005"/>
    <n v="298.04000000000002"/>
    <n v="192.76"/>
    <n v="105.28000000000003"/>
  </r>
  <r>
    <s v="TXN02398"/>
    <x v="191"/>
    <s v="CUST0533"/>
    <x v="952"/>
    <x v="3"/>
    <x v="10"/>
    <x v="10"/>
    <x v="1"/>
    <n v="2"/>
    <n v="41.78"/>
    <n v="11.24"/>
    <n v="22.48"/>
    <n v="83.56"/>
    <n v="-61.08"/>
  </r>
  <r>
    <s v="TXN02399"/>
    <x v="182"/>
    <s v="CUST0306"/>
    <x v="257"/>
    <x v="2"/>
    <x v="33"/>
    <x v="33"/>
    <x v="3"/>
    <n v="6"/>
    <n v="35.53"/>
    <n v="28.17"/>
    <n v="169.02"/>
    <n v="213.18"/>
    <n v="-44.16"/>
  </r>
  <r>
    <s v="TXN02400"/>
    <x v="238"/>
    <s v="CUST0183"/>
    <x v="474"/>
    <x v="3"/>
    <x v="43"/>
    <x v="43"/>
    <x v="0"/>
    <n v="4"/>
    <n v="30.96"/>
    <n v="98.03"/>
    <n v="392.12"/>
    <n v="123.84"/>
    <n v="268.27999999999997"/>
  </r>
  <r>
    <s v="TXN02401"/>
    <x v="42"/>
    <s v="CUST0754"/>
    <x v="925"/>
    <x v="1"/>
    <x v="65"/>
    <x v="65"/>
    <x v="1"/>
    <n v="1"/>
    <n v="47.62"/>
    <n v="52.76"/>
    <n v="52.76"/>
    <n v="47.62"/>
    <n v="5.1400000000000006"/>
  </r>
  <r>
    <s v="TXN02402"/>
    <x v="357"/>
    <s v="CUST0349"/>
    <x v="857"/>
    <x v="2"/>
    <x v="11"/>
    <x v="11"/>
    <x v="2"/>
    <n v="4"/>
    <n v="45.97"/>
    <n v="73.2"/>
    <n v="292.8"/>
    <n v="183.88"/>
    <n v="108.92000000000002"/>
  </r>
  <r>
    <s v="TXN02403"/>
    <x v="190"/>
    <s v="CUST1162"/>
    <x v="431"/>
    <x v="0"/>
    <x v="29"/>
    <x v="29"/>
    <x v="2"/>
    <n v="4"/>
    <n v="14.75"/>
    <n v="43.28"/>
    <n v="173.12"/>
    <n v="59"/>
    <n v="114.12"/>
  </r>
  <r>
    <s v="TXN02404"/>
    <x v="357"/>
    <s v="CUST0241"/>
    <x v="79"/>
    <x v="2"/>
    <x v="74"/>
    <x v="74"/>
    <x v="3"/>
    <n v="6"/>
    <n v="8.86"/>
    <n v="42.71"/>
    <n v="256.26"/>
    <n v="53.16"/>
    <n v="203.1"/>
  </r>
  <r>
    <s v="TXN02405"/>
    <x v="58"/>
    <s v="CUST0029"/>
    <x v="1072"/>
    <x v="1"/>
    <x v="2"/>
    <x v="2"/>
    <x v="1"/>
    <n v="6"/>
    <n v="33.65"/>
    <n v="5.05"/>
    <n v="30.299999999999997"/>
    <n v="201.89999999999998"/>
    <n v="-171.59999999999997"/>
  </r>
  <r>
    <s v="TXN02406"/>
    <x v="87"/>
    <s v="CUST1472"/>
    <x v="42"/>
    <x v="2"/>
    <x v="70"/>
    <x v="70"/>
    <x v="2"/>
    <n v="6"/>
    <n v="36.229999999999997"/>
    <n v="92.64"/>
    <n v="555.84"/>
    <n v="217.38"/>
    <n v="338.46000000000004"/>
  </r>
  <r>
    <s v="TXN02407"/>
    <x v="245"/>
    <s v="CUST1077"/>
    <x v="177"/>
    <x v="2"/>
    <x v="17"/>
    <x v="17"/>
    <x v="1"/>
    <n v="7"/>
    <n v="26.74"/>
    <n v="53.25"/>
    <n v="372.75"/>
    <n v="187.17999999999998"/>
    <n v="185.57000000000002"/>
  </r>
  <r>
    <s v="TXN02408"/>
    <x v="217"/>
    <s v="CUST0892"/>
    <x v="430"/>
    <x v="0"/>
    <x v="16"/>
    <x v="16"/>
    <x v="3"/>
    <n v="2"/>
    <n v="47.88"/>
    <n v="52.24"/>
    <n v="104.48"/>
    <n v="95.76"/>
    <n v="8.7199999999999989"/>
  </r>
  <r>
    <s v="TXN02409"/>
    <x v="21"/>
    <s v="CUST0930"/>
    <x v="30"/>
    <x v="1"/>
    <x v="52"/>
    <x v="52"/>
    <x v="1"/>
    <n v="5"/>
    <n v="14.27"/>
    <n v="13.66"/>
    <n v="68.3"/>
    <n v="71.349999999999994"/>
    <n v="-3.0499999999999972"/>
  </r>
  <r>
    <s v="TXN02410"/>
    <x v="293"/>
    <s v="CUST1380"/>
    <x v="1078"/>
    <x v="2"/>
    <x v="63"/>
    <x v="63"/>
    <x v="4"/>
    <n v="8"/>
    <n v="28.03"/>
    <n v="33.659999999999997"/>
    <n v="269.27999999999997"/>
    <n v="224.24"/>
    <n v="45.039999999999964"/>
  </r>
  <r>
    <s v="TXN02411"/>
    <x v="53"/>
    <s v="CUST1013"/>
    <x v="451"/>
    <x v="1"/>
    <x v="67"/>
    <x v="67"/>
    <x v="3"/>
    <n v="8"/>
    <n v="31.5"/>
    <n v="42.7"/>
    <n v="341.6"/>
    <n v="252"/>
    <n v="89.600000000000023"/>
  </r>
  <r>
    <s v="TXN02412"/>
    <x v="120"/>
    <s v="CUST0243"/>
    <x v="195"/>
    <x v="1"/>
    <x v="6"/>
    <x v="6"/>
    <x v="1"/>
    <n v="9"/>
    <n v="49.21"/>
    <n v="39.69"/>
    <n v="357.21"/>
    <n v="442.89"/>
    <n v="-85.68"/>
  </r>
  <r>
    <s v="TXN02413"/>
    <x v="343"/>
    <s v="CUST0460"/>
    <x v="1011"/>
    <x v="0"/>
    <x v="33"/>
    <x v="33"/>
    <x v="3"/>
    <n v="6"/>
    <n v="35.53"/>
    <n v="99.19"/>
    <n v="595.14"/>
    <n v="213.18"/>
    <n v="381.96"/>
  </r>
  <r>
    <s v="TXN02414"/>
    <x v="226"/>
    <s v="CUST1462"/>
    <x v="306"/>
    <x v="0"/>
    <x v="57"/>
    <x v="57"/>
    <x v="0"/>
    <n v="9"/>
    <n v="31.77"/>
    <n v="97.66"/>
    <n v="878.93999999999994"/>
    <n v="285.93"/>
    <n v="593.01"/>
  </r>
  <r>
    <s v="TXN02415"/>
    <x v="115"/>
    <s v="CUST0417"/>
    <x v="1168"/>
    <x v="0"/>
    <x v="12"/>
    <x v="12"/>
    <x v="2"/>
    <n v="2"/>
    <n v="32.950000000000003"/>
    <n v="65.040000000000006"/>
    <n v="130.08000000000001"/>
    <n v="65.900000000000006"/>
    <n v="64.180000000000007"/>
  </r>
  <r>
    <s v="TXN02416"/>
    <x v="18"/>
    <s v="CUST0391"/>
    <x v="1222"/>
    <x v="2"/>
    <x v="51"/>
    <x v="51"/>
    <x v="2"/>
    <n v="7"/>
    <n v="3.13"/>
    <n v="61.89"/>
    <n v="433.23"/>
    <n v="21.91"/>
    <n v="411.32"/>
  </r>
  <r>
    <s v="TXN02417"/>
    <x v="303"/>
    <s v="CUST0546"/>
    <x v="709"/>
    <x v="1"/>
    <x v="61"/>
    <x v="61"/>
    <x v="1"/>
    <n v="1"/>
    <n v="36.08"/>
    <n v="11.95"/>
    <n v="11.95"/>
    <n v="36.08"/>
    <n v="-24.13"/>
  </r>
  <r>
    <s v="TXN02418"/>
    <x v="153"/>
    <s v="CUST0590"/>
    <x v="1016"/>
    <x v="0"/>
    <x v="25"/>
    <x v="25"/>
    <x v="2"/>
    <n v="4"/>
    <n v="40.75"/>
    <n v="26.66"/>
    <n v="106.64"/>
    <n v="163"/>
    <n v="-56.36"/>
  </r>
  <r>
    <s v="TXN02419"/>
    <x v="328"/>
    <s v="CUST1013"/>
    <x v="451"/>
    <x v="1"/>
    <x v="6"/>
    <x v="6"/>
    <x v="1"/>
    <n v="6"/>
    <n v="49.21"/>
    <n v="92.05"/>
    <n v="552.29999999999995"/>
    <n v="295.26"/>
    <n v="257.03999999999996"/>
  </r>
  <r>
    <s v="TXN02420"/>
    <x v="274"/>
    <s v="CUST0783"/>
    <x v="633"/>
    <x v="0"/>
    <x v="53"/>
    <x v="53"/>
    <x v="2"/>
    <n v="3"/>
    <n v="23.58"/>
    <n v="90.14"/>
    <n v="270.42"/>
    <n v="70.739999999999995"/>
    <n v="199.68"/>
  </r>
  <r>
    <s v="TXN02421"/>
    <x v="112"/>
    <s v="CUST0267"/>
    <x v="356"/>
    <x v="3"/>
    <x v="22"/>
    <x v="22"/>
    <x v="0"/>
    <n v="3"/>
    <n v="19.34"/>
    <n v="54.2"/>
    <n v="162.60000000000002"/>
    <n v="58.019999999999996"/>
    <n v="104.58000000000003"/>
  </r>
  <r>
    <s v="TXN02422"/>
    <x v="288"/>
    <s v="CUST0884"/>
    <x v="694"/>
    <x v="1"/>
    <x v="29"/>
    <x v="29"/>
    <x v="2"/>
    <n v="7"/>
    <n v="14.75"/>
    <n v="96.91"/>
    <n v="678.37"/>
    <n v="103.25"/>
    <n v="575.12"/>
  </r>
  <r>
    <s v="TXN02423"/>
    <x v="339"/>
    <s v="CUST0424"/>
    <x v="340"/>
    <x v="1"/>
    <x v="56"/>
    <x v="56"/>
    <x v="0"/>
    <n v="2"/>
    <n v="41.18"/>
    <n v="79.22"/>
    <n v="158.44"/>
    <n v="82.36"/>
    <n v="76.08"/>
  </r>
  <r>
    <s v="TXN02424"/>
    <x v="150"/>
    <s v="CUST1229"/>
    <x v="1184"/>
    <x v="0"/>
    <x v="66"/>
    <x v="66"/>
    <x v="2"/>
    <n v="2"/>
    <n v="31.85"/>
    <n v="92.87"/>
    <n v="185.74"/>
    <n v="63.7"/>
    <n v="122.04"/>
  </r>
  <r>
    <s v="TXN02425"/>
    <x v="38"/>
    <s v="CUST0442"/>
    <x v="996"/>
    <x v="1"/>
    <x v="46"/>
    <x v="46"/>
    <x v="3"/>
    <n v="4"/>
    <n v="15.25"/>
    <n v="35.79"/>
    <n v="143.16"/>
    <n v="61"/>
    <n v="82.16"/>
  </r>
  <r>
    <s v="TXN02426"/>
    <x v="313"/>
    <s v="CUST0580"/>
    <x v="1223"/>
    <x v="1"/>
    <x v="36"/>
    <x v="36"/>
    <x v="2"/>
    <n v="2"/>
    <n v="44.18"/>
    <n v="26.72"/>
    <n v="53.44"/>
    <n v="88.36"/>
    <n v="-34.92"/>
  </r>
  <r>
    <s v="TXN02427"/>
    <x v="133"/>
    <s v="CUST1489"/>
    <x v="54"/>
    <x v="1"/>
    <x v="29"/>
    <x v="29"/>
    <x v="2"/>
    <n v="3"/>
    <n v="14.75"/>
    <n v="22.31"/>
    <n v="66.929999999999993"/>
    <n v="44.25"/>
    <n v="22.679999999999993"/>
  </r>
  <r>
    <s v="TXN02428"/>
    <x v="164"/>
    <s v="CUST1387"/>
    <x v="835"/>
    <x v="1"/>
    <x v="66"/>
    <x v="66"/>
    <x v="2"/>
    <n v="3"/>
    <n v="31.85"/>
    <n v="18.86"/>
    <n v="56.58"/>
    <n v="95.550000000000011"/>
    <n v="-38.970000000000013"/>
  </r>
  <r>
    <s v="TXN02429"/>
    <x v="81"/>
    <s v="CUST0388"/>
    <x v="942"/>
    <x v="0"/>
    <x v="33"/>
    <x v="33"/>
    <x v="3"/>
    <n v="2"/>
    <n v="35.53"/>
    <n v="79.23"/>
    <n v="158.46"/>
    <n v="71.06"/>
    <n v="87.4"/>
  </r>
  <r>
    <s v="TXN02430"/>
    <x v="357"/>
    <s v="CUST0857"/>
    <x v="853"/>
    <x v="0"/>
    <x v="36"/>
    <x v="36"/>
    <x v="2"/>
    <n v="9"/>
    <n v="44.18"/>
    <n v="75.209999999999994"/>
    <n v="676.89"/>
    <n v="397.62"/>
    <n v="279.27"/>
  </r>
  <r>
    <s v="TXN02431"/>
    <x v="97"/>
    <s v="CUST0370"/>
    <x v="1158"/>
    <x v="3"/>
    <x v="54"/>
    <x v="54"/>
    <x v="1"/>
    <n v="1"/>
    <n v="48.6"/>
    <n v="93.79"/>
    <n v="93.79"/>
    <n v="48.6"/>
    <n v="45.190000000000005"/>
  </r>
  <r>
    <s v="TXN02432"/>
    <x v="22"/>
    <s v="CUST0837"/>
    <x v="1186"/>
    <x v="0"/>
    <x v="14"/>
    <x v="14"/>
    <x v="3"/>
    <n v="8"/>
    <n v="23.97"/>
    <n v="82.99"/>
    <n v="663.92"/>
    <n v="191.76"/>
    <n v="472.15999999999997"/>
  </r>
  <r>
    <s v="TXN02433"/>
    <x v="19"/>
    <s v="CUST0299"/>
    <x v="1066"/>
    <x v="3"/>
    <x v="66"/>
    <x v="66"/>
    <x v="2"/>
    <n v="6"/>
    <n v="31.85"/>
    <n v="62.58"/>
    <n v="375.48"/>
    <n v="191.10000000000002"/>
    <n v="184.38"/>
  </r>
  <r>
    <s v="TXN02434"/>
    <x v="106"/>
    <s v="CUST0059"/>
    <x v="1018"/>
    <x v="3"/>
    <x v="62"/>
    <x v="62"/>
    <x v="2"/>
    <n v="3"/>
    <n v="46.58"/>
    <n v="48.52"/>
    <n v="145.56"/>
    <n v="139.74"/>
    <n v="5.8199999999999932"/>
  </r>
  <r>
    <s v="TXN02435"/>
    <x v="87"/>
    <s v="CUST0595"/>
    <x v="192"/>
    <x v="2"/>
    <x v="57"/>
    <x v="57"/>
    <x v="0"/>
    <n v="5"/>
    <n v="31.77"/>
    <n v="51.58"/>
    <n v="257.89999999999998"/>
    <n v="158.85"/>
    <n v="99.049999999999983"/>
  </r>
  <r>
    <s v="TXN02436"/>
    <x v="127"/>
    <s v="CUST0537"/>
    <x v="1217"/>
    <x v="2"/>
    <x v="33"/>
    <x v="33"/>
    <x v="3"/>
    <n v="7"/>
    <n v="35.53"/>
    <n v="77.180000000000007"/>
    <n v="540.26"/>
    <n v="248.71"/>
    <n v="291.54999999999995"/>
  </r>
  <r>
    <s v="TXN02437"/>
    <x v="218"/>
    <s v="CUST0483"/>
    <x v="816"/>
    <x v="2"/>
    <x v="36"/>
    <x v="36"/>
    <x v="2"/>
    <n v="3"/>
    <n v="44.18"/>
    <n v="42.44"/>
    <n v="127.32"/>
    <n v="132.54"/>
    <n v="-5.2199999999999989"/>
  </r>
  <r>
    <s v="TXN02438"/>
    <x v="58"/>
    <s v="CUST1266"/>
    <x v="1220"/>
    <x v="1"/>
    <x v="46"/>
    <x v="46"/>
    <x v="3"/>
    <n v="6"/>
    <n v="15.25"/>
    <n v="24.66"/>
    <n v="147.96"/>
    <n v="91.5"/>
    <n v="56.460000000000008"/>
  </r>
  <r>
    <s v="TXN02439"/>
    <x v="259"/>
    <s v="CUST0924"/>
    <x v="27"/>
    <x v="0"/>
    <x v="34"/>
    <x v="34"/>
    <x v="2"/>
    <n v="3"/>
    <n v="8.02"/>
    <n v="47.94"/>
    <n v="143.82"/>
    <n v="24.06"/>
    <n v="119.75999999999999"/>
  </r>
  <r>
    <s v="TXN02440"/>
    <x v="105"/>
    <s v="CUST0509"/>
    <x v="1224"/>
    <x v="1"/>
    <x v="39"/>
    <x v="39"/>
    <x v="1"/>
    <n v="3"/>
    <n v="2.85"/>
    <n v="95.51"/>
    <n v="286.53000000000003"/>
    <n v="8.5500000000000007"/>
    <n v="277.98"/>
  </r>
  <r>
    <s v="TXN02441"/>
    <x v="247"/>
    <s v="CUST0758"/>
    <x v="602"/>
    <x v="3"/>
    <x v="8"/>
    <x v="8"/>
    <x v="0"/>
    <n v="3"/>
    <n v="37.880000000000003"/>
    <n v="70.19"/>
    <n v="210.57"/>
    <n v="113.64000000000001"/>
    <n v="96.929999999999978"/>
  </r>
  <r>
    <s v="TXN02442"/>
    <x v="177"/>
    <s v="CUST1194"/>
    <x v="475"/>
    <x v="2"/>
    <x v="44"/>
    <x v="44"/>
    <x v="4"/>
    <n v="4"/>
    <n v="2.25"/>
    <n v="16.579999999999998"/>
    <n v="66.319999999999993"/>
    <n v="9"/>
    <n v="57.319999999999993"/>
  </r>
  <r>
    <s v="TXN02443"/>
    <x v="298"/>
    <s v="CUST1402"/>
    <x v="383"/>
    <x v="2"/>
    <x v="23"/>
    <x v="23"/>
    <x v="2"/>
    <n v="9"/>
    <n v="13.68"/>
    <n v="68.010000000000005"/>
    <n v="612.09"/>
    <n v="123.12"/>
    <n v="488.97"/>
  </r>
  <r>
    <s v="TXN02444"/>
    <x v="289"/>
    <s v="CUST1326"/>
    <x v="726"/>
    <x v="1"/>
    <x v="46"/>
    <x v="46"/>
    <x v="3"/>
    <n v="3"/>
    <n v="15.25"/>
    <n v="54.8"/>
    <n v="164.39999999999998"/>
    <n v="45.75"/>
    <n v="118.64999999999998"/>
  </r>
  <r>
    <s v="TXN02445"/>
    <x v="252"/>
    <s v="CUST0939"/>
    <x v="752"/>
    <x v="0"/>
    <x v="51"/>
    <x v="51"/>
    <x v="2"/>
    <n v="3"/>
    <n v="3.13"/>
    <n v="18.649999999999999"/>
    <n v="55.949999999999996"/>
    <n v="9.39"/>
    <n v="46.559999999999995"/>
  </r>
  <r>
    <s v="TXN02446"/>
    <x v="155"/>
    <s v="CUST0176"/>
    <x v="1225"/>
    <x v="1"/>
    <x v="33"/>
    <x v="33"/>
    <x v="3"/>
    <n v="7"/>
    <n v="35.53"/>
    <n v="83.84"/>
    <n v="586.88"/>
    <n v="248.71"/>
    <n v="338.16999999999996"/>
  </r>
  <r>
    <s v="TXN02447"/>
    <x v="171"/>
    <s v="CUST0022"/>
    <x v="653"/>
    <x v="1"/>
    <x v="46"/>
    <x v="46"/>
    <x v="3"/>
    <n v="4"/>
    <n v="15.25"/>
    <n v="11.53"/>
    <n v="46.12"/>
    <n v="61"/>
    <n v="-14.880000000000003"/>
  </r>
  <r>
    <s v="TXN02448"/>
    <x v="6"/>
    <s v="CUST0961"/>
    <x v="565"/>
    <x v="1"/>
    <x v="15"/>
    <x v="15"/>
    <x v="4"/>
    <n v="5"/>
    <n v="40"/>
    <n v="9.7100000000000009"/>
    <n v="48.550000000000004"/>
    <n v="200"/>
    <n v="-151.44999999999999"/>
  </r>
  <r>
    <s v="TXN02449"/>
    <x v="277"/>
    <s v="CUST0273"/>
    <x v="1226"/>
    <x v="2"/>
    <x v="22"/>
    <x v="22"/>
    <x v="0"/>
    <n v="8"/>
    <n v="19.34"/>
    <n v="42.61"/>
    <n v="340.88"/>
    <n v="154.72"/>
    <n v="186.16"/>
  </r>
  <r>
    <s v="TXN02450"/>
    <x v="234"/>
    <s v="CUST0663"/>
    <x v="26"/>
    <x v="0"/>
    <x v="67"/>
    <x v="67"/>
    <x v="3"/>
    <n v="3"/>
    <n v="31.5"/>
    <n v="67.14"/>
    <n v="201.42000000000002"/>
    <n v="94.5"/>
    <n v="106.92000000000002"/>
  </r>
  <r>
    <s v="TXN02451"/>
    <x v="307"/>
    <s v="CUST1420"/>
    <x v="879"/>
    <x v="2"/>
    <x v="42"/>
    <x v="42"/>
    <x v="1"/>
    <n v="8"/>
    <n v="1.35"/>
    <n v="60.85"/>
    <n v="486.8"/>
    <n v="10.8"/>
    <n v="476"/>
  </r>
  <r>
    <s v="TXN02452"/>
    <x v="66"/>
    <s v="CUST0815"/>
    <x v="993"/>
    <x v="2"/>
    <x v="35"/>
    <x v="35"/>
    <x v="4"/>
    <n v="1"/>
    <n v="48.19"/>
    <n v="57.84"/>
    <n v="57.84"/>
    <n v="48.19"/>
    <n v="9.6500000000000057"/>
  </r>
  <r>
    <s v="TXN02453"/>
    <x v="313"/>
    <s v="CUST1407"/>
    <x v="1170"/>
    <x v="1"/>
    <x v="33"/>
    <x v="33"/>
    <x v="3"/>
    <n v="8"/>
    <n v="35.53"/>
    <n v="20.77"/>
    <n v="166.16"/>
    <n v="284.24"/>
    <n v="-118.08000000000001"/>
  </r>
  <r>
    <s v="TXN02454"/>
    <x v="280"/>
    <s v="CUST0435"/>
    <x v="208"/>
    <x v="1"/>
    <x v="34"/>
    <x v="34"/>
    <x v="2"/>
    <n v="8"/>
    <n v="8.02"/>
    <n v="29.44"/>
    <n v="235.52"/>
    <n v="64.16"/>
    <n v="171.36"/>
  </r>
  <r>
    <s v="TXN02455"/>
    <x v="225"/>
    <s v="CUST1461"/>
    <x v="373"/>
    <x v="1"/>
    <x v="8"/>
    <x v="8"/>
    <x v="0"/>
    <n v="1"/>
    <n v="37.880000000000003"/>
    <n v="28.72"/>
    <n v="28.72"/>
    <n v="37.880000000000003"/>
    <n v="-9.1600000000000037"/>
  </r>
  <r>
    <s v="TXN02456"/>
    <x v="314"/>
    <s v="CUST0786"/>
    <x v="359"/>
    <x v="2"/>
    <x v="19"/>
    <x v="19"/>
    <x v="3"/>
    <n v="8"/>
    <n v="22.66"/>
    <n v="39.340000000000003"/>
    <n v="314.72000000000003"/>
    <n v="181.28"/>
    <n v="133.44000000000003"/>
  </r>
  <r>
    <s v="TXN02457"/>
    <x v="36"/>
    <s v="CUST1451"/>
    <x v="671"/>
    <x v="1"/>
    <x v="24"/>
    <x v="24"/>
    <x v="0"/>
    <n v="8"/>
    <n v="24.52"/>
    <n v="69.72"/>
    <n v="557.76"/>
    <n v="196.16"/>
    <n v="361.6"/>
  </r>
  <r>
    <s v="TXN02458"/>
    <x v="129"/>
    <s v="CUST0867"/>
    <x v="916"/>
    <x v="2"/>
    <x v="18"/>
    <x v="18"/>
    <x v="4"/>
    <n v="2"/>
    <n v="45.26"/>
    <n v="96.06"/>
    <n v="192.12"/>
    <n v="90.52"/>
    <n v="101.60000000000001"/>
  </r>
  <r>
    <s v="TXN02459"/>
    <x v="106"/>
    <s v="CUST1224"/>
    <x v="573"/>
    <x v="1"/>
    <x v="68"/>
    <x v="68"/>
    <x v="0"/>
    <n v="8"/>
    <n v="1.38"/>
    <n v="9.16"/>
    <n v="73.28"/>
    <n v="11.04"/>
    <n v="62.24"/>
  </r>
  <r>
    <s v="TXN02460"/>
    <x v="148"/>
    <s v="CUST0525"/>
    <x v="1227"/>
    <x v="1"/>
    <x v="1"/>
    <x v="1"/>
    <x v="1"/>
    <n v="8"/>
    <n v="22.93"/>
    <n v="94.3"/>
    <n v="754.4"/>
    <n v="183.44"/>
    <n v="570.96"/>
  </r>
  <r>
    <s v="TXN02461"/>
    <x v="140"/>
    <s v="CUST0150"/>
    <x v="702"/>
    <x v="0"/>
    <x v="20"/>
    <x v="20"/>
    <x v="3"/>
    <n v="3"/>
    <n v="40.85"/>
    <n v="63.59"/>
    <n v="190.77"/>
    <n v="122.55000000000001"/>
    <n v="68.22"/>
  </r>
  <r>
    <s v="TXN02462"/>
    <x v="166"/>
    <s v="CUST0196"/>
    <x v="818"/>
    <x v="2"/>
    <x v="3"/>
    <x v="3"/>
    <x v="0"/>
    <n v="6"/>
    <n v="28.91"/>
    <n v="36.67"/>
    <n v="220.02"/>
    <n v="173.46"/>
    <n v="46.56"/>
  </r>
  <r>
    <s v="TXN02463"/>
    <x v="229"/>
    <s v="CUST1141"/>
    <x v="1119"/>
    <x v="0"/>
    <x v="55"/>
    <x v="55"/>
    <x v="1"/>
    <n v="3"/>
    <n v="21.45"/>
    <n v="21.04"/>
    <n v="63.12"/>
    <n v="64.349999999999994"/>
    <n v="-1.2299999999999969"/>
  </r>
  <r>
    <s v="TXN02464"/>
    <x v="225"/>
    <s v="CUST0121"/>
    <x v="1228"/>
    <x v="2"/>
    <x v="36"/>
    <x v="36"/>
    <x v="2"/>
    <n v="2"/>
    <n v="44.18"/>
    <n v="52.13"/>
    <n v="104.26"/>
    <n v="88.36"/>
    <n v="15.900000000000006"/>
  </r>
  <r>
    <s v="TXN02465"/>
    <x v="152"/>
    <s v="CUST0107"/>
    <x v="1203"/>
    <x v="3"/>
    <x v="42"/>
    <x v="42"/>
    <x v="1"/>
    <n v="8"/>
    <n v="1.35"/>
    <n v="12.26"/>
    <n v="98.08"/>
    <n v="10.8"/>
    <n v="87.28"/>
  </r>
  <r>
    <s v="TXN02466"/>
    <x v="331"/>
    <s v="CUST0682"/>
    <x v="686"/>
    <x v="1"/>
    <x v="62"/>
    <x v="62"/>
    <x v="2"/>
    <n v="3"/>
    <n v="46.58"/>
    <n v="82.88"/>
    <n v="248.64"/>
    <n v="139.74"/>
    <n v="108.89999999999998"/>
  </r>
  <r>
    <s v="TXN02467"/>
    <x v="320"/>
    <s v="CUST0481"/>
    <x v="1133"/>
    <x v="2"/>
    <x v="11"/>
    <x v="11"/>
    <x v="2"/>
    <n v="5"/>
    <n v="45.97"/>
    <n v="48.96"/>
    <n v="244.8"/>
    <n v="229.85"/>
    <n v="14.950000000000017"/>
  </r>
  <r>
    <s v="TXN02468"/>
    <x v="170"/>
    <s v="CUST0965"/>
    <x v="151"/>
    <x v="2"/>
    <x v="22"/>
    <x v="22"/>
    <x v="0"/>
    <n v="1"/>
    <n v="19.34"/>
    <n v="43.48"/>
    <n v="43.48"/>
    <n v="19.34"/>
    <n v="24.139999999999997"/>
  </r>
  <r>
    <s v="TXN02469"/>
    <x v="185"/>
    <s v="CUST0726"/>
    <x v="1229"/>
    <x v="1"/>
    <x v="19"/>
    <x v="19"/>
    <x v="3"/>
    <n v="6"/>
    <n v="22.66"/>
    <n v="10.84"/>
    <n v="65.039999999999992"/>
    <n v="135.96"/>
    <n v="-70.920000000000016"/>
  </r>
  <r>
    <s v="TXN02470"/>
    <x v="110"/>
    <s v="CUST1242"/>
    <x v="1230"/>
    <x v="0"/>
    <x v="43"/>
    <x v="43"/>
    <x v="0"/>
    <n v="8"/>
    <n v="30.96"/>
    <n v="10.96"/>
    <n v="87.68"/>
    <n v="247.68"/>
    <n v="-160"/>
  </r>
  <r>
    <s v="TXN02471"/>
    <x v="340"/>
    <s v="CUST1374"/>
    <x v="374"/>
    <x v="0"/>
    <x v="52"/>
    <x v="52"/>
    <x v="1"/>
    <n v="4"/>
    <n v="14.27"/>
    <n v="9.06"/>
    <n v="36.24"/>
    <n v="57.08"/>
    <n v="-20.839999999999996"/>
  </r>
  <r>
    <s v="TXN02472"/>
    <x v="103"/>
    <s v="CUST1226"/>
    <x v="448"/>
    <x v="0"/>
    <x v="32"/>
    <x v="32"/>
    <x v="1"/>
    <n v="5"/>
    <n v="3.21"/>
    <n v="15.42"/>
    <n v="77.099999999999994"/>
    <n v="16.05"/>
    <n v="61.05"/>
  </r>
  <r>
    <s v="TXN02473"/>
    <x v="142"/>
    <s v="CUST1454"/>
    <x v="273"/>
    <x v="3"/>
    <x v="12"/>
    <x v="12"/>
    <x v="2"/>
    <n v="9"/>
    <n v="32.950000000000003"/>
    <n v="67.13"/>
    <n v="604.16999999999996"/>
    <n v="296.55"/>
    <n v="307.61999999999995"/>
  </r>
  <r>
    <s v="TXN02474"/>
    <x v="80"/>
    <s v="CUST0094"/>
    <x v="203"/>
    <x v="0"/>
    <x v="6"/>
    <x v="6"/>
    <x v="1"/>
    <n v="7"/>
    <n v="49.21"/>
    <n v="29.37"/>
    <n v="205.59"/>
    <n v="344.47"/>
    <n v="-138.88000000000002"/>
  </r>
  <r>
    <s v="TXN02475"/>
    <x v="291"/>
    <s v="CUST0011"/>
    <x v="869"/>
    <x v="3"/>
    <x v="58"/>
    <x v="58"/>
    <x v="0"/>
    <n v="2"/>
    <n v="11.76"/>
    <n v="96.27"/>
    <n v="192.54"/>
    <n v="23.52"/>
    <n v="169.01999999999998"/>
  </r>
  <r>
    <s v="TXN02476"/>
    <x v="20"/>
    <s v="CUST0520"/>
    <x v="1231"/>
    <x v="2"/>
    <x v="60"/>
    <x v="60"/>
    <x v="1"/>
    <n v="3"/>
    <n v="42.74"/>
    <n v="55.65"/>
    <n v="166.95"/>
    <n v="128.22"/>
    <n v="38.72999999999999"/>
  </r>
  <r>
    <s v="TXN02477"/>
    <x v="113"/>
    <s v="CUST1034"/>
    <x v="1115"/>
    <x v="0"/>
    <x v="0"/>
    <x v="0"/>
    <x v="0"/>
    <n v="6"/>
    <n v="47.78"/>
    <n v="26.18"/>
    <n v="157.07999999999998"/>
    <n v="286.68"/>
    <n v="-129.60000000000002"/>
  </r>
  <r>
    <s v="TXN02478"/>
    <x v="177"/>
    <s v="CUST1270"/>
    <x v="106"/>
    <x v="3"/>
    <x v="3"/>
    <x v="3"/>
    <x v="0"/>
    <n v="8"/>
    <n v="28.91"/>
    <n v="6.94"/>
    <n v="55.52"/>
    <n v="231.28"/>
    <n v="-175.76"/>
  </r>
  <r>
    <s v="TXN02479"/>
    <x v="42"/>
    <s v="CUST0781"/>
    <x v="1232"/>
    <x v="2"/>
    <x v="38"/>
    <x v="38"/>
    <x v="3"/>
    <n v="9"/>
    <n v="32.54"/>
    <n v="27.78"/>
    <n v="250.02"/>
    <n v="292.86"/>
    <n v="-42.84"/>
  </r>
  <r>
    <s v="TXN02480"/>
    <x v="92"/>
    <s v="CUST0620"/>
    <x v="280"/>
    <x v="1"/>
    <x v="63"/>
    <x v="63"/>
    <x v="4"/>
    <n v="4"/>
    <n v="28.03"/>
    <n v="21.53"/>
    <n v="86.12"/>
    <n v="112.12"/>
    <n v="-26"/>
  </r>
  <r>
    <s v="TXN02481"/>
    <x v="207"/>
    <s v="CUST0809"/>
    <x v="1098"/>
    <x v="3"/>
    <x v="2"/>
    <x v="2"/>
    <x v="1"/>
    <n v="7"/>
    <n v="33.65"/>
    <n v="48.53"/>
    <n v="339.71000000000004"/>
    <n v="235.54999999999998"/>
    <n v="104.16000000000005"/>
  </r>
  <r>
    <s v="TXN02482"/>
    <x v="54"/>
    <s v="CUST1375"/>
    <x v="331"/>
    <x v="1"/>
    <x v="10"/>
    <x v="10"/>
    <x v="1"/>
    <n v="2"/>
    <n v="41.78"/>
    <n v="61.52"/>
    <n v="123.04"/>
    <n v="83.56"/>
    <n v="39.480000000000004"/>
  </r>
  <r>
    <s v="TXN02483"/>
    <x v="60"/>
    <s v="CUST0760"/>
    <x v="1233"/>
    <x v="1"/>
    <x v="30"/>
    <x v="30"/>
    <x v="3"/>
    <n v="3"/>
    <n v="24.03"/>
    <n v="34.619999999999997"/>
    <n v="103.85999999999999"/>
    <n v="72.09"/>
    <n v="31.769999999999982"/>
  </r>
  <r>
    <s v="TXN02484"/>
    <x v="245"/>
    <s v="CUST0271"/>
    <x v="936"/>
    <x v="2"/>
    <x v="39"/>
    <x v="39"/>
    <x v="1"/>
    <n v="2"/>
    <n v="2.85"/>
    <n v="72.900000000000006"/>
    <n v="145.80000000000001"/>
    <n v="5.7"/>
    <n v="140.10000000000002"/>
  </r>
  <r>
    <s v="TXN02485"/>
    <x v="103"/>
    <s v="CUST1146"/>
    <x v="1010"/>
    <x v="2"/>
    <x v="4"/>
    <x v="4"/>
    <x v="1"/>
    <n v="3"/>
    <n v="1.21"/>
    <n v="23.66"/>
    <n v="70.98"/>
    <n v="3.63"/>
    <n v="67.350000000000009"/>
  </r>
  <r>
    <s v="TXN02486"/>
    <x v="338"/>
    <s v="CUST0085"/>
    <x v="637"/>
    <x v="2"/>
    <x v="21"/>
    <x v="21"/>
    <x v="0"/>
    <n v="2"/>
    <n v="12.41"/>
    <n v="15.5"/>
    <n v="31"/>
    <n v="24.82"/>
    <n v="6.18"/>
  </r>
  <r>
    <s v="TXN02487"/>
    <x v="76"/>
    <s v="CUST1189"/>
    <x v="543"/>
    <x v="3"/>
    <x v="70"/>
    <x v="70"/>
    <x v="2"/>
    <n v="2"/>
    <n v="36.229999999999997"/>
    <n v="25.74"/>
    <n v="51.48"/>
    <n v="72.459999999999994"/>
    <n v="-20.979999999999997"/>
  </r>
  <r>
    <s v="TXN02488"/>
    <x v="334"/>
    <s v="CUST0368"/>
    <x v="797"/>
    <x v="2"/>
    <x v="23"/>
    <x v="23"/>
    <x v="2"/>
    <n v="1"/>
    <n v="13.68"/>
    <n v="89.06"/>
    <n v="89.06"/>
    <n v="13.68"/>
    <n v="75.38"/>
  </r>
  <r>
    <s v="TXN02489"/>
    <x v="291"/>
    <s v="CUST0534"/>
    <x v="576"/>
    <x v="2"/>
    <x v="49"/>
    <x v="49"/>
    <x v="4"/>
    <n v="5"/>
    <n v="19.98"/>
    <n v="38.47"/>
    <n v="192.35"/>
    <n v="99.9"/>
    <n v="92.449999999999989"/>
  </r>
  <r>
    <s v="TXN02490"/>
    <x v="219"/>
    <s v="CUST0348"/>
    <x v="1134"/>
    <x v="2"/>
    <x v="56"/>
    <x v="56"/>
    <x v="0"/>
    <n v="9"/>
    <n v="41.18"/>
    <n v="42.81"/>
    <n v="385.29"/>
    <n v="370.62"/>
    <n v="14.670000000000016"/>
  </r>
  <r>
    <s v="TXN02491"/>
    <x v="37"/>
    <s v="CUST1032"/>
    <x v="914"/>
    <x v="3"/>
    <x v="0"/>
    <x v="0"/>
    <x v="0"/>
    <n v="4"/>
    <n v="47.78"/>
    <n v="17.3"/>
    <n v="69.2"/>
    <n v="191.12"/>
    <n v="-121.92"/>
  </r>
  <r>
    <s v="TXN02492"/>
    <x v="254"/>
    <s v="CUST1010"/>
    <x v="1020"/>
    <x v="3"/>
    <x v="59"/>
    <x v="59"/>
    <x v="0"/>
    <n v="5"/>
    <n v="35.39"/>
    <n v="50.43"/>
    <n v="252.15"/>
    <n v="176.95"/>
    <n v="75.200000000000017"/>
  </r>
  <r>
    <s v="TXN02493"/>
    <x v="112"/>
    <s v="CUST0695"/>
    <x v="260"/>
    <x v="2"/>
    <x v="71"/>
    <x v="71"/>
    <x v="4"/>
    <n v="1"/>
    <n v="22.03"/>
    <n v="53.2"/>
    <n v="53.2"/>
    <n v="22.03"/>
    <n v="31.17"/>
  </r>
  <r>
    <s v="TXN02494"/>
    <x v="178"/>
    <s v="CUST0959"/>
    <x v="1234"/>
    <x v="2"/>
    <x v="33"/>
    <x v="33"/>
    <x v="3"/>
    <n v="9"/>
    <n v="35.53"/>
    <n v="97.95"/>
    <n v="881.55000000000007"/>
    <n v="319.77"/>
    <n v="561.78000000000009"/>
  </r>
  <r>
    <s v="TXN02495"/>
    <x v="13"/>
    <s v="CUST0271"/>
    <x v="936"/>
    <x v="2"/>
    <x v="5"/>
    <x v="5"/>
    <x v="2"/>
    <n v="1"/>
    <n v="35.82"/>
    <n v="53.1"/>
    <n v="53.1"/>
    <n v="35.82"/>
    <n v="17.28"/>
  </r>
  <r>
    <s v="TXN02496"/>
    <x v="337"/>
    <s v="CUST0184"/>
    <x v="1235"/>
    <x v="0"/>
    <x v="69"/>
    <x v="69"/>
    <x v="1"/>
    <n v="5"/>
    <n v="25.33"/>
    <n v="32.93"/>
    <n v="164.65"/>
    <n v="126.64999999999999"/>
    <n v="38.000000000000014"/>
  </r>
  <r>
    <s v="TXN02497"/>
    <x v="318"/>
    <s v="CUST0650"/>
    <x v="963"/>
    <x v="0"/>
    <x v="42"/>
    <x v="42"/>
    <x v="1"/>
    <n v="8"/>
    <n v="1.35"/>
    <n v="92.67"/>
    <n v="741.36"/>
    <n v="10.8"/>
    <n v="730.56000000000006"/>
  </r>
  <r>
    <s v="TXN02498"/>
    <x v="110"/>
    <s v="CUST1455"/>
    <x v="385"/>
    <x v="2"/>
    <x v="51"/>
    <x v="51"/>
    <x v="2"/>
    <n v="8"/>
    <n v="3.13"/>
    <n v="80.77"/>
    <n v="646.16"/>
    <n v="25.04"/>
    <n v="621.12"/>
  </r>
  <r>
    <s v="TXN02499"/>
    <x v="180"/>
    <s v="CUST1087"/>
    <x v="630"/>
    <x v="0"/>
    <x v="42"/>
    <x v="42"/>
    <x v="1"/>
    <n v="7"/>
    <n v="1.35"/>
    <n v="60.74"/>
    <n v="425.18"/>
    <n v="9.4500000000000011"/>
    <n v="415.73"/>
  </r>
  <r>
    <s v="TXN02500"/>
    <x v="141"/>
    <s v="CUST0887"/>
    <x v="1156"/>
    <x v="0"/>
    <x v="39"/>
    <x v="39"/>
    <x v="1"/>
    <n v="2"/>
    <n v="2.85"/>
    <n v="57.04"/>
    <n v="114.08"/>
    <n v="5.7"/>
    <n v="108.38"/>
  </r>
  <r>
    <s v="TXN02501"/>
    <x v="305"/>
    <s v="CUST0291"/>
    <x v="546"/>
    <x v="0"/>
    <x v="39"/>
    <x v="39"/>
    <x v="1"/>
    <n v="6"/>
    <n v="2.85"/>
    <n v="72.81"/>
    <n v="436.86"/>
    <n v="17.100000000000001"/>
    <n v="419.76"/>
  </r>
  <r>
    <s v="TXN02502"/>
    <x v="209"/>
    <s v="CUST0534"/>
    <x v="576"/>
    <x v="2"/>
    <x v="23"/>
    <x v="23"/>
    <x v="2"/>
    <n v="9"/>
    <n v="13.68"/>
    <n v="17.45"/>
    <n v="157.04999999999998"/>
    <n v="123.12"/>
    <n v="33.929999999999978"/>
  </r>
  <r>
    <s v="TXN02503"/>
    <x v="25"/>
    <s v="CUST0240"/>
    <x v="269"/>
    <x v="2"/>
    <x v="49"/>
    <x v="49"/>
    <x v="4"/>
    <n v="2"/>
    <n v="19.98"/>
    <n v="43.65"/>
    <n v="87.3"/>
    <n v="39.96"/>
    <n v="47.339999999999996"/>
  </r>
  <r>
    <s v="TXN02504"/>
    <x v="308"/>
    <s v="CUST0642"/>
    <x v="651"/>
    <x v="1"/>
    <x v="65"/>
    <x v="65"/>
    <x v="1"/>
    <n v="3"/>
    <n v="47.62"/>
    <n v="6.23"/>
    <n v="18.690000000000001"/>
    <n v="142.85999999999999"/>
    <n v="-124.16999999999999"/>
  </r>
  <r>
    <s v="TXN02505"/>
    <x v="258"/>
    <s v="CUST0091"/>
    <x v="311"/>
    <x v="3"/>
    <x v="19"/>
    <x v="19"/>
    <x v="3"/>
    <n v="7"/>
    <n v="22.66"/>
    <n v="57.45"/>
    <n v="402.15000000000003"/>
    <n v="158.62"/>
    <n v="243.53000000000003"/>
  </r>
  <r>
    <s v="TXN02506"/>
    <x v="156"/>
    <s v="CUST0262"/>
    <x v="480"/>
    <x v="3"/>
    <x v="1"/>
    <x v="1"/>
    <x v="1"/>
    <n v="9"/>
    <n v="22.93"/>
    <n v="44.98"/>
    <n v="404.82"/>
    <n v="206.37"/>
    <n v="198.45"/>
  </r>
  <r>
    <s v="TXN02507"/>
    <x v="224"/>
    <s v="CUST1023"/>
    <x v="968"/>
    <x v="1"/>
    <x v="51"/>
    <x v="51"/>
    <x v="2"/>
    <n v="4"/>
    <n v="3.13"/>
    <n v="63.45"/>
    <n v="253.8"/>
    <n v="12.52"/>
    <n v="241.28"/>
  </r>
  <r>
    <s v="TXN02508"/>
    <x v="183"/>
    <s v="CUST0576"/>
    <x v="592"/>
    <x v="0"/>
    <x v="29"/>
    <x v="29"/>
    <x v="2"/>
    <n v="5"/>
    <n v="14.75"/>
    <n v="35.729999999999997"/>
    <n v="178.64999999999998"/>
    <n v="73.75"/>
    <n v="104.89999999999998"/>
  </r>
  <r>
    <s v="TXN02509"/>
    <x v="127"/>
    <s v="CUST0739"/>
    <x v="1236"/>
    <x v="0"/>
    <x v="28"/>
    <x v="28"/>
    <x v="3"/>
    <n v="2"/>
    <n v="16.21"/>
    <n v="17.57"/>
    <n v="35.14"/>
    <n v="32.42"/>
    <n v="2.7199999999999989"/>
  </r>
  <r>
    <s v="TXN02510"/>
    <x v="234"/>
    <s v="CUST0881"/>
    <x v="1237"/>
    <x v="0"/>
    <x v="33"/>
    <x v="33"/>
    <x v="3"/>
    <n v="5"/>
    <n v="35.53"/>
    <n v="27.9"/>
    <n v="139.5"/>
    <n v="177.65"/>
    <n v="-38.150000000000006"/>
  </r>
  <r>
    <s v="TXN02511"/>
    <x v="350"/>
    <s v="CUST0580"/>
    <x v="1223"/>
    <x v="1"/>
    <x v="43"/>
    <x v="43"/>
    <x v="0"/>
    <n v="4"/>
    <n v="30.96"/>
    <n v="34.840000000000003"/>
    <n v="139.36000000000001"/>
    <n v="123.84"/>
    <n v="15.52000000000001"/>
  </r>
  <r>
    <s v="TXN02512"/>
    <x v="189"/>
    <s v="CUST0540"/>
    <x v="1123"/>
    <x v="3"/>
    <x v="62"/>
    <x v="62"/>
    <x v="2"/>
    <n v="2"/>
    <n v="46.58"/>
    <n v="44.9"/>
    <n v="89.8"/>
    <n v="93.16"/>
    <n v="-3.3599999999999994"/>
  </r>
  <r>
    <s v="TXN02513"/>
    <x v="250"/>
    <s v="CUST1256"/>
    <x v="7"/>
    <x v="3"/>
    <x v="69"/>
    <x v="69"/>
    <x v="1"/>
    <n v="2"/>
    <n v="25.33"/>
    <n v="99.72"/>
    <n v="199.44"/>
    <n v="50.66"/>
    <n v="148.78"/>
  </r>
  <r>
    <s v="TXN02514"/>
    <x v="105"/>
    <s v="CUST0541"/>
    <x v="1238"/>
    <x v="2"/>
    <x v="40"/>
    <x v="40"/>
    <x v="4"/>
    <n v="7"/>
    <n v="21.9"/>
    <n v="8.76"/>
    <n v="61.32"/>
    <n v="153.29999999999998"/>
    <n v="-91.97999999999999"/>
  </r>
  <r>
    <s v="TXN02515"/>
    <x v="298"/>
    <s v="CUST1059"/>
    <x v="10"/>
    <x v="2"/>
    <x v="63"/>
    <x v="63"/>
    <x v="4"/>
    <n v="9"/>
    <n v="28.03"/>
    <n v="31.95"/>
    <n v="287.55"/>
    <n v="252.27"/>
    <n v="35.28"/>
  </r>
  <r>
    <s v="TXN02516"/>
    <x v="341"/>
    <s v="CUST0642"/>
    <x v="651"/>
    <x v="1"/>
    <x v="29"/>
    <x v="29"/>
    <x v="2"/>
    <n v="2"/>
    <n v="14.75"/>
    <n v="17.64"/>
    <n v="35.28"/>
    <n v="29.5"/>
    <n v="5.7800000000000011"/>
  </r>
  <r>
    <s v="TXN02517"/>
    <x v="21"/>
    <s v="CUST0893"/>
    <x v="843"/>
    <x v="0"/>
    <x v="29"/>
    <x v="29"/>
    <x v="2"/>
    <n v="3"/>
    <n v="14.75"/>
    <n v="54.56"/>
    <n v="163.68"/>
    <n v="44.25"/>
    <n v="119.43"/>
  </r>
  <r>
    <s v="TXN02518"/>
    <x v="83"/>
    <s v="CUST0338"/>
    <x v="784"/>
    <x v="1"/>
    <x v="13"/>
    <x v="13"/>
    <x v="0"/>
    <n v="3"/>
    <n v="4.59"/>
    <n v="54.68"/>
    <n v="164.04"/>
    <n v="13.77"/>
    <n v="150.26999999999998"/>
  </r>
  <r>
    <s v="TXN02519"/>
    <x v="236"/>
    <s v="CUST0647"/>
    <x v="248"/>
    <x v="1"/>
    <x v="29"/>
    <x v="29"/>
    <x v="2"/>
    <n v="9"/>
    <n v="14.75"/>
    <n v="8.81"/>
    <n v="79.290000000000006"/>
    <n v="132.75"/>
    <n v="-53.459999999999994"/>
  </r>
  <r>
    <s v="TXN02520"/>
    <x v="210"/>
    <s v="CUST1007"/>
    <x v="1093"/>
    <x v="2"/>
    <x v="0"/>
    <x v="0"/>
    <x v="0"/>
    <n v="1"/>
    <n v="47.78"/>
    <n v="10.53"/>
    <n v="10.53"/>
    <n v="47.78"/>
    <n v="-37.25"/>
  </r>
  <r>
    <s v="TXN02521"/>
    <x v="352"/>
    <s v="CUST0310"/>
    <x v="600"/>
    <x v="2"/>
    <x v="59"/>
    <x v="59"/>
    <x v="0"/>
    <n v="7"/>
    <n v="35.39"/>
    <n v="63.55"/>
    <n v="444.84999999999997"/>
    <n v="247.73000000000002"/>
    <n v="197.11999999999995"/>
  </r>
  <r>
    <s v="TXN02522"/>
    <x v="321"/>
    <s v="CUST1139"/>
    <x v="414"/>
    <x v="3"/>
    <x v="10"/>
    <x v="10"/>
    <x v="1"/>
    <n v="3"/>
    <n v="41.78"/>
    <n v="79.44"/>
    <n v="238.32"/>
    <n v="125.34"/>
    <n v="112.97999999999999"/>
  </r>
  <r>
    <s v="TXN02523"/>
    <x v="209"/>
    <s v="CUST1347"/>
    <x v="1180"/>
    <x v="0"/>
    <x v="26"/>
    <x v="26"/>
    <x v="4"/>
    <n v="9"/>
    <n v="21.34"/>
    <n v="60.6"/>
    <n v="545.4"/>
    <n v="192.06"/>
    <n v="353.34"/>
  </r>
  <r>
    <s v="TXN02524"/>
    <x v="342"/>
    <s v="CUST1304"/>
    <x v="1014"/>
    <x v="1"/>
    <x v="2"/>
    <x v="2"/>
    <x v="1"/>
    <n v="4"/>
    <n v="33.65"/>
    <n v="7.66"/>
    <n v="30.64"/>
    <n v="134.6"/>
    <n v="-103.96"/>
  </r>
  <r>
    <s v="TXN02525"/>
    <x v="44"/>
    <s v="CUST0902"/>
    <x v="614"/>
    <x v="3"/>
    <x v="17"/>
    <x v="17"/>
    <x v="1"/>
    <n v="5"/>
    <n v="26.74"/>
    <n v="67.819999999999993"/>
    <n v="339.09999999999997"/>
    <n v="133.69999999999999"/>
    <n v="205.39999999999998"/>
  </r>
  <r>
    <s v="TXN02526"/>
    <x v="148"/>
    <s v="CUST0109"/>
    <x v="484"/>
    <x v="0"/>
    <x v="36"/>
    <x v="36"/>
    <x v="2"/>
    <n v="7"/>
    <n v="44.18"/>
    <n v="80.150000000000006"/>
    <n v="561.05000000000007"/>
    <n v="309.26"/>
    <n v="251.79000000000008"/>
  </r>
  <r>
    <s v="TXN02527"/>
    <x v="242"/>
    <s v="CUST0387"/>
    <x v="1089"/>
    <x v="1"/>
    <x v="7"/>
    <x v="7"/>
    <x v="3"/>
    <n v="6"/>
    <n v="17.45"/>
    <n v="60.25"/>
    <n v="361.5"/>
    <n v="104.69999999999999"/>
    <n v="256.8"/>
  </r>
  <r>
    <s v="TXN02528"/>
    <x v="9"/>
    <s v="CUST0305"/>
    <x v="706"/>
    <x v="2"/>
    <x v="9"/>
    <x v="9"/>
    <x v="4"/>
    <n v="6"/>
    <n v="38.15"/>
    <n v="41.92"/>
    <n v="251.52"/>
    <n v="228.89999999999998"/>
    <n v="22.620000000000033"/>
  </r>
  <r>
    <s v="TXN02529"/>
    <x v="68"/>
    <s v="CUST0112"/>
    <x v="8"/>
    <x v="2"/>
    <x v="51"/>
    <x v="51"/>
    <x v="2"/>
    <n v="2"/>
    <n v="3.13"/>
    <n v="69.55"/>
    <n v="139.1"/>
    <n v="6.26"/>
    <n v="132.84"/>
  </r>
  <r>
    <s v="TXN02530"/>
    <x v="8"/>
    <s v="CUST0471"/>
    <x v="859"/>
    <x v="2"/>
    <x v="11"/>
    <x v="11"/>
    <x v="2"/>
    <n v="8"/>
    <n v="45.97"/>
    <n v="19.2"/>
    <n v="153.6"/>
    <n v="367.76"/>
    <n v="-214.16"/>
  </r>
  <r>
    <s v="TXN02531"/>
    <x v="112"/>
    <s v="CUST0376"/>
    <x v="393"/>
    <x v="1"/>
    <x v="21"/>
    <x v="21"/>
    <x v="0"/>
    <n v="6"/>
    <n v="12.41"/>
    <n v="32.22"/>
    <n v="193.32"/>
    <n v="74.460000000000008"/>
    <n v="118.85999999999999"/>
  </r>
  <r>
    <s v="TXN02532"/>
    <x v="95"/>
    <s v="CUST0074"/>
    <x v="141"/>
    <x v="3"/>
    <x v="16"/>
    <x v="16"/>
    <x v="3"/>
    <n v="8"/>
    <n v="47.88"/>
    <n v="18.149999999999999"/>
    <n v="145.19999999999999"/>
    <n v="383.04"/>
    <n v="-237.84000000000003"/>
  </r>
  <r>
    <s v="TXN02533"/>
    <x v="332"/>
    <s v="CUST0964"/>
    <x v="386"/>
    <x v="1"/>
    <x v="27"/>
    <x v="27"/>
    <x v="3"/>
    <n v="7"/>
    <n v="9.64"/>
    <n v="25.61"/>
    <n v="179.26999999999998"/>
    <n v="67.48"/>
    <n v="111.78999999999998"/>
  </r>
  <r>
    <s v="TXN02534"/>
    <x v="42"/>
    <s v="CUST0533"/>
    <x v="952"/>
    <x v="3"/>
    <x v="34"/>
    <x v="34"/>
    <x v="2"/>
    <n v="2"/>
    <n v="8.02"/>
    <n v="53.16"/>
    <n v="106.32"/>
    <n v="16.04"/>
    <n v="90.28"/>
  </r>
  <r>
    <s v="TXN02535"/>
    <x v="288"/>
    <s v="CUST0335"/>
    <x v="1031"/>
    <x v="2"/>
    <x v="42"/>
    <x v="42"/>
    <x v="1"/>
    <n v="2"/>
    <n v="1.35"/>
    <n v="10.46"/>
    <n v="20.92"/>
    <n v="2.7"/>
    <n v="18.220000000000002"/>
  </r>
  <r>
    <s v="TXN02536"/>
    <x v="327"/>
    <s v="CUST1446"/>
    <x v="628"/>
    <x v="1"/>
    <x v="52"/>
    <x v="52"/>
    <x v="1"/>
    <n v="7"/>
    <n v="14.27"/>
    <n v="23.36"/>
    <n v="163.51999999999998"/>
    <n v="99.89"/>
    <n v="63.629999999999981"/>
  </r>
  <r>
    <s v="TXN02537"/>
    <x v="55"/>
    <s v="CUST0957"/>
    <x v="315"/>
    <x v="2"/>
    <x v="1"/>
    <x v="1"/>
    <x v="1"/>
    <n v="6"/>
    <n v="22.93"/>
    <n v="5.31"/>
    <n v="31.86"/>
    <n v="137.57999999999998"/>
    <n v="-105.71999999999998"/>
  </r>
  <r>
    <s v="TXN02538"/>
    <x v="98"/>
    <s v="CUST0894"/>
    <x v="716"/>
    <x v="0"/>
    <x v="0"/>
    <x v="0"/>
    <x v="0"/>
    <n v="5"/>
    <n v="47.78"/>
    <n v="97.65"/>
    <n v="488.25"/>
    <n v="238.9"/>
    <n v="249.35"/>
  </r>
  <r>
    <s v="TXN02539"/>
    <x v="29"/>
    <s v="CUST0238"/>
    <x v="308"/>
    <x v="2"/>
    <x v="48"/>
    <x v="48"/>
    <x v="0"/>
    <n v="7"/>
    <n v="1.01"/>
    <n v="19.21"/>
    <n v="134.47"/>
    <n v="7.07"/>
    <n v="127.4"/>
  </r>
  <r>
    <s v="TXN02540"/>
    <x v="81"/>
    <s v="CUST1014"/>
    <x v="1124"/>
    <x v="2"/>
    <x v="42"/>
    <x v="42"/>
    <x v="1"/>
    <n v="7"/>
    <n v="1.35"/>
    <n v="66.900000000000006"/>
    <n v="468.30000000000007"/>
    <n v="9.4500000000000011"/>
    <n v="458.85000000000008"/>
  </r>
  <r>
    <s v="TXN02541"/>
    <x v="132"/>
    <s v="CUST0084"/>
    <x v="788"/>
    <x v="1"/>
    <x v="74"/>
    <x v="74"/>
    <x v="3"/>
    <n v="6"/>
    <n v="8.86"/>
    <n v="76.180000000000007"/>
    <n v="457.08000000000004"/>
    <n v="53.16"/>
    <n v="403.92000000000007"/>
  </r>
  <r>
    <s v="TXN02542"/>
    <x v="163"/>
    <s v="CUST0905"/>
    <x v="98"/>
    <x v="2"/>
    <x v="66"/>
    <x v="66"/>
    <x v="2"/>
    <n v="9"/>
    <n v="31.85"/>
    <n v="71.78"/>
    <n v="646.02"/>
    <n v="286.65000000000003"/>
    <n v="359.36999999999995"/>
  </r>
  <r>
    <s v="TXN02543"/>
    <x v="132"/>
    <s v="CUST0731"/>
    <x v="1239"/>
    <x v="1"/>
    <x v="56"/>
    <x v="56"/>
    <x v="0"/>
    <n v="2"/>
    <n v="41.18"/>
    <n v="35.96"/>
    <n v="71.92"/>
    <n v="82.36"/>
    <n v="-10.439999999999998"/>
  </r>
  <r>
    <s v="TXN02544"/>
    <x v="343"/>
    <s v="CUST1453"/>
    <x v="905"/>
    <x v="3"/>
    <x v="55"/>
    <x v="55"/>
    <x v="1"/>
    <n v="4"/>
    <n v="21.45"/>
    <n v="51.24"/>
    <n v="204.96"/>
    <n v="85.8"/>
    <n v="119.16000000000001"/>
  </r>
  <r>
    <s v="TXN02545"/>
    <x v="56"/>
    <s v="CUST1149"/>
    <x v="904"/>
    <x v="1"/>
    <x v="43"/>
    <x v="43"/>
    <x v="0"/>
    <n v="7"/>
    <n v="30.96"/>
    <n v="79.849999999999994"/>
    <n v="558.94999999999993"/>
    <n v="216.72"/>
    <n v="342.2299999999999"/>
  </r>
  <r>
    <s v="TXN02546"/>
    <x v="341"/>
    <s v="CUST0994"/>
    <x v="605"/>
    <x v="2"/>
    <x v="0"/>
    <x v="0"/>
    <x v="0"/>
    <n v="9"/>
    <n v="47.78"/>
    <n v="51.06"/>
    <n v="459.54"/>
    <n v="430.02"/>
    <n v="29.520000000000039"/>
  </r>
  <r>
    <s v="TXN02547"/>
    <x v="156"/>
    <s v="CUST0938"/>
    <x v="846"/>
    <x v="1"/>
    <x v="0"/>
    <x v="0"/>
    <x v="0"/>
    <n v="2"/>
    <n v="47.78"/>
    <n v="20.12"/>
    <n v="40.24"/>
    <n v="95.56"/>
    <n v="-55.32"/>
  </r>
  <r>
    <s v="TXN02548"/>
    <x v="56"/>
    <s v="CUST1010"/>
    <x v="1020"/>
    <x v="3"/>
    <x v="18"/>
    <x v="18"/>
    <x v="4"/>
    <n v="5"/>
    <n v="45.26"/>
    <n v="54.85"/>
    <n v="274.25"/>
    <n v="226.29999999999998"/>
    <n v="47.950000000000017"/>
  </r>
  <r>
    <s v="TXN02549"/>
    <x v="140"/>
    <s v="CUST0231"/>
    <x v="823"/>
    <x v="1"/>
    <x v="70"/>
    <x v="70"/>
    <x v="2"/>
    <n v="6"/>
    <n v="36.229999999999997"/>
    <n v="65.540000000000006"/>
    <n v="393.24"/>
    <n v="217.38"/>
    <n v="175.86"/>
  </r>
  <r>
    <s v="TXN02550"/>
    <x v="301"/>
    <s v="CUST1475"/>
    <x v="740"/>
    <x v="3"/>
    <x v="63"/>
    <x v="63"/>
    <x v="4"/>
    <n v="9"/>
    <n v="28.03"/>
    <n v="47.35"/>
    <n v="426.15000000000003"/>
    <n v="252.27"/>
    <n v="173.88000000000002"/>
  </r>
  <r>
    <s v="TXN02551"/>
    <x v="338"/>
    <s v="CUST0304"/>
    <x v="112"/>
    <x v="0"/>
    <x v="17"/>
    <x v="17"/>
    <x v="1"/>
    <n v="6"/>
    <n v="26.74"/>
    <n v="51.89"/>
    <n v="311.34000000000003"/>
    <n v="160.44"/>
    <n v="150.90000000000003"/>
  </r>
  <r>
    <s v="TXN02552"/>
    <x v="230"/>
    <s v="CUST0254"/>
    <x v="43"/>
    <x v="0"/>
    <x v="19"/>
    <x v="19"/>
    <x v="3"/>
    <n v="1"/>
    <n v="22.66"/>
    <n v="28.5"/>
    <n v="28.5"/>
    <n v="22.66"/>
    <n v="5.84"/>
  </r>
  <r>
    <s v="TXN02553"/>
    <x v="256"/>
    <s v="CUST0716"/>
    <x v="1240"/>
    <x v="1"/>
    <x v="11"/>
    <x v="11"/>
    <x v="2"/>
    <n v="5"/>
    <n v="45.97"/>
    <n v="66.19"/>
    <n v="330.95"/>
    <n v="229.85"/>
    <n v="101.1"/>
  </r>
  <r>
    <s v="TXN02554"/>
    <x v="3"/>
    <s v="CUST0192"/>
    <x v="1241"/>
    <x v="1"/>
    <x v="24"/>
    <x v="24"/>
    <x v="0"/>
    <n v="1"/>
    <n v="24.52"/>
    <n v="15.01"/>
    <n v="15.01"/>
    <n v="24.52"/>
    <n v="-9.51"/>
  </r>
  <r>
    <s v="TXN02555"/>
    <x v="343"/>
    <s v="CUST0418"/>
    <x v="1242"/>
    <x v="0"/>
    <x v="28"/>
    <x v="28"/>
    <x v="3"/>
    <n v="6"/>
    <n v="16.21"/>
    <n v="42.27"/>
    <n v="253.62"/>
    <n v="97.26"/>
    <n v="156.36000000000001"/>
  </r>
  <r>
    <s v="TXN02556"/>
    <x v="300"/>
    <s v="CUST0582"/>
    <x v="800"/>
    <x v="0"/>
    <x v="31"/>
    <x v="31"/>
    <x v="3"/>
    <n v="5"/>
    <n v="13.9"/>
    <n v="55.63"/>
    <n v="278.15000000000003"/>
    <n v="69.5"/>
    <n v="208.65000000000003"/>
  </r>
  <r>
    <s v="TXN02557"/>
    <x v="337"/>
    <s v="CUST0370"/>
    <x v="1158"/>
    <x v="3"/>
    <x v="57"/>
    <x v="57"/>
    <x v="0"/>
    <n v="6"/>
    <n v="31.77"/>
    <n v="78.56"/>
    <n v="471.36"/>
    <n v="190.62"/>
    <n v="280.74"/>
  </r>
  <r>
    <s v="TXN02558"/>
    <x v="8"/>
    <s v="CUST0345"/>
    <x v="781"/>
    <x v="1"/>
    <x v="70"/>
    <x v="70"/>
    <x v="2"/>
    <n v="3"/>
    <n v="36.229999999999997"/>
    <n v="9.7799999999999994"/>
    <n v="29.339999999999996"/>
    <n v="108.69"/>
    <n v="-79.349999999999994"/>
  </r>
  <r>
    <s v="TXN02559"/>
    <x v="232"/>
    <s v="CUST1042"/>
    <x v="1243"/>
    <x v="0"/>
    <x v="27"/>
    <x v="27"/>
    <x v="3"/>
    <n v="9"/>
    <n v="9.64"/>
    <n v="39.33"/>
    <n v="353.96999999999997"/>
    <n v="86.76"/>
    <n v="267.20999999999998"/>
  </r>
  <r>
    <s v="TXN02560"/>
    <x v="37"/>
    <s v="CUST0559"/>
    <x v="332"/>
    <x v="3"/>
    <x v="68"/>
    <x v="68"/>
    <x v="0"/>
    <n v="8"/>
    <n v="1.38"/>
    <n v="97.61"/>
    <n v="780.88"/>
    <n v="11.04"/>
    <n v="769.84"/>
  </r>
  <r>
    <s v="TXN02561"/>
    <x v="94"/>
    <s v="CUST1154"/>
    <x v="1244"/>
    <x v="3"/>
    <x v="70"/>
    <x v="70"/>
    <x v="2"/>
    <n v="4"/>
    <n v="36.229999999999997"/>
    <n v="35.79"/>
    <n v="143.16"/>
    <n v="144.91999999999999"/>
    <n v="-1.7599999999999909"/>
  </r>
  <r>
    <s v="TXN02562"/>
    <x v="40"/>
    <s v="CUST1359"/>
    <x v="1157"/>
    <x v="0"/>
    <x v="10"/>
    <x v="10"/>
    <x v="1"/>
    <n v="1"/>
    <n v="41.78"/>
    <n v="36.770000000000003"/>
    <n v="36.770000000000003"/>
    <n v="41.78"/>
    <n v="-5.009999999999998"/>
  </r>
  <r>
    <s v="TXN02563"/>
    <x v="351"/>
    <s v="CUST1200"/>
    <x v="1245"/>
    <x v="2"/>
    <x v="27"/>
    <x v="27"/>
    <x v="3"/>
    <n v="1"/>
    <n v="9.64"/>
    <n v="18.239999999999998"/>
    <n v="18.239999999999998"/>
    <n v="9.64"/>
    <n v="8.5999999999999979"/>
  </r>
  <r>
    <s v="TXN02564"/>
    <x v="61"/>
    <s v="CUST0435"/>
    <x v="208"/>
    <x v="1"/>
    <x v="58"/>
    <x v="58"/>
    <x v="0"/>
    <n v="1"/>
    <n v="11.76"/>
    <n v="42.25"/>
    <n v="42.25"/>
    <n v="11.76"/>
    <n v="30.490000000000002"/>
  </r>
  <r>
    <s v="TXN02565"/>
    <x v="255"/>
    <s v="CUST1196"/>
    <x v="888"/>
    <x v="0"/>
    <x v="11"/>
    <x v="11"/>
    <x v="2"/>
    <n v="4"/>
    <n v="45.97"/>
    <n v="80.38"/>
    <n v="321.52"/>
    <n v="183.88"/>
    <n v="137.63999999999999"/>
  </r>
  <r>
    <s v="TXN02566"/>
    <x v="343"/>
    <s v="CUST0009"/>
    <x v="309"/>
    <x v="0"/>
    <x v="62"/>
    <x v="62"/>
    <x v="2"/>
    <n v="4"/>
    <n v="46.58"/>
    <n v="10.41"/>
    <n v="41.64"/>
    <n v="186.32"/>
    <n v="-144.68"/>
  </r>
  <r>
    <s v="TXN02567"/>
    <x v="48"/>
    <s v="CUST1078"/>
    <x v="1246"/>
    <x v="3"/>
    <x v="47"/>
    <x v="47"/>
    <x v="2"/>
    <n v="5"/>
    <n v="29.86"/>
    <n v="30.11"/>
    <n v="150.55000000000001"/>
    <n v="149.30000000000001"/>
    <n v="1.25"/>
  </r>
  <r>
    <s v="TXN02568"/>
    <x v="324"/>
    <s v="CUST1169"/>
    <x v="887"/>
    <x v="1"/>
    <x v="37"/>
    <x v="37"/>
    <x v="2"/>
    <n v="3"/>
    <n v="36.64"/>
    <n v="52.4"/>
    <n v="157.19999999999999"/>
    <n v="109.92"/>
    <n v="47.279999999999987"/>
  </r>
  <r>
    <s v="TXN02569"/>
    <x v="195"/>
    <s v="CUST0370"/>
    <x v="1158"/>
    <x v="3"/>
    <x v="30"/>
    <x v="30"/>
    <x v="3"/>
    <n v="7"/>
    <n v="24.03"/>
    <n v="32.78"/>
    <n v="229.46"/>
    <n v="168.21"/>
    <n v="61.25"/>
  </r>
  <r>
    <s v="TXN02570"/>
    <x v="92"/>
    <s v="CUST0853"/>
    <x v="801"/>
    <x v="1"/>
    <x v="27"/>
    <x v="27"/>
    <x v="3"/>
    <n v="5"/>
    <n v="9.64"/>
    <n v="73.290000000000006"/>
    <n v="366.45000000000005"/>
    <n v="48.2"/>
    <n v="318.25000000000006"/>
  </r>
  <r>
    <s v="TXN02571"/>
    <x v="319"/>
    <s v="CUST0158"/>
    <x v="590"/>
    <x v="0"/>
    <x v="18"/>
    <x v="18"/>
    <x v="4"/>
    <n v="1"/>
    <n v="45.26"/>
    <n v="37.549999999999997"/>
    <n v="37.549999999999997"/>
    <n v="45.26"/>
    <n v="-7.7100000000000009"/>
  </r>
  <r>
    <s v="TXN02572"/>
    <x v="338"/>
    <s v="CUST0505"/>
    <x v="1190"/>
    <x v="2"/>
    <x v="65"/>
    <x v="65"/>
    <x v="1"/>
    <n v="3"/>
    <n v="47.62"/>
    <n v="39.99"/>
    <n v="119.97"/>
    <n v="142.85999999999999"/>
    <n v="-22.889999999999986"/>
  </r>
  <r>
    <s v="TXN02573"/>
    <x v="174"/>
    <s v="CUST1021"/>
    <x v="530"/>
    <x v="0"/>
    <x v="12"/>
    <x v="12"/>
    <x v="2"/>
    <n v="3"/>
    <n v="32.950000000000003"/>
    <n v="61.96"/>
    <n v="185.88"/>
    <n v="98.850000000000009"/>
    <n v="87.029999999999987"/>
  </r>
  <r>
    <s v="TXN02574"/>
    <x v="364"/>
    <s v="CUST1387"/>
    <x v="835"/>
    <x v="1"/>
    <x v="13"/>
    <x v="13"/>
    <x v="0"/>
    <n v="3"/>
    <n v="4.59"/>
    <n v="14.72"/>
    <n v="44.160000000000004"/>
    <n v="13.77"/>
    <n v="30.390000000000004"/>
  </r>
  <r>
    <s v="TXN02575"/>
    <x v="99"/>
    <s v="CUST0194"/>
    <x v="1035"/>
    <x v="2"/>
    <x v="48"/>
    <x v="48"/>
    <x v="0"/>
    <n v="6"/>
    <n v="1.01"/>
    <n v="30.86"/>
    <n v="185.16"/>
    <n v="6.0600000000000005"/>
    <n v="179.1"/>
  </r>
  <r>
    <s v="TXN02576"/>
    <x v="79"/>
    <s v="CUST0674"/>
    <x v="1247"/>
    <x v="2"/>
    <x v="23"/>
    <x v="23"/>
    <x v="2"/>
    <n v="6"/>
    <n v="13.68"/>
    <n v="54.01"/>
    <n v="324.06"/>
    <n v="82.08"/>
    <n v="241.98000000000002"/>
  </r>
  <r>
    <s v="TXN02577"/>
    <x v="21"/>
    <s v="CUST0054"/>
    <x v="1248"/>
    <x v="3"/>
    <x v="23"/>
    <x v="23"/>
    <x v="2"/>
    <n v="6"/>
    <n v="13.68"/>
    <n v="92.38"/>
    <n v="554.28"/>
    <n v="82.08"/>
    <n v="472.2"/>
  </r>
  <r>
    <s v="TXN02578"/>
    <x v="203"/>
    <s v="CUST0583"/>
    <x v="130"/>
    <x v="2"/>
    <x v="31"/>
    <x v="31"/>
    <x v="3"/>
    <n v="6"/>
    <n v="13.9"/>
    <n v="41.21"/>
    <n v="247.26"/>
    <n v="83.4"/>
    <n v="163.85999999999999"/>
  </r>
  <r>
    <s v="TXN02579"/>
    <x v="240"/>
    <s v="CUST1396"/>
    <x v="468"/>
    <x v="1"/>
    <x v="25"/>
    <x v="25"/>
    <x v="2"/>
    <n v="7"/>
    <n v="40.75"/>
    <n v="83.37"/>
    <n v="583.59"/>
    <n v="285.25"/>
    <n v="298.34000000000003"/>
  </r>
  <r>
    <s v="TXN02580"/>
    <x v="105"/>
    <s v="CUST1394"/>
    <x v="915"/>
    <x v="1"/>
    <x v="70"/>
    <x v="70"/>
    <x v="2"/>
    <n v="5"/>
    <n v="36.229999999999997"/>
    <n v="28.47"/>
    <n v="142.35"/>
    <n v="181.14999999999998"/>
    <n v="-38.799999999999983"/>
  </r>
  <r>
    <s v="TXN02581"/>
    <x v="191"/>
    <s v="CUST0250"/>
    <x v="153"/>
    <x v="2"/>
    <x v="63"/>
    <x v="63"/>
    <x v="4"/>
    <n v="2"/>
    <n v="28.03"/>
    <n v="52.49"/>
    <n v="104.98"/>
    <n v="56.06"/>
    <n v="48.92"/>
  </r>
  <r>
    <s v="TXN02582"/>
    <x v="280"/>
    <s v="CUST0808"/>
    <x v="493"/>
    <x v="0"/>
    <x v="61"/>
    <x v="61"/>
    <x v="1"/>
    <n v="9"/>
    <n v="36.08"/>
    <n v="51.39"/>
    <n v="462.51"/>
    <n v="324.71999999999997"/>
    <n v="137.79000000000002"/>
  </r>
  <r>
    <s v="TXN02583"/>
    <x v="345"/>
    <s v="CUST0766"/>
    <x v="1249"/>
    <x v="2"/>
    <x v="69"/>
    <x v="69"/>
    <x v="1"/>
    <n v="3"/>
    <n v="25.33"/>
    <n v="67.81"/>
    <n v="203.43"/>
    <n v="75.989999999999995"/>
    <n v="127.44000000000001"/>
  </r>
  <r>
    <s v="TXN02584"/>
    <x v="143"/>
    <s v="CUST1210"/>
    <x v="419"/>
    <x v="2"/>
    <x v="10"/>
    <x v="10"/>
    <x v="1"/>
    <n v="9"/>
    <n v="41.78"/>
    <n v="93.41"/>
    <n v="840.68999999999994"/>
    <n v="376.02"/>
    <n v="464.66999999999996"/>
  </r>
  <r>
    <s v="TXN02585"/>
    <x v="178"/>
    <s v="CUST0218"/>
    <x v="698"/>
    <x v="1"/>
    <x v="44"/>
    <x v="44"/>
    <x v="4"/>
    <n v="7"/>
    <n v="2.25"/>
    <n v="61.56"/>
    <n v="430.92"/>
    <n v="15.75"/>
    <n v="415.17"/>
  </r>
  <r>
    <s v="TXN02586"/>
    <x v="196"/>
    <s v="CUST0663"/>
    <x v="26"/>
    <x v="0"/>
    <x v="59"/>
    <x v="59"/>
    <x v="0"/>
    <n v="9"/>
    <n v="35.39"/>
    <n v="56.49"/>
    <n v="508.41"/>
    <n v="318.51"/>
    <n v="189.90000000000003"/>
  </r>
  <r>
    <s v="TXN02587"/>
    <x v="173"/>
    <s v="CUST0315"/>
    <x v="962"/>
    <x v="3"/>
    <x v="60"/>
    <x v="60"/>
    <x v="1"/>
    <n v="2"/>
    <n v="42.74"/>
    <n v="61.4"/>
    <n v="122.8"/>
    <n v="85.48"/>
    <n v="37.319999999999993"/>
  </r>
  <r>
    <s v="TXN02588"/>
    <x v="136"/>
    <s v="CUST0060"/>
    <x v="225"/>
    <x v="3"/>
    <x v="54"/>
    <x v="54"/>
    <x v="1"/>
    <n v="4"/>
    <n v="48.6"/>
    <n v="70.709999999999994"/>
    <n v="282.83999999999997"/>
    <n v="194.4"/>
    <n v="88.439999999999969"/>
  </r>
  <r>
    <s v="TXN02589"/>
    <x v="163"/>
    <s v="CUST0167"/>
    <x v="1250"/>
    <x v="0"/>
    <x v="57"/>
    <x v="57"/>
    <x v="0"/>
    <n v="3"/>
    <n v="31.77"/>
    <n v="55.98"/>
    <n v="167.94"/>
    <n v="95.31"/>
    <n v="72.63"/>
  </r>
  <r>
    <s v="TXN02590"/>
    <x v="249"/>
    <s v="CUST0943"/>
    <x v="1251"/>
    <x v="2"/>
    <x v="65"/>
    <x v="65"/>
    <x v="1"/>
    <n v="9"/>
    <n v="47.62"/>
    <n v="82.85"/>
    <n v="745.65"/>
    <n v="428.58"/>
    <n v="317.07"/>
  </r>
  <r>
    <s v="TXN02591"/>
    <x v="17"/>
    <s v="CUST1450"/>
    <x v="713"/>
    <x v="1"/>
    <x v="21"/>
    <x v="21"/>
    <x v="0"/>
    <n v="8"/>
    <n v="12.41"/>
    <n v="21.73"/>
    <n v="173.84"/>
    <n v="99.28"/>
    <n v="74.56"/>
  </r>
  <r>
    <s v="TXN02592"/>
    <x v="245"/>
    <s v="CUST1351"/>
    <x v="65"/>
    <x v="1"/>
    <x v="10"/>
    <x v="10"/>
    <x v="1"/>
    <n v="3"/>
    <n v="41.78"/>
    <n v="49.08"/>
    <n v="147.24"/>
    <n v="125.34"/>
    <n v="21.900000000000006"/>
  </r>
  <r>
    <s v="TXN02593"/>
    <x v="62"/>
    <s v="CUST0983"/>
    <x v="884"/>
    <x v="3"/>
    <x v="59"/>
    <x v="59"/>
    <x v="0"/>
    <n v="3"/>
    <n v="35.39"/>
    <n v="80.91"/>
    <n v="242.73"/>
    <n v="106.17"/>
    <n v="136.56"/>
  </r>
  <r>
    <s v="TXN02594"/>
    <x v="258"/>
    <s v="CUST0930"/>
    <x v="30"/>
    <x v="1"/>
    <x v="72"/>
    <x v="72"/>
    <x v="1"/>
    <n v="4"/>
    <n v="3.66"/>
    <n v="41.82"/>
    <n v="167.28"/>
    <n v="14.64"/>
    <n v="152.63999999999999"/>
  </r>
  <r>
    <s v="TXN02595"/>
    <x v="170"/>
    <s v="CUST1287"/>
    <x v="1026"/>
    <x v="1"/>
    <x v="51"/>
    <x v="51"/>
    <x v="2"/>
    <n v="2"/>
    <n v="3.13"/>
    <n v="74.53"/>
    <n v="149.06"/>
    <n v="6.26"/>
    <n v="142.80000000000001"/>
  </r>
  <r>
    <s v="TXN02596"/>
    <x v="350"/>
    <s v="CUST0552"/>
    <x v="534"/>
    <x v="0"/>
    <x v="41"/>
    <x v="41"/>
    <x v="4"/>
    <n v="7"/>
    <n v="45.1"/>
    <n v="26.17"/>
    <n v="183.19"/>
    <n v="315.7"/>
    <n v="-132.51"/>
  </r>
  <r>
    <s v="TXN02597"/>
    <x v="62"/>
    <s v="CUST1217"/>
    <x v="668"/>
    <x v="0"/>
    <x v="63"/>
    <x v="63"/>
    <x v="4"/>
    <n v="8"/>
    <n v="28.03"/>
    <n v="23.37"/>
    <n v="186.96"/>
    <n v="224.24"/>
    <n v="-37.28"/>
  </r>
  <r>
    <s v="TXN02598"/>
    <x v="112"/>
    <s v="CUST1348"/>
    <x v="512"/>
    <x v="3"/>
    <x v="21"/>
    <x v="21"/>
    <x v="0"/>
    <n v="8"/>
    <n v="12.41"/>
    <n v="86.52"/>
    <n v="692.16"/>
    <n v="99.28"/>
    <n v="592.88"/>
  </r>
  <r>
    <s v="TXN02599"/>
    <x v="105"/>
    <s v="CUST0012"/>
    <x v="90"/>
    <x v="2"/>
    <x v="31"/>
    <x v="31"/>
    <x v="3"/>
    <n v="9"/>
    <n v="13.9"/>
    <n v="50.94"/>
    <n v="458.46"/>
    <n v="125.10000000000001"/>
    <n v="333.35999999999996"/>
  </r>
  <r>
    <s v="TXN02600"/>
    <x v="296"/>
    <s v="CUST0675"/>
    <x v="156"/>
    <x v="3"/>
    <x v="24"/>
    <x v="24"/>
    <x v="0"/>
    <n v="9"/>
    <n v="24.52"/>
    <n v="72.67"/>
    <n v="654.03"/>
    <n v="220.68"/>
    <n v="433.34999999999997"/>
  </r>
  <r>
    <s v="TXN02601"/>
    <x v="153"/>
    <s v="CUST0090"/>
    <x v="61"/>
    <x v="3"/>
    <x v="24"/>
    <x v="24"/>
    <x v="0"/>
    <n v="9"/>
    <n v="24.52"/>
    <n v="12.88"/>
    <n v="115.92"/>
    <n v="220.68"/>
    <n v="-104.76"/>
  </r>
  <r>
    <s v="TXN02602"/>
    <x v="125"/>
    <s v="CUST1344"/>
    <x v="1252"/>
    <x v="0"/>
    <x v="16"/>
    <x v="16"/>
    <x v="3"/>
    <n v="2"/>
    <n v="47.88"/>
    <n v="56.79"/>
    <n v="113.58"/>
    <n v="95.76"/>
    <n v="17.819999999999993"/>
  </r>
  <r>
    <s v="TXN02603"/>
    <x v="179"/>
    <s v="CUST1275"/>
    <x v="1253"/>
    <x v="3"/>
    <x v="35"/>
    <x v="35"/>
    <x v="4"/>
    <n v="8"/>
    <n v="48.19"/>
    <n v="23.8"/>
    <n v="190.4"/>
    <n v="385.52"/>
    <n v="-195.11999999999998"/>
  </r>
  <r>
    <s v="TXN02604"/>
    <x v="186"/>
    <s v="CUST0928"/>
    <x v="461"/>
    <x v="2"/>
    <x v="31"/>
    <x v="31"/>
    <x v="3"/>
    <n v="8"/>
    <n v="13.9"/>
    <n v="79.400000000000006"/>
    <n v="635.20000000000005"/>
    <n v="111.2"/>
    <n v="524"/>
  </r>
  <r>
    <s v="TXN02605"/>
    <x v="152"/>
    <s v="CUST0666"/>
    <x v="395"/>
    <x v="0"/>
    <x v="62"/>
    <x v="62"/>
    <x v="2"/>
    <n v="2"/>
    <n v="46.58"/>
    <n v="51.54"/>
    <n v="103.08"/>
    <n v="93.16"/>
    <n v="9.9200000000000017"/>
  </r>
  <r>
    <s v="TXN02606"/>
    <x v="210"/>
    <s v="CUST1499"/>
    <x v="880"/>
    <x v="1"/>
    <x v="14"/>
    <x v="14"/>
    <x v="3"/>
    <n v="6"/>
    <n v="23.97"/>
    <n v="36.39"/>
    <n v="218.34"/>
    <n v="143.82"/>
    <n v="74.52000000000001"/>
  </r>
  <r>
    <s v="TXN02607"/>
    <x v="197"/>
    <s v="CUST1166"/>
    <x v="223"/>
    <x v="1"/>
    <x v="53"/>
    <x v="53"/>
    <x v="2"/>
    <n v="8"/>
    <n v="23.58"/>
    <n v="61.19"/>
    <n v="489.52"/>
    <n v="188.64"/>
    <n v="300.88"/>
  </r>
  <r>
    <s v="TXN02608"/>
    <x v="157"/>
    <s v="CUST0265"/>
    <x v="1254"/>
    <x v="3"/>
    <x v="20"/>
    <x v="20"/>
    <x v="3"/>
    <n v="3"/>
    <n v="40.85"/>
    <n v="44.57"/>
    <n v="133.71"/>
    <n v="122.55000000000001"/>
    <n v="11.159999999999997"/>
  </r>
  <r>
    <s v="TXN02609"/>
    <x v="343"/>
    <s v="CUST0433"/>
    <x v="498"/>
    <x v="2"/>
    <x v="40"/>
    <x v="40"/>
    <x v="4"/>
    <n v="4"/>
    <n v="21.9"/>
    <n v="99.79"/>
    <n v="399.16"/>
    <n v="87.6"/>
    <n v="311.56000000000006"/>
  </r>
  <r>
    <s v="TXN02610"/>
    <x v="284"/>
    <s v="CUST0100"/>
    <x v="1033"/>
    <x v="0"/>
    <x v="17"/>
    <x v="17"/>
    <x v="1"/>
    <n v="3"/>
    <n v="26.74"/>
    <n v="69.86"/>
    <n v="209.57999999999998"/>
    <n v="80.22"/>
    <n v="129.35999999999999"/>
  </r>
  <r>
    <s v="TXN02611"/>
    <x v="202"/>
    <s v="CUST1319"/>
    <x v="1102"/>
    <x v="3"/>
    <x v="66"/>
    <x v="66"/>
    <x v="2"/>
    <n v="9"/>
    <n v="31.85"/>
    <n v="83.48"/>
    <n v="751.32"/>
    <n v="286.65000000000003"/>
    <n v="464.67"/>
  </r>
  <r>
    <s v="TXN02612"/>
    <x v="187"/>
    <s v="CUST0580"/>
    <x v="1223"/>
    <x v="1"/>
    <x v="46"/>
    <x v="46"/>
    <x v="3"/>
    <n v="9"/>
    <n v="15.25"/>
    <n v="90.33"/>
    <n v="812.97"/>
    <n v="137.25"/>
    <n v="675.72"/>
  </r>
  <r>
    <s v="TXN02613"/>
    <x v="168"/>
    <s v="CUST0662"/>
    <x v="144"/>
    <x v="1"/>
    <x v="38"/>
    <x v="38"/>
    <x v="3"/>
    <n v="3"/>
    <n v="32.54"/>
    <n v="13.31"/>
    <n v="39.93"/>
    <n v="97.62"/>
    <n v="-57.690000000000005"/>
  </r>
  <r>
    <s v="TXN02614"/>
    <x v="347"/>
    <s v="CUST0114"/>
    <x v="725"/>
    <x v="1"/>
    <x v="68"/>
    <x v="68"/>
    <x v="0"/>
    <n v="6"/>
    <n v="1.38"/>
    <n v="71.459999999999994"/>
    <n v="428.76"/>
    <n v="8.2799999999999994"/>
    <n v="420.48"/>
  </r>
  <r>
    <s v="TXN02615"/>
    <x v="197"/>
    <s v="CUST0145"/>
    <x v="703"/>
    <x v="0"/>
    <x v="45"/>
    <x v="45"/>
    <x v="4"/>
    <n v="5"/>
    <n v="39.729999999999997"/>
    <n v="90.82"/>
    <n v="454.09999999999997"/>
    <n v="198.64999999999998"/>
    <n v="255.45"/>
  </r>
  <r>
    <s v="TXN02616"/>
    <x v="337"/>
    <s v="CUST1121"/>
    <x v="104"/>
    <x v="1"/>
    <x v="45"/>
    <x v="45"/>
    <x v="4"/>
    <n v="3"/>
    <n v="39.729999999999997"/>
    <n v="45.2"/>
    <n v="135.60000000000002"/>
    <n v="119.19"/>
    <n v="16.410000000000025"/>
  </r>
  <r>
    <s v="TXN02617"/>
    <x v="309"/>
    <s v="CUST1234"/>
    <x v="1202"/>
    <x v="1"/>
    <x v="65"/>
    <x v="65"/>
    <x v="1"/>
    <n v="1"/>
    <n v="47.62"/>
    <n v="12.69"/>
    <n v="12.69"/>
    <n v="47.62"/>
    <n v="-34.93"/>
  </r>
  <r>
    <s v="TXN02618"/>
    <x v="77"/>
    <s v="CUST0782"/>
    <x v="496"/>
    <x v="3"/>
    <x v="18"/>
    <x v="18"/>
    <x v="4"/>
    <n v="2"/>
    <n v="45.26"/>
    <n v="11.57"/>
    <n v="23.14"/>
    <n v="90.52"/>
    <n v="-67.38"/>
  </r>
  <r>
    <s v="TXN02619"/>
    <x v="259"/>
    <s v="CUST0190"/>
    <x v="287"/>
    <x v="3"/>
    <x v="45"/>
    <x v="45"/>
    <x v="4"/>
    <n v="2"/>
    <n v="39.729999999999997"/>
    <n v="18.649999999999999"/>
    <n v="37.299999999999997"/>
    <n v="79.459999999999994"/>
    <n v="-42.16"/>
  </r>
  <r>
    <s v="TXN02620"/>
    <x v="279"/>
    <s v="CUST0817"/>
    <x v="622"/>
    <x v="2"/>
    <x v="15"/>
    <x v="15"/>
    <x v="4"/>
    <n v="6"/>
    <n v="40"/>
    <n v="20.95"/>
    <n v="125.69999999999999"/>
    <n v="240"/>
    <n v="-114.30000000000001"/>
  </r>
  <r>
    <s v="TXN02621"/>
    <x v="340"/>
    <s v="CUST0523"/>
    <x v="642"/>
    <x v="0"/>
    <x v="64"/>
    <x v="64"/>
    <x v="4"/>
    <n v="1"/>
    <n v="34.61"/>
    <n v="62.88"/>
    <n v="62.88"/>
    <n v="34.61"/>
    <n v="28.270000000000003"/>
  </r>
  <r>
    <s v="TXN02622"/>
    <x v="257"/>
    <s v="CUST0365"/>
    <x v="689"/>
    <x v="2"/>
    <x v="20"/>
    <x v="20"/>
    <x v="3"/>
    <n v="5"/>
    <n v="40.85"/>
    <n v="71.150000000000006"/>
    <n v="355.75"/>
    <n v="204.25"/>
    <n v="151.5"/>
  </r>
  <r>
    <s v="TXN02623"/>
    <x v="253"/>
    <s v="CUST0492"/>
    <x v="1255"/>
    <x v="2"/>
    <x v="11"/>
    <x v="11"/>
    <x v="2"/>
    <n v="3"/>
    <n v="45.97"/>
    <n v="52.34"/>
    <n v="157.02000000000001"/>
    <n v="137.91"/>
    <n v="19.110000000000014"/>
  </r>
  <r>
    <s v="TXN02624"/>
    <x v="322"/>
    <s v="CUST0817"/>
    <x v="622"/>
    <x v="2"/>
    <x v="45"/>
    <x v="45"/>
    <x v="4"/>
    <n v="8"/>
    <n v="39.729999999999997"/>
    <n v="75.510000000000005"/>
    <n v="604.08000000000004"/>
    <n v="317.83999999999997"/>
    <n v="286.24000000000007"/>
  </r>
  <r>
    <s v="TXN02625"/>
    <x v="295"/>
    <s v="CUST0183"/>
    <x v="474"/>
    <x v="3"/>
    <x v="23"/>
    <x v="23"/>
    <x v="2"/>
    <n v="5"/>
    <n v="13.68"/>
    <n v="39.9"/>
    <n v="199.5"/>
    <n v="68.400000000000006"/>
    <n v="131.1"/>
  </r>
  <r>
    <s v="TXN02626"/>
    <x v="213"/>
    <s v="CUST0043"/>
    <x v="1214"/>
    <x v="3"/>
    <x v="40"/>
    <x v="40"/>
    <x v="4"/>
    <n v="3"/>
    <n v="21.9"/>
    <n v="43.78"/>
    <n v="131.34"/>
    <n v="65.699999999999989"/>
    <n v="65.640000000000015"/>
  </r>
  <r>
    <s v="TXN02627"/>
    <x v="61"/>
    <s v="CUST0427"/>
    <x v="252"/>
    <x v="1"/>
    <x v="52"/>
    <x v="52"/>
    <x v="1"/>
    <n v="7"/>
    <n v="14.27"/>
    <n v="32.64"/>
    <n v="228.48000000000002"/>
    <n v="99.89"/>
    <n v="128.59000000000003"/>
  </r>
  <r>
    <s v="TXN02628"/>
    <x v="259"/>
    <s v="CUST0334"/>
    <x v="1028"/>
    <x v="1"/>
    <x v="19"/>
    <x v="19"/>
    <x v="3"/>
    <n v="3"/>
    <n v="22.66"/>
    <n v="21.71"/>
    <n v="65.13"/>
    <n v="67.98"/>
    <n v="-2.8500000000000085"/>
  </r>
  <r>
    <s v="TXN02629"/>
    <x v="227"/>
    <s v="CUST0796"/>
    <x v="685"/>
    <x v="2"/>
    <x v="61"/>
    <x v="61"/>
    <x v="1"/>
    <n v="5"/>
    <n v="36.08"/>
    <n v="26.82"/>
    <n v="134.1"/>
    <n v="180.39999999999998"/>
    <n v="-46.299999999999983"/>
  </r>
  <r>
    <s v="TXN02630"/>
    <x v="132"/>
    <s v="CUST0825"/>
    <x v="1256"/>
    <x v="2"/>
    <x v="29"/>
    <x v="29"/>
    <x v="2"/>
    <n v="2"/>
    <n v="14.75"/>
    <n v="21.42"/>
    <n v="42.84"/>
    <n v="29.5"/>
    <n v="13.340000000000003"/>
  </r>
  <r>
    <s v="TXN02631"/>
    <x v="91"/>
    <s v="CUST0584"/>
    <x v="826"/>
    <x v="0"/>
    <x v="17"/>
    <x v="17"/>
    <x v="1"/>
    <n v="1"/>
    <n v="26.74"/>
    <n v="66.67"/>
    <n v="66.67"/>
    <n v="26.74"/>
    <n v="39.930000000000007"/>
  </r>
  <r>
    <s v="TXN02632"/>
    <x v="19"/>
    <s v="CUST1326"/>
    <x v="726"/>
    <x v="1"/>
    <x v="70"/>
    <x v="70"/>
    <x v="2"/>
    <n v="1"/>
    <n v="36.229999999999997"/>
    <n v="97.06"/>
    <n v="97.06"/>
    <n v="36.229999999999997"/>
    <n v="60.830000000000005"/>
  </r>
  <r>
    <s v="TXN02633"/>
    <x v="130"/>
    <s v="CUST1340"/>
    <x v="751"/>
    <x v="1"/>
    <x v="11"/>
    <x v="11"/>
    <x v="2"/>
    <n v="6"/>
    <n v="45.97"/>
    <n v="43.29"/>
    <n v="259.74"/>
    <n v="275.82"/>
    <n v="-16.079999999999984"/>
  </r>
  <r>
    <s v="TXN02634"/>
    <x v="287"/>
    <s v="CUST0316"/>
    <x v="292"/>
    <x v="2"/>
    <x v="6"/>
    <x v="6"/>
    <x v="1"/>
    <n v="2"/>
    <n v="49.21"/>
    <n v="75.39"/>
    <n v="150.78"/>
    <n v="98.42"/>
    <n v="52.36"/>
  </r>
  <r>
    <s v="TXN02635"/>
    <x v="231"/>
    <s v="CUST0247"/>
    <x v="1257"/>
    <x v="1"/>
    <x v="20"/>
    <x v="20"/>
    <x v="3"/>
    <n v="4"/>
    <n v="40.85"/>
    <n v="88.03"/>
    <n v="352.12"/>
    <n v="163.4"/>
    <n v="188.72"/>
  </r>
  <r>
    <s v="TXN02636"/>
    <x v="63"/>
    <s v="CUST0612"/>
    <x v="122"/>
    <x v="2"/>
    <x v="1"/>
    <x v="1"/>
    <x v="1"/>
    <n v="2"/>
    <n v="22.93"/>
    <n v="99.8"/>
    <n v="199.6"/>
    <n v="45.86"/>
    <n v="153.74"/>
  </r>
  <r>
    <s v="TXN02637"/>
    <x v="123"/>
    <s v="CUST1006"/>
    <x v="1258"/>
    <x v="1"/>
    <x v="46"/>
    <x v="46"/>
    <x v="3"/>
    <n v="4"/>
    <n v="15.25"/>
    <n v="43.7"/>
    <n v="174.8"/>
    <n v="61"/>
    <n v="113.80000000000001"/>
  </r>
  <r>
    <s v="TXN02638"/>
    <x v="232"/>
    <s v="CUST0886"/>
    <x v="1259"/>
    <x v="0"/>
    <x v="64"/>
    <x v="64"/>
    <x v="4"/>
    <n v="6"/>
    <n v="34.61"/>
    <n v="61.49"/>
    <n v="368.94"/>
    <n v="207.66"/>
    <n v="161.28"/>
  </r>
  <r>
    <s v="TXN02639"/>
    <x v="334"/>
    <s v="CUST0636"/>
    <x v="295"/>
    <x v="1"/>
    <x v="5"/>
    <x v="5"/>
    <x v="2"/>
    <n v="4"/>
    <n v="35.82"/>
    <n v="64.14"/>
    <n v="256.56"/>
    <n v="143.28"/>
    <n v="113.28"/>
  </r>
  <r>
    <s v="TXN02640"/>
    <x v="107"/>
    <s v="CUST1403"/>
    <x v="898"/>
    <x v="2"/>
    <x v="70"/>
    <x v="70"/>
    <x v="2"/>
    <n v="2"/>
    <n v="36.229999999999997"/>
    <n v="21.52"/>
    <n v="43.04"/>
    <n v="72.459999999999994"/>
    <n v="-29.419999999999995"/>
  </r>
  <r>
    <s v="TXN02641"/>
    <x v="238"/>
    <s v="CUST1236"/>
    <x v="121"/>
    <x v="3"/>
    <x v="16"/>
    <x v="16"/>
    <x v="3"/>
    <n v="6"/>
    <n v="47.88"/>
    <n v="47.08"/>
    <n v="282.48"/>
    <n v="287.28000000000003"/>
    <n v="-4.8000000000000114"/>
  </r>
  <r>
    <s v="TXN02642"/>
    <x v="18"/>
    <s v="CUST0269"/>
    <x v="1051"/>
    <x v="3"/>
    <x v="43"/>
    <x v="43"/>
    <x v="0"/>
    <n v="9"/>
    <n v="30.96"/>
    <n v="64.540000000000006"/>
    <n v="580.86"/>
    <n v="278.64"/>
    <n v="302.22000000000003"/>
  </r>
  <r>
    <s v="TXN02643"/>
    <x v="117"/>
    <s v="CUST0736"/>
    <x v="487"/>
    <x v="1"/>
    <x v="14"/>
    <x v="14"/>
    <x v="3"/>
    <n v="2"/>
    <n v="23.97"/>
    <n v="63.62"/>
    <n v="127.24"/>
    <n v="47.94"/>
    <n v="79.3"/>
  </r>
  <r>
    <s v="TXN02644"/>
    <x v="240"/>
    <s v="CUST1363"/>
    <x v="394"/>
    <x v="2"/>
    <x v="32"/>
    <x v="32"/>
    <x v="1"/>
    <n v="6"/>
    <n v="3.21"/>
    <n v="93.28"/>
    <n v="559.68000000000006"/>
    <n v="19.259999999999998"/>
    <n v="540.42000000000007"/>
  </r>
  <r>
    <s v="TXN02645"/>
    <x v="55"/>
    <s v="CUST0197"/>
    <x v="1040"/>
    <x v="0"/>
    <x v="64"/>
    <x v="64"/>
    <x v="4"/>
    <n v="8"/>
    <n v="34.61"/>
    <n v="90.34"/>
    <n v="722.72"/>
    <n v="276.88"/>
    <n v="445.84000000000003"/>
  </r>
  <r>
    <s v="TXN02646"/>
    <x v="1"/>
    <s v="CUST0753"/>
    <x v="1091"/>
    <x v="2"/>
    <x v="58"/>
    <x v="58"/>
    <x v="0"/>
    <n v="7"/>
    <n v="11.76"/>
    <n v="14.07"/>
    <n v="98.490000000000009"/>
    <n v="82.32"/>
    <n v="16.170000000000016"/>
  </r>
  <r>
    <s v="TXN02647"/>
    <x v="170"/>
    <s v="CUST1050"/>
    <x v="566"/>
    <x v="1"/>
    <x v="8"/>
    <x v="8"/>
    <x v="0"/>
    <n v="9"/>
    <n v="37.880000000000003"/>
    <n v="76.44"/>
    <n v="687.96"/>
    <n v="340.92"/>
    <n v="347.04"/>
  </r>
  <r>
    <s v="TXN02648"/>
    <x v="66"/>
    <s v="CUST0410"/>
    <x v="841"/>
    <x v="3"/>
    <x v="65"/>
    <x v="65"/>
    <x v="1"/>
    <n v="2"/>
    <n v="47.62"/>
    <n v="12.29"/>
    <n v="24.58"/>
    <n v="95.24"/>
    <n v="-70.66"/>
  </r>
  <r>
    <s v="TXN02649"/>
    <x v="96"/>
    <s v="CUST1003"/>
    <x v="1106"/>
    <x v="1"/>
    <x v="41"/>
    <x v="41"/>
    <x v="4"/>
    <n v="8"/>
    <n v="45.1"/>
    <n v="69.790000000000006"/>
    <n v="558.32000000000005"/>
    <n v="360.8"/>
    <n v="197.52000000000004"/>
  </r>
  <r>
    <s v="TXN02650"/>
    <x v="73"/>
    <s v="CUST0913"/>
    <x v="986"/>
    <x v="2"/>
    <x v="68"/>
    <x v="68"/>
    <x v="0"/>
    <n v="7"/>
    <n v="1.38"/>
    <n v="18.57"/>
    <n v="129.99"/>
    <n v="9.66"/>
    <n v="120.33000000000001"/>
  </r>
  <r>
    <s v="TXN02651"/>
    <x v="319"/>
    <s v="CUST0795"/>
    <x v="1260"/>
    <x v="3"/>
    <x v="35"/>
    <x v="35"/>
    <x v="4"/>
    <n v="6"/>
    <n v="48.19"/>
    <n v="41.22"/>
    <n v="247.32"/>
    <n v="289.14"/>
    <n v="-41.819999999999993"/>
  </r>
  <r>
    <s v="TXN02652"/>
    <x v="213"/>
    <s v="CUST0976"/>
    <x v="623"/>
    <x v="3"/>
    <x v="10"/>
    <x v="10"/>
    <x v="1"/>
    <n v="5"/>
    <n v="41.78"/>
    <n v="77.069999999999993"/>
    <n v="385.34999999999997"/>
    <n v="208.9"/>
    <n v="176.44999999999996"/>
  </r>
  <r>
    <s v="TXN02653"/>
    <x v="198"/>
    <s v="CUST0550"/>
    <x v="1261"/>
    <x v="1"/>
    <x v="27"/>
    <x v="27"/>
    <x v="3"/>
    <n v="3"/>
    <n v="9.64"/>
    <n v="37.950000000000003"/>
    <n v="113.85000000000001"/>
    <n v="28.92"/>
    <n v="84.93"/>
  </r>
  <r>
    <s v="TXN02654"/>
    <x v="36"/>
    <s v="CUST1154"/>
    <x v="1244"/>
    <x v="3"/>
    <x v="3"/>
    <x v="3"/>
    <x v="0"/>
    <n v="9"/>
    <n v="28.91"/>
    <n v="85.11"/>
    <n v="765.99"/>
    <n v="260.19"/>
    <n v="505.8"/>
  </r>
  <r>
    <s v="TXN02655"/>
    <x v="206"/>
    <s v="CUST1230"/>
    <x v="101"/>
    <x v="1"/>
    <x v="57"/>
    <x v="57"/>
    <x v="0"/>
    <n v="5"/>
    <n v="31.77"/>
    <n v="97.8"/>
    <n v="489"/>
    <n v="158.85"/>
    <n v="330.15"/>
  </r>
  <r>
    <s v="TXN02656"/>
    <x v="91"/>
    <s v="CUST0867"/>
    <x v="916"/>
    <x v="2"/>
    <x v="22"/>
    <x v="22"/>
    <x v="0"/>
    <n v="7"/>
    <n v="19.34"/>
    <n v="23.68"/>
    <n v="165.76"/>
    <n v="135.38"/>
    <n v="30.379999999999995"/>
  </r>
  <r>
    <s v="TXN02657"/>
    <x v="215"/>
    <s v="CUST0185"/>
    <x v="35"/>
    <x v="2"/>
    <x v="7"/>
    <x v="7"/>
    <x v="3"/>
    <n v="8"/>
    <n v="17.45"/>
    <n v="54.68"/>
    <n v="437.44"/>
    <n v="139.6"/>
    <n v="297.84000000000003"/>
  </r>
  <r>
    <s v="TXN02658"/>
    <x v="55"/>
    <s v="CUST0866"/>
    <x v="5"/>
    <x v="0"/>
    <x v="49"/>
    <x v="49"/>
    <x v="4"/>
    <n v="7"/>
    <n v="19.98"/>
    <n v="63.25"/>
    <n v="442.75"/>
    <n v="139.86000000000001"/>
    <n v="302.89"/>
  </r>
  <r>
    <s v="TXN02659"/>
    <x v="279"/>
    <s v="CUST0755"/>
    <x v="145"/>
    <x v="0"/>
    <x v="4"/>
    <x v="4"/>
    <x v="1"/>
    <n v="4"/>
    <n v="1.21"/>
    <n v="88.97"/>
    <n v="355.88"/>
    <n v="4.84"/>
    <n v="351.04"/>
  </r>
  <r>
    <s v="TXN02660"/>
    <x v="288"/>
    <s v="CUST1258"/>
    <x v="696"/>
    <x v="1"/>
    <x v="7"/>
    <x v="7"/>
    <x v="3"/>
    <n v="4"/>
    <n v="17.45"/>
    <n v="59.48"/>
    <n v="237.92"/>
    <n v="69.8"/>
    <n v="168.12"/>
  </r>
  <r>
    <s v="TXN02661"/>
    <x v="0"/>
    <s v="CUST0382"/>
    <x v="1262"/>
    <x v="0"/>
    <x v="7"/>
    <x v="7"/>
    <x v="3"/>
    <n v="5"/>
    <n v="17.45"/>
    <n v="56.9"/>
    <n v="284.5"/>
    <n v="87.25"/>
    <n v="197.25"/>
  </r>
  <r>
    <s v="TXN02662"/>
    <x v="281"/>
    <s v="CUST0890"/>
    <x v="866"/>
    <x v="1"/>
    <x v="54"/>
    <x v="54"/>
    <x v="1"/>
    <n v="1"/>
    <n v="48.6"/>
    <n v="66.31"/>
    <n v="66.31"/>
    <n v="48.6"/>
    <n v="17.71"/>
  </r>
  <r>
    <s v="TXN02663"/>
    <x v="251"/>
    <s v="CUST1292"/>
    <x v="555"/>
    <x v="2"/>
    <x v="74"/>
    <x v="74"/>
    <x v="3"/>
    <n v="4"/>
    <n v="8.86"/>
    <n v="74.88"/>
    <n v="299.52"/>
    <n v="35.44"/>
    <n v="264.08"/>
  </r>
  <r>
    <s v="TXN02664"/>
    <x v="171"/>
    <s v="CUST0873"/>
    <x v="770"/>
    <x v="1"/>
    <x v="19"/>
    <x v="19"/>
    <x v="3"/>
    <n v="6"/>
    <n v="22.66"/>
    <n v="40.4"/>
    <n v="242.39999999999998"/>
    <n v="135.96"/>
    <n v="106.43999999999997"/>
  </r>
  <r>
    <s v="TXN02665"/>
    <x v="277"/>
    <s v="CUST0191"/>
    <x v="142"/>
    <x v="3"/>
    <x v="17"/>
    <x v="17"/>
    <x v="1"/>
    <n v="7"/>
    <n v="26.74"/>
    <n v="30.69"/>
    <n v="214.83"/>
    <n v="187.17999999999998"/>
    <n v="27.650000000000034"/>
  </r>
  <r>
    <s v="TXN02666"/>
    <x v="10"/>
    <s v="CUST0083"/>
    <x v="871"/>
    <x v="1"/>
    <x v="6"/>
    <x v="6"/>
    <x v="1"/>
    <n v="5"/>
    <n v="49.21"/>
    <n v="42.2"/>
    <n v="211"/>
    <n v="246.05"/>
    <n v="-35.050000000000011"/>
  </r>
  <r>
    <s v="TXN02667"/>
    <x v="87"/>
    <s v="CUST1052"/>
    <x v="1060"/>
    <x v="2"/>
    <x v="7"/>
    <x v="7"/>
    <x v="3"/>
    <n v="7"/>
    <n v="17.45"/>
    <n v="72.790000000000006"/>
    <n v="509.53000000000003"/>
    <n v="122.14999999999999"/>
    <n v="387.38000000000005"/>
  </r>
  <r>
    <s v="TXN02668"/>
    <x v="173"/>
    <s v="CUST0700"/>
    <x v="220"/>
    <x v="1"/>
    <x v="9"/>
    <x v="9"/>
    <x v="4"/>
    <n v="6"/>
    <n v="38.15"/>
    <n v="65.180000000000007"/>
    <n v="391.08000000000004"/>
    <n v="228.89999999999998"/>
    <n v="162.18000000000006"/>
  </r>
  <r>
    <s v="TXN02669"/>
    <x v="181"/>
    <s v="CUST0950"/>
    <x v="12"/>
    <x v="1"/>
    <x v="69"/>
    <x v="69"/>
    <x v="1"/>
    <n v="5"/>
    <n v="25.33"/>
    <n v="14.34"/>
    <n v="71.7"/>
    <n v="126.64999999999999"/>
    <n v="-54.949999999999989"/>
  </r>
  <r>
    <s v="TXN02670"/>
    <x v="333"/>
    <s v="CUST1386"/>
    <x v="300"/>
    <x v="2"/>
    <x v="51"/>
    <x v="51"/>
    <x v="2"/>
    <n v="5"/>
    <n v="3.13"/>
    <n v="52.66"/>
    <n v="263.29999999999995"/>
    <n v="15.649999999999999"/>
    <n v="247.64999999999995"/>
  </r>
  <r>
    <s v="TXN02671"/>
    <x v="6"/>
    <s v="CUST0460"/>
    <x v="1011"/>
    <x v="0"/>
    <x v="11"/>
    <x v="11"/>
    <x v="2"/>
    <n v="3"/>
    <n v="45.97"/>
    <n v="55.76"/>
    <n v="167.28"/>
    <n v="137.91"/>
    <n v="29.370000000000005"/>
  </r>
  <r>
    <s v="TXN02672"/>
    <x v="210"/>
    <s v="CUST1327"/>
    <x v="674"/>
    <x v="2"/>
    <x v="9"/>
    <x v="9"/>
    <x v="4"/>
    <n v="6"/>
    <n v="38.15"/>
    <n v="76.22"/>
    <n v="457.32"/>
    <n v="228.89999999999998"/>
    <n v="228.42000000000002"/>
  </r>
  <r>
    <s v="TXN02673"/>
    <x v="139"/>
    <s v="CUST1406"/>
    <x v="1263"/>
    <x v="3"/>
    <x v="27"/>
    <x v="27"/>
    <x v="3"/>
    <n v="1"/>
    <n v="9.64"/>
    <n v="44.49"/>
    <n v="44.49"/>
    <n v="9.64"/>
    <n v="34.85"/>
  </r>
  <r>
    <s v="TXN02674"/>
    <x v="192"/>
    <s v="CUST1462"/>
    <x v="306"/>
    <x v="0"/>
    <x v="49"/>
    <x v="49"/>
    <x v="4"/>
    <n v="9"/>
    <n v="19.98"/>
    <n v="26.1"/>
    <n v="234.9"/>
    <n v="179.82"/>
    <n v="55.080000000000013"/>
  </r>
  <r>
    <s v="TXN02675"/>
    <x v="30"/>
    <s v="CUST0318"/>
    <x v="1264"/>
    <x v="1"/>
    <x v="17"/>
    <x v="17"/>
    <x v="1"/>
    <n v="9"/>
    <n v="26.74"/>
    <n v="89.7"/>
    <n v="807.30000000000007"/>
    <n v="240.66"/>
    <n v="566.6400000000001"/>
  </r>
  <r>
    <s v="TXN02676"/>
    <x v="223"/>
    <s v="CUST1015"/>
    <x v="875"/>
    <x v="3"/>
    <x v="61"/>
    <x v="61"/>
    <x v="1"/>
    <n v="1"/>
    <n v="36.08"/>
    <n v="49.74"/>
    <n v="49.74"/>
    <n v="36.08"/>
    <n v="13.660000000000004"/>
  </r>
  <r>
    <s v="TXN02677"/>
    <x v="294"/>
    <s v="CUST1080"/>
    <x v="157"/>
    <x v="1"/>
    <x v="57"/>
    <x v="57"/>
    <x v="0"/>
    <n v="3"/>
    <n v="31.77"/>
    <n v="91.65"/>
    <n v="274.95000000000005"/>
    <n v="95.31"/>
    <n v="179.64000000000004"/>
  </r>
  <r>
    <s v="TXN02678"/>
    <x v="216"/>
    <s v="CUST1290"/>
    <x v="367"/>
    <x v="2"/>
    <x v="38"/>
    <x v="38"/>
    <x v="3"/>
    <n v="1"/>
    <n v="32.54"/>
    <n v="47.96"/>
    <n v="47.96"/>
    <n v="32.54"/>
    <n v="15.420000000000002"/>
  </r>
  <r>
    <s v="TXN02679"/>
    <x v="302"/>
    <s v="CUST1326"/>
    <x v="726"/>
    <x v="1"/>
    <x v="54"/>
    <x v="54"/>
    <x v="1"/>
    <n v="2"/>
    <n v="48.6"/>
    <n v="6.67"/>
    <n v="13.34"/>
    <n v="97.2"/>
    <n v="-83.86"/>
  </r>
  <r>
    <s v="TXN02680"/>
    <x v="71"/>
    <s v="CUST1075"/>
    <x v="159"/>
    <x v="2"/>
    <x v="62"/>
    <x v="62"/>
    <x v="2"/>
    <n v="9"/>
    <n v="46.58"/>
    <n v="65.62"/>
    <n v="590.58000000000004"/>
    <n v="419.21999999999997"/>
    <n v="171.36000000000007"/>
  </r>
  <r>
    <s v="TXN02681"/>
    <x v="264"/>
    <s v="CUST0172"/>
    <x v="984"/>
    <x v="2"/>
    <x v="5"/>
    <x v="5"/>
    <x v="2"/>
    <n v="7"/>
    <n v="35.82"/>
    <n v="32.869999999999997"/>
    <n v="230.08999999999997"/>
    <n v="250.74"/>
    <n v="-20.650000000000034"/>
  </r>
  <r>
    <s v="TXN02682"/>
    <x v="233"/>
    <s v="CUST0596"/>
    <x v="1088"/>
    <x v="1"/>
    <x v="60"/>
    <x v="60"/>
    <x v="1"/>
    <n v="1"/>
    <n v="42.74"/>
    <n v="82.33"/>
    <n v="82.33"/>
    <n v="42.74"/>
    <n v="39.589999999999996"/>
  </r>
  <r>
    <s v="TXN02683"/>
    <x v="103"/>
    <s v="CUST0959"/>
    <x v="1234"/>
    <x v="2"/>
    <x v="23"/>
    <x v="23"/>
    <x v="2"/>
    <n v="7"/>
    <n v="13.68"/>
    <n v="40.51"/>
    <n v="283.57"/>
    <n v="95.759999999999991"/>
    <n v="187.81"/>
  </r>
  <r>
    <s v="TXN02684"/>
    <x v="337"/>
    <s v="CUST0896"/>
    <x v="1265"/>
    <x v="2"/>
    <x v="42"/>
    <x v="42"/>
    <x v="1"/>
    <n v="3"/>
    <n v="1.35"/>
    <n v="36.96"/>
    <n v="110.88"/>
    <n v="4.0500000000000007"/>
    <n v="106.83"/>
  </r>
  <r>
    <s v="TXN02685"/>
    <x v="121"/>
    <s v="CUST0163"/>
    <x v="99"/>
    <x v="1"/>
    <x v="0"/>
    <x v="0"/>
    <x v="0"/>
    <n v="8"/>
    <n v="47.78"/>
    <n v="7.32"/>
    <n v="58.56"/>
    <n v="382.24"/>
    <n v="-323.68"/>
  </r>
  <r>
    <s v="TXN02686"/>
    <x v="223"/>
    <s v="CUST0979"/>
    <x v="1266"/>
    <x v="1"/>
    <x v="48"/>
    <x v="48"/>
    <x v="0"/>
    <n v="8"/>
    <n v="1.01"/>
    <n v="44.74"/>
    <n v="357.92"/>
    <n v="8.08"/>
    <n v="349.84000000000003"/>
  </r>
  <r>
    <s v="TXN02687"/>
    <x v="186"/>
    <s v="CUST0616"/>
    <x v="1267"/>
    <x v="0"/>
    <x v="63"/>
    <x v="63"/>
    <x v="4"/>
    <n v="3"/>
    <n v="28.03"/>
    <n v="14.49"/>
    <n v="43.47"/>
    <n v="84.09"/>
    <n v="-40.620000000000005"/>
  </r>
  <r>
    <s v="TXN02688"/>
    <x v="335"/>
    <s v="CUST0305"/>
    <x v="706"/>
    <x v="2"/>
    <x v="56"/>
    <x v="56"/>
    <x v="0"/>
    <n v="7"/>
    <n v="41.18"/>
    <n v="57.66"/>
    <n v="403.62"/>
    <n v="288.26"/>
    <n v="115.36000000000001"/>
  </r>
  <r>
    <s v="TXN02689"/>
    <x v="332"/>
    <s v="CUST0262"/>
    <x v="480"/>
    <x v="3"/>
    <x v="12"/>
    <x v="12"/>
    <x v="2"/>
    <n v="4"/>
    <n v="32.950000000000003"/>
    <n v="5.77"/>
    <n v="23.08"/>
    <n v="131.80000000000001"/>
    <n v="-108.72000000000001"/>
  </r>
  <r>
    <s v="TXN02690"/>
    <x v="216"/>
    <s v="CUST1402"/>
    <x v="383"/>
    <x v="2"/>
    <x v="55"/>
    <x v="55"/>
    <x v="1"/>
    <n v="7"/>
    <n v="21.45"/>
    <n v="68.849999999999994"/>
    <n v="481.94999999999993"/>
    <n v="150.15"/>
    <n v="331.79999999999995"/>
  </r>
  <r>
    <s v="TXN02691"/>
    <x v="189"/>
    <s v="CUST0616"/>
    <x v="1267"/>
    <x v="0"/>
    <x v="73"/>
    <x v="73"/>
    <x v="1"/>
    <n v="9"/>
    <n v="14.95"/>
    <n v="46.08"/>
    <n v="414.71999999999997"/>
    <n v="134.54999999999998"/>
    <n v="280.16999999999996"/>
  </r>
  <r>
    <s v="TXN02692"/>
    <x v="235"/>
    <s v="CUST0510"/>
    <x v="1268"/>
    <x v="3"/>
    <x v="18"/>
    <x v="18"/>
    <x v="4"/>
    <n v="6"/>
    <n v="45.26"/>
    <n v="71.94"/>
    <n v="431.64"/>
    <n v="271.56"/>
    <n v="160.07999999999998"/>
  </r>
  <r>
    <s v="TXN02693"/>
    <x v="339"/>
    <s v="CUST1072"/>
    <x v="550"/>
    <x v="1"/>
    <x v="50"/>
    <x v="50"/>
    <x v="2"/>
    <n v="6"/>
    <n v="23.2"/>
    <n v="29.6"/>
    <n v="177.60000000000002"/>
    <n v="139.19999999999999"/>
    <n v="38.400000000000034"/>
  </r>
  <r>
    <s v="TXN02694"/>
    <x v="285"/>
    <s v="CUST0876"/>
    <x v="148"/>
    <x v="1"/>
    <x v="43"/>
    <x v="43"/>
    <x v="0"/>
    <n v="3"/>
    <n v="30.96"/>
    <n v="16.8"/>
    <n v="50.400000000000006"/>
    <n v="92.88"/>
    <n v="-42.47999999999999"/>
  </r>
  <r>
    <s v="TXN02695"/>
    <x v="142"/>
    <s v="CUST0606"/>
    <x v="883"/>
    <x v="2"/>
    <x v="33"/>
    <x v="33"/>
    <x v="3"/>
    <n v="4"/>
    <n v="35.53"/>
    <n v="32.840000000000003"/>
    <n v="131.36000000000001"/>
    <n v="142.12"/>
    <n v="-10.759999999999991"/>
  </r>
  <r>
    <s v="TXN02696"/>
    <x v="31"/>
    <s v="CUST1165"/>
    <x v="851"/>
    <x v="1"/>
    <x v="52"/>
    <x v="52"/>
    <x v="1"/>
    <n v="8"/>
    <n v="14.27"/>
    <n v="16.239999999999998"/>
    <n v="129.91999999999999"/>
    <n v="114.16"/>
    <n v="15.759999999999991"/>
  </r>
  <r>
    <s v="TXN02697"/>
    <x v="281"/>
    <s v="CUST0098"/>
    <x v="1148"/>
    <x v="0"/>
    <x v="71"/>
    <x v="71"/>
    <x v="4"/>
    <n v="1"/>
    <n v="22.03"/>
    <n v="15.91"/>
    <n v="15.91"/>
    <n v="22.03"/>
    <n v="-6.120000000000001"/>
  </r>
  <r>
    <s v="TXN02698"/>
    <x v="243"/>
    <s v="CUST1129"/>
    <x v="976"/>
    <x v="2"/>
    <x v="26"/>
    <x v="26"/>
    <x v="4"/>
    <n v="5"/>
    <n v="21.34"/>
    <n v="85.59"/>
    <n v="427.95000000000005"/>
    <n v="106.7"/>
    <n v="321.25000000000006"/>
  </r>
  <r>
    <s v="TXN02699"/>
    <x v="211"/>
    <s v="CUST0157"/>
    <x v="1049"/>
    <x v="0"/>
    <x v="56"/>
    <x v="56"/>
    <x v="0"/>
    <n v="4"/>
    <n v="41.18"/>
    <n v="80.34"/>
    <n v="321.36"/>
    <n v="164.72"/>
    <n v="156.64000000000001"/>
  </r>
  <r>
    <s v="TXN02700"/>
    <x v="56"/>
    <s v="CUST0093"/>
    <x v="1127"/>
    <x v="3"/>
    <x v="10"/>
    <x v="10"/>
    <x v="1"/>
    <n v="6"/>
    <n v="41.78"/>
    <n v="64.77"/>
    <n v="388.62"/>
    <n v="250.68"/>
    <n v="137.94"/>
  </r>
  <r>
    <s v="TXN02701"/>
    <x v="158"/>
    <s v="CUST1052"/>
    <x v="1060"/>
    <x v="2"/>
    <x v="24"/>
    <x v="24"/>
    <x v="0"/>
    <n v="6"/>
    <n v="24.52"/>
    <n v="59.09"/>
    <n v="354.54"/>
    <n v="147.12"/>
    <n v="207.42000000000002"/>
  </r>
  <r>
    <s v="TXN02702"/>
    <x v="156"/>
    <s v="CUST0221"/>
    <x v="1058"/>
    <x v="3"/>
    <x v="51"/>
    <x v="51"/>
    <x v="2"/>
    <n v="2"/>
    <n v="3.13"/>
    <n v="34.9"/>
    <n v="69.8"/>
    <n v="6.26"/>
    <n v="63.54"/>
  </r>
  <r>
    <s v="TXN02703"/>
    <x v="339"/>
    <s v="CUST1046"/>
    <x v="478"/>
    <x v="2"/>
    <x v="30"/>
    <x v="30"/>
    <x v="3"/>
    <n v="3"/>
    <n v="24.03"/>
    <n v="8.1199999999999992"/>
    <n v="24.36"/>
    <n v="72.09"/>
    <n v="-47.730000000000004"/>
  </r>
  <r>
    <s v="TXN02704"/>
    <x v="0"/>
    <s v="CUST0871"/>
    <x v="1056"/>
    <x v="3"/>
    <x v="41"/>
    <x v="41"/>
    <x v="4"/>
    <n v="3"/>
    <n v="45.1"/>
    <n v="65.8"/>
    <n v="197.39999999999998"/>
    <n v="135.30000000000001"/>
    <n v="62.099999999999966"/>
  </r>
  <r>
    <s v="TXN02705"/>
    <x v="206"/>
    <s v="CUST0846"/>
    <x v="612"/>
    <x v="3"/>
    <x v="51"/>
    <x v="51"/>
    <x v="2"/>
    <n v="2"/>
    <n v="3.13"/>
    <n v="55.67"/>
    <n v="111.34"/>
    <n v="6.26"/>
    <n v="105.08"/>
  </r>
  <r>
    <s v="TXN02706"/>
    <x v="320"/>
    <s v="CUST0194"/>
    <x v="1035"/>
    <x v="2"/>
    <x v="42"/>
    <x v="42"/>
    <x v="1"/>
    <n v="4"/>
    <n v="1.35"/>
    <n v="16.59"/>
    <n v="66.36"/>
    <n v="5.4"/>
    <n v="60.96"/>
  </r>
  <r>
    <s v="TXN02707"/>
    <x v="361"/>
    <s v="CUST0952"/>
    <x v="1269"/>
    <x v="1"/>
    <x v="41"/>
    <x v="41"/>
    <x v="4"/>
    <n v="6"/>
    <n v="45.1"/>
    <n v="10.9"/>
    <n v="65.400000000000006"/>
    <n v="270.60000000000002"/>
    <n v="-205.20000000000002"/>
  </r>
  <r>
    <s v="TXN02708"/>
    <x v="261"/>
    <s v="CUST1354"/>
    <x v="132"/>
    <x v="0"/>
    <x v="35"/>
    <x v="35"/>
    <x v="4"/>
    <n v="1"/>
    <n v="48.19"/>
    <n v="70.569999999999993"/>
    <n v="70.569999999999993"/>
    <n v="48.19"/>
    <n v="22.379999999999995"/>
  </r>
  <r>
    <s v="TXN02709"/>
    <x v="26"/>
    <s v="CUST1476"/>
    <x v="1270"/>
    <x v="2"/>
    <x v="30"/>
    <x v="30"/>
    <x v="3"/>
    <n v="4"/>
    <n v="24.03"/>
    <n v="51.51"/>
    <n v="206.04"/>
    <n v="96.12"/>
    <n v="109.91999999999999"/>
  </r>
  <r>
    <s v="TXN02710"/>
    <x v="238"/>
    <s v="CUST1165"/>
    <x v="851"/>
    <x v="1"/>
    <x v="16"/>
    <x v="16"/>
    <x v="3"/>
    <n v="1"/>
    <n v="47.88"/>
    <n v="32.79"/>
    <n v="32.79"/>
    <n v="47.88"/>
    <n v="-15.090000000000003"/>
  </r>
  <r>
    <s v="TXN02711"/>
    <x v="210"/>
    <s v="CUST0519"/>
    <x v="84"/>
    <x v="1"/>
    <x v="73"/>
    <x v="73"/>
    <x v="1"/>
    <n v="1"/>
    <n v="14.95"/>
    <n v="56.89"/>
    <n v="56.89"/>
    <n v="14.95"/>
    <n v="41.94"/>
  </r>
  <r>
    <s v="TXN02712"/>
    <x v="111"/>
    <s v="CUST0728"/>
    <x v="525"/>
    <x v="0"/>
    <x v="27"/>
    <x v="27"/>
    <x v="3"/>
    <n v="8"/>
    <n v="9.64"/>
    <n v="54.27"/>
    <n v="434.16"/>
    <n v="77.12"/>
    <n v="357.04"/>
  </r>
  <r>
    <s v="TXN02713"/>
    <x v="63"/>
    <s v="CUST0522"/>
    <x v="213"/>
    <x v="0"/>
    <x v="38"/>
    <x v="38"/>
    <x v="3"/>
    <n v="4"/>
    <n v="32.54"/>
    <n v="97.46"/>
    <n v="389.84"/>
    <n v="130.16"/>
    <n v="259.67999999999995"/>
  </r>
  <r>
    <s v="TXN02714"/>
    <x v="155"/>
    <s v="CUST1200"/>
    <x v="1245"/>
    <x v="2"/>
    <x v="56"/>
    <x v="56"/>
    <x v="0"/>
    <n v="4"/>
    <n v="41.18"/>
    <n v="25.94"/>
    <n v="103.76"/>
    <n v="164.72"/>
    <n v="-60.959999999999994"/>
  </r>
  <r>
    <s v="TXN02715"/>
    <x v="133"/>
    <s v="CUST0168"/>
    <x v="1271"/>
    <x v="2"/>
    <x v="62"/>
    <x v="62"/>
    <x v="2"/>
    <n v="3"/>
    <n v="46.58"/>
    <n v="70.25"/>
    <n v="210.75"/>
    <n v="139.74"/>
    <n v="71.009999999999991"/>
  </r>
  <r>
    <s v="TXN02716"/>
    <x v="290"/>
    <s v="CUST1032"/>
    <x v="914"/>
    <x v="3"/>
    <x v="46"/>
    <x v="46"/>
    <x v="3"/>
    <n v="1"/>
    <n v="15.25"/>
    <n v="26.19"/>
    <n v="26.19"/>
    <n v="15.25"/>
    <n v="10.940000000000001"/>
  </r>
  <r>
    <s v="TXN02717"/>
    <x v="24"/>
    <s v="CUST0034"/>
    <x v="747"/>
    <x v="2"/>
    <x v="44"/>
    <x v="44"/>
    <x v="4"/>
    <n v="1"/>
    <n v="2.25"/>
    <n v="32.020000000000003"/>
    <n v="32.020000000000003"/>
    <n v="2.25"/>
    <n v="29.770000000000003"/>
  </r>
  <r>
    <s v="TXN02718"/>
    <x v="153"/>
    <s v="CUST0234"/>
    <x v="45"/>
    <x v="0"/>
    <x v="49"/>
    <x v="49"/>
    <x v="4"/>
    <n v="3"/>
    <n v="19.98"/>
    <n v="71.16"/>
    <n v="213.48"/>
    <n v="59.94"/>
    <n v="153.54"/>
  </r>
  <r>
    <s v="TXN02719"/>
    <x v="350"/>
    <s v="CUST1355"/>
    <x v="1131"/>
    <x v="0"/>
    <x v="33"/>
    <x v="33"/>
    <x v="3"/>
    <n v="7"/>
    <n v="35.53"/>
    <n v="73.12"/>
    <n v="511.84000000000003"/>
    <n v="248.71"/>
    <n v="263.13"/>
  </r>
  <r>
    <s v="TXN02720"/>
    <x v="99"/>
    <s v="CUST0948"/>
    <x v="241"/>
    <x v="0"/>
    <x v="66"/>
    <x v="66"/>
    <x v="2"/>
    <n v="2"/>
    <n v="31.85"/>
    <n v="25.82"/>
    <n v="51.64"/>
    <n v="63.7"/>
    <n v="-12.060000000000002"/>
  </r>
  <r>
    <s v="TXN02721"/>
    <x v="273"/>
    <s v="CUST0368"/>
    <x v="797"/>
    <x v="2"/>
    <x v="10"/>
    <x v="10"/>
    <x v="1"/>
    <n v="7"/>
    <n v="41.78"/>
    <n v="62.51"/>
    <n v="437.57"/>
    <n v="292.46000000000004"/>
    <n v="145.10999999999996"/>
  </r>
  <r>
    <s v="TXN02722"/>
    <x v="16"/>
    <s v="CUST0374"/>
    <x v="959"/>
    <x v="3"/>
    <x v="38"/>
    <x v="38"/>
    <x v="3"/>
    <n v="6"/>
    <n v="32.54"/>
    <n v="50.04"/>
    <n v="300.24"/>
    <n v="195.24"/>
    <n v="105"/>
  </r>
  <r>
    <s v="TXN02723"/>
    <x v="98"/>
    <s v="CUST0805"/>
    <x v="692"/>
    <x v="2"/>
    <x v="63"/>
    <x v="63"/>
    <x v="4"/>
    <n v="7"/>
    <n v="28.03"/>
    <n v="51.16"/>
    <n v="358.12"/>
    <n v="196.21"/>
    <n v="161.91"/>
  </r>
  <r>
    <s v="TXN02724"/>
    <x v="112"/>
    <s v="CUST0093"/>
    <x v="1127"/>
    <x v="3"/>
    <x v="21"/>
    <x v="21"/>
    <x v="0"/>
    <n v="5"/>
    <n v="12.41"/>
    <n v="69.45"/>
    <n v="347.25"/>
    <n v="62.05"/>
    <n v="285.2"/>
  </r>
  <r>
    <s v="TXN02725"/>
    <x v="113"/>
    <s v="CUST0171"/>
    <x v="877"/>
    <x v="2"/>
    <x v="46"/>
    <x v="46"/>
    <x v="3"/>
    <n v="1"/>
    <n v="15.25"/>
    <n v="36.53"/>
    <n v="36.53"/>
    <n v="15.25"/>
    <n v="21.28"/>
  </r>
  <r>
    <s v="TXN02726"/>
    <x v="212"/>
    <s v="CUST0853"/>
    <x v="801"/>
    <x v="1"/>
    <x v="23"/>
    <x v="23"/>
    <x v="2"/>
    <n v="5"/>
    <n v="13.68"/>
    <n v="10.68"/>
    <n v="53.4"/>
    <n v="68.400000000000006"/>
    <n v="-15.000000000000007"/>
  </r>
  <r>
    <s v="TXN02727"/>
    <x v="352"/>
    <s v="CUST1443"/>
    <x v="347"/>
    <x v="1"/>
    <x v="43"/>
    <x v="43"/>
    <x v="0"/>
    <n v="4"/>
    <n v="30.96"/>
    <n v="74.58"/>
    <n v="298.32"/>
    <n v="123.84"/>
    <n v="174.48"/>
  </r>
  <r>
    <s v="TXN02728"/>
    <x v="302"/>
    <s v="CUST0610"/>
    <x v="1195"/>
    <x v="0"/>
    <x v="7"/>
    <x v="7"/>
    <x v="3"/>
    <n v="3"/>
    <n v="17.45"/>
    <n v="6.54"/>
    <n v="19.62"/>
    <n v="52.349999999999994"/>
    <n v="-32.72999999999999"/>
  </r>
  <r>
    <s v="TXN02729"/>
    <x v="118"/>
    <s v="CUST0643"/>
    <x v="1177"/>
    <x v="3"/>
    <x v="37"/>
    <x v="37"/>
    <x v="2"/>
    <n v="8"/>
    <n v="36.64"/>
    <n v="39.57"/>
    <n v="316.56"/>
    <n v="293.12"/>
    <n v="23.439999999999998"/>
  </r>
  <r>
    <s v="TXN02730"/>
    <x v="56"/>
    <s v="CUST1203"/>
    <x v="999"/>
    <x v="0"/>
    <x v="0"/>
    <x v="0"/>
    <x v="0"/>
    <n v="5"/>
    <n v="47.78"/>
    <n v="32.99"/>
    <n v="164.95000000000002"/>
    <n v="238.9"/>
    <n v="-73.949999999999989"/>
  </r>
  <r>
    <s v="TXN02731"/>
    <x v="53"/>
    <s v="CUST1483"/>
    <x v="168"/>
    <x v="1"/>
    <x v="6"/>
    <x v="6"/>
    <x v="1"/>
    <n v="3"/>
    <n v="49.21"/>
    <n v="10.32"/>
    <n v="30.96"/>
    <n v="147.63"/>
    <n v="-116.66999999999999"/>
  </r>
  <r>
    <s v="TXN02732"/>
    <x v="306"/>
    <s v="CUST0932"/>
    <x v="34"/>
    <x v="2"/>
    <x v="66"/>
    <x v="66"/>
    <x v="2"/>
    <n v="2"/>
    <n v="31.85"/>
    <n v="79.83"/>
    <n v="159.66"/>
    <n v="63.7"/>
    <n v="95.96"/>
  </r>
  <r>
    <s v="TXN02733"/>
    <x v="229"/>
    <s v="CUST1373"/>
    <x v="506"/>
    <x v="2"/>
    <x v="12"/>
    <x v="12"/>
    <x v="2"/>
    <n v="2"/>
    <n v="32.950000000000003"/>
    <n v="28.42"/>
    <n v="56.84"/>
    <n v="65.900000000000006"/>
    <n v="-9.0600000000000023"/>
  </r>
  <r>
    <s v="TXN02734"/>
    <x v="1"/>
    <s v="CUST0922"/>
    <x v="524"/>
    <x v="1"/>
    <x v="46"/>
    <x v="46"/>
    <x v="3"/>
    <n v="3"/>
    <n v="15.25"/>
    <n v="65.599999999999994"/>
    <n v="196.79999999999998"/>
    <n v="45.75"/>
    <n v="151.04999999999998"/>
  </r>
  <r>
    <s v="TXN02735"/>
    <x v="189"/>
    <s v="CUST1278"/>
    <x v="1272"/>
    <x v="2"/>
    <x v="17"/>
    <x v="17"/>
    <x v="1"/>
    <n v="8"/>
    <n v="26.74"/>
    <n v="73.760000000000005"/>
    <n v="590.08000000000004"/>
    <n v="213.92"/>
    <n v="376.16000000000008"/>
  </r>
  <r>
    <s v="TXN02736"/>
    <x v="282"/>
    <s v="CUST0543"/>
    <x v="688"/>
    <x v="3"/>
    <x v="20"/>
    <x v="20"/>
    <x v="3"/>
    <n v="2"/>
    <n v="40.85"/>
    <n v="56.45"/>
    <n v="112.9"/>
    <n v="81.7"/>
    <n v="31.200000000000003"/>
  </r>
  <r>
    <s v="TXN02737"/>
    <x v="18"/>
    <s v="CUST0700"/>
    <x v="220"/>
    <x v="1"/>
    <x v="49"/>
    <x v="49"/>
    <x v="4"/>
    <n v="5"/>
    <n v="19.98"/>
    <n v="19.88"/>
    <n v="99.399999999999991"/>
    <n v="99.9"/>
    <n v="-0.50000000000001421"/>
  </r>
  <r>
    <s v="TXN02738"/>
    <x v="364"/>
    <s v="CUST0384"/>
    <x v="268"/>
    <x v="0"/>
    <x v="73"/>
    <x v="73"/>
    <x v="1"/>
    <n v="4"/>
    <n v="14.95"/>
    <n v="47.09"/>
    <n v="188.36"/>
    <n v="59.8"/>
    <n v="128.56"/>
  </r>
  <r>
    <s v="TXN02739"/>
    <x v="337"/>
    <s v="CUST0433"/>
    <x v="498"/>
    <x v="2"/>
    <x v="45"/>
    <x v="45"/>
    <x v="4"/>
    <n v="3"/>
    <n v="39.729999999999997"/>
    <n v="46.65"/>
    <n v="139.94999999999999"/>
    <n v="119.19"/>
    <n v="20.759999999999991"/>
  </r>
  <r>
    <s v="TXN02740"/>
    <x v="45"/>
    <s v="CUST0380"/>
    <x v="1076"/>
    <x v="2"/>
    <x v="25"/>
    <x v="25"/>
    <x v="2"/>
    <n v="9"/>
    <n v="40.75"/>
    <n v="31.05"/>
    <n v="279.45"/>
    <n v="366.75"/>
    <n v="-87.300000000000011"/>
  </r>
  <r>
    <s v="TXN02741"/>
    <x v="252"/>
    <s v="CUST0161"/>
    <x v="376"/>
    <x v="3"/>
    <x v="2"/>
    <x v="2"/>
    <x v="1"/>
    <n v="8"/>
    <n v="33.65"/>
    <n v="42.29"/>
    <n v="338.32"/>
    <n v="269.2"/>
    <n v="69.12"/>
  </r>
  <r>
    <s v="TXN02742"/>
    <x v="154"/>
    <s v="CUST1238"/>
    <x v="405"/>
    <x v="0"/>
    <x v="36"/>
    <x v="36"/>
    <x v="2"/>
    <n v="9"/>
    <n v="44.18"/>
    <n v="85.8"/>
    <n v="772.19999999999993"/>
    <n v="397.62"/>
    <n v="374.57999999999993"/>
  </r>
  <r>
    <s v="TXN02743"/>
    <x v="277"/>
    <s v="CUST0532"/>
    <x v="176"/>
    <x v="2"/>
    <x v="18"/>
    <x v="18"/>
    <x v="4"/>
    <n v="3"/>
    <n v="45.26"/>
    <n v="44.14"/>
    <n v="132.42000000000002"/>
    <n v="135.78"/>
    <n v="-3.3599999999999852"/>
  </r>
  <r>
    <s v="TXN02744"/>
    <x v="271"/>
    <s v="CUST1380"/>
    <x v="1078"/>
    <x v="2"/>
    <x v="1"/>
    <x v="1"/>
    <x v="1"/>
    <n v="9"/>
    <n v="22.93"/>
    <n v="20.76"/>
    <n v="186.84"/>
    <n v="206.37"/>
    <n v="-19.53"/>
  </r>
  <r>
    <s v="TXN02745"/>
    <x v="195"/>
    <s v="CUST0218"/>
    <x v="698"/>
    <x v="1"/>
    <x v="48"/>
    <x v="48"/>
    <x v="0"/>
    <n v="5"/>
    <n v="1.01"/>
    <n v="80.569999999999993"/>
    <n v="402.84999999999997"/>
    <n v="5.05"/>
    <n v="397.79999999999995"/>
  </r>
  <r>
    <s v="TXN02746"/>
    <x v="239"/>
    <s v="CUST0889"/>
    <x v="1164"/>
    <x v="3"/>
    <x v="61"/>
    <x v="61"/>
    <x v="1"/>
    <n v="6"/>
    <n v="36.08"/>
    <n v="96.36"/>
    <n v="578.16"/>
    <n v="216.48"/>
    <n v="361.67999999999995"/>
  </r>
  <r>
    <s v="TXN02747"/>
    <x v="112"/>
    <s v="CUST1095"/>
    <x v="263"/>
    <x v="2"/>
    <x v="44"/>
    <x v="44"/>
    <x v="4"/>
    <n v="6"/>
    <n v="2.25"/>
    <n v="47.98"/>
    <n v="287.88"/>
    <n v="13.5"/>
    <n v="274.38"/>
  </r>
  <r>
    <s v="TXN02748"/>
    <x v="311"/>
    <s v="CUST0037"/>
    <x v="1116"/>
    <x v="3"/>
    <x v="9"/>
    <x v="9"/>
    <x v="4"/>
    <n v="2"/>
    <n v="38.15"/>
    <n v="91.44"/>
    <n v="182.88"/>
    <n v="76.3"/>
    <n v="106.58"/>
  </r>
  <r>
    <s v="TXN02749"/>
    <x v="103"/>
    <s v="CUST0012"/>
    <x v="90"/>
    <x v="2"/>
    <x v="15"/>
    <x v="15"/>
    <x v="4"/>
    <n v="1"/>
    <n v="40"/>
    <n v="65.13"/>
    <n v="65.13"/>
    <n v="40"/>
    <n v="25.129999999999995"/>
  </r>
  <r>
    <s v="TXN02750"/>
    <x v="140"/>
    <s v="CUST0809"/>
    <x v="1098"/>
    <x v="3"/>
    <x v="5"/>
    <x v="5"/>
    <x v="2"/>
    <n v="1"/>
    <n v="35.82"/>
    <n v="44.78"/>
    <n v="44.78"/>
    <n v="35.82"/>
    <n v="8.9600000000000009"/>
  </r>
  <r>
    <s v="TXN02751"/>
    <x v="108"/>
    <s v="CUST0239"/>
    <x v="1050"/>
    <x v="3"/>
    <x v="27"/>
    <x v="27"/>
    <x v="3"/>
    <n v="9"/>
    <n v="9.64"/>
    <n v="23.81"/>
    <n v="214.29"/>
    <n v="86.76"/>
    <n v="127.52999999999999"/>
  </r>
  <r>
    <s v="TXN02752"/>
    <x v="269"/>
    <s v="CUST0028"/>
    <x v="1273"/>
    <x v="0"/>
    <x v="23"/>
    <x v="23"/>
    <x v="2"/>
    <n v="4"/>
    <n v="13.68"/>
    <n v="74.36"/>
    <n v="297.44"/>
    <n v="54.72"/>
    <n v="242.72"/>
  </r>
  <r>
    <s v="TXN02753"/>
    <x v="302"/>
    <s v="CUST0352"/>
    <x v="951"/>
    <x v="2"/>
    <x v="37"/>
    <x v="37"/>
    <x v="2"/>
    <n v="1"/>
    <n v="36.64"/>
    <n v="79.48"/>
    <n v="79.48"/>
    <n v="36.64"/>
    <n v="42.84"/>
  </r>
  <r>
    <s v="TXN02754"/>
    <x v="84"/>
    <s v="CUST1344"/>
    <x v="1252"/>
    <x v="0"/>
    <x v="34"/>
    <x v="34"/>
    <x v="2"/>
    <n v="8"/>
    <n v="8.02"/>
    <n v="20.59"/>
    <n v="164.72"/>
    <n v="64.16"/>
    <n v="100.56"/>
  </r>
  <r>
    <s v="TXN02755"/>
    <x v="63"/>
    <s v="CUST0978"/>
    <x v="1274"/>
    <x v="1"/>
    <x v="19"/>
    <x v="19"/>
    <x v="3"/>
    <n v="6"/>
    <n v="22.66"/>
    <n v="92.67"/>
    <n v="556.02"/>
    <n v="135.96"/>
    <n v="420.05999999999995"/>
  </r>
  <r>
    <s v="TXN02756"/>
    <x v="175"/>
    <s v="CUST0943"/>
    <x v="1251"/>
    <x v="2"/>
    <x v="72"/>
    <x v="72"/>
    <x v="1"/>
    <n v="3"/>
    <n v="3.66"/>
    <n v="5.62"/>
    <n v="16.86"/>
    <n v="10.98"/>
    <n v="5.879999999999999"/>
  </r>
  <r>
    <s v="TXN02757"/>
    <x v="360"/>
    <s v="CUST1417"/>
    <x v="38"/>
    <x v="0"/>
    <x v="28"/>
    <x v="28"/>
    <x v="3"/>
    <n v="9"/>
    <n v="16.21"/>
    <n v="35.47"/>
    <n v="319.23"/>
    <n v="145.89000000000001"/>
    <n v="173.34"/>
  </r>
  <r>
    <s v="TXN02758"/>
    <x v="290"/>
    <s v="CUST0830"/>
    <x v="1275"/>
    <x v="2"/>
    <x v="32"/>
    <x v="32"/>
    <x v="1"/>
    <n v="2"/>
    <n v="3.21"/>
    <n v="28.99"/>
    <n v="57.98"/>
    <n v="6.42"/>
    <n v="51.559999999999995"/>
  </r>
  <r>
    <s v="TXN02759"/>
    <x v="289"/>
    <s v="CUST1348"/>
    <x v="512"/>
    <x v="3"/>
    <x v="42"/>
    <x v="42"/>
    <x v="1"/>
    <n v="1"/>
    <n v="1.35"/>
    <n v="5.07"/>
    <n v="5.07"/>
    <n v="1.35"/>
    <n v="3.72"/>
  </r>
  <r>
    <s v="TXN02760"/>
    <x v="229"/>
    <s v="CUST1233"/>
    <x v="1064"/>
    <x v="1"/>
    <x v="71"/>
    <x v="71"/>
    <x v="4"/>
    <n v="4"/>
    <n v="22.03"/>
    <n v="17.149999999999999"/>
    <n v="68.599999999999994"/>
    <n v="88.12"/>
    <n v="-19.52000000000001"/>
  </r>
  <r>
    <s v="TXN02761"/>
    <x v="144"/>
    <s v="CUST1487"/>
    <x v="615"/>
    <x v="2"/>
    <x v="37"/>
    <x v="37"/>
    <x v="2"/>
    <n v="3"/>
    <n v="36.64"/>
    <n v="29.52"/>
    <n v="88.56"/>
    <n v="109.92"/>
    <n v="-21.36"/>
  </r>
  <r>
    <s v="TXN02762"/>
    <x v="256"/>
    <s v="CUST0997"/>
    <x v="439"/>
    <x v="1"/>
    <x v="38"/>
    <x v="38"/>
    <x v="3"/>
    <n v="5"/>
    <n v="32.54"/>
    <n v="16.28"/>
    <n v="81.400000000000006"/>
    <n v="162.69999999999999"/>
    <n v="-81.299999999999983"/>
  </r>
  <r>
    <s v="TXN02763"/>
    <x v="78"/>
    <s v="CUST0621"/>
    <x v="724"/>
    <x v="0"/>
    <x v="38"/>
    <x v="38"/>
    <x v="3"/>
    <n v="1"/>
    <n v="32.54"/>
    <n v="19.010000000000002"/>
    <n v="19.010000000000002"/>
    <n v="32.54"/>
    <n v="-13.529999999999998"/>
  </r>
  <r>
    <s v="TXN02764"/>
    <x v="185"/>
    <s v="CUST1267"/>
    <x v="759"/>
    <x v="0"/>
    <x v="18"/>
    <x v="18"/>
    <x v="4"/>
    <n v="8"/>
    <n v="45.26"/>
    <n v="13.23"/>
    <n v="105.84"/>
    <n v="362.08"/>
    <n v="-256.24"/>
  </r>
  <r>
    <s v="TXN02765"/>
    <x v="142"/>
    <s v="CUST1264"/>
    <x v="390"/>
    <x v="0"/>
    <x v="68"/>
    <x v="68"/>
    <x v="0"/>
    <n v="6"/>
    <n v="1.38"/>
    <n v="22.4"/>
    <n v="134.39999999999998"/>
    <n v="8.2799999999999994"/>
    <n v="126.11999999999998"/>
  </r>
  <r>
    <s v="TXN02766"/>
    <x v="355"/>
    <s v="CUST0739"/>
    <x v="1236"/>
    <x v="0"/>
    <x v="13"/>
    <x v="13"/>
    <x v="0"/>
    <n v="4"/>
    <n v="4.59"/>
    <n v="16.07"/>
    <n v="64.28"/>
    <n v="18.36"/>
    <n v="45.92"/>
  </r>
  <r>
    <s v="TXN02767"/>
    <x v="94"/>
    <s v="CUST1415"/>
    <x v="544"/>
    <x v="0"/>
    <x v="42"/>
    <x v="42"/>
    <x v="1"/>
    <n v="3"/>
    <n v="1.35"/>
    <n v="82.16"/>
    <n v="246.48"/>
    <n v="4.0500000000000007"/>
    <n v="242.42999999999998"/>
  </r>
  <r>
    <s v="TXN02768"/>
    <x v="270"/>
    <s v="CUST1380"/>
    <x v="1078"/>
    <x v="2"/>
    <x v="18"/>
    <x v="18"/>
    <x v="4"/>
    <n v="6"/>
    <n v="45.26"/>
    <n v="15.5"/>
    <n v="93"/>
    <n v="271.56"/>
    <n v="-178.56"/>
  </r>
  <r>
    <s v="TXN02769"/>
    <x v="126"/>
    <s v="CUST1414"/>
    <x v="9"/>
    <x v="1"/>
    <x v="22"/>
    <x v="22"/>
    <x v="0"/>
    <n v="1"/>
    <n v="19.34"/>
    <n v="51.45"/>
    <n v="51.45"/>
    <n v="19.34"/>
    <n v="32.11"/>
  </r>
  <r>
    <s v="TXN02770"/>
    <x v="16"/>
    <s v="CUST1383"/>
    <x v="646"/>
    <x v="0"/>
    <x v="58"/>
    <x v="58"/>
    <x v="0"/>
    <n v="3"/>
    <n v="11.76"/>
    <n v="86.42"/>
    <n v="259.26"/>
    <n v="35.28"/>
    <n v="223.98"/>
  </r>
  <r>
    <s v="TXN02771"/>
    <x v="207"/>
    <s v="CUST0809"/>
    <x v="1098"/>
    <x v="3"/>
    <x v="21"/>
    <x v="21"/>
    <x v="0"/>
    <n v="2"/>
    <n v="12.41"/>
    <n v="16.12"/>
    <n v="32.24"/>
    <n v="24.82"/>
    <n v="7.4200000000000017"/>
  </r>
  <r>
    <s v="TXN02772"/>
    <x v="226"/>
    <s v="CUST0620"/>
    <x v="280"/>
    <x v="1"/>
    <x v="11"/>
    <x v="11"/>
    <x v="2"/>
    <n v="4"/>
    <n v="45.97"/>
    <n v="7.13"/>
    <n v="28.52"/>
    <n v="183.88"/>
    <n v="-155.35999999999999"/>
  </r>
  <r>
    <s v="TXN02773"/>
    <x v="58"/>
    <s v="CUST0180"/>
    <x v="124"/>
    <x v="3"/>
    <x v="15"/>
    <x v="15"/>
    <x v="4"/>
    <n v="3"/>
    <n v="40"/>
    <n v="78.66"/>
    <n v="235.98"/>
    <n v="120"/>
    <n v="115.97999999999999"/>
  </r>
  <r>
    <s v="TXN02774"/>
    <x v="12"/>
    <s v="CUST0257"/>
    <x v="1055"/>
    <x v="1"/>
    <x v="30"/>
    <x v="30"/>
    <x v="3"/>
    <n v="4"/>
    <n v="24.03"/>
    <n v="30.35"/>
    <n v="121.4"/>
    <n v="96.12"/>
    <n v="25.28"/>
  </r>
  <r>
    <s v="TXN02775"/>
    <x v="40"/>
    <s v="CUST0277"/>
    <x v="1276"/>
    <x v="1"/>
    <x v="44"/>
    <x v="44"/>
    <x v="4"/>
    <n v="8"/>
    <n v="2.25"/>
    <n v="53.18"/>
    <n v="425.44"/>
    <n v="18"/>
    <n v="407.44"/>
  </r>
  <r>
    <s v="TXN02776"/>
    <x v="318"/>
    <s v="CUST0029"/>
    <x v="1072"/>
    <x v="1"/>
    <x v="28"/>
    <x v="28"/>
    <x v="3"/>
    <n v="8"/>
    <n v="16.21"/>
    <n v="58.72"/>
    <n v="469.76"/>
    <n v="129.68"/>
    <n v="340.08"/>
  </r>
  <r>
    <s v="TXN02777"/>
    <x v="114"/>
    <s v="CUST0391"/>
    <x v="1222"/>
    <x v="2"/>
    <x v="27"/>
    <x v="27"/>
    <x v="3"/>
    <n v="7"/>
    <n v="9.64"/>
    <n v="95.48"/>
    <n v="668.36"/>
    <n v="67.48"/>
    <n v="600.88"/>
  </r>
  <r>
    <s v="TXN02778"/>
    <x v="208"/>
    <s v="CUST0230"/>
    <x v="284"/>
    <x v="2"/>
    <x v="32"/>
    <x v="32"/>
    <x v="1"/>
    <n v="7"/>
    <n v="3.21"/>
    <n v="59.91"/>
    <n v="419.37"/>
    <n v="22.47"/>
    <n v="396.9"/>
  </r>
  <r>
    <s v="TXN02779"/>
    <x v="168"/>
    <s v="CUST0033"/>
    <x v="510"/>
    <x v="3"/>
    <x v="25"/>
    <x v="25"/>
    <x v="2"/>
    <n v="3"/>
    <n v="40.75"/>
    <n v="8.41"/>
    <n v="25.23"/>
    <n v="122.25"/>
    <n v="-97.02"/>
  </r>
  <r>
    <s v="TXN02780"/>
    <x v="57"/>
    <s v="CUST1426"/>
    <x v="21"/>
    <x v="3"/>
    <x v="37"/>
    <x v="37"/>
    <x v="2"/>
    <n v="7"/>
    <n v="36.64"/>
    <n v="46.7"/>
    <n v="326.90000000000003"/>
    <n v="256.48"/>
    <n v="70.420000000000016"/>
  </r>
  <r>
    <s v="TXN02781"/>
    <x v="350"/>
    <s v="CUST0386"/>
    <x v="502"/>
    <x v="1"/>
    <x v="15"/>
    <x v="15"/>
    <x v="4"/>
    <n v="1"/>
    <n v="40"/>
    <n v="44.88"/>
    <n v="44.88"/>
    <n v="40"/>
    <n v="4.8800000000000026"/>
  </r>
  <r>
    <s v="TXN02782"/>
    <x v="13"/>
    <s v="CUST0055"/>
    <x v="1012"/>
    <x v="3"/>
    <x v="50"/>
    <x v="50"/>
    <x v="2"/>
    <n v="4"/>
    <n v="23.2"/>
    <n v="22.68"/>
    <n v="90.72"/>
    <n v="92.8"/>
    <n v="-2.0799999999999983"/>
  </r>
  <r>
    <s v="TXN02783"/>
    <x v="202"/>
    <s v="CUST0429"/>
    <x v="161"/>
    <x v="3"/>
    <x v="4"/>
    <x v="4"/>
    <x v="1"/>
    <n v="1"/>
    <n v="1.21"/>
    <n v="19.649999999999999"/>
    <n v="19.649999999999999"/>
    <n v="1.21"/>
    <n v="18.439999999999998"/>
  </r>
  <r>
    <s v="TXN02784"/>
    <x v="276"/>
    <s v="CUST0986"/>
    <x v="1277"/>
    <x v="3"/>
    <x v="36"/>
    <x v="36"/>
    <x v="2"/>
    <n v="1"/>
    <n v="44.18"/>
    <n v="30.38"/>
    <n v="30.38"/>
    <n v="44.18"/>
    <n v="-13.8"/>
  </r>
  <r>
    <s v="TXN02785"/>
    <x v="346"/>
    <s v="CUST1329"/>
    <x v="39"/>
    <x v="3"/>
    <x v="23"/>
    <x v="23"/>
    <x v="2"/>
    <n v="9"/>
    <n v="13.68"/>
    <n v="45.93"/>
    <n v="413.37"/>
    <n v="123.12"/>
    <n v="290.25"/>
  </r>
  <r>
    <s v="TXN02786"/>
    <x v="316"/>
    <s v="CUST0298"/>
    <x v="117"/>
    <x v="2"/>
    <x v="36"/>
    <x v="36"/>
    <x v="2"/>
    <n v="3"/>
    <n v="44.18"/>
    <n v="23.9"/>
    <n v="71.699999999999989"/>
    <n v="132.54"/>
    <n v="-60.84"/>
  </r>
  <r>
    <s v="TXN02787"/>
    <x v="123"/>
    <s v="CUST1331"/>
    <x v="415"/>
    <x v="3"/>
    <x v="2"/>
    <x v="2"/>
    <x v="1"/>
    <n v="9"/>
    <n v="33.65"/>
    <n v="92.88"/>
    <n v="835.92"/>
    <n v="302.84999999999997"/>
    <n v="533.06999999999994"/>
  </r>
  <r>
    <s v="TXN02788"/>
    <x v="187"/>
    <s v="CUST0496"/>
    <x v="647"/>
    <x v="1"/>
    <x v="37"/>
    <x v="37"/>
    <x v="2"/>
    <n v="1"/>
    <n v="36.64"/>
    <n v="85.27"/>
    <n v="85.27"/>
    <n v="36.64"/>
    <n v="48.629999999999995"/>
  </r>
  <r>
    <s v="TXN02789"/>
    <x v="278"/>
    <s v="CUST0893"/>
    <x v="843"/>
    <x v="0"/>
    <x v="11"/>
    <x v="11"/>
    <x v="2"/>
    <n v="2"/>
    <n v="45.97"/>
    <n v="11.72"/>
    <n v="23.44"/>
    <n v="91.94"/>
    <n v="-68.5"/>
  </r>
  <r>
    <s v="TXN02790"/>
    <x v="133"/>
    <s v="CUST1283"/>
    <x v="77"/>
    <x v="3"/>
    <x v="31"/>
    <x v="31"/>
    <x v="3"/>
    <n v="7"/>
    <n v="13.9"/>
    <n v="50.93"/>
    <n v="356.51"/>
    <n v="97.3"/>
    <n v="259.20999999999998"/>
  </r>
  <r>
    <s v="TXN02791"/>
    <x v="116"/>
    <s v="CUST1104"/>
    <x v="1278"/>
    <x v="3"/>
    <x v="11"/>
    <x v="11"/>
    <x v="2"/>
    <n v="6"/>
    <n v="45.97"/>
    <n v="21.64"/>
    <n v="129.84"/>
    <n v="275.82"/>
    <n v="-145.97999999999999"/>
  </r>
  <r>
    <s v="TXN02792"/>
    <x v="27"/>
    <s v="CUST0391"/>
    <x v="1222"/>
    <x v="2"/>
    <x v="46"/>
    <x v="46"/>
    <x v="3"/>
    <n v="1"/>
    <n v="15.25"/>
    <n v="62.2"/>
    <n v="62.2"/>
    <n v="15.25"/>
    <n v="46.95"/>
  </r>
  <r>
    <s v="TXN02793"/>
    <x v="47"/>
    <s v="CUST0177"/>
    <x v="361"/>
    <x v="2"/>
    <x v="72"/>
    <x v="72"/>
    <x v="1"/>
    <n v="5"/>
    <n v="3.66"/>
    <n v="21.61"/>
    <n v="108.05"/>
    <n v="18.3"/>
    <n v="89.75"/>
  </r>
  <r>
    <s v="TXN02794"/>
    <x v="321"/>
    <s v="CUST0617"/>
    <x v="811"/>
    <x v="2"/>
    <x v="19"/>
    <x v="19"/>
    <x v="3"/>
    <n v="3"/>
    <n v="22.66"/>
    <n v="22.25"/>
    <n v="66.75"/>
    <n v="67.98"/>
    <n v="-1.230000000000004"/>
  </r>
  <r>
    <s v="TXN02795"/>
    <x v="212"/>
    <s v="CUST0950"/>
    <x v="12"/>
    <x v="1"/>
    <x v="44"/>
    <x v="44"/>
    <x v="4"/>
    <n v="9"/>
    <n v="2.25"/>
    <n v="35.39"/>
    <n v="318.51"/>
    <n v="20.25"/>
    <n v="298.26"/>
  </r>
  <r>
    <s v="TXN02796"/>
    <x v="72"/>
    <s v="CUST0304"/>
    <x v="112"/>
    <x v="0"/>
    <x v="42"/>
    <x v="42"/>
    <x v="1"/>
    <n v="6"/>
    <n v="1.35"/>
    <n v="72.489999999999995"/>
    <n v="434.93999999999994"/>
    <n v="8.1000000000000014"/>
    <n v="426.83999999999992"/>
  </r>
  <r>
    <s v="TXN02797"/>
    <x v="59"/>
    <s v="CUST0971"/>
    <x v="937"/>
    <x v="0"/>
    <x v="41"/>
    <x v="41"/>
    <x v="4"/>
    <n v="4"/>
    <n v="45.1"/>
    <n v="8.09"/>
    <n v="32.36"/>
    <n v="180.4"/>
    <n v="-148.04000000000002"/>
  </r>
  <r>
    <s v="TXN02798"/>
    <x v="135"/>
    <s v="CUST0865"/>
    <x v="1173"/>
    <x v="3"/>
    <x v="2"/>
    <x v="2"/>
    <x v="1"/>
    <n v="6"/>
    <n v="33.65"/>
    <n v="80.44"/>
    <n v="482.64"/>
    <n v="201.89999999999998"/>
    <n v="280.74"/>
  </r>
  <r>
    <s v="TXN02799"/>
    <x v="238"/>
    <s v="CUST0045"/>
    <x v="1279"/>
    <x v="1"/>
    <x v="16"/>
    <x v="16"/>
    <x v="3"/>
    <n v="6"/>
    <n v="47.88"/>
    <n v="16.34"/>
    <n v="98.039999999999992"/>
    <n v="287.28000000000003"/>
    <n v="-189.24000000000004"/>
  </r>
  <r>
    <s v="TXN02800"/>
    <x v="186"/>
    <s v="CUST0239"/>
    <x v="1050"/>
    <x v="3"/>
    <x v="66"/>
    <x v="66"/>
    <x v="2"/>
    <n v="6"/>
    <n v="31.85"/>
    <n v="76.650000000000006"/>
    <n v="459.90000000000003"/>
    <n v="191.10000000000002"/>
    <n v="268.8"/>
  </r>
  <r>
    <s v="TXN02801"/>
    <x v="230"/>
    <s v="CUST0341"/>
    <x v="4"/>
    <x v="2"/>
    <x v="20"/>
    <x v="20"/>
    <x v="3"/>
    <n v="1"/>
    <n v="40.85"/>
    <n v="59.04"/>
    <n v="59.04"/>
    <n v="40.85"/>
    <n v="18.189999999999998"/>
  </r>
  <r>
    <s v="TXN02802"/>
    <x v="339"/>
    <s v="CUST0313"/>
    <x v="1111"/>
    <x v="3"/>
    <x v="31"/>
    <x v="31"/>
    <x v="3"/>
    <n v="5"/>
    <n v="13.9"/>
    <n v="87.18"/>
    <n v="435.90000000000003"/>
    <n v="69.5"/>
    <n v="366.40000000000003"/>
  </r>
  <r>
    <s v="TXN02803"/>
    <x v="128"/>
    <s v="CUST1439"/>
    <x v="492"/>
    <x v="3"/>
    <x v="23"/>
    <x v="23"/>
    <x v="2"/>
    <n v="8"/>
    <n v="13.68"/>
    <n v="90.78"/>
    <n v="726.24"/>
    <n v="109.44"/>
    <n v="616.79999999999995"/>
  </r>
  <r>
    <s v="TXN02804"/>
    <x v="99"/>
    <s v="CUST0912"/>
    <x v="444"/>
    <x v="1"/>
    <x v="59"/>
    <x v="59"/>
    <x v="0"/>
    <n v="2"/>
    <n v="35.39"/>
    <n v="86.14"/>
    <n v="172.28"/>
    <n v="70.78"/>
    <n v="101.5"/>
  </r>
  <r>
    <s v="TXN02805"/>
    <x v="313"/>
    <s v="CUST0994"/>
    <x v="605"/>
    <x v="2"/>
    <x v="62"/>
    <x v="62"/>
    <x v="2"/>
    <n v="1"/>
    <n v="46.58"/>
    <n v="67.569999999999993"/>
    <n v="67.569999999999993"/>
    <n v="46.58"/>
    <n v="20.989999999999995"/>
  </r>
  <r>
    <s v="TXN02806"/>
    <x v="118"/>
    <s v="CUST0966"/>
    <x v="758"/>
    <x v="3"/>
    <x v="32"/>
    <x v="32"/>
    <x v="1"/>
    <n v="5"/>
    <n v="3.21"/>
    <n v="10.79"/>
    <n v="53.949999999999996"/>
    <n v="16.05"/>
    <n v="37.899999999999991"/>
  </r>
  <r>
    <s v="TXN02807"/>
    <x v="150"/>
    <s v="CUST0041"/>
    <x v="1135"/>
    <x v="0"/>
    <x v="29"/>
    <x v="29"/>
    <x v="2"/>
    <n v="9"/>
    <n v="14.75"/>
    <n v="11.32"/>
    <n v="101.88"/>
    <n v="132.75"/>
    <n v="-30.870000000000005"/>
  </r>
  <r>
    <s v="TXN02808"/>
    <x v="5"/>
    <s v="CUST0921"/>
    <x v="47"/>
    <x v="0"/>
    <x v="53"/>
    <x v="53"/>
    <x v="2"/>
    <n v="3"/>
    <n v="23.58"/>
    <n v="63.95"/>
    <n v="191.85000000000002"/>
    <n v="70.739999999999995"/>
    <n v="121.11000000000003"/>
  </r>
  <r>
    <s v="TXN02809"/>
    <x v="126"/>
    <s v="CUST1199"/>
    <x v="20"/>
    <x v="0"/>
    <x v="4"/>
    <x v="4"/>
    <x v="1"/>
    <n v="7"/>
    <n v="1.21"/>
    <n v="5.12"/>
    <n v="35.840000000000003"/>
    <n v="8.4699999999999989"/>
    <n v="27.370000000000005"/>
  </r>
  <r>
    <s v="TXN02810"/>
    <x v="355"/>
    <s v="CUST0497"/>
    <x v="1280"/>
    <x v="0"/>
    <x v="65"/>
    <x v="65"/>
    <x v="1"/>
    <n v="2"/>
    <n v="47.62"/>
    <n v="96.04"/>
    <n v="192.08"/>
    <n v="95.24"/>
    <n v="96.840000000000018"/>
  </r>
  <r>
    <s v="TXN02811"/>
    <x v="132"/>
    <s v="CUST0413"/>
    <x v="211"/>
    <x v="3"/>
    <x v="29"/>
    <x v="29"/>
    <x v="2"/>
    <n v="2"/>
    <n v="14.75"/>
    <n v="35.450000000000003"/>
    <n v="70.900000000000006"/>
    <n v="29.5"/>
    <n v="41.400000000000006"/>
  </r>
  <r>
    <s v="TXN02812"/>
    <x v="299"/>
    <s v="CUST0604"/>
    <x v="569"/>
    <x v="0"/>
    <x v="13"/>
    <x v="13"/>
    <x v="0"/>
    <n v="6"/>
    <n v="4.59"/>
    <n v="64.92"/>
    <n v="389.52"/>
    <n v="27.54"/>
    <n v="361.97999999999996"/>
  </r>
  <r>
    <s v="TXN02813"/>
    <x v="185"/>
    <s v="CUST1167"/>
    <x v="1281"/>
    <x v="2"/>
    <x v="11"/>
    <x v="11"/>
    <x v="2"/>
    <n v="3"/>
    <n v="45.97"/>
    <n v="70.81"/>
    <n v="212.43"/>
    <n v="137.91"/>
    <n v="74.52000000000001"/>
  </r>
  <r>
    <s v="TXN02814"/>
    <x v="232"/>
    <s v="CUST0803"/>
    <x v="363"/>
    <x v="0"/>
    <x v="5"/>
    <x v="5"/>
    <x v="2"/>
    <n v="6"/>
    <n v="35.82"/>
    <n v="98.5"/>
    <n v="591"/>
    <n v="214.92000000000002"/>
    <n v="376.08"/>
  </r>
  <r>
    <s v="TXN02815"/>
    <x v="297"/>
    <s v="CUST0105"/>
    <x v="1282"/>
    <x v="0"/>
    <x v="26"/>
    <x v="26"/>
    <x v="4"/>
    <n v="1"/>
    <n v="21.34"/>
    <n v="16.670000000000002"/>
    <n v="16.670000000000002"/>
    <n v="21.34"/>
    <n v="-4.6699999999999982"/>
  </r>
  <r>
    <s v="TXN02816"/>
    <x v="148"/>
    <s v="CUST0684"/>
    <x v="204"/>
    <x v="0"/>
    <x v="29"/>
    <x v="29"/>
    <x v="2"/>
    <n v="5"/>
    <n v="14.75"/>
    <n v="66.680000000000007"/>
    <n v="333.40000000000003"/>
    <n v="73.75"/>
    <n v="259.65000000000003"/>
  </r>
  <r>
    <s v="TXN02817"/>
    <x v="37"/>
    <s v="CUST0017"/>
    <x v="476"/>
    <x v="3"/>
    <x v="20"/>
    <x v="20"/>
    <x v="3"/>
    <n v="2"/>
    <n v="40.85"/>
    <n v="47.03"/>
    <n v="94.06"/>
    <n v="81.7"/>
    <n v="12.36"/>
  </r>
  <r>
    <s v="TXN02818"/>
    <x v="85"/>
    <s v="CUST0211"/>
    <x v="409"/>
    <x v="0"/>
    <x v="18"/>
    <x v="18"/>
    <x v="4"/>
    <n v="3"/>
    <n v="45.26"/>
    <n v="26.54"/>
    <n v="79.62"/>
    <n v="135.78"/>
    <n v="-56.16"/>
  </r>
  <r>
    <s v="TXN02819"/>
    <x v="98"/>
    <s v="CUST1292"/>
    <x v="555"/>
    <x v="2"/>
    <x v="22"/>
    <x v="22"/>
    <x v="0"/>
    <n v="9"/>
    <n v="19.34"/>
    <n v="89.49"/>
    <n v="805.41"/>
    <n v="174.06"/>
    <n v="631.34999999999991"/>
  </r>
  <r>
    <s v="TXN02820"/>
    <x v="44"/>
    <s v="CUST1461"/>
    <x v="373"/>
    <x v="1"/>
    <x v="16"/>
    <x v="16"/>
    <x v="3"/>
    <n v="2"/>
    <n v="47.88"/>
    <n v="64.09"/>
    <n v="128.18"/>
    <n v="95.76"/>
    <n v="32.42"/>
  </r>
  <r>
    <s v="TXN02821"/>
    <x v="324"/>
    <s v="CUST0885"/>
    <x v="491"/>
    <x v="0"/>
    <x v="22"/>
    <x v="22"/>
    <x v="0"/>
    <n v="4"/>
    <n v="19.34"/>
    <n v="22.2"/>
    <n v="88.8"/>
    <n v="77.36"/>
    <n v="11.439999999999998"/>
  </r>
  <r>
    <s v="TXN02822"/>
    <x v="34"/>
    <s v="CUST0852"/>
    <x v="517"/>
    <x v="1"/>
    <x v="30"/>
    <x v="30"/>
    <x v="3"/>
    <n v="3"/>
    <n v="24.03"/>
    <n v="85.01"/>
    <n v="255.03000000000003"/>
    <n v="72.09"/>
    <n v="182.94000000000003"/>
  </r>
  <r>
    <s v="TXN02823"/>
    <x v="246"/>
    <s v="CUST1016"/>
    <x v="611"/>
    <x v="1"/>
    <x v="38"/>
    <x v="38"/>
    <x v="3"/>
    <n v="3"/>
    <n v="32.54"/>
    <n v="34.08"/>
    <n v="102.24"/>
    <n v="97.62"/>
    <n v="4.6199999999999903"/>
  </r>
  <r>
    <s v="TXN02824"/>
    <x v="348"/>
    <s v="CUST1186"/>
    <x v="139"/>
    <x v="2"/>
    <x v="14"/>
    <x v="14"/>
    <x v="3"/>
    <n v="7"/>
    <n v="23.97"/>
    <n v="48.54"/>
    <n v="339.78"/>
    <n v="167.79"/>
    <n v="171.98999999999998"/>
  </r>
  <r>
    <s v="TXN02825"/>
    <x v="1"/>
    <s v="CUST1221"/>
    <x v="365"/>
    <x v="3"/>
    <x v="54"/>
    <x v="54"/>
    <x v="1"/>
    <n v="5"/>
    <n v="48.6"/>
    <n v="73.42"/>
    <n v="367.1"/>
    <n v="243"/>
    <n v="124.10000000000002"/>
  </r>
  <r>
    <s v="TXN02826"/>
    <x v="13"/>
    <s v="CUST1498"/>
    <x v="547"/>
    <x v="1"/>
    <x v="63"/>
    <x v="63"/>
    <x v="4"/>
    <n v="7"/>
    <n v="28.03"/>
    <n v="66.39"/>
    <n v="464.73"/>
    <n v="196.21"/>
    <n v="268.52"/>
  </r>
  <r>
    <s v="TXN02827"/>
    <x v="59"/>
    <s v="CUST1136"/>
    <x v="732"/>
    <x v="2"/>
    <x v="20"/>
    <x v="20"/>
    <x v="3"/>
    <n v="9"/>
    <n v="40.85"/>
    <n v="21.67"/>
    <n v="195.03000000000003"/>
    <n v="367.65000000000003"/>
    <n v="-172.62"/>
  </r>
  <r>
    <s v="TXN02828"/>
    <x v="25"/>
    <s v="CUST0596"/>
    <x v="1088"/>
    <x v="1"/>
    <x v="40"/>
    <x v="40"/>
    <x v="4"/>
    <n v="4"/>
    <n v="21.9"/>
    <n v="79.09"/>
    <n v="316.36"/>
    <n v="87.6"/>
    <n v="228.76000000000002"/>
  </r>
  <r>
    <s v="TXN02829"/>
    <x v="361"/>
    <s v="CUST0076"/>
    <x v="116"/>
    <x v="2"/>
    <x v="51"/>
    <x v="51"/>
    <x v="2"/>
    <n v="8"/>
    <n v="3.13"/>
    <n v="20.66"/>
    <n v="165.28"/>
    <n v="25.04"/>
    <n v="140.24"/>
  </r>
  <r>
    <s v="TXN02830"/>
    <x v="331"/>
    <s v="CUST0999"/>
    <x v="397"/>
    <x v="0"/>
    <x v="33"/>
    <x v="33"/>
    <x v="3"/>
    <n v="8"/>
    <n v="35.53"/>
    <n v="62.25"/>
    <n v="498"/>
    <n v="284.24"/>
    <n v="213.76"/>
  </r>
  <r>
    <s v="TXN02831"/>
    <x v="145"/>
    <s v="CUST0819"/>
    <x v="1283"/>
    <x v="3"/>
    <x v="50"/>
    <x v="50"/>
    <x v="2"/>
    <n v="5"/>
    <n v="23.2"/>
    <n v="42.01"/>
    <n v="210.04999999999998"/>
    <n v="116"/>
    <n v="94.049999999999983"/>
  </r>
  <r>
    <s v="TXN02832"/>
    <x v="311"/>
    <s v="CUST0996"/>
    <x v="919"/>
    <x v="2"/>
    <x v="64"/>
    <x v="64"/>
    <x v="4"/>
    <n v="5"/>
    <n v="34.61"/>
    <n v="26.16"/>
    <n v="130.80000000000001"/>
    <n v="173.05"/>
    <n v="-42.25"/>
  </r>
  <r>
    <s v="TXN02833"/>
    <x v="169"/>
    <s v="CUST1052"/>
    <x v="1060"/>
    <x v="2"/>
    <x v="63"/>
    <x v="63"/>
    <x v="4"/>
    <n v="3"/>
    <n v="28.03"/>
    <n v="95.77"/>
    <n v="287.31"/>
    <n v="84.09"/>
    <n v="203.22"/>
  </r>
  <r>
    <s v="TXN02834"/>
    <x v="62"/>
    <s v="CUST1211"/>
    <x v="428"/>
    <x v="3"/>
    <x v="62"/>
    <x v="62"/>
    <x v="2"/>
    <n v="1"/>
    <n v="46.58"/>
    <n v="71.42"/>
    <n v="71.42"/>
    <n v="46.58"/>
    <n v="24.840000000000003"/>
  </r>
  <r>
    <s v="TXN02835"/>
    <x v="214"/>
    <s v="CUST1485"/>
    <x v="246"/>
    <x v="2"/>
    <x v="16"/>
    <x v="16"/>
    <x v="3"/>
    <n v="5"/>
    <n v="47.88"/>
    <n v="24.23"/>
    <n v="121.15"/>
    <n v="239.4"/>
    <n v="-118.25"/>
  </r>
  <r>
    <s v="TXN02836"/>
    <x v="356"/>
    <s v="CUST1253"/>
    <x v="477"/>
    <x v="1"/>
    <x v="39"/>
    <x v="39"/>
    <x v="1"/>
    <n v="7"/>
    <n v="2.85"/>
    <n v="79.16"/>
    <n v="554.12"/>
    <n v="19.95"/>
    <n v="534.16999999999996"/>
  </r>
  <r>
    <s v="TXN02837"/>
    <x v="302"/>
    <s v="CUST1390"/>
    <x v="634"/>
    <x v="0"/>
    <x v="28"/>
    <x v="28"/>
    <x v="3"/>
    <n v="4"/>
    <n v="16.21"/>
    <n v="99.9"/>
    <n v="399.6"/>
    <n v="64.84"/>
    <n v="334.76"/>
  </r>
  <r>
    <s v="TXN02838"/>
    <x v="138"/>
    <s v="CUST1000"/>
    <x v="1284"/>
    <x v="2"/>
    <x v="34"/>
    <x v="34"/>
    <x v="2"/>
    <n v="8"/>
    <n v="8.02"/>
    <n v="35.74"/>
    <n v="285.92"/>
    <n v="64.16"/>
    <n v="221.76000000000002"/>
  </r>
  <r>
    <s v="TXN02839"/>
    <x v="185"/>
    <s v="CUST0475"/>
    <x v="387"/>
    <x v="1"/>
    <x v="13"/>
    <x v="13"/>
    <x v="0"/>
    <n v="8"/>
    <n v="4.59"/>
    <n v="72.180000000000007"/>
    <n v="577.44000000000005"/>
    <n v="36.72"/>
    <n v="540.72"/>
  </r>
  <r>
    <s v="TXN02840"/>
    <x v="56"/>
    <s v="CUST1463"/>
    <x v="411"/>
    <x v="2"/>
    <x v="22"/>
    <x v="22"/>
    <x v="0"/>
    <n v="5"/>
    <n v="19.34"/>
    <n v="7.54"/>
    <n v="37.700000000000003"/>
    <n v="96.7"/>
    <n v="-59"/>
  </r>
  <r>
    <s v="TXN02841"/>
    <x v="109"/>
    <s v="CUST0125"/>
    <x v="1285"/>
    <x v="0"/>
    <x v="74"/>
    <x v="74"/>
    <x v="3"/>
    <n v="8"/>
    <n v="8.86"/>
    <n v="56.75"/>
    <n v="454"/>
    <n v="70.88"/>
    <n v="383.12"/>
  </r>
  <r>
    <s v="TXN02842"/>
    <x v="4"/>
    <s v="CUST1082"/>
    <x v="1286"/>
    <x v="3"/>
    <x v="6"/>
    <x v="6"/>
    <x v="1"/>
    <n v="5"/>
    <n v="49.21"/>
    <n v="6.87"/>
    <n v="34.35"/>
    <n v="246.05"/>
    <n v="-211.70000000000002"/>
  </r>
  <r>
    <s v="TXN02843"/>
    <x v="43"/>
    <s v="CUST0039"/>
    <x v="251"/>
    <x v="0"/>
    <x v="67"/>
    <x v="67"/>
    <x v="3"/>
    <n v="2"/>
    <n v="31.5"/>
    <n v="69.510000000000005"/>
    <n v="139.02000000000001"/>
    <n v="63"/>
    <n v="76.02000000000001"/>
  </r>
  <r>
    <s v="TXN02844"/>
    <x v="87"/>
    <s v="CUST0865"/>
    <x v="1173"/>
    <x v="3"/>
    <x v="43"/>
    <x v="43"/>
    <x v="0"/>
    <n v="7"/>
    <n v="30.96"/>
    <n v="52.87"/>
    <n v="370.09"/>
    <n v="216.72"/>
    <n v="153.36999999999998"/>
  </r>
  <r>
    <s v="TXN02845"/>
    <x v="159"/>
    <s v="CUST1181"/>
    <x v="537"/>
    <x v="0"/>
    <x v="11"/>
    <x v="11"/>
    <x v="2"/>
    <n v="8"/>
    <n v="45.97"/>
    <n v="76.88"/>
    <n v="615.04"/>
    <n v="367.76"/>
    <n v="247.27999999999997"/>
  </r>
  <r>
    <s v="TXN02846"/>
    <x v="17"/>
    <s v="CUST0647"/>
    <x v="248"/>
    <x v="1"/>
    <x v="34"/>
    <x v="34"/>
    <x v="2"/>
    <n v="2"/>
    <n v="8.02"/>
    <n v="33.44"/>
    <n v="66.88"/>
    <n v="16.04"/>
    <n v="50.839999999999996"/>
  </r>
  <r>
    <s v="TXN02847"/>
    <x v="135"/>
    <s v="CUST1134"/>
    <x v="783"/>
    <x v="3"/>
    <x v="62"/>
    <x v="62"/>
    <x v="2"/>
    <n v="3"/>
    <n v="46.58"/>
    <n v="30.92"/>
    <n v="92.76"/>
    <n v="139.74"/>
    <n v="-46.980000000000004"/>
  </r>
  <r>
    <s v="TXN02848"/>
    <x v="16"/>
    <s v="CUST0131"/>
    <x v="767"/>
    <x v="1"/>
    <x v="67"/>
    <x v="67"/>
    <x v="3"/>
    <n v="9"/>
    <n v="31.5"/>
    <n v="12.13"/>
    <n v="109.17"/>
    <n v="283.5"/>
    <n v="-174.32999999999998"/>
  </r>
  <r>
    <s v="TXN02849"/>
    <x v="84"/>
    <s v="CUST0549"/>
    <x v="1163"/>
    <x v="2"/>
    <x v="28"/>
    <x v="28"/>
    <x v="3"/>
    <n v="8"/>
    <n v="16.21"/>
    <n v="29.13"/>
    <n v="233.04"/>
    <n v="129.68"/>
    <n v="103.35999999999999"/>
  </r>
  <r>
    <s v="TXN02850"/>
    <x v="6"/>
    <s v="CUST1328"/>
    <x v="509"/>
    <x v="3"/>
    <x v="65"/>
    <x v="65"/>
    <x v="1"/>
    <n v="7"/>
    <n v="47.62"/>
    <n v="54.73"/>
    <n v="383.10999999999996"/>
    <n v="333.34"/>
    <n v="49.769999999999982"/>
  </r>
  <r>
    <s v="TXN02851"/>
    <x v="211"/>
    <s v="CUST0855"/>
    <x v="504"/>
    <x v="3"/>
    <x v="36"/>
    <x v="36"/>
    <x v="2"/>
    <n v="1"/>
    <n v="44.18"/>
    <n v="69.739999999999995"/>
    <n v="69.739999999999995"/>
    <n v="44.18"/>
    <n v="25.559999999999995"/>
  </r>
  <r>
    <s v="TXN02852"/>
    <x v="61"/>
    <s v="CUST0970"/>
    <x v="577"/>
    <x v="1"/>
    <x v="57"/>
    <x v="57"/>
    <x v="0"/>
    <n v="8"/>
    <n v="31.77"/>
    <n v="96.62"/>
    <n v="772.96"/>
    <n v="254.16"/>
    <n v="518.80000000000007"/>
  </r>
  <r>
    <s v="TXN02853"/>
    <x v="17"/>
    <s v="CUST0240"/>
    <x v="269"/>
    <x v="2"/>
    <x v="40"/>
    <x v="40"/>
    <x v="4"/>
    <n v="5"/>
    <n v="21.9"/>
    <n v="59.61"/>
    <n v="298.05"/>
    <n v="109.5"/>
    <n v="188.55"/>
  </r>
  <r>
    <s v="TXN02854"/>
    <x v="292"/>
    <s v="CUST1014"/>
    <x v="1124"/>
    <x v="2"/>
    <x v="15"/>
    <x v="15"/>
    <x v="4"/>
    <n v="6"/>
    <n v="40"/>
    <n v="28.23"/>
    <n v="169.38"/>
    <n v="240"/>
    <n v="-70.62"/>
  </r>
  <r>
    <s v="TXN02855"/>
    <x v="307"/>
    <s v="CUST1276"/>
    <x v="83"/>
    <x v="1"/>
    <x v="16"/>
    <x v="16"/>
    <x v="3"/>
    <n v="9"/>
    <n v="47.88"/>
    <n v="21.81"/>
    <n v="196.29"/>
    <n v="430.92"/>
    <n v="-234.63000000000002"/>
  </r>
  <r>
    <s v="TXN02856"/>
    <x v="54"/>
    <s v="CUST1324"/>
    <x v="13"/>
    <x v="1"/>
    <x v="45"/>
    <x v="45"/>
    <x v="4"/>
    <n v="2"/>
    <n v="39.729999999999997"/>
    <n v="97.09"/>
    <n v="194.18"/>
    <n v="79.459999999999994"/>
    <n v="114.72000000000001"/>
  </r>
  <r>
    <s v="TXN02857"/>
    <x v="138"/>
    <s v="CUST0711"/>
    <x v="938"/>
    <x v="0"/>
    <x v="66"/>
    <x v="66"/>
    <x v="2"/>
    <n v="2"/>
    <n v="31.85"/>
    <n v="46.72"/>
    <n v="93.44"/>
    <n v="63.7"/>
    <n v="29.739999999999995"/>
  </r>
  <r>
    <s v="TXN02858"/>
    <x v="185"/>
    <s v="CUST0919"/>
    <x v="966"/>
    <x v="0"/>
    <x v="19"/>
    <x v="19"/>
    <x v="3"/>
    <n v="1"/>
    <n v="22.66"/>
    <n v="56.04"/>
    <n v="56.04"/>
    <n v="22.66"/>
    <n v="33.379999999999995"/>
  </r>
  <r>
    <s v="TXN02859"/>
    <x v="284"/>
    <s v="CUST1429"/>
    <x v="1287"/>
    <x v="0"/>
    <x v="51"/>
    <x v="51"/>
    <x v="2"/>
    <n v="7"/>
    <n v="3.13"/>
    <n v="78.36"/>
    <n v="548.52"/>
    <n v="21.91"/>
    <n v="526.61"/>
  </r>
  <r>
    <s v="TXN02860"/>
    <x v="172"/>
    <s v="CUST0894"/>
    <x v="716"/>
    <x v="0"/>
    <x v="9"/>
    <x v="9"/>
    <x v="4"/>
    <n v="7"/>
    <n v="38.15"/>
    <n v="92.56"/>
    <n v="647.92000000000007"/>
    <n v="267.05"/>
    <n v="380.87000000000006"/>
  </r>
  <r>
    <s v="TXN02861"/>
    <x v="233"/>
    <s v="CUST0043"/>
    <x v="1214"/>
    <x v="3"/>
    <x v="63"/>
    <x v="63"/>
    <x v="4"/>
    <n v="2"/>
    <n v="28.03"/>
    <n v="52.68"/>
    <n v="105.36"/>
    <n v="56.06"/>
    <n v="49.3"/>
  </r>
  <r>
    <s v="TXN02862"/>
    <x v="97"/>
    <s v="CUST0331"/>
    <x v="128"/>
    <x v="2"/>
    <x v="3"/>
    <x v="3"/>
    <x v="0"/>
    <n v="5"/>
    <n v="28.91"/>
    <n v="87.91"/>
    <n v="439.54999999999995"/>
    <n v="144.55000000000001"/>
    <n v="294.99999999999994"/>
  </r>
  <r>
    <s v="TXN02863"/>
    <x v="59"/>
    <s v="CUST0590"/>
    <x v="1016"/>
    <x v="0"/>
    <x v="1"/>
    <x v="1"/>
    <x v="1"/>
    <n v="2"/>
    <n v="22.93"/>
    <n v="50.71"/>
    <n v="101.42"/>
    <n v="45.86"/>
    <n v="55.56"/>
  </r>
  <r>
    <s v="TXN02864"/>
    <x v="271"/>
    <s v="CUST1488"/>
    <x v="1288"/>
    <x v="0"/>
    <x v="35"/>
    <x v="35"/>
    <x v="4"/>
    <n v="7"/>
    <n v="48.19"/>
    <n v="88.39"/>
    <n v="618.73"/>
    <n v="337.33"/>
    <n v="281.40000000000003"/>
  </r>
  <r>
    <s v="TXN02865"/>
    <x v="261"/>
    <s v="CUST0394"/>
    <x v="817"/>
    <x v="2"/>
    <x v="44"/>
    <x v="44"/>
    <x v="4"/>
    <n v="4"/>
    <n v="2.25"/>
    <n v="49.45"/>
    <n v="197.8"/>
    <n v="9"/>
    <n v="188.8"/>
  </r>
  <r>
    <s v="TXN02866"/>
    <x v="258"/>
    <s v="CUST0962"/>
    <x v="1137"/>
    <x v="2"/>
    <x v="43"/>
    <x v="43"/>
    <x v="0"/>
    <n v="3"/>
    <n v="30.96"/>
    <n v="58.7"/>
    <n v="176.10000000000002"/>
    <n v="92.88"/>
    <n v="83.220000000000027"/>
  </r>
  <r>
    <s v="TXN02867"/>
    <x v="225"/>
    <s v="CUST0705"/>
    <x v="964"/>
    <x v="1"/>
    <x v="8"/>
    <x v="8"/>
    <x v="0"/>
    <n v="4"/>
    <n v="37.880000000000003"/>
    <n v="10.44"/>
    <n v="41.76"/>
    <n v="151.52000000000001"/>
    <n v="-109.76000000000002"/>
  </r>
  <r>
    <s v="TXN02868"/>
    <x v="3"/>
    <s v="CUST0898"/>
    <x v="1095"/>
    <x v="2"/>
    <x v="50"/>
    <x v="50"/>
    <x v="2"/>
    <n v="1"/>
    <n v="23.2"/>
    <n v="72.489999999999995"/>
    <n v="72.489999999999995"/>
    <n v="23.2"/>
    <n v="49.289999999999992"/>
  </r>
  <r>
    <s v="TXN02869"/>
    <x v="189"/>
    <s v="CUST0476"/>
    <x v="945"/>
    <x v="1"/>
    <x v="5"/>
    <x v="5"/>
    <x v="2"/>
    <n v="5"/>
    <n v="35.82"/>
    <n v="42.42"/>
    <n v="212.10000000000002"/>
    <n v="179.1"/>
    <n v="33.000000000000028"/>
  </r>
  <r>
    <s v="TXN02870"/>
    <x v="81"/>
    <s v="CUST1040"/>
    <x v="822"/>
    <x v="3"/>
    <x v="50"/>
    <x v="50"/>
    <x v="2"/>
    <n v="6"/>
    <n v="23.2"/>
    <n v="17.829999999999998"/>
    <n v="106.97999999999999"/>
    <n v="139.19999999999999"/>
    <n v="-32.22"/>
  </r>
  <r>
    <s v="TXN02871"/>
    <x v="11"/>
    <s v="CUST0450"/>
    <x v="659"/>
    <x v="1"/>
    <x v="74"/>
    <x v="74"/>
    <x v="3"/>
    <n v="2"/>
    <n v="8.86"/>
    <n v="31.09"/>
    <n v="62.18"/>
    <n v="17.72"/>
    <n v="44.46"/>
  </r>
  <r>
    <s v="TXN02872"/>
    <x v="279"/>
    <s v="CUST1204"/>
    <x v="1065"/>
    <x v="3"/>
    <x v="39"/>
    <x v="39"/>
    <x v="1"/>
    <n v="7"/>
    <n v="2.85"/>
    <n v="84"/>
    <n v="588"/>
    <n v="19.95"/>
    <n v="568.04999999999995"/>
  </r>
  <r>
    <s v="TXN02873"/>
    <x v="131"/>
    <s v="CUST1403"/>
    <x v="898"/>
    <x v="2"/>
    <x v="41"/>
    <x v="41"/>
    <x v="4"/>
    <n v="3"/>
    <n v="45.1"/>
    <n v="48.04"/>
    <n v="144.12"/>
    <n v="135.30000000000001"/>
    <n v="8.8199999999999932"/>
  </r>
  <r>
    <s v="TXN02874"/>
    <x v="265"/>
    <s v="CUST0695"/>
    <x v="260"/>
    <x v="2"/>
    <x v="73"/>
    <x v="73"/>
    <x v="1"/>
    <n v="7"/>
    <n v="14.95"/>
    <n v="14.6"/>
    <n v="102.2"/>
    <n v="104.64999999999999"/>
    <n v="-2.4499999999999886"/>
  </r>
  <r>
    <s v="TXN02875"/>
    <x v="251"/>
    <s v="CUST1234"/>
    <x v="1202"/>
    <x v="1"/>
    <x v="57"/>
    <x v="57"/>
    <x v="0"/>
    <n v="1"/>
    <n v="31.77"/>
    <n v="33.950000000000003"/>
    <n v="33.950000000000003"/>
    <n v="31.77"/>
    <n v="2.1800000000000033"/>
  </r>
  <r>
    <s v="TXN02876"/>
    <x v="204"/>
    <s v="CUST1465"/>
    <x v="1289"/>
    <x v="3"/>
    <x v="34"/>
    <x v="34"/>
    <x v="2"/>
    <n v="5"/>
    <n v="8.02"/>
    <n v="48.32"/>
    <n v="241.6"/>
    <n v="40.099999999999994"/>
    <n v="201.5"/>
  </r>
  <r>
    <s v="TXN02877"/>
    <x v="295"/>
    <s v="CUST1346"/>
    <x v="1290"/>
    <x v="1"/>
    <x v="34"/>
    <x v="34"/>
    <x v="2"/>
    <n v="4"/>
    <n v="8.02"/>
    <n v="15.7"/>
    <n v="62.8"/>
    <n v="32.08"/>
    <n v="30.72"/>
  </r>
  <r>
    <s v="TXN02878"/>
    <x v="109"/>
    <s v="CUST0960"/>
    <x v="380"/>
    <x v="1"/>
    <x v="62"/>
    <x v="62"/>
    <x v="2"/>
    <n v="6"/>
    <n v="46.58"/>
    <n v="13.88"/>
    <n v="83.28"/>
    <n v="279.48"/>
    <n v="-196.20000000000002"/>
  </r>
  <r>
    <s v="TXN02879"/>
    <x v="40"/>
    <s v="CUST0269"/>
    <x v="1051"/>
    <x v="3"/>
    <x v="40"/>
    <x v="40"/>
    <x v="4"/>
    <n v="2"/>
    <n v="21.9"/>
    <n v="30.79"/>
    <n v="61.58"/>
    <n v="43.8"/>
    <n v="17.78"/>
  </r>
  <r>
    <s v="TXN02880"/>
    <x v="95"/>
    <s v="CUST0601"/>
    <x v="933"/>
    <x v="1"/>
    <x v="10"/>
    <x v="10"/>
    <x v="1"/>
    <n v="6"/>
    <n v="41.78"/>
    <n v="85.63"/>
    <n v="513.78"/>
    <n v="250.68"/>
    <n v="263.09999999999997"/>
  </r>
  <r>
    <s v="TXN02881"/>
    <x v="70"/>
    <s v="CUST1481"/>
    <x v="1291"/>
    <x v="0"/>
    <x v="45"/>
    <x v="45"/>
    <x v="4"/>
    <n v="7"/>
    <n v="39.729999999999997"/>
    <n v="74.349999999999994"/>
    <n v="520.44999999999993"/>
    <n v="278.10999999999996"/>
    <n v="242.33999999999997"/>
  </r>
  <r>
    <s v="TXN02882"/>
    <x v="116"/>
    <s v="CUST1457"/>
    <x v="1292"/>
    <x v="3"/>
    <x v="74"/>
    <x v="74"/>
    <x v="3"/>
    <n v="2"/>
    <n v="8.86"/>
    <n v="73.010000000000005"/>
    <n v="146.02000000000001"/>
    <n v="17.72"/>
    <n v="128.30000000000001"/>
  </r>
  <r>
    <s v="TXN02883"/>
    <x v="334"/>
    <s v="CUST0800"/>
    <x v="708"/>
    <x v="0"/>
    <x v="22"/>
    <x v="22"/>
    <x v="0"/>
    <n v="4"/>
    <n v="19.34"/>
    <n v="57.85"/>
    <n v="231.4"/>
    <n v="77.36"/>
    <n v="154.04000000000002"/>
  </r>
  <r>
    <s v="TXN02884"/>
    <x v="307"/>
    <s v="CUST0854"/>
    <x v="126"/>
    <x v="0"/>
    <x v="41"/>
    <x v="41"/>
    <x v="4"/>
    <n v="3"/>
    <n v="45.1"/>
    <n v="70.86"/>
    <n v="212.57999999999998"/>
    <n v="135.30000000000001"/>
    <n v="77.279999999999973"/>
  </r>
  <r>
    <s v="TXN02885"/>
    <x v="203"/>
    <s v="CUST1379"/>
    <x v="926"/>
    <x v="3"/>
    <x v="56"/>
    <x v="56"/>
    <x v="0"/>
    <n v="2"/>
    <n v="41.18"/>
    <n v="9.36"/>
    <n v="18.72"/>
    <n v="82.36"/>
    <n v="-63.64"/>
  </r>
  <r>
    <s v="TXN02886"/>
    <x v="340"/>
    <s v="CUST1337"/>
    <x v="1293"/>
    <x v="2"/>
    <x v="60"/>
    <x v="60"/>
    <x v="1"/>
    <n v="7"/>
    <n v="42.74"/>
    <n v="55.89"/>
    <n v="391.23"/>
    <n v="299.18"/>
    <n v="92.050000000000011"/>
  </r>
  <r>
    <s v="TXN02887"/>
    <x v="276"/>
    <s v="CUST0738"/>
    <x v="140"/>
    <x v="1"/>
    <x v="37"/>
    <x v="37"/>
    <x v="2"/>
    <n v="6"/>
    <n v="36.64"/>
    <n v="25.96"/>
    <n v="155.76"/>
    <n v="219.84"/>
    <n v="-64.080000000000013"/>
  </r>
  <r>
    <s v="TXN02888"/>
    <x v="252"/>
    <s v="CUST0968"/>
    <x v="554"/>
    <x v="2"/>
    <x v="5"/>
    <x v="5"/>
    <x v="2"/>
    <n v="3"/>
    <n v="35.82"/>
    <n v="6.07"/>
    <n v="18.21"/>
    <n v="107.46000000000001"/>
    <n v="-89.25"/>
  </r>
  <r>
    <s v="TXN02889"/>
    <x v="225"/>
    <s v="CUST0332"/>
    <x v="682"/>
    <x v="3"/>
    <x v="4"/>
    <x v="4"/>
    <x v="1"/>
    <n v="8"/>
    <n v="1.21"/>
    <n v="38.619999999999997"/>
    <n v="308.95999999999998"/>
    <n v="9.68"/>
    <n v="299.27999999999997"/>
  </r>
  <r>
    <s v="TXN02890"/>
    <x v="321"/>
    <s v="CUST1274"/>
    <x v="1112"/>
    <x v="3"/>
    <x v="58"/>
    <x v="58"/>
    <x v="0"/>
    <n v="1"/>
    <n v="11.76"/>
    <n v="82.95"/>
    <n v="82.95"/>
    <n v="11.76"/>
    <n v="71.19"/>
  </r>
  <r>
    <s v="TXN02891"/>
    <x v="333"/>
    <s v="CUST0425"/>
    <x v="200"/>
    <x v="1"/>
    <x v="63"/>
    <x v="63"/>
    <x v="4"/>
    <n v="5"/>
    <n v="28.03"/>
    <n v="45.39"/>
    <n v="226.95"/>
    <n v="140.15"/>
    <n v="86.799999999999983"/>
  </r>
  <r>
    <s v="TXN02892"/>
    <x v="99"/>
    <s v="CUST0579"/>
    <x v="403"/>
    <x v="3"/>
    <x v="27"/>
    <x v="27"/>
    <x v="3"/>
    <n v="9"/>
    <n v="9.64"/>
    <n v="81.84"/>
    <n v="736.56000000000006"/>
    <n v="86.76"/>
    <n v="649.80000000000007"/>
  </r>
  <r>
    <s v="TXN02893"/>
    <x v="177"/>
    <s v="CUST1415"/>
    <x v="544"/>
    <x v="0"/>
    <x v="66"/>
    <x v="66"/>
    <x v="2"/>
    <n v="7"/>
    <n v="31.85"/>
    <n v="48.19"/>
    <n v="337.33"/>
    <n v="222.95000000000002"/>
    <n v="114.37999999999997"/>
  </r>
  <r>
    <s v="TXN02894"/>
    <x v="145"/>
    <s v="CUST0177"/>
    <x v="361"/>
    <x v="2"/>
    <x v="2"/>
    <x v="2"/>
    <x v="1"/>
    <n v="1"/>
    <n v="33.65"/>
    <n v="49.54"/>
    <n v="49.54"/>
    <n v="33.65"/>
    <n v="15.89"/>
  </r>
  <r>
    <s v="TXN02895"/>
    <x v="163"/>
    <s v="CUST1367"/>
    <x v="119"/>
    <x v="0"/>
    <x v="30"/>
    <x v="30"/>
    <x v="3"/>
    <n v="4"/>
    <n v="24.03"/>
    <n v="13.1"/>
    <n v="52.4"/>
    <n v="96.12"/>
    <n v="-43.720000000000006"/>
  </r>
  <r>
    <s v="TXN02896"/>
    <x v="225"/>
    <s v="CUST0989"/>
    <x v="290"/>
    <x v="0"/>
    <x v="64"/>
    <x v="64"/>
    <x v="4"/>
    <n v="6"/>
    <n v="34.61"/>
    <n v="14.63"/>
    <n v="87.78"/>
    <n v="207.66"/>
    <n v="-119.88"/>
  </r>
  <r>
    <s v="TXN02897"/>
    <x v="166"/>
    <s v="CUST0265"/>
    <x v="1254"/>
    <x v="3"/>
    <x v="49"/>
    <x v="49"/>
    <x v="4"/>
    <n v="2"/>
    <n v="19.98"/>
    <n v="21.37"/>
    <n v="42.74"/>
    <n v="39.96"/>
    <n v="2.7800000000000011"/>
  </r>
  <r>
    <s v="TXN02898"/>
    <x v="97"/>
    <s v="CUST0355"/>
    <x v="435"/>
    <x v="0"/>
    <x v="38"/>
    <x v="38"/>
    <x v="3"/>
    <n v="1"/>
    <n v="32.54"/>
    <n v="58.36"/>
    <n v="58.36"/>
    <n v="32.54"/>
    <n v="25.82"/>
  </r>
  <r>
    <s v="TXN02899"/>
    <x v="299"/>
    <s v="CUST0409"/>
    <x v="1006"/>
    <x v="0"/>
    <x v="29"/>
    <x v="29"/>
    <x v="2"/>
    <n v="9"/>
    <n v="14.75"/>
    <n v="23.29"/>
    <n v="209.60999999999999"/>
    <n v="132.75"/>
    <n v="76.859999999999985"/>
  </r>
  <r>
    <s v="TXN02900"/>
    <x v="144"/>
    <s v="CUST0321"/>
    <x v="1122"/>
    <x v="0"/>
    <x v="28"/>
    <x v="28"/>
    <x v="3"/>
    <n v="1"/>
    <n v="16.21"/>
    <n v="78.88"/>
    <n v="78.88"/>
    <n v="16.21"/>
    <n v="62.669999999999995"/>
  </r>
  <r>
    <s v="TXN02901"/>
    <x v="21"/>
    <s v="CUST1241"/>
    <x v="266"/>
    <x v="3"/>
    <x v="27"/>
    <x v="27"/>
    <x v="3"/>
    <n v="6"/>
    <n v="9.64"/>
    <n v="40.33"/>
    <n v="241.98"/>
    <n v="57.84"/>
    <n v="184.14"/>
  </r>
  <r>
    <s v="TXN02902"/>
    <x v="258"/>
    <s v="CUST1008"/>
    <x v="691"/>
    <x v="2"/>
    <x v="27"/>
    <x v="27"/>
    <x v="3"/>
    <n v="2"/>
    <n v="9.64"/>
    <n v="86.25"/>
    <n v="172.5"/>
    <n v="19.28"/>
    <n v="153.22"/>
  </r>
  <r>
    <s v="TXN02903"/>
    <x v="340"/>
    <s v="CUST0207"/>
    <x v="1294"/>
    <x v="0"/>
    <x v="30"/>
    <x v="30"/>
    <x v="3"/>
    <n v="1"/>
    <n v="24.03"/>
    <n v="80.02"/>
    <n v="80.02"/>
    <n v="24.03"/>
    <n v="55.989999999999995"/>
  </r>
  <r>
    <s v="TXN02904"/>
    <x v="81"/>
    <s v="CUST0852"/>
    <x v="517"/>
    <x v="1"/>
    <x v="27"/>
    <x v="27"/>
    <x v="3"/>
    <n v="8"/>
    <n v="9.64"/>
    <n v="54.52"/>
    <n v="436.16"/>
    <n v="77.12"/>
    <n v="359.04"/>
  </r>
  <r>
    <s v="TXN02905"/>
    <x v="136"/>
    <s v="CUST1012"/>
    <x v="1009"/>
    <x v="2"/>
    <x v="66"/>
    <x v="66"/>
    <x v="2"/>
    <n v="2"/>
    <n v="31.85"/>
    <n v="88.8"/>
    <n v="177.6"/>
    <n v="63.7"/>
    <n v="113.89999999999999"/>
  </r>
  <r>
    <s v="TXN02906"/>
    <x v="238"/>
    <s v="CUST0622"/>
    <x v="1001"/>
    <x v="3"/>
    <x v="53"/>
    <x v="53"/>
    <x v="2"/>
    <n v="9"/>
    <n v="23.58"/>
    <n v="54.86"/>
    <n v="493.74"/>
    <n v="212.21999999999997"/>
    <n v="281.52000000000004"/>
  </r>
  <r>
    <s v="TXN02907"/>
    <x v="359"/>
    <s v="CUST0481"/>
    <x v="1133"/>
    <x v="2"/>
    <x v="10"/>
    <x v="10"/>
    <x v="1"/>
    <n v="1"/>
    <n v="41.78"/>
    <n v="18.79"/>
    <n v="18.79"/>
    <n v="41.78"/>
    <n v="-22.990000000000002"/>
  </r>
  <r>
    <s v="TXN02908"/>
    <x v="178"/>
    <s v="CUST0429"/>
    <x v="161"/>
    <x v="3"/>
    <x v="21"/>
    <x v="21"/>
    <x v="0"/>
    <n v="8"/>
    <n v="12.41"/>
    <n v="33.72"/>
    <n v="269.76"/>
    <n v="99.28"/>
    <n v="170.48"/>
  </r>
  <r>
    <s v="TXN02909"/>
    <x v="270"/>
    <s v="CUST1141"/>
    <x v="1119"/>
    <x v="0"/>
    <x v="5"/>
    <x v="5"/>
    <x v="2"/>
    <n v="3"/>
    <n v="35.82"/>
    <n v="79.94"/>
    <n v="239.82"/>
    <n v="107.46000000000001"/>
    <n v="132.35999999999999"/>
  </r>
  <r>
    <s v="TXN02910"/>
    <x v="224"/>
    <s v="CUST0097"/>
    <x v="955"/>
    <x v="2"/>
    <x v="30"/>
    <x v="30"/>
    <x v="3"/>
    <n v="7"/>
    <n v="24.03"/>
    <n v="28.63"/>
    <n v="200.41"/>
    <n v="168.21"/>
    <n v="32.199999999999989"/>
  </r>
  <r>
    <s v="TXN02911"/>
    <x v="170"/>
    <s v="CUST0038"/>
    <x v="1295"/>
    <x v="3"/>
    <x v="3"/>
    <x v="3"/>
    <x v="0"/>
    <n v="9"/>
    <n v="28.91"/>
    <n v="96.53"/>
    <n v="868.77"/>
    <n v="260.19"/>
    <n v="608.57999999999993"/>
  </r>
  <r>
    <s v="TXN02912"/>
    <x v="73"/>
    <s v="CUST0735"/>
    <x v="847"/>
    <x v="2"/>
    <x v="24"/>
    <x v="24"/>
    <x v="0"/>
    <n v="8"/>
    <n v="24.52"/>
    <n v="27.82"/>
    <n v="222.56"/>
    <n v="196.16"/>
    <n v="26.400000000000006"/>
  </r>
  <r>
    <s v="TXN02913"/>
    <x v="48"/>
    <s v="CUST0535"/>
    <x v="1200"/>
    <x v="3"/>
    <x v="66"/>
    <x v="66"/>
    <x v="2"/>
    <n v="8"/>
    <n v="31.85"/>
    <n v="20.79"/>
    <n v="166.32"/>
    <n v="254.8"/>
    <n v="-88.480000000000018"/>
  </r>
  <r>
    <s v="TXN02914"/>
    <x v="303"/>
    <s v="CUST0732"/>
    <x v="980"/>
    <x v="1"/>
    <x v="42"/>
    <x v="42"/>
    <x v="1"/>
    <n v="5"/>
    <n v="1.35"/>
    <n v="92.74"/>
    <n v="463.7"/>
    <n v="6.75"/>
    <n v="456.95"/>
  </r>
  <r>
    <s v="TXN02915"/>
    <x v="67"/>
    <s v="CUST1387"/>
    <x v="835"/>
    <x v="1"/>
    <x v="50"/>
    <x v="50"/>
    <x v="2"/>
    <n v="8"/>
    <n v="23.2"/>
    <n v="89.6"/>
    <n v="716.8"/>
    <n v="185.6"/>
    <n v="531.19999999999993"/>
  </r>
  <r>
    <s v="TXN02916"/>
    <x v="15"/>
    <s v="CUST0325"/>
    <x v="1296"/>
    <x v="2"/>
    <x v="64"/>
    <x v="64"/>
    <x v="4"/>
    <n v="9"/>
    <n v="34.61"/>
    <n v="93.07"/>
    <n v="837.62999999999988"/>
    <n v="311.49"/>
    <n v="526.13999999999987"/>
  </r>
  <r>
    <s v="TXN02917"/>
    <x v="45"/>
    <s v="CUST0358"/>
    <x v="598"/>
    <x v="2"/>
    <x v="4"/>
    <x v="4"/>
    <x v="1"/>
    <n v="4"/>
    <n v="1.21"/>
    <n v="20.059999999999999"/>
    <n v="80.239999999999995"/>
    <n v="4.84"/>
    <n v="75.399999999999991"/>
  </r>
  <r>
    <s v="TXN02918"/>
    <x v="180"/>
    <s v="CUST1032"/>
    <x v="914"/>
    <x v="3"/>
    <x v="35"/>
    <x v="35"/>
    <x v="4"/>
    <n v="5"/>
    <n v="48.19"/>
    <n v="24.13"/>
    <n v="120.64999999999999"/>
    <n v="240.95"/>
    <n v="-120.3"/>
  </r>
  <r>
    <s v="TXN02919"/>
    <x v="245"/>
    <s v="CUST0066"/>
    <x v="850"/>
    <x v="2"/>
    <x v="26"/>
    <x v="26"/>
    <x v="4"/>
    <n v="1"/>
    <n v="21.34"/>
    <n v="40.33"/>
    <n v="40.33"/>
    <n v="21.34"/>
    <n v="18.989999999999998"/>
  </r>
  <r>
    <s v="TXN02920"/>
    <x v="88"/>
    <s v="CUST0131"/>
    <x v="767"/>
    <x v="1"/>
    <x v="65"/>
    <x v="65"/>
    <x v="1"/>
    <n v="8"/>
    <n v="47.62"/>
    <n v="24.46"/>
    <n v="195.68"/>
    <n v="380.96"/>
    <n v="-185.27999999999997"/>
  </r>
  <r>
    <s v="TXN02921"/>
    <x v="47"/>
    <s v="CUST0692"/>
    <x v="649"/>
    <x v="0"/>
    <x v="23"/>
    <x v="23"/>
    <x v="2"/>
    <n v="2"/>
    <n v="13.68"/>
    <n v="24.85"/>
    <n v="49.7"/>
    <n v="27.36"/>
    <n v="22.340000000000003"/>
  </r>
  <r>
    <s v="TXN02922"/>
    <x v="185"/>
    <s v="CUST0882"/>
    <x v="1117"/>
    <x v="3"/>
    <x v="44"/>
    <x v="44"/>
    <x v="4"/>
    <n v="7"/>
    <n v="2.25"/>
    <n v="44.5"/>
    <n v="311.5"/>
    <n v="15.75"/>
    <n v="295.75"/>
  </r>
  <r>
    <s v="TXN02923"/>
    <x v="41"/>
    <s v="CUST0234"/>
    <x v="45"/>
    <x v="0"/>
    <x v="62"/>
    <x v="62"/>
    <x v="2"/>
    <n v="2"/>
    <n v="46.58"/>
    <n v="96.81"/>
    <n v="193.62"/>
    <n v="93.16"/>
    <n v="100.46000000000001"/>
  </r>
  <r>
    <s v="TXN02924"/>
    <x v="19"/>
    <s v="CUST1265"/>
    <x v="979"/>
    <x v="1"/>
    <x v="31"/>
    <x v="31"/>
    <x v="3"/>
    <n v="8"/>
    <n v="13.9"/>
    <n v="65.09"/>
    <n v="520.72"/>
    <n v="111.2"/>
    <n v="409.52000000000004"/>
  </r>
  <r>
    <s v="TXN02925"/>
    <x v="218"/>
    <s v="CUST0465"/>
    <x v="953"/>
    <x v="0"/>
    <x v="60"/>
    <x v="60"/>
    <x v="1"/>
    <n v="6"/>
    <n v="42.74"/>
    <n v="58.16"/>
    <n v="348.96"/>
    <n v="256.44"/>
    <n v="92.519999999999982"/>
  </r>
  <r>
    <s v="TXN02926"/>
    <x v="226"/>
    <s v="CUST0248"/>
    <x v="774"/>
    <x v="0"/>
    <x v="40"/>
    <x v="40"/>
    <x v="4"/>
    <n v="9"/>
    <n v="21.9"/>
    <n v="67.819999999999993"/>
    <n v="610.37999999999988"/>
    <n v="197.1"/>
    <n v="413.27999999999986"/>
  </r>
  <r>
    <s v="TXN02927"/>
    <x v="348"/>
    <s v="CUST1151"/>
    <x v="1297"/>
    <x v="2"/>
    <x v="19"/>
    <x v="19"/>
    <x v="3"/>
    <n v="3"/>
    <n v="22.66"/>
    <n v="78.23"/>
    <n v="234.69"/>
    <n v="67.98"/>
    <n v="166.70999999999998"/>
  </r>
  <r>
    <s v="TXN02928"/>
    <x v="345"/>
    <s v="CUST0459"/>
    <x v="388"/>
    <x v="2"/>
    <x v="40"/>
    <x v="40"/>
    <x v="4"/>
    <n v="9"/>
    <n v="21.9"/>
    <n v="39.630000000000003"/>
    <n v="356.67"/>
    <n v="197.1"/>
    <n v="159.57000000000002"/>
  </r>
  <r>
    <s v="TXN02929"/>
    <x v="70"/>
    <s v="CUST0997"/>
    <x v="439"/>
    <x v="1"/>
    <x v="32"/>
    <x v="32"/>
    <x v="1"/>
    <n v="5"/>
    <n v="3.21"/>
    <n v="70.92"/>
    <n v="354.6"/>
    <n v="16.05"/>
    <n v="338.55"/>
  </r>
  <r>
    <s v="TXN02930"/>
    <x v="256"/>
    <s v="CUST0529"/>
    <x v="391"/>
    <x v="1"/>
    <x v="69"/>
    <x v="69"/>
    <x v="1"/>
    <n v="7"/>
    <n v="25.33"/>
    <n v="71.3"/>
    <n v="499.09999999999997"/>
    <n v="177.31"/>
    <n v="321.78999999999996"/>
  </r>
  <r>
    <s v="TXN02931"/>
    <x v="16"/>
    <s v="CUST0697"/>
    <x v="294"/>
    <x v="3"/>
    <x v="19"/>
    <x v="19"/>
    <x v="3"/>
    <n v="9"/>
    <n v="22.66"/>
    <n v="88.95"/>
    <n v="800.55000000000007"/>
    <n v="203.94"/>
    <n v="596.61000000000013"/>
  </r>
  <r>
    <s v="TXN02932"/>
    <x v="338"/>
    <s v="CUST0728"/>
    <x v="525"/>
    <x v="0"/>
    <x v="72"/>
    <x v="72"/>
    <x v="1"/>
    <n v="7"/>
    <n v="3.66"/>
    <n v="83.17"/>
    <n v="582.19000000000005"/>
    <n v="25.62"/>
    <n v="556.57000000000005"/>
  </r>
  <r>
    <s v="TXN02933"/>
    <x v="341"/>
    <s v="CUST0096"/>
    <x v="1298"/>
    <x v="0"/>
    <x v="67"/>
    <x v="67"/>
    <x v="3"/>
    <n v="1"/>
    <n v="31.5"/>
    <n v="63"/>
    <n v="63"/>
    <n v="31.5"/>
    <n v="31.5"/>
  </r>
  <r>
    <s v="TXN02934"/>
    <x v="247"/>
    <s v="CUST1141"/>
    <x v="1119"/>
    <x v="0"/>
    <x v="17"/>
    <x v="17"/>
    <x v="1"/>
    <n v="3"/>
    <n v="26.74"/>
    <n v="20.38"/>
    <n v="61.14"/>
    <n v="80.22"/>
    <n v="-19.079999999999998"/>
  </r>
  <r>
    <s v="TXN02935"/>
    <x v="283"/>
    <s v="CUST0548"/>
    <x v="913"/>
    <x v="2"/>
    <x v="22"/>
    <x v="22"/>
    <x v="0"/>
    <n v="7"/>
    <n v="19.34"/>
    <n v="51.73"/>
    <n v="362.10999999999996"/>
    <n v="135.38"/>
    <n v="226.72999999999996"/>
  </r>
  <r>
    <s v="TXN02936"/>
    <x v="198"/>
    <s v="CUST0310"/>
    <x v="600"/>
    <x v="2"/>
    <x v="73"/>
    <x v="73"/>
    <x v="1"/>
    <n v="3"/>
    <n v="14.95"/>
    <n v="78.73"/>
    <n v="236.19"/>
    <n v="44.849999999999994"/>
    <n v="191.34"/>
  </r>
  <r>
    <s v="TXN02937"/>
    <x v="90"/>
    <s v="CUST1414"/>
    <x v="9"/>
    <x v="1"/>
    <x v="56"/>
    <x v="56"/>
    <x v="0"/>
    <n v="1"/>
    <n v="41.18"/>
    <n v="83.73"/>
    <n v="83.73"/>
    <n v="41.18"/>
    <n v="42.550000000000004"/>
  </r>
  <r>
    <s v="TXN02938"/>
    <x v="180"/>
    <s v="CUST1056"/>
    <x v="712"/>
    <x v="3"/>
    <x v="63"/>
    <x v="63"/>
    <x v="4"/>
    <n v="3"/>
    <n v="28.03"/>
    <n v="52.89"/>
    <n v="158.67000000000002"/>
    <n v="84.09"/>
    <n v="74.580000000000013"/>
  </r>
  <r>
    <s v="TXN02939"/>
    <x v="339"/>
    <s v="CUST1238"/>
    <x v="405"/>
    <x v="0"/>
    <x v="30"/>
    <x v="30"/>
    <x v="3"/>
    <n v="6"/>
    <n v="24.03"/>
    <n v="94.9"/>
    <n v="569.40000000000009"/>
    <n v="144.18"/>
    <n v="425.22000000000008"/>
  </r>
  <r>
    <s v="TXN02940"/>
    <x v="338"/>
    <s v="CUST1372"/>
    <x v="437"/>
    <x v="0"/>
    <x v="74"/>
    <x v="74"/>
    <x v="3"/>
    <n v="4"/>
    <n v="8.86"/>
    <n v="24.51"/>
    <n v="98.04"/>
    <n v="35.44"/>
    <n v="62.600000000000009"/>
  </r>
  <r>
    <s v="TXN02941"/>
    <x v="178"/>
    <s v="CUST0214"/>
    <x v="829"/>
    <x v="3"/>
    <x v="44"/>
    <x v="44"/>
    <x v="4"/>
    <n v="5"/>
    <n v="2.25"/>
    <n v="99.77"/>
    <n v="498.84999999999997"/>
    <n v="11.25"/>
    <n v="487.59999999999997"/>
  </r>
  <r>
    <s v="TXN02942"/>
    <x v="203"/>
    <s v="CUST1447"/>
    <x v="46"/>
    <x v="1"/>
    <x v="70"/>
    <x v="70"/>
    <x v="2"/>
    <n v="8"/>
    <n v="36.229999999999997"/>
    <n v="15.54"/>
    <n v="124.32"/>
    <n v="289.83999999999997"/>
    <n v="-165.51999999999998"/>
  </r>
  <r>
    <s v="TXN02943"/>
    <x v="41"/>
    <s v="CUST0104"/>
    <x v="355"/>
    <x v="3"/>
    <x v="11"/>
    <x v="11"/>
    <x v="2"/>
    <n v="9"/>
    <n v="45.97"/>
    <n v="44.04"/>
    <n v="396.36"/>
    <n v="413.73"/>
    <n v="-17.370000000000005"/>
  </r>
  <r>
    <s v="TXN02944"/>
    <x v="56"/>
    <s v="CUST0897"/>
    <x v="737"/>
    <x v="2"/>
    <x v="8"/>
    <x v="8"/>
    <x v="0"/>
    <n v="5"/>
    <n v="37.880000000000003"/>
    <n v="59.51"/>
    <n v="297.55"/>
    <n v="189.4"/>
    <n v="108.15"/>
  </r>
  <r>
    <s v="TXN02945"/>
    <x v="224"/>
    <s v="CUST0937"/>
    <x v="1299"/>
    <x v="3"/>
    <x v="0"/>
    <x v="0"/>
    <x v="0"/>
    <n v="9"/>
    <n v="47.78"/>
    <n v="64.95"/>
    <n v="584.55000000000007"/>
    <n v="430.02"/>
    <n v="154.53000000000009"/>
  </r>
  <r>
    <s v="TXN02946"/>
    <x v="322"/>
    <s v="CUST0228"/>
    <x v="676"/>
    <x v="3"/>
    <x v="74"/>
    <x v="74"/>
    <x v="3"/>
    <n v="8"/>
    <n v="8.86"/>
    <n v="45.46"/>
    <n v="363.68"/>
    <n v="70.88"/>
    <n v="292.8"/>
  </r>
  <r>
    <s v="TXN02947"/>
    <x v="143"/>
    <s v="CUST0217"/>
    <x v="358"/>
    <x v="1"/>
    <x v="67"/>
    <x v="67"/>
    <x v="3"/>
    <n v="7"/>
    <n v="31.5"/>
    <n v="87.21"/>
    <n v="610.46999999999991"/>
    <n v="220.5"/>
    <n v="389.96999999999991"/>
  </r>
  <r>
    <s v="TXN02948"/>
    <x v="49"/>
    <s v="CUST1251"/>
    <x v="638"/>
    <x v="3"/>
    <x v="37"/>
    <x v="37"/>
    <x v="2"/>
    <n v="7"/>
    <n v="36.64"/>
    <n v="73.12"/>
    <n v="511.84000000000003"/>
    <n v="256.48"/>
    <n v="255.36"/>
  </r>
  <r>
    <s v="TXN02949"/>
    <x v="284"/>
    <s v="CUST1249"/>
    <x v="189"/>
    <x v="1"/>
    <x v="6"/>
    <x v="6"/>
    <x v="1"/>
    <n v="3"/>
    <n v="49.21"/>
    <n v="30.78"/>
    <n v="92.34"/>
    <n v="147.63"/>
    <n v="-55.289999999999992"/>
  </r>
  <r>
    <s v="TXN02950"/>
    <x v="241"/>
    <s v="CUST0209"/>
    <x v="1099"/>
    <x v="1"/>
    <x v="16"/>
    <x v="16"/>
    <x v="3"/>
    <n v="4"/>
    <n v="47.88"/>
    <n v="51.92"/>
    <n v="207.68"/>
    <n v="191.52"/>
    <n v="16.159999999999997"/>
  </r>
  <r>
    <s v="TXN02951"/>
    <x v="37"/>
    <s v="CUST1152"/>
    <x v="136"/>
    <x v="3"/>
    <x v="64"/>
    <x v="64"/>
    <x v="4"/>
    <n v="4"/>
    <n v="34.61"/>
    <n v="8.7799999999999994"/>
    <n v="35.119999999999997"/>
    <n v="138.44"/>
    <n v="-103.32"/>
  </r>
  <r>
    <s v="TXN02952"/>
    <x v="285"/>
    <s v="CUST0086"/>
    <x v="1300"/>
    <x v="3"/>
    <x v="27"/>
    <x v="27"/>
    <x v="3"/>
    <n v="6"/>
    <n v="9.64"/>
    <n v="30.86"/>
    <n v="185.16"/>
    <n v="57.84"/>
    <n v="127.32"/>
  </r>
  <r>
    <s v="TXN02953"/>
    <x v="77"/>
    <s v="CUST1039"/>
    <x v="1301"/>
    <x v="1"/>
    <x v="48"/>
    <x v="48"/>
    <x v="0"/>
    <n v="3"/>
    <n v="1.01"/>
    <n v="17.75"/>
    <n v="53.25"/>
    <n v="3.0300000000000002"/>
    <n v="50.22"/>
  </r>
  <r>
    <s v="TXN02954"/>
    <x v="23"/>
    <s v="CUST0216"/>
    <x v="1094"/>
    <x v="2"/>
    <x v="25"/>
    <x v="25"/>
    <x v="2"/>
    <n v="9"/>
    <n v="40.75"/>
    <n v="21.34"/>
    <n v="192.06"/>
    <n v="366.75"/>
    <n v="-174.69"/>
  </r>
  <r>
    <s v="TXN02955"/>
    <x v="39"/>
    <s v="CUST0343"/>
    <x v="616"/>
    <x v="3"/>
    <x v="31"/>
    <x v="31"/>
    <x v="3"/>
    <n v="8"/>
    <n v="13.9"/>
    <n v="81.11"/>
    <n v="648.88"/>
    <n v="111.2"/>
    <n v="537.67999999999995"/>
  </r>
  <r>
    <s v="TXN02956"/>
    <x v="142"/>
    <s v="CUST1291"/>
    <x v="1205"/>
    <x v="1"/>
    <x v="54"/>
    <x v="54"/>
    <x v="1"/>
    <n v="4"/>
    <n v="48.6"/>
    <n v="37.83"/>
    <n v="151.32"/>
    <n v="194.4"/>
    <n v="-43.080000000000013"/>
  </r>
  <r>
    <s v="TXN02957"/>
    <x v="223"/>
    <s v="CUST0242"/>
    <x v="199"/>
    <x v="0"/>
    <x v="20"/>
    <x v="20"/>
    <x v="3"/>
    <n v="6"/>
    <n v="40.85"/>
    <n v="15.13"/>
    <n v="90.78"/>
    <n v="245.10000000000002"/>
    <n v="-154.32000000000002"/>
  </r>
  <r>
    <s v="TXN02958"/>
    <x v="335"/>
    <s v="CUST0421"/>
    <x v="302"/>
    <x v="3"/>
    <x v="66"/>
    <x v="66"/>
    <x v="2"/>
    <n v="3"/>
    <n v="31.85"/>
    <n v="38.06"/>
    <n v="114.18"/>
    <n v="95.550000000000011"/>
    <n v="18.629999999999995"/>
  </r>
  <r>
    <s v="TXN02959"/>
    <x v="360"/>
    <s v="CUST0741"/>
    <x v="1023"/>
    <x v="1"/>
    <x v="28"/>
    <x v="28"/>
    <x v="3"/>
    <n v="6"/>
    <n v="16.21"/>
    <n v="34.51"/>
    <n v="207.06"/>
    <n v="97.26"/>
    <n v="109.8"/>
  </r>
  <r>
    <s v="TXN02960"/>
    <x v="354"/>
    <s v="CUST0322"/>
    <x v="856"/>
    <x v="1"/>
    <x v="32"/>
    <x v="32"/>
    <x v="1"/>
    <n v="4"/>
    <n v="3.21"/>
    <n v="19.45"/>
    <n v="77.8"/>
    <n v="12.84"/>
    <n v="64.959999999999994"/>
  </r>
  <r>
    <s v="TXN02961"/>
    <x v="285"/>
    <s v="CUST1492"/>
    <x v="1302"/>
    <x v="2"/>
    <x v="52"/>
    <x v="52"/>
    <x v="1"/>
    <n v="6"/>
    <n v="14.27"/>
    <n v="47.04"/>
    <n v="282.24"/>
    <n v="85.62"/>
    <n v="196.62"/>
  </r>
  <r>
    <s v="TXN02962"/>
    <x v="188"/>
    <s v="CUST0599"/>
    <x v="924"/>
    <x v="3"/>
    <x v="9"/>
    <x v="9"/>
    <x v="4"/>
    <n v="2"/>
    <n v="38.15"/>
    <n v="21.04"/>
    <n v="42.08"/>
    <n v="76.3"/>
    <n v="-34.22"/>
  </r>
  <r>
    <s v="TXN02963"/>
    <x v="260"/>
    <s v="CUST1451"/>
    <x v="671"/>
    <x v="1"/>
    <x v="3"/>
    <x v="3"/>
    <x v="0"/>
    <n v="9"/>
    <n v="28.91"/>
    <n v="47.4"/>
    <n v="426.59999999999997"/>
    <n v="260.19"/>
    <n v="166.40999999999997"/>
  </r>
  <r>
    <s v="TXN02964"/>
    <x v="307"/>
    <s v="CUST0905"/>
    <x v="98"/>
    <x v="2"/>
    <x v="50"/>
    <x v="50"/>
    <x v="2"/>
    <n v="5"/>
    <n v="23.2"/>
    <n v="43.9"/>
    <n v="219.5"/>
    <n v="116"/>
    <n v="103.5"/>
  </r>
  <r>
    <s v="TXN02965"/>
    <x v="224"/>
    <s v="CUST1037"/>
    <x v="289"/>
    <x v="2"/>
    <x v="14"/>
    <x v="14"/>
    <x v="3"/>
    <n v="6"/>
    <n v="23.97"/>
    <n v="93.99"/>
    <n v="563.93999999999994"/>
    <n v="143.82"/>
    <n v="420.11999999999995"/>
  </r>
  <r>
    <s v="TXN02966"/>
    <x v="67"/>
    <s v="CUST1021"/>
    <x v="530"/>
    <x v="0"/>
    <x v="50"/>
    <x v="50"/>
    <x v="2"/>
    <n v="2"/>
    <n v="23.2"/>
    <n v="17.059999999999999"/>
    <n v="34.119999999999997"/>
    <n v="46.4"/>
    <n v="-12.280000000000001"/>
  </r>
  <r>
    <s v="TXN02967"/>
    <x v="209"/>
    <s v="CUST0204"/>
    <x v="1109"/>
    <x v="3"/>
    <x v="71"/>
    <x v="71"/>
    <x v="4"/>
    <n v="4"/>
    <n v="22.03"/>
    <n v="54.79"/>
    <n v="219.16"/>
    <n v="88.12"/>
    <n v="131.04"/>
  </r>
  <r>
    <s v="TXN02968"/>
    <x v="258"/>
    <s v="CUST0316"/>
    <x v="292"/>
    <x v="2"/>
    <x v="16"/>
    <x v="16"/>
    <x v="3"/>
    <n v="5"/>
    <n v="47.88"/>
    <n v="37.06"/>
    <n v="185.3"/>
    <n v="239.4"/>
    <n v="-54.099999999999994"/>
  </r>
  <r>
    <s v="TXN02969"/>
    <x v="58"/>
    <s v="CUST1326"/>
    <x v="726"/>
    <x v="1"/>
    <x v="24"/>
    <x v="24"/>
    <x v="0"/>
    <n v="3"/>
    <n v="24.52"/>
    <n v="11.92"/>
    <n v="35.76"/>
    <n v="73.56"/>
    <n v="-37.800000000000004"/>
  </r>
  <r>
    <s v="TXN02970"/>
    <x v="229"/>
    <s v="CUST0745"/>
    <x v="392"/>
    <x v="0"/>
    <x v="10"/>
    <x v="10"/>
    <x v="1"/>
    <n v="8"/>
    <n v="41.78"/>
    <n v="50.27"/>
    <n v="402.16"/>
    <n v="334.24"/>
    <n v="67.920000000000016"/>
  </r>
  <r>
    <s v="TXN02971"/>
    <x v="261"/>
    <s v="CUST0686"/>
    <x v="907"/>
    <x v="0"/>
    <x v="52"/>
    <x v="52"/>
    <x v="1"/>
    <n v="3"/>
    <n v="14.27"/>
    <n v="68.33"/>
    <n v="204.99"/>
    <n v="42.81"/>
    <n v="162.18"/>
  </r>
  <r>
    <s v="TXN02972"/>
    <x v="351"/>
    <s v="CUST0283"/>
    <x v="1303"/>
    <x v="0"/>
    <x v="22"/>
    <x v="22"/>
    <x v="0"/>
    <n v="4"/>
    <n v="19.34"/>
    <n v="76.06"/>
    <n v="304.24"/>
    <n v="77.36"/>
    <n v="226.88"/>
  </r>
  <r>
    <s v="TXN02973"/>
    <x v="331"/>
    <s v="CUST0252"/>
    <x v="921"/>
    <x v="2"/>
    <x v="52"/>
    <x v="52"/>
    <x v="1"/>
    <n v="9"/>
    <n v="14.27"/>
    <n v="98.08"/>
    <n v="882.72"/>
    <n v="128.43"/>
    <n v="754.29"/>
  </r>
  <r>
    <s v="TXN02974"/>
    <x v="223"/>
    <s v="CUST0414"/>
    <x v="33"/>
    <x v="1"/>
    <x v="38"/>
    <x v="38"/>
    <x v="3"/>
    <n v="9"/>
    <n v="32.54"/>
    <n v="86.81"/>
    <n v="781.29"/>
    <n v="292.86"/>
    <n v="488.42999999999995"/>
  </r>
  <r>
    <s v="TXN02975"/>
    <x v="120"/>
    <s v="CUST0900"/>
    <x v="1304"/>
    <x v="3"/>
    <x v="4"/>
    <x v="4"/>
    <x v="1"/>
    <n v="3"/>
    <n v="1.21"/>
    <n v="69.73"/>
    <n v="209.19"/>
    <n v="3.63"/>
    <n v="205.56"/>
  </r>
  <r>
    <s v="TXN02976"/>
    <x v="101"/>
    <s v="CUST0852"/>
    <x v="517"/>
    <x v="1"/>
    <x v="18"/>
    <x v="18"/>
    <x v="4"/>
    <n v="2"/>
    <n v="45.26"/>
    <n v="33.85"/>
    <n v="67.7"/>
    <n v="90.52"/>
    <n v="-22.819999999999993"/>
  </r>
  <r>
    <s v="TXN02977"/>
    <x v="207"/>
    <s v="CUST0014"/>
    <x v="102"/>
    <x v="0"/>
    <x v="29"/>
    <x v="29"/>
    <x v="2"/>
    <n v="5"/>
    <n v="14.75"/>
    <n v="19.29"/>
    <n v="96.449999999999989"/>
    <n v="73.75"/>
    <n v="22.699999999999989"/>
  </r>
  <r>
    <s v="TXN02978"/>
    <x v="340"/>
    <s v="CUST0503"/>
    <x v="553"/>
    <x v="1"/>
    <x v="15"/>
    <x v="15"/>
    <x v="4"/>
    <n v="3"/>
    <n v="40"/>
    <n v="93.65"/>
    <n v="280.95000000000005"/>
    <n v="120"/>
    <n v="160.95000000000005"/>
  </r>
  <r>
    <s v="TXN02979"/>
    <x v="206"/>
    <s v="CUST0971"/>
    <x v="937"/>
    <x v="0"/>
    <x v="32"/>
    <x v="32"/>
    <x v="1"/>
    <n v="9"/>
    <n v="3.21"/>
    <n v="74.45"/>
    <n v="670.05000000000007"/>
    <n v="28.89"/>
    <n v="641.16000000000008"/>
  </r>
  <r>
    <s v="TXN02980"/>
    <x v="111"/>
    <s v="CUST0700"/>
    <x v="220"/>
    <x v="1"/>
    <x v="56"/>
    <x v="56"/>
    <x v="0"/>
    <n v="8"/>
    <n v="41.18"/>
    <n v="55.22"/>
    <n v="441.76"/>
    <n v="329.44"/>
    <n v="112.32"/>
  </r>
  <r>
    <s v="TXN02981"/>
    <x v="272"/>
    <s v="CUST0588"/>
    <x v="585"/>
    <x v="1"/>
    <x v="41"/>
    <x v="41"/>
    <x v="4"/>
    <n v="5"/>
    <n v="45.1"/>
    <n v="85.41"/>
    <n v="427.04999999999995"/>
    <n v="225.5"/>
    <n v="201.54999999999995"/>
  </r>
  <r>
    <s v="TXN02982"/>
    <x v="264"/>
    <s v="CUST1035"/>
    <x v="1070"/>
    <x v="3"/>
    <x v="53"/>
    <x v="53"/>
    <x v="2"/>
    <n v="7"/>
    <n v="23.58"/>
    <n v="44.98"/>
    <n v="314.85999999999996"/>
    <n v="165.06"/>
    <n v="149.79999999999995"/>
  </r>
  <r>
    <s v="TXN02983"/>
    <x v="85"/>
    <s v="CUST0351"/>
    <x v="350"/>
    <x v="0"/>
    <x v="14"/>
    <x v="14"/>
    <x v="3"/>
    <n v="3"/>
    <n v="23.97"/>
    <n v="63.04"/>
    <n v="189.12"/>
    <n v="71.91"/>
    <n v="117.21000000000001"/>
  </r>
  <r>
    <s v="TXN02984"/>
    <x v="37"/>
    <s v="CUST0175"/>
    <x v="50"/>
    <x v="2"/>
    <x v="43"/>
    <x v="43"/>
    <x v="0"/>
    <n v="5"/>
    <n v="30.96"/>
    <n v="9.1199999999999992"/>
    <n v="45.599999999999994"/>
    <n v="154.80000000000001"/>
    <n v="-109.20000000000002"/>
  </r>
  <r>
    <s v="TXN02985"/>
    <x v="217"/>
    <s v="CUST0545"/>
    <x v="1305"/>
    <x v="2"/>
    <x v="74"/>
    <x v="74"/>
    <x v="3"/>
    <n v="8"/>
    <n v="8.86"/>
    <n v="51.55"/>
    <n v="412.4"/>
    <n v="70.88"/>
    <n v="341.52"/>
  </r>
  <r>
    <s v="TXN02986"/>
    <x v="4"/>
    <s v="CUST0763"/>
    <x v="1306"/>
    <x v="1"/>
    <x v="12"/>
    <x v="12"/>
    <x v="2"/>
    <n v="7"/>
    <n v="32.950000000000003"/>
    <n v="92.82"/>
    <n v="649.74"/>
    <n v="230.65000000000003"/>
    <n v="419.09"/>
  </r>
  <r>
    <s v="TXN02987"/>
    <x v="93"/>
    <s v="CUST1465"/>
    <x v="1289"/>
    <x v="3"/>
    <x v="13"/>
    <x v="13"/>
    <x v="0"/>
    <n v="5"/>
    <n v="4.59"/>
    <n v="37.18"/>
    <n v="185.9"/>
    <n v="22.95"/>
    <n v="162.95000000000002"/>
  </r>
  <r>
    <s v="TXN02988"/>
    <x v="153"/>
    <s v="CUST0850"/>
    <x v="202"/>
    <x v="2"/>
    <x v="6"/>
    <x v="6"/>
    <x v="1"/>
    <n v="7"/>
    <n v="49.21"/>
    <n v="64.709999999999994"/>
    <n v="452.96999999999997"/>
    <n v="344.47"/>
    <n v="108.49999999999994"/>
  </r>
  <r>
    <s v="TXN02989"/>
    <x v="92"/>
    <s v="CUST0739"/>
    <x v="1236"/>
    <x v="0"/>
    <x v="4"/>
    <x v="4"/>
    <x v="1"/>
    <n v="7"/>
    <n v="1.21"/>
    <n v="45.29"/>
    <n v="317.02999999999997"/>
    <n v="8.4699999999999989"/>
    <n v="308.55999999999995"/>
  </r>
  <r>
    <s v="TXN02990"/>
    <x v="82"/>
    <s v="CUST1290"/>
    <x v="367"/>
    <x v="2"/>
    <x v="68"/>
    <x v="68"/>
    <x v="0"/>
    <n v="1"/>
    <n v="1.38"/>
    <n v="9.25"/>
    <n v="9.25"/>
    <n v="1.38"/>
    <n v="7.87"/>
  </r>
  <r>
    <s v="TXN02991"/>
    <x v="36"/>
    <s v="CUST1362"/>
    <x v="707"/>
    <x v="2"/>
    <x v="26"/>
    <x v="26"/>
    <x v="4"/>
    <n v="5"/>
    <n v="21.34"/>
    <n v="86.05"/>
    <n v="430.25"/>
    <n v="106.7"/>
    <n v="323.55"/>
  </r>
  <r>
    <s v="TXN02992"/>
    <x v="319"/>
    <s v="CUST0503"/>
    <x v="553"/>
    <x v="1"/>
    <x v="10"/>
    <x v="10"/>
    <x v="1"/>
    <n v="1"/>
    <n v="41.78"/>
    <n v="36.44"/>
    <n v="36.44"/>
    <n v="41.78"/>
    <n v="-5.3400000000000034"/>
  </r>
  <r>
    <s v="TXN02993"/>
    <x v="140"/>
    <s v="CUST0311"/>
    <x v="710"/>
    <x v="1"/>
    <x v="17"/>
    <x v="17"/>
    <x v="1"/>
    <n v="9"/>
    <n v="26.74"/>
    <n v="14.45"/>
    <n v="130.04999999999998"/>
    <n v="240.66"/>
    <n v="-110.61000000000001"/>
  </r>
  <r>
    <s v="TXN02994"/>
    <x v="123"/>
    <s v="CUST1085"/>
    <x v="1034"/>
    <x v="0"/>
    <x v="67"/>
    <x v="67"/>
    <x v="3"/>
    <n v="9"/>
    <n v="31.5"/>
    <n v="54.18"/>
    <n v="487.62"/>
    <n v="283.5"/>
    <n v="204.12"/>
  </r>
  <r>
    <s v="TXN02995"/>
    <x v="330"/>
    <s v="CUST0864"/>
    <x v="1307"/>
    <x v="2"/>
    <x v="55"/>
    <x v="55"/>
    <x v="1"/>
    <n v="2"/>
    <n v="21.45"/>
    <n v="6.48"/>
    <n v="12.96"/>
    <n v="42.9"/>
    <n v="-29.939999999999998"/>
  </r>
  <r>
    <s v="TXN02996"/>
    <x v="44"/>
    <s v="CUST0468"/>
    <x v="1308"/>
    <x v="0"/>
    <x v="54"/>
    <x v="54"/>
    <x v="1"/>
    <n v="3"/>
    <n v="48.6"/>
    <n v="17.079999999999998"/>
    <n v="51.239999999999995"/>
    <n v="145.80000000000001"/>
    <n v="-94.560000000000016"/>
  </r>
  <r>
    <s v="TXN02997"/>
    <x v="286"/>
    <s v="CUST0283"/>
    <x v="1303"/>
    <x v="0"/>
    <x v="22"/>
    <x v="22"/>
    <x v="0"/>
    <n v="8"/>
    <n v="19.34"/>
    <n v="38.35"/>
    <n v="306.8"/>
    <n v="154.72"/>
    <n v="152.08000000000001"/>
  </r>
  <r>
    <s v="TXN02998"/>
    <x v="312"/>
    <s v="CUST0879"/>
    <x v="1221"/>
    <x v="1"/>
    <x v="46"/>
    <x v="46"/>
    <x v="3"/>
    <n v="8"/>
    <n v="15.25"/>
    <n v="93.79"/>
    <n v="750.32"/>
    <n v="122"/>
    <n v="628.32000000000005"/>
  </r>
  <r>
    <s v="TXN02999"/>
    <x v="286"/>
    <s v="CUST0847"/>
    <x v="25"/>
    <x v="2"/>
    <x v="73"/>
    <x v="73"/>
    <x v="1"/>
    <n v="7"/>
    <n v="14.95"/>
    <n v="26.21"/>
    <n v="183.47"/>
    <n v="104.64999999999999"/>
    <n v="78.820000000000007"/>
  </r>
  <r>
    <s v="TXN03000"/>
    <x v="6"/>
    <s v="CUST0839"/>
    <x v="1002"/>
    <x v="2"/>
    <x v="52"/>
    <x v="52"/>
    <x v="1"/>
    <n v="3"/>
    <n v="14.27"/>
    <n v="98.15"/>
    <n v="294.45000000000005"/>
    <n v="42.81"/>
    <n v="251.64000000000004"/>
  </r>
  <r>
    <s v="TXN03001"/>
    <x v="9"/>
    <s v="CUST0940"/>
    <x v="86"/>
    <x v="1"/>
    <x v="7"/>
    <x v="7"/>
    <x v="3"/>
    <n v="2"/>
    <n v="17.45"/>
    <n v="48.18"/>
    <n v="96.36"/>
    <n v="34.9"/>
    <n v="61.46"/>
  </r>
  <r>
    <s v="TXN03002"/>
    <x v="140"/>
    <s v="CUST1058"/>
    <x v="299"/>
    <x v="1"/>
    <x v="26"/>
    <x v="26"/>
    <x v="4"/>
    <n v="8"/>
    <n v="21.34"/>
    <n v="98.11"/>
    <n v="784.88"/>
    <n v="170.72"/>
    <n v="614.16"/>
  </r>
  <r>
    <s v="TXN03003"/>
    <x v="333"/>
    <s v="CUST1398"/>
    <x v="934"/>
    <x v="2"/>
    <x v="51"/>
    <x v="51"/>
    <x v="2"/>
    <n v="5"/>
    <n v="3.13"/>
    <n v="68.900000000000006"/>
    <n v="344.5"/>
    <n v="15.649999999999999"/>
    <n v="328.85"/>
  </r>
  <r>
    <s v="TXN03004"/>
    <x v="208"/>
    <s v="CUST0741"/>
    <x v="1023"/>
    <x v="1"/>
    <x v="35"/>
    <x v="35"/>
    <x v="4"/>
    <n v="6"/>
    <n v="48.19"/>
    <n v="76.34"/>
    <n v="458.04"/>
    <n v="289.14"/>
    <n v="168.90000000000003"/>
  </r>
  <r>
    <s v="TXN03005"/>
    <x v="123"/>
    <s v="CUST0061"/>
    <x v="1108"/>
    <x v="2"/>
    <x v="30"/>
    <x v="30"/>
    <x v="3"/>
    <n v="9"/>
    <n v="24.03"/>
    <n v="22.72"/>
    <n v="204.48"/>
    <n v="216.27"/>
    <n v="-11.79000000000002"/>
  </r>
  <r>
    <s v="TXN03006"/>
    <x v="168"/>
    <s v="CUST0907"/>
    <x v="997"/>
    <x v="1"/>
    <x v="39"/>
    <x v="39"/>
    <x v="1"/>
    <n v="9"/>
    <n v="2.85"/>
    <n v="54.73"/>
    <n v="492.57"/>
    <n v="25.650000000000002"/>
    <n v="466.92"/>
  </r>
  <r>
    <s v="TXN03007"/>
    <x v="334"/>
    <s v="CUST0299"/>
    <x v="1066"/>
    <x v="3"/>
    <x v="65"/>
    <x v="65"/>
    <x v="1"/>
    <n v="6"/>
    <n v="47.62"/>
    <n v="93.91"/>
    <n v="563.46"/>
    <n v="285.71999999999997"/>
    <n v="277.74000000000007"/>
  </r>
  <r>
    <s v="TXN03008"/>
    <x v="356"/>
    <s v="CUST0021"/>
    <x v="1309"/>
    <x v="2"/>
    <x v="29"/>
    <x v="29"/>
    <x v="2"/>
    <n v="6"/>
    <n v="14.75"/>
    <n v="67.75"/>
    <n v="406.5"/>
    <n v="88.5"/>
    <n v="318"/>
  </r>
  <r>
    <s v="TXN03009"/>
    <x v="194"/>
    <s v="CUST1470"/>
    <x v="1151"/>
    <x v="0"/>
    <x v="28"/>
    <x v="28"/>
    <x v="3"/>
    <n v="4"/>
    <n v="16.21"/>
    <n v="57.12"/>
    <n v="228.48"/>
    <n v="64.84"/>
    <n v="163.63999999999999"/>
  </r>
  <r>
    <s v="TXN03010"/>
    <x v="173"/>
    <s v="CUST1060"/>
    <x v="1310"/>
    <x v="2"/>
    <x v="46"/>
    <x v="46"/>
    <x v="3"/>
    <n v="5"/>
    <n v="15.25"/>
    <n v="70.319999999999993"/>
    <n v="351.59999999999997"/>
    <n v="76.25"/>
    <n v="275.34999999999997"/>
  </r>
  <r>
    <s v="TXN03011"/>
    <x v="109"/>
    <s v="CUST0143"/>
    <x v="447"/>
    <x v="2"/>
    <x v="13"/>
    <x v="13"/>
    <x v="0"/>
    <n v="1"/>
    <n v="4.59"/>
    <n v="72.61"/>
    <n v="72.61"/>
    <n v="4.59"/>
    <n v="68.02"/>
  </r>
  <r>
    <s v="TXN03012"/>
    <x v="30"/>
    <s v="CUST0174"/>
    <x v="514"/>
    <x v="1"/>
    <x v="34"/>
    <x v="34"/>
    <x v="2"/>
    <n v="9"/>
    <n v="8.02"/>
    <n v="91.62"/>
    <n v="824.58"/>
    <n v="72.179999999999993"/>
    <n v="752.40000000000009"/>
  </r>
  <r>
    <s v="TXN03013"/>
    <x v="258"/>
    <s v="CUST0693"/>
    <x v="229"/>
    <x v="1"/>
    <x v="11"/>
    <x v="11"/>
    <x v="2"/>
    <n v="1"/>
    <n v="45.97"/>
    <n v="77.069999999999993"/>
    <n v="77.069999999999993"/>
    <n v="45.97"/>
    <n v="31.099999999999994"/>
  </r>
  <r>
    <s v="TXN03014"/>
    <x v="105"/>
    <s v="CUST0645"/>
    <x v="272"/>
    <x v="2"/>
    <x v="62"/>
    <x v="62"/>
    <x v="2"/>
    <n v="1"/>
    <n v="46.58"/>
    <n v="70.709999999999994"/>
    <n v="70.709999999999994"/>
    <n v="46.58"/>
    <n v="24.129999999999995"/>
  </r>
  <r>
    <s v="TXN03015"/>
    <x v="291"/>
    <s v="CUST0823"/>
    <x v="978"/>
    <x v="2"/>
    <x v="31"/>
    <x v="31"/>
    <x v="3"/>
    <n v="4"/>
    <n v="13.9"/>
    <n v="65"/>
    <n v="260"/>
    <n v="55.6"/>
    <n v="204.4"/>
  </r>
  <r>
    <s v="TXN03016"/>
    <x v="309"/>
    <s v="CUST0337"/>
    <x v="1120"/>
    <x v="2"/>
    <x v="60"/>
    <x v="60"/>
    <x v="1"/>
    <n v="4"/>
    <n v="42.74"/>
    <n v="39.61"/>
    <n v="158.44"/>
    <n v="170.96"/>
    <n v="-12.52000000000001"/>
  </r>
  <r>
    <s v="TXN03017"/>
    <x v="169"/>
    <s v="CUST0889"/>
    <x v="1164"/>
    <x v="3"/>
    <x v="26"/>
    <x v="26"/>
    <x v="4"/>
    <n v="5"/>
    <n v="21.34"/>
    <n v="28.4"/>
    <n v="142"/>
    <n v="106.7"/>
    <n v="35.299999999999997"/>
  </r>
  <r>
    <s v="TXN03018"/>
    <x v="166"/>
    <s v="CUST0126"/>
    <x v="454"/>
    <x v="3"/>
    <x v="36"/>
    <x v="36"/>
    <x v="2"/>
    <n v="9"/>
    <n v="44.18"/>
    <n v="32.82"/>
    <n v="295.38"/>
    <n v="397.62"/>
    <n v="-102.24000000000001"/>
  </r>
  <r>
    <s v="TXN03019"/>
    <x v="308"/>
    <s v="CUST0806"/>
    <x v="24"/>
    <x v="2"/>
    <x v="0"/>
    <x v="0"/>
    <x v="0"/>
    <n v="1"/>
    <n v="47.78"/>
    <n v="6"/>
    <n v="6"/>
    <n v="47.78"/>
    <n v="-41.78"/>
  </r>
  <r>
    <s v="TXN03020"/>
    <x v="227"/>
    <s v="CUST0076"/>
    <x v="116"/>
    <x v="2"/>
    <x v="56"/>
    <x v="56"/>
    <x v="0"/>
    <n v="3"/>
    <n v="41.18"/>
    <n v="59.51"/>
    <n v="178.53"/>
    <n v="123.53999999999999"/>
    <n v="54.990000000000009"/>
  </r>
  <r>
    <s v="TXN03021"/>
    <x v="16"/>
    <s v="CUST1353"/>
    <x v="453"/>
    <x v="2"/>
    <x v="45"/>
    <x v="45"/>
    <x v="4"/>
    <n v="1"/>
    <n v="39.729999999999997"/>
    <n v="68.58"/>
    <n v="68.58"/>
    <n v="39.729999999999997"/>
    <n v="28.85"/>
  </r>
  <r>
    <s v="TXN03022"/>
    <x v="18"/>
    <s v="CUST1314"/>
    <x v="981"/>
    <x v="0"/>
    <x v="65"/>
    <x v="65"/>
    <x v="1"/>
    <n v="4"/>
    <n v="47.62"/>
    <n v="17.29"/>
    <n v="69.16"/>
    <n v="190.48"/>
    <n v="-121.32"/>
  </r>
  <r>
    <s v="TXN03023"/>
    <x v="289"/>
    <s v="CUST0310"/>
    <x v="600"/>
    <x v="2"/>
    <x v="11"/>
    <x v="11"/>
    <x v="2"/>
    <n v="4"/>
    <n v="45.97"/>
    <n v="34.18"/>
    <n v="136.72"/>
    <n v="183.88"/>
    <n v="-47.16"/>
  </r>
  <r>
    <s v="TXN03024"/>
    <x v="133"/>
    <s v="CUST1177"/>
    <x v="406"/>
    <x v="3"/>
    <x v="43"/>
    <x v="43"/>
    <x v="0"/>
    <n v="5"/>
    <n v="30.96"/>
    <n v="48.93"/>
    <n v="244.65"/>
    <n v="154.80000000000001"/>
    <n v="89.85"/>
  </r>
  <r>
    <s v="TXN03025"/>
    <x v="168"/>
    <s v="CUST0119"/>
    <x v="1311"/>
    <x v="0"/>
    <x v="22"/>
    <x v="22"/>
    <x v="0"/>
    <n v="4"/>
    <n v="19.34"/>
    <n v="78.569999999999993"/>
    <n v="314.27999999999997"/>
    <n v="77.36"/>
    <n v="236.91999999999996"/>
  </r>
  <r>
    <s v="TXN03026"/>
    <x v="52"/>
    <s v="CUST1294"/>
    <x v="1197"/>
    <x v="2"/>
    <x v="39"/>
    <x v="39"/>
    <x v="1"/>
    <n v="1"/>
    <n v="2.85"/>
    <n v="38.9"/>
    <n v="38.9"/>
    <n v="2.85"/>
    <n v="36.049999999999997"/>
  </r>
  <r>
    <s v="TXN03027"/>
    <x v="249"/>
    <s v="CUST1461"/>
    <x v="373"/>
    <x v="1"/>
    <x v="32"/>
    <x v="32"/>
    <x v="1"/>
    <n v="4"/>
    <n v="3.21"/>
    <n v="77.69"/>
    <n v="310.76"/>
    <n v="12.84"/>
    <n v="297.92"/>
  </r>
  <r>
    <s v="TXN03028"/>
    <x v="235"/>
    <s v="CUST1353"/>
    <x v="453"/>
    <x v="2"/>
    <x v="18"/>
    <x v="18"/>
    <x v="4"/>
    <n v="3"/>
    <n v="45.26"/>
    <n v="65.760000000000005"/>
    <n v="197.28000000000003"/>
    <n v="135.78"/>
    <n v="61.500000000000028"/>
  </r>
  <r>
    <s v="TXN03029"/>
    <x v="280"/>
    <s v="CUST1065"/>
    <x v="185"/>
    <x v="0"/>
    <x v="28"/>
    <x v="28"/>
    <x v="3"/>
    <n v="8"/>
    <n v="16.21"/>
    <n v="91.37"/>
    <n v="730.96"/>
    <n v="129.68"/>
    <n v="601.28"/>
  </r>
  <r>
    <s v="TXN03030"/>
    <x v="327"/>
    <s v="CUST0606"/>
    <x v="883"/>
    <x v="2"/>
    <x v="34"/>
    <x v="34"/>
    <x v="2"/>
    <n v="1"/>
    <n v="8.02"/>
    <n v="17.03"/>
    <n v="17.03"/>
    <n v="8.02"/>
    <n v="9.0100000000000016"/>
  </r>
  <r>
    <s v="TXN03031"/>
    <x v="151"/>
    <s v="CUST0859"/>
    <x v="833"/>
    <x v="3"/>
    <x v="65"/>
    <x v="65"/>
    <x v="1"/>
    <n v="2"/>
    <n v="47.62"/>
    <n v="54.93"/>
    <n v="109.86"/>
    <n v="95.24"/>
    <n v="14.620000000000005"/>
  </r>
  <r>
    <s v="TXN03032"/>
    <x v="205"/>
    <s v="CUST0824"/>
    <x v="772"/>
    <x v="2"/>
    <x v="40"/>
    <x v="40"/>
    <x v="4"/>
    <n v="6"/>
    <n v="21.9"/>
    <n v="51.33"/>
    <n v="307.98"/>
    <n v="131.39999999999998"/>
    <n v="176.58000000000004"/>
  </r>
  <r>
    <s v="TXN03033"/>
    <x v="331"/>
    <s v="CUST1395"/>
    <x v="1312"/>
    <x v="0"/>
    <x v="62"/>
    <x v="62"/>
    <x v="2"/>
    <n v="5"/>
    <n v="46.58"/>
    <n v="23.29"/>
    <n v="116.44999999999999"/>
    <n v="232.89999999999998"/>
    <n v="-116.44999999999999"/>
  </r>
  <r>
    <s v="TXN03034"/>
    <x v="30"/>
    <s v="CUST1436"/>
    <x v="604"/>
    <x v="3"/>
    <x v="57"/>
    <x v="57"/>
    <x v="0"/>
    <n v="9"/>
    <n v="31.77"/>
    <n v="55.36"/>
    <n v="498.24"/>
    <n v="285.93"/>
    <n v="212.31"/>
  </r>
  <r>
    <s v="TXN03035"/>
    <x v="148"/>
    <s v="CUST1134"/>
    <x v="783"/>
    <x v="3"/>
    <x v="6"/>
    <x v="6"/>
    <x v="1"/>
    <n v="2"/>
    <n v="49.21"/>
    <n v="84.28"/>
    <n v="168.56"/>
    <n v="98.42"/>
    <n v="70.14"/>
  </r>
  <r>
    <s v="TXN03036"/>
    <x v="49"/>
    <s v="CUST0624"/>
    <x v="1"/>
    <x v="1"/>
    <x v="16"/>
    <x v="16"/>
    <x v="3"/>
    <n v="4"/>
    <n v="47.88"/>
    <n v="10.33"/>
    <n v="41.32"/>
    <n v="191.52"/>
    <n v="-150.20000000000002"/>
  </r>
  <r>
    <s v="TXN03037"/>
    <x v="183"/>
    <s v="CUST1478"/>
    <x v="511"/>
    <x v="2"/>
    <x v="58"/>
    <x v="58"/>
    <x v="0"/>
    <n v="3"/>
    <n v="11.76"/>
    <n v="20.25"/>
    <n v="60.75"/>
    <n v="35.28"/>
    <n v="25.47"/>
  </r>
  <r>
    <s v="TXN03038"/>
    <x v="325"/>
    <s v="CUST0643"/>
    <x v="1177"/>
    <x v="3"/>
    <x v="45"/>
    <x v="45"/>
    <x v="4"/>
    <n v="8"/>
    <n v="39.729999999999997"/>
    <n v="55.6"/>
    <n v="444.8"/>
    <n v="317.83999999999997"/>
    <n v="126.96000000000004"/>
  </r>
  <r>
    <s v="TXN03039"/>
    <x v="331"/>
    <s v="CUST0705"/>
    <x v="964"/>
    <x v="1"/>
    <x v="14"/>
    <x v="14"/>
    <x v="3"/>
    <n v="4"/>
    <n v="23.97"/>
    <n v="30.92"/>
    <n v="123.68"/>
    <n v="95.88"/>
    <n v="27.800000000000011"/>
  </r>
  <r>
    <s v="TXN03040"/>
    <x v="136"/>
    <s v="CUST0017"/>
    <x v="476"/>
    <x v="3"/>
    <x v="11"/>
    <x v="11"/>
    <x v="2"/>
    <n v="4"/>
    <n v="45.97"/>
    <n v="33.369999999999997"/>
    <n v="133.47999999999999"/>
    <n v="183.88"/>
    <n v="-50.400000000000006"/>
  </r>
  <r>
    <s v="TXN03041"/>
    <x v="3"/>
    <s v="CUST0573"/>
    <x v="549"/>
    <x v="1"/>
    <x v="7"/>
    <x v="7"/>
    <x v="3"/>
    <n v="1"/>
    <n v="17.45"/>
    <n v="16.84"/>
    <n v="16.84"/>
    <n v="17.45"/>
    <n v="-0.60999999999999943"/>
  </r>
  <r>
    <s v="TXN03042"/>
    <x v="45"/>
    <s v="CUST1081"/>
    <x v="606"/>
    <x v="2"/>
    <x v="18"/>
    <x v="18"/>
    <x v="4"/>
    <n v="4"/>
    <n v="45.26"/>
    <n v="26.26"/>
    <n v="105.04"/>
    <n v="181.04"/>
    <n v="-75.999999999999986"/>
  </r>
  <r>
    <s v="TXN03043"/>
    <x v="202"/>
    <s v="CUST1251"/>
    <x v="638"/>
    <x v="3"/>
    <x v="3"/>
    <x v="3"/>
    <x v="0"/>
    <n v="2"/>
    <n v="28.91"/>
    <n v="23.9"/>
    <n v="47.8"/>
    <n v="57.82"/>
    <n v="-10.020000000000003"/>
  </r>
  <r>
    <s v="TXN03044"/>
    <x v="331"/>
    <s v="CUST0301"/>
    <x v="460"/>
    <x v="0"/>
    <x v="71"/>
    <x v="71"/>
    <x v="4"/>
    <n v="9"/>
    <n v="22.03"/>
    <n v="67.62"/>
    <n v="608.58000000000004"/>
    <n v="198.27"/>
    <n v="410.31000000000006"/>
  </r>
  <r>
    <s v="TXN03045"/>
    <x v="211"/>
    <s v="CUST1435"/>
    <x v="1193"/>
    <x v="2"/>
    <x v="50"/>
    <x v="50"/>
    <x v="2"/>
    <n v="2"/>
    <n v="23.2"/>
    <n v="9.35"/>
    <n v="18.7"/>
    <n v="46.4"/>
    <n v="-27.7"/>
  </r>
  <r>
    <s v="TXN03046"/>
    <x v="32"/>
    <s v="CUST0828"/>
    <x v="479"/>
    <x v="1"/>
    <x v="71"/>
    <x v="71"/>
    <x v="4"/>
    <n v="4"/>
    <n v="22.03"/>
    <n v="95.18"/>
    <n v="380.72"/>
    <n v="88.12"/>
    <n v="292.60000000000002"/>
  </r>
  <r>
    <s v="TXN03047"/>
    <x v="215"/>
    <s v="CUST0914"/>
    <x v="75"/>
    <x v="1"/>
    <x v="69"/>
    <x v="69"/>
    <x v="1"/>
    <n v="7"/>
    <n v="25.33"/>
    <n v="8.9499999999999993"/>
    <n v="62.649999999999991"/>
    <n v="177.31"/>
    <n v="-114.66000000000001"/>
  </r>
  <r>
    <s v="TXN03048"/>
    <x v="182"/>
    <s v="CUST1319"/>
    <x v="1102"/>
    <x v="3"/>
    <x v="11"/>
    <x v="11"/>
    <x v="2"/>
    <n v="9"/>
    <n v="45.97"/>
    <n v="7.14"/>
    <n v="64.259999999999991"/>
    <n v="413.73"/>
    <n v="-349.47"/>
  </r>
  <r>
    <s v="TXN03049"/>
    <x v="128"/>
    <s v="CUST0421"/>
    <x v="302"/>
    <x v="3"/>
    <x v="9"/>
    <x v="9"/>
    <x v="4"/>
    <n v="9"/>
    <n v="38.15"/>
    <n v="84.33"/>
    <n v="758.97"/>
    <n v="343.34999999999997"/>
    <n v="415.62000000000006"/>
  </r>
  <r>
    <s v="TXN03050"/>
    <x v="130"/>
    <s v="CUST1115"/>
    <x v="1313"/>
    <x v="0"/>
    <x v="55"/>
    <x v="55"/>
    <x v="1"/>
    <n v="3"/>
    <n v="21.45"/>
    <n v="89.19"/>
    <n v="267.57"/>
    <n v="64.349999999999994"/>
    <n v="203.22"/>
  </r>
  <r>
    <s v="TXN03051"/>
    <x v="38"/>
    <s v="CUST1279"/>
    <x v="583"/>
    <x v="2"/>
    <x v="7"/>
    <x v="7"/>
    <x v="3"/>
    <n v="1"/>
    <n v="17.45"/>
    <n v="13.5"/>
    <n v="13.5"/>
    <n v="17.45"/>
    <n v="-3.9499999999999993"/>
  </r>
  <r>
    <s v="TXN03052"/>
    <x v="334"/>
    <s v="CUST1267"/>
    <x v="759"/>
    <x v="0"/>
    <x v="21"/>
    <x v="21"/>
    <x v="0"/>
    <n v="9"/>
    <n v="12.41"/>
    <n v="38.56"/>
    <n v="347.04"/>
    <n v="111.69"/>
    <n v="235.35000000000002"/>
  </r>
  <r>
    <s v="TXN03053"/>
    <x v="252"/>
    <s v="CUST1336"/>
    <x v="639"/>
    <x v="3"/>
    <x v="55"/>
    <x v="55"/>
    <x v="1"/>
    <n v="5"/>
    <n v="21.45"/>
    <n v="75.430000000000007"/>
    <n v="377.15000000000003"/>
    <n v="107.25"/>
    <n v="269.90000000000003"/>
  </r>
  <r>
    <s v="TXN03054"/>
    <x v="145"/>
    <s v="CUST0906"/>
    <x v="974"/>
    <x v="3"/>
    <x v="63"/>
    <x v="63"/>
    <x v="4"/>
    <n v="6"/>
    <n v="28.03"/>
    <n v="66.8"/>
    <n v="400.79999999999995"/>
    <n v="168.18"/>
    <n v="232.61999999999995"/>
  </r>
  <r>
    <s v="TXN03055"/>
    <x v="55"/>
    <s v="CUST1429"/>
    <x v="1287"/>
    <x v="0"/>
    <x v="60"/>
    <x v="60"/>
    <x v="1"/>
    <n v="9"/>
    <n v="42.74"/>
    <n v="51.05"/>
    <n v="459.45"/>
    <n v="384.66"/>
    <n v="74.789999999999964"/>
  </r>
  <r>
    <s v="TXN03056"/>
    <x v="219"/>
    <s v="CUST0708"/>
    <x v="918"/>
    <x v="0"/>
    <x v="43"/>
    <x v="43"/>
    <x v="0"/>
    <n v="2"/>
    <n v="30.96"/>
    <n v="11.61"/>
    <n v="23.22"/>
    <n v="61.92"/>
    <n v="-38.700000000000003"/>
  </r>
  <r>
    <s v="TXN03057"/>
    <x v="352"/>
    <s v="CUST1329"/>
    <x v="39"/>
    <x v="3"/>
    <x v="29"/>
    <x v="29"/>
    <x v="2"/>
    <n v="4"/>
    <n v="14.75"/>
    <n v="60.17"/>
    <n v="240.68"/>
    <n v="59"/>
    <n v="181.68"/>
  </r>
  <r>
    <s v="TXN03058"/>
    <x v="317"/>
    <s v="CUST0829"/>
    <x v="967"/>
    <x v="0"/>
    <x v="4"/>
    <x v="4"/>
    <x v="1"/>
    <n v="7"/>
    <n v="1.21"/>
    <n v="26.93"/>
    <n v="188.51"/>
    <n v="8.4699999999999989"/>
    <n v="180.04"/>
  </r>
  <r>
    <s v="TXN03059"/>
    <x v="68"/>
    <s v="CUST0405"/>
    <x v="1314"/>
    <x v="1"/>
    <x v="4"/>
    <x v="4"/>
    <x v="1"/>
    <n v="3"/>
    <n v="1.21"/>
    <n v="98.19"/>
    <n v="294.57"/>
    <n v="3.63"/>
    <n v="290.94"/>
  </r>
  <r>
    <s v="TXN03060"/>
    <x v="71"/>
    <s v="CUST0618"/>
    <x v="624"/>
    <x v="2"/>
    <x v="69"/>
    <x v="69"/>
    <x v="1"/>
    <n v="1"/>
    <n v="25.33"/>
    <n v="68.92"/>
    <n v="68.92"/>
    <n v="25.33"/>
    <n v="43.59"/>
  </r>
  <r>
    <s v="TXN03061"/>
    <x v="322"/>
    <s v="CUST0173"/>
    <x v="609"/>
    <x v="0"/>
    <x v="52"/>
    <x v="52"/>
    <x v="1"/>
    <n v="4"/>
    <n v="14.27"/>
    <n v="85.47"/>
    <n v="341.88"/>
    <n v="57.08"/>
    <n v="284.8"/>
  </r>
  <r>
    <s v="TXN03062"/>
    <x v="48"/>
    <s v="CUST0076"/>
    <x v="116"/>
    <x v="2"/>
    <x v="39"/>
    <x v="39"/>
    <x v="1"/>
    <n v="7"/>
    <n v="2.85"/>
    <n v="98.42"/>
    <n v="688.94"/>
    <n v="19.95"/>
    <n v="668.99"/>
  </r>
  <r>
    <s v="TXN03063"/>
    <x v="133"/>
    <s v="CUST1101"/>
    <x v="830"/>
    <x v="2"/>
    <x v="35"/>
    <x v="35"/>
    <x v="4"/>
    <n v="1"/>
    <n v="48.19"/>
    <n v="62.36"/>
    <n v="62.36"/>
    <n v="48.19"/>
    <n v="14.170000000000002"/>
  </r>
  <r>
    <s v="TXN03064"/>
    <x v="281"/>
    <s v="CUST0686"/>
    <x v="907"/>
    <x v="0"/>
    <x v="28"/>
    <x v="28"/>
    <x v="3"/>
    <n v="3"/>
    <n v="16.21"/>
    <n v="88.72"/>
    <n v="266.15999999999997"/>
    <n v="48.63"/>
    <n v="217.52999999999997"/>
  </r>
  <r>
    <s v="TXN03065"/>
    <x v="44"/>
    <s v="CUST0799"/>
    <x v="464"/>
    <x v="0"/>
    <x v="65"/>
    <x v="65"/>
    <x v="1"/>
    <n v="7"/>
    <n v="47.62"/>
    <n v="91.37"/>
    <n v="639.59"/>
    <n v="333.34"/>
    <n v="306.25000000000006"/>
  </r>
  <r>
    <s v="TXN03066"/>
    <x v="221"/>
    <s v="CUST1486"/>
    <x v="660"/>
    <x v="3"/>
    <x v="74"/>
    <x v="74"/>
    <x v="3"/>
    <n v="2"/>
    <n v="8.86"/>
    <n v="40.270000000000003"/>
    <n v="80.540000000000006"/>
    <n v="17.72"/>
    <n v="62.820000000000007"/>
  </r>
  <r>
    <s v="TXN03067"/>
    <x v="178"/>
    <s v="CUST1473"/>
    <x v="1315"/>
    <x v="1"/>
    <x v="53"/>
    <x v="53"/>
    <x v="2"/>
    <n v="4"/>
    <n v="23.58"/>
    <n v="68.930000000000007"/>
    <n v="275.72000000000003"/>
    <n v="94.32"/>
    <n v="181.40000000000003"/>
  </r>
  <r>
    <s v="TXN03068"/>
    <x v="203"/>
    <s v="CUST0259"/>
    <x v="1316"/>
    <x v="3"/>
    <x v="16"/>
    <x v="16"/>
    <x v="3"/>
    <n v="4"/>
    <n v="47.88"/>
    <n v="57.25"/>
    <n v="229"/>
    <n v="191.52"/>
    <n v="37.47999999999999"/>
  </r>
  <r>
    <s v="TXN03069"/>
    <x v="163"/>
    <s v="CUST1066"/>
    <x v="1317"/>
    <x v="2"/>
    <x v="11"/>
    <x v="11"/>
    <x v="2"/>
    <n v="3"/>
    <n v="45.97"/>
    <n v="51.04"/>
    <n v="153.12"/>
    <n v="137.91"/>
    <n v="15.210000000000008"/>
  </r>
  <r>
    <s v="TXN03070"/>
    <x v="225"/>
    <s v="CUST1108"/>
    <x v="354"/>
    <x v="2"/>
    <x v="49"/>
    <x v="49"/>
    <x v="4"/>
    <n v="7"/>
    <n v="19.98"/>
    <n v="82.75"/>
    <n v="579.25"/>
    <n v="139.86000000000001"/>
    <n v="439.39"/>
  </r>
  <r>
    <s v="TXN03071"/>
    <x v="82"/>
    <s v="CUST0582"/>
    <x v="800"/>
    <x v="0"/>
    <x v="69"/>
    <x v="69"/>
    <x v="1"/>
    <n v="3"/>
    <n v="25.33"/>
    <n v="16.34"/>
    <n v="49.019999999999996"/>
    <n v="75.989999999999995"/>
    <n v="-26.97"/>
  </r>
  <r>
    <s v="TXN03072"/>
    <x v="212"/>
    <s v="CUST0438"/>
    <x v="1318"/>
    <x v="2"/>
    <x v="31"/>
    <x v="31"/>
    <x v="3"/>
    <n v="9"/>
    <n v="13.9"/>
    <n v="74.47"/>
    <n v="670.23"/>
    <n v="125.10000000000001"/>
    <n v="545.13"/>
  </r>
  <r>
    <s v="TXN03073"/>
    <x v="186"/>
    <s v="CUST0191"/>
    <x v="142"/>
    <x v="3"/>
    <x v="39"/>
    <x v="39"/>
    <x v="1"/>
    <n v="6"/>
    <n v="2.85"/>
    <n v="58.16"/>
    <n v="348.96"/>
    <n v="17.100000000000001"/>
    <n v="331.85999999999996"/>
  </r>
  <r>
    <s v="TXN03074"/>
    <x v="23"/>
    <s v="CUST1048"/>
    <x v="55"/>
    <x v="3"/>
    <x v="66"/>
    <x v="66"/>
    <x v="2"/>
    <n v="8"/>
    <n v="31.85"/>
    <n v="24.85"/>
    <n v="198.8"/>
    <n v="254.8"/>
    <n v="-56"/>
  </r>
  <r>
    <s v="TXN03075"/>
    <x v="13"/>
    <s v="CUST1131"/>
    <x v="523"/>
    <x v="1"/>
    <x v="39"/>
    <x v="39"/>
    <x v="1"/>
    <n v="4"/>
    <n v="2.85"/>
    <n v="63.6"/>
    <n v="254.4"/>
    <n v="11.4"/>
    <n v="243"/>
  </r>
  <r>
    <s v="TXN03076"/>
    <x v="15"/>
    <s v="CUST0640"/>
    <x v="320"/>
    <x v="0"/>
    <x v="8"/>
    <x v="8"/>
    <x v="0"/>
    <n v="5"/>
    <n v="37.880000000000003"/>
    <n v="12.45"/>
    <n v="62.25"/>
    <n v="189.4"/>
    <n v="-127.15"/>
  </r>
  <r>
    <s v="TXN03077"/>
    <x v="281"/>
    <s v="CUST1068"/>
    <x v="243"/>
    <x v="2"/>
    <x v="49"/>
    <x v="49"/>
    <x v="4"/>
    <n v="8"/>
    <n v="19.98"/>
    <n v="17.73"/>
    <n v="141.84"/>
    <n v="159.84"/>
    <n v="-18"/>
  </r>
  <r>
    <s v="TXN03078"/>
    <x v="37"/>
    <s v="CUST0698"/>
    <x v="426"/>
    <x v="3"/>
    <x v="66"/>
    <x v="66"/>
    <x v="2"/>
    <n v="9"/>
    <n v="31.85"/>
    <n v="39.479999999999997"/>
    <n v="355.32"/>
    <n v="286.65000000000003"/>
    <n v="68.669999999999959"/>
  </r>
  <r>
    <s v="TXN03079"/>
    <x v="47"/>
    <s v="CUST1302"/>
    <x v="1145"/>
    <x v="1"/>
    <x v="29"/>
    <x v="29"/>
    <x v="2"/>
    <n v="2"/>
    <n v="14.75"/>
    <n v="83.22"/>
    <n v="166.44"/>
    <n v="29.5"/>
    <n v="136.94"/>
  </r>
  <r>
    <s v="TXN03080"/>
    <x v="49"/>
    <s v="CUST0328"/>
    <x v="57"/>
    <x v="3"/>
    <x v="59"/>
    <x v="59"/>
    <x v="0"/>
    <n v="3"/>
    <n v="35.39"/>
    <n v="60.51"/>
    <n v="181.53"/>
    <n v="106.17"/>
    <n v="75.36"/>
  </r>
  <r>
    <s v="TXN03081"/>
    <x v="152"/>
    <s v="CUST0048"/>
    <x v="1215"/>
    <x v="2"/>
    <x v="74"/>
    <x v="74"/>
    <x v="3"/>
    <n v="8"/>
    <n v="8.86"/>
    <n v="39.950000000000003"/>
    <n v="319.60000000000002"/>
    <n v="70.88"/>
    <n v="248.72000000000003"/>
  </r>
  <r>
    <s v="TXN03082"/>
    <x v="84"/>
    <s v="CUST0058"/>
    <x v="1126"/>
    <x v="2"/>
    <x v="46"/>
    <x v="46"/>
    <x v="3"/>
    <n v="1"/>
    <n v="15.25"/>
    <n v="98.25"/>
    <n v="98.25"/>
    <n v="15.25"/>
    <n v="83"/>
  </r>
  <r>
    <s v="TXN03083"/>
    <x v="249"/>
    <s v="CUST1106"/>
    <x v="821"/>
    <x v="2"/>
    <x v="43"/>
    <x v="43"/>
    <x v="0"/>
    <n v="8"/>
    <n v="30.96"/>
    <n v="9.6199999999999992"/>
    <n v="76.959999999999994"/>
    <n v="247.68"/>
    <n v="-170.72000000000003"/>
  </r>
  <r>
    <s v="TXN03084"/>
    <x v="227"/>
    <s v="CUST1214"/>
    <x v="366"/>
    <x v="2"/>
    <x v="5"/>
    <x v="5"/>
    <x v="2"/>
    <n v="1"/>
    <n v="35.82"/>
    <n v="82.99"/>
    <n v="82.99"/>
    <n v="35.82"/>
    <n v="47.169999999999995"/>
  </r>
  <r>
    <s v="TXN03085"/>
    <x v="24"/>
    <s v="CUST0530"/>
    <x v="1176"/>
    <x v="2"/>
    <x v="37"/>
    <x v="37"/>
    <x v="2"/>
    <n v="6"/>
    <n v="36.64"/>
    <n v="20.83"/>
    <n v="124.97999999999999"/>
    <n v="219.84"/>
    <n v="-94.860000000000014"/>
  </r>
  <r>
    <s v="TXN03086"/>
    <x v="76"/>
    <s v="CUST0495"/>
    <x v="1319"/>
    <x v="2"/>
    <x v="16"/>
    <x v="16"/>
    <x v="3"/>
    <n v="8"/>
    <n v="47.88"/>
    <n v="69.83"/>
    <n v="558.64"/>
    <n v="383.04"/>
    <n v="175.59999999999997"/>
  </r>
  <r>
    <s v="TXN03087"/>
    <x v="315"/>
    <s v="CUST0623"/>
    <x v="574"/>
    <x v="3"/>
    <x v="65"/>
    <x v="65"/>
    <x v="1"/>
    <n v="3"/>
    <n v="47.62"/>
    <n v="24.46"/>
    <n v="73.38"/>
    <n v="142.85999999999999"/>
    <n v="-69.47999999999999"/>
  </r>
  <r>
    <s v="TXN03088"/>
    <x v="93"/>
    <s v="CUST1488"/>
    <x v="1288"/>
    <x v="0"/>
    <x v="23"/>
    <x v="23"/>
    <x v="2"/>
    <n v="1"/>
    <n v="13.68"/>
    <n v="42.09"/>
    <n v="42.09"/>
    <n v="13.68"/>
    <n v="28.410000000000004"/>
  </r>
  <r>
    <s v="TXN03089"/>
    <x v="124"/>
    <s v="CUST0866"/>
    <x v="5"/>
    <x v="0"/>
    <x v="9"/>
    <x v="9"/>
    <x v="4"/>
    <n v="6"/>
    <n v="38.15"/>
    <n v="35.93"/>
    <n v="215.57999999999998"/>
    <n v="228.89999999999998"/>
    <n v="-13.319999999999993"/>
  </r>
  <r>
    <s v="TXN03090"/>
    <x v="187"/>
    <s v="CUST1035"/>
    <x v="1070"/>
    <x v="3"/>
    <x v="11"/>
    <x v="11"/>
    <x v="2"/>
    <n v="7"/>
    <n v="45.97"/>
    <n v="15.7"/>
    <n v="109.89999999999999"/>
    <n v="321.78999999999996"/>
    <n v="-211.89"/>
  </r>
  <r>
    <s v="TXN03091"/>
    <x v="170"/>
    <s v="CUST0227"/>
    <x v="1208"/>
    <x v="0"/>
    <x v="28"/>
    <x v="28"/>
    <x v="3"/>
    <n v="1"/>
    <n v="16.21"/>
    <n v="13.78"/>
    <n v="13.78"/>
    <n v="16.21"/>
    <n v="-2.4300000000000015"/>
  </r>
  <r>
    <s v="TXN03092"/>
    <x v="221"/>
    <s v="CUST1500"/>
    <x v="1320"/>
    <x v="3"/>
    <x v="35"/>
    <x v="35"/>
    <x v="4"/>
    <n v="8"/>
    <n v="48.19"/>
    <n v="91.96"/>
    <n v="735.68"/>
    <n v="385.52"/>
    <n v="350.15999999999997"/>
  </r>
  <r>
    <s v="TXN03093"/>
    <x v="181"/>
    <s v="CUST0123"/>
    <x v="852"/>
    <x v="1"/>
    <x v="49"/>
    <x v="49"/>
    <x v="4"/>
    <n v="8"/>
    <n v="19.98"/>
    <n v="62.54"/>
    <n v="500.32"/>
    <n v="159.84"/>
    <n v="340.48"/>
  </r>
  <r>
    <s v="TXN03094"/>
    <x v="118"/>
    <s v="CUST0764"/>
    <x v="917"/>
    <x v="3"/>
    <x v="45"/>
    <x v="45"/>
    <x v="4"/>
    <n v="7"/>
    <n v="39.729999999999997"/>
    <n v="78.180000000000007"/>
    <n v="547.26"/>
    <n v="278.10999999999996"/>
    <n v="269.15000000000003"/>
  </r>
  <r>
    <s v="TXN03095"/>
    <x v="255"/>
    <s v="CUST0532"/>
    <x v="176"/>
    <x v="2"/>
    <x v="20"/>
    <x v="20"/>
    <x v="3"/>
    <n v="6"/>
    <n v="40.85"/>
    <n v="36.9"/>
    <n v="221.39999999999998"/>
    <n v="245.10000000000002"/>
    <n v="-23.700000000000045"/>
  </r>
  <r>
    <s v="TXN03096"/>
    <x v="85"/>
    <s v="CUST1285"/>
    <x v="238"/>
    <x v="3"/>
    <x v="64"/>
    <x v="64"/>
    <x v="4"/>
    <n v="3"/>
    <n v="34.61"/>
    <n v="32.299999999999997"/>
    <n v="96.899999999999991"/>
    <n v="103.83"/>
    <n v="-6.9300000000000068"/>
  </r>
  <r>
    <s v="TXN03097"/>
    <x v="90"/>
    <s v="CUST1040"/>
    <x v="822"/>
    <x v="3"/>
    <x v="60"/>
    <x v="60"/>
    <x v="1"/>
    <n v="3"/>
    <n v="42.74"/>
    <n v="78.75"/>
    <n v="236.25"/>
    <n v="128.22"/>
    <n v="108.03"/>
  </r>
  <r>
    <s v="TXN03098"/>
    <x v="332"/>
    <s v="CUST0726"/>
    <x v="1229"/>
    <x v="1"/>
    <x v="14"/>
    <x v="14"/>
    <x v="3"/>
    <n v="5"/>
    <n v="23.97"/>
    <n v="95.48"/>
    <n v="477.40000000000003"/>
    <n v="119.85"/>
    <n v="357.55000000000007"/>
  </r>
  <r>
    <s v="TXN03099"/>
    <x v="91"/>
    <s v="CUST0254"/>
    <x v="43"/>
    <x v="0"/>
    <x v="1"/>
    <x v="1"/>
    <x v="1"/>
    <n v="5"/>
    <n v="22.93"/>
    <n v="79.290000000000006"/>
    <n v="396.45000000000005"/>
    <n v="114.65"/>
    <n v="281.80000000000007"/>
  </r>
  <r>
    <s v="TXN03100"/>
    <x v="152"/>
    <s v="CUST0098"/>
    <x v="1148"/>
    <x v="0"/>
    <x v="64"/>
    <x v="64"/>
    <x v="4"/>
    <n v="3"/>
    <n v="34.61"/>
    <n v="94.41"/>
    <n v="283.23"/>
    <n v="103.83"/>
    <n v="179.40000000000003"/>
  </r>
  <r>
    <s v="TXN03101"/>
    <x v="79"/>
    <s v="CUST1334"/>
    <x v="1321"/>
    <x v="2"/>
    <x v="52"/>
    <x v="52"/>
    <x v="1"/>
    <n v="9"/>
    <n v="14.27"/>
    <n v="71.290000000000006"/>
    <n v="641.61"/>
    <n v="128.43"/>
    <n v="513.18000000000006"/>
  </r>
  <r>
    <s v="TXN03102"/>
    <x v="58"/>
    <s v="CUST0256"/>
    <x v="1322"/>
    <x v="2"/>
    <x v="45"/>
    <x v="45"/>
    <x v="4"/>
    <n v="5"/>
    <n v="39.729999999999997"/>
    <n v="59.94"/>
    <n v="299.7"/>
    <n v="198.64999999999998"/>
    <n v="101.05000000000001"/>
  </r>
  <r>
    <s v="TXN03103"/>
    <x v="194"/>
    <s v="CUST0920"/>
    <x v="632"/>
    <x v="3"/>
    <x v="30"/>
    <x v="30"/>
    <x v="3"/>
    <n v="8"/>
    <n v="24.03"/>
    <n v="74.28"/>
    <n v="594.24"/>
    <n v="192.24"/>
    <n v="402"/>
  </r>
  <r>
    <s v="TXN03104"/>
    <x v="82"/>
    <s v="CUST0611"/>
    <x v="1178"/>
    <x v="0"/>
    <x v="19"/>
    <x v="19"/>
    <x v="3"/>
    <n v="8"/>
    <n v="22.66"/>
    <n v="31.43"/>
    <n v="251.44"/>
    <n v="181.28"/>
    <n v="70.16"/>
  </r>
  <r>
    <s v="TXN03105"/>
    <x v="328"/>
    <s v="CUST1173"/>
    <x v="135"/>
    <x v="2"/>
    <x v="10"/>
    <x v="10"/>
    <x v="1"/>
    <n v="5"/>
    <n v="41.78"/>
    <n v="66.98"/>
    <n v="334.90000000000003"/>
    <n v="208.9"/>
    <n v="126.00000000000003"/>
  </r>
  <r>
    <s v="TXN03106"/>
    <x v="232"/>
    <s v="CUST0011"/>
    <x v="869"/>
    <x v="3"/>
    <x v="72"/>
    <x v="72"/>
    <x v="1"/>
    <n v="3"/>
    <n v="3.66"/>
    <n v="65.36"/>
    <n v="196.07999999999998"/>
    <n v="10.98"/>
    <n v="185.1"/>
  </r>
  <r>
    <s v="TXN03107"/>
    <x v="229"/>
    <s v="CUST0929"/>
    <x v="396"/>
    <x v="1"/>
    <x v="15"/>
    <x v="15"/>
    <x v="4"/>
    <n v="6"/>
    <n v="40"/>
    <n v="87.37"/>
    <n v="524.22"/>
    <n v="240"/>
    <n v="284.22000000000003"/>
  </r>
  <r>
    <s v="TXN03108"/>
    <x v="220"/>
    <s v="CUST0695"/>
    <x v="260"/>
    <x v="2"/>
    <x v="35"/>
    <x v="35"/>
    <x v="4"/>
    <n v="7"/>
    <n v="48.19"/>
    <n v="9.3800000000000008"/>
    <n v="65.660000000000011"/>
    <n v="337.33"/>
    <n v="-271.66999999999996"/>
  </r>
  <r>
    <s v="TXN03109"/>
    <x v="13"/>
    <s v="CUST0484"/>
    <x v="434"/>
    <x v="3"/>
    <x v="62"/>
    <x v="62"/>
    <x v="2"/>
    <n v="6"/>
    <n v="46.58"/>
    <n v="66.569999999999993"/>
    <n v="399.41999999999996"/>
    <n v="279.48"/>
    <n v="119.93999999999994"/>
  </r>
  <r>
    <s v="TXN03110"/>
    <x v="128"/>
    <s v="CUST1192"/>
    <x v="787"/>
    <x v="3"/>
    <x v="2"/>
    <x v="2"/>
    <x v="1"/>
    <n v="7"/>
    <n v="33.65"/>
    <n v="97.89"/>
    <n v="685.23"/>
    <n v="235.54999999999998"/>
    <n v="449.68000000000006"/>
  </r>
  <r>
    <s v="TXN03111"/>
    <x v="86"/>
    <s v="CUST1159"/>
    <x v="64"/>
    <x v="1"/>
    <x v="22"/>
    <x v="22"/>
    <x v="0"/>
    <n v="3"/>
    <n v="19.34"/>
    <n v="88.83"/>
    <n v="266.49"/>
    <n v="58.019999999999996"/>
    <n v="208.47000000000003"/>
  </r>
  <r>
    <s v="TXN03112"/>
    <x v="331"/>
    <s v="CUST1464"/>
    <x v="1323"/>
    <x v="2"/>
    <x v="71"/>
    <x v="71"/>
    <x v="4"/>
    <n v="4"/>
    <n v="22.03"/>
    <n v="43.77"/>
    <n v="175.08"/>
    <n v="88.12"/>
    <n v="86.960000000000008"/>
  </r>
  <r>
    <s v="TXN03113"/>
    <x v="341"/>
    <s v="CUST1286"/>
    <x v="1159"/>
    <x v="3"/>
    <x v="24"/>
    <x v="24"/>
    <x v="0"/>
    <n v="2"/>
    <n v="24.52"/>
    <n v="49.35"/>
    <n v="98.7"/>
    <n v="49.04"/>
    <n v="49.660000000000004"/>
  </r>
  <r>
    <s v="TXN03114"/>
    <x v="345"/>
    <s v="CUST1363"/>
    <x v="394"/>
    <x v="2"/>
    <x v="11"/>
    <x v="11"/>
    <x v="2"/>
    <n v="5"/>
    <n v="45.97"/>
    <n v="31.86"/>
    <n v="159.30000000000001"/>
    <n v="229.85"/>
    <n v="-70.549999999999983"/>
  </r>
  <r>
    <s v="TXN03115"/>
    <x v="97"/>
    <s v="CUST1093"/>
    <x v="375"/>
    <x v="2"/>
    <x v="23"/>
    <x v="23"/>
    <x v="2"/>
    <n v="7"/>
    <n v="13.68"/>
    <n v="20.55"/>
    <n v="143.85"/>
    <n v="95.759999999999991"/>
    <n v="48.09"/>
  </r>
  <r>
    <s v="TXN03116"/>
    <x v="329"/>
    <s v="CUST1220"/>
    <x v="610"/>
    <x v="3"/>
    <x v="34"/>
    <x v="34"/>
    <x v="2"/>
    <n v="4"/>
    <n v="8.02"/>
    <n v="19.760000000000002"/>
    <n v="79.040000000000006"/>
    <n v="32.08"/>
    <n v="46.960000000000008"/>
  </r>
  <r>
    <s v="TXN03117"/>
    <x v="322"/>
    <s v="CUST0479"/>
    <x v="625"/>
    <x v="2"/>
    <x v="63"/>
    <x v="63"/>
    <x v="4"/>
    <n v="7"/>
    <n v="28.03"/>
    <n v="31.05"/>
    <n v="217.35"/>
    <n v="196.21"/>
    <n v="21.139999999999986"/>
  </r>
  <r>
    <s v="TXN03118"/>
    <x v="306"/>
    <s v="CUST0718"/>
    <x v="342"/>
    <x v="3"/>
    <x v="7"/>
    <x v="7"/>
    <x v="3"/>
    <n v="6"/>
    <n v="17.45"/>
    <n v="14.87"/>
    <n v="89.22"/>
    <n v="104.69999999999999"/>
    <n v="-15.47999999999999"/>
  </r>
  <r>
    <s v="TXN03119"/>
    <x v="225"/>
    <s v="CUST0613"/>
    <x v="143"/>
    <x v="3"/>
    <x v="4"/>
    <x v="4"/>
    <x v="1"/>
    <n v="4"/>
    <n v="1.21"/>
    <n v="47.54"/>
    <n v="190.16"/>
    <n v="4.84"/>
    <n v="185.32"/>
  </r>
  <r>
    <s v="TXN03120"/>
    <x v="66"/>
    <s v="CUST0583"/>
    <x v="130"/>
    <x v="2"/>
    <x v="31"/>
    <x v="31"/>
    <x v="3"/>
    <n v="3"/>
    <n v="13.9"/>
    <n v="46.02"/>
    <n v="138.06"/>
    <n v="41.7"/>
    <n v="96.36"/>
  </r>
  <r>
    <s v="TXN03121"/>
    <x v="229"/>
    <s v="CUST1366"/>
    <x v="971"/>
    <x v="1"/>
    <x v="74"/>
    <x v="74"/>
    <x v="3"/>
    <n v="5"/>
    <n v="8.86"/>
    <n v="77.34"/>
    <n v="386.70000000000005"/>
    <n v="44.3"/>
    <n v="342.40000000000003"/>
  </r>
  <r>
    <s v="TXN03122"/>
    <x v="145"/>
    <s v="CUST1465"/>
    <x v="1289"/>
    <x v="3"/>
    <x v="23"/>
    <x v="23"/>
    <x v="2"/>
    <n v="5"/>
    <n v="13.68"/>
    <n v="69.290000000000006"/>
    <n v="346.45000000000005"/>
    <n v="68.400000000000006"/>
    <n v="278.05000000000007"/>
  </r>
  <r>
    <s v="TXN03123"/>
    <x v="91"/>
    <s v="CUST1174"/>
    <x v="580"/>
    <x v="2"/>
    <x v="41"/>
    <x v="41"/>
    <x v="4"/>
    <n v="3"/>
    <n v="45.1"/>
    <n v="54.54"/>
    <n v="163.62"/>
    <n v="135.30000000000001"/>
    <n v="28.319999999999993"/>
  </r>
  <r>
    <s v="TXN03124"/>
    <x v="201"/>
    <s v="CUST1378"/>
    <x v="230"/>
    <x v="1"/>
    <x v="17"/>
    <x v="17"/>
    <x v="1"/>
    <n v="8"/>
    <n v="26.74"/>
    <n v="26.76"/>
    <n v="214.08"/>
    <n v="213.92"/>
    <n v="0.16000000000002501"/>
  </r>
  <r>
    <s v="TXN03125"/>
    <x v="8"/>
    <s v="CUST0287"/>
    <x v="739"/>
    <x v="2"/>
    <x v="57"/>
    <x v="57"/>
    <x v="0"/>
    <n v="1"/>
    <n v="31.77"/>
    <n v="56.79"/>
    <n v="56.79"/>
    <n v="31.77"/>
    <n v="25.02"/>
  </r>
  <r>
    <s v="TXN03126"/>
    <x v="135"/>
    <s v="CUST1463"/>
    <x v="411"/>
    <x v="2"/>
    <x v="47"/>
    <x v="47"/>
    <x v="2"/>
    <n v="4"/>
    <n v="29.86"/>
    <n v="67.87"/>
    <n v="271.48"/>
    <n v="119.44"/>
    <n v="152.04000000000002"/>
  </r>
  <r>
    <s v="TXN03127"/>
    <x v="170"/>
    <s v="CUST0774"/>
    <x v="1125"/>
    <x v="2"/>
    <x v="63"/>
    <x v="63"/>
    <x v="4"/>
    <n v="4"/>
    <n v="28.03"/>
    <n v="33.86"/>
    <n v="135.44"/>
    <n v="112.12"/>
    <n v="23.319999999999993"/>
  </r>
  <r>
    <s v="TXN03128"/>
    <x v="294"/>
    <s v="CUST1065"/>
    <x v="185"/>
    <x v="0"/>
    <x v="56"/>
    <x v="56"/>
    <x v="0"/>
    <n v="9"/>
    <n v="41.18"/>
    <n v="63.81"/>
    <n v="574.29"/>
    <n v="370.62"/>
    <n v="203.66999999999996"/>
  </r>
  <r>
    <s v="TXN03129"/>
    <x v="6"/>
    <s v="CUST0508"/>
    <x v="865"/>
    <x v="2"/>
    <x v="14"/>
    <x v="14"/>
    <x v="3"/>
    <n v="7"/>
    <n v="23.97"/>
    <n v="93.52"/>
    <n v="654.64"/>
    <n v="167.79"/>
    <n v="486.85"/>
  </r>
  <r>
    <s v="TXN03130"/>
    <x v="80"/>
    <s v="CUST0216"/>
    <x v="1094"/>
    <x v="2"/>
    <x v="57"/>
    <x v="57"/>
    <x v="0"/>
    <n v="5"/>
    <n v="31.77"/>
    <n v="72.06"/>
    <n v="360.3"/>
    <n v="158.85"/>
    <n v="201.45000000000002"/>
  </r>
  <r>
    <s v="TXN03131"/>
    <x v="48"/>
    <s v="CUST0672"/>
    <x v="1085"/>
    <x v="0"/>
    <x v="5"/>
    <x v="5"/>
    <x v="2"/>
    <n v="6"/>
    <n v="35.82"/>
    <n v="37.46"/>
    <n v="224.76"/>
    <n v="214.92000000000002"/>
    <n v="9.839999999999975"/>
  </r>
  <r>
    <s v="TXN03132"/>
    <x v="127"/>
    <s v="CUST1058"/>
    <x v="299"/>
    <x v="1"/>
    <x v="61"/>
    <x v="61"/>
    <x v="1"/>
    <n v="9"/>
    <n v="36.08"/>
    <n v="71.3"/>
    <n v="641.69999999999993"/>
    <n v="324.71999999999997"/>
    <n v="316.97999999999996"/>
  </r>
  <r>
    <s v="TXN03133"/>
    <x v="324"/>
    <s v="CUST1193"/>
    <x v="1324"/>
    <x v="0"/>
    <x v="62"/>
    <x v="62"/>
    <x v="2"/>
    <n v="2"/>
    <n v="46.58"/>
    <n v="47.28"/>
    <n v="94.56"/>
    <n v="93.16"/>
    <n v="1.4000000000000057"/>
  </r>
  <r>
    <s v="TXN03134"/>
    <x v="184"/>
    <s v="CUST0395"/>
    <x v="325"/>
    <x v="3"/>
    <x v="32"/>
    <x v="32"/>
    <x v="1"/>
    <n v="9"/>
    <n v="3.21"/>
    <n v="71.81"/>
    <n v="646.29"/>
    <n v="28.89"/>
    <n v="617.4"/>
  </r>
  <r>
    <s v="TXN03135"/>
    <x v="188"/>
    <s v="CUST0740"/>
    <x v="992"/>
    <x v="1"/>
    <x v="36"/>
    <x v="36"/>
    <x v="2"/>
    <n v="9"/>
    <n v="44.18"/>
    <n v="7.61"/>
    <n v="68.490000000000009"/>
    <n v="397.62"/>
    <n v="-329.13"/>
  </r>
  <r>
    <s v="TXN03136"/>
    <x v="268"/>
    <s v="CUST0931"/>
    <x v="520"/>
    <x v="3"/>
    <x v="58"/>
    <x v="58"/>
    <x v="0"/>
    <n v="6"/>
    <n v="11.76"/>
    <n v="94.42"/>
    <n v="566.52"/>
    <n v="70.56"/>
    <n v="495.96"/>
  </r>
  <r>
    <s v="TXN03137"/>
    <x v="309"/>
    <s v="CUST0201"/>
    <x v="657"/>
    <x v="2"/>
    <x v="15"/>
    <x v="15"/>
    <x v="4"/>
    <n v="2"/>
    <n v="40"/>
    <n v="82.05"/>
    <n v="164.1"/>
    <n v="80"/>
    <n v="84.1"/>
  </r>
  <r>
    <s v="TXN03138"/>
    <x v="194"/>
    <s v="CUST0301"/>
    <x v="460"/>
    <x v="0"/>
    <x v="29"/>
    <x v="29"/>
    <x v="2"/>
    <n v="9"/>
    <n v="14.75"/>
    <n v="51.28"/>
    <n v="461.52"/>
    <n v="132.75"/>
    <n v="328.77"/>
  </r>
  <r>
    <s v="TXN03139"/>
    <x v="33"/>
    <s v="CUST1458"/>
    <x v="40"/>
    <x v="2"/>
    <x v="15"/>
    <x v="15"/>
    <x v="4"/>
    <n v="9"/>
    <n v="40"/>
    <n v="79.23"/>
    <n v="713.07"/>
    <n v="360"/>
    <n v="353.07000000000005"/>
  </r>
  <r>
    <s v="TXN03140"/>
    <x v="41"/>
    <s v="CUST0872"/>
    <x v="519"/>
    <x v="2"/>
    <x v="37"/>
    <x v="37"/>
    <x v="2"/>
    <n v="7"/>
    <n v="36.64"/>
    <n v="38.6"/>
    <n v="270.2"/>
    <n v="256.48"/>
    <n v="13.71999999999997"/>
  </r>
  <r>
    <s v="TXN03141"/>
    <x v="361"/>
    <s v="CUST0844"/>
    <x v="807"/>
    <x v="3"/>
    <x v="63"/>
    <x v="63"/>
    <x v="4"/>
    <n v="1"/>
    <n v="28.03"/>
    <n v="57.24"/>
    <n v="57.24"/>
    <n v="28.03"/>
    <n v="29.21"/>
  </r>
  <r>
    <s v="TXN03142"/>
    <x v="214"/>
    <s v="CUST0168"/>
    <x v="1271"/>
    <x v="2"/>
    <x v="50"/>
    <x v="50"/>
    <x v="2"/>
    <n v="2"/>
    <n v="23.2"/>
    <n v="31.39"/>
    <n v="62.78"/>
    <n v="46.4"/>
    <n v="16.380000000000003"/>
  </r>
  <r>
    <s v="TXN03143"/>
    <x v="322"/>
    <s v="CUST0189"/>
    <x v="666"/>
    <x v="0"/>
    <x v="24"/>
    <x v="24"/>
    <x v="0"/>
    <n v="8"/>
    <n v="24.52"/>
    <n v="79.63"/>
    <n v="637.04"/>
    <n v="196.16"/>
    <n v="440.88"/>
  </r>
  <r>
    <s v="TXN03144"/>
    <x v="277"/>
    <s v="CUST0128"/>
    <x v="481"/>
    <x v="0"/>
    <x v="60"/>
    <x v="60"/>
    <x v="1"/>
    <n v="1"/>
    <n v="42.74"/>
    <n v="67.66"/>
    <n v="67.66"/>
    <n v="42.74"/>
    <n v="24.919999999999995"/>
  </r>
  <r>
    <s v="TXN03145"/>
    <x v="14"/>
    <s v="CUST0871"/>
    <x v="1056"/>
    <x v="3"/>
    <x v="43"/>
    <x v="43"/>
    <x v="0"/>
    <n v="4"/>
    <n v="30.96"/>
    <n v="89.24"/>
    <n v="356.96"/>
    <n v="123.84"/>
    <n v="233.11999999999998"/>
  </r>
  <r>
    <s v="TXN03146"/>
    <x v="244"/>
    <s v="CUST0267"/>
    <x v="356"/>
    <x v="3"/>
    <x v="28"/>
    <x v="28"/>
    <x v="3"/>
    <n v="4"/>
    <n v="16.21"/>
    <n v="71.39"/>
    <n v="285.56"/>
    <n v="64.84"/>
    <n v="220.72"/>
  </r>
  <r>
    <s v="TXN03147"/>
    <x v="240"/>
    <s v="CUST0976"/>
    <x v="623"/>
    <x v="3"/>
    <x v="47"/>
    <x v="47"/>
    <x v="2"/>
    <n v="2"/>
    <n v="29.86"/>
    <n v="11.35"/>
    <n v="22.7"/>
    <n v="59.72"/>
    <n v="-37.019999999999996"/>
  </r>
  <r>
    <s v="TXN03148"/>
    <x v="303"/>
    <s v="CUST0440"/>
    <x v="1325"/>
    <x v="1"/>
    <x v="71"/>
    <x v="71"/>
    <x v="4"/>
    <n v="5"/>
    <n v="22.03"/>
    <n v="47.91"/>
    <n v="239.54999999999998"/>
    <n v="110.15"/>
    <n v="129.39999999999998"/>
  </r>
  <r>
    <s v="TXN03149"/>
    <x v="330"/>
    <s v="CUST0914"/>
    <x v="75"/>
    <x v="1"/>
    <x v="7"/>
    <x v="7"/>
    <x v="3"/>
    <n v="4"/>
    <n v="17.45"/>
    <n v="59.1"/>
    <n v="236.4"/>
    <n v="69.8"/>
    <n v="166.60000000000002"/>
  </r>
  <r>
    <s v="TXN03150"/>
    <x v="60"/>
    <s v="CUST0160"/>
    <x v="438"/>
    <x v="3"/>
    <x v="2"/>
    <x v="2"/>
    <x v="1"/>
    <n v="9"/>
    <n v="33.65"/>
    <n v="40.33"/>
    <n v="362.96999999999997"/>
    <n v="302.84999999999997"/>
    <n v="60.120000000000005"/>
  </r>
  <r>
    <s v="TXN03151"/>
    <x v="363"/>
    <s v="CUST0757"/>
    <x v="482"/>
    <x v="2"/>
    <x v="35"/>
    <x v="35"/>
    <x v="4"/>
    <n v="9"/>
    <n v="48.19"/>
    <n v="65.19"/>
    <n v="586.71"/>
    <n v="433.71"/>
    <n v="153.00000000000006"/>
  </r>
  <r>
    <s v="TXN03152"/>
    <x v="120"/>
    <s v="CUST1387"/>
    <x v="835"/>
    <x v="1"/>
    <x v="34"/>
    <x v="34"/>
    <x v="2"/>
    <n v="2"/>
    <n v="8.02"/>
    <n v="65.239999999999995"/>
    <n v="130.47999999999999"/>
    <n v="16.04"/>
    <n v="114.44"/>
  </r>
  <r>
    <s v="TXN03153"/>
    <x v="321"/>
    <s v="CUST1078"/>
    <x v="1246"/>
    <x v="3"/>
    <x v="43"/>
    <x v="43"/>
    <x v="0"/>
    <n v="8"/>
    <n v="30.96"/>
    <n v="41.01"/>
    <n v="328.08"/>
    <n v="247.68"/>
    <n v="80.399999999999977"/>
  </r>
  <r>
    <s v="TXN03154"/>
    <x v="326"/>
    <s v="CUST0825"/>
    <x v="1256"/>
    <x v="2"/>
    <x v="31"/>
    <x v="31"/>
    <x v="3"/>
    <n v="1"/>
    <n v="13.9"/>
    <n v="15.07"/>
    <n v="15.07"/>
    <n v="13.9"/>
    <n v="1.17"/>
  </r>
  <r>
    <s v="TXN03155"/>
    <x v="213"/>
    <s v="CUST1205"/>
    <x v="1138"/>
    <x v="1"/>
    <x v="17"/>
    <x v="17"/>
    <x v="1"/>
    <n v="2"/>
    <n v="26.74"/>
    <n v="48.3"/>
    <n v="96.6"/>
    <n v="53.48"/>
    <n v="43.12"/>
  </r>
  <r>
    <s v="TXN03156"/>
    <x v="112"/>
    <s v="CUST1145"/>
    <x v="902"/>
    <x v="2"/>
    <x v="39"/>
    <x v="39"/>
    <x v="1"/>
    <n v="5"/>
    <n v="2.85"/>
    <n v="86.41"/>
    <n v="432.04999999999995"/>
    <n v="14.25"/>
    <n v="417.79999999999995"/>
  </r>
  <r>
    <s v="TXN03157"/>
    <x v="101"/>
    <s v="CUST1063"/>
    <x v="1326"/>
    <x v="2"/>
    <x v="67"/>
    <x v="67"/>
    <x v="3"/>
    <n v="5"/>
    <n v="31.5"/>
    <n v="66.790000000000006"/>
    <n v="333.95000000000005"/>
    <n v="157.5"/>
    <n v="176.45000000000005"/>
  </r>
  <r>
    <s v="TXN03158"/>
    <x v="59"/>
    <s v="CUST0809"/>
    <x v="1098"/>
    <x v="3"/>
    <x v="54"/>
    <x v="54"/>
    <x v="1"/>
    <n v="6"/>
    <n v="48.6"/>
    <n v="20.13"/>
    <n v="120.78"/>
    <n v="291.60000000000002"/>
    <n v="-170.82000000000002"/>
  </r>
  <r>
    <s v="TXN03159"/>
    <x v="37"/>
    <s v="CUST0541"/>
    <x v="1238"/>
    <x v="2"/>
    <x v="74"/>
    <x v="74"/>
    <x v="3"/>
    <n v="5"/>
    <n v="8.86"/>
    <n v="72.94"/>
    <n v="364.7"/>
    <n v="44.3"/>
    <n v="320.39999999999998"/>
  </r>
  <r>
    <s v="TXN03160"/>
    <x v="146"/>
    <s v="CUST1197"/>
    <x v="644"/>
    <x v="3"/>
    <x v="29"/>
    <x v="29"/>
    <x v="2"/>
    <n v="8"/>
    <n v="14.75"/>
    <n v="41.78"/>
    <n v="334.24"/>
    <n v="118"/>
    <n v="216.24"/>
  </r>
  <r>
    <s v="TXN03161"/>
    <x v="52"/>
    <s v="CUST1022"/>
    <x v="88"/>
    <x v="0"/>
    <x v="54"/>
    <x v="54"/>
    <x v="1"/>
    <n v="7"/>
    <n v="48.6"/>
    <n v="30.95"/>
    <n v="216.65"/>
    <n v="340.2"/>
    <n v="-123.54999999999998"/>
  </r>
  <r>
    <s v="TXN03162"/>
    <x v="206"/>
    <s v="CUST1304"/>
    <x v="1014"/>
    <x v="1"/>
    <x v="12"/>
    <x v="12"/>
    <x v="2"/>
    <n v="3"/>
    <n v="32.950000000000003"/>
    <n v="66.97"/>
    <n v="200.91"/>
    <n v="98.850000000000009"/>
    <n v="102.05999999999999"/>
  </r>
  <r>
    <s v="TXN03163"/>
    <x v="98"/>
    <s v="CUST0868"/>
    <x v="1189"/>
    <x v="3"/>
    <x v="60"/>
    <x v="60"/>
    <x v="1"/>
    <n v="5"/>
    <n v="42.74"/>
    <n v="65.81"/>
    <n v="329.05"/>
    <n v="213.70000000000002"/>
    <n v="115.35"/>
  </r>
  <r>
    <s v="TXN03164"/>
    <x v="226"/>
    <s v="CUST0902"/>
    <x v="614"/>
    <x v="3"/>
    <x v="35"/>
    <x v="35"/>
    <x v="4"/>
    <n v="2"/>
    <n v="48.19"/>
    <n v="13.66"/>
    <n v="27.32"/>
    <n v="96.38"/>
    <n v="-69.06"/>
  </r>
  <r>
    <s v="TXN03165"/>
    <x v="315"/>
    <s v="CUST1412"/>
    <x v="720"/>
    <x v="3"/>
    <x v="22"/>
    <x v="22"/>
    <x v="0"/>
    <n v="1"/>
    <n v="19.34"/>
    <n v="21.57"/>
    <n v="21.57"/>
    <n v="19.34"/>
    <n v="2.2300000000000004"/>
  </r>
  <r>
    <s v="TXN03166"/>
    <x v="88"/>
    <s v="CUST1003"/>
    <x v="1106"/>
    <x v="1"/>
    <x v="74"/>
    <x v="74"/>
    <x v="3"/>
    <n v="5"/>
    <n v="8.86"/>
    <n v="68.45"/>
    <n v="342.25"/>
    <n v="44.3"/>
    <n v="297.95"/>
  </r>
  <r>
    <s v="TXN03167"/>
    <x v="111"/>
    <s v="CUST1499"/>
    <x v="880"/>
    <x v="1"/>
    <x v="54"/>
    <x v="54"/>
    <x v="1"/>
    <n v="9"/>
    <n v="48.6"/>
    <n v="27.44"/>
    <n v="246.96"/>
    <n v="437.40000000000003"/>
    <n v="-190.44000000000003"/>
  </r>
  <r>
    <s v="TXN03168"/>
    <x v="37"/>
    <s v="CUST0854"/>
    <x v="126"/>
    <x v="0"/>
    <x v="32"/>
    <x v="32"/>
    <x v="1"/>
    <n v="6"/>
    <n v="3.21"/>
    <n v="90.29"/>
    <n v="541.74"/>
    <n v="19.259999999999998"/>
    <n v="522.48"/>
  </r>
  <r>
    <s v="TXN03169"/>
    <x v="329"/>
    <s v="CUST0334"/>
    <x v="1028"/>
    <x v="1"/>
    <x v="68"/>
    <x v="68"/>
    <x v="0"/>
    <n v="3"/>
    <n v="1.38"/>
    <n v="30.81"/>
    <n v="92.429999999999993"/>
    <n v="4.1399999999999997"/>
    <n v="88.289999999999992"/>
  </r>
  <r>
    <s v="TXN03170"/>
    <x v="244"/>
    <s v="CUST0296"/>
    <x v="1185"/>
    <x v="2"/>
    <x v="7"/>
    <x v="7"/>
    <x v="3"/>
    <n v="9"/>
    <n v="17.45"/>
    <n v="7.82"/>
    <n v="70.38"/>
    <n v="157.04999999999998"/>
    <n v="-86.669999999999987"/>
  </r>
  <r>
    <s v="TXN03171"/>
    <x v="111"/>
    <s v="CUST1036"/>
    <x v="589"/>
    <x v="3"/>
    <x v="39"/>
    <x v="39"/>
    <x v="1"/>
    <n v="3"/>
    <n v="2.85"/>
    <n v="5.94"/>
    <n v="17.82"/>
    <n v="8.5500000000000007"/>
    <n v="9.27"/>
  </r>
  <r>
    <s v="TXN03172"/>
    <x v="201"/>
    <s v="CUST0261"/>
    <x v="407"/>
    <x v="1"/>
    <x v="68"/>
    <x v="68"/>
    <x v="0"/>
    <n v="9"/>
    <n v="1.38"/>
    <n v="79.7"/>
    <n v="717.30000000000007"/>
    <n v="12.419999999999998"/>
    <n v="704.88000000000011"/>
  </r>
  <r>
    <s v="TXN03173"/>
    <x v="301"/>
    <s v="CUST0993"/>
    <x v="586"/>
    <x v="0"/>
    <x v="69"/>
    <x v="69"/>
    <x v="1"/>
    <n v="9"/>
    <n v="25.33"/>
    <n v="92.39"/>
    <n v="831.51"/>
    <n v="227.96999999999997"/>
    <n v="603.54"/>
  </r>
  <r>
    <s v="TXN03174"/>
    <x v="335"/>
    <s v="CUST1457"/>
    <x v="1292"/>
    <x v="3"/>
    <x v="2"/>
    <x v="2"/>
    <x v="1"/>
    <n v="4"/>
    <n v="33.65"/>
    <n v="92.85"/>
    <n v="371.4"/>
    <n v="134.6"/>
    <n v="236.79999999999998"/>
  </r>
  <r>
    <s v="TXN03175"/>
    <x v="130"/>
    <s v="CUST0938"/>
    <x v="846"/>
    <x v="1"/>
    <x v="53"/>
    <x v="53"/>
    <x v="2"/>
    <n v="3"/>
    <n v="23.58"/>
    <n v="28.73"/>
    <n v="86.19"/>
    <n v="70.739999999999995"/>
    <n v="15.450000000000003"/>
  </r>
  <r>
    <s v="TXN03176"/>
    <x v="108"/>
    <s v="CUST0265"/>
    <x v="1254"/>
    <x v="3"/>
    <x v="11"/>
    <x v="11"/>
    <x v="2"/>
    <n v="9"/>
    <n v="45.97"/>
    <n v="47.87"/>
    <n v="430.83"/>
    <n v="413.73"/>
    <n v="17.099999999999966"/>
  </r>
  <r>
    <s v="TXN03177"/>
    <x v="296"/>
    <s v="CUST1443"/>
    <x v="347"/>
    <x v="1"/>
    <x v="20"/>
    <x v="20"/>
    <x v="3"/>
    <n v="1"/>
    <n v="40.85"/>
    <n v="32.53"/>
    <n v="32.53"/>
    <n v="40.85"/>
    <n v="-8.32"/>
  </r>
  <r>
    <s v="TXN03178"/>
    <x v="142"/>
    <s v="CUST1052"/>
    <x v="1060"/>
    <x v="2"/>
    <x v="65"/>
    <x v="65"/>
    <x v="1"/>
    <n v="4"/>
    <n v="47.62"/>
    <n v="56.07"/>
    <n v="224.28"/>
    <n v="190.48"/>
    <n v="33.800000000000011"/>
  </r>
  <r>
    <s v="TXN03179"/>
    <x v="353"/>
    <s v="CUST1084"/>
    <x v="166"/>
    <x v="3"/>
    <x v="27"/>
    <x v="27"/>
    <x v="3"/>
    <n v="5"/>
    <n v="9.64"/>
    <n v="61.8"/>
    <n v="309"/>
    <n v="48.2"/>
    <n v="260.8"/>
  </r>
  <r>
    <s v="TXN03180"/>
    <x v="335"/>
    <s v="CUST0242"/>
    <x v="199"/>
    <x v="0"/>
    <x v="67"/>
    <x v="67"/>
    <x v="3"/>
    <n v="9"/>
    <n v="31.5"/>
    <n v="63.79"/>
    <n v="574.11"/>
    <n v="283.5"/>
    <n v="290.61"/>
  </r>
  <r>
    <s v="TXN03181"/>
    <x v="79"/>
    <s v="CUST1423"/>
    <x v="154"/>
    <x v="1"/>
    <x v="73"/>
    <x v="73"/>
    <x v="1"/>
    <n v="8"/>
    <n v="14.95"/>
    <n v="24.99"/>
    <n v="199.92"/>
    <n v="119.6"/>
    <n v="80.319999999999993"/>
  </r>
  <r>
    <s v="TXN03182"/>
    <x v="7"/>
    <s v="CUST0436"/>
    <x v="1327"/>
    <x v="2"/>
    <x v="33"/>
    <x v="33"/>
    <x v="3"/>
    <n v="9"/>
    <n v="35.53"/>
    <n v="32.58"/>
    <n v="293.21999999999997"/>
    <n v="319.77"/>
    <n v="-26.550000000000011"/>
  </r>
  <r>
    <s v="TXN03183"/>
    <x v="175"/>
    <s v="CUST0933"/>
    <x v="138"/>
    <x v="0"/>
    <x v="28"/>
    <x v="28"/>
    <x v="3"/>
    <n v="6"/>
    <n v="16.21"/>
    <n v="23.18"/>
    <n v="139.07999999999998"/>
    <n v="97.26"/>
    <n v="41.819999999999979"/>
  </r>
  <r>
    <s v="TXN03184"/>
    <x v="10"/>
    <s v="CUST0970"/>
    <x v="577"/>
    <x v="1"/>
    <x v="33"/>
    <x v="33"/>
    <x v="3"/>
    <n v="7"/>
    <n v="35.53"/>
    <n v="8.2200000000000006"/>
    <n v="57.540000000000006"/>
    <n v="248.71"/>
    <n v="-191.17000000000002"/>
  </r>
  <r>
    <s v="TXN03185"/>
    <x v="213"/>
    <s v="CUST0067"/>
    <x v="118"/>
    <x v="0"/>
    <x v="31"/>
    <x v="31"/>
    <x v="3"/>
    <n v="4"/>
    <n v="13.9"/>
    <n v="91.01"/>
    <n v="364.04"/>
    <n v="55.6"/>
    <n v="308.44"/>
  </r>
  <r>
    <s v="TXN03186"/>
    <x v="182"/>
    <s v="CUST0322"/>
    <x v="856"/>
    <x v="1"/>
    <x v="21"/>
    <x v="21"/>
    <x v="0"/>
    <n v="4"/>
    <n v="12.41"/>
    <n v="46.28"/>
    <n v="185.12"/>
    <n v="49.64"/>
    <n v="135.48000000000002"/>
  </r>
  <r>
    <s v="TXN03187"/>
    <x v="27"/>
    <s v="CUST1145"/>
    <x v="902"/>
    <x v="2"/>
    <x v="2"/>
    <x v="2"/>
    <x v="1"/>
    <n v="8"/>
    <n v="33.65"/>
    <n v="36.590000000000003"/>
    <n v="292.72000000000003"/>
    <n v="269.2"/>
    <n v="23.520000000000039"/>
  </r>
  <r>
    <s v="TXN03188"/>
    <x v="81"/>
    <s v="CUST0757"/>
    <x v="482"/>
    <x v="2"/>
    <x v="36"/>
    <x v="36"/>
    <x v="2"/>
    <n v="7"/>
    <n v="44.18"/>
    <n v="63.4"/>
    <n v="443.8"/>
    <n v="309.26"/>
    <n v="134.54000000000002"/>
  </r>
  <r>
    <s v="TXN03189"/>
    <x v="204"/>
    <s v="CUST0244"/>
    <x v="1062"/>
    <x v="1"/>
    <x v="33"/>
    <x v="33"/>
    <x v="3"/>
    <n v="1"/>
    <n v="35.53"/>
    <n v="36.31"/>
    <n v="36.31"/>
    <n v="35.53"/>
    <n v="0.78000000000000114"/>
  </r>
  <r>
    <s v="TXN03190"/>
    <x v="360"/>
    <s v="CUST1233"/>
    <x v="1064"/>
    <x v="1"/>
    <x v="1"/>
    <x v="1"/>
    <x v="1"/>
    <n v="2"/>
    <n v="22.93"/>
    <n v="36.74"/>
    <n v="73.48"/>
    <n v="45.86"/>
    <n v="27.620000000000005"/>
  </r>
  <r>
    <s v="TXN03191"/>
    <x v="179"/>
    <s v="CUST0837"/>
    <x v="1186"/>
    <x v="0"/>
    <x v="5"/>
    <x v="5"/>
    <x v="2"/>
    <n v="6"/>
    <n v="35.82"/>
    <n v="12.92"/>
    <n v="77.52"/>
    <n v="214.92000000000002"/>
    <n v="-137.40000000000003"/>
  </r>
  <r>
    <s v="TXN03192"/>
    <x v="7"/>
    <s v="CUST0226"/>
    <x v="837"/>
    <x v="1"/>
    <x v="55"/>
    <x v="55"/>
    <x v="1"/>
    <n v="5"/>
    <n v="21.45"/>
    <n v="70.95"/>
    <n v="354.75"/>
    <n v="107.25"/>
    <n v="247.5"/>
  </r>
  <r>
    <s v="TXN03193"/>
    <x v="20"/>
    <s v="CUST0248"/>
    <x v="774"/>
    <x v="0"/>
    <x v="72"/>
    <x v="72"/>
    <x v="1"/>
    <n v="1"/>
    <n v="3.66"/>
    <n v="94.97"/>
    <n v="94.97"/>
    <n v="3.66"/>
    <n v="91.31"/>
  </r>
  <r>
    <s v="TXN03194"/>
    <x v="347"/>
    <s v="CUST0757"/>
    <x v="482"/>
    <x v="2"/>
    <x v="13"/>
    <x v="13"/>
    <x v="0"/>
    <n v="9"/>
    <n v="4.59"/>
    <n v="50.16"/>
    <n v="451.43999999999994"/>
    <n v="41.31"/>
    <n v="410.12999999999994"/>
  </r>
  <r>
    <s v="TXN03195"/>
    <x v="68"/>
    <s v="CUST1171"/>
    <x v="163"/>
    <x v="0"/>
    <x v="39"/>
    <x v="39"/>
    <x v="1"/>
    <n v="4"/>
    <n v="2.85"/>
    <n v="38.659999999999997"/>
    <n v="154.63999999999999"/>
    <n v="11.4"/>
    <n v="143.23999999999998"/>
  </r>
  <r>
    <s v="TXN03196"/>
    <x v="120"/>
    <s v="CUST0594"/>
    <x v="730"/>
    <x v="1"/>
    <x v="60"/>
    <x v="60"/>
    <x v="1"/>
    <n v="6"/>
    <n v="42.74"/>
    <n v="69.739999999999995"/>
    <n v="418.43999999999994"/>
    <n v="256.44"/>
    <n v="161.99999999999994"/>
  </r>
  <r>
    <s v="TXN03197"/>
    <x v="15"/>
    <s v="CUST0083"/>
    <x v="871"/>
    <x v="1"/>
    <x v="6"/>
    <x v="6"/>
    <x v="1"/>
    <n v="9"/>
    <n v="49.21"/>
    <n v="56.62"/>
    <n v="509.58"/>
    <n v="442.89"/>
    <n v="66.69"/>
  </r>
  <r>
    <s v="TXN03198"/>
    <x v="113"/>
    <s v="CUST1071"/>
    <x v="1096"/>
    <x v="2"/>
    <x v="69"/>
    <x v="69"/>
    <x v="1"/>
    <n v="2"/>
    <n v="25.33"/>
    <n v="75.930000000000007"/>
    <n v="151.86000000000001"/>
    <n v="50.66"/>
    <n v="101.20000000000002"/>
  </r>
  <r>
    <s v="TXN03199"/>
    <x v="138"/>
    <s v="CUST0314"/>
    <x v="1328"/>
    <x v="1"/>
    <x v="62"/>
    <x v="62"/>
    <x v="2"/>
    <n v="1"/>
    <n v="46.58"/>
    <n v="97.07"/>
    <n v="97.07"/>
    <n v="46.58"/>
    <n v="50.489999999999995"/>
  </r>
  <r>
    <s v="TXN03200"/>
    <x v="83"/>
    <s v="CUST0242"/>
    <x v="199"/>
    <x v="0"/>
    <x v="2"/>
    <x v="2"/>
    <x v="1"/>
    <n v="8"/>
    <n v="33.65"/>
    <n v="48.13"/>
    <n v="385.04"/>
    <n v="269.2"/>
    <n v="115.84000000000003"/>
  </r>
  <r>
    <s v="TXN03201"/>
    <x v="115"/>
    <s v="CUST0761"/>
    <x v="1329"/>
    <x v="0"/>
    <x v="49"/>
    <x v="49"/>
    <x v="4"/>
    <n v="2"/>
    <n v="19.98"/>
    <n v="83.95"/>
    <n v="167.9"/>
    <n v="39.96"/>
    <n v="127.94"/>
  </r>
  <r>
    <s v="TXN03202"/>
    <x v="325"/>
    <s v="CUST0625"/>
    <x v="886"/>
    <x v="3"/>
    <x v="10"/>
    <x v="10"/>
    <x v="1"/>
    <n v="2"/>
    <n v="41.78"/>
    <n v="31.39"/>
    <n v="62.78"/>
    <n v="83.56"/>
    <n v="-20.78"/>
  </r>
  <r>
    <s v="TXN03203"/>
    <x v="336"/>
    <s v="CUST0767"/>
    <x v="285"/>
    <x v="0"/>
    <x v="30"/>
    <x v="30"/>
    <x v="3"/>
    <n v="3"/>
    <n v="24.03"/>
    <n v="27.44"/>
    <n v="82.320000000000007"/>
    <n v="72.09"/>
    <n v="10.230000000000004"/>
  </r>
  <r>
    <s v="TXN03204"/>
    <x v="258"/>
    <s v="CUST0622"/>
    <x v="1001"/>
    <x v="3"/>
    <x v="40"/>
    <x v="40"/>
    <x v="4"/>
    <n v="7"/>
    <n v="21.9"/>
    <n v="81.19"/>
    <n v="568.32999999999993"/>
    <n v="153.29999999999998"/>
    <n v="415.03"/>
  </r>
  <r>
    <s v="TXN03205"/>
    <x v="359"/>
    <s v="CUST0603"/>
    <x v="6"/>
    <x v="3"/>
    <x v="61"/>
    <x v="61"/>
    <x v="1"/>
    <n v="4"/>
    <n v="36.08"/>
    <n v="75.23"/>
    <n v="300.92"/>
    <n v="144.32"/>
    <n v="156.60000000000002"/>
  </r>
  <r>
    <s v="TXN03206"/>
    <x v="146"/>
    <s v="CUST0996"/>
    <x v="919"/>
    <x v="2"/>
    <x v="31"/>
    <x v="31"/>
    <x v="3"/>
    <n v="7"/>
    <n v="13.9"/>
    <n v="74.47"/>
    <n v="521.29"/>
    <n v="97.3"/>
    <n v="423.98999999999995"/>
  </r>
  <r>
    <s v="TXN03207"/>
    <x v="256"/>
    <s v="CUST0058"/>
    <x v="1126"/>
    <x v="2"/>
    <x v="43"/>
    <x v="43"/>
    <x v="0"/>
    <n v="8"/>
    <n v="30.96"/>
    <n v="11.56"/>
    <n v="92.48"/>
    <n v="247.68"/>
    <n v="-155.19999999999999"/>
  </r>
  <r>
    <s v="TXN03208"/>
    <x v="178"/>
    <s v="CUST0293"/>
    <x v="1330"/>
    <x v="0"/>
    <x v="33"/>
    <x v="33"/>
    <x v="3"/>
    <n v="8"/>
    <n v="35.53"/>
    <n v="43.25"/>
    <n v="346"/>
    <n v="284.24"/>
    <n v="61.759999999999991"/>
  </r>
  <r>
    <s v="TXN03209"/>
    <x v="176"/>
    <s v="CUST0292"/>
    <x v="11"/>
    <x v="2"/>
    <x v="25"/>
    <x v="25"/>
    <x v="2"/>
    <n v="6"/>
    <n v="40.75"/>
    <n v="63.03"/>
    <n v="378.18"/>
    <n v="244.5"/>
    <n v="133.68"/>
  </r>
  <r>
    <s v="TXN03210"/>
    <x v="271"/>
    <s v="CUST1208"/>
    <x v="1075"/>
    <x v="0"/>
    <x v="26"/>
    <x v="26"/>
    <x v="4"/>
    <n v="6"/>
    <n v="21.34"/>
    <n v="82.16"/>
    <n v="492.96"/>
    <n v="128.04"/>
    <n v="364.91999999999996"/>
  </r>
  <r>
    <s v="TXN03211"/>
    <x v="286"/>
    <s v="CUST0864"/>
    <x v="1307"/>
    <x v="2"/>
    <x v="21"/>
    <x v="21"/>
    <x v="0"/>
    <n v="3"/>
    <n v="12.41"/>
    <n v="82.16"/>
    <n v="246.48"/>
    <n v="37.230000000000004"/>
    <n v="209.25"/>
  </r>
  <r>
    <s v="TXN03212"/>
    <x v="82"/>
    <s v="CUST0100"/>
    <x v="1033"/>
    <x v="0"/>
    <x v="42"/>
    <x v="42"/>
    <x v="1"/>
    <n v="2"/>
    <n v="1.35"/>
    <n v="70.02"/>
    <n v="140.04"/>
    <n v="2.7"/>
    <n v="137.34"/>
  </r>
  <r>
    <s v="TXN03213"/>
    <x v="37"/>
    <s v="CUST0625"/>
    <x v="886"/>
    <x v="3"/>
    <x v="26"/>
    <x v="26"/>
    <x v="4"/>
    <n v="2"/>
    <n v="21.34"/>
    <n v="40.119999999999997"/>
    <n v="80.239999999999995"/>
    <n v="42.68"/>
    <n v="37.559999999999995"/>
  </r>
  <r>
    <s v="TXN03214"/>
    <x v="286"/>
    <s v="CUST0581"/>
    <x v="348"/>
    <x v="2"/>
    <x v="36"/>
    <x v="36"/>
    <x v="2"/>
    <n v="4"/>
    <n v="44.18"/>
    <n v="55.84"/>
    <n v="223.36"/>
    <n v="176.72"/>
    <n v="46.640000000000015"/>
  </r>
  <r>
    <s v="TXN03215"/>
    <x v="6"/>
    <s v="CUST0442"/>
    <x v="996"/>
    <x v="1"/>
    <x v="38"/>
    <x v="38"/>
    <x v="3"/>
    <n v="9"/>
    <n v="32.54"/>
    <n v="20.55"/>
    <n v="184.95000000000002"/>
    <n v="292.86"/>
    <n v="-107.91"/>
  </r>
  <r>
    <s v="TXN03216"/>
    <x v="88"/>
    <s v="CUST0375"/>
    <x v="1331"/>
    <x v="0"/>
    <x v="35"/>
    <x v="35"/>
    <x v="4"/>
    <n v="8"/>
    <n v="48.19"/>
    <n v="41.48"/>
    <n v="331.84"/>
    <n v="385.52"/>
    <n v="-53.680000000000007"/>
  </r>
  <r>
    <s v="TXN03217"/>
    <x v="233"/>
    <s v="CUST1002"/>
    <x v="742"/>
    <x v="2"/>
    <x v="15"/>
    <x v="15"/>
    <x v="4"/>
    <n v="2"/>
    <n v="40"/>
    <n v="73.67"/>
    <n v="147.34"/>
    <n v="80"/>
    <n v="67.34"/>
  </r>
  <r>
    <s v="TXN03218"/>
    <x v="88"/>
    <s v="CUST0005"/>
    <x v="1332"/>
    <x v="2"/>
    <x v="18"/>
    <x v="18"/>
    <x v="4"/>
    <n v="8"/>
    <n v="45.26"/>
    <n v="46.27"/>
    <n v="370.16"/>
    <n v="362.08"/>
    <n v="8.0800000000000409"/>
  </r>
  <r>
    <s v="TXN03219"/>
    <x v="107"/>
    <s v="CUST0251"/>
    <x v="1105"/>
    <x v="2"/>
    <x v="21"/>
    <x v="21"/>
    <x v="0"/>
    <n v="6"/>
    <n v="12.41"/>
    <n v="39.450000000000003"/>
    <n v="236.70000000000002"/>
    <n v="74.460000000000008"/>
    <n v="162.24"/>
  </r>
  <r>
    <s v="TXN03220"/>
    <x v="351"/>
    <s v="CUST1122"/>
    <x v="652"/>
    <x v="0"/>
    <x v="41"/>
    <x v="41"/>
    <x v="4"/>
    <n v="3"/>
    <n v="45.1"/>
    <n v="50.1"/>
    <n v="150.30000000000001"/>
    <n v="135.30000000000001"/>
    <n v="15"/>
  </r>
  <r>
    <s v="TXN03221"/>
    <x v="114"/>
    <s v="CUST0715"/>
    <x v="115"/>
    <x v="2"/>
    <x v="2"/>
    <x v="2"/>
    <x v="1"/>
    <n v="4"/>
    <n v="33.65"/>
    <n v="71.819999999999993"/>
    <n v="287.27999999999997"/>
    <n v="134.6"/>
    <n v="152.67999999999998"/>
  </r>
  <r>
    <s v="TXN03222"/>
    <x v="199"/>
    <s v="CUST0139"/>
    <x v="147"/>
    <x v="0"/>
    <x v="14"/>
    <x v="14"/>
    <x v="3"/>
    <n v="6"/>
    <n v="23.97"/>
    <n v="87.66"/>
    <n v="525.96"/>
    <n v="143.82"/>
    <n v="382.14000000000004"/>
  </r>
  <r>
    <s v="TXN03223"/>
    <x v="124"/>
    <s v="CUST0092"/>
    <x v="1333"/>
    <x v="3"/>
    <x v="70"/>
    <x v="70"/>
    <x v="2"/>
    <n v="8"/>
    <n v="36.229999999999997"/>
    <n v="89.01"/>
    <n v="712.08"/>
    <n v="289.83999999999997"/>
    <n v="422.24000000000007"/>
  </r>
  <r>
    <s v="TXN03224"/>
    <x v="246"/>
    <s v="CUST0856"/>
    <x v="870"/>
    <x v="1"/>
    <x v="27"/>
    <x v="27"/>
    <x v="3"/>
    <n v="6"/>
    <n v="9.64"/>
    <n v="49.89"/>
    <n v="299.34000000000003"/>
    <n v="57.84"/>
    <n v="241.50000000000003"/>
  </r>
  <r>
    <s v="TXN03225"/>
    <x v="278"/>
    <s v="CUST0986"/>
    <x v="1277"/>
    <x v="3"/>
    <x v="73"/>
    <x v="73"/>
    <x v="1"/>
    <n v="2"/>
    <n v="14.95"/>
    <n v="13.72"/>
    <n v="27.44"/>
    <n v="29.9"/>
    <n v="-2.4599999999999973"/>
  </r>
  <r>
    <s v="TXN03226"/>
    <x v="225"/>
    <s v="CUST1174"/>
    <x v="580"/>
    <x v="2"/>
    <x v="1"/>
    <x v="1"/>
    <x v="1"/>
    <n v="3"/>
    <n v="22.93"/>
    <n v="76.81"/>
    <n v="230.43"/>
    <n v="68.789999999999992"/>
    <n v="161.64000000000001"/>
  </r>
  <r>
    <s v="TXN03227"/>
    <x v="327"/>
    <s v="CUST0635"/>
    <x v="1334"/>
    <x v="1"/>
    <x v="1"/>
    <x v="1"/>
    <x v="1"/>
    <n v="8"/>
    <n v="22.93"/>
    <n v="95.57"/>
    <n v="764.56"/>
    <n v="183.44"/>
    <n v="581.11999999999989"/>
  </r>
  <r>
    <s v="TXN03228"/>
    <x v="306"/>
    <s v="CUST1159"/>
    <x v="64"/>
    <x v="1"/>
    <x v="51"/>
    <x v="51"/>
    <x v="2"/>
    <n v="1"/>
    <n v="3.13"/>
    <n v="50.91"/>
    <n v="50.91"/>
    <n v="3.13"/>
    <n v="47.779999999999994"/>
  </r>
  <r>
    <s v="TXN03229"/>
    <x v="335"/>
    <s v="CUST0927"/>
    <x v="874"/>
    <x v="2"/>
    <x v="15"/>
    <x v="15"/>
    <x v="4"/>
    <n v="5"/>
    <n v="40"/>
    <n v="87.26"/>
    <n v="436.3"/>
    <n v="200"/>
    <n v="236.3"/>
  </r>
  <r>
    <s v="TXN03230"/>
    <x v="119"/>
    <s v="CUST0692"/>
    <x v="649"/>
    <x v="0"/>
    <x v="52"/>
    <x v="52"/>
    <x v="1"/>
    <n v="5"/>
    <n v="14.27"/>
    <n v="33.869999999999997"/>
    <n v="169.35"/>
    <n v="71.349999999999994"/>
    <n v="98"/>
  </r>
  <r>
    <s v="TXN03231"/>
    <x v="98"/>
    <s v="CUST0773"/>
    <x v="1213"/>
    <x v="0"/>
    <x v="65"/>
    <x v="65"/>
    <x v="1"/>
    <n v="3"/>
    <n v="47.62"/>
    <n v="6.32"/>
    <n v="18.96"/>
    <n v="142.85999999999999"/>
    <n v="-123.89999999999998"/>
  </r>
  <r>
    <s v="TXN03232"/>
    <x v="131"/>
    <s v="CUST0974"/>
    <x v="400"/>
    <x v="0"/>
    <x v="74"/>
    <x v="74"/>
    <x v="3"/>
    <n v="6"/>
    <n v="8.86"/>
    <n v="46.32"/>
    <n v="277.92"/>
    <n v="53.16"/>
    <n v="224.76000000000002"/>
  </r>
  <r>
    <s v="TXN03233"/>
    <x v="295"/>
    <s v="CUST1475"/>
    <x v="740"/>
    <x v="3"/>
    <x v="63"/>
    <x v="63"/>
    <x v="4"/>
    <n v="9"/>
    <n v="28.03"/>
    <n v="87.04"/>
    <n v="783.36"/>
    <n v="252.27"/>
    <n v="531.09"/>
  </r>
  <r>
    <s v="TXN03234"/>
    <x v="214"/>
    <s v="CUST1241"/>
    <x v="266"/>
    <x v="3"/>
    <x v="9"/>
    <x v="9"/>
    <x v="4"/>
    <n v="6"/>
    <n v="38.15"/>
    <n v="81.709999999999994"/>
    <n v="490.26"/>
    <n v="228.89999999999998"/>
    <n v="261.36"/>
  </r>
  <r>
    <s v="TXN03235"/>
    <x v="280"/>
    <s v="CUST0272"/>
    <x v="301"/>
    <x v="2"/>
    <x v="18"/>
    <x v="18"/>
    <x v="4"/>
    <n v="6"/>
    <n v="45.26"/>
    <n v="78.040000000000006"/>
    <n v="468.24"/>
    <n v="271.56"/>
    <n v="196.68"/>
  </r>
  <r>
    <s v="TXN03236"/>
    <x v="272"/>
    <s v="CUST0284"/>
    <x v="889"/>
    <x v="0"/>
    <x v="41"/>
    <x v="41"/>
    <x v="4"/>
    <n v="9"/>
    <n v="45.1"/>
    <n v="50.35"/>
    <n v="453.15000000000003"/>
    <n v="405.90000000000003"/>
    <n v="47.25"/>
  </r>
  <r>
    <s v="TXN03237"/>
    <x v="96"/>
    <s v="CUST1034"/>
    <x v="1115"/>
    <x v="0"/>
    <x v="47"/>
    <x v="47"/>
    <x v="2"/>
    <n v="3"/>
    <n v="29.86"/>
    <n v="26.55"/>
    <n v="79.650000000000006"/>
    <n v="89.58"/>
    <n v="-9.9299999999999926"/>
  </r>
  <r>
    <s v="TXN03238"/>
    <x v="130"/>
    <s v="CUST1304"/>
    <x v="1014"/>
    <x v="1"/>
    <x v="74"/>
    <x v="74"/>
    <x v="3"/>
    <n v="7"/>
    <n v="8.86"/>
    <n v="47.03"/>
    <n v="329.21000000000004"/>
    <n v="62.019999999999996"/>
    <n v="267.19000000000005"/>
  </r>
  <r>
    <s v="TXN03239"/>
    <x v="316"/>
    <s v="CUST0944"/>
    <x v="239"/>
    <x v="1"/>
    <x v="47"/>
    <x v="47"/>
    <x v="2"/>
    <n v="3"/>
    <n v="29.86"/>
    <n v="69.33"/>
    <n v="207.99"/>
    <n v="89.58"/>
    <n v="118.41000000000001"/>
  </r>
  <r>
    <s v="TXN03240"/>
    <x v="283"/>
    <s v="CUST0922"/>
    <x v="524"/>
    <x v="1"/>
    <x v="47"/>
    <x v="47"/>
    <x v="2"/>
    <n v="4"/>
    <n v="29.86"/>
    <n v="32.18"/>
    <n v="128.72"/>
    <n v="119.44"/>
    <n v="9.2800000000000011"/>
  </r>
  <r>
    <s v="TXN03241"/>
    <x v="30"/>
    <s v="CUST1367"/>
    <x v="119"/>
    <x v="0"/>
    <x v="4"/>
    <x v="4"/>
    <x v="1"/>
    <n v="4"/>
    <n v="1.21"/>
    <n v="61.3"/>
    <n v="245.2"/>
    <n v="4.84"/>
    <n v="240.35999999999999"/>
  </r>
  <r>
    <s v="TXN03242"/>
    <x v="94"/>
    <s v="CUST0920"/>
    <x v="632"/>
    <x v="3"/>
    <x v="40"/>
    <x v="40"/>
    <x v="4"/>
    <n v="8"/>
    <n v="21.9"/>
    <n v="50.14"/>
    <n v="401.12"/>
    <n v="175.2"/>
    <n v="225.92000000000002"/>
  </r>
  <r>
    <s v="TXN03243"/>
    <x v="247"/>
    <s v="CUST0306"/>
    <x v="257"/>
    <x v="2"/>
    <x v="37"/>
    <x v="37"/>
    <x v="2"/>
    <n v="3"/>
    <n v="36.64"/>
    <n v="10.6"/>
    <n v="31.799999999999997"/>
    <n v="109.92"/>
    <n v="-78.12"/>
  </r>
  <r>
    <s v="TXN03244"/>
    <x v="219"/>
    <s v="CUST1491"/>
    <x v="704"/>
    <x v="1"/>
    <x v="46"/>
    <x v="46"/>
    <x v="3"/>
    <n v="5"/>
    <n v="15.25"/>
    <n v="5.0599999999999996"/>
    <n v="25.299999999999997"/>
    <n v="76.25"/>
    <n v="-50.95"/>
  </r>
  <r>
    <s v="TXN03245"/>
    <x v="37"/>
    <s v="CUST0667"/>
    <x v="442"/>
    <x v="0"/>
    <x v="41"/>
    <x v="41"/>
    <x v="4"/>
    <n v="5"/>
    <n v="45.1"/>
    <n v="88.73"/>
    <n v="443.65000000000003"/>
    <n v="225.5"/>
    <n v="218.15000000000003"/>
  </r>
  <r>
    <s v="TXN03246"/>
    <x v="264"/>
    <s v="CUST0183"/>
    <x v="474"/>
    <x v="3"/>
    <x v="57"/>
    <x v="57"/>
    <x v="0"/>
    <n v="5"/>
    <n v="31.77"/>
    <n v="98.51"/>
    <n v="492.55"/>
    <n v="158.85"/>
    <n v="333.70000000000005"/>
  </r>
  <r>
    <s v="TXN03247"/>
    <x v="305"/>
    <s v="CUST1280"/>
    <x v="1150"/>
    <x v="1"/>
    <x v="34"/>
    <x v="34"/>
    <x v="2"/>
    <n v="8"/>
    <n v="8.02"/>
    <n v="26.21"/>
    <n v="209.68"/>
    <n v="64.16"/>
    <n v="145.52000000000001"/>
  </r>
  <r>
    <s v="TXN03248"/>
    <x v="287"/>
    <s v="CUST1361"/>
    <x v="1183"/>
    <x v="3"/>
    <x v="50"/>
    <x v="50"/>
    <x v="2"/>
    <n v="3"/>
    <n v="23.2"/>
    <n v="94.11"/>
    <n v="282.33"/>
    <n v="69.599999999999994"/>
    <n v="212.73"/>
  </r>
  <r>
    <s v="TXN03249"/>
    <x v="182"/>
    <s v="CUST1278"/>
    <x v="1272"/>
    <x v="2"/>
    <x v="28"/>
    <x v="28"/>
    <x v="3"/>
    <n v="1"/>
    <n v="16.21"/>
    <n v="31.28"/>
    <n v="31.28"/>
    <n v="16.21"/>
    <n v="15.07"/>
  </r>
  <r>
    <s v="TXN03250"/>
    <x v="197"/>
    <s v="CUST0839"/>
    <x v="1002"/>
    <x v="2"/>
    <x v="57"/>
    <x v="57"/>
    <x v="0"/>
    <n v="3"/>
    <n v="31.77"/>
    <n v="30.14"/>
    <n v="90.42"/>
    <n v="95.31"/>
    <n v="-4.8900000000000006"/>
  </r>
  <r>
    <s v="TXN03251"/>
    <x v="214"/>
    <s v="CUST0794"/>
    <x v="305"/>
    <x v="2"/>
    <x v="70"/>
    <x v="70"/>
    <x v="2"/>
    <n v="4"/>
    <n v="36.229999999999997"/>
    <n v="67.239999999999995"/>
    <n v="268.95999999999998"/>
    <n v="144.91999999999999"/>
    <n v="124.03999999999999"/>
  </r>
  <r>
    <s v="TXN03252"/>
    <x v="316"/>
    <s v="CUST0477"/>
    <x v="190"/>
    <x v="1"/>
    <x v="23"/>
    <x v="23"/>
    <x v="2"/>
    <n v="3"/>
    <n v="13.68"/>
    <n v="30.08"/>
    <n v="90.24"/>
    <n v="41.04"/>
    <n v="49.199999999999996"/>
  </r>
  <r>
    <s v="TXN03253"/>
    <x v="225"/>
    <s v="CUST0810"/>
    <x v="1335"/>
    <x v="1"/>
    <x v="59"/>
    <x v="59"/>
    <x v="0"/>
    <n v="4"/>
    <n v="35.39"/>
    <n v="40.17"/>
    <n v="160.68"/>
    <n v="141.56"/>
    <n v="19.120000000000005"/>
  </r>
  <r>
    <s v="TXN03254"/>
    <x v="284"/>
    <s v="CUST0695"/>
    <x v="260"/>
    <x v="2"/>
    <x v="0"/>
    <x v="0"/>
    <x v="0"/>
    <n v="1"/>
    <n v="47.78"/>
    <n v="78.42"/>
    <n v="78.42"/>
    <n v="47.78"/>
    <n v="30.64"/>
  </r>
  <r>
    <s v="TXN03255"/>
    <x v="19"/>
    <s v="CUST1108"/>
    <x v="354"/>
    <x v="2"/>
    <x v="24"/>
    <x v="24"/>
    <x v="0"/>
    <n v="1"/>
    <n v="24.52"/>
    <n v="6.07"/>
    <n v="6.07"/>
    <n v="24.52"/>
    <n v="-18.45"/>
  </r>
  <r>
    <s v="TXN03256"/>
    <x v="310"/>
    <s v="CUST0094"/>
    <x v="203"/>
    <x v="0"/>
    <x v="37"/>
    <x v="37"/>
    <x v="2"/>
    <n v="6"/>
    <n v="36.64"/>
    <n v="66.239999999999995"/>
    <n v="397.43999999999994"/>
    <n v="219.84"/>
    <n v="177.59999999999994"/>
  </r>
  <r>
    <s v="TXN03257"/>
    <x v="157"/>
    <s v="CUST1374"/>
    <x v="374"/>
    <x v="0"/>
    <x v="1"/>
    <x v="1"/>
    <x v="1"/>
    <n v="2"/>
    <n v="22.93"/>
    <n v="5.96"/>
    <n v="11.92"/>
    <n v="45.86"/>
    <n v="-33.94"/>
  </r>
  <r>
    <s v="TXN03258"/>
    <x v="338"/>
    <s v="CUST0908"/>
    <x v="1336"/>
    <x v="1"/>
    <x v="6"/>
    <x v="6"/>
    <x v="1"/>
    <n v="6"/>
    <n v="49.21"/>
    <n v="33.880000000000003"/>
    <n v="203.28000000000003"/>
    <n v="295.26"/>
    <n v="-91.979999999999961"/>
  </r>
  <r>
    <s v="TXN03259"/>
    <x v="209"/>
    <s v="CUST0569"/>
    <x v="1067"/>
    <x v="1"/>
    <x v="59"/>
    <x v="59"/>
    <x v="0"/>
    <n v="4"/>
    <n v="35.39"/>
    <n v="62.44"/>
    <n v="249.76"/>
    <n v="141.56"/>
    <n v="108.19999999999999"/>
  </r>
  <r>
    <s v="TXN03260"/>
    <x v="257"/>
    <s v="CUST1323"/>
    <x v="234"/>
    <x v="2"/>
    <x v="60"/>
    <x v="60"/>
    <x v="1"/>
    <n v="5"/>
    <n v="42.74"/>
    <n v="54.07"/>
    <n v="270.35000000000002"/>
    <n v="213.70000000000002"/>
    <n v="56.650000000000006"/>
  </r>
  <r>
    <s v="TXN03261"/>
    <x v="322"/>
    <s v="CUST0182"/>
    <x v="552"/>
    <x v="1"/>
    <x v="65"/>
    <x v="65"/>
    <x v="1"/>
    <n v="3"/>
    <n v="47.62"/>
    <n v="28.1"/>
    <n v="84.300000000000011"/>
    <n v="142.85999999999999"/>
    <n v="-58.559999999999974"/>
  </r>
  <r>
    <s v="TXN03262"/>
    <x v="307"/>
    <s v="CUST0340"/>
    <x v="264"/>
    <x v="2"/>
    <x v="58"/>
    <x v="58"/>
    <x v="0"/>
    <n v="3"/>
    <n v="11.76"/>
    <n v="89.29"/>
    <n v="267.87"/>
    <n v="35.28"/>
    <n v="232.59"/>
  </r>
  <r>
    <s v="TXN03263"/>
    <x v="336"/>
    <s v="CUST1449"/>
    <x v="52"/>
    <x v="0"/>
    <x v="52"/>
    <x v="52"/>
    <x v="1"/>
    <n v="9"/>
    <n v="14.27"/>
    <n v="63.37"/>
    <n v="570.32999999999993"/>
    <n v="128.43"/>
    <n v="441.89999999999992"/>
  </r>
  <r>
    <s v="TXN03264"/>
    <x v="310"/>
    <s v="CUST0051"/>
    <x v="977"/>
    <x v="3"/>
    <x v="72"/>
    <x v="72"/>
    <x v="1"/>
    <n v="7"/>
    <n v="3.66"/>
    <n v="82.91"/>
    <n v="580.37"/>
    <n v="25.62"/>
    <n v="554.75"/>
  </r>
  <r>
    <s v="TXN03265"/>
    <x v="244"/>
    <s v="CUST1172"/>
    <x v="1121"/>
    <x v="1"/>
    <x v="32"/>
    <x v="32"/>
    <x v="1"/>
    <n v="9"/>
    <n v="3.21"/>
    <n v="93.39"/>
    <n v="840.51"/>
    <n v="28.89"/>
    <n v="811.62"/>
  </r>
  <r>
    <s v="TXN03266"/>
    <x v="330"/>
    <s v="CUST1291"/>
    <x v="1205"/>
    <x v="1"/>
    <x v="69"/>
    <x v="69"/>
    <x v="1"/>
    <n v="5"/>
    <n v="25.33"/>
    <n v="99.5"/>
    <n v="497.5"/>
    <n v="126.64999999999999"/>
    <n v="370.85"/>
  </r>
  <r>
    <s v="TXN03267"/>
    <x v="292"/>
    <s v="CUST1449"/>
    <x v="52"/>
    <x v="0"/>
    <x v="66"/>
    <x v="66"/>
    <x v="2"/>
    <n v="7"/>
    <n v="31.85"/>
    <n v="29.46"/>
    <n v="206.22"/>
    <n v="222.95000000000002"/>
    <n v="-16.730000000000018"/>
  </r>
  <r>
    <s v="TXN03268"/>
    <x v="178"/>
    <s v="CUST0633"/>
    <x v="1337"/>
    <x v="1"/>
    <x v="10"/>
    <x v="10"/>
    <x v="1"/>
    <n v="2"/>
    <n v="41.78"/>
    <n v="29.87"/>
    <n v="59.74"/>
    <n v="83.56"/>
    <n v="-23.82"/>
  </r>
  <r>
    <s v="TXN03269"/>
    <x v="83"/>
    <s v="CUST1150"/>
    <x v="1338"/>
    <x v="3"/>
    <x v="66"/>
    <x v="66"/>
    <x v="2"/>
    <n v="2"/>
    <n v="31.85"/>
    <n v="78.28"/>
    <n v="156.56"/>
    <n v="63.7"/>
    <n v="92.86"/>
  </r>
  <r>
    <s v="TXN03270"/>
    <x v="321"/>
    <s v="CUST1322"/>
    <x v="693"/>
    <x v="2"/>
    <x v="2"/>
    <x v="2"/>
    <x v="1"/>
    <n v="5"/>
    <n v="33.65"/>
    <n v="29.51"/>
    <n v="147.55000000000001"/>
    <n v="168.25"/>
    <n v="-20.699999999999989"/>
  </r>
  <r>
    <s v="TXN03271"/>
    <x v="328"/>
    <s v="CUST0254"/>
    <x v="43"/>
    <x v="0"/>
    <x v="8"/>
    <x v="8"/>
    <x v="0"/>
    <n v="8"/>
    <n v="37.880000000000003"/>
    <n v="60.44"/>
    <n v="483.52"/>
    <n v="303.04000000000002"/>
    <n v="180.47999999999996"/>
  </r>
  <r>
    <s v="TXN03272"/>
    <x v="313"/>
    <s v="CUST1319"/>
    <x v="1102"/>
    <x v="3"/>
    <x v="35"/>
    <x v="35"/>
    <x v="4"/>
    <n v="4"/>
    <n v="48.19"/>
    <n v="81.739999999999995"/>
    <n v="326.95999999999998"/>
    <n v="192.76"/>
    <n v="134.19999999999999"/>
  </r>
  <r>
    <s v="TXN03273"/>
    <x v="65"/>
    <s v="CUST1146"/>
    <x v="1010"/>
    <x v="2"/>
    <x v="33"/>
    <x v="33"/>
    <x v="3"/>
    <n v="4"/>
    <n v="35.53"/>
    <n v="84.83"/>
    <n v="339.32"/>
    <n v="142.12"/>
    <n v="197.2"/>
  </r>
  <r>
    <s v="TXN03274"/>
    <x v="122"/>
    <s v="CUST0175"/>
    <x v="50"/>
    <x v="2"/>
    <x v="67"/>
    <x v="67"/>
    <x v="3"/>
    <n v="6"/>
    <n v="31.5"/>
    <n v="14.67"/>
    <n v="88.02"/>
    <n v="189"/>
    <n v="-100.98"/>
  </r>
  <r>
    <s v="TXN03275"/>
    <x v="229"/>
    <s v="CUST0395"/>
    <x v="325"/>
    <x v="3"/>
    <x v="2"/>
    <x v="2"/>
    <x v="1"/>
    <n v="8"/>
    <n v="33.65"/>
    <n v="81.11"/>
    <n v="648.88"/>
    <n v="269.2"/>
    <n v="379.68"/>
  </r>
  <r>
    <s v="TXN03276"/>
    <x v="157"/>
    <s v="CUST1268"/>
    <x v="819"/>
    <x v="0"/>
    <x v="4"/>
    <x v="4"/>
    <x v="1"/>
    <n v="3"/>
    <n v="1.21"/>
    <n v="98.7"/>
    <n v="296.10000000000002"/>
    <n v="3.63"/>
    <n v="292.47000000000003"/>
  </r>
  <r>
    <s v="TXN03277"/>
    <x v="314"/>
    <s v="CUST1110"/>
    <x v="1339"/>
    <x v="1"/>
    <x v="21"/>
    <x v="21"/>
    <x v="0"/>
    <n v="5"/>
    <n v="12.41"/>
    <n v="34.369999999999997"/>
    <n v="171.85"/>
    <n v="62.05"/>
    <n v="109.8"/>
  </r>
  <r>
    <s v="TXN03278"/>
    <x v="9"/>
    <s v="CUST1182"/>
    <x v="1161"/>
    <x v="1"/>
    <x v="49"/>
    <x v="49"/>
    <x v="4"/>
    <n v="9"/>
    <n v="19.98"/>
    <n v="83.15"/>
    <n v="748.35"/>
    <n v="179.82"/>
    <n v="568.53"/>
  </r>
  <r>
    <s v="TXN03279"/>
    <x v="346"/>
    <s v="CUST0109"/>
    <x v="484"/>
    <x v="0"/>
    <x v="45"/>
    <x v="45"/>
    <x v="4"/>
    <n v="2"/>
    <n v="39.729999999999997"/>
    <n v="73.02"/>
    <n v="146.04"/>
    <n v="79.459999999999994"/>
    <n v="66.58"/>
  </r>
  <r>
    <s v="TXN03280"/>
    <x v="72"/>
    <s v="CUST1168"/>
    <x v="469"/>
    <x v="0"/>
    <x v="18"/>
    <x v="18"/>
    <x v="4"/>
    <n v="1"/>
    <n v="45.26"/>
    <n v="56.49"/>
    <n v="56.49"/>
    <n v="45.26"/>
    <n v="11.230000000000004"/>
  </r>
  <r>
    <s v="TXN03281"/>
    <x v="153"/>
    <s v="CUST1069"/>
    <x v="860"/>
    <x v="3"/>
    <x v="39"/>
    <x v="39"/>
    <x v="1"/>
    <n v="3"/>
    <n v="2.85"/>
    <n v="13.04"/>
    <n v="39.119999999999997"/>
    <n v="8.5500000000000007"/>
    <n v="30.569999999999997"/>
  </r>
  <r>
    <s v="TXN03282"/>
    <x v="20"/>
    <s v="CUST0388"/>
    <x v="942"/>
    <x v="0"/>
    <x v="16"/>
    <x v="16"/>
    <x v="3"/>
    <n v="3"/>
    <n v="47.88"/>
    <n v="6.25"/>
    <n v="18.75"/>
    <n v="143.64000000000001"/>
    <n v="-124.89000000000001"/>
  </r>
  <r>
    <s v="TXN03283"/>
    <x v="78"/>
    <s v="CUST0975"/>
    <x v="96"/>
    <x v="0"/>
    <x v="48"/>
    <x v="48"/>
    <x v="0"/>
    <n v="9"/>
    <n v="1.01"/>
    <n v="80.650000000000006"/>
    <n v="725.85"/>
    <n v="9.09"/>
    <n v="716.76"/>
  </r>
  <r>
    <s v="TXN03284"/>
    <x v="166"/>
    <s v="CUST1030"/>
    <x v="1141"/>
    <x v="3"/>
    <x v="57"/>
    <x v="57"/>
    <x v="0"/>
    <n v="6"/>
    <n v="31.77"/>
    <n v="65.69"/>
    <n v="394.14"/>
    <n v="190.62"/>
    <n v="203.51999999999998"/>
  </r>
  <r>
    <s v="TXN03285"/>
    <x v="69"/>
    <s v="CUST0039"/>
    <x v="251"/>
    <x v="0"/>
    <x v="71"/>
    <x v="71"/>
    <x v="4"/>
    <n v="6"/>
    <n v="22.03"/>
    <n v="85.04"/>
    <n v="510.24"/>
    <n v="132.18"/>
    <n v="378.06"/>
  </r>
  <r>
    <s v="TXN03286"/>
    <x v="159"/>
    <s v="CUST0247"/>
    <x v="1257"/>
    <x v="1"/>
    <x v="41"/>
    <x v="41"/>
    <x v="4"/>
    <n v="6"/>
    <n v="45.1"/>
    <n v="62.5"/>
    <n v="375"/>
    <n v="270.60000000000002"/>
    <n v="104.39999999999998"/>
  </r>
  <r>
    <s v="TXN03287"/>
    <x v="336"/>
    <s v="CUST1349"/>
    <x v="1097"/>
    <x v="2"/>
    <x v="36"/>
    <x v="36"/>
    <x v="2"/>
    <n v="7"/>
    <n v="44.18"/>
    <n v="96.39"/>
    <n v="674.73"/>
    <n v="309.26"/>
    <n v="365.47"/>
  </r>
  <r>
    <s v="TXN03288"/>
    <x v="332"/>
    <s v="CUST1090"/>
    <x v="923"/>
    <x v="3"/>
    <x v="49"/>
    <x v="49"/>
    <x v="4"/>
    <n v="6"/>
    <n v="19.98"/>
    <n v="97.2"/>
    <n v="583.20000000000005"/>
    <n v="119.88"/>
    <n v="463.32000000000005"/>
  </r>
  <r>
    <s v="TXN03289"/>
    <x v="57"/>
    <s v="CUST0369"/>
    <x v="19"/>
    <x v="3"/>
    <x v="5"/>
    <x v="5"/>
    <x v="2"/>
    <n v="5"/>
    <n v="35.82"/>
    <n v="88.99"/>
    <n v="444.95"/>
    <n v="179.1"/>
    <n v="265.85000000000002"/>
  </r>
  <r>
    <s v="TXN03290"/>
    <x v="276"/>
    <s v="CUST0039"/>
    <x v="251"/>
    <x v="0"/>
    <x v="8"/>
    <x v="8"/>
    <x v="0"/>
    <n v="9"/>
    <n v="37.880000000000003"/>
    <n v="20.45"/>
    <n v="184.04999999999998"/>
    <n v="340.92"/>
    <n v="-156.87000000000003"/>
  </r>
  <r>
    <s v="TXN03291"/>
    <x v="185"/>
    <s v="CUST0564"/>
    <x v="593"/>
    <x v="2"/>
    <x v="52"/>
    <x v="52"/>
    <x v="1"/>
    <n v="1"/>
    <n v="14.27"/>
    <n v="17.21"/>
    <n v="17.21"/>
    <n v="14.27"/>
    <n v="2.9400000000000013"/>
  </r>
  <r>
    <s v="TXN03292"/>
    <x v="93"/>
    <s v="CUST0422"/>
    <x v="467"/>
    <x v="1"/>
    <x v="27"/>
    <x v="27"/>
    <x v="3"/>
    <n v="5"/>
    <n v="9.64"/>
    <n v="37.51"/>
    <n v="187.54999999999998"/>
    <n v="48.2"/>
    <n v="139.34999999999997"/>
  </r>
  <r>
    <s v="TXN03293"/>
    <x v="6"/>
    <s v="CUST0503"/>
    <x v="553"/>
    <x v="1"/>
    <x v="65"/>
    <x v="65"/>
    <x v="1"/>
    <n v="9"/>
    <n v="47.62"/>
    <n v="7.72"/>
    <n v="69.48"/>
    <n v="428.58"/>
    <n v="-359.09999999999997"/>
  </r>
  <r>
    <s v="TXN03294"/>
    <x v="244"/>
    <s v="CUST1446"/>
    <x v="628"/>
    <x v="1"/>
    <x v="35"/>
    <x v="35"/>
    <x v="4"/>
    <n v="9"/>
    <n v="48.19"/>
    <n v="48.35"/>
    <n v="435.15000000000003"/>
    <n v="433.71"/>
    <n v="1.4400000000000546"/>
  </r>
  <r>
    <s v="TXN03295"/>
    <x v="283"/>
    <s v="CUST1187"/>
    <x v="754"/>
    <x v="3"/>
    <x v="13"/>
    <x v="13"/>
    <x v="0"/>
    <n v="1"/>
    <n v="4.59"/>
    <n v="59.37"/>
    <n v="59.37"/>
    <n v="4.59"/>
    <n v="54.78"/>
  </r>
  <r>
    <s v="TXN03296"/>
    <x v="145"/>
    <s v="CUST0910"/>
    <x v="940"/>
    <x v="3"/>
    <x v="66"/>
    <x v="66"/>
    <x v="2"/>
    <n v="4"/>
    <n v="31.85"/>
    <n v="51.03"/>
    <n v="204.12"/>
    <n v="127.4"/>
    <n v="76.72"/>
  </r>
  <r>
    <s v="TXN03297"/>
    <x v="317"/>
    <s v="CUST0174"/>
    <x v="514"/>
    <x v="1"/>
    <x v="29"/>
    <x v="29"/>
    <x v="2"/>
    <n v="7"/>
    <n v="14.75"/>
    <n v="51.36"/>
    <n v="359.52"/>
    <n v="103.25"/>
    <n v="256.27"/>
  </r>
  <r>
    <s v="TXN03298"/>
    <x v="151"/>
    <s v="CUST1093"/>
    <x v="375"/>
    <x v="2"/>
    <x v="66"/>
    <x v="66"/>
    <x v="2"/>
    <n v="4"/>
    <n v="31.85"/>
    <n v="48.3"/>
    <n v="193.2"/>
    <n v="127.4"/>
    <n v="65.799999999999983"/>
  </r>
  <r>
    <s v="TXN03299"/>
    <x v="111"/>
    <s v="CUST1243"/>
    <x v="1340"/>
    <x v="2"/>
    <x v="52"/>
    <x v="52"/>
    <x v="1"/>
    <n v="6"/>
    <n v="14.27"/>
    <n v="56"/>
    <n v="336"/>
    <n v="85.62"/>
    <n v="250.38"/>
  </r>
  <r>
    <s v="TXN03300"/>
    <x v="12"/>
    <s v="CUST0657"/>
    <x v="912"/>
    <x v="1"/>
    <x v="30"/>
    <x v="30"/>
    <x v="3"/>
    <n v="7"/>
    <n v="24.03"/>
    <n v="24.15"/>
    <n v="169.04999999999998"/>
    <n v="168.21"/>
    <n v="0.83999999999997499"/>
  </r>
  <r>
    <s v="TXN03301"/>
    <x v="47"/>
    <s v="CUST0823"/>
    <x v="978"/>
    <x v="2"/>
    <x v="7"/>
    <x v="7"/>
    <x v="3"/>
    <n v="3"/>
    <n v="17.45"/>
    <n v="22.1"/>
    <n v="66.300000000000011"/>
    <n v="52.349999999999994"/>
    <n v="13.950000000000017"/>
  </r>
  <r>
    <s v="TXN03302"/>
    <x v="226"/>
    <s v="CUST1207"/>
    <x v="1341"/>
    <x v="3"/>
    <x v="47"/>
    <x v="47"/>
    <x v="2"/>
    <n v="3"/>
    <n v="29.86"/>
    <n v="71.69"/>
    <n v="215.07"/>
    <n v="89.58"/>
    <n v="125.49"/>
  </r>
  <r>
    <s v="TXN03303"/>
    <x v="27"/>
    <s v="CUST0093"/>
    <x v="1127"/>
    <x v="3"/>
    <x v="50"/>
    <x v="50"/>
    <x v="2"/>
    <n v="4"/>
    <n v="23.2"/>
    <n v="79"/>
    <n v="316"/>
    <n v="92.8"/>
    <n v="223.2"/>
  </r>
  <r>
    <s v="TXN03304"/>
    <x v="138"/>
    <s v="CUST1007"/>
    <x v="1093"/>
    <x v="2"/>
    <x v="51"/>
    <x v="51"/>
    <x v="2"/>
    <n v="9"/>
    <n v="3.13"/>
    <n v="5.42"/>
    <n v="48.78"/>
    <n v="28.169999999999998"/>
    <n v="20.610000000000003"/>
  </r>
  <r>
    <s v="TXN03305"/>
    <x v="338"/>
    <s v="CUST0048"/>
    <x v="1215"/>
    <x v="2"/>
    <x v="10"/>
    <x v="10"/>
    <x v="1"/>
    <n v="5"/>
    <n v="41.78"/>
    <n v="42.06"/>
    <n v="210.3"/>
    <n v="208.9"/>
    <n v="1.4000000000000057"/>
  </r>
  <r>
    <s v="TXN03306"/>
    <x v="103"/>
    <s v="CUST0697"/>
    <x v="294"/>
    <x v="3"/>
    <x v="64"/>
    <x v="64"/>
    <x v="4"/>
    <n v="2"/>
    <n v="34.61"/>
    <n v="22.8"/>
    <n v="45.6"/>
    <n v="69.22"/>
    <n v="-23.619999999999997"/>
  </r>
  <r>
    <s v="TXN03307"/>
    <x v="87"/>
    <s v="CUST0896"/>
    <x v="1265"/>
    <x v="2"/>
    <x v="67"/>
    <x v="67"/>
    <x v="3"/>
    <n v="5"/>
    <n v="31.5"/>
    <n v="93.75"/>
    <n v="468.75"/>
    <n v="157.5"/>
    <n v="311.25"/>
  </r>
  <r>
    <s v="TXN03308"/>
    <x v="77"/>
    <s v="CUST0370"/>
    <x v="1158"/>
    <x v="3"/>
    <x v="71"/>
    <x v="71"/>
    <x v="4"/>
    <n v="5"/>
    <n v="22.03"/>
    <n v="60.84"/>
    <n v="304.20000000000005"/>
    <n v="110.15"/>
    <n v="194.05000000000004"/>
  </r>
  <r>
    <s v="TXN03309"/>
    <x v="129"/>
    <s v="CUST0850"/>
    <x v="202"/>
    <x v="2"/>
    <x v="1"/>
    <x v="1"/>
    <x v="1"/>
    <n v="3"/>
    <n v="22.93"/>
    <n v="41.83"/>
    <n v="125.49"/>
    <n v="68.789999999999992"/>
    <n v="56.7"/>
  </r>
  <r>
    <s v="TXN03310"/>
    <x v="332"/>
    <s v="CUST0050"/>
    <x v="196"/>
    <x v="3"/>
    <x v="52"/>
    <x v="52"/>
    <x v="1"/>
    <n v="8"/>
    <n v="14.27"/>
    <n v="88.45"/>
    <n v="707.6"/>
    <n v="114.16"/>
    <n v="593.44000000000005"/>
  </r>
  <r>
    <s v="TXN03311"/>
    <x v="25"/>
    <s v="CUST1082"/>
    <x v="1286"/>
    <x v="3"/>
    <x v="26"/>
    <x v="26"/>
    <x v="4"/>
    <n v="1"/>
    <n v="21.34"/>
    <n v="50.81"/>
    <n v="50.81"/>
    <n v="21.34"/>
    <n v="29.470000000000002"/>
  </r>
  <r>
    <s v="TXN03312"/>
    <x v="232"/>
    <s v="CUST0650"/>
    <x v="963"/>
    <x v="0"/>
    <x v="23"/>
    <x v="23"/>
    <x v="2"/>
    <n v="4"/>
    <n v="13.68"/>
    <n v="92.46"/>
    <n v="369.84"/>
    <n v="54.72"/>
    <n v="315.12"/>
  </r>
  <r>
    <s v="TXN03313"/>
    <x v="253"/>
    <s v="CUST0783"/>
    <x v="633"/>
    <x v="0"/>
    <x v="74"/>
    <x v="74"/>
    <x v="3"/>
    <n v="9"/>
    <n v="8.86"/>
    <n v="94.8"/>
    <n v="853.19999999999993"/>
    <n v="79.739999999999995"/>
    <n v="773.45999999999992"/>
  </r>
  <r>
    <s v="TXN03314"/>
    <x v="335"/>
    <s v="CUST0527"/>
    <x v="594"/>
    <x v="1"/>
    <x v="3"/>
    <x v="3"/>
    <x v="0"/>
    <n v="5"/>
    <n v="28.91"/>
    <n v="99.16"/>
    <n v="495.79999999999995"/>
    <n v="144.55000000000001"/>
    <n v="351.24999999999994"/>
  </r>
  <r>
    <s v="TXN03315"/>
    <x v="24"/>
    <s v="CUST0187"/>
    <x v="44"/>
    <x v="0"/>
    <x v="9"/>
    <x v="9"/>
    <x v="4"/>
    <n v="1"/>
    <n v="38.15"/>
    <n v="48.33"/>
    <n v="48.33"/>
    <n v="38.15"/>
    <n v="10.18"/>
  </r>
  <r>
    <s v="TXN03316"/>
    <x v="45"/>
    <s v="CUST0235"/>
    <x v="335"/>
    <x v="2"/>
    <x v="63"/>
    <x v="63"/>
    <x v="4"/>
    <n v="5"/>
    <n v="28.03"/>
    <n v="33.450000000000003"/>
    <n v="167.25"/>
    <n v="140.15"/>
    <n v="27.099999999999994"/>
  </r>
  <r>
    <s v="TXN03317"/>
    <x v="214"/>
    <s v="CUST0204"/>
    <x v="1109"/>
    <x v="3"/>
    <x v="69"/>
    <x v="69"/>
    <x v="1"/>
    <n v="2"/>
    <n v="25.33"/>
    <n v="32.51"/>
    <n v="65.02"/>
    <n v="50.66"/>
    <n v="14.36"/>
  </r>
  <r>
    <s v="TXN03318"/>
    <x v="249"/>
    <s v="CUST1110"/>
    <x v="1339"/>
    <x v="1"/>
    <x v="59"/>
    <x v="59"/>
    <x v="0"/>
    <n v="7"/>
    <n v="35.39"/>
    <n v="60.26"/>
    <n v="421.82"/>
    <n v="247.73000000000002"/>
    <n v="174.08999999999997"/>
  </r>
  <r>
    <s v="TXN03319"/>
    <x v="146"/>
    <s v="CUST0345"/>
    <x v="781"/>
    <x v="1"/>
    <x v="10"/>
    <x v="10"/>
    <x v="1"/>
    <n v="7"/>
    <n v="41.78"/>
    <n v="74.900000000000006"/>
    <n v="524.30000000000007"/>
    <n v="292.46000000000004"/>
    <n v="231.84000000000003"/>
  </r>
  <r>
    <s v="TXN03320"/>
    <x v="191"/>
    <s v="CUST0585"/>
    <x v="958"/>
    <x v="3"/>
    <x v="37"/>
    <x v="37"/>
    <x v="2"/>
    <n v="4"/>
    <n v="36.64"/>
    <n v="88.38"/>
    <n v="353.52"/>
    <n v="146.56"/>
    <n v="206.95999999999998"/>
  </r>
  <r>
    <s v="TXN03321"/>
    <x v="192"/>
    <s v="CUST0295"/>
    <x v="389"/>
    <x v="0"/>
    <x v="6"/>
    <x v="6"/>
    <x v="1"/>
    <n v="7"/>
    <n v="49.21"/>
    <n v="87.11"/>
    <n v="609.77"/>
    <n v="344.47"/>
    <n v="265.29999999999995"/>
  </r>
  <r>
    <s v="TXN03322"/>
    <x v="220"/>
    <s v="CUST0375"/>
    <x v="1331"/>
    <x v="0"/>
    <x v="55"/>
    <x v="55"/>
    <x v="1"/>
    <n v="3"/>
    <n v="21.45"/>
    <n v="15.63"/>
    <n v="46.89"/>
    <n v="64.349999999999994"/>
    <n v="-17.459999999999994"/>
  </r>
  <r>
    <s v="TXN03323"/>
    <x v="273"/>
    <s v="CUST0524"/>
    <x v="1194"/>
    <x v="0"/>
    <x v="36"/>
    <x v="36"/>
    <x v="2"/>
    <n v="4"/>
    <n v="44.18"/>
    <n v="92.82"/>
    <n v="371.28"/>
    <n v="176.72"/>
    <n v="194.55999999999997"/>
  </r>
  <r>
    <s v="TXN03324"/>
    <x v="68"/>
    <s v="CUST0184"/>
    <x v="1235"/>
    <x v="0"/>
    <x v="55"/>
    <x v="55"/>
    <x v="1"/>
    <n v="4"/>
    <n v="21.45"/>
    <n v="31.05"/>
    <n v="124.2"/>
    <n v="85.8"/>
    <n v="38.400000000000006"/>
  </r>
  <r>
    <s v="TXN03325"/>
    <x v="199"/>
    <s v="CUST0316"/>
    <x v="292"/>
    <x v="2"/>
    <x v="4"/>
    <x v="4"/>
    <x v="1"/>
    <n v="1"/>
    <n v="1.21"/>
    <n v="19.27"/>
    <n v="19.27"/>
    <n v="1.21"/>
    <n v="18.059999999999999"/>
  </r>
  <r>
    <s v="TXN03326"/>
    <x v="73"/>
    <s v="CUST0629"/>
    <x v="1342"/>
    <x v="1"/>
    <x v="71"/>
    <x v="71"/>
    <x v="4"/>
    <n v="4"/>
    <n v="22.03"/>
    <n v="79.349999999999994"/>
    <n v="317.39999999999998"/>
    <n v="88.12"/>
    <n v="229.27999999999997"/>
  </r>
  <r>
    <s v="TXN03327"/>
    <x v="234"/>
    <s v="CUST0835"/>
    <x v="1081"/>
    <x v="3"/>
    <x v="60"/>
    <x v="60"/>
    <x v="1"/>
    <n v="5"/>
    <n v="42.74"/>
    <n v="21.77"/>
    <n v="108.85"/>
    <n v="213.70000000000002"/>
    <n v="-104.85000000000002"/>
  </r>
  <r>
    <s v="TXN03328"/>
    <x v="43"/>
    <s v="CUST1390"/>
    <x v="634"/>
    <x v="0"/>
    <x v="4"/>
    <x v="4"/>
    <x v="1"/>
    <n v="5"/>
    <n v="1.21"/>
    <n v="29.08"/>
    <n v="145.39999999999998"/>
    <n v="6.05"/>
    <n v="139.34999999999997"/>
  </r>
  <r>
    <s v="TXN03329"/>
    <x v="229"/>
    <s v="CUST0347"/>
    <x v="579"/>
    <x v="1"/>
    <x v="46"/>
    <x v="46"/>
    <x v="3"/>
    <n v="4"/>
    <n v="15.25"/>
    <n v="70.34"/>
    <n v="281.36"/>
    <n v="61"/>
    <n v="220.36"/>
  </r>
  <r>
    <s v="TXN03330"/>
    <x v="187"/>
    <s v="CUST0121"/>
    <x v="1228"/>
    <x v="2"/>
    <x v="27"/>
    <x v="27"/>
    <x v="3"/>
    <n v="6"/>
    <n v="9.64"/>
    <n v="15.24"/>
    <n v="91.44"/>
    <n v="57.84"/>
    <n v="33.599999999999994"/>
  </r>
  <r>
    <s v="TXN03331"/>
    <x v="8"/>
    <s v="CUST1259"/>
    <x v="182"/>
    <x v="3"/>
    <x v="59"/>
    <x v="59"/>
    <x v="0"/>
    <n v="4"/>
    <n v="35.39"/>
    <n v="96.81"/>
    <n v="387.24"/>
    <n v="141.56"/>
    <n v="245.68"/>
  </r>
  <r>
    <s v="TXN03332"/>
    <x v="73"/>
    <s v="CUST0667"/>
    <x v="442"/>
    <x v="0"/>
    <x v="4"/>
    <x v="4"/>
    <x v="1"/>
    <n v="2"/>
    <n v="1.21"/>
    <n v="26.25"/>
    <n v="52.5"/>
    <n v="2.42"/>
    <n v="50.08"/>
  </r>
  <r>
    <s v="TXN03333"/>
    <x v="104"/>
    <s v="CUST0372"/>
    <x v="1343"/>
    <x v="1"/>
    <x v="17"/>
    <x v="17"/>
    <x v="1"/>
    <n v="4"/>
    <n v="26.74"/>
    <n v="43.63"/>
    <n v="174.52"/>
    <n v="106.96"/>
    <n v="67.560000000000016"/>
  </r>
  <r>
    <s v="TXN03334"/>
    <x v="170"/>
    <s v="CUST0056"/>
    <x v="584"/>
    <x v="3"/>
    <x v="73"/>
    <x v="73"/>
    <x v="1"/>
    <n v="1"/>
    <n v="14.95"/>
    <n v="12.66"/>
    <n v="12.66"/>
    <n v="14.95"/>
    <n v="-2.2899999999999991"/>
  </r>
  <r>
    <s v="TXN03335"/>
    <x v="182"/>
    <s v="CUST1461"/>
    <x v="373"/>
    <x v="1"/>
    <x v="3"/>
    <x v="3"/>
    <x v="0"/>
    <n v="7"/>
    <n v="28.91"/>
    <n v="88.48"/>
    <n v="619.36"/>
    <n v="202.37"/>
    <n v="416.99"/>
  </r>
  <r>
    <s v="TXN03336"/>
    <x v="130"/>
    <s v="CUST0120"/>
    <x v="162"/>
    <x v="2"/>
    <x v="0"/>
    <x v="0"/>
    <x v="0"/>
    <n v="2"/>
    <n v="47.78"/>
    <n v="29.49"/>
    <n v="58.98"/>
    <n v="95.56"/>
    <n v="-36.580000000000005"/>
  </r>
  <r>
    <s v="TXN03337"/>
    <x v="121"/>
    <s v="CUST0611"/>
    <x v="1178"/>
    <x v="0"/>
    <x v="31"/>
    <x v="31"/>
    <x v="3"/>
    <n v="8"/>
    <n v="13.9"/>
    <n v="61.65"/>
    <n v="493.2"/>
    <n v="111.2"/>
    <n v="382"/>
  </r>
  <r>
    <s v="TXN03338"/>
    <x v="188"/>
    <s v="CUST0799"/>
    <x v="464"/>
    <x v="0"/>
    <x v="60"/>
    <x v="60"/>
    <x v="1"/>
    <n v="6"/>
    <n v="42.74"/>
    <n v="23.41"/>
    <n v="140.46"/>
    <n v="256.44"/>
    <n v="-115.97999999999999"/>
  </r>
  <r>
    <s v="TXN03339"/>
    <x v="304"/>
    <s v="CUST0203"/>
    <x v="1071"/>
    <x v="3"/>
    <x v="47"/>
    <x v="47"/>
    <x v="2"/>
    <n v="1"/>
    <n v="29.86"/>
    <n v="52.23"/>
    <n v="52.23"/>
    <n v="29.86"/>
    <n v="22.369999999999997"/>
  </r>
  <r>
    <s v="TXN03340"/>
    <x v="261"/>
    <s v="CUST0656"/>
    <x v="969"/>
    <x v="0"/>
    <x v="60"/>
    <x v="60"/>
    <x v="1"/>
    <n v="9"/>
    <n v="42.74"/>
    <n v="89.34"/>
    <n v="804.06000000000006"/>
    <n v="384.66"/>
    <n v="419.40000000000003"/>
  </r>
  <r>
    <s v="TXN03341"/>
    <x v="269"/>
    <s v="CUST0292"/>
    <x v="11"/>
    <x v="2"/>
    <x v="14"/>
    <x v="14"/>
    <x v="3"/>
    <n v="2"/>
    <n v="23.97"/>
    <n v="50.02"/>
    <n v="100.04"/>
    <n v="47.94"/>
    <n v="52.100000000000009"/>
  </r>
  <r>
    <s v="TXN03342"/>
    <x v="298"/>
    <s v="CUST0846"/>
    <x v="612"/>
    <x v="3"/>
    <x v="72"/>
    <x v="72"/>
    <x v="1"/>
    <n v="9"/>
    <n v="3.66"/>
    <n v="56.99"/>
    <n v="512.91"/>
    <n v="32.94"/>
    <n v="479.96999999999997"/>
  </r>
  <r>
    <s v="TXN03343"/>
    <x v="81"/>
    <s v="CUST0664"/>
    <x v="37"/>
    <x v="3"/>
    <x v="15"/>
    <x v="15"/>
    <x v="4"/>
    <n v="5"/>
    <n v="40"/>
    <n v="6.06"/>
    <n v="30.299999999999997"/>
    <n v="200"/>
    <n v="-169.7"/>
  </r>
  <r>
    <s v="TXN03344"/>
    <x v="267"/>
    <s v="CUST0529"/>
    <x v="391"/>
    <x v="1"/>
    <x v="18"/>
    <x v="18"/>
    <x v="4"/>
    <n v="2"/>
    <n v="45.26"/>
    <n v="14.84"/>
    <n v="29.68"/>
    <n v="90.52"/>
    <n v="-60.839999999999996"/>
  </r>
  <r>
    <s v="TXN03345"/>
    <x v="80"/>
    <s v="CUST0770"/>
    <x v="673"/>
    <x v="1"/>
    <x v="16"/>
    <x v="16"/>
    <x v="3"/>
    <n v="4"/>
    <n v="47.88"/>
    <n v="54.99"/>
    <n v="219.96"/>
    <n v="191.52"/>
    <n v="28.439999999999998"/>
  </r>
  <r>
    <s v="TXN03346"/>
    <x v="292"/>
    <s v="CUST0248"/>
    <x v="774"/>
    <x v="0"/>
    <x v="20"/>
    <x v="20"/>
    <x v="3"/>
    <n v="3"/>
    <n v="40.85"/>
    <n v="8.64"/>
    <n v="25.92"/>
    <n v="122.55000000000001"/>
    <n v="-96.63000000000001"/>
  </r>
  <r>
    <s v="TXN03347"/>
    <x v="261"/>
    <s v="CUST0107"/>
    <x v="1203"/>
    <x v="3"/>
    <x v="24"/>
    <x v="24"/>
    <x v="0"/>
    <n v="9"/>
    <n v="24.52"/>
    <n v="81.99"/>
    <n v="737.91"/>
    <n v="220.68"/>
    <n v="517.23"/>
  </r>
  <r>
    <s v="TXN03348"/>
    <x v="302"/>
    <s v="CUST0415"/>
    <x v="849"/>
    <x v="0"/>
    <x v="49"/>
    <x v="49"/>
    <x v="4"/>
    <n v="6"/>
    <n v="19.98"/>
    <n v="65.099999999999994"/>
    <n v="390.59999999999997"/>
    <n v="119.88"/>
    <n v="270.71999999999997"/>
  </r>
  <r>
    <s v="TXN03349"/>
    <x v="133"/>
    <s v="CUST0491"/>
    <x v="1191"/>
    <x v="1"/>
    <x v="20"/>
    <x v="20"/>
    <x v="3"/>
    <n v="6"/>
    <n v="40.85"/>
    <n v="12.88"/>
    <n v="77.28"/>
    <n v="245.10000000000002"/>
    <n v="-167.82000000000002"/>
  </r>
  <r>
    <s v="TXN03350"/>
    <x v="362"/>
    <s v="CUST1223"/>
    <x v="1344"/>
    <x v="3"/>
    <x v="74"/>
    <x v="74"/>
    <x v="3"/>
    <n v="7"/>
    <n v="8.86"/>
    <n v="56.18"/>
    <n v="393.26"/>
    <n v="62.019999999999996"/>
    <n v="331.24"/>
  </r>
  <r>
    <s v="TXN03351"/>
    <x v="299"/>
    <s v="CUST1201"/>
    <x v="1345"/>
    <x v="0"/>
    <x v="19"/>
    <x v="19"/>
    <x v="3"/>
    <n v="3"/>
    <n v="22.66"/>
    <n v="49.73"/>
    <n v="149.19"/>
    <n v="67.98"/>
    <n v="81.209999999999994"/>
  </r>
  <r>
    <s v="TXN03352"/>
    <x v="265"/>
    <s v="CUST0485"/>
    <x v="532"/>
    <x v="3"/>
    <x v="27"/>
    <x v="27"/>
    <x v="3"/>
    <n v="2"/>
    <n v="9.64"/>
    <n v="90.36"/>
    <n v="180.72"/>
    <n v="19.28"/>
    <n v="161.44"/>
  </r>
  <r>
    <s v="TXN03353"/>
    <x v="28"/>
    <s v="CUST1010"/>
    <x v="1020"/>
    <x v="3"/>
    <x v="10"/>
    <x v="10"/>
    <x v="1"/>
    <n v="1"/>
    <n v="41.78"/>
    <n v="5.87"/>
    <n v="5.87"/>
    <n v="41.78"/>
    <n v="-35.910000000000004"/>
  </r>
  <r>
    <s v="TXN03354"/>
    <x v="156"/>
    <s v="CUST1042"/>
    <x v="1243"/>
    <x v="0"/>
    <x v="47"/>
    <x v="47"/>
    <x v="2"/>
    <n v="7"/>
    <n v="29.86"/>
    <n v="60.83"/>
    <n v="425.81"/>
    <n v="209.01999999999998"/>
    <n v="216.79000000000002"/>
  </r>
  <r>
    <s v="TXN03355"/>
    <x v="127"/>
    <s v="CUST1034"/>
    <x v="1115"/>
    <x v="0"/>
    <x v="39"/>
    <x v="39"/>
    <x v="1"/>
    <n v="1"/>
    <n v="2.85"/>
    <n v="44.97"/>
    <n v="44.97"/>
    <n v="2.85"/>
    <n v="42.12"/>
  </r>
  <r>
    <s v="TXN03356"/>
    <x v="308"/>
    <s v="CUST0789"/>
    <x v="893"/>
    <x v="0"/>
    <x v="60"/>
    <x v="60"/>
    <x v="1"/>
    <n v="7"/>
    <n v="42.74"/>
    <n v="8.52"/>
    <n v="59.64"/>
    <n v="299.18"/>
    <n v="-239.54000000000002"/>
  </r>
  <r>
    <s v="TXN03357"/>
    <x v="40"/>
    <s v="CUST0236"/>
    <x v="1346"/>
    <x v="1"/>
    <x v="18"/>
    <x v="18"/>
    <x v="4"/>
    <n v="7"/>
    <n v="45.26"/>
    <n v="77.69"/>
    <n v="543.82999999999993"/>
    <n v="316.82"/>
    <n v="227.00999999999993"/>
  </r>
  <r>
    <s v="TXN03358"/>
    <x v="2"/>
    <s v="CUST0552"/>
    <x v="534"/>
    <x v="0"/>
    <x v="51"/>
    <x v="51"/>
    <x v="2"/>
    <n v="2"/>
    <n v="3.13"/>
    <n v="11.09"/>
    <n v="22.18"/>
    <n v="6.26"/>
    <n v="15.92"/>
  </r>
  <r>
    <s v="TXN03359"/>
    <x v="327"/>
    <s v="CUST0125"/>
    <x v="1285"/>
    <x v="0"/>
    <x v="69"/>
    <x v="69"/>
    <x v="1"/>
    <n v="9"/>
    <n v="25.33"/>
    <n v="29.37"/>
    <n v="264.33"/>
    <n v="227.96999999999997"/>
    <n v="36.360000000000014"/>
  </r>
  <r>
    <s v="TXN03360"/>
    <x v="237"/>
    <s v="CUST0652"/>
    <x v="494"/>
    <x v="2"/>
    <x v="3"/>
    <x v="3"/>
    <x v="0"/>
    <n v="6"/>
    <n v="28.91"/>
    <n v="62.1"/>
    <n v="372.6"/>
    <n v="173.46"/>
    <n v="199.14000000000001"/>
  </r>
  <r>
    <s v="TXN03361"/>
    <x v="206"/>
    <s v="CUST0952"/>
    <x v="1269"/>
    <x v="1"/>
    <x v="32"/>
    <x v="32"/>
    <x v="1"/>
    <n v="1"/>
    <n v="3.21"/>
    <n v="41.53"/>
    <n v="41.53"/>
    <n v="3.21"/>
    <n v="38.32"/>
  </r>
  <r>
    <s v="TXN03362"/>
    <x v="290"/>
    <s v="CUST1133"/>
    <x v="858"/>
    <x v="2"/>
    <x v="12"/>
    <x v="12"/>
    <x v="2"/>
    <n v="4"/>
    <n v="32.950000000000003"/>
    <n v="28.88"/>
    <n v="115.52"/>
    <n v="131.80000000000001"/>
    <n v="-16.280000000000015"/>
  </r>
  <r>
    <s v="TXN03363"/>
    <x v="146"/>
    <s v="CUST0834"/>
    <x v="1179"/>
    <x v="1"/>
    <x v="10"/>
    <x v="10"/>
    <x v="1"/>
    <n v="2"/>
    <n v="41.78"/>
    <n v="67.349999999999994"/>
    <n v="134.69999999999999"/>
    <n v="83.56"/>
    <n v="51.139999999999986"/>
  </r>
  <r>
    <s v="TXN03364"/>
    <x v="239"/>
    <s v="CUST0135"/>
    <x v="927"/>
    <x v="2"/>
    <x v="2"/>
    <x v="2"/>
    <x v="1"/>
    <n v="5"/>
    <n v="33.65"/>
    <n v="97.39"/>
    <n v="486.95"/>
    <n v="168.25"/>
    <n v="318.7"/>
  </r>
  <r>
    <s v="TXN03365"/>
    <x v="344"/>
    <s v="CUST0992"/>
    <x v="954"/>
    <x v="2"/>
    <x v="20"/>
    <x v="20"/>
    <x v="3"/>
    <n v="3"/>
    <n v="40.85"/>
    <n v="6.31"/>
    <n v="18.93"/>
    <n v="122.55000000000001"/>
    <n v="-103.62"/>
  </r>
  <r>
    <s v="TXN03366"/>
    <x v="230"/>
    <s v="CUST0060"/>
    <x v="225"/>
    <x v="3"/>
    <x v="26"/>
    <x v="26"/>
    <x v="4"/>
    <n v="2"/>
    <n v="21.34"/>
    <n v="12.75"/>
    <n v="25.5"/>
    <n v="42.68"/>
    <n v="-17.18"/>
  </r>
  <r>
    <s v="TXN03367"/>
    <x v="158"/>
    <s v="CUST0835"/>
    <x v="1081"/>
    <x v="3"/>
    <x v="17"/>
    <x v="17"/>
    <x v="1"/>
    <n v="4"/>
    <n v="26.74"/>
    <n v="35.770000000000003"/>
    <n v="143.08000000000001"/>
    <n v="106.96"/>
    <n v="36.120000000000019"/>
  </r>
  <r>
    <s v="TXN03368"/>
    <x v="242"/>
    <s v="CUST1298"/>
    <x v="559"/>
    <x v="3"/>
    <x v="6"/>
    <x v="6"/>
    <x v="1"/>
    <n v="8"/>
    <n v="49.21"/>
    <n v="72.58"/>
    <n v="580.64"/>
    <n v="393.68"/>
    <n v="186.95999999999998"/>
  </r>
  <r>
    <s v="TXN03369"/>
    <x v="289"/>
    <s v="CUST0479"/>
    <x v="625"/>
    <x v="2"/>
    <x v="62"/>
    <x v="62"/>
    <x v="2"/>
    <n v="9"/>
    <n v="46.58"/>
    <n v="14.08"/>
    <n v="126.72"/>
    <n v="419.21999999999997"/>
    <n v="-292.5"/>
  </r>
  <r>
    <s v="TXN03370"/>
    <x v="311"/>
    <s v="CUST0039"/>
    <x v="251"/>
    <x v="0"/>
    <x v="70"/>
    <x v="70"/>
    <x v="2"/>
    <n v="5"/>
    <n v="36.229999999999997"/>
    <n v="11.34"/>
    <n v="56.7"/>
    <n v="181.14999999999998"/>
    <n v="-124.44999999999997"/>
  </r>
  <r>
    <s v="TXN03371"/>
    <x v="271"/>
    <s v="CUST0552"/>
    <x v="534"/>
    <x v="0"/>
    <x v="22"/>
    <x v="22"/>
    <x v="0"/>
    <n v="1"/>
    <n v="19.34"/>
    <n v="23.26"/>
    <n v="23.26"/>
    <n v="19.34"/>
    <n v="3.9200000000000017"/>
  </r>
  <r>
    <s v="TXN03372"/>
    <x v="327"/>
    <s v="CUST1135"/>
    <x v="1007"/>
    <x v="2"/>
    <x v="33"/>
    <x v="33"/>
    <x v="3"/>
    <n v="6"/>
    <n v="35.53"/>
    <n v="24.01"/>
    <n v="144.06"/>
    <n v="213.18"/>
    <n v="-69.12"/>
  </r>
  <r>
    <s v="TXN03373"/>
    <x v="230"/>
    <s v="CUST1201"/>
    <x v="1345"/>
    <x v="0"/>
    <x v="62"/>
    <x v="62"/>
    <x v="2"/>
    <n v="3"/>
    <n v="46.58"/>
    <n v="40.85"/>
    <n v="122.55000000000001"/>
    <n v="139.74"/>
    <n v="-17.189999999999998"/>
  </r>
  <r>
    <s v="TXN03374"/>
    <x v="152"/>
    <s v="CUST1383"/>
    <x v="646"/>
    <x v="0"/>
    <x v="42"/>
    <x v="42"/>
    <x v="1"/>
    <n v="2"/>
    <n v="1.35"/>
    <n v="22.07"/>
    <n v="44.14"/>
    <n v="2.7"/>
    <n v="41.44"/>
  </r>
  <r>
    <s v="TXN03375"/>
    <x v="38"/>
    <s v="CUST0208"/>
    <x v="1347"/>
    <x v="2"/>
    <x v="42"/>
    <x v="42"/>
    <x v="1"/>
    <n v="5"/>
    <n v="1.35"/>
    <n v="16.71"/>
    <n v="83.550000000000011"/>
    <n v="6.75"/>
    <n v="76.800000000000011"/>
  </r>
  <r>
    <s v="TXN03376"/>
    <x v="159"/>
    <s v="CUST0505"/>
    <x v="1190"/>
    <x v="2"/>
    <x v="20"/>
    <x v="20"/>
    <x v="3"/>
    <n v="1"/>
    <n v="40.85"/>
    <n v="73.33"/>
    <n v="73.33"/>
    <n v="40.85"/>
    <n v="32.479999999999997"/>
  </r>
  <r>
    <s v="TXN03377"/>
    <x v="203"/>
    <s v="CUST1137"/>
    <x v="443"/>
    <x v="3"/>
    <x v="14"/>
    <x v="14"/>
    <x v="3"/>
    <n v="7"/>
    <n v="23.97"/>
    <n v="49.14"/>
    <n v="343.98"/>
    <n v="167.79"/>
    <n v="176.19000000000003"/>
  </r>
  <r>
    <s v="TXN03378"/>
    <x v="161"/>
    <s v="CUST1335"/>
    <x v="798"/>
    <x v="3"/>
    <x v="66"/>
    <x v="66"/>
    <x v="2"/>
    <n v="8"/>
    <n v="31.85"/>
    <n v="8.2899999999999991"/>
    <n v="66.319999999999993"/>
    <n v="254.8"/>
    <n v="-188.48000000000002"/>
  </r>
  <r>
    <s v="TXN03379"/>
    <x v="307"/>
    <s v="CUST0258"/>
    <x v="507"/>
    <x v="1"/>
    <x v="60"/>
    <x v="60"/>
    <x v="1"/>
    <n v="7"/>
    <n v="42.74"/>
    <n v="78.510000000000005"/>
    <n v="549.57000000000005"/>
    <n v="299.18"/>
    <n v="250.39000000000004"/>
  </r>
  <r>
    <s v="TXN03380"/>
    <x v="169"/>
    <s v="CUST0624"/>
    <x v="1"/>
    <x v="1"/>
    <x v="48"/>
    <x v="48"/>
    <x v="0"/>
    <n v="1"/>
    <n v="1.01"/>
    <n v="99.66"/>
    <n v="99.66"/>
    <n v="1.01"/>
    <n v="98.649999999999991"/>
  </r>
  <r>
    <s v="TXN03381"/>
    <x v="225"/>
    <s v="CUST1164"/>
    <x v="541"/>
    <x v="2"/>
    <x v="19"/>
    <x v="19"/>
    <x v="3"/>
    <n v="5"/>
    <n v="22.66"/>
    <n v="29.35"/>
    <n v="146.75"/>
    <n v="113.3"/>
    <n v="33.450000000000003"/>
  </r>
  <r>
    <s v="TXN03382"/>
    <x v="43"/>
    <s v="CUST0834"/>
    <x v="1179"/>
    <x v="1"/>
    <x v="45"/>
    <x v="45"/>
    <x v="4"/>
    <n v="5"/>
    <n v="39.729999999999997"/>
    <n v="12.68"/>
    <n v="63.4"/>
    <n v="198.64999999999998"/>
    <n v="-135.24999999999997"/>
  </r>
  <r>
    <s v="TXN03383"/>
    <x v="349"/>
    <s v="CUST0914"/>
    <x v="75"/>
    <x v="1"/>
    <x v="63"/>
    <x v="63"/>
    <x v="4"/>
    <n v="7"/>
    <n v="28.03"/>
    <n v="95.92"/>
    <n v="671.44"/>
    <n v="196.21"/>
    <n v="475.23"/>
  </r>
  <r>
    <s v="TXN03384"/>
    <x v="122"/>
    <s v="CUST0172"/>
    <x v="984"/>
    <x v="2"/>
    <x v="62"/>
    <x v="62"/>
    <x v="2"/>
    <n v="4"/>
    <n v="46.58"/>
    <n v="80.03"/>
    <n v="320.12"/>
    <n v="186.32"/>
    <n v="133.80000000000001"/>
  </r>
  <r>
    <s v="TXN03385"/>
    <x v="355"/>
    <s v="CUST1303"/>
    <x v="458"/>
    <x v="3"/>
    <x v="56"/>
    <x v="56"/>
    <x v="0"/>
    <n v="3"/>
    <n v="41.18"/>
    <n v="48.23"/>
    <n v="144.69"/>
    <n v="123.53999999999999"/>
    <n v="21.150000000000006"/>
  </r>
  <r>
    <s v="TXN03386"/>
    <x v="242"/>
    <s v="CUST1025"/>
    <x v="291"/>
    <x v="2"/>
    <x v="7"/>
    <x v="7"/>
    <x v="3"/>
    <n v="8"/>
    <n v="17.45"/>
    <n v="94.58"/>
    <n v="756.64"/>
    <n v="139.6"/>
    <n v="617.04"/>
  </r>
  <r>
    <s v="TXN03387"/>
    <x v="73"/>
    <s v="CUST0417"/>
    <x v="1168"/>
    <x v="0"/>
    <x v="33"/>
    <x v="33"/>
    <x v="3"/>
    <n v="6"/>
    <n v="35.53"/>
    <n v="45.65"/>
    <n v="273.89999999999998"/>
    <n v="213.18"/>
    <n v="60.71999999999997"/>
  </r>
  <r>
    <s v="TXN03388"/>
    <x v="191"/>
    <s v="CUST0292"/>
    <x v="11"/>
    <x v="2"/>
    <x v="30"/>
    <x v="30"/>
    <x v="3"/>
    <n v="6"/>
    <n v="24.03"/>
    <n v="83.38"/>
    <n v="500.28"/>
    <n v="144.18"/>
    <n v="356.09999999999997"/>
  </r>
  <r>
    <s v="TXN03389"/>
    <x v="8"/>
    <s v="CUST0765"/>
    <x v="844"/>
    <x v="2"/>
    <x v="53"/>
    <x v="53"/>
    <x v="2"/>
    <n v="1"/>
    <n v="23.58"/>
    <n v="31.5"/>
    <n v="31.5"/>
    <n v="23.58"/>
    <n v="7.9200000000000017"/>
  </r>
  <r>
    <s v="TXN03390"/>
    <x v="154"/>
    <s v="CUST1107"/>
    <x v="718"/>
    <x v="0"/>
    <x v="35"/>
    <x v="35"/>
    <x v="4"/>
    <n v="8"/>
    <n v="48.19"/>
    <n v="56.54"/>
    <n v="452.32"/>
    <n v="385.52"/>
    <n v="66.800000000000011"/>
  </r>
  <r>
    <s v="TXN03391"/>
    <x v="178"/>
    <s v="CUST0345"/>
    <x v="781"/>
    <x v="1"/>
    <x v="4"/>
    <x v="4"/>
    <x v="1"/>
    <n v="2"/>
    <n v="1.21"/>
    <n v="19.28"/>
    <n v="38.56"/>
    <n v="2.42"/>
    <n v="36.14"/>
  </r>
  <r>
    <s v="TXN03392"/>
    <x v="160"/>
    <s v="CUST0503"/>
    <x v="553"/>
    <x v="1"/>
    <x v="35"/>
    <x v="35"/>
    <x v="4"/>
    <n v="9"/>
    <n v="48.19"/>
    <n v="93.31"/>
    <n v="839.79"/>
    <n v="433.71"/>
    <n v="406.08"/>
  </r>
  <r>
    <s v="TXN03393"/>
    <x v="279"/>
    <s v="CUST1101"/>
    <x v="830"/>
    <x v="2"/>
    <x v="19"/>
    <x v="19"/>
    <x v="3"/>
    <n v="1"/>
    <n v="22.66"/>
    <n v="31.54"/>
    <n v="31.54"/>
    <n v="22.66"/>
    <n v="8.879999999999999"/>
  </r>
  <r>
    <s v="TXN03394"/>
    <x v="49"/>
    <s v="CUST0868"/>
    <x v="1189"/>
    <x v="3"/>
    <x v="48"/>
    <x v="48"/>
    <x v="0"/>
    <n v="6"/>
    <n v="1.01"/>
    <n v="65.22"/>
    <n v="391.32"/>
    <n v="6.0600000000000005"/>
    <n v="385.26"/>
  </r>
  <r>
    <s v="TXN03395"/>
    <x v="31"/>
    <s v="CUST1137"/>
    <x v="443"/>
    <x v="3"/>
    <x v="64"/>
    <x v="64"/>
    <x v="4"/>
    <n v="7"/>
    <n v="34.61"/>
    <n v="76.709999999999994"/>
    <n v="536.96999999999991"/>
    <n v="242.26999999999998"/>
    <n v="294.69999999999993"/>
  </r>
  <r>
    <s v="TXN03396"/>
    <x v="170"/>
    <s v="CUST0926"/>
    <x v="14"/>
    <x v="0"/>
    <x v="26"/>
    <x v="26"/>
    <x v="4"/>
    <n v="4"/>
    <n v="21.34"/>
    <n v="86.77"/>
    <n v="347.08"/>
    <n v="85.36"/>
    <n v="261.71999999999997"/>
  </r>
  <r>
    <s v="TXN03397"/>
    <x v="256"/>
    <s v="CUST0086"/>
    <x v="1300"/>
    <x v="3"/>
    <x v="69"/>
    <x v="69"/>
    <x v="1"/>
    <n v="9"/>
    <n v="25.33"/>
    <n v="58.36"/>
    <n v="525.24"/>
    <n v="227.96999999999997"/>
    <n v="297.27000000000004"/>
  </r>
  <r>
    <s v="TXN03398"/>
    <x v="251"/>
    <s v="CUST0003"/>
    <x v="892"/>
    <x v="1"/>
    <x v="43"/>
    <x v="43"/>
    <x v="0"/>
    <n v="9"/>
    <n v="30.96"/>
    <n v="33.65"/>
    <n v="302.84999999999997"/>
    <n v="278.64"/>
    <n v="24.20999999999998"/>
  </r>
  <r>
    <s v="TXN03399"/>
    <x v="78"/>
    <s v="CUST0952"/>
    <x v="1269"/>
    <x v="1"/>
    <x v="53"/>
    <x v="53"/>
    <x v="2"/>
    <n v="5"/>
    <n v="23.58"/>
    <n v="63.14"/>
    <n v="315.7"/>
    <n v="117.89999999999999"/>
    <n v="197.8"/>
  </r>
  <r>
    <s v="TXN03400"/>
    <x v="309"/>
    <s v="CUST1272"/>
    <x v="421"/>
    <x v="0"/>
    <x v="41"/>
    <x v="41"/>
    <x v="4"/>
    <n v="1"/>
    <n v="45.1"/>
    <n v="94.8"/>
    <n v="94.8"/>
    <n v="45.1"/>
    <n v="49.699999999999996"/>
  </r>
  <r>
    <s v="TXN03401"/>
    <x v="281"/>
    <s v="CUST0593"/>
    <x v="570"/>
    <x v="1"/>
    <x v="10"/>
    <x v="10"/>
    <x v="1"/>
    <n v="6"/>
    <n v="41.78"/>
    <n v="21.37"/>
    <n v="128.22"/>
    <n v="250.68"/>
    <n v="-122.46000000000001"/>
  </r>
  <r>
    <s v="TXN03402"/>
    <x v="291"/>
    <s v="CUST1338"/>
    <x v="114"/>
    <x v="0"/>
    <x v="0"/>
    <x v="0"/>
    <x v="0"/>
    <n v="8"/>
    <n v="47.78"/>
    <n v="98.23"/>
    <n v="785.84"/>
    <n v="382.24"/>
    <n v="403.6"/>
  </r>
  <r>
    <s v="TXN03403"/>
    <x v="333"/>
    <s v="CUST0343"/>
    <x v="616"/>
    <x v="3"/>
    <x v="37"/>
    <x v="37"/>
    <x v="2"/>
    <n v="7"/>
    <n v="36.64"/>
    <n v="71.08"/>
    <n v="497.56"/>
    <n v="256.48"/>
    <n v="241.07999999999998"/>
  </r>
  <r>
    <s v="TXN03404"/>
    <x v="213"/>
    <s v="CUST0002"/>
    <x v="485"/>
    <x v="3"/>
    <x v="17"/>
    <x v="17"/>
    <x v="1"/>
    <n v="3"/>
    <n v="26.74"/>
    <n v="46.36"/>
    <n v="139.07999999999998"/>
    <n v="80.22"/>
    <n v="58.859999999999985"/>
  </r>
  <r>
    <s v="TXN03405"/>
    <x v="0"/>
    <s v="CUST0124"/>
    <x v="687"/>
    <x v="1"/>
    <x v="14"/>
    <x v="14"/>
    <x v="3"/>
    <n v="9"/>
    <n v="23.97"/>
    <n v="45.99"/>
    <n v="413.91"/>
    <n v="215.73"/>
    <n v="198.18000000000004"/>
  </r>
  <r>
    <s v="TXN03406"/>
    <x v="220"/>
    <s v="CUST0988"/>
    <x v="425"/>
    <x v="1"/>
    <x v="12"/>
    <x v="12"/>
    <x v="2"/>
    <n v="1"/>
    <n v="32.950000000000003"/>
    <n v="50.1"/>
    <n v="50.1"/>
    <n v="32.950000000000003"/>
    <n v="17.149999999999999"/>
  </r>
  <r>
    <s v="TXN03407"/>
    <x v="326"/>
    <s v="CUST0560"/>
    <x v="1003"/>
    <x v="0"/>
    <x v="26"/>
    <x v="26"/>
    <x v="4"/>
    <n v="3"/>
    <n v="21.34"/>
    <n v="85.25"/>
    <n v="255.75"/>
    <n v="64.02"/>
    <n v="191.73000000000002"/>
  </r>
  <r>
    <s v="TXN03408"/>
    <x v="94"/>
    <s v="CUST1225"/>
    <x v="1000"/>
    <x v="3"/>
    <x v="54"/>
    <x v="54"/>
    <x v="1"/>
    <n v="7"/>
    <n v="48.6"/>
    <n v="34.840000000000003"/>
    <n v="243.88000000000002"/>
    <n v="340.2"/>
    <n v="-96.319999999999965"/>
  </r>
  <r>
    <s v="TXN03409"/>
    <x v="266"/>
    <s v="CUST0514"/>
    <x v="705"/>
    <x v="1"/>
    <x v="57"/>
    <x v="57"/>
    <x v="0"/>
    <n v="9"/>
    <n v="31.77"/>
    <n v="53.6"/>
    <n v="482.40000000000003"/>
    <n v="285.93"/>
    <n v="196.47000000000003"/>
  </r>
  <r>
    <s v="TXN03410"/>
    <x v="361"/>
    <s v="CUST1393"/>
    <x v="1348"/>
    <x v="1"/>
    <x v="53"/>
    <x v="53"/>
    <x v="2"/>
    <n v="1"/>
    <n v="23.58"/>
    <n v="97.58"/>
    <n v="97.58"/>
    <n v="23.58"/>
    <n v="74"/>
  </r>
  <r>
    <s v="TXN03411"/>
    <x v="22"/>
    <s v="CUST0779"/>
    <x v="1349"/>
    <x v="1"/>
    <x v="45"/>
    <x v="45"/>
    <x v="4"/>
    <n v="2"/>
    <n v="39.729999999999997"/>
    <n v="37.18"/>
    <n v="74.36"/>
    <n v="79.459999999999994"/>
    <n v="-5.0999999999999943"/>
  </r>
  <r>
    <s v="TXN03412"/>
    <x v="303"/>
    <s v="CUST0720"/>
    <x v="401"/>
    <x v="2"/>
    <x v="64"/>
    <x v="64"/>
    <x v="4"/>
    <n v="6"/>
    <n v="34.61"/>
    <n v="87.36"/>
    <n v="524.16"/>
    <n v="207.66"/>
    <n v="316.5"/>
  </r>
  <r>
    <s v="TXN03413"/>
    <x v="314"/>
    <s v="CUST1295"/>
    <x v="187"/>
    <x v="2"/>
    <x v="51"/>
    <x v="51"/>
    <x v="2"/>
    <n v="2"/>
    <n v="3.13"/>
    <n v="27.55"/>
    <n v="55.1"/>
    <n v="6.26"/>
    <n v="48.84"/>
  </r>
  <r>
    <s v="TXN03414"/>
    <x v="102"/>
    <s v="CUST0436"/>
    <x v="1327"/>
    <x v="2"/>
    <x v="60"/>
    <x v="60"/>
    <x v="1"/>
    <n v="9"/>
    <n v="42.74"/>
    <n v="27.74"/>
    <n v="249.66"/>
    <n v="384.66"/>
    <n v="-135.00000000000003"/>
  </r>
  <r>
    <s v="TXN03415"/>
    <x v="201"/>
    <s v="CUST1199"/>
    <x v="20"/>
    <x v="0"/>
    <x v="23"/>
    <x v="23"/>
    <x v="2"/>
    <n v="3"/>
    <n v="13.68"/>
    <n v="40.44"/>
    <n v="121.32"/>
    <n v="41.04"/>
    <n v="80.28"/>
  </r>
  <r>
    <s v="TXN03416"/>
    <x v="296"/>
    <s v="CUST1046"/>
    <x v="478"/>
    <x v="2"/>
    <x v="32"/>
    <x v="32"/>
    <x v="1"/>
    <n v="4"/>
    <n v="3.21"/>
    <n v="50.42"/>
    <n v="201.68"/>
    <n v="12.84"/>
    <n v="188.84"/>
  </r>
  <r>
    <s v="TXN03417"/>
    <x v="56"/>
    <s v="CUST0577"/>
    <x v="212"/>
    <x v="1"/>
    <x v="65"/>
    <x v="65"/>
    <x v="1"/>
    <n v="6"/>
    <n v="47.62"/>
    <n v="15.82"/>
    <n v="94.92"/>
    <n v="285.71999999999997"/>
    <n v="-190.79999999999995"/>
  </r>
  <r>
    <s v="TXN03418"/>
    <x v="174"/>
    <s v="CUST0094"/>
    <x v="203"/>
    <x v="0"/>
    <x v="66"/>
    <x v="66"/>
    <x v="2"/>
    <n v="8"/>
    <n v="31.85"/>
    <n v="63.26"/>
    <n v="506.08"/>
    <n v="254.8"/>
    <n v="251.27999999999997"/>
  </r>
  <r>
    <s v="TXN03419"/>
    <x v="311"/>
    <s v="CUST0331"/>
    <x v="128"/>
    <x v="2"/>
    <x v="29"/>
    <x v="29"/>
    <x v="2"/>
    <n v="8"/>
    <n v="14.75"/>
    <n v="9.81"/>
    <n v="78.48"/>
    <n v="118"/>
    <n v="-39.519999999999996"/>
  </r>
  <r>
    <s v="TXN03420"/>
    <x v="29"/>
    <s v="CUST1094"/>
    <x v="746"/>
    <x v="2"/>
    <x v="33"/>
    <x v="33"/>
    <x v="3"/>
    <n v="2"/>
    <n v="35.53"/>
    <n v="66.540000000000006"/>
    <n v="133.08000000000001"/>
    <n v="71.06"/>
    <n v="62.02000000000001"/>
  </r>
  <r>
    <s v="TXN03421"/>
    <x v="56"/>
    <s v="CUST1154"/>
    <x v="1244"/>
    <x v="3"/>
    <x v="60"/>
    <x v="60"/>
    <x v="1"/>
    <n v="5"/>
    <n v="42.74"/>
    <n v="23.93"/>
    <n v="119.65"/>
    <n v="213.70000000000002"/>
    <n v="-94.050000000000011"/>
  </r>
  <r>
    <s v="TXN03422"/>
    <x v="114"/>
    <s v="CUST0144"/>
    <x v="717"/>
    <x v="2"/>
    <x v="4"/>
    <x v="4"/>
    <x v="1"/>
    <n v="9"/>
    <n v="1.21"/>
    <n v="80.599999999999994"/>
    <n v="725.4"/>
    <n v="10.89"/>
    <n v="714.51"/>
  </r>
  <r>
    <s v="TXN03423"/>
    <x v="54"/>
    <s v="CUST0616"/>
    <x v="1267"/>
    <x v="0"/>
    <x v="39"/>
    <x v="39"/>
    <x v="1"/>
    <n v="1"/>
    <n v="2.85"/>
    <n v="76.989999999999995"/>
    <n v="76.989999999999995"/>
    <n v="2.85"/>
    <n v="74.14"/>
  </r>
  <r>
    <s v="TXN03424"/>
    <x v="7"/>
    <s v="CUST0184"/>
    <x v="1235"/>
    <x v="0"/>
    <x v="25"/>
    <x v="25"/>
    <x v="2"/>
    <n v="9"/>
    <n v="40.75"/>
    <n v="19.63"/>
    <n v="176.67"/>
    <n v="366.75"/>
    <n v="-190.08"/>
  </r>
  <r>
    <s v="TXN03425"/>
    <x v="45"/>
    <s v="CUST0810"/>
    <x v="1335"/>
    <x v="1"/>
    <x v="4"/>
    <x v="4"/>
    <x v="1"/>
    <n v="9"/>
    <n v="1.21"/>
    <n v="40.75"/>
    <n v="366.75"/>
    <n v="10.89"/>
    <n v="355.86"/>
  </r>
  <r>
    <s v="TXN03426"/>
    <x v="213"/>
    <s v="CUST1431"/>
    <x v="379"/>
    <x v="2"/>
    <x v="49"/>
    <x v="49"/>
    <x v="4"/>
    <n v="1"/>
    <n v="19.98"/>
    <n v="69.03"/>
    <n v="69.03"/>
    <n v="19.98"/>
    <n v="49.05"/>
  </r>
  <r>
    <s v="TXN03427"/>
    <x v="357"/>
    <s v="CUST0252"/>
    <x v="921"/>
    <x v="2"/>
    <x v="62"/>
    <x v="62"/>
    <x v="2"/>
    <n v="1"/>
    <n v="46.58"/>
    <n v="73.900000000000006"/>
    <n v="73.900000000000006"/>
    <n v="46.58"/>
    <n v="27.320000000000007"/>
  </r>
  <r>
    <s v="TXN03428"/>
    <x v="83"/>
    <s v="CUST0287"/>
    <x v="739"/>
    <x v="2"/>
    <x v="31"/>
    <x v="31"/>
    <x v="3"/>
    <n v="8"/>
    <n v="13.9"/>
    <n v="92.23"/>
    <n v="737.84"/>
    <n v="111.2"/>
    <n v="626.64"/>
  </r>
  <r>
    <s v="TXN03429"/>
    <x v="272"/>
    <s v="CUST1485"/>
    <x v="246"/>
    <x v="2"/>
    <x v="57"/>
    <x v="57"/>
    <x v="0"/>
    <n v="6"/>
    <n v="31.77"/>
    <n v="33.4"/>
    <n v="200.39999999999998"/>
    <n v="190.62"/>
    <n v="9.7799999999999727"/>
  </r>
  <r>
    <s v="TXN03430"/>
    <x v="96"/>
    <s v="CUST1140"/>
    <x v="1350"/>
    <x v="0"/>
    <x v="49"/>
    <x v="49"/>
    <x v="4"/>
    <n v="7"/>
    <n v="19.98"/>
    <n v="34.979999999999997"/>
    <n v="244.85999999999999"/>
    <n v="139.86000000000001"/>
    <n v="104.99999999999997"/>
  </r>
  <r>
    <s v="TXN03431"/>
    <x v="122"/>
    <s v="CUST0573"/>
    <x v="549"/>
    <x v="1"/>
    <x v="26"/>
    <x v="26"/>
    <x v="4"/>
    <n v="1"/>
    <n v="21.34"/>
    <n v="70.91"/>
    <n v="70.91"/>
    <n v="21.34"/>
    <n v="49.569999999999993"/>
  </r>
  <r>
    <s v="TXN03432"/>
    <x v="100"/>
    <s v="CUST0885"/>
    <x v="491"/>
    <x v="0"/>
    <x v="67"/>
    <x v="67"/>
    <x v="3"/>
    <n v="4"/>
    <n v="31.5"/>
    <n v="96.48"/>
    <n v="385.92"/>
    <n v="126"/>
    <n v="259.92"/>
  </r>
  <r>
    <s v="TXN03433"/>
    <x v="70"/>
    <s v="CUST0432"/>
    <x v="617"/>
    <x v="1"/>
    <x v="48"/>
    <x v="48"/>
    <x v="0"/>
    <n v="5"/>
    <n v="1.01"/>
    <n v="85.09"/>
    <n v="425.45000000000005"/>
    <n v="5.05"/>
    <n v="420.40000000000003"/>
  </r>
  <r>
    <s v="TXN03434"/>
    <x v="140"/>
    <s v="CUST1251"/>
    <x v="638"/>
    <x v="3"/>
    <x v="30"/>
    <x v="30"/>
    <x v="3"/>
    <n v="8"/>
    <n v="24.03"/>
    <n v="8.0500000000000007"/>
    <n v="64.400000000000006"/>
    <n v="192.24"/>
    <n v="-127.84"/>
  </r>
  <r>
    <s v="TXN03435"/>
    <x v="118"/>
    <s v="CUST1034"/>
    <x v="1115"/>
    <x v="0"/>
    <x v="70"/>
    <x v="70"/>
    <x v="2"/>
    <n v="8"/>
    <n v="36.229999999999997"/>
    <n v="8.65"/>
    <n v="69.2"/>
    <n v="289.83999999999997"/>
    <n v="-220.64"/>
  </r>
  <r>
    <s v="TXN03436"/>
    <x v="0"/>
    <s v="CUST0652"/>
    <x v="494"/>
    <x v="2"/>
    <x v="15"/>
    <x v="15"/>
    <x v="4"/>
    <n v="5"/>
    <n v="40"/>
    <n v="80.25"/>
    <n v="401.25"/>
    <n v="200"/>
    <n v="201.25"/>
  </r>
  <r>
    <s v="TXN03437"/>
    <x v="209"/>
    <s v="CUST1397"/>
    <x v="723"/>
    <x v="0"/>
    <x v="67"/>
    <x v="67"/>
    <x v="3"/>
    <n v="3"/>
    <n v="31.5"/>
    <n v="86.3"/>
    <n v="258.89999999999998"/>
    <n v="94.5"/>
    <n v="164.39999999999998"/>
  </r>
  <r>
    <s v="TXN03438"/>
    <x v="113"/>
    <s v="CUST0702"/>
    <x v="1351"/>
    <x v="3"/>
    <x v="7"/>
    <x v="7"/>
    <x v="3"/>
    <n v="2"/>
    <n v="17.45"/>
    <n v="27.93"/>
    <n v="55.86"/>
    <n v="34.9"/>
    <n v="20.96"/>
  </r>
  <r>
    <s v="TXN03439"/>
    <x v="359"/>
    <s v="CUST1301"/>
    <x v="1352"/>
    <x v="2"/>
    <x v="59"/>
    <x v="59"/>
    <x v="0"/>
    <n v="5"/>
    <n v="35.39"/>
    <n v="71.31"/>
    <n v="356.55"/>
    <n v="176.95"/>
    <n v="179.60000000000002"/>
  </r>
  <r>
    <s v="TXN03440"/>
    <x v="288"/>
    <s v="CUST0536"/>
    <x v="603"/>
    <x v="1"/>
    <x v="11"/>
    <x v="11"/>
    <x v="2"/>
    <n v="4"/>
    <n v="45.97"/>
    <n v="76.81"/>
    <n v="307.24"/>
    <n v="183.88"/>
    <n v="123.36000000000001"/>
  </r>
  <r>
    <s v="TXN03441"/>
    <x v="362"/>
    <s v="CUST1450"/>
    <x v="713"/>
    <x v="1"/>
    <x v="52"/>
    <x v="52"/>
    <x v="1"/>
    <n v="1"/>
    <n v="14.27"/>
    <n v="96.38"/>
    <n v="96.38"/>
    <n v="14.27"/>
    <n v="82.11"/>
  </r>
  <r>
    <s v="TXN03442"/>
    <x v="345"/>
    <s v="CUST0928"/>
    <x v="461"/>
    <x v="2"/>
    <x v="58"/>
    <x v="58"/>
    <x v="0"/>
    <n v="8"/>
    <n v="11.76"/>
    <n v="80.84"/>
    <n v="646.72"/>
    <n v="94.08"/>
    <n v="552.64"/>
  </r>
  <r>
    <s v="TXN03443"/>
    <x v="122"/>
    <s v="CUST0560"/>
    <x v="1003"/>
    <x v="0"/>
    <x v="3"/>
    <x v="3"/>
    <x v="0"/>
    <n v="1"/>
    <n v="28.91"/>
    <n v="80.790000000000006"/>
    <n v="80.790000000000006"/>
    <n v="28.91"/>
    <n v="51.88000000000001"/>
  </r>
  <r>
    <s v="TXN03444"/>
    <x v="230"/>
    <s v="CUST0504"/>
    <x v="1353"/>
    <x v="3"/>
    <x v="21"/>
    <x v="21"/>
    <x v="0"/>
    <n v="3"/>
    <n v="12.41"/>
    <n v="96.91"/>
    <n v="290.73"/>
    <n v="37.230000000000004"/>
    <n v="253.5"/>
  </r>
  <r>
    <s v="TXN03445"/>
    <x v="312"/>
    <s v="CUST1357"/>
    <x v="499"/>
    <x v="0"/>
    <x v="54"/>
    <x v="54"/>
    <x v="1"/>
    <n v="7"/>
    <n v="48.6"/>
    <n v="56.9"/>
    <n v="398.3"/>
    <n v="340.2"/>
    <n v="58.100000000000023"/>
  </r>
  <r>
    <s v="TXN03446"/>
    <x v="96"/>
    <s v="CUST0659"/>
    <x v="777"/>
    <x v="2"/>
    <x v="13"/>
    <x v="13"/>
    <x v="0"/>
    <n v="5"/>
    <n v="4.59"/>
    <n v="43.14"/>
    <n v="215.7"/>
    <n v="22.95"/>
    <n v="192.75"/>
  </r>
  <r>
    <s v="TXN03447"/>
    <x v="52"/>
    <s v="CUST0700"/>
    <x v="220"/>
    <x v="1"/>
    <x v="34"/>
    <x v="34"/>
    <x v="2"/>
    <n v="4"/>
    <n v="8.02"/>
    <n v="9.2200000000000006"/>
    <n v="36.880000000000003"/>
    <n v="32.08"/>
    <n v="4.8000000000000043"/>
  </r>
  <r>
    <s v="TXN03448"/>
    <x v="342"/>
    <s v="CUST0432"/>
    <x v="617"/>
    <x v="1"/>
    <x v="67"/>
    <x v="67"/>
    <x v="3"/>
    <n v="3"/>
    <n v="31.5"/>
    <n v="26.06"/>
    <n v="78.179999999999993"/>
    <n v="94.5"/>
    <n v="-16.320000000000007"/>
  </r>
  <r>
    <s v="TXN03449"/>
    <x v="185"/>
    <s v="CUST0942"/>
    <x v="729"/>
    <x v="3"/>
    <x v="22"/>
    <x v="22"/>
    <x v="0"/>
    <n v="5"/>
    <n v="19.34"/>
    <n v="8.9499999999999993"/>
    <n v="44.75"/>
    <n v="96.7"/>
    <n v="-51.95"/>
  </r>
  <r>
    <s v="TXN03450"/>
    <x v="250"/>
    <s v="CUST1228"/>
    <x v="669"/>
    <x v="0"/>
    <x v="57"/>
    <x v="57"/>
    <x v="0"/>
    <n v="4"/>
    <n v="31.77"/>
    <n v="13.93"/>
    <n v="55.72"/>
    <n v="127.08"/>
    <n v="-71.36"/>
  </r>
  <r>
    <s v="TXN03451"/>
    <x v="132"/>
    <s v="CUST0673"/>
    <x v="1354"/>
    <x v="0"/>
    <x v="49"/>
    <x v="49"/>
    <x v="4"/>
    <n v="9"/>
    <n v="19.98"/>
    <n v="47.35"/>
    <n v="426.15000000000003"/>
    <n v="179.82"/>
    <n v="246.33000000000004"/>
  </r>
  <r>
    <s v="TXN03452"/>
    <x v="361"/>
    <s v="CUST0033"/>
    <x v="510"/>
    <x v="3"/>
    <x v="53"/>
    <x v="53"/>
    <x v="2"/>
    <n v="2"/>
    <n v="23.58"/>
    <n v="35.619999999999997"/>
    <n v="71.239999999999995"/>
    <n v="47.16"/>
    <n v="24.08"/>
  </r>
  <r>
    <s v="TXN03453"/>
    <x v="11"/>
    <s v="CUST1417"/>
    <x v="38"/>
    <x v="0"/>
    <x v="43"/>
    <x v="43"/>
    <x v="0"/>
    <n v="2"/>
    <n v="30.96"/>
    <n v="74.62"/>
    <n v="149.24"/>
    <n v="61.92"/>
    <n v="87.320000000000007"/>
  </r>
  <r>
    <s v="TXN03454"/>
    <x v="146"/>
    <s v="CUST0274"/>
    <x v="789"/>
    <x v="2"/>
    <x v="52"/>
    <x v="52"/>
    <x v="1"/>
    <n v="4"/>
    <n v="14.27"/>
    <n v="24.67"/>
    <n v="98.68"/>
    <n v="57.08"/>
    <n v="41.600000000000009"/>
  </r>
  <r>
    <s v="TXN03455"/>
    <x v="185"/>
    <s v="CUST1324"/>
    <x v="13"/>
    <x v="1"/>
    <x v="19"/>
    <x v="19"/>
    <x v="3"/>
    <n v="2"/>
    <n v="22.66"/>
    <n v="57.3"/>
    <n v="114.6"/>
    <n v="45.32"/>
    <n v="69.28"/>
  </r>
  <r>
    <s v="TXN03456"/>
    <x v="238"/>
    <s v="CUST0005"/>
    <x v="1332"/>
    <x v="2"/>
    <x v="67"/>
    <x v="67"/>
    <x v="3"/>
    <n v="7"/>
    <n v="31.5"/>
    <n v="47.33"/>
    <n v="331.31"/>
    <n v="220.5"/>
    <n v="110.81"/>
  </r>
  <r>
    <s v="TXN03457"/>
    <x v="209"/>
    <s v="CUST1247"/>
    <x v="174"/>
    <x v="0"/>
    <x v="44"/>
    <x v="44"/>
    <x v="4"/>
    <n v="1"/>
    <n v="2.25"/>
    <n v="38.24"/>
    <n v="38.24"/>
    <n v="2.25"/>
    <n v="35.99"/>
  </r>
  <r>
    <s v="TXN03458"/>
    <x v="339"/>
    <s v="CUST0976"/>
    <x v="623"/>
    <x v="3"/>
    <x v="14"/>
    <x v="14"/>
    <x v="3"/>
    <n v="3"/>
    <n v="23.97"/>
    <n v="95.35"/>
    <n v="286.04999999999995"/>
    <n v="71.91"/>
    <n v="214.13999999999996"/>
  </r>
  <r>
    <s v="TXN03459"/>
    <x v="143"/>
    <s v="CUST0009"/>
    <x v="309"/>
    <x v="0"/>
    <x v="0"/>
    <x v="0"/>
    <x v="0"/>
    <n v="9"/>
    <n v="47.78"/>
    <n v="15.42"/>
    <n v="138.78"/>
    <n v="430.02"/>
    <n v="-291.24"/>
  </r>
  <r>
    <s v="TXN03460"/>
    <x v="263"/>
    <s v="CUST0020"/>
    <x v="1355"/>
    <x v="2"/>
    <x v="45"/>
    <x v="45"/>
    <x v="4"/>
    <n v="8"/>
    <n v="39.729999999999997"/>
    <n v="25.07"/>
    <n v="200.56"/>
    <n v="317.83999999999997"/>
    <n v="-117.27999999999997"/>
  </r>
  <r>
    <s v="TXN03461"/>
    <x v="239"/>
    <s v="CUST1378"/>
    <x v="230"/>
    <x v="1"/>
    <x v="39"/>
    <x v="39"/>
    <x v="1"/>
    <n v="2"/>
    <n v="2.85"/>
    <n v="87.19"/>
    <n v="174.38"/>
    <n v="5.7"/>
    <n v="168.68"/>
  </r>
  <r>
    <s v="TXN03462"/>
    <x v="193"/>
    <s v="CUST0356"/>
    <x v="500"/>
    <x v="1"/>
    <x v="5"/>
    <x v="5"/>
    <x v="2"/>
    <n v="7"/>
    <n v="35.82"/>
    <n v="57.04"/>
    <n v="399.28"/>
    <n v="250.74"/>
    <n v="148.53999999999996"/>
  </r>
  <r>
    <s v="TXN03463"/>
    <x v="133"/>
    <s v="CUST0847"/>
    <x v="25"/>
    <x v="2"/>
    <x v="12"/>
    <x v="12"/>
    <x v="2"/>
    <n v="9"/>
    <n v="32.950000000000003"/>
    <n v="19.59"/>
    <n v="176.31"/>
    <n v="296.55"/>
    <n v="-120.24000000000001"/>
  </r>
  <r>
    <s v="TXN03464"/>
    <x v="310"/>
    <s v="CUST1139"/>
    <x v="414"/>
    <x v="3"/>
    <x v="11"/>
    <x v="11"/>
    <x v="2"/>
    <n v="4"/>
    <n v="45.97"/>
    <n v="80.900000000000006"/>
    <n v="323.60000000000002"/>
    <n v="183.88"/>
    <n v="139.72000000000003"/>
  </r>
  <r>
    <s v="TXN03465"/>
    <x v="344"/>
    <s v="CUST1427"/>
    <x v="782"/>
    <x v="2"/>
    <x v="50"/>
    <x v="50"/>
    <x v="2"/>
    <n v="2"/>
    <n v="23.2"/>
    <n v="22.38"/>
    <n v="44.76"/>
    <n v="46.4"/>
    <n v="-1.6400000000000006"/>
  </r>
  <r>
    <s v="TXN03466"/>
    <x v="269"/>
    <s v="CUST1441"/>
    <x v="486"/>
    <x v="0"/>
    <x v="51"/>
    <x v="51"/>
    <x v="2"/>
    <n v="9"/>
    <n v="3.13"/>
    <n v="20.84"/>
    <n v="187.56"/>
    <n v="28.169999999999998"/>
    <n v="159.39000000000001"/>
  </r>
  <r>
    <s v="TXN03467"/>
    <x v="359"/>
    <s v="CUST1002"/>
    <x v="742"/>
    <x v="2"/>
    <x v="49"/>
    <x v="49"/>
    <x v="4"/>
    <n v="8"/>
    <n v="19.98"/>
    <n v="93.1"/>
    <n v="744.8"/>
    <n v="159.84"/>
    <n v="584.95999999999992"/>
  </r>
  <r>
    <s v="TXN03468"/>
    <x v="25"/>
    <s v="CUST0805"/>
    <x v="692"/>
    <x v="2"/>
    <x v="51"/>
    <x v="51"/>
    <x v="2"/>
    <n v="9"/>
    <n v="3.13"/>
    <n v="59.78"/>
    <n v="538.02"/>
    <n v="28.169999999999998"/>
    <n v="509.84999999999997"/>
  </r>
  <r>
    <s v="TXN03469"/>
    <x v="113"/>
    <s v="CUST1103"/>
    <x v="985"/>
    <x v="0"/>
    <x v="42"/>
    <x v="42"/>
    <x v="1"/>
    <n v="2"/>
    <n v="1.35"/>
    <n v="67.599999999999994"/>
    <n v="135.19999999999999"/>
    <n v="2.7"/>
    <n v="132.5"/>
  </r>
  <r>
    <s v="TXN03470"/>
    <x v="105"/>
    <s v="CUST0167"/>
    <x v="1250"/>
    <x v="0"/>
    <x v="46"/>
    <x v="46"/>
    <x v="3"/>
    <n v="3"/>
    <n v="15.25"/>
    <n v="84.39"/>
    <n v="253.17000000000002"/>
    <n v="45.75"/>
    <n v="207.42000000000002"/>
  </r>
  <r>
    <s v="TXN03471"/>
    <x v="292"/>
    <s v="CUST1330"/>
    <x v="909"/>
    <x v="0"/>
    <x v="74"/>
    <x v="74"/>
    <x v="3"/>
    <n v="5"/>
    <n v="8.86"/>
    <n v="76.31"/>
    <n v="381.55"/>
    <n v="44.3"/>
    <n v="337.25"/>
  </r>
  <r>
    <s v="TXN03472"/>
    <x v="294"/>
    <s v="CUST1334"/>
    <x v="1321"/>
    <x v="2"/>
    <x v="26"/>
    <x v="26"/>
    <x v="4"/>
    <n v="7"/>
    <n v="21.34"/>
    <n v="5.16"/>
    <n v="36.120000000000005"/>
    <n v="149.38"/>
    <n v="-113.25999999999999"/>
  </r>
  <r>
    <s v="TXN03473"/>
    <x v="12"/>
    <s v="CUST0159"/>
    <x v="1356"/>
    <x v="3"/>
    <x v="51"/>
    <x v="51"/>
    <x v="2"/>
    <n v="9"/>
    <n v="3.13"/>
    <n v="45.39"/>
    <n v="408.51"/>
    <n v="28.169999999999998"/>
    <n v="380.34"/>
  </r>
  <r>
    <s v="TXN03474"/>
    <x v="213"/>
    <s v="CUST1104"/>
    <x v="1278"/>
    <x v="3"/>
    <x v="50"/>
    <x v="50"/>
    <x v="2"/>
    <n v="2"/>
    <n v="23.2"/>
    <n v="57.26"/>
    <n v="114.52"/>
    <n v="46.4"/>
    <n v="68.12"/>
  </r>
  <r>
    <s v="TXN03475"/>
    <x v="205"/>
    <s v="CUST0064"/>
    <x v="259"/>
    <x v="0"/>
    <x v="64"/>
    <x v="64"/>
    <x v="4"/>
    <n v="9"/>
    <n v="34.61"/>
    <n v="64.63"/>
    <n v="581.66999999999996"/>
    <n v="311.49"/>
    <n v="270.17999999999995"/>
  </r>
  <r>
    <s v="TXN03476"/>
    <x v="64"/>
    <s v="CUST1376"/>
    <x v="987"/>
    <x v="2"/>
    <x v="0"/>
    <x v="0"/>
    <x v="0"/>
    <n v="7"/>
    <n v="47.78"/>
    <n v="96.25"/>
    <n v="673.75"/>
    <n v="334.46000000000004"/>
    <n v="339.28999999999996"/>
  </r>
  <r>
    <s v="TXN03477"/>
    <x v="99"/>
    <s v="CUST0912"/>
    <x v="444"/>
    <x v="1"/>
    <x v="38"/>
    <x v="38"/>
    <x v="3"/>
    <n v="7"/>
    <n v="32.54"/>
    <n v="63.9"/>
    <n v="447.3"/>
    <n v="227.78"/>
    <n v="219.52"/>
  </r>
  <r>
    <s v="TXN03478"/>
    <x v="310"/>
    <s v="CUST1377"/>
    <x v="129"/>
    <x v="0"/>
    <x v="30"/>
    <x v="30"/>
    <x v="3"/>
    <n v="5"/>
    <n v="24.03"/>
    <n v="36.729999999999997"/>
    <n v="183.64999999999998"/>
    <n v="120.15"/>
    <n v="63.499999999999972"/>
  </r>
  <r>
    <s v="TXN03479"/>
    <x v="187"/>
    <s v="CUST0253"/>
    <x v="1357"/>
    <x v="2"/>
    <x v="1"/>
    <x v="1"/>
    <x v="1"/>
    <n v="4"/>
    <n v="22.93"/>
    <n v="91.69"/>
    <n v="366.76"/>
    <n v="91.72"/>
    <n v="275.03999999999996"/>
  </r>
  <r>
    <s v="TXN03480"/>
    <x v="342"/>
    <s v="CUST0723"/>
    <x v="568"/>
    <x v="0"/>
    <x v="10"/>
    <x v="10"/>
    <x v="1"/>
    <n v="6"/>
    <n v="41.78"/>
    <n v="21.69"/>
    <n v="130.14000000000001"/>
    <n v="250.68"/>
    <n v="-120.53999999999999"/>
  </r>
  <r>
    <s v="TXN03481"/>
    <x v="204"/>
    <s v="CUST0771"/>
    <x v="792"/>
    <x v="0"/>
    <x v="66"/>
    <x v="66"/>
    <x v="2"/>
    <n v="8"/>
    <n v="31.85"/>
    <n v="82.51"/>
    <n v="660.08"/>
    <n v="254.8"/>
    <n v="405.28000000000003"/>
  </r>
  <r>
    <s v="TXN03482"/>
    <x v="199"/>
    <s v="CUST1232"/>
    <x v="100"/>
    <x v="3"/>
    <x v="11"/>
    <x v="11"/>
    <x v="2"/>
    <n v="7"/>
    <n v="45.97"/>
    <n v="72.040000000000006"/>
    <n v="504.28000000000003"/>
    <n v="321.78999999999996"/>
    <n v="182.49000000000007"/>
  </r>
  <r>
    <s v="TXN03483"/>
    <x v="140"/>
    <s v="CUST0734"/>
    <x v="1358"/>
    <x v="2"/>
    <x v="2"/>
    <x v="2"/>
    <x v="1"/>
    <n v="2"/>
    <n v="33.65"/>
    <n v="42.83"/>
    <n v="85.66"/>
    <n v="67.3"/>
    <n v="18.36"/>
  </r>
  <r>
    <s v="TXN03484"/>
    <x v="343"/>
    <s v="CUST0793"/>
    <x v="1359"/>
    <x v="3"/>
    <x v="56"/>
    <x v="56"/>
    <x v="0"/>
    <n v="6"/>
    <n v="41.18"/>
    <n v="32.53"/>
    <n v="195.18"/>
    <n v="247.07999999999998"/>
    <n v="-51.899999999999977"/>
  </r>
  <r>
    <s v="TXN03485"/>
    <x v="6"/>
    <s v="CUST0363"/>
    <x v="1118"/>
    <x v="3"/>
    <x v="36"/>
    <x v="36"/>
    <x v="2"/>
    <n v="4"/>
    <n v="44.18"/>
    <n v="11.03"/>
    <n v="44.12"/>
    <n v="176.72"/>
    <n v="-132.6"/>
  </r>
  <r>
    <s v="TXN03486"/>
    <x v="213"/>
    <s v="CUST1428"/>
    <x v="930"/>
    <x v="3"/>
    <x v="0"/>
    <x v="0"/>
    <x v="0"/>
    <n v="3"/>
    <n v="47.78"/>
    <n v="24.45"/>
    <n v="73.349999999999994"/>
    <n v="143.34"/>
    <n v="-69.990000000000009"/>
  </r>
  <r>
    <s v="TXN03487"/>
    <x v="86"/>
    <s v="CUST0018"/>
    <x v="654"/>
    <x v="3"/>
    <x v="36"/>
    <x v="36"/>
    <x v="2"/>
    <n v="4"/>
    <n v="44.18"/>
    <n v="92.15"/>
    <n v="368.6"/>
    <n v="176.72"/>
    <n v="191.88000000000002"/>
  </r>
  <r>
    <s v="TXN03488"/>
    <x v="303"/>
    <s v="CUST0256"/>
    <x v="1322"/>
    <x v="2"/>
    <x v="24"/>
    <x v="24"/>
    <x v="0"/>
    <n v="2"/>
    <n v="24.52"/>
    <n v="27.38"/>
    <n v="54.76"/>
    <n v="49.04"/>
    <n v="5.7199999999999989"/>
  </r>
  <r>
    <s v="TXN03489"/>
    <x v="219"/>
    <s v="CUST0948"/>
    <x v="241"/>
    <x v="0"/>
    <x v="9"/>
    <x v="9"/>
    <x v="4"/>
    <n v="7"/>
    <n v="38.15"/>
    <n v="6.9"/>
    <n v="48.300000000000004"/>
    <n v="267.05"/>
    <n v="-218.75"/>
  </r>
  <r>
    <s v="TXN03490"/>
    <x v="184"/>
    <s v="CUST0759"/>
    <x v="890"/>
    <x v="3"/>
    <x v="3"/>
    <x v="3"/>
    <x v="0"/>
    <n v="3"/>
    <n v="28.91"/>
    <n v="67.91"/>
    <n v="203.73"/>
    <n v="86.73"/>
    <n v="116.99999999999999"/>
  </r>
  <r>
    <s v="TXN03491"/>
    <x v="39"/>
    <s v="CUST0396"/>
    <x v="662"/>
    <x v="2"/>
    <x v="19"/>
    <x v="19"/>
    <x v="3"/>
    <n v="7"/>
    <n v="22.66"/>
    <n v="74.7"/>
    <n v="522.9"/>
    <n v="158.62"/>
    <n v="364.28"/>
  </r>
  <r>
    <s v="TXN03492"/>
    <x v="227"/>
    <s v="CUST0911"/>
    <x v="832"/>
    <x v="0"/>
    <x v="66"/>
    <x v="66"/>
    <x v="2"/>
    <n v="4"/>
    <n v="31.85"/>
    <n v="81.63"/>
    <n v="326.52"/>
    <n v="127.4"/>
    <n v="199.11999999999998"/>
  </r>
  <r>
    <s v="TXN03493"/>
    <x v="147"/>
    <s v="CUST0020"/>
    <x v="1355"/>
    <x v="2"/>
    <x v="44"/>
    <x v="44"/>
    <x v="4"/>
    <n v="2"/>
    <n v="2.25"/>
    <n v="9.25"/>
    <n v="18.5"/>
    <n v="4.5"/>
    <n v="14"/>
  </r>
  <r>
    <s v="TXN03494"/>
    <x v="316"/>
    <s v="CUST0454"/>
    <x v="1360"/>
    <x v="1"/>
    <x v="31"/>
    <x v="31"/>
    <x v="3"/>
    <n v="4"/>
    <n v="13.9"/>
    <n v="64.31"/>
    <n v="257.24"/>
    <n v="55.6"/>
    <n v="201.64000000000001"/>
  </r>
  <r>
    <s v="TXN03495"/>
    <x v="293"/>
    <s v="CUST0041"/>
    <x v="1135"/>
    <x v="0"/>
    <x v="65"/>
    <x v="65"/>
    <x v="1"/>
    <n v="1"/>
    <n v="47.62"/>
    <n v="26.73"/>
    <n v="26.73"/>
    <n v="47.62"/>
    <n v="-20.889999999999997"/>
  </r>
  <r>
    <s v="TXN03496"/>
    <x v="294"/>
    <s v="CUST0576"/>
    <x v="592"/>
    <x v="0"/>
    <x v="14"/>
    <x v="14"/>
    <x v="3"/>
    <n v="4"/>
    <n v="23.97"/>
    <n v="17.21"/>
    <n v="68.84"/>
    <n v="95.88"/>
    <n v="-27.039999999999992"/>
  </r>
  <r>
    <s v="TXN03497"/>
    <x v="21"/>
    <s v="CUST1394"/>
    <x v="915"/>
    <x v="1"/>
    <x v="3"/>
    <x v="3"/>
    <x v="0"/>
    <n v="3"/>
    <n v="28.91"/>
    <n v="55.35"/>
    <n v="166.05"/>
    <n v="86.73"/>
    <n v="79.320000000000007"/>
  </r>
  <r>
    <s v="TXN03498"/>
    <x v="18"/>
    <s v="CUST1453"/>
    <x v="905"/>
    <x v="3"/>
    <x v="15"/>
    <x v="15"/>
    <x v="4"/>
    <n v="8"/>
    <n v="40"/>
    <n v="76.58"/>
    <n v="612.64"/>
    <n v="320"/>
    <n v="292.64"/>
  </r>
  <r>
    <s v="TXN03499"/>
    <x v="186"/>
    <s v="CUST0733"/>
    <x v="1361"/>
    <x v="1"/>
    <x v="4"/>
    <x v="4"/>
    <x v="1"/>
    <n v="7"/>
    <n v="1.21"/>
    <n v="75.599999999999994"/>
    <n v="529.19999999999993"/>
    <n v="8.4699999999999989"/>
    <n v="520.7299999999999"/>
  </r>
  <r>
    <s v="TXN03500"/>
    <x v="295"/>
    <s v="CUST0393"/>
    <x v="1073"/>
    <x v="2"/>
    <x v="16"/>
    <x v="16"/>
    <x v="3"/>
    <n v="4"/>
    <n v="47.88"/>
    <n v="93.47"/>
    <n v="373.88"/>
    <n v="191.52"/>
    <n v="182.35999999999999"/>
  </r>
  <r>
    <s v="TXN03501"/>
    <x v="276"/>
    <s v="CUST0185"/>
    <x v="35"/>
    <x v="2"/>
    <x v="45"/>
    <x v="45"/>
    <x v="4"/>
    <n v="4"/>
    <n v="39.729999999999997"/>
    <n v="66.25"/>
    <n v="265"/>
    <n v="158.91999999999999"/>
    <n v="106.08000000000001"/>
  </r>
  <r>
    <s v="TXN03502"/>
    <x v="82"/>
    <s v="CUST1257"/>
    <x v="1047"/>
    <x v="2"/>
    <x v="58"/>
    <x v="58"/>
    <x v="0"/>
    <n v="5"/>
    <n v="11.76"/>
    <n v="31.17"/>
    <n v="155.85000000000002"/>
    <n v="58.8"/>
    <n v="97.050000000000026"/>
  </r>
  <r>
    <s v="TXN03503"/>
    <x v="330"/>
    <s v="CUST1281"/>
    <x v="198"/>
    <x v="2"/>
    <x v="69"/>
    <x v="69"/>
    <x v="1"/>
    <n v="2"/>
    <n v="25.33"/>
    <n v="27.54"/>
    <n v="55.08"/>
    <n v="50.66"/>
    <n v="4.4200000000000017"/>
  </r>
  <r>
    <s v="TXN03504"/>
    <x v="290"/>
    <s v="CUST0621"/>
    <x v="724"/>
    <x v="0"/>
    <x v="52"/>
    <x v="52"/>
    <x v="1"/>
    <n v="3"/>
    <n v="14.27"/>
    <n v="53.68"/>
    <n v="161.04"/>
    <n v="42.81"/>
    <n v="118.22999999999999"/>
  </r>
  <r>
    <s v="TXN03505"/>
    <x v="349"/>
    <s v="CUST1471"/>
    <x v="472"/>
    <x v="0"/>
    <x v="39"/>
    <x v="39"/>
    <x v="1"/>
    <n v="9"/>
    <n v="2.85"/>
    <n v="62.69"/>
    <n v="564.21"/>
    <n v="25.650000000000002"/>
    <n v="538.56000000000006"/>
  </r>
  <r>
    <s v="TXN03506"/>
    <x v="353"/>
    <s v="CUST0453"/>
    <x v="1046"/>
    <x v="2"/>
    <x v="56"/>
    <x v="56"/>
    <x v="0"/>
    <n v="2"/>
    <n v="41.18"/>
    <n v="48.01"/>
    <n v="96.02"/>
    <n v="82.36"/>
    <n v="13.659999999999997"/>
  </r>
  <r>
    <s v="TXN03507"/>
    <x v="140"/>
    <s v="CUST0480"/>
    <x v="1362"/>
    <x v="0"/>
    <x v="12"/>
    <x v="12"/>
    <x v="2"/>
    <n v="5"/>
    <n v="32.950000000000003"/>
    <n v="17.920000000000002"/>
    <n v="89.600000000000009"/>
    <n v="164.75"/>
    <n v="-75.149999999999991"/>
  </r>
  <r>
    <s v="TXN03508"/>
    <x v="199"/>
    <s v="CUST1012"/>
    <x v="1009"/>
    <x v="2"/>
    <x v="41"/>
    <x v="41"/>
    <x v="4"/>
    <n v="4"/>
    <n v="45.1"/>
    <n v="84.23"/>
    <n v="336.92"/>
    <n v="180.4"/>
    <n v="156.52000000000001"/>
  </r>
  <r>
    <s v="TXN03509"/>
    <x v="315"/>
    <s v="CUST0744"/>
    <x v="49"/>
    <x v="0"/>
    <x v="49"/>
    <x v="49"/>
    <x v="4"/>
    <n v="9"/>
    <n v="19.98"/>
    <n v="51.35"/>
    <n v="462.15000000000003"/>
    <n v="179.82"/>
    <n v="282.33000000000004"/>
  </r>
  <r>
    <s v="TXN03510"/>
    <x v="221"/>
    <s v="CUST0076"/>
    <x v="116"/>
    <x v="2"/>
    <x v="1"/>
    <x v="1"/>
    <x v="1"/>
    <n v="1"/>
    <n v="22.93"/>
    <n v="73.72"/>
    <n v="73.72"/>
    <n v="22.93"/>
    <n v="50.79"/>
  </r>
  <r>
    <s v="TXN03511"/>
    <x v="14"/>
    <s v="CUST0575"/>
    <x v="258"/>
    <x v="2"/>
    <x v="57"/>
    <x v="57"/>
    <x v="0"/>
    <n v="6"/>
    <n v="31.77"/>
    <n v="95.66"/>
    <n v="573.96"/>
    <n v="190.62"/>
    <n v="383.34000000000003"/>
  </r>
  <r>
    <s v="TXN03512"/>
    <x v="26"/>
    <s v="CUST1010"/>
    <x v="1020"/>
    <x v="3"/>
    <x v="63"/>
    <x v="63"/>
    <x v="4"/>
    <n v="6"/>
    <n v="28.03"/>
    <n v="13.38"/>
    <n v="80.28"/>
    <n v="168.18"/>
    <n v="-87.9"/>
  </r>
  <r>
    <s v="TXN03513"/>
    <x v="336"/>
    <s v="CUST1442"/>
    <x v="891"/>
    <x v="2"/>
    <x v="5"/>
    <x v="5"/>
    <x v="2"/>
    <n v="2"/>
    <n v="35.82"/>
    <n v="87.6"/>
    <n v="175.2"/>
    <n v="71.64"/>
    <n v="103.55999999999999"/>
  </r>
  <r>
    <s v="TXN03514"/>
    <x v="13"/>
    <s v="CUST1448"/>
    <x v="171"/>
    <x v="3"/>
    <x v="58"/>
    <x v="58"/>
    <x v="0"/>
    <n v="6"/>
    <n v="11.76"/>
    <n v="36.17"/>
    <n v="217.02"/>
    <n v="70.56"/>
    <n v="146.46"/>
  </r>
  <r>
    <s v="TXN03515"/>
    <x v="3"/>
    <s v="CUST1242"/>
    <x v="1230"/>
    <x v="0"/>
    <x v="22"/>
    <x v="22"/>
    <x v="0"/>
    <n v="5"/>
    <n v="19.34"/>
    <n v="47.63"/>
    <n v="238.15"/>
    <n v="96.7"/>
    <n v="141.44999999999999"/>
  </r>
  <r>
    <s v="TXN03516"/>
    <x v="163"/>
    <s v="CUST0429"/>
    <x v="161"/>
    <x v="3"/>
    <x v="28"/>
    <x v="28"/>
    <x v="3"/>
    <n v="3"/>
    <n v="16.21"/>
    <n v="47.18"/>
    <n v="141.54"/>
    <n v="48.63"/>
    <n v="92.91"/>
  </r>
  <r>
    <s v="TXN03517"/>
    <x v="99"/>
    <s v="CUST0015"/>
    <x v="796"/>
    <x v="1"/>
    <x v="3"/>
    <x v="3"/>
    <x v="0"/>
    <n v="5"/>
    <n v="28.91"/>
    <n v="72.5"/>
    <n v="362.5"/>
    <n v="144.55000000000001"/>
    <n v="217.95"/>
  </r>
  <r>
    <s v="TXN03518"/>
    <x v="343"/>
    <s v="CUST0402"/>
    <x v="1363"/>
    <x v="3"/>
    <x v="42"/>
    <x v="42"/>
    <x v="1"/>
    <n v="4"/>
    <n v="1.35"/>
    <n v="80.260000000000005"/>
    <n v="321.04000000000002"/>
    <n v="5.4"/>
    <n v="315.64000000000004"/>
  </r>
  <r>
    <s v="TXN03519"/>
    <x v="286"/>
    <s v="CUST1308"/>
    <x v="1364"/>
    <x v="3"/>
    <x v="9"/>
    <x v="9"/>
    <x v="4"/>
    <n v="8"/>
    <n v="38.15"/>
    <n v="45.89"/>
    <n v="367.12"/>
    <n v="305.2"/>
    <n v="61.920000000000016"/>
  </r>
  <r>
    <s v="TXN03520"/>
    <x v="96"/>
    <s v="CUST0812"/>
    <x v="221"/>
    <x v="0"/>
    <x v="19"/>
    <x v="19"/>
    <x v="3"/>
    <n v="3"/>
    <n v="22.66"/>
    <n v="50.96"/>
    <n v="152.88"/>
    <n v="67.98"/>
    <n v="84.899999999999991"/>
  </r>
  <r>
    <s v="TXN03521"/>
    <x v="221"/>
    <s v="CUST0228"/>
    <x v="676"/>
    <x v="3"/>
    <x v="18"/>
    <x v="18"/>
    <x v="4"/>
    <n v="5"/>
    <n v="45.26"/>
    <n v="94.11"/>
    <n v="470.55"/>
    <n v="226.29999999999998"/>
    <n v="244.25000000000003"/>
  </r>
  <r>
    <s v="TXN03522"/>
    <x v="295"/>
    <s v="CUST0569"/>
    <x v="1067"/>
    <x v="1"/>
    <x v="35"/>
    <x v="35"/>
    <x v="4"/>
    <n v="2"/>
    <n v="48.19"/>
    <n v="46.06"/>
    <n v="92.12"/>
    <n v="96.38"/>
    <n v="-4.2599999999999909"/>
  </r>
  <r>
    <s v="TXN03523"/>
    <x v="153"/>
    <s v="CUST1166"/>
    <x v="223"/>
    <x v="1"/>
    <x v="68"/>
    <x v="68"/>
    <x v="0"/>
    <n v="8"/>
    <n v="1.38"/>
    <n v="28.01"/>
    <n v="224.08"/>
    <n v="11.04"/>
    <n v="213.04000000000002"/>
  </r>
  <r>
    <s v="TXN03524"/>
    <x v="269"/>
    <s v="CUST1025"/>
    <x v="291"/>
    <x v="2"/>
    <x v="38"/>
    <x v="38"/>
    <x v="3"/>
    <n v="7"/>
    <n v="32.54"/>
    <n v="68.040000000000006"/>
    <n v="476.28000000000003"/>
    <n v="227.78"/>
    <n v="248.50000000000003"/>
  </r>
  <r>
    <s v="TXN03525"/>
    <x v="1"/>
    <s v="CUST1012"/>
    <x v="1009"/>
    <x v="2"/>
    <x v="23"/>
    <x v="23"/>
    <x v="2"/>
    <n v="5"/>
    <n v="13.68"/>
    <n v="57.07"/>
    <n v="285.35000000000002"/>
    <n v="68.400000000000006"/>
    <n v="216.95000000000002"/>
  </r>
  <r>
    <s v="TXN03526"/>
    <x v="337"/>
    <s v="CUST0350"/>
    <x v="62"/>
    <x v="2"/>
    <x v="29"/>
    <x v="29"/>
    <x v="2"/>
    <n v="8"/>
    <n v="14.75"/>
    <n v="44.95"/>
    <n v="359.6"/>
    <n v="118"/>
    <n v="241.60000000000002"/>
  </r>
  <r>
    <s v="TXN03527"/>
    <x v="122"/>
    <s v="CUST1131"/>
    <x v="523"/>
    <x v="1"/>
    <x v="15"/>
    <x v="15"/>
    <x v="4"/>
    <n v="7"/>
    <n v="40"/>
    <n v="85.09"/>
    <n v="595.63"/>
    <n v="280"/>
    <n v="315.63"/>
  </r>
  <r>
    <s v="TXN03528"/>
    <x v="88"/>
    <s v="CUST0397"/>
    <x v="193"/>
    <x v="1"/>
    <x v="67"/>
    <x v="67"/>
    <x v="3"/>
    <n v="3"/>
    <n v="31.5"/>
    <n v="24.75"/>
    <n v="74.25"/>
    <n v="94.5"/>
    <n v="-20.25"/>
  </r>
  <r>
    <s v="TXN03529"/>
    <x v="232"/>
    <s v="CUST1352"/>
    <x v="1059"/>
    <x v="1"/>
    <x v="9"/>
    <x v="9"/>
    <x v="4"/>
    <n v="1"/>
    <n v="38.15"/>
    <n v="26.48"/>
    <n v="26.48"/>
    <n v="38.15"/>
    <n v="-11.669999999999998"/>
  </r>
  <r>
    <s v="TXN03530"/>
    <x v="357"/>
    <s v="CUST1159"/>
    <x v="64"/>
    <x v="1"/>
    <x v="54"/>
    <x v="54"/>
    <x v="1"/>
    <n v="9"/>
    <n v="48.6"/>
    <n v="8.1300000000000008"/>
    <n v="73.17"/>
    <n v="437.40000000000003"/>
    <n v="-364.23"/>
  </r>
  <r>
    <s v="TXN03531"/>
    <x v="208"/>
    <s v="CUST1377"/>
    <x v="129"/>
    <x v="0"/>
    <x v="72"/>
    <x v="72"/>
    <x v="1"/>
    <n v="6"/>
    <n v="3.66"/>
    <n v="64.95"/>
    <n v="389.70000000000005"/>
    <n v="21.96"/>
    <n v="367.74000000000007"/>
  </r>
  <r>
    <s v="TXN03532"/>
    <x v="255"/>
    <s v="CUST1398"/>
    <x v="934"/>
    <x v="2"/>
    <x v="43"/>
    <x v="43"/>
    <x v="0"/>
    <n v="9"/>
    <n v="30.96"/>
    <n v="13.7"/>
    <n v="123.3"/>
    <n v="278.64"/>
    <n v="-155.33999999999997"/>
  </r>
  <r>
    <s v="TXN03533"/>
    <x v="305"/>
    <s v="CUST1235"/>
    <x v="1365"/>
    <x v="3"/>
    <x v="40"/>
    <x v="40"/>
    <x v="4"/>
    <n v="2"/>
    <n v="21.9"/>
    <n v="52.42"/>
    <n v="104.84"/>
    <n v="43.8"/>
    <n v="61.040000000000006"/>
  </r>
  <r>
    <s v="TXN03534"/>
    <x v="9"/>
    <s v="CUST1158"/>
    <x v="245"/>
    <x v="1"/>
    <x v="14"/>
    <x v="14"/>
    <x v="3"/>
    <n v="7"/>
    <n v="23.97"/>
    <n v="70.73"/>
    <n v="495.11"/>
    <n v="167.79"/>
    <n v="327.32000000000005"/>
  </r>
  <r>
    <s v="TXN03535"/>
    <x v="16"/>
    <s v="CUST0360"/>
    <x v="226"/>
    <x v="0"/>
    <x v="32"/>
    <x v="32"/>
    <x v="1"/>
    <n v="1"/>
    <n v="3.21"/>
    <n v="86.39"/>
    <n v="86.39"/>
    <n v="3.21"/>
    <n v="83.18"/>
  </r>
  <r>
    <s v="TXN03536"/>
    <x v="297"/>
    <s v="CUST0134"/>
    <x v="399"/>
    <x v="2"/>
    <x v="45"/>
    <x v="45"/>
    <x v="4"/>
    <n v="4"/>
    <n v="39.729999999999997"/>
    <n v="93.98"/>
    <n v="375.92"/>
    <n v="158.91999999999999"/>
    <n v="217.00000000000003"/>
  </r>
  <r>
    <s v="TXN03537"/>
    <x v="7"/>
    <s v="CUST1205"/>
    <x v="1138"/>
    <x v="1"/>
    <x v="2"/>
    <x v="2"/>
    <x v="1"/>
    <n v="3"/>
    <n v="33.65"/>
    <n v="9.0399999999999991"/>
    <n v="27.119999999999997"/>
    <n v="100.94999999999999"/>
    <n v="-73.829999999999984"/>
  </r>
  <r>
    <s v="TXN03538"/>
    <x v="186"/>
    <s v="CUST0263"/>
    <x v="1128"/>
    <x v="3"/>
    <x v="25"/>
    <x v="25"/>
    <x v="2"/>
    <n v="8"/>
    <n v="40.75"/>
    <n v="12.87"/>
    <n v="102.96"/>
    <n v="326"/>
    <n v="-223.04000000000002"/>
  </r>
  <r>
    <s v="TXN03539"/>
    <x v="98"/>
    <s v="CUST0134"/>
    <x v="399"/>
    <x v="2"/>
    <x v="20"/>
    <x v="20"/>
    <x v="3"/>
    <n v="2"/>
    <n v="40.85"/>
    <n v="63.21"/>
    <n v="126.42"/>
    <n v="81.7"/>
    <n v="44.72"/>
  </r>
  <r>
    <s v="TXN03540"/>
    <x v="132"/>
    <s v="CUST0261"/>
    <x v="407"/>
    <x v="1"/>
    <x v="58"/>
    <x v="58"/>
    <x v="0"/>
    <n v="3"/>
    <n v="11.76"/>
    <n v="47.64"/>
    <n v="142.92000000000002"/>
    <n v="35.28"/>
    <n v="107.64000000000001"/>
  </r>
  <r>
    <s v="TXN03541"/>
    <x v="13"/>
    <s v="CUST0532"/>
    <x v="176"/>
    <x v="2"/>
    <x v="13"/>
    <x v="13"/>
    <x v="0"/>
    <n v="8"/>
    <n v="4.59"/>
    <n v="8.44"/>
    <n v="67.52"/>
    <n v="36.72"/>
    <n v="30.799999999999997"/>
  </r>
  <r>
    <s v="TXN03542"/>
    <x v="303"/>
    <s v="CUST1168"/>
    <x v="469"/>
    <x v="0"/>
    <x v="64"/>
    <x v="64"/>
    <x v="4"/>
    <n v="2"/>
    <n v="34.61"/>
    <n v="49.81"/>
    <n v="99.62"/>
    <n v="69.22"/>
    <n v="30.400000000000006"/>
  </r>
  <r>
    <s v="TXN03543"/>
    <x v="100"/>
    <s v="CUST0467"/>
    <x v="838"/>
    <x v="2"/>
    <x v="59"/>
    <x v="59"/>
    <x v="0"/>
    <n v="8"/>
    <n v="35.39"/>
    <n v="25.48"/>
    <n v="203.84"/>
    <n v="283.12"/>
    <n v="-79.28"/>
  </r>
  <r>
    <s v="TXN03544"/>
    <x v="230"/>
    <s v="CUST1072"/>
    <x v="550"/>
    <x v="1"/>
    <x v="70"/>
    <x v="70"/>
    <x v="2"/>
    <n v="4"/>
    <n v="36.229999999999997"/>
    <n v="78.61"/>
    <n v="314.44"/>
    <n v="144.91999999999999"/>
    <n v="169.52"/>
  </r>
  <r>
    <s v="TXN03545"/>
    <x v="10"/>
    <s v="CUST1493"/>
    <x v="973"/>
    <x v="0"/>
    <x v="21"/>
    <x v="21"/>
    <x v="0"/>
    <n v="1"/>
    <n v="12.41"/>
    <n v="30.26"/>
    <n v="30.26"/>
    <n v="12.41"/>
    <n v="17.850000000000001"/>
  </r>
  <r>
    <s v="TXN03546"/>
    <x v="159"/>
    <s v="CUST0562"/>
    <x v="1198"/>
    <x v="1"/>
    <x v="31"/>
    <x v="31"/>
    <x v="3"/>
    <n v="8"/>
    <n v="13.9"/>
    <n v="34.56"/>
    <n v="276.48"/>
    <n v="111.2"/>
    <n v="165.28000000000003"/>
  </r>
  <r>
    <s v="TXN03547"/>
    <x v="339"/>
    <s v="CUST0393"/>
    <x v="1073"/>
    <x v="2"/>
    <x v="3"/>
    <x v="3"/>
    <x v="0"/>
    <n v="4"/>
    <n v="28.91"/>
    <n v="45.67"/>
    <n v="182.68"/>
    <n v="115.64"/>
    <n v="67.040000000000006"/>
  </r>
  <r>
    <s v="TXN03548"/>
    <x v="172"/>
    <s v="CUST1389"/>
    <x v="247"/>
    <x v="1"/>
    <x v="12"/>
    <x v="12"/>
    <x v="2"/>
    <n v="1"/>
    <n v="32.950000000000003"/>
    <n v="56.72"/>
    <n v="56.72"/>
    <n v="32.950000000000003"/>
    <n v="23.769999999999996"/>
  </r>
  <r>
    <s v="TXN03549"/>
    <x v="69"/>
    <s v="CUST0048"/>
    <x v="1215"/>
    <x v="2"/>
    <x v="36"/>
    <x v="36"/>
    <x v="2"/>
    <n v="7"/>
    <n v="44.18"/>
    <n v="65.59"/>
    <n v="459.13"/>
    <n v="309.26"/>
    <n v="149.87"/>
  </r>
  <r>
    <s v="TXN03550"/>
    <x v="28"/>
    <s v="CUST1420"/>
    <x v="879"/>
    <x v="2"/>
    <x v="57"/>
    <x v="57"/>
    <x v="0"/>
    <n v="5"/>
    <n v="31.77"/>
    <n v="10.4"/>
    <n v="52"/>
    <n v="158.85"/>
    <n v="-106.85"/>
  </r>
  <r>
    <s v="TXN03551"/>
    <x v="80"/>
    <s v="CUST1389"/>
    <x v="247"/>
    <x v="1"/>
    <x v="0"/>
    <x v="0"/>
    <x v="0"/>
    <n v="2"/>
    <n v="47.78"/>
    <n v="98.47"/>
    <n v="196.94"/>
    <n v="95.56"/>
    <n v="101.38"/>
  </r>
  <r>
    <s v="TXN03552"/>
    <x v="262"/>
    <s v="CUST1092"/>
    <x v="417"/>
    <x v="2"/>
    <x v="36"/>
    <x v="36"/>
    <x v="2"/>
    <n v="4"/>
    <n v="44.18"/>
    <n v="45.8"/>
    <n v="183.2"/>
    <n v="176.72"/>
    <n v="6.4799999999999898"/>
  </r>
  <r>
    <s v="TXN03553"/>
    <x v="349"/>
    <s v="CUST1259"/>
    <x v="182"/>
    <x v="3"/>
    <x v="60"/>
    <x v="60"/>
    <x v="1"/>
    <n v="1"/>
    <n v="42.74"/>
    <n v="86.06"/>
    <n v="86.06"/>
    <n v="42.74"/>
    <n v="43.32"/>
  </r>
  <r>
    <s v="TXN03554"/>
    <x v="288"/>
    <s v="CUST0518"/>
    <x v="1366"/>
    <x v="3"/>
    <x v="59"/>
    <x v="59"/>
    <x v="0"/>
    <n v="4"/>
    <n v="35.39"/>
    <n v="16.12"/>
    <n v="64.48"/>
    <n v="141.56"/>
    <n v="-77.08"/>
  </r>
  <r>
    <s v="TXN03555"/>
    <x v="167"/>
    <s v="CUST1395"/>
    <x v="1312"/>
    <x v="0"/>
    <x v="25"/>
    <x v="25"/>
    <x v="2"/>
    <n v="8"/>
    <n v="40.75"/>
    <n v="35.630000000000003"/>
    <n v="285.04000000000002"/>
    <n v="326"/>
    <n v="-40.95999999999998"/>
  </r>
  <r>
    <s v="TXN03556"/>
    <x v="102"/>
    <s v="CUST1148"/>
    <x v="206"/>
    <x v="1"/>
    <x v="36"/>
    <x v="36"/>
    <x v="2"/>
    <n v="2"/>
    <n v="44.18"/>
    <n v="74.84"/>
    <n v="149.68"/>
    <n v="88.36"/>
    <n v="61.320000000000007"/>
  </r>
  <r>
    <s v="TXN03557"/>
    <x v="154"/>
    <s v="CUST0930"/>
    <x v="30"/>
    <x v="1"/>
    <x v="13"/>
    <x v="13"/>
    <x v="0"/>
    <n v="7"/>
    <n v="4.59"/>
    <n v="9.52"/>
    <n v="66.64"/>
    <n v="32.129999999999995"/>
    <n v="34.510000000000005"/>
  </r>
  <r>
    <s v="TXN03558"/>
    <x v="280"/>
    <s v="CUST0005"/>
    <x v="1332"/>
    <x v="2"/>
    <x v="19"/>
    <x v="19"/>
    <x v="3"/>
    <n v="6"/>
    <n v="22.66"/>
    <n v="76.84"/>
    <n v="461.04"/>
    <n v="135.96"/>
    <n v="325.08000000000004"/>
  </r>
  <r>
    <s v="TXN03559"/>
    <x v="6"/>
    <s v="CUST0875"/>
    <x v="173"/>
    <x v="3"/>
    <x v="68"/>
    <x v="68"/>
    <x v="0"/>
    <n v="1"/>
    <n v="1.38"/>
    <n v="85.41"/>
    <n v="85.41"/>
    <n v="1.38"/>
    <n v="84.03"/>
  </r>
  <r>
    <s v="TXN03560"/>
    <x v="311"/>
    <s v="CUST1313"/>
    <x v="1206"/>
    <x v="1"/>
    <x v="61"/>
    <x v="61"/>
    <x v="1"/>
    <n v="9"/>
    <n v="36.08"/>
    <n v="14.26"/>
    <n v="128.34"/>
    <n v="324.71999999999997"/>
    <n v="-196.37999999999997"/>
  </r>
  <r>
    <s v="TXN03561"/>
    <x v="311"/>
    <s v="CUST1379"/>
    <x v="926"/>
    <x v="3"/>
    <x v="26"/>
    <x v="26"/>
    <x v="4"/>
    <n v="1"/>
    <n v="21.34"/>
    <n v="9.2200000000000006"/>
    <n v="9.2200000000000006"/>
    <n v="21.34"/>
    <n v="-12.12"/>
  </r>
  <r>
    <s v="TXN03562"/>
    <x v="168"/>
    <s v="CUST1332"/>
    <x v="1367"/>
    <x v="1"/>
    <x v="45"/>
    <x v="45"/>
    <x v="4"/>
    <n v="4"/>
    <n v="39.729999999999997"/>
    <n v="79.95"/>
    <n v="319.8"/>
    <n v="158.91999999999999"/>
    <n v="160.88000000000002"/>
  </r>
  <r>
    <s v="TXN03563"/>
    <x v="217"/>
    <s v="CUST0107"/>
    <x v="1203"/>
    <x v="3"/>
    <x v="70"/>
    <x v="70"/>
    <x v="2"/>
    <n v="4"/>
    <n v="36.229999999999997"/>
    <n v="93.04"/>
    <n v="372.16"/>
    <n v="144.91999999999999"/>
    <n v="227.24000000000004"/>
  </r>
  <r>
    <s v="TXN03564"/>
    <x v="262"/>
    <s v="CUST0662"/>
    <x v="144"/>
    <x v="1"/>
    <x v="16"/>
    <x v="16"/>
    <x v="3"/>
    <n v="7"/>
    <n v="47.88"/>
    <n v="43.76"/>
    <n v="306.32"/>
    <n v="335.16"/>
    <n v="-28.840000000000032"/>
  </r>
  <r>
    <s v="TXN03565"/>
    <x v="148"/>
    <s v="CUST0886"/>
    <x v="1259"/>
    <x v="0"/>
    <x v="40"/>
    <x v="40"/>
    <x v="4"/>
    <n v="6"/>
    <n v="21.9"/>
    <n v="45.42"/>
    <n v="272.52"/>
    <n v="131.39999999999998"/>
    <n v="141.12"/>
  </r>
  <r>
    <s v="TXN03566"/>
    <x v="328"/>
    <s v="CUST0834"/>
    <x v="1179"/>
    <x v="1"/>
    <x v="64"/>
    <x v="64"/>
    <x v="4"/>
    <n v="4"/>
    <n v="34.61"/>
    <n v="82.57"/>
    <n v="330.28"/>
    <n v="138.44"/>
    <n v="191.83999999999997"/>
  </r>
  <r>
    <s v="TXN03567"/>
    <x v="113"/>
    <s v="CUST0562"/>
    <x v="1198"/>
    <x v="1"/>
    <x v="35"/>
    <x v="35"/>
    <x v="4"/>
    <n v="1"/>
    <n v="48.19"/>
    <n v="14.31"/>
    <n v="14.31"/>
    <n v="48.19"/>
    <n v="-33.879999999999995"/>
  </r>
  <r>
    <s v="TXN03568"/>
    <x v="99"/>
    <s v="CUST0250"/>
    <x v="153"/>
    <x v="2"/>
    <x v="15"/>
    <x v="15"/>
    <x v="4"/>
    <n v="1"/>
    <n v="40"/>
    <n v="87.52"/>
    <n v="87.52"/>
    <n v="40"/>
    <n v="47.519999999999996"/>
  </r>
  <r>
    <s v="TXN03569"/>
    <x v="286"/>
    <s v="CUST1393"/>
    <x v="1348"/>
    <x v="1"/>
    <x v="47"/>
    <x v="47"/>
    <x v="2"/>
    <n v="9"/>
    <n v="29.86"/>
    <n v="82.79"/>
    <n v="745.11"/>
    <n v="268.74"/>
    <n v="476.37"/>
  </r>
  <r>
    <s v="TXN03570"/>
    <x v="139"/>
    <s v="CUST1062"/>
    <x v="1043"/>
    <x v="2"/>
    <x v="25"/>
    <x v="25"/>
    <x v="2"/>
    <n v="5"/>
    <n v="40.75"/>
    <n v="14.05"/>
    <n v="70.25"/>
    <n v="203.75"/>
    <n v="-133.5"/>
  </r>
  <r>
    <s v="TXN03571"/>
    <x v="56"/>
    <s v="CUST0956"/>
    <x v="1368"/>
    <x v="1"/>
    <x v="58"/>
    <x v="58"/>
    <x v="0"/>
    <n v="6"/>
    <n v="11.76"/>
    <n v="8.24"/>
    <n v="49.44"/>
    <n v="70.56"/>
    <n v="-21.120000000000005"/>
  </r>
  <r>
    <s v="TXN03572"/>
    <x v="336"/>
    <s v="CUST1015"/>
    <x v="875"/>
    <x v="3"/>
    <x v="14"/>
    <x v="14"/>
    <x v="3"/>
    <n v="1"/>
    <n v="23.97"/>
    <n v="42"/>
    <n v="42"/>
    <n v="23.97"/>
    <n v="18.03"/>
  </r>
  <r>
    <s v="TXN03573"/>
    <x v="61"/>
    <s v="CUST0741"/>
    <x v="1023"/>
    <x v="1"/>
    <x v="58"/>
    <x v="58"/>
    <x v="0"/>
    <n v="8"/>
    <n v="11.76"/>
    <n v="5.99"/>
    <n v="47.92"/>
    <n v="94.08"/>
    <n v="-46.16"/>
  </r>
  <r>
    <s v="TXN03574"/>
    <x v="337"/>
    <s v="CUST1060"/>
    <x v="1310"/>
    <x v="2"/>
    <x v="67"/>
    <x v="67"/>
    <x v="3"/>
    <n v="8"/>
    <n v="31.5"/>
    <n v="24.4"/>
    <n v="195.2"/>
    <n v="252"/>
    <n v="-56.800000000000011"/>
  </r>
  <r>
    <s v="TXN03575"/>
    <x v="71"/>
    <s v="CUST0090"/>
    <x v="61"/>
    <x v="3"/>
    <x v="68"/>
    <x v="68"/>
    <x v="0"/>
    <n v="5"/>
    <n v="1.38"/>
    <n v="37.04"/>
    <n v="185.2"/>
    <n v="6.8999999999999995"/>
    <n v="178.29999999999998"/>
  </r>
  <r>
    <s v="TXN03576"/>
    <x v="171"/>
    <s v="CUST1478"/>
    <x v="511"/>
    <x v="2"/>
    <x v="1"/>
    <x v="1"/>
    <x v="1"/>
    <n v="9"/>
    <n v="22.93"/>
    <n v="35.43"/>
    <n v="318.87"/>
    <n v="206.37"/>
    <n v="112.5"/>
  </r>
  <r>
    <s v="TXN03577"/>
    <x v="265"/>
    <s v="CUST0460"/>
    <x v="1011"/>
    <x v="0"/>
    <x v="3"/>
    <x v="3"/>
    <x v="0"/>
    <n v="7"/>
    <n v="28.91"/>
    <n v="85.71"/>
    <n v="599.96999999999991"/>
    <n v="202.37"/>
    <n v="397.59999999999991"/>
  </r>
  <r>
    <s v="TXN03578"/>
    <x v="181"/>
    <s v="CUST0097"/>
    <x v="955"/>
    <x v="2"/>
    <x v="70"/>
    <x v="70"/>
    <x v="2"/>
    <n v="7"/>
    <n v="36.229999999999997"/>
    <n v="41.26"/>
    <n v="288.82"/>
    <n v="253.60999999999999"/>
    <n v="35.210000000000008"/>
  </r>
  <r>
    <s v="TXN03579"/>
    <x v="316"/>
    <s v="CUST0570"/>
    <x v="105"/>
    <x v="3"/>
    <x v="37"/>
    <x v="37"/>
    <x v="2"/>
    <n v="3"/>
    <n v="36.64"/>
    <n v="87.01"/>
    <n v="261.03000000000003"/>
    <n v="109.92"/>
    <n v="151.11000000000001"/>
  </r>
  <r>
    <s v="TXN03580"/>
    <x v="183"/>
    <s v="CUST0861"/>
    <x v="939"/>
    <x v="2"/>
    <x v="30"/>
    <x v="30"/>
    <x v="3"/>
    <n v="9"/>
    <n v="24.03"/>
    <n v="19.649999999999999"/>
    <n v="176.85"/>
    <n v="216.27"/>
    <n v="-39.420000000000016"/>
  </r>
  <r>
    <s v="TXN03581"/>
    <x v="168"/>
    <s v="CUST1091"/>
    <x v="328"/>
    <x v="3"/>
    <x v="73"/>
    <x v="73"/>
    <x v="1"/>
    <n v="5"/>
    <n v="14.95"/>
    <n v="26.82"/>
    <n v="134.1"/>
    <n v="74.75"/>
    <n v="59.349999999999994"/>
  </r>
  <r>
    <s v="TXN03582"/>
    <x v="246"/>
    <s v="CUST0920"/>
    <x v="632"/>
    <x v="3"/>
    <x v="39"/>
    <x v="39"/>
    <x v="1"/>
    <n v="1"/>
    <n v="2.85"/>
    <n v="96.02"/>
    <n v="96.02"/>
    <n v="2.85"/>
    <n v="93.17"/>
  </r>
  <r>
    <s v="TXN03583"/>
    <x v="92"/>
    <s v="CUST0648"/>
    <x v="1037"/>
    <x v="0"/>
    <x v="69"/>
    <x v="69"/>
    <x v="1"/>
    <n v="7"/>
    <n v="25.33"/>
    <n v="18.079999999999998"/>
    <n v="126.55999999999999"/>
    <n v="177.31"/>
    <n v="-50.750000000000014"/>
  </r>
  <r>
    <s v="TXN03584"/>
    <x v="149"/>
    <s v="CUST0011"/>
    <x v="869"/>
    <x v="3"/>
    <x v="52"/>
    <x v="52"/>
    <x v="1"/>
    <n v="6"/>
    <n v="14.27"/>
    <n v="34.729999999999997"/>
    <n v="208.38"/>
    <n v="85.62"/>
    <n v="122.75999999999999"/>
  </r>
  <r>
    <s v="TXN03585"/>
    <x v="24"/>
    <s v="CUST0803"/>
    <x v="363"/>
    <x v="0"/>
    <x v="49"/>
    <x v="49"/>
    <x v="4"/>
    <n v="8"/>
    <n v="19.98"/>
    <n v="78.28"/>
    <n v="626.24"/>
    <n v="159.84"/>
    <n v="466.4"/>
  </r>
  <r>
    <s v="TXN03586"/>
    <x v="175"/>
    <s v="CUST0399"/>
    <x v="989"/>
    <x v="2"/>
    <x v="31"/>
    <x v="31"/>
    <x v="3"/>
    <n v="6"/>
    <n v="13.9"/>
    <n v="10.39"/>
    <n v="62.34"/>
    <n v="83.4"/>
    <n v="-21.060000000000002"/>
  </r>
  <r>
    <s v="TXN03587"/>
    <x v="192"/>
    <s v="CUST0686"/>
    <x v="907"/>
    <x v="0"/>
    <x v="72"/>
    <x v="72"/>
    <x v="1"/>
    <n v="5"/>
    <n v="3.66"/>
    <n v="55.88"/>
    <n v="279.40000000000003"/>
    <n v="18.3"/>
    <n v="261.10000000000002"/>
  </r>
  <r>
    <s v="TXN03588"/>
    <x v="351"/>
    <s v="CUST0168"/>
    <x v="1271"/>
    <x v="2"/>
    <x v="34"/>
    <x v="34"/>
    <x v="2"/>
    <n v="3"/>
    <n v="8.02"/>
    <n v="75.180000000000007"/>
    <n v="225.54000000000002"/>
    <n v="24.06"/>
    <n v="201.48000000000002"/>
  </r>
  <r>
    <s v="TXN03589"/>
    <x v="329"/>
    <s v="CUST1172"/>
    <x v="1121"/>
    <x v="1"/>
    <x v="73"/>
    <x v="73"/>
    <x v="1"/>
    <n v="7"/>
    <n v="14.95"/>
    <n v="13.55"/>
    <n v="94.850000000000009"/>
    <n v="104.64999999999999"/>
    <n v="-9.7999999999999829"/>
  </r>
  <r>
    <s v="TXN03590"/>
    <x v="284"/>
    <s v="CUST0052"/>
    <x v="28"/>
    <x v="0"/>
    <x v="21"/>
    <x v="21"/>
    <x v="0"/>
    <n v="5"/>
    <n v="12.41"/>
    <n v="33.44"/>
    <n v="167.2"/>
    <n v="62.05"/>
    <n v="105.14999999999999"/>
  </r>
  <r>
    <s v="TXN03591"/>
    <x v="98"/>
    <s v="CUST0463"/>
    <x v="526"/>
    <x v="2"/>
    <x v="21"/>
    <x v="21"/>
    <x v="0"/>
    <n v="4"/>
    <n v="12.41"/>
    <n v="89.57"/>
    <n v="358.28"/>
    <n v="49.64"/>
    <n v="308.64"/>
  </r>
  <r>
    <s v="TXN03592"/>
    <x v="8"/>
    <s v="CUST1413"/>
    <x v="1048"/>
    <x v="3"/>
    <x v="45"/>
    <x v="45"/>
    <x v="4"/>
    <n v="7"/>
    <n v="39.729999999999997"/>
    <n v="33.94"/>
    <n v="237.57999999999998"/>
    <n v="278.10999999999996"/>
    <n v="-40.529999999999973"/>
  </r>
  <r>
    <s v="TXN03593"/>
    <x v="313"/>
    <s v="CUST0868"/>
    <x v="1189"/>
    <x v="3"/>
    <x v="73"/>
    <x v="73"/>
    <x v="1"/>
    <n v="2"/>
    <n v="14.95"/>
    <n v="96.56"/>
    <n v="193.12"/>
    <n v="29.9"/>
    <n v="163.22"/>
  </r>
  <r>
    <s v="TXN03594"/>
    <x v="140"/>
    <s v="CUST0153"/>
    <x v="1369"/>
    <x v="1"/>
    <x v="49"/>
    <x v="49"/>
    <x v="4"/>
    <n v="2"/>
    <n v="19.98"/>
    <n v="67.819999999999993"/>
    <n v="135.63999999999999"/>
    <n v="39.96"/>
    <n v="95.679999999999978"/>
  </r>
  <r>
    <s v="TXN03595"/>
    <x v="344"/>
    <s v="CUST0512"/>
    <x v="1209"/>
    <x v="3"/>
    <x v="44"/>
    <x v="44"/>
    <x v="4"/>
    <n v="8"/>
    <n v="2.25"/>
    <n v="44.14"/>
    <n v="353.12"/>
    <n v="18"/>
    <n v="335.12"/>
  </r>
  <r>
    <s v="TXN03596"/>
    <x v="54"/>
    <s v="CUST0404"/>
    <x v="1370"/>
    <x v="3"/>
    <x v="20"/>
    <x v="20"/>
    <x v="3"/>
    <n v="5"/>
    <n v="40.85"/>
    <n v="44.68"/>
    <n v="223.4"/>
    <n v="204.25"/>
    <n v="19.150000000000006"/>
  </r>
  <r>
    <s v="TXN03597"/>
    <x v="167"/>
    <s v="CUST0337"/>
    <x v="1120"/>
    <x v="2"/>
    <x v="13"/>
    <x v="13"/>
    <x v="0"/>
    <n v="7"/>
    <n v="4.59"/>
    <n v="95.58"/>
    <n v="669.06"/>
    <n v="32.129999999999995"/>
    <n v="636.92999999999995"/>
  </r>
  <r>
    <s v="TXN03598"/>
    <x v="88"/>
    <s v="CUST0675"/>
    <x v="156"/>
    <x v="3"/>
    <x v="37"/>
    <x v="37"/>
    <x v="2"/>
    <n v="3"/>
    <n v="36.64"/>
    <n v="24.26"/>
    <n v="72.78"/>
    <n v="109.92"/>
    <n v="-37.14"/>
  </r>
  <r>
    <s v="TXN03599"/>
    <x v="51"/>
    <s v="CUST0637"/>
    <x v="310"/>
    <x v="1"/>
    <x v="46"/>
    <x v="46"/>
    <x v="3"/>
    <n v="4"/>
    <n v="15.25"/>
    <n v="16.57"/>
    <n v="66.28"/>
    <n v="61"/>
    <n v="5.2800000000000011"/>
  </r>
  <r>
    <s v="TXN03600"/>
    <x v="290"/>
    <s v="CUST0129"/>
    <x v="943"/>
    <x v="0"/>
    <x v="71"/>
    <x v="71"/>
    <x v="4"/>
    <n v="4"/>
    <n v="22.03"/>
    <n v="33.19"/>
    <n v="132.76"/>
    <n v="88.12"/>
    <n v="44.639999999999986"/>
  </r>
  <r>
    <s v="TXN03601"/>
    <x v="321"/>
    <s v="CUST1283"/>
    <x v="77"/>
    <x v="3"/>
    <x v="56"/>
    <x v="56"/>
    <x v="0"/>
    <n v="1"/>
    <n v="41.18"/>
    <n v="35.65"/>
    <n v="35.65"/>
    <n v="41.18"/>
    <n v="-5.5300000000000011"/>
  </r>
  <r>
    <s v="TXN03602"/>
    <x v="161"/>
    <s v="CUST1281"/>
    <x v="198"/>
    <x v="2"/>
    <x v="57"/>
    <x v="57"/>
    <x v="0"/>
    <n v="9"/>
    <n v="31.77"/>
    <n v="12.02"/>
    <n v="108.17999999999999"/>
    <n v="285.93"/>
    <n v="-177.75"/>
  </r>
  <r>
    <s v="TXN03603"/>
    <x v="194"/>
    <s v="CUST0199"/>
    <x v="1371"/>
    <x v="2"/>
    <x v="58"/>
    <x v="58"/>
    <x v="0"/>
    <n v="2"/>
    <n v="11.76"/>
    <n v="58.72"/>
    <n v="117.44"/>
    <n v="23.52"/>
    <n v="93.92"/>
  </r>
  <r>
    <s v="TXN03604"/>
    <x v="244"/>
    <s v="CUST0058"/>
    <x v="1126"/>
    <x v="2"/>
    <x v="65"/>
    <x v="65"/>
    <x v="1"/>
    <n v="4"/>
    <n v="47.62"/>
    <n v="23.74"/>
    <n v="94.96"/>
    <n v="190.48"/>
    <n v="-95.52"/>
  </r>
  <r>
    <s v="TXN03605"/>
    <x v="15"/>
    <s v="CUST0983"/>
    <x v="884"/>
    <x v="3"/>
    <x v="34"/>
    <x v="34"/>
    <x v="2"/>
    <n v="7"/>
    <n v="8.02"/>
    <n v="18.38"/>
    <n v="128.66"/>
    <n v="56.14"/>
    <n v="72.52"/>
  </r>
  <r>
    <s v="TXN03606"/>
    <x v="190"/>
    <s v="CUST0885"/>
    <x v="491"/>
    <x v="0"/>
    <x v="34"/>
    <x v="34"/>
    <x v="2"/>
    <n v="4"/>
    <n v="8.02"/>
    <n v="22.21"/>
    <n v="88.84"/>
    <n v="32.08"/>
    <n v="56.760000000000005"/>
  </r>
  <r>
    <s v="TXN03607"/>
    <x v="171"/>
    <s v="CUST0050"/>
    <x v="196"/>
    <x v="3"/>
    <x v="55"/>
    <x v="55"/>
    <x v="1"/>
    <n v="5"/>
    <n v="21.45"/>
    <n v="30.9"/>
    <n v="154.5"/>
    <n v="107.25"/>
    <n v="47.25"/>
  </r>
  <r>
    <s v="TXN03608"/>
    <x v="29"/>
    <s v="CUST1214"/>
    <x v="366"/>
    <x v="2"/>
    <x v="32"/>
    <x v="32"/>
    <x v="1"/>
    <n v="4"/>
    <n v="3.21"/>
    <n v="15.29"/>
    <n v="61.16"/>
    <n v="12.84"/>
    <n v="48.319999999999993"/>
  </r>
  <r>
    <s v="TXN03609"/>
    <x v="310"/>
    <s v="CUST1283"/>
    <x v="77"/>
    <x v="3"/>
    <x v="6"/>
    <x v="6"/>
    <x v="1"/>
    <n v="8"/>
    <n v="49.21"/>
    <n v="73.650000000000006"/>
    <n v="589.20000000000005"/>
    <n v="393.68"/>
    <n v="195.52000000000004"/>
  </r>
  <r>
    <s v="TXN03610"/>
    <x v="320"/>
    <s v="CUST0685"/>
    <x v="828"/>
    <x v="3"/>
    <x v="33"/>
    <x v="33"/>
    <x v="3"/>
    <n v="5"/>
    <n v="35.53"/>
    <n v="74.849999999999994"/>
    <n v="374.25"/>
    <n v="177.65"/>
    <n v="196.6"/>
  </r>
  <r>
    <s v="TXN03611"/>
    <x v="63"/>
    <s v="CUST0513"/>
    <x v="36"/>
    <x v="3"/>
    <x v="54"/>
    <x v="54"/>
    <x v="1"/>
    <n v="2"/>
    <n v="48.6"/>
    <n v="35.700000000000003"/>
    <n v="71.400000000000006"/>
    <n v="97.2"/>
    <n v="-25.799999999999997"/>
  </r>
  <r>
    <s v="TXN03612"/>
    <x v="205"/>
    <s v="CUST0507"/>
    <x v="1372"/>
    <x v="3"/>
    <x v="58"/>
    <x v="58"/>
    <x v="0"/>
    <n v="4"/>
    <n v="11.76"/>
    <n v="28.51"/>
    <n v="114.04"/>
    <n v="47.04"/>
    <n v="67"/>
  </r>
  <r>
    <s v="TXN03613"/>
    <x v="277"/>
    <s v="CUST0221"/>
    <x v="1058"/>
    <x v="3"/>
    <x v="60"/>
    <x v="60"/>
    <x v="1"/>
    <n v="3"/>
    <n v="42.74"/>
    <n v="67.709999999999994"/>
    <n v="203.13"/>
    <n v="128.22"/>
    <n v="74.91"/>
  </r>
  <r>
    <s v="TXN03614"/>
    <x v="267"/>
    <s v="CUST0970"/>
    <x v="577"/>
    <x v="1"/>
    <x v="63"/>
    <x v="63"/>
    <x v="4"/>
    <n v="3"/>
    <n v="28.03"/>
    <n v="39.659999999999997"/>
    <n v="118.97999999999999"/>
    <n v="84.09"/>
    <n v="34.889999999999986"/>
  </r>
  <r>
    <s v="TXN03615"/>
    <x v="126"/>
    <s v="CUST0489"/>
    <x v="420"/>
    <x v="3"/>
    <x v="7"/>
    <x v="7"/>
    <x v="3"/>
    <n v="7"/>
    <n v="17.45"/>
    <n v="24.76"/>
    <n v="173.32000000000002"/>
    <n v="122.14999999999999"/>
    <n v="51.17000000000003"/>
  </r>
  <r>
    <s v="TXN03616"/>
    <x v="15"/>
    <s v="CUST0698"/>
    <x v="426"/>
    <x v="3"/>
    <x v="35"/>
    <x v="35"/>
    <x v="4"/>
    <n v="1"/>
    <n v="48.19"/>
    <n v="41.42"/>
    <n v="41.42"/>
    <n v="48.19"/>
    <n v="-6.769999999999996"/>
  </r>
  <r>
    <s v="TXN03617"/>
    <x v="96"/>
    <s v="CUST0112"/>
    <x v="8"/>
    <x v="2"/>
    <x v="0"/>
    <x v="0"/>
    <x v="0"/>
    <n v="3"/>
    <n v="47.78"/>
    <n v="65.650000000000006"/>
    <n v="196.95000000000002"/>
    <n v="143.34"/>
    <n v="53.610000000000014"/>
  </r>
  <r>
    <s v="TXN03618"/>
    <x v="64"/>
    <s v="CUST0684"/>
    <x v="204"/>
    <x v="0"/>
    <x v="57"/>
    <x v="57"/>
    <x v="0"/>
    <n v="3"/>
    <n v="31.77"/>
    <n v="89.23"/>
    <n v="267.69"/>
    <n v="95.31"/>
    <n v="172.38"/>
  </r>
  <r>
    <s v="TXN03619"/>
    <x v="273"/>
    <s v="CUST1065"/>
    <x v="185"/>
    <x v="0"/>
    <x v="28"/>
    <x v="28"/>
    <x v="3"/>
    <n v="9"/>
    <n v="16.21"/>
    <n v="53.24"/>
    <n v="479.16"/>
    <n v="145.89000000000001"/>
    <n v="333.27"/>
  </r>
  <r>
    <s v="TXN03620"/>
    <x v="32"/>
    <s v="CUST0485"/>
    <x v="532"/>
    <x v="3"/>
    <x v="65"/>
    <x v="65"/>
    <x v="1"/>
    <n v="6"/>
    <n v="47.62"/>
    <n v="85.12"/>
    <n v="510.72"/>
    <n v="285.71999999999997"/>
    <n v="225.00000000000006"/>
  </r>
  <r>
    <s v="TXN03621"/>
    <x v="39"/>
    <s v="CUST0150"/>
    <x v="702"/>
    <x v="0"/>
    <x v="0"/>
    <x v="0"/>
    <x v="0"/>
    <n v="3"/>
    <n v="47.78"/>
    <n v="22.59"/>
    <n v="67.77"/>
    <n v="143.34"/>
    <n v="-75.570000000000007"/>
  </r>
  <r>
    <s v="TXN03622"/>
    <x v="114"/>
    <s v="CUST1229"/>
    <x v="1184"/>
    <x v="0"/>
    <x v="47"/>
    <x v="47"/>
    <x v="2"/>
    <n v="1"/>
    <n v="29.86"/>
    <n v="21.97"/>
    <n v="21.97"/>
    <n v="29.86"/>
    <n v="-7.8900000000000006"/>
  </r>
  <r>
    <s v="TXN03623"/>
    <x v="77"/>
    <s v="CUST1269"/>
    <x v="665"/>
    <x v="1"/>
    <x v="71"/>
    <x v="71"/>
    <x v="4"/>
    <n v="7"/>
    <n v="22.03"/>
    <n v="12.28"/>
    <n v="85.96"/>
    <n v="154.21"/>
    <n v="-68.250000000000014"/>
  </r>
  <r>
    <s v="TXN03624"/>
    <x v="322"/>
    <s v="CUST0899"/>
    <x v="785"/>
    <x v="2"/>
    <x v="66"/>
    <x v="66"/>
    <x v="2"/>
    <n v="5"/>
    <n v="31.85"/>
    <n v="80.52"/>
    <n v="402.59999999999997"/>
    <n v="159.25"/>
    <n v="243.34999999999997"/>
  </r>
  <r>
    <s v="TXN03625"/>
    <x v="16"/>
    <s v="CUST0196"/>
    <x v="818"/>
    <x v="2"/>
    <x v="65"/>
    <x v="65"/>
    <x v="1"/>
    <n v="1"/>
    <n v="47.62"/>
    <n v="82.63"/>
    <n v="82.63"/>
    <n v="47.62"/>
    <n v="35.01"/>
  </r>
  <r>
    <s v="TXN03626"/>
    <x v="102"/>
    <s v="CUST1281"/>
    <x v="198"/>
    <x v="2"/>
    <x v="8"/>
    <x v="8"/>
    <x v="0"/>
    <n v="4"/>
    <n v="37.880000000000003"/>
    <n v="13.78"/>
    <n v="55.12"/>
    <n v="151.52000000000001"/>
    <n v="-96.4"/>
  </r>
  <r>
    <s v="TXN03627"/>
    <x v="90"/>
    <s v="CUST0915"/>
    <x v="601"/>
    <x v="0"/>
    <x v="55"/>
    <x v="55"/>
    <x v="1"/>
    <n v="4"/>
    <n v="21.45"/>
    <n v="56.97"/>
    <n v="227.88"/>
    <n v="85.8"/>
    <n v="142.07999999999998"/>
  </r>
  <r>
    <s v="TXN03628"/>
    <x v="295"/>
    <s v="CUST1186"/>
    <x v="139"/>
    <x v="2"/>
    <x v="58"/>
    <x v="58"/>
    <x v="0"/>
    <n v="1"/>
    <n v="11.76"/>
    <n v="59.73"/>
    <n v="59.73"/>
    <n v="11.76"/>
    <n v="47.97"/>
  </r>
  <r>
    <s v="TXN03629"/>
    <x v="88"/>
    <s v="CUST0256"/>
    <x v="1322"/>
    <x v="2"/>
    <x v="39"/>
    <x v="39"/>
    <x v="1"/>
    <n v="7"/>
    <n v="2.85"/>
    <n v="28.81"/>
    <n v="201.67"/>
    <n v="19.95"/>
    <n v="181.72"/>
  </r>
  <r>
    <s v="TXN03630"/>
    <x v="139"/>
    <s v="CUST0176"/>
    <x v="1225"/>
    <x v="1"/>
    <x v="57"/>
    <x v="57"/>
    <x v="0"/>
    <n v="9"/>
    <n v="31.77"/>
    <n v="82"/>
    <n v="738"/>
    <n v="285.93"/>
    <n v="452.07"/>
  </r>
  <r>
    <s v="TXN03631"/>
    <x v="231"/>
    <s v="CUST0125"/>
    <x v="1285"/>
    <x v="0"/>
    <x v="40"/>
    <x v="40"/>
    <x v="4"/>
    <n v="1"/>
    <n v="21.9"/>
    <n v="14.74"/>
    <n v="14.74"/>
    <n v="21.9"/>
    <n v="-7.1599999999999984"/>
  </r>
  <r>
    <s v="TXN03632"/>
    <x v="36"/>
    <s v="CUST0069"/>
    <x v="539"/>
    <x v="3"/>
    <x v="10"/>
    <x v="10"/>
    <x v="1"/>
    <n v="4"/>
    <n v="41.78"/>
    <n v="48.44"/>
    <n v="193.76"/>
    <n v="167.12"/>
    <n v="26.639999999999986"/>
  </r>
  <r>
    <s v="TXN03633"/>
    <x v="282"/>
    <s v="CUST0773"/>
    <x v="1213"/>
    <x v="0"/>
    <x v="17"/>
    <x v="17"/>
    <x v="1"/>
    <n v="5"/>
    <n v="26.74"/>
    <n v="39"/>
    <n v="195"/>
    <n v="133.69999999999999"/>
    <n v="61.300000000000011"/>
  </r>
  <r>
    <s v="TXN03634"/>
    <x v="54"/>
    <s v="CUST0642"/>
    <x v="651"/>
    <x v="1"/>
    <x v="31"/>
    <x v="31"/>
    <x v="3"/>
    <n v="5"/>
    <n v="13.9"/>
    <n v="58.1"/>
    <n v="290.5"/>
    <n v="69.5"/>
    <n v="221"/>
  </r>
  <r>
    <s v="TXN03635"/>
    <x v="248"/>
    <s v="CUST1421"/>
    <x v="802"/>
    <x v="1"/>
    <x v="35"/>
    <x v="35"/>
    <x v="4"/>
    <n v="3"/>
    <n v="48.19"/>
    <n v="79.61"/>
    <n v="238.82999999999998"/>
    <n v="144.57"/>
    <n v="94.259999999999991"/>
  </r>
  <r>
    <s v="TXN03636"/>
    <x v="221"/>
    <s v="CUST0134"/>
    <x v="399"/>
    <x v="2"/>
    <x v="46"/>
    <x v="46"/>
    <x v="3"/>
    <n v="2"/>
    <n v="15.25"/>
    <n v="29.02"/>
    <n v="58.04"/>
    <n v="30.5"/>
    <n v="27.54"/>
  </r>
  <r>
    <s v="TXN03637"/>
    <x v="147"/>
    <s v="CUST0262"/>
    <x v="480"/>
    <x v="3"/>
    <x v="73"/>
    <x v="73"/>
    <x v="1"/>
    <n v="5"/>
    <n v="14.95"/>
    <n v="43.78"/>
    <n v="218.9"/>
    <n v="74.75"/>
    <n v="144.15"/>
  </r>
  <r>
    <s v="TXN03638"/>
    <x v="242"/>
    <s v="CUST0127"/>
    <x v="1373"/>
    <x v="1"/>
    <x v="35"/>
    <x v="35"/>
    <x v="4"/>
    <n v="9"/>
    <n v="48.19"/>
    <n v="97.11"/>
    <n v="873.99"/>
    <n v="433.71"/>
    <n v="440.28000000000003"/>
  </r>
  <r>
    <s v="TXN03639"/>
    <x v="72"/>
    <s v="CUST0906"/>
    <x v="974"/>
    <x v="3"/>
    <x v="65"/>
    <x v="65"/>
    <x v="1"/>
    <n v="8"/>
    <n v="47.62"/>
    <n v="83.95"/>
    <n v="671.6"/>
    <n v="380.96"/>
    <n v="290.64000000000004"/>
  </r>
  <r>
    <s v="TXN03640"/>
    <x v="109"/>
    <s v="CUST0113"/>
    <x v="113"/>
    <x v="2"/>
    <x v="63"/>
    <x v="63"/>
    <x v="4"/>
    <n v="4"/>
    <n v="28.03"/>
    <n v="72.97"/>
    <n v="291.88"/>
    <n v="112.12"/>
    <n v="179.76"/>
  </r>
  <r>
    <s v="TXN03641"/>
    <x v="58"/>
    <s v="CUST0618"/>
    <x v="624"/>
    <x v="2"/>
    <x v="6"/>
    <x v="6"/>
    <x v="1"/>
    <n v="8"/>
    <n v="49.21"/>
    <n v="69.2"/>
    <n v="553.6"/>
    <n v="393.68"/>
    <n v="159.92000000000002"/>
  </r>
  <r>
    <s v="TXN03642"/>
    <x v="188"/>
    <s v="CUST1251"/>
    <x v="638"/>
    <x v="3"/>
    <x v="51"/>
    <x v="51"/>
    <x v="2"/>
    <n v="2"/>
    <n v="3.13"/>
    <n v="19.12"/>
    <n v="38.24"/>
    <n v="6.26"/>
    <n v="31.980000000000004"/>
  </r>
  <r>
    <s v="TXN03643"/>
    <x v="131"/>
    <s v="CUST1283"/>
    <x v="77"/>
    <x v="3"/>
    <x v="41"/>
    <x v="41"/>
    <x v="4"/>
    <n v="6"/>
    <n v="45.1"/>
    <n v="17.059999999999999"/>
    <n v="102.35999999999999"/>
    <n v="270.60000000000002"/>
    <n v="-168.24000000000004"/>
  </r>
  <r>
    <s v="TXN03644"/>
    <x v="44"/>
    <s v="CUST0885"/>
    <x v="491"/>
    <x v="0"/>
    <x v="5"/>
    <x v="5"/>
    <x v="2"/>
    <n v="8"/>
    <n v="35.82"/>
    <n v="20.62"/>
    <n v="164.96"/>
    <n v="286.56"/>
    <n v="-121.6"/>
  </r>
  <r>
    <s v="TXN03645"/>
    <x v="331"/>
    <s v="CUST0135"/>
    <x v="927"/>
    <x v="2"/>
    <x v="26"/>
    <x v="26"/>
    <x v="4"/>
    <n v="1"/>
    <n v="21.34"/>
    <n v="93.35"/>
    <n v="93.35"/>
    <n v="21.34"/>
    <n v="72.009999999999991"/>
  </r>
  <r>
    <s v="TXN03646"/>
    <x v="46"/>
    <s v="CUST0209"/>
    <x v="1099"/>
    <x v="1"/>
    <x v="8"/>
    <x v="8"/>
    <x v="0"/>
    <n v="3"/>
    <n v="37.880000000000003"/>
    <n v="73.83"/>
    <n v="221.49"/>
    <n v="113.64000000000001"/>
    <n v="107.85"/>
  </r>
  <r>
    <s v="TXN03647"/>
    <x v="125"/>
    <s v="CUST1388"/>
    <x v="650"/>
    <x v="2"/>
    <x v="47"/>
    <x v="47"/>
    <x v="2"/>
    <n v="9"/>
    <n v="29.86"/>
    <n v="12.07"/>
    <n v="108.63"/>
    <n v="268.74"/>
    <n v="-160.11000000000001"/>
  </r>
  <r>
    <s v="TXN03648"/>
    <x v="305"/>
    <s v="CUST0115"/>
    <x v="242"/>
    <x v="3"/>
    <x v="53"/>
    <x v="53"/>
    <x v="2"/>
    <n v="4"/>
    <n v="23.58"/>
    <n v="80.42"/>
    <n v="321.68"/>
    <n v="94.32"/>
    <n v="227.36"/>
  </r>
  <r>
    <s v="TXN03649"/>
    <x v="289"/>
    <s v="CUST1146"/>
    <x v="1010"/>
    <x v="2"/>
    <x v="61"/>
    <x v="61"/>
    <x v="1"/>
    <n v="9"/>
    <n v="36.08"/>
    <n v="20.58"/>
    <n v="185.21999999999997"/>
    <n v="324.71999999999997"/>
    <n v="-139.5"/>
  </r>
  <r>
    <s v="TXN03650"/>
    <x v="137"/>
    <s v="CUST0107"/>
    <x v="1203"/>
    <x v="3"/>
    <x v="18"/>
    <x v="18"/>
    <x v="4"/>
    <n v="4"/>
    <n v="45.26"/>
    <n v="80.27"/>
    <n v="321.08"/>
    <n v="181.04"/>
    <n v="140.04"/>
  </r>
  <r>
    <s v="TXN03651"/>
    <x v="102"/>
    <s v="CUST0604"/>
    <x v="569"/>
    <x v="0"/>
    <x v="16"/>
    <x v="16"/>
    <x v="3"/>
    <n v="1"/>
    <n v="47.88"/>
    <n v="82.79"/>
    <n v="82.79"/>
    <n v="47.88"/>
    <n v="34.910000000000004"/>
  </r>
  <r>
    <s v="TXN03652"/>
    <x v="364"/>
    <s v="CUST0782"/>
    <x v="496"/>
    <x v="3"/>
    <x v="72"/>
    <x v="72"/>
    <x v="1"/>
    <n v="4"/>
    <n v="3.66"/>
    <n v="99.11"/>
    <n v="396.44"/>
    <n v="14.64"/>
    <n v="381.8"/>
  </r>
  <r>
    <s v="TXN03653"/>
    <x v="80"/>
    <s v="CUST0823"/>
    <x v="978"/>
    <x v="2"/>
    <x v="7"/>
    <x v="7"/>
    <x v="3"/>
    <n v="8"/>
    <n v="17.45"/>
    <n v="82.85"/>
    <n v="662.8"/>
    <n v="139.6"/>
    <n v="523.19999999999993"/>
  </r>
  <r>
    <s v="TXN03654"/>
    <x v="175"/>
    <s v="CUST0197"/>
    <x v="1040"/>
    <x v="0"/>
    <x v="55"/>
    <x v="55"/>
    <x v="1"/>
    <n v="3"/>
    <n v="21.45"/>
    <n v="64.69"/>
    <n v="194.07"/>
    <n v="64.349999999999994"/>
    <n v="129.72"/>
  </r>
  <r>
    <s v="TXN03655"/>
    <x v="23"/>
    <s v="CUST1265"/>
    <x v="979"/>
    <x v="1"/>
    <x v="18"/>
    <x v="18"/>
    <x v="4"/>
    <n v="1"/>
    <n v="45.26"/>
    <n v="21.48"/>
    <n v="21.48"/>
    <n v="45.26"/>
    <n v="-23.779999999999998"/>
  </r>
  <r>
    <s v="TXN03656"/>
    <x v="233"/>
    <s v="CUST0842"/>
    <x v="535"/>
    <x v="3"/>
    <x v="47"/>
    <x v="47"/>
    <x v="2"/>
    <n v="6"/>
    <n v="29.86"/>
    <n v="17.57"/>
    <n v="105.42"/>
    <n v="179.16"/>
    <n v="-73.739999999999995"/>
  </r>
  <r>
    <s v="TXN03657"/>
    <x v="31"/>
    <s v="CUST0478"/>
    <x v="755"/>
    <x v="2"/>
    <x v="51"/>
    <x v="51"/>
    <x v="2"/>
    <n v="2"/>
    <n v="3.13"/>
    <n v="42.25"/>
    <n v="84.5"/>
    <n v="6.26"/>
    <n v="78.239999999999995"/>
  </r>
  <r>
    <s v="TXN03658"/>
    <x v="3"/>
    <s v="CUST1228"/>
    <x v="669"/>
    <x v="0"/>
    <x v="52"/>
    <x v="52"/>
    <x v="1"/>
    <n v="8"/>
    <n v="14.27"/>
    <n v="53.45"/>
    <n v="427.6"/>
    <n v="114.16"/>
    <n v="313.44000000000005"/>
  </r>
  <r>
    <s v="TXN03659"/>
    <x v="15"/>
    <s v="CUST1352"/>
    <x v="1059"/>
    <x v="1"/>
    <x v="71"/>
    <x v="71"/>
    <x v="4"/>
    <n v="5"/>
    <n v="22.03"/>
    <n v="28.69"/>
    <n v="143.45000000000002"/>
    <n v="110.15"/>
    <n v="33.300000000000011"/>
  </r>
  <r>
    <s v="TXN03660"/>
    <x v="92"/>
    <s v="CUST1278"/>
    <x v="1272"/>
    <x v="2"/>
    <x v="52"/>
    <x v="52"/>
    <x v="1"/>
    <n v="8"/>
    <n v="14.27"/>
    <n v="19.809999999999999"/>
    <n v="158.47999999999999"/>
    <n v="114.16"/>
    <n v="44.319999999999993"/>
  </r>
  <r>
    <s v="TXN03661"/>
    <x v="335"/>
    <s v="CUST0022"/>
    <x v="653"/>
    <x v="1"/>
    <x v="28"/>
    <x v="28"/>
    <x v="3"/>
    <n v="6"/>
    <n v="16.21"/>
    <n v="94.64"/>
    <n v="567.84"/>
    <n v="97.26"/>
    <n v="470.58000000000004"/>
  </r>
  <r>
    <s v="TXN03662"/>
    <x v="119"/>
    <s v="CUST0929"/>
    <x v="396"/>
    <x v="1"/>
    <x v="16"/>
    <x v="16"/>
    <x v="3"/>
    <n v="8"/>
    <n v="47.88"/>
    <n v="13.32"/>
    <n v="106.56"/>
    <n v="383.04"/>
    <n v="-276.48"/>
  </r>
  <r>
    <s v="TXN03663"/>
    <x v="315"/>
    <s v="CUST0787"/>
    <x v="53"/>
    <x v="3"/>
    <x v="71"/>
    <x v="71"/>
    <x v="4"/>
    <n v="6"/>
    <n v="22.03"/>
    <n v="61.74"/>
    <n v="370.44"/>
    <n v="132.18"/>
    <n v="238.26"/>
  </r>
  <r>
    <s v="TXN03664"/>
    <x v="358"/>
    <s v="CUST0951"/>
    <x v="621"/>
    <x v="1"/>
    <x v="32"/>
    <x v="32"/>
    <x v="1"/>
    <n v="4"/>
    <n v="3.21"/>
    <n v="12.16"/>
    <n v="48.64"/>
    <n v="12.84"/>
    <n v="35.799999999999997"/>
  </r>
  <r>
    <s v="TXN03665"/>
    <x v="273"/>
    <s v="CUST0877"/>
    <x v="863"/>
    <x v="1"/>
    <x v="58"/>
    <x v="58"/>
    <x v="0"/>
    <n v="4"/>
    <n v="11.76"/>
    <n v="53.94"/>
    <n v="215.76"/>
    <n v="47.04"/>
    <n v="168.72"/>
  </r>
  <r>
    <s v="TXN03666"/>
    <x v="23"/>
    <s v="CUST1271"/>
    <x v="899"/>
    <x v="2"/>
    <x v="14"/>
    <x v="14"/>
    <x v="3"/>
    <n v="8"/>
    <n v="23.97"/>
    <n v="43.82"/>
    <n v="350.56"/>
    <n v="191.76"/>
    <n v="158.80000000000001"/>
  </r>
  <r>
    <s v="TXN03667"/>
    <x v="154"/>
    <s v="CUST1269"/>
    <x v="665"/>
    <x v="1"/>
    <x v="21"/>
    <x v="21"/>
    <x v="0"/>
    <n v="8"/>
    <n v="12.41"/>
    <n v="71.7"/>
    <n v="573.6"/>
    <n v="99.28"/>
    <n v="474.32000000000005"/>
  </r>
  <r>
    <s v="TXN03668"/>
    <x v="245"/>
    <s v="CUST0208"/>
    <x v="1347"/>
    <x v="2"/>
    <x v="34"/>
    <x v="34"/>
    <x v="2"/>
    <n v="5"/>
    <n v="8.02"/>
    <n v="34.94"/>
    <n v="174.7"/>
    <n v="40.099999999999994"/>
    <n v="134.6"/>
  </r>
  <r>
    <s v="TXN03669"/>
    <x v="94"/>
    <s v="CUST0696"/>
    <x v="1142"/>
    <x v="0"/>
    <x v="67"/>
    <x v="67"/>
    <x v="3"/>
    <n v="2"/>
    <n v="31.5"/>
    <n v="83.84"/>
    <n v="167.68"/>
    <n v="63"/>
    <n v="104.68"/>
  </r>
  <r>
    <s v="TXN03670"/>
    <x v="131"/>
    <s v="CUST1334"/>
    <x v="1321"/>
    <x v="2"/>
    <x v="19"/>
    <x v="19"/>
    <x v="3"/>
    <n v="2"/>
    <n v="22.66"/>
    <n v="78.709999999999994"/>
    <n v="157.41999999999999"/>
    <n v="45.32"/>
    <n v="112.1"/>
  </r>
  <r>
    <s v="TXN03671"/>
    <x v="263"/>
    <s v="CUST1384"/>
    <x v="357"/>
    <x v="3"/>
    <x v="52"/>
    <x v="52"/>
    <x v="1"/>
    <n v="4"/>
    <n v="14.27"/>
    <n v="50.59"/>
    <n v="202.36"/>
    <n v="57.08"/>
    <n v="145.28000000000003"/>
  </r>
  <r>
    <s v="TXN03672"/>
    <x v="318"/>
    <s v="CUST0054"/>
    <x v="1248"/>
    <x v="3"/>
    <x v="4"/>
    <x v="4"/>
    <x v="1"/>
    <n v="2"/>
    <n v="1.21"/>
    <n v="23.84"/>
    <n v="47.68"/>
    <n v="2.42"/>
    <n v="45.26"/>
  </r>
  <r>
    <s v="TXN03673"/>
    <x v="17"/>
    <s v="CUST0930"/>
    <x v="30"/>
    <x v="1"/>
    <x v="40"/>
    <x v="40"/>
    <x v="4"/>
    <n v="6"/>
    <n v="21.9"/>
    <n v="36.950000000000003"/>
    <n v="221.70000000000002"/>
    <n v="131.39999999999998"/>
    <n v="90.30000000000004"/>
  </r>
  <r>
    <s v="TXN03674"/>
    <x v="102"/>
    <s v="CUST1060"/>
    <x v="1310"/>
    <x v="2"/>
    <x v="67"/>
    <x v="67"/>
    <x v="3"/>
    <n v="2"/>
    <n v="31.5"/>
    <n v="57.86"/>
    <n v="115.72"/>
    <n v="63"/>
    <n v="52.72"/>
  </r>
  <r>
    <s v="TXN03675"/>
    <x v="92"/>
    <s v="CUST0673"/>
    <x v="1354"/>
    <x v="0"/>
    <x v="14"/>
    <x v="14"/>
    <x v="3"/>
    <n v="1"/>
    <n v="23.97"/>
    <n v="21.85"/>
    <n v="21.85"/>
    <n v="23.97"/>
    <n v="-2.1199999999999974"/>
  </r>
  <r>
    <s v="TXN03676"/>
    <x v="108"/>
    <s v="CUST1204"/>
    <x v="1065"/>
    <x v="3"/>
    <x v="22"/>
    <x v="22"/>
    <x v="0"/>
    <n v="7"/>
    <n v="19.34"/>
    <n v="63.85"/>
    <n v="446.95"/>
    <n v="135.38"/>
    <n v="311.57"/>
  </r>
  <r>
    <s v="TXN03677"/>
    <x v="56"/>
    <s v="CUST0395"/>
    <x v="325"/>
    <x v="3"/>
    <x v="24"/>
    <x v="24"/>
    <x v="0"/>
    <n v="9"/>
    <n v="24.52"/>
    <n v="91.83"/>
    <n v="826.47"/>
    <n v="220.68"/>
    <n v="605.79"/>
  </r>
  <r>
    <s v="TXN03678"/>
    <x v="181"/>
    <s v="CUST0222"/>
    <x v="1104"/>
    <x v="0"/>
    <x v="69"/>
    <x v="69"/>
    <x v="1"/>
    <n v="3"/>
    <n v="25.33"/>
    <n v="5.74"/>
    <n v="17.22"/>
    <n v="75.989999999999995"/>
    <n v="-58.769999999999996"/>
  </r>
  <r>
    <s v="TXN03679"/>
    <x v="137"/>
    <s v="CUST0211"/>
    <x v="409"/>
    <x v="0"/>
    <x v="28"/>
    <x v="28"/>
    <x v="3"/>
    <n v="2"/>
    <n v="16.21"/>
    <n v="28.19"/>
    <n v="56.38"/>
    <n v="32.42"/>
    <n v="23.96"/>
  </r>
  <r>
    <s v="TXN03680"/>
    <x v="174"/>
    <s v="CUST0026"/>
    <x v="85"/>
    <x v="1"/>
    <x v="12"/>
    <x v="12"/>
    <x v="2"/>
    <n v="5"/>
    <n v="32.950000000000003"/>
    <n v="49.23"/>
    <n v="246.14999999999998"/>
    <n v="164.75"/>
    <n v="81.399999999999977"/>
  </r>
  <r>
    <s v="TXN03681"/>
    <x v="210"/>
    <s v="CUST1219"/>
    <x v="134"/>
    <x v="2"/>
    <x v="15"/>
    <x v="15"/>
    <x v="4"/>
    <n v="9"/>
    <n v="40"/>
    <n v="95.95"/>
    <n v="863.55000000000007"/>
    <n v="360"/>
    <n v="503.55000000000007"/>
  </r>
  <r>
    <s v="TXN03682"/>
    <x v="306"/>
    <s v="CUST1461"/>
    <x v="373"/>
    <x v="1"/>
    <x v="67"/>
    <x v="67"/>
    <x v="3"/>
    <n v="9"/>
    <n v="31.5"/>
    <n v="92.98"/>
    <n v="836.82"/>
    <n v="283.5"/>
    <n v="553.32000000000005"/>
  </r>
  <r>
    <s v="TXN03683"/>
    <x v="175"/>
    <s v="CUST0139"/>
    <x v="147"/>
    <x v="0"/>
    <x v="17"/>
    <x v="17"/>
    <x v="1"/>
    <n v="1"/>
    <n v="26.74"/>
    <n v="93.8"/>
    <n v="93.8"/>
    <n v="26.74"/>
    <n v="67.06"/>
  </r>
  <r>
    <s v="TXN03684"/>
    <x v="314"/>
    <s v="CUST1215"/>
    <x v="741"/>
    <x v="0"/>
    <x v="35"/>
    <x v="35"/>
    <x v="4"/>
    <n v="3"/>
    <n v="48.19"/>
    <n v="59.29"/>
    <n v="177.87"/>
    <n v="144.57"/>
    <n v="33.300000000000011"/>
  </r>
  <r>
    <s v="TXN03685"/>
    <x v="163"/>
    <s v="CUST0397"/>
    <x v="193"/>
    <x v="1"/>
    <x v="6"/>
    <x v="6"/>
    <x v="1"/>
    <n v="8"/>
    <n v="49.21"/>
    <n v="47.84"/>
    <n v="382.72"/>
    <n v="393.68"/>
    <n v="-10.95999999999998"/>
  </r>
  <r>
    <s v="TXN03686"/>
    <x v="298"/>
    <s v="CUST1174"/>
    <x v="580"/>
    <x v="2"/>
    <x v="9"/>
    <x v="9"/>
    <x v="4"/>
    <n v="1"/>
    <n v="38.15"/>
    <n v="10.94"/>
    <n v="10.94"/>
    <n v="38.15"/>
    <n v="-27.21"/>
  </r>
  <r>
    <s v="TXN03687"/>
    <x v="112"/>
    <s v="CUST0259"/>
    <x v="1316"/>
    <x v="3"/>
    <x v="2"/>
    <x v="2"/>
    <x v="1"/>
    <n v="7"/>
    <n v="33.65"/>
    <n v="56.71"/>
    <n v="396.97"/>
    <n v="235.54999999999998"/>
    <n v="161.42000000000004"/>
  </r>
  <r>
    <s v="TXN03688"/>
    <x v="353"/>
    <s v="CUST1306"/>
    <x v="207"/>
    <x v="1"/>
    <x v="22"/>
    <x v="22"/>
    <x v="0"/>
    <n v="2"/>
    <n v="19.34"/>
    <n v="93.51"/>
    <n v="187.02"/>
    <n v="38.68"/>
    <n v="148.34"/>
  </r>
  <r>
    <s v="TXN03689"/>
    <x v="227"/>
    <s v="CUST1043"/>
    <x v="1374"/>
    <x v="1"/>
    <x v="26"/>
    <x v="26"/>
    <x v="4"/>
    <n v="4"/>
    <n v="21.34"/>
    <n v="82.8"/>
    <n v="331.2"/>
    <n v="85.36"/>
    <n v="245.83999999999997"/>
  </r>
  <r>
    <s v="TXN03690"/>
    <x v="227"/>
    <s v="CUST0525"/>
    <x v="1227"/>
    <x v="1"/>
    <x v="48"/>
    <x v="48"/>
    <x v="0"/>
    <n v="6"/>
    <n v="1.01"/>
    <n v="68.56"/>
    <n v="411.36"/>
    <n v="6.0600000000000005"/>
    <n v="405.3"/>
  </r>
  <r>
    <s v="TXN03691"/>
    <x v="203"/>
    <s v="CUST0728"/>
    <x v="525"/>
    <x v="0"/>
    <x v="48"/>
    <x v="48"/>
    <x v="0"/>
    <n v="7"/>
    <n v="1.01"/>
    <n v="96.94"/>
    <n v="678.57999999999993"/>
    <n v="7.07"/>
    <n v="671.50999999999988"/>
  </r>
  <r>
    <s v="TXN03692"/>
    <x v="242"/>
    <s v="CUST0863"/>
    <x v="567"/>
    <x v="2"/>
    <x v="63"/>
    <x v="63"/>
    <x v="4"/>
    <n v="9"/>
    <n v="28.03"/>
    <n v="65.849999999999994"/>
    <n v="592.65"/>
    <n v="252.27"/>
    <n v="340.38"/>
  </r>
  <r>
    <s v="TXN03693"/>
    <x v="162"/>
    <s v="CUST0986"/>
    <x v="1277"/>
    <x v="3"/>
    <x v="62"/>
    <x v="62"/>
    <x v="2"/>
    <n v="9"/>
    <n v="46.58"/>
    <n v="7.45"/>
    <n v="67.05"/>
    <n v="419.21999999999997"/>
    <n v="-352.16999999999996"/>
  </r>
  <r>
    <s v="TXN03694"/>
    <x v="12"/>
    <s v="CUST1485"/>
    <x v="246"/>
    <x v="2"/>
    <x v="48"/>
    <x v="48"/>
    <x v="0"/>
    <n v="3"/>
    <n v="1.01"/>
    <n v="93"/>
    <n v="279"/>
    <n v="3.0300000000000002"/>
    <n v="275.97000000000003"/>
  </r>
  <r>
    <s v="TXN03695"/>
    <x v="310"/>
    <s v="CUST1272"/>
    <x v="421"/>
    <x v="0"/>
    <x v="48"/>
    <x v="48"/>
    <x v="0"/>
    <n v="8"/>
    <n v="1.01"/>
    <n v="98.55"/>
    <n v="788.4"/>
    <n v="8.08"/>
    <n v="780.31999999999994"/>
  </r>
  <r>
    <s v="TXN03696"/>
    <x v="175"/>
    <s v="CUST0911"/>
    <x v="832"/>
    <x v="0"/>
    <x v="14"/>
    <x v="14"/>
    <x v="3"/>
    <n v="7"/>
    <n v="23.97"/>
    <n v="84.11"/>
    <n v="588.77"/>
    <n v="167.79"/>
    <n v="420.98"/>
  </r>
  <r>
    <s v="TXN03697"/>
    <x v="210"/>
    <s v="CUST0381"/>
    <x v="527"/>
    <x v="1"/>
    <x v="49"/>
    <x v="49"/>
    <x v="4"/>
    <n v="8"/>
    <n v="19.98"/>
    <n v="54.49"/>
    <n v="435.92"/>
    <n v="159.84"/>
    <n v="276.08000000000004"/>
  </r>
  <r>
    <s v="TXN03698"/>
    <x v="74"/>
    <s v="CUST0498"/>
    <x v="760"/>
    <x v="1"/>
    <x v="10"/>
    <x v="10"/>
    <x v="1"/>
    <n v="6"/>
    <n v="41.78"/>
    <n v="77.33"/>
    <n v="463.98"/>
    <n v="250.68"/>
    <n v="213.3"/>
  </r>
  <r>
    <s v="TXN03699"/>
    <x v="85"/>
    <s v="CUST0282"/>
    <x v="515"/>
    <x v="1"/>
    <x v="60"/>
    <x v="60"/>
    <x v="1"/>
    <n v="3"/>
    <n v="42.74"/>
    <n v="50.05"/>
    <n v="150.14999999999998"/>
    <n v="128.22"/>
    <n v="21.929999999999978"/>
  </r>
  <r>
    <s v="TXN03700"/>
    <x v="294"/>
    <s v="CUST0091"/>
    <x v="311"/>
    <x v="3"/>
    <x v="42"/>
    <x v="42"/>
    <x v="1"/>
    <n v="9"/>
    <n v="1.35"/>
    <n v="36.9"/>
    <n v="332.09999999999997"/>
    <n v="12.15"/>
    <n v="319.95"/>
  </r>
  <r>
    <s v="TXN03701"/>
    <x v="347"/>
    <s v="CUST0124"/>
    <x v="687"/>
    <x v="1"/>
    <x v="29"/>
    <x v="29"/>
    <x v="2"/>
    <n v="8"/>
    <n v="14.75"/>
    <n v="49.44"/>
    <n v="395.52"/>
    <n v="118"/>
    <n v="277.52"/>
  </r>
  <r>
    <s v="TXN03702"/>
    <x v="7"/>
    <s v="CUST0262"/>
    <x v="480"/>
    <x v="3"/>
    <x v="56"/>
    <x v="56"/>
    <x v="0"/>
    <n v="4"/>
    <n v="41.18"/>
    <n v="69.72"/>
    <n v="278.88"/>
    <n v="164.72"/>
    <n v="114.16"/>
  </r>
  <r>
    <s v="TXN03703"/>
    <x v="7"/>
    <s v="CUST0639"/>
    <x v="1052"/>
    <x v="0"/>
    <x v="67"/>
    <x v="67"/>
    <x v="3"/>
    <n v="6"/>
    <n v="31.5"/>
    <n v="50.86"/>
    <n v="305.15999999999997"/>
    <n v="189"/>
    <n v="116.15999999999997"/>
  </r>
  <r>
    <s v="TXN03704"/>
    <x v="209"/>
    <s v="CUST1198"/>
    <x v="1375"/>
    <x v="3"/>
    <x v="36"/>
    <x v="36"/>
    <x v="2"/>
    <n v="8"/>
    <n v="44.18"/>
    <n v="14.4"/>
    <n v="115.2"/>
    <n v="353.44"/>
    <n v="-238.24"/>
  </r>
  <r>
    <s v="TXN03705"/>
    <x v="320"/>
    <s v="CUST0893"/>
    <x v="843"/>
    <x v="0"/>
    <x v="49"/>
    <x v="49"/>
    <x v="4"/>
    <n v="4"/>
    <n v="19.98"/>
    <n v="91.66"/>
    <n v="366.64"/>
    <n v="79.92"/>
    <n v="286.71999999999997"/>
  </r>
  <r>
    <s v="TXN03706"/>
    <x v="225"/>
    <s v="CUST1051"/>
    <x v="1376"/>
    <x v="2"/>
    <x v="62"/>
    <x v="62"/>
    <x v="2"/>
    <n v="6"/>
    <n v="46.58"/>
    <n v="79.14"/>
    <n v="474.84000000000003"/>
    <n v="279.48"/>
    <n v="195.36"/>
  </r>
  <r>
    <s v="TXN03707"/>
    <x v="105"/>
    <s v="CUST1335"/>
    <x v="798"/>
    <x v="3"/>
    <x v="19"/>
    <x v="19"/>
    <x v="3"/>
    <n v="8"/>
    <n v="22.66"/>
    <n v="21.82"/>
    <n v="174.56"/>
    <n v="181.28"/>
    <n v="-6.7199999999999989"/>
  </r>
  <r>
    <s v="TXN03708"/>
    <x v="116"/>
    <s v="CUST0733"/>
    <x v="1361"/>
    <x v="1"/>
    <x v="21"/>
    <x v="21"/>
    <x v="0"/>
    <n v="1"/>
    <n v="12.41"/>
    <n v="7.33"/>
    <n v="7.33"/>
    <n v="12.41"/>
    <n v="-5.08"/>
  </r>
  <r>
    <s v="TXN03709"/>
    <x v="238"/>
    <s v="CUST0638"/>
    <x v="352"/>
    <x v="1"/>
    <x v="32"/>
    <x v="32"/>
    <x v="1"/>
    <n v="7"/>
    <n v="3.21"/>
    <n v="32.29"/>
    <n v="226.03"/>
    <n v="22.47"/>
    <n v="203.56"/>
  </r>
  <r>
    <s v="TXN03710"/>
    <x v="123"/>
    <s v="CUST1196"/>
    <x v="888"/>
    <x v="0"/>
    <x v="39"/>
    <x v="39"/>
    <x v="1"/>
    <n v="4"/>
    <n v="2.85"/>
    <n v="71.8"/>
    <n v="287.2"/>
    <n v="11.4"/>
    <n v="275.8"/>
  </r>
  <r>
    <s v="TXN03711"/>
    <x v="8"/>
    <s v="CUST1109"/>
    <x v="935"/>
    <x v="1"/>
    <x v="49"/>
    <x v="49"/>
    <x v="4"/>
    <n v="4"/>
    <n v="19.98"/>
    <n v="13.82"/>
    <n v="55.28"/>
    <n v="79.92"/>
    <n v="-24.64"/>
  </r>
  <r>
    <s v="TXN03712"/>
    <x v="97"/>
    <s v="CUST0299"/>
    <x v="1066"/>
    <x v="3"/>
    <x v="65"/>
    <x v="65"/>
    <x v="1"/>
    <n v="5"/>
    <n v="47.62"/>
    <n v="96.38"/>
    <n v="481.9"/>
    <n v="238.1"/>
    <n v="243.79999999999998"/>
  </r>
  <r>
    <s v="TXN03713"/>
    <x v="57"/>
    <s v="CUST0302"/>
    <x v="972"/>
    <x v="0"/>
    <x v="53"/>
    <x v="53"/>
    <x v="2"/>
    <n v="9"/>
    <n v="23.58"/>
    <n v="13.44"/>
    <n v="120.96"/>
    <n v="212.21999999999997"/>
    <n v="-91.259999999999977"/>
  </r>
  <r>
    <s v="TXN03714"/>
    <x v="136"/>
    <s v="CUST0962"/>
    <x v="1137"/>
    <x v="2"/>
    <x v="11"/>
    <x v="11"/>
    <x v="2"/>
    <n v="7"/>
    <n v="45.97"/>
    <n v="24.87"/>
    <n v="174.09"/>
    <n v="321.78999999999996"/>
    <n v="-147.69999999999996"/>
  </r>
  <r>
    <s v="TXN03715"/>
    <x v="229"/>
    <s v="CUST0633"/>
    <x v="1337"/>
    <x v="1"/>
    <x v="3"/>
    <x v="3"/>
    <x v="0"/>
    <n v="3"/>
    <n v="28.91"/>
    <n v="14.6"/>
    <n v="43.8"/>
    <n v="86.73"/>
    <n v="-42.930000000000007"/>
  </r>
  <r>
    <s v="TXN03716"/>
    <x v="227"/>
    <s v="CUST1236"/>
    <x v="121"/>
    <x v="3"/>
    <x v="41"/>
    <x v="41"/>
    <x v="4"/>
    <n v="8"/>
    <n v="45.1"/>
    <n v="32.86"/>
    <n v="262.88"/>
    <n v="360.8"/>
    <n v="-97.920000000000016"/>
  </r>
  <r>
    <s v="TXN03717"/>
    <x v="288"/>
    <s v="CUST0703"/>
    <x v="608"/>
    <x v="0"/>
    <x v="0"/>
    <x v="0"/>
    <x v="0"/>
    <n v="9"/>
    <n v="47.78"/>
    <n v="84.5"/>
    <n v="760.5"/>
    <n v="430.02"/>
    <n v="330.48"/>
  </r>
  <r>
    <s v="TXN03718"/>
    <x v="23"/>
    <s v="CUST0597"/>
    <x v="463"/>
    <x v="0"/>
    <x v="49"/>
    <x v="49"/>
    <x v="4"/>
    <n v="8"/>
    <n v="19.98"/>
    <n v="20.9"/>
    <n v="167.2"/>
    <n v="159.84"/>
    <n v="7.3599999999999852"/>
  </r>
  <r>
    <s v="TXN03719"/>
    <x v="154"/>
    <s v="CUST0756"/>
    <x v="1377"/>
    <x v="2"/>
    <x v="25"/>
    <x v="25"/>
    <x v="2"/>
    <n v="4"/>
    <n v="40.75"/>
    <n v="54.63"/>
    <n v="218.52"/>
    <n v="163"/>
    <n v="55.52000000000001"/>
  </r>
  <r>
    <s v="TXN03720"/>
    <x v="305"/>
    <s v="CUST0017"/>
    <x v="476"/>
    <x v="3"/>
    <x v="45"/>
    <x v="45"/>
    <x v="4"/>
    <n v="3"/>
    <n v="39.729999999999997"/>
    <n v="22.92"/>
    <n v="68.760000000000005"/>
    <n v="119.19"/>
    <n v="-50.429999999999993"/>
  </r>
  <r>
    <s v="TXN03721"/>
    <x v="262"/>
    <s v="CUST1061"/>
    <x v="1378"/>
    <x v="0"/>
    <x v="57"/>
    <x v="57"/>
    <x v="0"/>
    <n v="2"/>
    <n v="31.77"/>
    <n v="27.1"/>
    <n v="54.2"/>
    <n v="63.54"/>
    <n v="-9.3399999999999963"/>
  </r>
  <r>
    <s v="TXN03722"/>
    <x v="174"/>
    <s v="CUST1202"/>
    <x v="1379"/>
    <x v="2"/>
    <x v="3"/>
    <x v="3"/>
    <x v="0"/>
    <n v="5"/>
    <n v="28.91"/>
    <n v="76.63"/>
    <n v="383.15"/>
    <n v="144.55000000000001"/>
    <n v="238.59999999999997"/>
  </r>
  <r>
    <s v="TXN03723"/>
    <x v="51"/>
    <s v="CUST1347"/>
    <x v="1180"/>
    <x v="0"/>
    <x v="28"/>
    <x v="28"/>
    <x v="3"/>
    <n v="4"/>
    <n v="16.21"/>
    <n v="70.400000000000006"/>
    <n v="281.60000000000002"/>
    <n v="64.84"/>
    <n v="216.76000000000002"/>
  </r>
  <r>
    <s v="TXN03724"/>
    <x v="308"/>
    <s v="CUST1390"/>
    <x v="634"/>
    <x v="0"/>
    <x v="41"/>
    <x v="41"/>
    <x v="4"/>
    <n v="7"/>
    <n v="45.1"/>
    <n v="23.96"/>
    <n v="167.72"/>
    <n v="315.7"/>
    <n v="-147.97999999999999"/>
  </r>
  <r>
    <s v="TXN03725"/>
    <x v="183"/>
    <s v="CUST0297"/>
    <x v="68"/>
    <x v="0"/>
    <x v="51"/>
    <x v="51"/>
    <x v="2"/>
    <n v="3"/>
    <n v="3.13"/>
    <n v="45.57"/>
    <n v="136.71"/>
    <n v="9.39"/>
    <n v="127.32000000000001"/>
  </r>
  <r>
    <s v="TXN03726"/>
    <x v="280"/>
    <s v="CUST0118"/>
    <x v="1380"/>
    <x v="3"/>
    <x v="12"/>
    <x v="12"/>
    <x v="2"/>
    <n v="1"/>
    <n v="32.950000000000003"/>
    <n v="64.3"/>
    <n v="64.3"/>
    <n v="32.950000000000003"/>
    <n v="31.349999999999994"/>
  </r>
  <r>
    <s v="TXN03727"/>
    <x v="243"/>
    <s v="CUST0487"/>
    <x v="278"/>
    <x v="2"/>
    <x v="64"/>
    <x v="64"/>
    <x v="4"/>
    <n v="7"/>
    <n v="34.61"/>
    <n v="98.07"/>
    <n v="686.49"/>
    <n v="242.26999999999998"/>
    <n v="444.22"/>
  </r>
  <r>
    <s v="TXN03728"/>
    <x v="195"/>
    <s v="CUST1039"/>
    <x v="1301"/>
    <x v="1"/>
    <x v="38"/>
    <x v="38"/>
    <x v="3"/>
    <n v="9"/>
    <n v="32.54"/>
    <n v="20.190000000000001"/>
    <n v="181.71"/>
    <n v="292.86"/>
    <n v="-111.15"/>
  </r>
  <r>
    <s v="TXN03729"/>
    <x v="16"/>
    <s v="CUST1146"/>
    <x v="1010"/>
    <x v="2"/>
    <x v="6"/>
    <x v="6"/>
    <x v="1"/>
    <n v="2"/>
    <n v="49.21"/>
    <n v="96.13"/>
    <n v="192.26"/>
    <n v="98.42"/>
    <n v="93.839999999999989"/>
  </r>
  <r>
    <s v="TXN03730"/>
    <x v="10"/>
    <s v="CUST0112"/>
    <x v="8"/>
    <x v="2"/>
    <x v="35"/>
    <x v="35"/>
    <x v="4"/>
    <n v="3"/>
    <n v="48.19"/>
    <n v="67.47"/>
    <n v="202.41"/>
    <n v="144.57"/>
    <n v="57.84"/>
  </r>
  <r>
    <s v="TXN03731"/>
    <x v="62"/>
    <s v="CUST0865"/>
    <x v="1173"/>
    <x v="3"/>
    <x v="15"/>
    <x v="15"/>
    <x v="4"/>
    <n v="4"/>
    <n v="40"/>
    <n v="25.01"/>
    <n v="100.04"/>
    <n v="160"/>
    <n v="-59.959999999999994"/>
  </r>
  <r>
    <s v="TXN03732"/>
    <x v="6"/>
    <s v="CUST0705"/>
    <x v="964"/>
    <x v="1"/>
    <x v="28"/>
    <x v="28"/>
    <x v="3"/>
    <n v="4"/>
    <n v="16.21"/>
    <n v="25.4"/>
    <n v="101.6"/>
    <n v="64.84"/>
    <n v="36.759999999999991"/>
  </r>
  <r>
    <s v="TXN03733"/>
    <x v="46"/>
    <s v="CUST0401"/>
    <x v="466"/>
    <x v="3"/>
    <x v="32"/>
    <x v="32"/>
    <x v="1"/>
    <n v="9"/>
    <n v="3.21"/>
    <n v="97.27"/>
    <n v="875.43"/>
    <n v="28.89"/>
    <n v="846.54"/>
  </r>
  <r>
    <s v="TXN03734"/>
    <x v="28"/>
    <s v="CUST0411"/>
    <x v="324"/>
    <x v="2"/>
    <x v="32"/>
    <x v="32"/>
    <x v="1"/>
    <n v="7"/>
    <n v="3.21"/>
    <n v="26.72"/>
    <n v="187.04"/>
    <n v="22.47"/>
    <n v="164.57"/>
  </r>
  <r>
    <s v="TXN03735"/>
    <x v="294"/>
    <s v="CUST1312"/>
    <x v="210"/>
    <x v="0"/>
    <x v="51"/>
    <x v="51"/>
    <x v="2"/>
    <n v="9"/>
    <n v="3.13"/>
    <n v="82.41"/>
    <n v="741.68999999999994"/>
    <n v="28.169999999999998"/>
    <n v="713.52"/>
  </r>
  <r>
    <s v="TXN03736"/>
    <x v="262"/>
    <s v="CUST0413"/>
    <x v="211"/>
    <x v="3"/>
    <x v="15"/>
    <x v="15"/>
    <x v="4"/>
    <n v="6"/>
    <n v="40"/>
    <n v="23.44"/>
    <n v="140.64000000000001"/>
    <n v="240"/>
    <n v="-99.359999999999985"/>
  </r>
  <r>
    <s v="TXN03737"/>
    <x v="102"/>
    <s v="CUST0141"/>
    <x v="1381"/>
    <x v="3"/>
    <x v="71"/>
    <x v="71"/>
    <x v="4"/>
    <n v="3"/>
    <n v="22.03"/>
    <n v="13.42"/>
    <n v="40.26"/>
    <n v="66.09"/>
    <n v="-25.830000000000005"/>
  </r>
  <r>
    <s v="TXN03738"/>
    <x v="86"/>
    <s v="CUST0700"/>
    <x v="220"/>
    <x v="1"/>
    <x v="22"/>
    <x v="22"/>
    <x v="0"/>
    <n v="7"/>
    <n v="19.34"/>
    <n v="43.84"/>
    <n v="306.88"/>
    <n v="135.38"/>
    <n v="171.5"/>
  </r>
  <r>
    <s v="TXN03739"/>
    <x v="6"/>
    <s v="CUST0388"/>
    <x v="942"/>
    <x v="0"/>
    <x v="37"/>
    <x v="37"/>
    <x v="2"/>
    <n v="6"/>
    <n v="36.64"/>
    <n v="62.93"/>
    <n v="377.58"/>
    <n v="219.84"/>
    <n v="157.73999999999998"/>
  </r>
  <r>
    <s v="TXN03740"/>
    <x v="98"/>
    <s v="CUST1368"/>
    <x v="680"/>
    <x v="1"/>
    <x v="52"/>
    <x v="52"/>
    <x v="1"/>
    <n v="7"/>
    <n v="14.27"/>
    <n v="36.92"/>
    <n v="258.44"/>
    <n v="99.89"/>
    <n v="158.55000000000001"/>
  </r>
  <r>
    <s v="TXN03741"/>
    <x v="246"/>
    <s v="CUST0975"/>
    <x v="96"/>
    <x v="0"/>
    <x v="63"/>
    <x v="63"/>
    <x v="4"/>
    <n v="3"/>
    <n v="28.03"/>
    <n v="68.180000000000007"/>
    <n v="204.54000000000002"/>
    <n v="84.09"/>
    <n v="120.45000000000002"/>
  </r>
  <r>
    <s v="TXN03742"/>
    <x v="187"/>
    <s v="CUST1423"/>
    <x v="154"/>
    <x v="1"/>
    <x v="24"/>
    <x v="24"/>
    <x v="0"/>
    <n v="6"/>
    <n v="24.52"/>
    <n v="85.67"/>
    <n v="514.02"/>
    <n v="147.12"/>
    <n v="366.9"/>
  </r>
  <r>
    <s v="TXN03743"/>
    <x v="146"/>
    <s v="CUST1417"/>
    <x v="38"/>
    <x v="0"/>
    <x v="5"/>
    <x v="5"/>
    <x v="2"/>
    <n v="2"/>
    <n v="35.82"/>
    <n v="60.98"/>
    <n v="121.96"/>
    <n v="71.64"/>
    <n v="50.319999999999993"/>
  </r>
  <r>
    <s v="TXN03744"/>
    <x v="192"/>
    <s v="CUST0958"/>
    <x v="1162"/>
    <x v="3"/>
    <x v="10"/>
    <x v="10"/>
    <x v="1"/>
    <n v="4"/>
    <n v="41.78"/>
    <n v="24.73"/>
    <n v="98.92"/>
    <n v="167.12"/>
    <n v="-68.2"/>
  </r>
  <r>
    <s v="TXN03745"/>
    <x v="120"/>
    <s v="CUST1229"/>
    <x v="1184"/>
    <x v="0"/>
    <x v="72"/>
    <x v="72"/>
    <x v="1"/>
    <n v="6"/>
    <n v="3.66"/>
    <n v="89.18"/>
    <n v="535.08000000000004"/>
    <n v="21.96"/>
    <n v="513.12"/>
  </r>
  <r>
    <s v="TXN03746"/>
    <x v="323"/>
    <s v="CUST1419"/>
    <x v="960"/>
    <x v="0"/>
    <x v="23"/>
    <x v="23"/>
    <x v="2"/>
    <n v="8"/>
    <n v="13.68"/>
    <n v="37.94"/>
    <n v="303.52"/>
    <n v="109.44"/>
    <n v="194.07999999999998"/>
  </r>
  <r>
    <s v="TXN03747"/>
    <x v="323"/>
    <s v="CUST0679"/>
    <x v="123"/>
    <x v="1"/>
    <x v="28"/>
    <x v="28"/>
    <x v="3"/>
    <n v="1"/>
    <n v="16.21"/>
    <n v="47.49"/>
    <n v="47.49"/>
    <n v="16.21"/>
    <n v="31.28"/>
  </r>
  <r>
    <s v="TXN03748"/>
    <x v="75"/>
    <s v="CUST1185"/>
    <x v="578"/>
    <x v="3"/>
    <x v="53"/>
    <x v="53"/>
    <x v="2"/>
    <n v="5"/>
    <n v="23.58"/>
    <n v="81.08"/>
    <n v="405.4"/>
    <n v="117.89999999999999"/>
    <n v="287.5"/>
  </r>
  <r>
    <s v="TXN03749"/>
    <x v="231"/>
    <s v="CUST1160"/>
    <x v="675"/>
    <x v="1"/>
    <x v="42"/>
    <x v="42"/>
    <x v="1"/>
    <n v="8"/>
    <n v="1.35"/>
    <n v="92.97"/>
    <n v="743.76"/>
    <n v="10.8"/>
    <n v="732.96"/>
  </r>
  <r>
    <s v="TXN03750"/>
    <x v="156"/>
    <s v="CUST0688"/>
    <x v="779"/>
    <x v="3"/>
    <x v="15"/>
    <x v="15"/>
    <x v="4"/>
    <n v="1"/>
    <n v="40"/>
    <n v="6.98"/>
    <n v="6.98"/>
    <n v="40"/>
    <n v="-33.019999999999996"/>
  </r>
  <r>
    <s v="TXN03751"/>
    <x v="20"/>
    <s v="CUST1262"/>
    <x v="224"/>
    <x v="3"/>
    <x v="21"/>
    <x v="21"/>
    <x v="0"/>
    <n v="6"/>
    <n v="12.41"/>
    <n v="58.84"/>
    <n v="353.04"/>
    <n v="74.460000000000008"/>
    <n v="278.58000000000004"/>
  </r>
  <r>
    <s v="TXN03752"/>
    <x v="151"/>
    <s v="CUST0614"/>
    <x v="244"/>
    <x v="3"/>
    <x v="43"/>
    <x v="43"/>
    <x v="0"/>
    <n v="1"/>
    <n v="30.96"/>
    <n v="45"/>
    <n v="45"/>
    <n v="30.96"/>
    <n v="14.04"/>
  </r>
  <r>
    <s v="TXN03753"/>
    <x v="233"/>
    <s v="CUST0858"/>
    <x v="813"/>
    <x v="0"/>
    <x v="51"/>
    <x v="51"/>
    <x v="2"/>
    <n v="7"/>
    <n v="3.13"/>
    <n v="86.72"/>
    <n v="607.04"/>
    <n v="21.91"/>
    <n v="585.13"/>
  </r>
  <r>
    <s v="TXN03754"/>
    <x v="311"/>
    <s v="CUST0674"/>
    <x v="1247"/>
    <x v="2"/>
    <x v="45"/>
    <x v="45"/>
    <x v="4"/>
    <n v="3"/>
    <n v="39.729999999999997"/>
    <n v="96.42"/>
    <n v="289.26"/>
    <n v="119.19"/>
    <n v="170.07"/>
  </r>
  <r>
    <s v="TXN03755"/>
    <x v="298"/>
    <s v="CUST0333"/>
    <x v="67"/>
    <x v="1"/>
    <x v="43"/>
    <x v="43"/>
    <x v="0"/>
    <n v="2"/>
    <n v="30.96"/>
    <n v="33.29"/>
    <n v="66.58"/>
    <n v="61.92"/>
    <n v="4.6599999999999966"/>
  </r>
  <r>
    <s v="TXN03756"/>
    <x v="155"/>
    <s v="CUST0215"/>
    <x v="1382"/>
    <x v="1"/>
    <x v="61"/>
    <x v="61"/>
    <x v="1"/>
    <n v="5"/>
    <n v="36.08"/>
    <n v="22.44"/>
    <n v="112.2"/>
    <n v="180.39999999999998"/>
    <n v="-68.199999999999974"/>
  </r>
  <r>
    <s v="TXN03757"/>
    <x v="106"/>
    <s v="CUST0931"/>
    <x v="520"/>
    <x v="3"/>
    <x v="46"/>
    <x v="46"/>
    <x v="3"/>
    <n v="9"/>
    <n v="15.25"/>
    <n v="62.65"/>
    <n v="563.85"/>
    <n v="137.25"/>
    <n v="426.6"/>
  </r>
  <r>
    <s v="TXN03758"/>
    <x v="348"/>
    <s v="CUST0087"/>
    <x v="1008"/>
    <x v="0"/>
    <x v="70"/>
    <x v="70"/>
    <x v="2"/>
    <n v="2"/>
    <n v="36.229999999999997"/>
    <n v="48.99"/>
    <n v="97.98"/>
    <n v="72.459999999999994"/>
    <n v="25.52000000000001"/>
  </r>
  <r>
    <s v="TXN03759"/>
    <x v="362"/>
    <s v="CUST1016"/>
    <x v="611"/>
    <x v="1"/>
    <x v="7"/>
    <x v="7"/>
    <x v="3"/>
    <n v="6"/>
    <n v="17.45"/>
    <n v="7.93"/>
    <n v="47.58"/>
    <n v="104.69999999999999"/>
    <n v="-57.11999999999999"/>
  </r>
  <r>
    <s v="TXN03760"/>
    <x v="206"/>
    <s v="CUST0450"/>
    <x v="659"/>
    <x v="1"/>
    <x v="47"/>
    <x v="47"/>
    <x v="2"/>
    <n v="7"/>
    <n v="29.86"/>
    <n v="12.59"/>
    <n v="88.13"/>
    <n v="209.01999999999998"/>
    <n v="-120.88999999999999"/>
  </r>
  <r>
    <s v="TXN03761"/>
    <x v="187"/>
    <s v="CUST0008"/>
    <x v="82"/>
    <x v="1"/>
    <x v="45"/>
    <x v="45"/>
    <x v="4"/>
    <n v="1"/>
    <n v="39.729999999999997"/>
    <n v="78.78"/>
    <n v="78.78"/>
    <n v="39.729999999999997"/>
    <n v="39.050000000000004"/>
  </r>
  <r>
    <s v="TXN03762"/>
    <x v="184"/>
    <s v="CUST1309"/>
    <x v="322"/>
    <x v="0"/>
    <x v="69"/>
    <x v="69"/>
    <x v="1"/>
    <n v="1"/>
    <n v="25.33"/>
    <n v="90.54"/>
    <n v="90.54"/>
    <n v="25.33"/>
    <n v="65.210000000000008"/>
  </r>
  <r>
    <s v="TXN03763"/>
    <x v="143"/>
    <s v="CUST0457"/>
    <x v="1383"/>
    <x v="2"/>
    <x v="70"/>
    <x v="70"/>
    <x v="2"/>
    <n v="2"/>
    <n v="36.229999999999997"/>
    <n v="17.88"/>
    <n v="35.76"/>
    <n v="72.459999999999994"/>
    <n v="-36.699999999999996"/>
  </r>
  <r>
    <s v="TXN03764"/>
    <x v="295"/>
    <s v="CUST1420"/>
    <x v="879"/>
    <x v="2"/>
    <x v="69"/>
    <x v="69"/>
    <x v="1"/>
    <n v="5"/>
    <n v="25.33"/>
    <n v="53.27"/>
    <n v="266.35000000000002"/>
    <n v="126.64999999999999"/>
    <n v="139.70000000000005"/>
  </r>
  <r>
    <s v="TXN03765"/>
    <x v="115"/>
    <s v="CUST0472"/>
    <x v="836"/>
    <x v="2"/>
    <x v="4"/>
    <x v="4"/>
    <x v="1"/>
    <n v="2"/>
    <n v="1.21"/>
    <n v="34.479999999999997"/>
    <n v="68.959999999999994"/>
    <n v="2.42"/>
    <n v="66.539999999999992"/>
  </r>
  <r>
    <s v="TXN03766"/>
    <x v="1"/>
    <s v="CUST0956"/>
    <x v="1368"/>
    <x v="1"/>
    <x v="0"/>
    <x v="0"/>
    <x v="0"/>
    <n v="6"/>
    <n v="47.78"/>
    <n v="14.97"/>
    <n v="89.820000000000007"/>
    <n v="286.68"/>
    <n v="-196.86"/>
  </r>
  <r>
    <s v="TXN03767"/>
    <x v="145"/>
    <s v="CUST1278"/>
    <x v="1272"/>
    <x v="2"/>
    <x v="52"/>
    <x v="52"/>
    <x v="1"/>
    <n v="7"/>
    <n v="14.27"/>
    <n v="98.24"/>
    <n v="687.68"/>
    <n v="99.89"/>
    <n v="587.79"/>
  </r>
  <r>
    <s v="TXN03768"/>
    <x v="93"/>
    <s v="CUST0437"/>
    <x v="778"/>
    <x v="3"/>
    <x v="3"/>
    <x v="3"/>
    <x v="0"/>
    <n v="5"/>
    <n v="28.91"/>
    <n v="74.67"/>
    <n v="373.35"/>
    <n v="144.55000000000001"/>
    <n v="228.8"/>
  </r>
  <r>
    <s v="TXN03769"/>
    <x v="249"/>
    <s v="CUST0490"/>
    <x v="808"/>
    <x v="3"/>
    <x v="14"/>
    <x v="14"/>
    <x v="3"/>
    <n v="2"/>
    <n v="23.97"/>
    <n v="89.93"/>
    <n v="179.86"/>
    <n v="47.94"/>
    <n v="131.92000000000002"/>
  </r>
  <r>
    <s v="TXN03770"/>
    <x v="214"/>
    <s v="CUST0985"/>
    <x v="1025"/>
    <x v="3"/>
    <x v="69"/>
    <x v="69"/>
    <x v="1"/>
    <n v="6"/>
    <n v="25.33"/>
    <n v="74.14"/>
    <n v="444.84000000000003"/>
    <n v="151.97999999999999"/>
    <n v="292.86"/>
  </r>
  <r>
    <s v="TXN03771"/>
    <x v="74"/>
    <s v="CUST0679"/>
    <x v="123"/>
    <x v="1"/>
    <x v="42"/>
    <x v="42"/>
    <x v="1"/>
    <n v="5"/>
    <n v="1.35"/>
    <n v="26.75"/>
    <n v="133.75"/>
    <n v="6.75"/>
    <n v="127"/>
  </r>
  <r>
    <s v="TXN03772"/>
    <x v="118"/>
    <s v="CUST0770"/>
    <x v="673"/>
    <x v="1"/>
    <x v="30"/>
    <x v="30"/>
    <x v="3"/>
    <n v="1"/>
    <n v="24.03"/>
    <n v="8.5"/>
    <n v="8.5"/>
    <n v="24.03"/>
    <n v="-15.530000000000001"/>
  </r>
  <r>
    <s v="TXN03773"/>
    <x v="325"/>
    <s v="CUST0421"/>
    <x v="302"/>
    <x v="3"/>
    <x v="33"/>
    <x v="33"/>
    <x v="3"/>
    <n v="3"/>
    <n v="35.53"/>
    <n v="90.25"/>
    <n v="270.75"/>
    <n v="106.59"/>
    <n v="164.16"/>
  </r>
  <r>
    <s v="TXN03774"/>
    <x v="335"/>
    <s v="CUST0820"/>
    <x v="1103"/>
    <x v="1"/>
    <x v="63"/>
    <x v="63"/>
    <x v="4"/>
    <n v="9"/>
    <n v="28.03"/>
    <n v="45.89"/>
    <n v="413.01"/>
    <n v="252.27"/>
    <n v="160.73999999999998"/>
  </r>
  <r>
    <s v="TXN03775"/>
    <x v="301"/>
    <s v="CUST0378"/>
    <x v="677"/>
    <x v="0"/>
    <x v="6"/>
    <x v="6"/>
    <x v="1"/>
    <n v="3"/>
    <n v="49.21"/>
    <n v="40.19"/>
    <n v="120.57"/>
    <n v="147.63"/>
    <n v="-27.060000000000002"/>
  </r>
  <r>
    <s v="TXN03776"/>
    <x v="175"/>
    <s v="CUST0014"/>
    <x v="102"/>
    <x v="0"/>
    <x v="67"/>
    <x v="67"/>
    <x v="3"/>
    <n v="4"/>
    <n v="31.5"/>
    <n v="60.52"/>
    <n v="242.08"/>
    <n v="126"/>
    <n v="116.08000000000001"/>
  </r>
  <r>
    <s v="TXN03777"/>
    <x v="359"/>
    <s v="CUST0744"/>
    <x v="49"/>
    <x v="0"/>
    <x v="0"/>
    <x v="0"/>
    <x v="0"/>
    <n v="5"/>
    <n v="47.78"/>
    <n v="12.77"/>
    <n v="63.849999999999994"/>
    <n v="238.9"/>
    <n v="-175.05"/>
  </r>
  <r>
    <s v="TXN03778"/>
    <x v="217"/>
    <s v="CUST0021"/>
    <x v="1309"/>
    <x v="2"/>
    <x v="38"/>
    <x v="38"/>
    <x v="3"/>
    <n v="4"/>
    <n v="32.54"/>
    <n v="90.41"/>
    <n v="361.64"/>
    <n v="130.16"/>
    <n v="231.48"/>
  </r>
  <r>
    <s v="TXN03779"/>
    <x v="278"/>
    <s v="CUST0152"/>
    <x v="683"/>
    <x v="3"/>
    <x v="50"/>
    <x v="50"/>
    <x v="2"/>
    <n v="4"/>
    <n v="23.2"/>
    <n v="57.95"/>
    <n v="231.8"/>
    <n v="92.8"/>
    <n v="139"/>
  </r>
  <r>
    <s v="TXN03780"/>
    <x v="357"/>
    <s v="CUST0733"/>
    <x v="1361"/>
    <x v="1"/>
    <x v="45"/>
    <x v="45"/>
    <x v="4"/>
    <n v="2"/>
    <n v="39.729999999999997"/>
    <n v="22.53"/>
    <n v="45.06"/>
    <n v="79.459999999999994"/>
    <n v="-34.399999999999991"/>
  </r>
  <r>
    <s v="TXN03781"/>
    <x v="9"/>
    <s v="CUST0062"/>
    <x v="398"/>
    <x v="0"/>
    <x v="31"/>
    <x v="31"/>
    <x v="3"/>
    <n v="3"/>
    <n v="13.9"/>
    <n v="42.2"/>
    <n v="126.60000000000001"/>
    <n v="41.7"/>
    <n v="84.9"/>
  </r>
  <r>
    <s v="TXN03782"/>
    <x v="72"/>
    <s v="CUST1137"/>
    <x v="443"/>
    <x v="3"/>
    <x v="13"/>
    <x v="13"/>
    <x v="0"/>
    <n v="6"/>
    <n v="4.59"/>
    <n v="5.87"/>
    <n v="35.22"/>
    <n v="27.54"/>
    <n v="7.68"/>
  </r>
  <r>
    <s v="TXN03783"/>
    <x v="342"/>
    <s v="CUST0236"/>
    <x v="1346"/>
    <x v="1"/>
    <x v="35"/>
    <x v="35"/>
    <x v="4"/>
    <n v="2"/>
    <n v="48.19"/>
    <n v="77.959999999999994"/>
    <n v="155.91999999999999"/>
    <n v="96.38"/>
    <n v="59.539999999999992"/>
  </r>
  <r>
    <s v="TXN03784"/>
    <x v="350"/>
    <s v="CUST0292"/>
    <x v="11"/>
    <x v="2"/>
    <x v="70"/>
    <x v="70"/>
    <x v="2"/>
    <n v="6"/>
    <n v="36.229999999999997"/>
    <n v="97.27"/>
    <n v="583.62"/>
    <n v="217.38"/>
    <n v="366.24"/>
  </r>
  <r>
    <s v="TXN03785"/>
    <x v="226"/>
    <s v="CUST0596"/>
    <x v="1088"/>
    <x v="1"/>
    <x v="63"/>
    <x v="63"/>
    <x v="4"/>
    <n v="4"/>
    <n v="28.03"/>
    <n v="55.12"/>
    <n v="220.48"/>
    <n v="112.12"/>
    <n v="108.35999999999999"/>
  </r>
  <r>
    <s v="TXN03786"/>
    <x v="331"/>
    <s v="CUST0902"/>
    <x v="614"/>
    <x v="3"/>
    <x v="31"/>
    <x v="31"/>
    <x v="3"/>
    <n v="1"/>
    <n v="13.9"/>
    <n v="68.17"/>
    <n v="68.17"/>
    <n v="13.9"/>
    <n v="54.27"/>
  </r>
  <r>
    <s v="TXN03787"/>
    <x v="345"/>
    <s v="CUST0399"/>
    <x v="989"/>
    <x v="2"/>
    <x v="6"/>
    <x v="6"/>
    <x v="1"/>
    <n v="2"/>
    <n v="49.21"/>
    <n v="85.94"/>
    <n v="171.88"/>
    <n v="98.42"/>
    <n v="73.459999999999994"/>
  </r>
  <r>
    <s v="TXN03788"/>
    <x v="169"/>
    <s v="CUST1293"/>
    <x v="1384"/>
    <x v="1"/>
    <x v="72"/>
    <x v="72"/>
    <x v="1"/>
    <n v="7"/>
    <n v="3.66"/>
    <n v="72.33"/>
    <n v="506.31"/>
    <n v="25.62"/>
    <n v="480.69"/>
  </r>
  <r>
    <s v="TXN03789"/>
    <x v="198"/>
    <s v="CUST1200"/>
    <x v="1245"/>
    <x v="2"/>
    <x v="30"/>
    <x v="30"/>
    <x v="3"/>
    <n v="8"/>
    <n v="24.03"/>
    <n v="86.97"/>
    <n v="695.76"/>
    <n v="192.24"/>
    <n v="503.52"/>
  </r>
  <r>
    <s v="TXN03790"/>
    <x v="100"/>
    <s v="CUST0738"/>
    <x v="140"/>
    <x v="1"/>
    <x v="15"/>
    <x v="15"/>
    <x v="4"/>
    <n v="2"/>
    <n v="40"/>
    <n v="34.380000000000003"/>
    <n v="68.760000000000005"/>
    <n v="80"/>
    <n v="-11.239999999999995"/>
  </r>
  <r>
    <s v="TXN03791"/>
    <x v="35"/>
    <s v="CUST0090"/>
    <x v="61"/>
    <x v="3"/>
    <x v="4"/>
    <x v="4"/>
    <x v="1"/>
    <n v="2"/>
    <n v="1.21"/>
    <n v="46.84"/>
    <n v="93.68"/>
    <n v="2.42"/>
    <n v="91.26"/>
  </r>
  <r>
    <s v="TXN03792"/>
    <x v="218"/>
    <s v="CUST0061"/>
    <x v="1108"/>
    <x v="2"/>
    <x v="0"/>
    <x v="0"/>
    <x v="0"/>
    <n v="7"/>
    <n v="47.78"/>
    <n v="45.54"/>
    <n v="318.77999999999997"/>
    <n v="334.46000000000004"/>
    <n v="-15.680000000000064"/>
  </r>
  <r>
    <s v="TXN03793"/>
    <x v="168"/>
    <s v="CUST0408"/>
    <x v="834"/>
    <x v="2"/>
    <x v="3"/>
    <x v="3"/>
    <x v="0"/>
    <n v="6"/>
    <n v="28.91"/>
    <n v="36.090000000000003"/>
    <n v="216.54000000000002"/>
    <n v="173.46"/>
    <n v="43.080000000000013"/>
  </r>
  <r>
    <s v="TXN03794"/>
    <x v="322"/>
    <s v="CUST0406"/>
    <x v="372"/>
    <x v="1"/>
    <x v="67"/>
    <x v="67"/>
    <x v="3"/>
    <n v="9"/>
    <n v="31.5"/>
    <n v="67.040000000000006"/>
    <n v="603.36"/>
    <n v="283.5"/>
    <n v="319.86"/>
  </r>
  <r>
    <s v="TXN03795"/>
    <x v="129"/>
    <s v="CUST0582"/>
    <x v="800"/>
    <x v="0"/>
    <x v="68"/>
    <x v="68"/>
    <x v="0"/>
    <n v="6"/>
    <n v="1.38"/>
    <n v="91.14"/>
    <n v="546.84"/>
    <n v="8.2799999999999994"/>
    <n v="538.56000000000006"/>
  </r>
  <r>
    <s v="TXN03796"/>
    <x v="202"/>
    <s v="CUST0357"/>
    <x v="1385"/>
    <x v="2"/>
    <x v="11"/>
    <x v="11"/>
    <x v="2"/>
    <n v="8"/>
    <n v="45.97"/>
    <n v="73.599999999999994"/>
    <n v="588.79999999999995"/>
    <n v="367.76"/>
    <n v="221.03999999999996"/>
  </r>
  <r>
    <s v="TXN03797"/>
    <x v="51"/>
    <s v="CUST0449"/>
    <x v="1386"/>
    <x v="1"/>
    <x v="60"/>
    <x v="60"/>
    <x v="1"/>
    <n v="1"/>
    <n v="42.74"/>
    <n v="63.07"/>
    <n v="63.07"/>
    <n v="42.74"/>
    <n v="20.329999999999998"/>
  </r>
  <r>
    <s v="TXN03798"/>
    <x v="329"/>
    <s v="CUST0537"/>
    <x v="1217"/>
    <x v="2"/>
    <x v="10"/>
    <x v="10"/>
    <x v="1"/>
    <n v="9"/>
    <n v="41.78"/>
    <n v="86.94"/>
    <n v="782.46"/>
    <n v="376.02"/>
    <n v="406.44000000000005"/>
  </r>
  <r>
    <s v="TXN03799"/>
    <x v="127"/>
    <s v="CUST1473"/>
    <x v="1315"/>
    <x v="1"/>
    <x v="63"/>
    <x v="63"/>
    <x v="4"/>
    <n v="5"/>
    <n v="28.03"/>
    <n v="51.2"/>
    <n v="256"/>
    <n v="140.15"/>
    <n v="115.85"/>
  </r>
  <r>
    <s v="TXN03800"/>
    <x v="290"/>
    <s v="CUST0357"/>
    <x v="1385"/>
    <x v="2"/>
    <x v="58"/>
    <x v="58"/>
    <x v="0"/>
    <n v="2"/>
    <n v="11.76"/>
    <n v="97.25"/>
    <n v="194.5"/>
    <n v="23.52"/>
    <n v="170.98"/>
  </r>
  <r>
    <s v="TXN03801"/>
    <x v="12"/>
    <s v="CUST0696"/>
    <x v="1142"/>
    <x v="0"/>
    <x v="7"/>
    <x v="7"/>
    <x v="3"/>
    <n v="6"/>
    <n v="17.45"/>
    <n v="57.32"/>
    <n v="343.92"/>
    <n v="104.69999999999999"/>
    <n v="239.22000000000003"/>
  </r>
  <r>
    <s v="TXN03802"/>
    <x v="24"/>
    <s v="CUST1136"/>
    <x v="732"/>
    <x v="2"/>
    <x v="15"/>
    <x v="15"/>
    <x v="4"/>
    <n v="6"/>
    <n v="40"/>
    <n v="48.32"/>
    <n v="289.92"/>
    <n v="240"/>
    <n v="49.920000000000016"/>
  </r>
  <r>
    <s v="TXN03803"/>
    <x v="87"/>
    <s v="CUST0504"/>
    <x v="1353"/>
    <x v="3"/>
    <x v="48"/>
    <x v="48"/>
    <x v="0"/>
    <n v="2"/>
    <n v="1.01"/>
    <n v="71.3"/>
    <n v="142.6"/>
    <n v="2.02"/>
    <n v="140.57999999999998"/>
  </r>
  <r>
    <s v="TXN03804"/>
    <x v="315"/>
    <s v="CUST0366"/>
    <x v="127"/>
    <x v="2"/>
    <x v="25"/>
    <x v="25"/>
    <x v="2"/>
    <n v="2"/>
    <n v="40.75"/>
    <n v="87.4"/>
    <n v="174.8"/>
    <n v="81.5"/>
    <n v="93.300000000000011"/>
  </r>
  <r>
    <s v="TXN03805"/>
    <x v="0"/>
    <s v="CUST0402"/>
    <x v="1363"/>
    <x v="3"/>
    <x v="52"/>
    <x v="52"/>
    <x v="1"/>
    <n v="6"/>
    <n v="14.27"/>
    <n v="75.56"/>
    <n v="453.36"/>
    <n v="85.62"/>
    <n v="367.74"/>
  </r>
  <r>
    <s v="TXN03806"/>
    <x v="45"/>
    <s v="CUST0045"/>
    <x v="1279"/>
    <x v="1"/>
    <x v="14"/>
    <x v="14"/>
    <x v="3"/>
    <n v="9"/>
    <n v="23.97"/>
    <n v="77.3"/>
    <n v="695.69999999999993"/>
    <n v="215.73"/>
    <n v="479.96999999999991"/>
  </r>
  <r>
    <s v="TXN03807"/>
    <x v="99"/>
    <s v="CUST0361"/>
    <x v="445"/>
    <x v="2"/>
    <x v="60"/>
    <x v="60"/>
    <x v="1"/>
    <n v="1"/>
    <n v="42.74"/>
    <n v="81.37"/>
    <n v="81.37"/>
    <n v="42.74"/>
    <n v="38.630000000000003"/>
  </r>
  <r>
    <s v="TXN03808"/>
    <x v="280"/>
    <s v="CUST0537"/>
    <x v="1217"/>
    <x v="2"/>
    <x v="35"/>
    <x v="35"/>
    <x v="4"/>
    <n v="1"/>
    <n v="48.19"/>
    <n v="60.07"/>
    <n v="60.07"/>
    <n v="48.19"/>
    <n v="11.880000000000003"/>
  </r>
  <r>
    <s v="TXN03809"/>
    <x v="111"/>
    <s v="CUST0208"/>
    <x v="1347"/>
    <x v="2"/>
    <x v="38"/>
    <x v="38"/>
    <x v="3"/>
    <n v="5"/>
    <n v="32.54"/>
    <n v="17.2"/>
    <n v="86"/>
    <n v="162.69999999999999"/>
    <n v="-76.699999999999989"/>
  </r>
  <r>
    <s v="TXN03810"/>
    <x v="29"/>
    <s v="CUST0043"/>
    <x v="1214"/>
    <x v="3"/>
    <x v="10"/>
    <x v="10"/>
    <x v="1"/>
    <n v="5"/>
    <n v="41.78"/>
    <n v="32.99"/>
    <n v="164.95000000000002"/>
    <n v="208.9"/>
    <n v="-43.949999999999989"/>
  </r>
  <r>
    <s v="TXN03811"/>
    <x v="315"/>
    <s v="CUST1388"/>
    <x v="650"/>
    <x v="2"/>
    <x v="19"/>
    <x v="19"/>
    <x v="3"/>
    <n v="6"/>
    <n v="22.66"/>
    <n v="25.77"/>
    <n v="154.62"/>
    <n v="135.96"/>
    <n v="18.659999999999997"/>
  </r>
  <r>
    <s v="TXN03812"/>
    <x v="275"/>
    <s v="CUST0282"/>
    <x v="515"/>
    <x v="1"/>
    <x v="71"/>
    <x v="71"/>
    <x v="4"/>
    <n v="4"/>
    <n v="22.03"/>
    <n v="33.69"/>
    <n v="134.76"/>
    <n v="88.12"/>
    <n v="46.639999999999986"/>
  </r>
  <r>
    <s v="TXN03813"/>
    <x v="48"/>
    <s v="CUST0777"/>
    <x v="146"/>
    <x v="2"/>
    <x v="0"/>
    <x v="0"/>
    <x v="0"/>
    <n v="7"/>
    <n v="47.78"/>
    <n v="14.81"/>
    <n v="103.67"/>
    <n v="334.46000000000004"/>
    <n v="-230.79000000000002"/>
  </r>
  <r>
    <s v="TXN03814"/>
    <x v="269"/>
    <s v="CUST1342"/>
    <x v="1387"/>
    <x v="1"/>
    <x v="30"/>
    <x v="30"/>
    <x v="3"/>
    <n v="5"/>
    <n v="24.03"/>
    <n v="72.599999999999994"/>
    <n v="363"/>
    <n v="120.15"/>
    <n v="242.85"/>
  </r>
  <r>
    <s v="TXN03815"/>
    <x v="224"/>
    <s v="CUST0228"/>
    <x v="676"/>
    <x v="3"/>
    <x v="27"/>
    <x v="27"/>
    <x v="3"/>
    <n v="8"/>
    <n v="9.64"/>
    <n v="95.82"/>
    <n v="766.56"/>
    <n v="77.12"/>
    <n v="689.43999999999994"/>
  </r>
  <r>
    <s v="TXN03816"/>
    <x v="34"/>
    <s v="CUST0694"/>
    <x v="353"/>
    <x v="2"/>
    <x v="55"/>
    <x v="55"/>
    <x v="1"/>
    <n v="7"/>
    <n v="21.45"/>
    <n v="38.56"/>
    <n v="269.92"/>
    <n v="150.15"/>
    <n v="119.77000000000001"/>
  </r>
  <r>
    <s v="TXN03817"/>
    <x v="45"/>
    <s v="CUST0431"/>
    <x v="1196"/>
    <x v="0"/>
    <x v="63"/>
    <x v="63"/>
    <x v="4"/>
    <n v="3"/>
    <n v="28.03"/>
    <n v="40.74"/>
    <n v="122.22"/>
    <n v="84.09"/>
    <n v="38.129999999999995"/>
  </r>
  <r>
    <s v="TXN03818"/>
    <x v="277"/>
    <s v="CUST0625"/>
    <x v="886"/>
    <x v="3"/>
    <x v="22"/>
    <x v="22"/>
    <x v="0"/>
    <n v="6"/>
    <n v="19.34"/>
    <n v="80.87"/>
    <n v="485.22"/>
    <n v="116.03999999999999"/>
    <n v="369.18000000000006"/>
  </r>
  <r>
    <s v="TXN03819"/>
    <x v="362"/>
    <s v="CUST0935"/>
    <x v="766"/>
    <x v="0"/>
    <x v="24"/>
    <x v="24"/>
    <x v="0"/>
    <n v="8"/>
    <n v="24.52"/>
    <n v="20.14"/>
    <n v="161.12"/>
    <n v="196.16"/>
    <n v="-35.039999999999992"/>
  </r>
  <r>
    <s v="TXN03820"/>
    <x v="345"/>
    <s v="CUST0492"/>
    <x v="1255"/>
    <x v="2"/>
    <x v="50"/>
    <x v="50"/>
    <x v="2"/>
    <n v="9"/>
    <n v="23.2"/>
    <n v="46.87"/>
    <n v="421.83"/>
    <n v="208.79999999999998"/>
    <n v="213.03"/>
  </r>
  <r>
    <s v="TXN03821"/>
    <x v="244"/>
    <s v="CUST0758"/>
    <x v="602"/>
    <x v="3"/>
    <x v="10"/>
    <x v="10"/>
    <x v="1"/>
    <n v="3"/>
    <n v="41.78"/>
    <n v="98.65"/>
    <n v="295.95000000000005"/>
    <n v="125.34"/>
    <n v="170.61000000000004"/>
  </r>
  <r>
    <s v="TXN03822"/>
    <x v="23"/>
    <s v="CUST0763"/>
    <x v="1306"/>
    <x v="1"/>
    <x v="25"/>
    <x v="25"/>
    <x v="2"/>
    <n v="2"/>
    <n v="40.75"/>
    <n v="19.559999999999999"/>
    <n v="39.119999999999997"/>
    <n v="81.5"/>
    <n v="-42.38"/>
  </r>
  <r>
    <s v="TXN03823"/>
    <x v="112"/>
    <s v="CUST1354"/>
    <x v="132"/>
    <x v="0"/>
    <x v="67"/>
    <x v="67"/>
    <x v="3"/>
    <n v="1"/>
    <n v="31.5"/>
    <n v="27.52"/>
    <n v="27.52"/>
    <n v="31.5"/>
    <n v="-3.9800000000000004"/>
  </r>
  <r>
    <s v="TXN03824"/>
    <x v="95"/>
    <s v="CUST0351"/>
    <x v="350"/>
    <x v="0"/>
    <x v="15"/>
    <x v="15"/>
    <x v="4"/>
    <n v="2"/>
    <n v="40"/>
    <n v="66.17"/>
    <n v="132.34"/>
    <n v="80"/>
    <n v="52.34"/>
  </r>
  <r>
    <s v="TXN03825"/>
    <x v="89"/>
    <s v="CUST1080"/>
    <x v="157"/>
    <x v="1"/>
    <x v="67"/>
    <x v="67"/>
    <x v="3"/>
    <n v="3"/>
    <n v="31.5"/>
    <n v="5.84"/>
    <n v="17.52"/>
    <n v="94.5"/>
    <n v="-76.98"/>
  </r>
  <r>
    <s v="TXN03826"/>
    <x v="275"/>
    <s v="CUST1277"/>
    <x v="179"/>
    <x v="1"/>
    <x v="74"/>
    <x v="74"/>
    <x v="3"/>
    <n v="3"/>
    <n v="8.86"/>
    <n v="90.93"/>
    <n v="272.79000000000002"/>
    <n v="26.58"/>
    <n v="246.21000000000004"/>
  </r>
  <r>
    <s v="TXN03827"/>
    <x v="32"/>
    <s v="CUST0889"/>
    <x v="1164"/>
    <x v="3"/>
    <x v="57"/>
    <x v="57"/>
    <x v="0"/>
    <n v="6"/>
    <n v="31.77"/>
    <n v="96.3"/>
    <n v="577.79999999999995"/>
    <n v="190.62"/>
    <n v="387.17999999999995"/>
  </r>
  <r>
    <s v="TXN03828"/>
    <x v="268"/>
    <s v="CUST1457"/>
    <x v="1292"/>
    <x v="3"/>
    <x v="35"/>
    <x v="35"/>
    <x v="4"/>
    <n v="4"/>
    <n v="48.19"/>
    <n v="68.36"/>
    <n v="273.44"/>
    <n v="192.76"/>
    <n v="80.680000000000007"/>
  </r>
  <r>
    <s v="TXN03829"/>
    <x v="143"/>
    <s v="CUST0134"/>
    <x v="399"/>
    <x v="2"/>
    <x v="46"/>
    <x v="46"/>
    <x v="3"/>
    <n v="6"/>
    <n v="15.25"/>
    <n v="98.62"/>
    <n v="591.72"/>
    <n v="91.5"/>
    <n v="500.22"/>
  </r>
  <r>
    <s v="TXN03830"/>
    <x v="144"/>
    <s v="CUST0243"/>
    <x v="195"/>
    <x v="1"/>
    <x v="5"/>
    <x v="5"/>
    <x v="2"/>
    <n v="4"/>
    <n v="35.82"/>
    <n v="76.680000000000007"/>
    <n v="306.72000000000003"/>
    <n v="143.28"/>
    <n v="163.44000000000003"/>
  </r>
  <r>
    <s v="TXN03831"/>
    <x v="4"/>
    <s v="CUST0296"/>
    <x v="1185"/>
    <x v="2"/>
    <x v="71"/>
    <x v="71"/>
    <x v="4"/>
    <n v="6"/>
    <n v="22.03"/>
    <n v="55.7"/>
    <n v="334.20000000000005"/>
    <n v="132.18"/>
    <n v="202.02000000000004"/>
  </r>
  <r>
    <s v="TXN03832"/>
    <x v="10"/>
    <s v="CUST0268"/>
    <x v="762"/>
    <x v="0"/>
    <x v="35"/>
    <x v="35"/>
    <x v="4"/>
    <n v="3"/>
    <n v="48.19"/>
    <n v="43.84"/>
    <n v="131.52000000000001"/>
    <n v="144.57"/>
    <n v="-13.049999999999983"/>
  </r>
  <r>
    <s v="TXN03833"/>
    <x v="124"/>
    <s v="CUST0389"/>
    <x v="738"/>
    <x v="2"/>
    <x v="7"/>
    <x v="7"/>
    <x v="3"/>
    <n v="5"/>
    <n v="17.45"/>
    <n v="35.380000000000003"/>
    <n v="176.9"/>
    <n v="87.25"/>
    <n v="89.65"/>
  </r>
  <r>
    <s v="TXN03834"/>
    <x v="239"/>
    <s v="CUST0393"/>
    <x v="1073"/>
    <x v="2"/>
    <x v="8"/>
    <x v="8"/>
    <x v="0"/>
    <n v="3"/>
    <n v="37.880000000000003"/>
    <n v="75.349999999999994"/>
    <n v="226.04999999999998"/>
    <n v="113.64000000000001"/>
    <n v="112.40999999999997"/>
  </r>
  <r>
    <s v="TXN03835"/>
    <x v="63"/>
    <s v="CUST1091"/>
    <x v="328"/>
    <x v="3"/>
    <x v="47"/>
    <x v="47"/>
    <x v="2"/>
    <n v="7"/>
    <n v="29.86"/>
    <n v="47.94"/>
    <n v="335.58"/>
    <n v="209.01999999999998"/>
    <n v="126.56"/>
  </r>
  <r>
    <s v="TXN03836"/>
    <x v="234"/>
    <s v="CUST0775"/>
    <x v="1388"/>
    <x v="0"/>
    <x v="30"/>
    <x v="30"/>
    <x v="3"/>
    <n v="3"/>
    <n v="24.03"/>
    <n v="56.7"/>
    <n v="170.10000000000002"/>
    <n v="72.09"/>
    <n v="98.010000000000019"/>
  </r>
  <r>
    <s v="TXN03837"/>
    <x v="75"/>
    <s v="CUST1423"/>
    <x v="154"/>
    <x v="1"/>
    <x v="36"/>
    <x v="36"/>
    <x v="2"/>
    <n v="9"/>
    <n v="44.18"/>
    <n v="7.32"/>
    <n v="65.88"/>
    <n v="397.62"/>
    <n v="-331.74"/>
  </r>
  <r>
    <s v="TXN03838"/>
    <x v="84"/>
    <s v="CUST0767"/>
    <x v="285"/>
    <x v="0"/>
    <x v="61"/>
    <x v="61"/>
    <x v="1"/>
    <n v="2"/>
    <n v="36.08"/>
    <n v="17.07"/>
    <n v="34.14"/>
    <n v="72.16"/>
    <n v="-38.019999999999996"/>
  </r>
  <r>
    <s v="TXN03839"/>
    <x v="275"/>
    <s v="CUST0652"/>
    <x v="494"/>
    <x v="2"/>
    <x v="21"/>
    <x v="21"/>
    <x v="0"/>
    <n v="9"/>
    <n v="12.41"/>
    <n v="19.28"/>
    <n v="173.52"/>
    <n v="111.69"/>
    <n v="61.830000000000013"/>
  </r>
  <r>
    <s v="TXN03840"/>
    <x v="235"/>
    <s v="CUST1228"/>
    <x v="669"/>
    <x v="0"/>
    <x v="12"/>
    <x v="12"/>
    <x v="2"/>
    <n v="1"/>
    <n v="32.950000000000003"/>
    <n v="65.06"/>
    <n v="65.06"/>
    <n v="32.950000000000003"/>
    <n v="32.11"/>
  </r>
  <r>
    <s v="TXN03841"/>
    <x v="220"/>
    <s v="CUST0880"/>
    <x v="1389"/>
    <x v="0"/>
    <x v="40"/>
    <x v="40"/>
    <x v="4"/>
    <n v="6"/>
    <n v="21.9"/>
    <n v="34.450000000000003"/>
    <n v="206.70000000000002"/>
    <n v="131.39999999999998"/>
    <n v="75.30000000000004"/>
  </r>
  <r>
    <s v="TXN03842"/>
    <x v="279"/>
    <s v="CUST1303"/>
    <x v="458"/>
    <x v="3"/>
    <x v="33"/>
    <x v="33"/>
    <x v="3"/>
    <n v="8"/>
    <n v="35.53"/>
    <n v="31.65"/>
    <n v="253.2"/>
    <n v="284.24"/>
    <n v="-31.04000000000002"/>
  </r>
  <r>
    <s v="TXN03843"/>
    <x v="162"/>
    <s v="CUST0501"/>
    <x v="1132"/>
    <x v="2"/>
    <x v="10"/>
    <x v="10"/>
    <x v="1"/>
    <n v="7"/>
    <n v="41.78"/>
    <n v="5.96"/>
    <n v="41.72"/>
    <n v="292.46000000000004"/>
    <n v="-250.74000000000004"/>
  </r>
  <r>
    <s v="TXN03844"/>
    <x v="325"/>
    <s v="CUST0095"/>
    <x v="316"/>
    <x v="2"/>
    <x v="5"/>
    <x v="5"/>
    <x v="2"/>
    <n v="5"/>
    <n v="35.82"/>
    <n v="65.44"/>
    <n v="327.2"/>
    <n v="179.1"/>
    <n v="148.1"/>
  </r>
  <r>
    <s v="TXN03845"/>
    <x v="166"/>
    <s v="CUST1262"/>
    <x v="224"/>
    <x v="3"/>
    <x v="29"/>
    <x v="29"/>
    <x v="2"/>
    <n v="1"/>
    <n v="14.75"/>
    <n v="57.94"/>
    <n v="57.94"/>
    <n v="14.75"/>
    <n v="43.19"/>
  </r>
  <r>
    <s v="TXN03846"/>
    <x v="105"/>
    <s v="CUST1203"/>
    <x v="999"/>
    <x v="0"/>
    <x v="29"/>
    <x v="29"/>
    <x v="2"/>
    <n v="3"/>
    <n v="14.75"/>
    <n v="63.56"/>
    <n v="190.68"/>
    <n v="44.25"/>
    <n v="146.43"/>
  </r>
  <r>
    <s v="TXN03847"/>
    <x v="24"/>
    <s v="CUST0388"/>
    <x v="942"/>
    <x v="0"/>
    <x v="42"/>
    <x v="42"/>
    <x v="1"/>
    <n v="1"/>
    <n v="1.35"/>
    <n v="86.61"/>
    <n v="86.61"/>
    <n v="1.35"/>
    <n v="85.26"/>
  </r>
  <r>
    <s v="TXN03848"/>
    <x v="121"/>
    <s v="CUST1097"/>
    <x v="722"/>
    <x v="1"/>
    <x v="58"/>
    <x v="58"/>
    <x v="0"/>
    <n v="1"/>
    <n v="11.76"/>
    <n v="14.19"/>
    <n v="14.19"/>
    <n v="11.76"/>
    <n v="2.4299999999999997"/>
  </r>
  <r>
    <s v="TXN03849"/>
    <x v="66"/>
    <s v="CUST0603"/>
    <x v="6"/>
    <x v="3"/>
    <x v="69"/>
    <x v="69"/>
    <x v="1"/>
    <n v="2"/>
    <n v="25.33"/>
    <n v="55.92"/>
    <n v="111.84"/>
    <n v="50.66"/>
    <n v="61.180000000000007"/>
  </r>
  <r>
    <s v="TXN03850"/>
    <x v="354"/>
    <s v="CUST0305"/>
    <x v="706"/>
    <x v="2"/>
    <x v="48"/>
    <x v="48"/>
    <x v="0"/>
    <n v="3"/>
    <n v="1.01"/>
    <n v="23.94"/>
    <n v="71.820000000000007"/>
    <n v="3.0300000000000002"/>
    <n v="68.790000000000006"/>
  </r>
  <r>
    <s v="TXN03851"/>
    <x v="324"/>
    <s v="CUST0672"/>
    <x v="1085"/>
    <x v="0"/>
    <x v="10"/>
    <x v="10"/>
    <x v="1"/>
    <n v="8"/>
    <n v="41.78"/>
    <n v="93.2"/>
    <n v="745.6"/>
    <n v="334.24"/>
    <n v="411.36"/>
  </r>
  <r>
    <s v="TXN03852"/>
    <x v="222"/>
    <s v="CUST0507"/>
    <x v="1372"/>
    <x v="3"/>
    <x v="14"/>
    <x v="14"/>
    <x v="3"/>
    <n v="3"/>
    <n v="23.97"/>
    <n v="74.599999999999994"/>
    <n v="223.79999999999998"/>
    <n v="71.91"/>
    <n v="151.88999999999999"/>
  </r>
  <r>
    <s v="TXN03853"/>
    <x v="160"/>
    <s v="CUST0110"/>
    <x v="1390"/>
    <x v="2"/>
    <x v="36"/>
    <x v="36"/>
    <x v="2"/>
    <n v="3"/>
    <n v="44.18"/>
    <n v="45.26"/>
    <n v="135.78"/>
    <n v="132.54"/>
    <n v="3.2400000000000091"/>
  </r>
  <r>
    <s v="TXN03854"/>
    <x v="304"/>
    <s v="CUST1290"/>
    <x v="367"/>
    <x v="2"/>
    <x v="50"/>
    <x v="50"/>
    <x v="2"/>
    <n v="1"/>
    <n v="23.2"/>
    <n v="75.099999999999994"/>
    <n v="75.099999999999994"/>
    <n v="23.2"/>
    <n v="51.899999999999991"/>
  </r>
  <r>
    <s v="TXN03855"/>
    <x v="199"/>
    <s v="CUST0574"/>
    <x v="1391"/>
    <x v="2"/>
    <x v="51"/>
    <x v="51"/>
    <x v="2"/>
    <n v="1"/>
    <n v="3.13"/>
    <n v="33.29"/>
    <n v="33.29"/>
    <n v="3.13"/>
    <n v="30.16"/>
  </r>
  <r>
    <s v="TXN03856"/>
    <x v="358"/>
    <s v="CUST0259"/>
    <x v="1316"/>
    <x v="3"/>
    <x v="66"/>
    <x v="66"/>
    <x v="2"/>
    <n v="1"/>
    <n v="31.85"/>
    <n v="30.06"/>
    <n v="30.06"/>
    <n v="31.85"/>
    <n v="-1.7900000000000027"/>
  </r>
  <r>
    <s v="TXN03857"/>
    <x v="149"/>
    <s v="CUST1041"/>
    <x v="408"/>
    <x v="2"/>
    <x v="67"/>
    <x v="67"/>
    <x v="3"/>
    <n v="9"/>
    <n v="31.5"/>
    <n v="95.66"/>
    <n v="860.93999999999994"/>
    <n v="283.5"/>
    <n v="577.43999999999994"/>
  </r>
  <r>
    <s v="TXN03858"/>
    <x v="88"/>
    <s v="CUST1197"/>
    <x v="644"/>
    <x v="3"/>
    <x v="37"/>
    <x v="37"/>
    <x v="2"/>
    <n v="7"/>
    <n v="36.64"/>
    <n v="40.5"/>
    <n v="283.5"/>
    <n v="256.48"/>
    <n v="27.019999999999982"/>
  </r>
  <r>
    <s v="TXN03859"/>
    <x v="339"/>
    <s v="CUST1002"/>
    <x v="742"/>
    <x v="2"/>
    <x v="38"/>
    <x v="38"/>
    <x v="3"/>
    <n v="8"/>
    <n v="32.54"/>
    <n v="58.03"/>
    <n v="464.24"/>
    <n v="260.32"/>
    <n v="203.92000000000002"/>
  </r>
  <r>
    <s v="TXN03860"/>
    <x v="14"/>
    <s v="CUST0429"/>
    <x v="161"/>
    <x v="3"/>
    <x v="20"/>
    <x v="20"/>
    <x v="3"/>
    <n v="5"/>
    <n v="40.85"/>
    <n v="57.67"/>
    <n v="288.35000000000002"/>
    <n v="204.25"/>
    <n v="84.100000000000023"/>
  </r>
  <r>
    <s v="TXN03861"/>
    <x v="287"/>
    <s v="CUST1490"/>
    <x v="1392"/>
    <x v="0"/>
    <x v="38"/>
    <x v="38"/>
    <x v="3"/>
    <n v="6"/>
    <n v="32.54"/>
    <n v="16.61"/>
    <n v="99.66"/>
    <n v="195.24"/>
    <n v="-95.580000000000013"/>
  </r>
  <r>
    <s v="TXN03862"/>
    <x v="102"/>
    <s v="CUST0167"/>
    <x v="1250"/>
    <x v="0"/>
    <x v="57"/>
    <x v="57"/>
    <x v="0"/>
    <n v="5"/>
    <n v="31.77"/>
    <n v="53.85"/>
    <n v="269.25"/>
    <n v="158.85"/>
    <n v="110.4"/>
  </r>
  <r>
    <s v="TXN03863"/>
    <x v="240"/>
    <s v="CUST0964"/>
    <x v="386"/>
    <x v="1"/>
    <x v="20"/>
    <x v="20"/>
    <x v="3"/>
    <n v="2"/>
    <n v="40.85"/>
    <n v="52.81"/>
    <n v="105.62"/>
    <n v="81.7"/>
    <n v="23.92"/>
  </r>
  <r>
    <s v="TXN03864"/>
    <x v="334"/>
    <s v="CUST1359"/>
    <x v="1157"/>
    <x v="0"/>
    <x v="47"/>
    <x v="47"/>
    <x v="2"/>
    <n v="5"/>
    <n v="29.86"/>
    <n v="19.27"/>
    <n v="96.35"/>
    <n v="149.30000000000001"/>
    <n v="-52.950000000000017"/>
  </r>
  <r>
    <s v="TXN03865"/>
    <x v="114"/>
    <s v="CUST1260"/>
    <x v="1144"/>
    <x v="2"/>
    <x v="51"/>
    <x v="51"/>
    <x v="2"/>
    <n v="7"/>
    <n v="3.13"/>
    <n v="51.85"/>
    <n v="362.95"/>
    <n v="21.91"/>
    <n v="341.03999999999996"/>
  </r>
  <r>
    <s v="TXN03866"/>
    <x v="100"/>
    <s v="CUST0133"/>
    <x v="149"/>
    <x v="0"/>
    <x v="70"/>
    <x v="70"/>
    <x v="2"/>
    <n v="3"/>
    <n v="36.229999999999997"/>
    <n v="56.72"/>
    <n v="170.16"/>
    <n v="108.69"/>
    <n v="61.47"/>
  </r>
  <r>
    <s v="TXN03867"/>
    <x v="329"/>
    <s v="CUST0343"/>
    <x v="616"/>
    <x v="3"/>
    <x v="63"/>
    <x v="63"/>
    <x v="4"/>
    <n v="4"/>
    <n v="28.03"/>
    <n v="44.75"/>
    <n v="179"/>
    <n v="112.12"/>
    <n v="66.88"/>
  </r>
  <r>
    <s v="TXN03868"/>
    <x v="54"/>
    <s v="CUST1042"/>
    <x v="1243"/>
    <x v="0"/>
    <x v="3"/>
    <x v="3"/>
    <x v="0"/>
    <n v="1"/>
    <n v="28.91"/>
    <n v="50.82"/>
    <n v="50.82"/>
    <n v="28.91"/>
    <n v="21.91"/>
  </r>
  <r>
    <s v="TXN03869"/>
    <x v="51"/>
    <s v="CUST0795"/>
    <x v="1260"/>
    <x v="3"/>
    <x v="46"/>
    <x v="46"/>
    <x v="3"/>
    <n v="2"/>
    <n v="15.25"/>
    <n v="5.26"/>
    <n v="10.52"/>
    <n v="30.5"/>
    <n v="-19.98"/>
  </r>
  <r>
    <s v="TXN03870"/>
    <x v="306"/>
    <s v="CUST1322"/>
    <x v="693"/>
    <x v="2"/>
    <x v="54"/>
    <x v="54"/>
    <x v="1"/>
    <n v="8"/>
    <n v="48.6"/>
    <n v="12.68"/>
    <n v="101.44"/>
    <n v="388.8"/>
    <n v="-287.36"/>
  </r>
  <r>
    <s v="TXN03871"/>
    <x v="354"/>
    <s v="CUST1043"/>
    <x v="1374"/>
    <x v="1"/>
    <x v="63"/>
    <x v="63"/>
    <x v="4"/>
    <n v="1"/>
    <n v="28.03"/>
    <n v="45.37"/>
    <n v="45.37"/>
    <n v="28.03"/>
    <n v="17.339999999999996"/>
  </r>
  <r>
    <s v="TXN03872"/>
    <x v="289"/>
    <s v="CUST0767"/>
    <x v="285"/>
    <x v="0"/>
    <x v="64"/>
    <x v="64"/>
    <x v="4"/>
    <n v="4"/>
    <n v="34.61"/>
    <n v="94.77"/>
    <n v="379.08"/>
    <n v="138.44"/>
    <n v="240.64"/>
  </r>
  <r>
    <s v="TXN03873"/>
    <x v="269"/>
    <s v="CUST1022"/>
    <x v="88"/>
    <x v="0"/>
    <x v="24"/>
    <x v="24"/>
    <x v="0"/>
    <n v="9"/>
    <n v="24.52"/>
    <n v="90.45"/>
    <n v="814.05000000000007"/>
    <n v="220.68"/>
    <n v="593.37000000000012"/>
  </r>
  <r>
    <s v="TXN03874"/>
    <x v="335"/>
    <s v="CUST1063"/>
    <x v="1326"/>
    <x v="2"/>
    <x v="69"/>
    <x v="69"/>
    <x v="1"/>
    <n v="4"/>
    <n v="25.33"/>
    <n v="99.4"/>
    <n v="397.6"/>
    <n v="101.32"/>
    <n v="296.28000000000003"/>
  </r>
  <r>
    <s v="TXN03875"/>
    <x v="84"/>
    <s v="CUST0951"/>
    <x v="621"/>
    <x v="1"/>
    <x v="10"/>
    <x v="10"/>
    <x v="1"/>
    <n v="2"/>
    <n v="41.78"/>
    <n v="67.88"/>
    <n v="135.76"/>
    <n v="83.56"/>
    <n v="52.199999999999989"/>
  </r>
  <r>
    <s v="TXN03876"/>
    <x v="93"/>
    <s v="CUST0367"/>
    <x v="29"/>
    <x v="3"/>
    <x v="67"/>
    <x v="67"/>
    <x v="3"/>
    <n v="9"/>
    <n v="31.5"/>
    <n v="24.68"/>
    <n v="222.12"/>
    <n v="283.5"/>
    <n v="-61.379999999999995"/>
  </r>
  <r>
    <s v="TXN03877"/>
    <x v="91"/>
    <s v="CUST0660"/>
    <x v="1393"/>
    <x v="3"/>
    <x v="36"/>
    <x v="36"/>
    <x v="2"/>
    <n v="7"/>
    <n v="44.18"/>
    <n v="97.96"/>
    <n v="685.71999999999991"/>
    <n v="309.26"/>
    <n v="376.45999999999992"/>
  </r>
  <r>
    <s v="TXN03878"/>
    <x v="199"/>
    <s v="CUST1460"/>
    <x v="32"/>
    <x v="1"/>
    <x v="64"/>
    <x v="64"/>
    <x v="4"/>
    <n v="2"/>
    <n v="34.61"/>
    <n v="50.74"/>
    <n v="101.48"/>
    <n v="69.22"/>
    <n v="32.260000000000005"/>
  </r>
  <r>
    <s v="TXN03879"/>
    <x v="320"/>
    <s v="CUST0766"/>
    <x v="1249"/>
    <x v="2"/>
    <x v="29"/>
    <x v="29"/>
    <x v="2"/>
    <n v="4"/>
    <n v="14.75"/>
    <n v="75.38"/>
    <n v="301.52"/>
    <n v="59"/>
    <n v="242.51999999999998"/>
  </r>
  <r>
    <s v="TXN03880"/>
    <x v="125"/>
    <s v="CUST1077"/>
    <x v="177"/>
    <x v="2"/>
    <x v="32"/>
    <x v="32"/>
    <x v="1"/>
    <n v="5"/>
    <n v="3.21"/>
    <n v="41.28"/>
    <n v="206.4"/>
    <n v="16.05"/>
    <n v="190.35"/>
  </r>
  <r>
    <s v="TXN03881"/>
    <x v="270"/>
    <s v="CUST1423"/>
    <x v="154"/>
    <x v="1"/>
    <x v="63"/>
    <x v="63"/>
    <x v="4"/>
    <n v="7"/>
    <n v="28.03"/>
    <n v="58.57"/>
    <n v="409.99"/>
    <n v="196.21"/>
    <n v="213.78"/>
  </r>
  <r>
    <s v="TXN03882"/>
    <x v="7"/>
    <s v="CUST0990"/>
    <x v="542"/>
    <x v="1"/>
    <x v="41"/>
    <x v="41"/>
    <x v="4"/>
    <n v="6"/>
    <n v="45.1"/>
    <n v="8.18"/>
    <n v="49.08"/>
    <n v="270.60000000000002"/>
    <n v="-221.52000000000004"/>
  </r>
  <r>
    <s v="TXN03883"/>
    <x v="337"/>
    <s v="CUST1466"/>
    <x v="699"/>
    <x v="2"/>
    <x v="39"/>
    <x v="39"/>
    <x v="1"/>
    <n v="4"/>
    <n v="2.85"/>
    <n v="42.4"/>
    <n v="169.6"/>
    <n v="11.4"/>
    <n v="158.19999999999999"/>
  </r>
  <r>
    <s v="TXN03884"/>
    <x v="215"/>
    <s v="CUST1014"/>
    <x v="1124"/>
    <x v="2"/>
    <x v="63"/>
    <x v="63"/>
    <x v="4"/>
    <n v="8"/>
    <n v="28.03"/>
    <n v="78.739999999999995"/>
    <n v="629.91999999999996"/>
    <n v="224.24"/>
    <n v="405.67999999999995"/>
  </r>
  <r>
    <s v="TXN03885"/>
    <x v="239"/>
    <s v="CUST0971"/>
    <x v="937"/>
    <x v="0"/>
    <x v="59"/>
    <x v="59"/>
    <x v="0"/>
    <n v="4"/>
    <n v="35.39"/>
    <n v="40.86"/>
    <n v="163.44"/>
    <n v="141.56"/>
    <n v="21.879999999999995"/>
  </r>
  <r>
    <s v="TXN03886"/>
    <x v="60"/>
    <s v="CUST0550"/>
    <x v="1261"/>
    <x v="1"/>
    <x v="47"/>
    <x v="47"/>
    <x v="2"/>
    <n v="1"/>
    <n v="29.86"/>
    <n v="55.43"/>
    <n v="55.43"/>
    <n v="29.86"/>
    <n v="25.57"/>
  </r>
  <r>
    <s v="TXN03887"/>
    <x v="106"/>
    <s v="CUST1191"/>
    <x v="1024"/>
    <x v="0"/>
    <x v="63"/>
    <x v="63"/>
    <x v="4"/>
    <n v="6"/>
    <n v="28.03"/>
    <n v="30.99"/>
    <n v="185.94"/>
    <n v="168.18"/>
    <n v="17.759999999999991"/>
  </r>
  <r>
    <s v="TXN03888"/>
    <x v="126"/>
    <s v="CUST0822"/>
    <x v="1219"/>
    <x v="2"/>
    <x v="4"/>
    <x v="4"/>
    <x v="1"/>
    <n v="2"/>
    <n v="1.21"/>
    <n v="11.16"/>
    <n v="22.32"/>
    <n v="2.42"/>
    <n v="19.899999999999999"/>
  </r>
  <r>
    <s v="TXN03889"/>
    <x v="43"/>
    <s v="CUST1307"/>
    <x v="670"/>
    <x v="3"/>
    <x v="4"/>
    <x v="4"/>
    <x v="1"/>
    <n v="9"/>
    <n v="1.21"/>
    <n v="22.94"/>
    <n v="206.46"/>
    <n v="10.89"/>
    <n v="195.57"/>
  </r>
  <r>
    <s v="TXN03890"/>
    <x v="325"/>
    <s v="CUST1196"/>
    <x v="888"/>
    <x v="0"/>
    <x v="2"/>
    <x v="2"/>
    <x v="1"/>
    <n v="4"/>
    <n v="33.65"/>
    <n v="40.89"/>
    <n v="163.56"/>
    <n v="134.6"/>
    <n v="28.960000000000008"/>
  </r>
  <r>
    <s v="TXN03891"/>
    <x v="4"/>
    <s v="CUST1331"/>
    <x v="415"/>
    <x v="3"/>
    <x v="68"/>
    <x v="68"/>
    <x v="0"/>
    <n v="1"/>
    <n v="1.38"/>
    <n v="5.95"/>
    <n v="5.95"/>
    <n v="1.38"/>
    <n v="4.57"/>
  </r>
  <r>
    <s v="TXN03892"/>
    <x v="58"/>
    <s v="CUST0075"/>
    <x v="303"/>
    <x v="3"/>
    <x v="71"/>
    <x v="71"/>
    <x v="4"/>
    <n v="3"/>
    <n v="22.03"/>
    <n v="71.36"/>
    <n v="214.07999999999998"/>
    <n v="66.09"/>
    <n v="147.98999999999998"/>
  </r>
  <r>
    <s v="TXN03893"/>
    <x v="350"/>
    <s v="CUST0425"/>
    <x v="200"/>
    <x v="1"/>
    <x v="70"/>
    <x v="70"/>
    <x v="2"/>
    <n v="4"/>
    <n v="36.229999999999997"/>
    <n v="8.83"/>
    <n v="35.32"/>
    <n v="144.91999999999999"/>
    <n v="-109.6"/>
  </r>
  <r>
    <s v="TXN03894"/>
    <x v="65"/>
    <s v="CUST0450"/>
    <x v="659"/>
    <x v="1"/>
    <x v="28"/>
    <x v="28"/>
    <x v="3"/>
    <n v="7"/>
    <n v="16.21"/>
    <n v="16.420000000000002"/>
    <n v="114.94000000000001"/>
    <n v="113.47"/>
    <n v="1.4700000000000131"/>
  </r>
  <r>
    <s v="TXN03895"/>
    <x v="294"/>
    <s v="CUST0416"/>
    <x v="81"/>
    <x v="1"/>
    <x v="52"/>
    <x v="52"/>
    <x v="1"/>
    <n v="8"/>
    <n v="14.27"/>
    <n v="19.05"/>
    <n v="152.4"/>
    <n v="114.16"/>
    <n v="38.240000000000009"/>
  </r>
  <r>
    <s v="TXN03896"/>
    <x v="252"/>
    <s v="CUST0926"/>
    <x v="14"/>
    <x v="0"/>
    <x v="52"/>
    <x v="52"/>
    <x v="1"/>
    <n v="7"/>
    <n v="14.27"/>
    <n v="84.4"/>
    <n v="590.80000000000007"/>
    <n v="99.89"/>
    <n v="490.91000000000008"/>
  </r>
  <r>
    <s v="TXN03897"/>
    <x v="128"/>
    <s v="CUST0481"/>
    <x v="1133"/>
    <x v="2"/>
    <x v="56"/>
    <x v="56"/>
    <x v="0"/>
    <n v="5"/>
    <n v="41.18"/>
    <n v="75.16"/>
    <n v="375.79999999999995"/>
    <n v="205.9"/>
    <n v="169.89999999999995"/>
  </r>
  <r>
    <s v="TXN03898"/>
    <x v="253"/>
    <s v="CUST0811"/>
    <x v="1394"/>
    <x v="3"/>
    <x v="49"/>
    <x v="49"/>
    <x v="4"/>
    <n v="9"/>
    <n v="19.98"/>
    <n v="46.5"/>
    <n v="418.5"/>
    <n v="179.82"/>
    <n v="238.68"/>
  </r>
  <r>
    <s v="TXN03899"/>
    <x v="120"/>
    <s v="CUST0448"/>
    <x v="695"/>
    <x v="0"/>
    <x v="37"/>
    <x v="37"/>
    <x v="2"/>
    <n v="1"/>
    <n v="36.64"/>
    <n v="20.89"/>
    <n v="20.89"/>
    <n v="36.64"/>
    <n v="-15.75"/>
  </r>
  <r>
    <s v="TXN03900"/>
    <x v="92"/>
    <s v="CUST0627"/>
    <x v="1395"/>
    <x v="1"/>
    <x v="23"/>
    <x v="23"/>
    <x v="2"/>
    <n v="9"/>
    <n v="13.68"/>
    <n v="43.49"/>
    <n v="391.41"/>
    <n v="123.12"/>
    <n v="268.29000000000002"/>
  </r>
  <r>
    <s v="TXN03901"/>
    <x v="25"/>
    <s v="CUST0871"/>
    <x v="1056"/>
    <x v="3"/>
    <x v="51"/>
    <x v="51"/>
    <x v="2"/>
    <n v="2"/>
    <n v="3.13"/>
    <n v="66.98"/>
    <n v="133.96"/>
    <n v="6.26"/>
    <n v="127.7"/>
  </r>
  <r>
    <s v="TXN03902"/>
    <x v="5"/>
    <s v="CUST0773"/>
    <x v="1213"/>
    <x v="0"/>
    <x v="72"/>
    <x v="72"/>
    <x v="1"/>
    <n v="9"/>
    <n v="3.66"/>
    <n v="38.61"/>
    <n v="347.49"/>
    <n v="32.94"/>
    <n v="314.55"/>
  </r>
  <r>
    <s v="TXN03903"/>
    <x v="284"/>
    <s v="CUST1171"/>
    <x v="163"/>
    <x v="0"/>
    <x v="34"/>
    <x v="34"/>
    <x v="2"/>
    <n v="8"/>
    <n v="8.02"/>
    <n v="23.3"/>
    <n v="186.4"/>
    <n v="64.16"/>
    <n v="122.24000000000001"/>
  </r>
  <r>
    <s v="TXN03904"/>
    <x v="192"/>
    <s v="CUST0322"/>
    <x v="856"/>
    <x v="1"/>
    <x v="19"/>
    <x v="19"/>
    <x v="3"/>
    <n v="3"/>
    <n v="22.66"/>
    <n v="71.89"/>
    <n v="215.67000000000002"/>
    <n v="67.98"/>
    <n v="147.69"/>
  </r>
  <r>
    <s v="TXN03905"/>
    <x v="340"/>
    <s v="CUST0767"/>
    <x v="285"/>
    <x v="0"/>
    <x v="22"/>
    <x v="22"/>
    <x v="0"/>
    <n v="4"/>
    <n v="19.34"/>
    <n v="54.12"/>
    <n v="216.48"/>
    <n v="77.36"/>
    <n v="139.12"/>
  </r>
  <r>
    <s v="TXN03906"/>
    <x v="307"/>
    <s v="CUST0522"/>
    <x v="213"/>
    <x v="0"/>
    <x v="45"/>
    <x v="45"/>
    <x v="4"/>
    <n v="6"/>
    <n v="39.729999999999997"/>
    <n v="42.55"/>
    <n v="255.29999999999998"/>
    <n v="238.38"/>
    <n v="16.919999999999987"/>
  </r>
  <r>
    <s v="TXN03907"/>
    <x v="79"/>
    <s v="CUST1128"/>
    <x v="59"/>
    <x v="0"/>
    <x v="58"/>
    <x v="58"/>
    <x v="0"/>
    <n v="2"/>
    <n v="11.76"/>
    <n v="19.78"/>
    <n v="39.56"/>
    <n v="23.52"/>
    <n v="16.040000000000003"/>
  </r>
  <r>
    <s v="TXN03908"/>
    <x v="306"/>
    <s v="CUST0174"/>
    <x v="514"/>
    <x v="1"/>
    <x v="26"/>
    <x v="26"/>
    <x v="4"/>
    <n v="9"/>
    <n v="21.34"/>
    <n v="82.42"/>
    <n v="741.78"/>
    <n v="192.06"/>
    <n v="549.72"/>
  </r>
  <r>
    <s v="TXN03909"/>
    <x v="176"/>
    <s v="CUST0276"/>
    <x v="152"/>
    <x v="2"/>
    <x v="45"/>
    <x v="45"/>
    <x v="4"/>
    <n v="4"/>
    <n v="39.729999999999997"/>
    <n v="25.11"/>
    <n v="100.44"/>
    <n v="158.91999999999999"/>
    <n v="-58.47999999999999"/>
  </r>
  <r>
    <s v="TXN03910"/>
    <x v="358"/>
    <s v="CUST0173"/>
    <x v="609"/>
    <x v="0"/>
    <x v="52"/>
    <x v="52"/>
    <x v="1"/>
    <n v="7"/>
    <n v="14.27"/>
    <n v="14.08"/>
    <n v="98.56"/>
    <n v="99.89"/>
    <n v="-1.3299999999999983"/>
  </r>
  <r>
    <s v="TXN03911"/>
    <x v="162"/>
    <s v="CUST0605"/>
    <x v="855"/>
    <x v="0"/>
    <x v="28"/>
    <x v="28"/>
    <x v="3"/>
    <n v="8"/>
    <n v="16.21"/>
    <n v="42.71"/>
    <n v="341.68"/>
    <n v="129.68"/>
    <n v="212"/>
  </r>
  <r>
    <s v="TXN03912"/>
    <x v="211"/>
    <s v="CUST0911"/>
    <x v="832"/>
    <x v="0"/>
    <x v="62"/>
    <x v="62"/>
    <x v="2"/>
    <n v="3"/>
    <n v="46.58"/>
    <n v="57.47"/>
    <n v="172.41"/>
    <n v="139.74"/>
    <n v="32.669999999999987"/>
  </r>
  <r>
    <s v="TXN03913"/>
    <x v="185"/>
    <s v="CUST1063"/>
    <x v="1326"/>
    <x v="2"/>
    <x v="17"/>
    <x v="17"/>
    <x v="1"/>
    <n v="1"/>
    <n v="26.74"/>
    <n v="56.97"/>
    <n v="56.97"/>
    <n v="26.74"/>
    <n v="30.23"/>
  </r>
  <r>
    <s v="TXN03914"/>
    <x v="245"/>
    <s v="CUST0721"/>
    <x v="1041"/>
    <x v="3"/>
    <x v="71"/>
    <x v="71"/>
    <x v="4"/>
    <n v="3"/>
    <n v="22.03"/>
    <n v="95.82"/>
    <n v="287.45999999999998"/>
    <n v="66.09"/>
    <n v="221.36999999999998"/>
  </r>
  <r>
    <s v="TXN03915"/>
    <x v="128"/>
    <s v="CUST0472"/>
    <x v="836"/>
    <x v="2"/>
    <x v="7"/>
    <x v="7"/>
    <x v="3"/>
    <n v="9"/>
    <n v="17.45"/>
    <n v="6.1"/>
    <n v="54.9"/>
    <n v="157.04999999999998"/>
    <n v="-102.14999999999998"/>
  </r>
  <r>
    <s v="TXN03916"/>
    <x v="5"/>
    <s v="CUST1196"/>
    <x v="888"/>
    <x v="0"/>
    <x v="42"/>
    <x v="42"/>
    <x v="1"/>
    <n v="8"/>
    <n v="1.35"/>
    <n v="80.13"/>
    <n v="641.04"/>
    <n v="10.8"/>
    <n v="630.24"/>
  </r>
  <r>
    <s v="TXN03917"/>
    <x v="160"/>
    <s v="CUST0085"/>
    <x v="637"/>
    <x v="2"/>
    <x v="41"/>
    <x v="41"/>
    <x v="4"/>
    <n v="5"/>
    <n v="45.1"/>
    <n v="34.54"/>
    <n v="172.7"/>
    <n v="225.5"/>
    <n v="-52.800000000000011"/>
  </r>
  <r>
    <s v="TXN03918"/>
    <x v="58"/>
    <s v="CUST0953"/>
    <x v="197"/>
    <x v="3"/>
    <x v="49"/>
    <x v="49"/>
    <x v="4"/>
    <n v="1"/>
    <n v="19.98"/>
    <n v="64.239999999999995"/>
    <n v="64.239999999999995"/>
    <n v="19.98"/>
    <n v="44.259999999999991"/>
  </r>
  <r>
    <s v="TXN03919"/>
    <x v="87"/>
    <s v="CUST1050"/>
    <x v="566"/>
    <x v="1"/>
    <x v="64"/>
    <x v="64"/>
    <x v="4"/>
    <n v="8"/>
    <n v="34.61"/>
    <n v="75.31"/>
    <n v="602.48"/>
    <n v="276.88"/>
    <n v="325.60000000000002"/>
  </r>
  <r>
    <s v="TXN03920"/>
    <x v="57"/>
    <s v="CUST1273"/>
    <x v="1396"/>
    <x v="3"/>
    <x v="34"/>
    <x v="34"/>
    <x v="2"/>
    <n v="3"/>
    <n v="8.02"/>
    <n v="90.03"/>
    <n v="270.09000000000003"/>
    <n v="24.06"/>
    <n v="246.03000000000003"/>
  </r>
  <r>
    <s v="TXN03921"/>
    <x v="285"/>
    <s v="CUST0689"/>
    <x v="1140"/>
    <x v="3"/>
    <x v="33"/>
    <x v="33"/>
    <x v="3"/>
    <n v="2"/>
    <n v="35.53"/>
    <n v="13.23"/>
    <n v="26.46"/>
    <n v="71.06"/>
    <n v="-44.6"/>
  </r>
  <r>
    <s v="TXN03922"/>
    <x v="241"/>
    <s v="CUST0873"/>
    <x v="770"/>
    <x v="1"/>
    <x v="14"/>
    <x v="14"/>
    <x v="3"/>
    <n v="4"/>
    <n v="23.97"/>
    <n v="70.599999999999994"/>
    <n v="282.39999999999998"/>
    <n v="95.88"/>
    <n v="186.51999999999998"/>
  </r>
  <r>
    <s v="TXN03923"/>
    <x v="158"/>
    <s v="CUST0924"/>
    <x v="27"/>
    <x v="0"/>
    <x v="51"/>
    <x v="51"/>
    <x v="2"/>
    <n v="8"/>
    <n v="3.13"/>
    <n v="46.75"/>
    <n v="374"/>
    <n v="25.04"/>
    <n v="348.96"/>
  </r>
  <r>
    <s v="TXN03924"/>
    <x v="277"/>
    <s v="CUST0958"/>
    <x v="1162"/>
    <x v="3"/>
    <x v="1"/>
    <x v="1"/>
    <x v="1"/>
    <n v="1"/>
    <n v="22.93"/>
    <n v="36.270000000000003"/>
    <n v="36.270000000000003"/>
    <n v="22.93"/>
    <n v="13.340000000000003"/>
  </r>
  <r>
    <s v="TXN03925"/>
    <x v="10"/>
    <s v="CUST0886"/>
    <x v="1259"/>
    <x v="0"/>
    <x v="40"/>
    <x v="40"/>
    <x v="4"/>
    <n v="8"/>
    <n v="21.9"/>
    <n v="22.22"/>
    <n v="177.76"/>
    <n v="175.2"/>
    <n v="2.5600000000000023"/>
  </r>
  <r>
    <s v="TXN03926"/>
    <x v="120"/>
    <s v="CUST0838"/>
    <x v="1397"/>
    <x v="0"/>
    <x v="6"/>
    <x v="6"/>
    <x v="1"/>
    <n v="2"/>
    <n v="49.21"/>
    <n v="83.67"/>
    <n v="167.34"/>
    <n v="98.42"/>
    <n v="68.92"/>
  </r>
  <r>
    <s v="TXN03927"/>
    <x v="289"/>
    <s v="CUST0753"/>
    <x v="1091"/>
    <x v="2"/>
    <x v="72"/>
    <x v="72"/>
    <x v="1"/>
    <n v="4"/>
    <n v="3.66"/>
    <n v="61.12"/>
    <n v="244.48"/>
    <n v="14.64"/>
    <n v="229.83999999999997"/>
  </r>
  <r>
    <s v="TXN03928"/>
    <x v="227"/>
    <s v="CUST1019"/>
    <x v="768"/>
    <x v="3"/>
    <x v="71"/>
    <x v="71"/>
    <x v="4"/>
    <n v="3"/>
    <n v="22.03"/>
    <n v="22.23"/>
    <n v="66.69"/>
    <n v="66.09"/>
    <n v="0.59999999999999432"/>
  </r>
  <r>
    <s v="TXN03929"/>
    <x v="320"/>
    <s v="CUST0650"/>
    <x v="963"/>
    <x v="0"/>
    <x v="50"/>
    <x v="50"/>
    <x v="2"/>
    <n v="7"/>
    <n v="23.2"/>
    <n v="9.5299999999999994"/>
    <n v="66.709999999999994"/>
    <n v="162.4"/>
    <n v="-95.690000000000012"/>
  </r>
  <r>
    <s v="TXN03930"/>
    <x v="157"/>
    <s v="CUST0560"/>
    <x v="1003"/>
    <x v="0"/>
    <x v="29"/>
    <x v="29"/>
    <x v="2"/>
    <n v="1"/>
    <n v="14.75"/>
    <n v="30.93"/>
    <n v="30.93"/>
    <n v="14.75"/>
    <n v="16.18"/>
  </r>
  <r>
    <s v="TXN03931"/>
    <x v="336"/>
    <s v="CUST0784"/>
    <x v="495"/>
    <x v="3"/>
    <x v="54"/>
    <x v="54"/>
    <x v="1"/>
    <n v="1"/>
    <n v="48.6"/>
    <n v="45.86"/>
    <n v="45.86"/>
    <n v="48.6"/>
    <n v="-2.740000000000002"/>
  </r>
  <r>
    <s v="TXN03932"/>
    <x v="229"/>
    <s v="CUST0051"/>
    <x v="977"/>
    <x v="3"/>
    <x v="27"/>
    <x v="27"/>
    <x v="3"/>
    <n v="2"/>
    <n v="9.64"/>
    <n v="75.819999999999993"/>
    <n v="151.63999999999999"/>
    <n v="19.28"/>
    <n v="132.35999999999999"/>
  </r>
  <r>
    <s v="TXN03933"/>
    <x v="283"/>
    <s v="CUST0368"/>
    <x v="797"/>
    <x v="2"/>
    <x v="24"/>
    <x v="24"/>
    <x v="0"/>
    <n v="1"/>
    <n v="24.52"/>
    <n v="69.59"/>
    <n v="69.59"/>
    <n v="24.52"/>
    <n v="45.070000000000007"/>
  </r>
  <r>
    <s v="TXN03934"/>
    <x v="228"/>
    <s v="CUST0905"/>
    <x v="98"/>
    <x v="2"/>
    <x v="2"/>
    <x v="2"/>
    <x v="1"/>
    <n v="8"/>
    <n v="33.65"/>
    <n v="50.29"/>
    <n v="402.32"/>
    <n v="269.2"/>
    <n v="133.12"/>
  </r>
  <r>
    <s v="TXN03935"/>
    <x v="178"/>
    <s v="CUST0479"/>
    <x v="625"/>
    <x v="2"/>
    <x v="2"/>
    <x v="2"/>
    <x v="1"/>
    <n v="5"/>
    <n v="33.65"/>
    <n v="43.3"/>
    <n v="216.5"/>
    <n v="168.25"/>
    <n v="48.25"/>
  </r>
  <r>
    <s v="TXN03936"/>
    <x v="299"/>
    <s v="CUST0544"/>
    <x v="1147"/>
    <x v="1"/>
    <x v="27"/>
    <x v="27"/>
    <x v="3"/>
    <n v="6"/>
    <n v="9.64"/>
    <n v="55.56"/>
    <n v="333.36"/>
    <n v="57.84"/>
    <n v="275.52"/>
  </r>
  <r>
    <s v="TXN03937"/>
    <x v="320"/>
    <s v="CUST1322"/>
    <x v="693"/>
    <x v="2"/>
    <x v="6"/>
    <x v="6"/>
    <x v="1"/>
    <n v="4"/>
    <n v="49.21"/>
    <n v="74.959999999999994"/>
    <n v="299.83999999999997"/>
    <n v="196.84"/>
    <n v="102.99999999999997"/>
  </r>
  <r>
    <s v="TXN03938"/>
    <x v="11"/>
    <s v="CUST0156"/>
    <x v="678"/>
    <x v="0"/>
    <x v="49"/>
    <x v="49"/>
    <x v="4"/>
    <n v="1"/>
    <n v="19.98"/>
    <n v="93.51"/>
    <n v="93.51"/>
    <n v="19.98"/>
    <n v="73.53"/>
  </r>
  <r>
    <s v="TXN03939"/>
    <x v="107"/>
    <s v="CUST0736"/>
    <x v="487"/>
    <x v="1"/>
    <x v="56"/>
    <x v="56"/>
    <x v="0"/>
    <n v="2"/>
    <n v="41.18"/>
    <n v="57.63"/>
    <n v="115.26"/>
    <n v="82.36"/>
    <n v="32.900000000000006"/>
  </r>
  <r>
    <s v="TXN03940"/>
    <x v="272"/>
    <s v="CUST0169"/>
    <x v="587"/>
    <x v="3"/>
    <x v="8"/>
    <x v="8"/>
    <x v="0"/>
    <n v="4"/>
    <n v="37.880000000000003"/>
    <n v="8.65"/>
    <n v="34.6"/>
    <n v="151.52000000000001"/>
    <n v="-116.92000000000002"/>
  </r>
  <r>
    <s v="TXN03941"/>
    <x v="9"/>
    <s v="CUST0604"/>
    <x v="569"/>
    <x v="0"/>
    <x v="67"/>
    <x v="67"/>
    <x v="3"/>
    <n v="1"/>
    <n v="31.5"/>
    <n v="36.32"/>
    <n v="36.32"/>
    <n v="31.5"/>
    <n v="4.82"/>
  </r>
  <r>
    <s v="TXN03942"/>
    <x v="4"/>
    <s v="CUST1028"/>
    <x v="533"/>
    <x v="2"/>
    <x v="63"/>
    <x v="63"/>
    <x v="4"/>
    <n v="3"/>
    <n v="28.03"/>
    <n v="44.38"/>
    <n v="133.14000000000001"/>
    <n v="84.09"/>
    <n v="49.050000000000011"/>
  </r>
  <r>
    <s v="TXN03943"/>
    <x v="308"/>
    <s v="CUST1051"/>
    <x v="1376"/>
    <x v="2"/>
    <x v="60"/>
    <x v="60"/>
    <x v="1"/>
    <n v="3"/>
    <n v="42.74"/>
    <n v="61.65"/>
    <n v="184.95"/>
    <n v="128.22"/>
    <n v="56.72999999999999"/>
  </r>
  <r>
    <s v="TXN03944"/>
    <x v="30"/>
    <s v="CUST1120"/>
    <x v="22"/>
    <x v="3"/>
    <x v="41"/>
    <x v="41"/>
    <x v="4"/>
    <n v="6"/>
    <n v="45.1"/>
    <n v="80.760000000000005"/>
    <n v="484.56000000000006"/>
    <n v="270.60000000000002"/>
    <n v="213.96000000000004"/>
  </r>
  <r>
    <s v="TXN03945"/>
    <x v="276"/>
    <s v="CUST1319"/>
    <x v="1102"/>
    <x v="3"/>
    <x v="3"/>
    <x v="3"/>
    <x v="0"/>
    <n v="6"/>
    <n v="28.91"/>
    <n v="29.35"/>
    <n v="176.10000000000002"/>
    <n v="173.46"/>
    <n v="2.6400000000000148"/>
  </r>
  <r>
    <s v="TXN03946"/>
    <x v="2"/>
    <s v="CUST0161"/>
    <x v="376"/>
    <x v="3"/>
    <x v="68"/>
    <x v="68"/>
    <x v="0"/>
    <n v="5"/>
    <n v="1.38"/>
    <n v="56.81"/>
    <n v="284.05"/>
    <n v="6.8999999999999995"/>
    <n v="277.15000000000003"/>
  </r>
  <r>
    <s v="TXN03947"/>
    <x v="17"/>
    <s v="CUST0567"/>
    <x v="327"/>
    <x v="3"/>
    <x v="5"/>
    <x v="5"/>
    <x v="2"/>
    <n v="3"/>
    <n v="35.82"/>
    <n v="91.37"/>
    <n v="274.11"/>
    <n v="107.46000000000001"/>
    <n v="166.65"/>
  </r>
  <r>
    <s v="TXN03948"/>
    <x v="208"/>
    <s v="CUST0467"/>
    <x v="838"/>
    <x v="2"/>
    <x v="28"/>
    <x v="28"/>
    <x v="3"/>
    <n v="4"/>
    <n v="16.21"/>
    <n v="5.56"/>
    <n v="22.24"/>
    <n v="64.84"/>
    <n v="-42.600000000000009"/>
  </r>
  <r>
    <s v="TXN03949"/>
    <x v="324"/>
    <s v="CUST0202"/>
    <x v="298"/>
    <x v="0"/>
    <x v="29"/>
    <x v="29"/>
    <x v="2"/>
    <n v="9"/>
    <n v="14.75"/>
    <n v="14.96"/>
    <n v="134.64000000000001"/>
    <n v="132.75"/>
    <n v="1.8900000000000148"/>
  </r>
  <r>
    <s v="TXN03950"/>
    <x v="64"/>
    <s v="CUST0243"/>
    <x v="195"/>
    <x v="1"/>
    <x v="42"/>
    <x v="42"/>
    <x v="1"/>
    <n v="2"/>
    <n v="1.35"/>
    <n v="80.55"/>
    <n v="161.1"/>
    <n v="2.7"/>
    <n v="158.4"/>
  </r>
  <r>
    <s v="TXN03951"/>
    <x v="310"/>
    <s v="CUST0147"/>
    <x v="508"/>
    <x v="0"/>
    <x v="64"/>
    <x v="64"/>
    <x v="4"/>
    <n v="6"/>
    <n v="34.61"/>
    <n v="90.15"/>
    <n v="540.90000000000009"/>
    <n v="207.66"/>
    <n v="333.24000000000012"/>
  </r>
  <r>
    <s v="TXN03952"/>
    <x v="227"/>
    <s v="CUST0738"/>
    <x v="140"/>
    <x v="1"/>
    <x v="52"/>
    <x v="52"/>
    <x v="1"/>
    <n v="9"/>
    <n v="14.27"/>
    <n v="19.14"/>
    <n v="172.26"/>
    <n v="128.43"/>
    <n v="43.829999999999984"/>
  </r>
  <r>
    <s v="TXN03953"/>
    <x v="287"/>
    <s v="CUST0079"/>
    <x v="1398"/>
    <x v="3"/>
    <x v="2"/>
    <x v="2"/>
    <x v="1"/>
    <n v="3"/>
    <n v="33.65"/>
    <n v="91.12"/>
    <n v="273.36"/>
    <n v="100.94999999999999"/>
    <n v="172.41000000000003"/>
  </r>
  <r>
    <s v="TXN03954"/>
    <x v="137"/>
    <s v="CUST1119"/>
    <x v="536"/>
    <x v="1"/>
    <x v="57"/>
    <x v="57"/>
    <x v="0"/>
    <n v="9"/>
    <n v="31.77"/>
    <n v="24.53"/>
    <n v="220.77"/>
    <n v="285.93"/>
    <n v="-65.16"/>
  </r>
  <r>
    <s v="TXN03955"/>
    <x v="220"/>
    <s v="CUST0411"/>
    <x v="324"/>
    <x v="2"/>
    <x v="59"/>
    <x v="59"/>
    <x v="0"/>
    <n v="7"/>
    <n v="35.39"/>
    <n v="80.66"/>
    <n v="564.62"/>
    <n v="247.73000000000002"/>
    <n v="316.89"/>
  </r>
  <r>
    <s v="TXN03956"/>
    <x v="321"/>
    <s v="CUST0684"/>
    <x v="204"/>
    <x v="0"/>
    <x v="33"/>
    <x v="33"/>
    <x v="3"/>
    <n v="5"/>
    <n v="35.53"/>
    <n v="74.2"/>
    <n v="371"/>
    <n v="177.65"/>
    <n v="193.35"/>
  </r>
  <r>
    <s v="TXN03957"/>
    <x v="142"/>
    <s v="CUST0403"/>
    <x v="1057"/>
    <x v="0"/>
    <x v="6"/>
    <x v="6"/>
    <x v="1"/>
    <n v="9"/>
    <n v="49.21"/>
    <n v="97.49"/>
    <n v="877.41"/>
    <n v="442.89"/>
    <n v="434.52"/>
  </r>
  <r>
    <s v="TXN03958"/>
    <x v="237"/>
    <s v="CUST1383"/>
    <x v="646"/>
    <x v="0"/>
    <x v="44"/>
    <x v="44"/>
    <x v="4"/>
    <n v="5"/>
    <n v="2.25"/>
    <n v="91.2"/>
    <n v="456"/>
    <n v="11.25"/>
    <n v="444.75"/>
  </r>
  <r>
    <s v="TXN03959"/>
    <x v="311"/>
    <s v="CUST0675"/>
    <x v="156"/>
    <x v="3"/>
    <x v="15"/>
    <x v="15"/>
    <x v="4"/>
    <n v="8"/>
    <n v="40"/>
    <n v="59.68"/>
    <n v="477.44"/>
    <n v="320"/>
    <n v="157.44"/>
  </r>
  <r>
    <s v="TXN03960"/>
    <x v="136"/>
    <s v="CUST0513"/>
    <x v="36"/>
    <x v="3"/>
    <x v="55"/>
    <x v="55"/>
    <x v="1"/>
    <n v="7"/>
    <n v="21.45"/>
    <n v="67.33"/>
    <n v="471.31"/>
    <n v="150.15"/>
    <n v="321.15999999999997"/>
  </r>
  <r>
    <s v="TXN03961"/>
    <x v="172"/>
    <s v="CUST0620"/>
    <x v="280"/>
    <x v="1"/>
    <x v="16"/>
    <x v="16"/>
    <x v="3"/>
    <n v="3"/>
    <n v="47.88"/>
    <n v="28.37"/>
    <n v="85.11"/>
    <n v="143.64000000000001"/>
    <n v="-58.530000000000015"/>
  </r>
  <r>
    <s v="TXN03962"/>
    <x v="25"/>
    <s v="CUST1400"/>
    <x v="627"/>
    <x v="0"/>
    <x v="58"/>
    <x v="58"/>
    <x v="0"/>
    <n v="9"/>
    <n v="11.76"/>
    <n v="24.86"/>
    <n v="223.74"/>
    <n v="105.84"/>
    <n v="117.9"/>
  </r>
  <r>
    <s v="TXN03963"/>
    <x v="330"/>
    <s v="CUST0563"/>
    <x v="155"/>
    <x v="2"/>
    <x v="44"/>
    <x v="44"/>
    <x v="4"/>
    <n v="4"/>
    <n v="2.25"/>
    <n v="24.32"/>
    <n v="97.28"/>
    <n v="9"/>
    <n v="88.28"/>
  </r>
  <r>
    <s v="TXN03964"/>
    <x v="168"/>
    <s v="CUST0391"/>
    <x v="1222"/>
    <x v="2"/>
    <x v="69"/>
    <x v="69"/>
    <x v="1"/>
    <n v="6"/>
    <n v="25.33"/>
    <n v="44.6"/>
    <n v="267.60000000000002"/>
    <n v="151.97999999999999"/>
    <n v="115.62000000000003"/>
  </r>
  <r>
    <s v="TXN03965"/>
    <x v="344"/>
    <s v="CUST1446"/>
    <x v="628"/>
    <x v="1"/>
    <x v="68"/>
    <x v="68"/>
    <x v="0"/>
    <n v="6"/>
    <n v="1.38"/>
    <n v="95.67"/>
    <n v="574.02"/>
    <n v="8.2799999999999994"/>
    <n v="565.74"/>
  </r>
  <r>
    <s v="TXN03966"/>
    <x v="329"/>
    <s v="CUST1238"/>
    <x v="405"/>
    <x v="0"/>
    <x v="9"/>
    <x v="9"/>
    <x v="4"/>
    <n v="3"/>
    <n v="38.15"/>
    <n v="94.16"/>
    <n v="282.48"/>
    <n v="114.44999999999999"/>
    <n v="168.03000000000003"/>
  </r>
  <r>
    <s v="TXN03967"/>
    <x v="328"/>
    <s v="CUST0283"/>
    <x v="1303"/>
    <x v="0"/>
    <x v="41"/>
    <x v="41"/>
    <x v="4"/>
    <n v="2"/>
    <n v="45.1"/>
    <n v="60.67"/>
    <n v="121.34"/>
    <n v="90.2"/>
    <n v="31.14"/>
  </r>
  <r>
    <s v="TXN03968"/>
    <x v="15"/>
    <s v="CUST1467"/>
    <x v="994"/>
    <x v="1"/>
    <x v="53"/>
    <x v="53"/>
    <x v="2"/>
    <n v="3"/>
    <n v="23.58"/>
    <n v="50.61"/>
    <n v="151.82999999999998"/>
    <n v="70.739999999999995"/>
    <n v="81.089999999999989"/>
  </r>
  <r>
    <s v="TXN03969"/>
    <x v="43"/>
    <s v="CUST1113"/>
    <x v="1399"/>
    <x v="2"/>
    <x v="49"/>
    <x v="49"/>
    <x v="4"/>
    <n v="4"/>
    <n v="19.98"/>
    <n v="80.260000000000005"/>
    <n v="321.04000000000002"/>
    <n v="79.92"/>
    <n v="241.12"/>
  </r>
  <r>
    <s v="TXN03970"/>
    <x v="309"/>
    <s v="CUST0535"/>
    <x v="1200"/>
    <x v="3"/>
    <x v="74"/>
    <x v="74"/>
    <x v="3"/>
    <n v="1"/>
    <n v="8.86"/>
    <n v="71.790000000000006"/>
    <n v="71.790000000000006"/>
    <n v="8.86"/>
    <n v="62.930000000000007"/>
  </r>
  <r>
    <s v="TXN03971"/>
    <x v="271"/>
    <s v="CUST0018"/>
    <x v="654"/>
    <x v="3"/>
    <x v="55"/>
    <x v="55"/>
    <x v="1"/>
    <n v="5"/>
    <n v="21.45"/>
    <n v="89.31"/>
    <n v="446.55"/>
    <n v="107.25"/>
    <n v="339.3"/>
  </r>
  <r>
    <s v="TXN03972"/>
    <x v="258"/>
    <s v="CUST0614"/>
    <x v="244"/>
    <x v="3"/>
    <x v="47"/>
    <x v="47"/>
    <x v="2"/>
    <n v="6"/>
    <n v="29.86"/>
    <n v="93.98"/>
    <n v="563.88"/>
    <n v="179.16"/>
    <n v="384.72"/>
  </r>
  <r>
    <s v="TXN03973"/>
    <x v="318"/>
    <s v="CUST0578"/>
    <x v="489"/>
    <x v="1"/>
    <x v="25"/>
    <x v="25"/>
    <x v="2"/>
    <n v="7"/>
    <n v="40.75"/>
    <n v="23.49"/>
    <n v="164.42999999999998"/>
    <n v="285.25"/>
    <n v="-120.82000000000002"/>
  </r>
  <r>
    <s v="TXN03974"/>
    <x v="358"/>
    <s v="CUST0710"/>
    <x v="1400"/>
    <x v="1"/>
    <x v="50"/>
    <x v="50"/>
    <x v="2"/>
    <n v="2"/>
    <n v="23.2"/>
    <n v="72.31"/>
    <n v="144.62"/>
    <n v="46.4"/>
    <n v="98.22"/>
  </r>
  <r>
    <s v="TXN03975"/>
    <x v="96"/>
    <s v="CUST0828"/>
    <x v="479"/>
    <x v="1"/>
    <x v="69"/>
    <x v="69"/>
    <x v="1"/>
    <n v="6"/>
    <n v="25.33"/>
    <n v="14.08"/>
    <n v="84.48"/>
    <n v="151.97999999999999"/>
    <n v="-67.499999999999986"/>
  </r>
  <r>
    <s v="TXN03976"/>
    <x v="146"/>
    <s v="CUST0831"/>
    <x v="410"/>
    <x v="2"/>
    <x v="68"/>
    <x v="68"/>
    <x v="0"/>
    <n v="4"/>
    <n v="1.38"/>
    <n v="18.05"/>
    <n v="72.2"/>
    <n v="5.52"/>
    <n v="66.680000000000007"/>
  </r>
  <r>
    <s v="TXN03977"/>
    <x v="267"/>
    <s v="CUST1188"/>
    <x v="561"/>
    <x v="2"/>
    <x v="60"/>
    <x v="60"/>
    <x v="1"/>
    <n v="1"/>
    <n v="42.74"/>
    <n v="17.64"/>
    <n v="17.64"/>
    <n v="42.74"/>
    <n v="-25.1"/>
  </r>
  <r>
    <s v="TXN03978"/>
    <x v="181"/>
    <s v="CUST1343"/>
    <x v="946"/>
    <x v="2"/>
    <x v="51"/>
    <x v="51"/>
    <x v="2"/>
    <n v="9"/>
    <n v="3.13"/>
    <n v="5.95"/>
    <n v="53.550000000000004"/>
    <n v="28.169999999999998"/>
    <n v="25.380000000000006"/>
  </r>
  <r>
    <s v="TXN03979"/>
    <x v="18"/>
    <s v="CUST0025"/>
    <x v="631"/>
    <x v="3"/>
    <x v="57"/>
    <x v="57"/>
    <x v="0"/>
    <n v="7"/>
    <n v="31.77"/>
    <n v="17.559999999999999"/>
    <n v="122.91999999999999"/>
    <n v="222.39"/>
    <n v="-99.47"/>
  </r>
  <r>
    <s v="TXN03980"/>
    <x v="238"/>
    <s v="CUST0967"/>
    <x v="1401"/>
    <x v="3"/>
    <x v="18"/>
    <x v="18"/>
    <x v="4"/>
    <n v="8"/>
    <n v="45.26"/>
    <n v="79.010000000000005"/>
    <n v="632.08000000000004"/>
    <n v="362.08"/>
    <n v="270.00000000000006"/>
  </r>
  <r>
    <s v="TXN03981"/>
    <x v="249"/>
    <s v="CUST1340"/>
    <x v="751"/>
    <x v="1"/>
    <x v="13"/>
    <x v="13"/>
    <x v="0"/>
    <n v="1"/>
    <n v="4.59"/>
    <n v="26.71"/>
    <n v="26.71"/>
    <n v="4.59"/>
    <n v="22.12"/>
  </r>
  <r>
    <s v="TXN03982"/>
    <x v="313"/>
    <s v="CUST1050"/>
    <x v="566"/>
    <x v="1"/>
    <x v="57"/>
    <x v="57"/>
    <x v="0"/>
    <n v="6"/>
    <n v="31.77"/>
    <n v="93.54"/>
    <n v="561.24"/>
    <n v="190.62"/>
    <n v="370.62"/>
  </r>
  <r>
    <s v="TXN03983"/>
    <x v="194"/>
    <s v="CUST0306"/>
    <x v="257"/>
    <x v="2"/>
    <x v="63"/>
    <x v="63"/>
    <x v="4"/>
    <n v="1"/>
    <n v="28.03"/>
    <n v="56.16"/>
    <n v="56.16"/>
    <n v="28.03"/>
    <n v="28.129999999999995"/>
  </r>
  <r>
    <s v="TXN03984"/>
    <x v="314"/>
    <s v="CUST0815"/>
    <x v="993"/>
    <x v="2"/>
    <x v="40"/>
    <x v="40"/>
    <x v="4"/>
    <n v="6"/>
    <n v="21.9"/>
    <n v="65.84"/>
    <n v="395.04"/>
    <n v="131.39999999999998"/>
    <n v="263.64000000000004"/>
  </r>
  <r>
    <s v="TXN03985"/>
    <x v="91"/>
    <s v="CUST0467"/>
    <x v="838"/>
    <x v="2"/>
    <x v="41"/>
    <x v="41"/>
    <x v="4"/>
    <n v="9"/>
    <n v="45.1"/>
    <n v="18.940000000000001"/>
    <n v="170.46"/>
    <n v="405.90000000000003"/>
    <n v="-235.44000000000003"/>
  </r>
  <r>
    <s v="TXN03986"/>
    <x v="189"/>
    <s v="CUST0465"/>
    <x v="953"/>
    <x v="0"/>
    <x v="46"/>
    <x v="46"/>
    <x v="3"/>
    <n v="5"/>
    <n v="15.25"/>
    <n v="59.82"/>
    <n v="299.10000000000002"/>
    <n v="76.25"/>
    <n v="222.85000000000002"/>
  </r>
  <r>
    <s v="TXN03987"/>
    <x v="124"/>
    <s v="CUST1482"/>
    <x v="1402"/>
    <x v="2"/>
    <x v="47"/>
    <x v="47"/>
    <x v="2"/>
    <n v="6"/>
    <n v="29.86"/>
    <n v="76.760000000000005"/>
    <n v="460.56000000000006"/>
    <n v="179.16"/>
    <n v="281.40000000000009"/>
  </r>
  <r>
    <s v="TXN03988"/>
    <x v="236"/>
    <s v="CUST0430"/>
    <x v="160"/>
    <x v="2"/>
    <x v="14"/>
    <x v="14"/>
    <x v="3"/>
    <n v="4"/>
    <n v="23.97"/>
    <n v="13.89"/>
    <n v="55.56"/>
    <n v="95.88"/>
    <n v="-40.319999999999993"/>
  </r>
  <r>
    <s v="TXN03989"/>
    <x v="248"/>
    <s v="CUST0972"/>
    <x v="232"/>
    <x v="2"/>
    <x v="29"/>
    <x v="29"/>
    <x v="2"/>
    <n v="7"/>
    <n v="14.75"/>
    <n v="8.2799999999999994"/>
    <n v="57.959999999999994"/>
    <n v="103.25"/>
    <n v="-45.290000000000006"/>
  </r>
  <r>
    <s v="TXN03990"/>
    <x v="172"/>
    <s v="CUST0479"/>
    <x v="625"/>
    <x v="2"/>
    <x v="14"/>
    <x v="14"/>
    <x v="3"/>
    <n v="3"/>
    <n v="23.97"/>
    <n v="9.3699999999999992"/>
    <n v="28.11"/>
    <n v="71.91"/>
    <n v="-43.8"/>
  </r>
  <r>
    <s v="TXN03991"/>
    <x v="336"/>
    <s v="CUST1057"/>
    <x v="1403"/>
    <x v="0"/>
    <x v="68"/>
    <x v="68"/>
    <x v="0"/>
    <n v="4"/>
    <n v="1.38"/>
    <n v="98.28"/>
    <n v="393.12"/>
    <n v="5.52"/>
    <n v="387.6"/>
  </r>
  <r>
    <s v="TXN03992"/>
    <x v="223"/>
    <s v="CUST1203"/>
    <x v="999"/>
    <x v="0"/>
    <x v="62"/>
    <x v="62"/>
    <x v="2"/>
    <n v="9"/>
    <n v="46.58"/>
    <n v="33.17"/>
    <n v="298.53000000000003"/>
    <n v="419.21999999999997"/>
    <n v="-120.68999999999994"/>
  </r>
  <r>
    <s v="TXN03993"/>
    <x v="86"/>
    <s v="CUST1132"/>
    <x v="1192"/>
    <x v="1"/>
    <x v="33"/>
    <x v="33"/>
    <x v="3"/>
    <n v="1"/>
    <n v="35.53"/>
    <n v="81.33"/>
    <n v="81.33"/>
    <n v="35.53"/>
    <n v="45.8"/>
  </r>
  <r>
    <s v="TXN03994"/>
    <x v="313"/>
    <s v="CUST0960"/>
    <x v="380"/>
    <x v="1"/>
    <x v="65"/>
    <x v="65"/>
    <x v="1"/>
    <n v="7"/>
    <n v="47.62"/>
    <n v="44.66"/>
    <n v="312.62"/>
    <n v="333.34"/>
    <n v="-20.71999999999997"/>
  </r>
  <r>
    <s v="TXN03995"/>
    <x v="318"/>
    <s v="CUST1480"/>
    <x v="16"/>
    <x v="0"/>
    <x v="1"/>
    <x v="1"/>
    <x v="1"/>
    <n v="5"/>
    <n v="22.93"/>
    <n v="55.99"/>
    <n v="279.95"/>
    <n v="114.65"/>
    <n v="165.29999999999998"/>
  </r>
  <r>
    <s v="TXN03996"/>
    <x v="277"/>
    <s v="CUST0945"/>
    <x v="3"/>
    <x v="1"/>
    <x v="2"/>
    <x v="2"/>
    <x v="1"/>
    <n v="9"/>
    <n v="33.65"/>
    <n v="65.040000000000006"/>
    <n v="585.36"/>
    <n v="302.84999999999997"/>
    <n v="282.51000000000005"/>
  </r>
  <r>
    <s v="TXN03997"/>
    <x v="301"/>
    <s v="CUST0698"/>
    <x v="426"/>
    <x v="3"/>
    <x v="60"/>
    <x v="60"/>
    <x v="1"/>
    <n v="8"/>
    <n v="42.74"/>
    <n v="61.7"/>
    <n v="493.6"/>
    <n v="341.92"/>
    <n v="151.68"/>
  </r>
  <r>
    <s v="TXN03998"/>
    <x v="161"/>
    <s v="CUST0176"/>
    <x v="1225"/>
    <x v="1"/>
    <x v="37"/>
    <x v="37"/>
    <x v="2"/>
    <n v="9"/>
    <n v="36.64"/>
    <n v="71.680000000000007"/>
    <n v="645.12000000000012"/>
    <n v="329.76"/>
    <n v="315.36000000000013"/>
  </r>
  <r>
    <s v="TXN03999"/>
    <x v="240"/>
    <s v="CUST0642"/>
    <x v="651"/>
    <x v="1"/>
    <x v="33"/>
    <x v="33"/>
    <x v="3"/>
    <n v="5"/>
    <n v="35.53"/>
    <n v="5.53"/>
    <n v="27.650000000000002"/>
    <n v="177.65"/>
    <n v="-150"/>
  </r>
  <r>
    <s v="TXN04000"/>
    <x v="17"/>
    <s v="CUST0385"/>
    <x v="1404"/>
    <x v="0"/>
    <x v="57"/>
    <x v="57"/>
    <x v="0"/>
    <n v="9"/>
    <n v="31.77"/>
    <n v="30.99"/>
    <n v="278.90999999999997"/>
    <n v="285.93"/>
    <n v="-7.0200000000000387"/>
  </r>
  <r>
    <s v="TXN04001"/>
    <x v="194"/>
    <s v="CUST0879"/>
    <x v="1221"/>
    <x v="1"/>
    <x v="4"/>
    <x v="4"/>
    <x v="1"/>
    <n v="7"/>
    <n v="1.21"/>
    <n v="46.34"/>
    <n v="324.38"/>
    <n v="8.4699999999999989"/>
    <n v="315.90999999999997"/>
  </r>
  <r>
    <s v="TXN04002"/>
    <x v="364"/>
    <s v="CUST1430"/>
    <x v="895"/>
    <x v="2"/>
    <x v="12"/>
    <x v="12"/>
    <x v="2"/>
    <n v="6"/>
    <n v="32.950000000000003"/>
    <n v="54.46"/>
    <n v="326.76"/>
    <n v="197.70000000000002"/>
    <n v="129.05999999999997"/>
  </r>
  <r>
    <s v="TXN04003"/>
    <x v="316"/>
    <s v="CUST0856"/>
    <x v="870"/>
    <x v="1"/>
    <x v="53"/>
    <x v="53"/>
    <x v="2"/>
    <n v="4"/>
    <n v="23.58"/>
    <n v="89.63"/>
    <n v="358.52"/>
    <n v="94.32"/>
    <n v="264.2"/>
  </r>
  <r>
    <s v="TXN04004"/>
    <x v="101"/>
    <s v="CUST0430"/>
    <x v="160"/>
    <x v="2"/>
    <x v="12"/>
    <x v="12"/>
    <x v="2"/>
    <n v="2"/>
    <n v="32.950000000000003"/>
    <n v="79.89"/>
    <n v="159.78"/>
    <n v="65.900000000000006"/>
    <n v="93.88"/>
  </r>
  <r>
    <s v="TXN04005"/>
    <x v="191"/>
    <s v="CUST0899"/>
    <x v="785"/>
    <x v="2"/>
    <x v="19"/>
    <x v="19"/>
    <x v="3"/>
    <n v="1"/>
    <n v="22.66"/>
    <n v="11.33"/>
    <n v="11.33"/>
    <n v="22.66"/>
    <n v="-11.33"/>
  </r>
  <r>
    <s v="TXN04006"/>
    <x v="34"/>
    <s v="CUST0922"/>
    <x v="524"/>
    <x v="1"/>
    <x v="48"/>
    <x v="48"/>
    <x v="0"/>
    <n v="7"/>
    <n v="1.01"/>
    <n v="74.31"/>
    <n v="520.17000000000007"/>
    <n v="7.07"/>
    <n v="513.1"/>
  </r>
  <r>
    <s v="TXN04007"/>
    <x v="130"/>
    <s v="CUST1144"/>
    <x v="878"/>
    <x v="1"/>
    <x v="54"/>
    <x v="54"/>
    <x v="1"/>
    <n v="3"/>
    <n v="48.6"/>
    <n v="55.63"/>
    <n v="166.89000000000001"/>
    <n v="145.80000000000001"/>
    <n v="21.090000000000003"/>
  </r>
  <r>
    <s v="TXN04008"/>
    <x v="154"/>
    <s v="CUST0062"/>
    <x v="398"/>
    <x v="0"/>
    <x v="6"/>
    <x v="6"/>
    <x v="1"/>
    <n v="5"/>
    <n v="49.21"/>
    <n v="68.86"/>
    <n v="344.3"/>
    <n v="246.05"/>
    <n v="98.25"/>
  </r>
  <r>
    <s v="TXN04009"/>
    <x v="303"/>
    <s v="CUST0768"/>
    <x v="1188"/>
    <x v="1"/>
    <x v="4"/>
    <x v="4"/>
    <x v="1"/>
    <n v="8"/>
    <n v="1.21"/>
    <n v="81.75"/>
    <n v="654"/>
    <n v="9.68"/>
    <n v="644.32000000000005"/>
  </r>
  <r>
    <s v="TXN04010"/>
    <x v="285"/>
    <s v="CUST0285"/>
    <x v="456"/>
    <x v="3"/>
    <x v="18"/>
    <x v="18"/>
    <x v="4"/>
    <n v="6"/>
    <n v="45.26"/>
    <n v="37.700000000000003"/>
    <n v="226.20000000000002"/>
    <n v="271.56"/>
    <n v="-45.359999999999985"/>
  </r>
  <r>
    <s v="TXN04011"/>
    <x v="209"/>
    <s v="CUST1183"/>
    <x v="253"/>
    <x v="0"/>
    <x v="53"/>
    <x v="53"/>
    <x v="2"/>
    <n v="1"/>
    <n v="23.58"/>
    <n v="59.13"/>
    <n v="59.13"/>
    <n v="23.58"/>
    <n v="35.550000000000004"/>
  </r>
  <r>
    <s v="TXN04012"/>
    <x v="179"/>
    <s v="CUST0263"/>
    <x v="1128"/>
    <x v="3"/>
    <x v="68"/>
    <x v="68"/>
    <x v="0"/>
    <n v="5"/>
    <n v="1.38"/>
    <n v="5.24"/>
    <n v="26.200000000000003"/>
    <n v="6.8999999999999995"/>
    <n v="19.300000000000004"/>
  </r>
  <r>
    <s v="TXN04013"/>
    <x v="162"/>
    <s v="CUST0626"/>
    <x v="1207"/>
    <x v="0"/>
    <x v="29"/>
    <x v="29"/>
    <x v="2"/>
    <n v="7"/>
    <n v="14.75"/>
    <n v="77.150000000000006"/>
    <n v="540.05000000000007"/>
    <n v="103.25"/>
    <n v="436.80000000000007"/>
  </r>
  <r>
    <s v="TXN04014"/>
    <x v="45"/>
    <s v="CUST0020"/>
    <x v="1355"/>
    <x v="2"/>
    <x v="43"/>
    <x v="43"/>
    <x v="0"/>
    <n v="7"/>
    <n v="30.96"/>
    <n v="63.17"/>
    <n v="442.19"/>
    <n v="216.72"/>
    <n v="225.47"/>
  </r>
  <r>
    <s v="TXN04015"/>
    <x v="39"/>
    <s v="CUST1024"/>
    <x v="745"/>
    <x v="1"/>
    <x v="21"/>
    <x v="21"/>
    <x v="0"/>
    <n v="9"/>
    <n v="12.41"/>
    <n v="58.82"/>
    <n v="529.38"/>
    <n v="111.69"/>
    <n v="417.69"/>
  </r>
  <r>
    <s v="TXN04016"/>
    <x v="341"/>
    <s v="CUST1350"/>
    <x v="319"/>
    <x v="0"/>
    <x v="53"/>
    <x v="53"/>
    <x v="2"/>
    <n v="6"/>
    <n v="23.58"/>
    <n v="52.99"/>
    <n v="317.94"/>
    <n v="141.47999999999999"/>
    <n v="176.46"/>
  </r>
  <r>
    <s v="TXN04017"/>
    <x v="161"/>
    <s v="CUST0727"/>
    <x v="1079"/>
    <x v="2"/>
    <x v="65"/>
    <x v="65"/>
    <x v="1"/>
    <n v="4"/>
    <n v="47.62"/>
    <n v="10.89"/>
    <n v="43.56"/>
    <n v="190.48"/>
    <n v="-146.91999999999999"/>
  </r>
  <r>
    <s v="TXN04018"/>
    <x v="142"/>
    <s v="CUST0696"/>
    <x v="1142"/>
    <x v="0"/>
    <x v="13"/>
    <x v="13"/>
    <x v="0"/>
    <n v="5"/>
    <n v="4.59"/>
    <n v="5.27"/>
    <n v="26.349999999999998"/>
    <n v="22.95"/>
    <n v="3.3999999999999986"/>
  </r>
  <r>
    <s v="TXN04019"/>
    <x v="299"/>
    <s v="CUST0462"/>
    <x v="911"/>
    <x v="1"/>
    <x v="33"/>
    <x v="33"/>
    <x v="3"/>
    <n v="9"/>
    <n v="35.53"/>
    <n v="20.84"/>
    <n v="187.56"/>
    <n v="319.77"/>
    <n v="-132.20999999999998"/>
  </r>
  <r>
    <s v="TXN04020"/>
    <x v="42"/>
    <s v="CUST0859"/>
    <x v="833"/>
    <x v="3"/>
    <x v="28"/>
    <x v="28"/>
    <x v="3"/>
    <n v="5"/>
    <n v="16.21"/>
    <n v="49.03"/>
    <n v="245.15"/>
    <n v="81.050000000000011"/>
    <n v="164.1"/>
  </r>
  <r>
    <s v="TXN04021"/>
    <x v="162"/>
    <s v="CUST0872"/>
    <x v="519"/>
    <x v="2"/>
    <x v="60"/>
    <x v="60"/>
    <x v="1"/>
    <n v="3"/>
    <n v="42.74"/>
    <n v="7.04"/>
    <n v="21.12"/>
    <n v="128.22"/>
    <n v="-107.1"/>
  </r>
  <r>
    <s v="TXN04022"/>
    <x v="108"/>
    <s v="CUST1405"/>
    <x v="218"/>
    <x v="2"/>
    <x v="63"/>
    <x v="63"/>
    <x v="4"/>
    <n v="9"/>
    <n v="28.03"/>
    <n v="10.35"/>
    <n v="93.149999999999991"/>
    <n v="252.27"/>
    <n v="-159.12"/>
  </r>
  <r>
    <s v="TXN04023"/>
    <x v="125"/>
    <s v="CUST0827"/>
    <x v="1405"/>
    <x v="1"/>
    <x v="20"/>
    <x v="20"/>
    <x v="3"/>
    <n v="6"/>
    <n v="40.85"/>
    <n v="40.270000000000003"/>
    <n v="241.62"/>
    <n v="245.10000000000002"/>
    <n v="-3.4800000000000182"/>
  </r>
  <r>
    <s v="TXN04024"/>
    <x v="243"/>
    <s v="CUST1415"/>
    <x v="544"/>
    <x v="0"/>
    <x v="41"/>
    <x v="41"/>
    <x v="4"/>
    <n v="8"/>
    <n v="45.1"/>
    <n v="43.25"/>
    <n v="346"/>
    <n v="360.8"/>
    <n v="-14.800000000000011"/>
  </r>
  <r>
    <s v="TXN04025"/>
    <x v="283"/>
    <s v="CUST1102"/>
    <x v="1406"/>
    <x v="2"/>
    <x v="9"/>
    <x v="9"/>
    <x v="4"/>
    <n v="6"/>
    <n v="38.15"/>
    <n v="14.4"/>
    <n v="86.4"/>
    <n v="228.89999999999998"/>
    <n v="-142.49999999999997"/>
  </r>
  <r>
    <s v="TXN04026"/>
    <x v="56"/>
    <s v="CUST0614"/>
    <x v="244"/>
    <x v="3"/>
    <x v="15"/>
    <x v="15"/>
    <x v="4"/>
    <n v="9"/>
    <n v="40"/>
    <n v="65.61"/>
    <n v="590.49"/>
    <n v="360"/>
    <n v="230.49"/>
  </r>
  <r>
    <s v="TXN04027"/>
    <x v="203"/>
    <s v="CUST0668"/>
    <x v="413"/>
    <x v="3"/>
    <x v="24"/>
    <x v="24"/>
    <x v="0"/>
    <n v="4"/>
    <n v="24.52"/>
    <n v="15.95"/>
    <n v="63.8"/>
    <n v="98.08"/>
    <n v="-34.28"/>
  </r>
  <r>
    <s v="TXN04028"/>
    <x v="19"/>
    <s v="CUST1203"/>
    <x v="999"/>
    <x v="0"/>
    <x v="50"/>
    <x v="50"/>
    <x v="2"/>
    <n v="7"/>
    <n v="23.2"/>
    <n v="66.959999999999994"/>
    <n v="468.71999999999997"/>
    <n v="162.4"/>
    <n v="306.31999999999994"/>
  </r>
  <r>
    <s v="TXN04029"/>
    <x v="218"/>
    <s v="CUST0048"/>
    <x v="1215"/>
    <x v="2"/>
    <x v="47"/>
    <x v="47"/>
    <x v="2"/>
    <n v="1"/>
    <n v="29.86"/>
    <n v="82.33"/>
    <n v="82.33"/>
    <n v="29.86"/>
    <n v="52.47"/>
  </r>
  <r>
    <s v="TXN04030"/>
    <x v="35"/>
    <s v="CUST1163"/>
    <x v="378"/>
    <x v="1"/>
    <x v="30"/>
    <x v="30"/>
    <x v="3"/>
    <n v="6"/>
    <n v="24.03"/>
    <n v="40.47"/>
    <n v="242.82"/>
    <n v="144.18"/>
    <n v="98.639999999999986"/>
  </r>
  <r>
    <s v="TXN04031"/>
    <x v="277"/>
    <s v="CUST0066"/>
    <x v="850"/>
    <x v="2"/>
    <x v="73"/>
    <x v="73"/>
    <x v="1"/>
    <n v="2"/>
    <n v="14.95"/>
    <n v="20.92"/>
    <n v="41.84"/>
    <n v="29.9"/>
    <n v="11.940000000000005"/>
  </r>
  <r>
    <s v="TXN04032"/>
    <x v="254"/>
    <s v="CUST0285"/>
    <x v="456"/>
    <x v="3"/>
    <x v="37"/>
    <x v="37"/>
    <x v="2"/>
    <n v="9"/>
    <n v="36.64"/>
    <n v="20.239999999999998"/>
    <n v="182.16"/>
    <n v="329.76"/>
    <n v="-147.6"/>
  </r>
  <r>
    <s v="TXN04033"/>
    <x v="108"/>
    <s v="CUST0315"/>
    <x v="962"/>
    <x v="3"/>
    <x v="55"/>
    <x v="55"/>
    <x v="1"/>
    <n v="8"/>
    <n v="21.45"/>
    <n v="89.25"/>
    <n v="714"/>
    <n v="171.6"/>
    <n v="542.4"/>
  </r>
  <r>
    <s v="TXN04034"/>
    <x v="329"/>
    <s v="CUST0677"/>
    <x v="228"/>
    <x v="1"/>
    <x v="29"/>
    <x v="29"/>
    <x v="2"/>
    <n v="8"/>
    <n v="14.75"/>
    <n v="8.25"/>
    <n v="66"/>
    <n v="118"/>
    <n v="-52"/>
  </r>
  <r>
    <s v="TXN04035"/>
    <x v="192"/>
    <s v="CUST1164"/>
    <x v="541"/>
    <x v="2"/>
    <x v="54"/>
    <x v="54"/>
    <x v="1"/>
    <n v="6"/>
    <n v="48.6"/>
    <n v="14.96"/>
    <n v="89.76"/>
    <n v="291.60000000000002"/>
    <n v="-201.84000000000003"/>
  </r>
  <r>
    <s v="TXN04036"/>
    <x v="363"/>
    <s v="CUST1290"/>
    <x v="367"/>
    <x v="2"/>
    <x v="21"/>
    <x v="21"/>
    <x v="0"/>
    <n v="9"/>
    <n v="12.41"/>
    <n v="44.38"/>
    <n v="399.42"/>
    <n v="111.69"/>
    <n v="287.73"/>
  </r>
  <r>
    <s v="TXN04037"/>
    <x v="94"/>
    <s v="CUST1235"/>
    <x v="1365"/>
    <x v="3"/>
    <x v="38"/>
    <x v="38"/>
    <x v="3"/>
    <n v="4"/>
    <n v="32.54"/>
    <n v="51.37"/>
    <n v="205.48"/>
    <n v="130.16"/>
    <n v="75.319999999999993"/>
  </r>
  <r>
    <s v="TXN04038"/>
    <x v="360"/>
    <s v="CUST1245"/>
    <x v="1407"/>
    <x v="0"/>
    <x v="55"/>
    <x v="55"/>
    <x v="1"/>
    <n v="9"/>
    <n v="21.45"/>
    <n v="53.32"/>
    <n v="479.88"/>
    <n v="193.04999999999998"/>
    <n v="286.83000000000004"/>
  </r>
  <r>
    <s v="TXN04039"/>
    <x v="196"/>
    <s v="CUST1176"/>
    <x v="349"/>
    <x v="1"/>
    <x v="12"/>
    <x v="12"/>
    <x v="2"/>
    <n v="9"/>
    <n v="32.950000000000003"/>
    <n v="88.32"/>
    <n v="794.87999999999988"/>
    <n v="296.55"/>
    <n v="498.32999999999987"/>
  </r>
  <r>
    <s v="TXN04040"/>
    <x v="8"/>
    <s v="CUST0801"/>
    <x v="928"/>
    <x v="1"/>
    <x v="66"/>
    <x v="66"/>
    <x v="2"/>
    <n v="1"/>
    <n v="31.85"/>
    <n v="80.489999999999995"/>
    <n v="80.489999999999995"/>
    <n v="31.85"/>
    <n v="48.639999999999993"/>
  </r>
  <r>
    <s v="TXN04041"/>
    <x v="225"/>
    <s v="CUST0781"/>
    <x v="1232"/>
    <x v="2"/>
    <x v="36"/>
    <x v="36"/>
    <x v="2"/>
    <n v="1"/>
    <n v="44.18"/>
    <n v="33.57"/>
    <n v="33.57"/>
    <n v="44.18"/>
    <n v="-10.61"/>
  </r>
  <r>
    <s v="TXN04042"/>
    <x v="223"/>
    <s v="CUST0419"/>
    <x v="932"/>
    <x v="3"/>
    <x v="4"/>
    <x v="4"/>
    <x v="1"/>
    <n v="6"/>
    <n v="1.21"/>
    <n v="68.650000000000006"/>
    <n v="411.90000000000003"/>
    <n v="7.26"/>
    <n v="404.64000000000004"/>
  </r>
  <r>
    <s v="TXN04043"/>
    <x v="279"/>
    <s v="CUST0801"/>
    <x v="928"/>
    <x v="1"/>
    <x v="51"/>
    <x v="51"/>
    <x v="2"/>
    <n v="8"/>
    <n v="3.13"/>
    <n v="17.059999999999999"/>
    <n v="136.47999999999999"/>
    <n v="25.04"/>
    <n v="111.44"/>
  </r>
  <r>
    <s v="TXN04044"/>
    <x v="14"/>
    <s v="CUST0131"/>
    <x v="767"/>
    <x v="1"/>
    <x v="11"/>
    <x v="11"/>
    <x v="2"/>
    <n v="2"/>
    <n v="45.97"/>
    <n v="95.63"/>
    <n v="191.26"/>
    <n v="91.94"/>
    <n v="99.32"/>
  </r>
  <r>
    <s v="TXN04045"/>
    <x v="281"/>
    <s v="CUST1095"/>
    <x v="263"/>
    <x v="2"/>
    <x v="54"/>
    <x v="54"/>
    <x v="1"/>
    <n v="1"/>
    <n v="48.6"/>
    <n v="83.73"/>
    <n v="83.73"/>
    <n v="48.6"/>
    <n v="35.130000000000003"/>
  </r>
  <r>
    <s v="TXN04046"/>
    <x v="161"/>
    <s v="CUST0792"/>
    <x v="1408"/>
    <x v="1"/>
    <x v="69"/>
    <x v="69"/>
    <x v="1"/>
    <n v="8"/>
    <n v="25.33"/>
    <n v="38.049999999999997"/>
    <n v="304.39999999999998"/>
    <n v="202.64"/>
    <n v="101.75999999999999"/>
  </r>
  <r>
    <s v="TXN04047"/>
    <x v="204"/>
    <s v="CUST0386"/>
    <x v="502"/>
    <x v="1"/>
    <x v="53"/>
    <x v="53"/>
    <x v="2"/>
    <n v="1"/>
    <n v="23.58"/>
    <n v="47"/>
    <n v="47"/>
    <n v="23.58"/>
    <n v="23.42"/>
  </r>
  <r>
    <s v="TXN04048"/>
    <x v="153"/>
    <s v="CUST0973"/>
    <x v="501"/>
    <x v="2"/>
    <x v="35"/>
    <x v="35"/>
    <x v="4"/>
    <n v="1"/>
    <n v="48.19"/>
    <n v="84.81"/>
    <n v="84.81"/>
    <n v="48.19"/>
    <n v="36.620000000000005"/>
  </r>
  <r>
    <s v="TXN04049"/>
    <x v="192"/>
    <s v="CUST0223"/>
    <x v="449"/>
    <x v="3"/>
    <x v="61"/>
    <x v="61"/>
    <x v="1"/>
    <n v="2"/>
    <n v="36.08"/>
    <n v="64.709999999999994"/>
    <n v="129.41999999999999"/>
    <n v="72.16"/>
    <n v="57.259999999999991"/>
  </r>
  <r>
    <s v="TXN04050"/>
    <x v="181"/>
    <s v="CUST0674"/>
    <x v="1247"/>
    <x v="2"/>
    <x v="69"/>
    <x v="69"/>
    <x v="1"/>
    <n v="5"/>
    <n v="25.33"/>
    <n v="29.66"/>
    <n v="148.30000000000001"/>
    <n v="126.64999999999999"/>
    <n v="21.65000000000002"/>
  </r>
  <r>
    <s v="TXN04051"/>
    <x v="78"/>
    <s v="CUST1167"/>
    <x v="1281"/>
    <x v="2"/>
    <x v="73"/>
    <x v="73"/>
    <x v="1"/>
    <n v="8"/>
    <n v="14.95"/>
    <n v="70.17"/>
    <n v="561.36"/>
    <n v="119.6"/>
    <n v="441.76"/>
  </r>
  <r>
    <s v="TXN04052"/>
    <x v="7"/>
    <s v="CUST0925"/>
    <x v="1210"/>
    <x v="2"/>
    <x v="38"/>
    <x v="38"/>
    <x v="3"/>
    <n v="4"/>
    <n v="32.54"/>
    <n v="78.989999999999995"/>
    <n v="315.95999999999998"/>
    <n v="130.16"/>
    <n v="185.79999999999998"/>
  </r>
  <r>
    <s v="TXN04053"/>
    <x v="6"/>
    <s v="CUST1309"/>
    <x v="322"/>
    <x v="0"/>
    <x v="42"/>
    <x v="42"/>
    <x v="1"/>
    <n v="5"/>
    <n v="1.35"/>
    <n v="52.79"/>
    <n v="263.95"/>
    <n v="6.75"/>
    <n v="257.2"/>
  </r>
  <r>
    <s v="TXN04054"/>
    <x v="300"/>
    <s v="CUST0624"/>
    <x v="1"/>
    <x v="1"/>
    <x v="3"/>
    <x v="3"/>
    <x v="0"/>
    <n v="3"/>
    <n v="28.91"/>
    <n v="89.78"/>
    <n v="269.34000000000003"/>
    <n v="86.73"/>
    <n v="182.61"/>
  </r>
  <r>
    <s v="TXN04055"/>
    <x v="325"/>
    <s v="CUST0191"/>
    <x v="142"/>
    <x v="3"/>
    <x v="12"/>
    <x v="12"/>
    <x v="2"/>
    <n v="8"/>
    <n v="32.950000000000003"/>
    <n v="25.16"/>
    <n v="201.28"/>
    <n v="263.60000000000002"/>
    <n v="-62.320000000000022"/>
  </r>
  <r>
    <s v="TXN04056"/>
    <x v="189"/>
    <s v="CUST0352"/>
    <x v="951"/>
    <x v="2"/>
    <x v="59"/>
    <x v="59"/>
    <x v="0"/>
    <n v="6"/>
    <n v="35.39"/>
    <n v="11.82"/>
    <n v="70.92"/>
    <n v="212.34"/>
    <n v="-141.42000000000002"/>
  </r>
  <r>
    <s v="TXN04057"/>
    <x v="261"/>
    <s v="CUST0214"/>
    <x v="829"/>
    <x v="3"/>
    <x v="46"/>
    <x v="46"/>
    <x v="3"/>
    <n v="9"/>
    <n v="15.25"/>
    <n v="94.21"/>
    <n v="847.89"/>
    <n v="137.25"/>
    <n v="710.64"/>
  </r>
  <r>
    <s v="TXN04058"/>
    <x v="248"/>
    <s v="CUST1383"/>
    <x v="646"/>
    <x v="0"/>
    <x v="12"/>
    <x v="12"/>
    <x v="2"/>
    <n v="4"/>
    <n v="32.950000000000003"/>
    <n v="51.48"/>
    <n v="205.92"/>
    <n v="131.80000000000001"/>
    <n v="74.119999999999976"/>
  </r>
  <r>
    <s v="TXN04059"/>
    <x v="22"/>
    <s v="CUST1133"/>
    <x v="858"/>
    <x v="2"/>
    <x v="10"/>
    <x v="10"/>
    <x v="1"/>
    <n v="2"/>
    <n v="41.78"/>
    <n v="10.11"/>
    <n v="20.22"/>
    <n v="83.56"/>
    <n v="-63.34"/>
  </r>
  <r>
    <s v="TXN04060"/>
    <x v="87"/>
    <s v="CUST0364"/>
    <x v="137"/>
    <x v="1"/>
    <x v="40"/>
    <x v="40"/>
    <x v="4"/>
    <n v="5"/>
    <n v="21.9"/>
    <n v="5.4"/>
    <n v="27"/>
    <n v="109.5"/>
    <n v="-82.5"/>
  </r>
  <r>
    <s v="TXN04061"/>
    <x v="358"/>
    <s v="CUST0066"/>
    <x v="850"/>
    <x v="2"/>
    <x v="20"/>
    <x v="20"/>
    <x v="3"/>
    <n v="4"/>
    <n v="40.85"/>
    <n v="94.11"/>
    <n v="376.44"/>
    <n v="163.4"/>
    <n v="213.04"/>
  </r>
  <r>
    <s v="TXN04062"/>
    <x v="243"/>
    <s v="CUST1412"/>
    <x v="720"/>
    <x v="3"/>
    <x v="33"/>
    <x v="33"/>
    <x v="3"/>
    <n v="3"/>
    <n v="35.53"/>
    <n v="19.309999999999999"/>
    <n v="57.929999999999993"/>
    <n v="106.59"/>
    <n v="-48.660000000000011"/>
  </r>
  <r>
    <s v="TXN04063"/>
    <x v="291"/>
    <s v="CUST1236"/>
    <x v="121"/>
    <x v="3"/>
    <x v="46"/>
    <x v="46"/>
    <x v="3"/>
    <n v="2"/>
    <n v="15.25"/>
    <n v="32.22"/>
    <n v="64.44"/>
    <n v="30.5"/>
    <n v="33.94"/>
  </r>
  <r>
    <s v="TXN04064"/>
    <x v="187"/>
    <s v="CUST1001"/>
    <x v="1139"/>
    <x v="3"/>
    <x v="29"/>
    <x v="29"/>
    <x v="2"/>
    <n v="5"/>
    <n v="14.75"/>
    <n v="36.520000000000003"/>
    <n v="182.60000000000002"/>
    <n v="73.75"/>
    <n v="108.85000000000002"/>
  </r>
  <r>
    <s v="TXN04065"/>
    <x v="146"/>
    <s v="CUST0055"/>
    <x v="1012"/>
    <x v="3"/>
    <x v="0"/>
    <x v="0"/>
    <x v="0"/>
    <n v="4"/>
    <n v="47.78"/>
    <n v="54"/>
    <n v="216"/>
    <n v="191.12"/>
    <n v="24.879999999999995"/>
  </r>
  <r>
    <s v="TXN04066"/>
    <x v="103"/>
    <s v="CUST0383"/>
    <x v="1160"/>
    <x v="3"/>
    <x v="39"/>
    <x v="39"/>
    <x v="1"/>
    <n v="4"/>
    <n v="2.85"/>
    <n v="51.11"/>
    <n v="204.44"/>
    <n v="11.4"/>
    <n v="193.04"/>
  </r>
  <r>
    <s v="TXN04067"/>
    <x v="345"/>
    <s v="CUST0408"/>
    <x v="834"/>
    <x v="2"/>
    <x v="21"/>
    <x v="21"/>
    <x v="0"/>
    <n v="6"/>
    <n v="12.41"/>
    <n v="97.57"/>
    <n v="585.41999999999996"/>
    <n v="74.460000000000008"/>
    <n v="510.95999999999992"/>
  </r>
  <r>
    <s v="TXN04068"/>
    <x v="304"/>
    <s v="CUST0143"/>
    <x v="447"/>
    <x v="2"/>
    <x v="1"/>
    <x v="1"/>
    <x v="1"/>
    <n v="5"/>
    <n v="22.93"/>
    <n v="68.819999999999993"/>
    <n v="344.09999999999997"/>
    <n v="114.65"/>
    <n v="229.44999999999996"/>
  </r>
  <r>
    <s v="TXN04069"/>
    <x v="194"/>
    <s v="CUST0791"/>
    <x v="995"/>
    <x v="1"/>
    <x v="34"/>
    <x v="34"/>
    <x v="2"/>
    <n v="6"/>
    <n v="8.02"/>
    <n v="14.51"/>
    <n v="87.06"/>
    <n v="48.12"/>
    <n v="38.940000000000005"/>
  </r>
  <r>
    <s v="TXN04070"/>
    <x v="355"/>
    <s v="CUST0582"/>
    <x v="800"/>
    <x v="0"/>
    <x v="72"/>
    <x v="72"/>
    <x v="1"/>
    <n v="8"/>
    <n v="3.66"/>
    <n v="9.93"/>
    <n v="79.44"/>
    <n v="29.28"/>
    <n v="50.16"/>
  </r>
  <r>
    <s v="TXN04071"/>
    <x v="89"/>
    <s v="CUST0422"/>
    <x v="467"/>
    <x v="1"/>
    <x v="20"/>
    <x v="20"/>
    <x v="3"/>
    <n v="3"/>
    <n v="40.85"/>
    <n v="20.64"/>
    <n v="61.92"/>
    <n v="122.55000000000001"/>
    <n v="-60.63000000000001"/>
  </r>
  <r>
    <s v="TXN04072"/>
    <x v="22"/>
    <s v="CUST0478"/>
    <x v="755"/>
    <x v="2"/>
    <x v="44"/>
    <x v="44"/>
    <x v="4"/>
    <n v="1"/>
    <n v="2.25"/>
    <n v="61.61"/>
    <n v="61.61"/>
    <n v="2.25"/>
    <n v="59.36"/>
  </r>
  <r>
    <s v="TXN04073"/>
    <x v="187"/>
    <s v="CUST0597"/>
    <x v="463"/>
    <x v="0"/>
    <x v="50"/>
    <x v="50"/>
    <x v="2"/>
    <n v="8"/>
    <n v="23.2"/>
    <n v="18.739999999999998"/>
    <n v="149.91999999999999"/>
    <n v="185.6"/>
    <n v="-35.680000000000007"/>
  </r>
  <r>
    <s v="TXN04074"/>
    <x v="353"/>
    <s v="CUST1351"/>
    <x v="65"/>
    <x v="1"/>
    <x v="25"/>
    <x v="25"/>
    <x v="2"/>
    <n v="6"/>
    <n v="40.75"/>
    <n v="15.55"/>
    <n v="93.300000000000011"/>
    <n v="244.5"/>
    <n v="-151.19999999999999"/>
  </r>
  <r>
    <s v="TXN04075"/>
    <x v="150"/>
    <s v="CUST1074"/>
    <x v="1409"/>
    <x v="1"/>
    <x v="25"/>
    <x v="25"/>
    <x v="2"/>
    <n v="6"/>
    <n v="40.75"/>
    <n v="49.87"/>
    <n v="299.21999999999997"/>
    <n v="244.5"/>
    <n v="54.71999999999997"/>
  </r>
  <r>
    <s v="TXN04076"/>
    <x v="15"/>
    <s v="CUST0144"/>
    <x v="717"/>
    <x v="2"/>
    <x v="3"/>
    <x v="3"/>
    <x v="0"/>
    <n v="9"/>
    <n v="28.91"/>
    <n v="55.42"/>
    <n v="498.78000000000003"/>
    <n v="260.19"/>
    <n v="238.59000000000003"/>
  </r>
  <r>
    <s v="TXN04077"/>
    <x v="170"/>
    <s v="CUST0932"/>
    <x v="34"/>
    <x v="2"/>
    <x v="4"/>
    <x v="4"/>
    <x v="1"/>
    <n v="3"/>
    <n v="1.21"/>
    <n v="29.52"/>
    <n v="88.56"/>
    <n v="3.63"/>
    <n v="84.93"/>
  </r>
  <r>
    <s v="TXN04078"/>
    <x v="300"/>
    <s v="CUST0118"/>
    <x v="1380"/>
    <x v="3"/>
    <x v="24"/>
    <x v="24"/>
    <x v="0"/>
    <n v="9"/>
    <n v="24.52"/>
    <n v="30.23"/>
    <n v="272.07"/>
    <n v="220.68"/>
    <n v="51.389999999999986"/>
  </r>
  <r>
    <s v="TXN04079"/>
    <x v="255"/>
    <s v="CUST0755"/>
    <x v="145"/>
    <x v="0"/>
    <x v="52"/>
    <x v="52"/>
    <x v="1"/>
    <n v="1"/>
    <n v="14.27"/>
    <n v="7.56"/>
    <n v="7.56"/>
    <n v="14.27"/>
    <n v="-6.71"/>
  </r>
  <r>
    <s v="TXN04080"/>
    <x v="78"/>
    <s v="CUST1062"/>
    <x v="1043"/>
    <x v="2"/>
    <x v="49"/>
    <x v="49"/>
    <x v="4"/>
    <n v="8"/>
    <n v="19.98"/>
    <n v="7.09"/>
    <n v="56.72"/>
    <n v="159.84"/>
    <n v="-103.12"/>
  </r>
  <r>
    <s v="TXN04081"/>
    <x v="196"/>
    <s v="CUST0023"/>
    <x v="564"/>
    <x v="1"/>
    <x v="53"/>
    <x v="53"/>
    <x v="2"/>
    <n v="1"/>
    <n v="23.58"/>
    <n v="31.94"/>
    <n v="31.94"/>
    <n v="23.58"/>
    <n v="8.360000000000003"/>
  </r>
  <r>
    <s v="TXN04082"/>
    <x v="286"/>
    <s v="CUST0352"/>
    <x v="951"/>
    <x v="2"/>
    <x v="52"/>
    <x v="52"/>
    <x v="1"/>
    <n v="8"/>
    <n v="14.27"/>
    <n v="39.04"/>
    <n v="312.32"/>
    <n v="114.16"/>
    <n v="198.16"/>
  </r>
  <r>
    <s v="TXN04083"/>
    <x v="337"/>
    <s v="CUST0670"/>
    <x v="1110"/>
    <x v="3"/>
    <x v="41"/>
    <x v="41"/>
    <x v="4"/>
    <n v="9"/>
    <n v="45.1"/>
    <n v="41.35"/>
    <n v="372.15000000000003"/>
    <n v="405.90000000000003"/>
    <n v="-33.75"/>
  </r>
  <r>
    <s v="TXN04084"/>
    <x v="326"/>
    <s v="CUST0842"/>
    <x v="535"/>
    <x v="3"/>
    <x v="36"/>
    <x v="36"/>
    <x v="2"/>
    <n v="4"/>
    <n v="44.18"/>
    <n v="51"/>
    <n v="204"/>
    <n v="176.72"/>
    <n v="27.28"/>
  </r>
  <r>
    <s v="TXN04085"/>
    <x v="94"/>
    <s v="CUST0801"/>
    <x v="928"/>
    <x v="1"/>
    <x v="29"/>
    <x v="29"/>
    <x v="2"/>
    <n v="7"/>
    <n v="14.75"/>
    <n v="50.99"/>
    <n v="356.93"/>
    <n v="103.25"/>
    <n v="253.68"/>
  </r>
  <r>
    <s v="TXN04086"/>
    <x v="354"/>
    <s v="CUST0322"/>
    <x v="856"/>
    <x v="1"/>
    <x v="59"/>
    <x v="59"/>
    <x v="0"/>
    <n v="6"/>
    <n v="35.39"/>
    <n v="14.27"/>
    <n v="85.62"/>
    <n v="212.34"/>
    <n v="-126.72"/>
  </r>
  <r>
    <s v="TXN04087"/>
    <x v="14"/>
    <s v="CUST0227"/>
    <x v="1208"/>
    <x v="0"/>
    <x v="28"/>
    <x v="28"/>
    <x v="3"/>
    <n v="6"/>
    <n v="16.21"/>
    <n v="99.54"/>
    <n v="597.24"/>
    <n v="97.26"/>
    <n v="499.98"/>
  </r>
  <r>
    <s v="TXN04088"/>
    <x v="116"/>
    <s v="CUST0265"/>
    <x v="1254"/>
    <x v="3"/>
    <x v="32"/>
    <x v="32"/>
    <x v="1"/>
    <n v="1"/>
    <n v="3.21"/>
    <n v="59.66"/>
    <n v="59.66"/>
    <n v="3.21"/>
    <n v="56.449999999999996"/>
  </r>
  <r>
    <s v="TXN04089"/>
    <x v="72"/>
    <s v="CUST1099"/>
    <x v="753"/>
    <x v="3"/>
    <x v="48"/>
    <x v="48"/>
    <x v="0"/>
    <n v="8"/>
    <n v="1.01"/>
    <n v="15.85"/>
    <n v="126.8"/>
    <n v="8.08"/>
    <n v="118.72"/>
  </r>
  <r>
    <s v="TXN04090"/>
    <x v="251"/>
    <s v="CUST0857"/>
    <x v="853"/>
    <x v="0"/>
    <x v="26"/>
    <x v="26"/>
    <x v="4"/>
    <n v="3"/>
    <n v="21.34"/>
    <n v="10.79"/>
    <n v="32.369999999999997"/>
    <n v="64.02"/>
    <n v="-31.65"/>
  </r>
  <r>
    <s v="TXN04091"/>
    <x v="342"/>
    <s v="CUST0980"/>
    <x v="715"/>
    <x v="2"/>
    <x v="39"/>
    <x v="39"/>
    <x v="1"/>
    <n v="1"/>
    <n v="2.85"/>
    <n v="92.64"/>
    <n v="92.64"/>
    <n v="2.85"/>
    <n v="89.79"/>
  </r>
  <r>
    <s v="TXN04092"/>
    <x v="68"/>
    <s v="CUST0141"/>
    <x v="1381"/>
    <x v="3"/>
    <x v="21"/>
    <x v="21"/>
    <x v="0"/>
    <n v="6"/>
    <n v="12.41"/>
    <n v="78.81"/>
    <n v="472.86"/>
    <n v="74.460000000000008"/>
    <n v="398.4"/>
  </r>
  <r>
    <s v="TXN04093"/>
    <x v="174"/>
    <s v="CUST0797"/>
    <x v="743"/>
    <x v="0"/>
    <x v="31"/>
    <x v="31"/>
    <x v="3"/>
    <n v="6"/>
    <n v="13.9"/>
    <n v="40.78"/>
    <n v="244.68"/>
    <n v="83.4"/>
    <n v="161.28"/>
  </r>
  <r>
    <s v="TXN04094"/>
    <x v="213"/>
    <s v="CUST0423"/>
    <x v="803"/>
    <x v="1"/>
    <x v="2"/>
    <x v="2"/>
    <x v="1"/>
    <n v="3"/>
    <n v="33.65"/>
    <n v="10.74"/>
    <n v="32.22"/>
    <n v="100.94999999999999"/>
    <n v="-68.72999999999999"/>
  </r>
  <r>
    <s v="TXN04095"/>
    <x v="3"/>
    <s v="CUST0267"/>
    <x v="356"/>
    <x v="3"/>
    <x v="52"/>
    <x v="52"/>
    <x v="1"/>
    <n v="3"/>
    <n v="14.27"/>
    <n v="57.03"/>
    <n v="171.09"/>
    <n v="42.81"/>
    <n v="128.28"/>
  </r>
  <r>
    <s v="TXN04096"/>
    <x v="328"/>
    <s v="CUST0422"/>
    <x v="467"/>
    <x v="1"/>
    <x v="38"/>
    <x v="38"/>
    <x v="3"/>
    <n v="5"/>
    <n v="32.54"/>
    <n v="92.93"/>
    <n v="464.65000000000003"/>
    <n v="162.69999999999999"/>
    <n v="301.95000000000005"/>
  </r>
  <r>
    <s v="TXN04097"/>
    <x v="302"/>
    <s v="CUST0635"/>
    <x v="1334"/>
    <x v="1"/>
    <x v="47"/>
    <x v="47"/>
    <x v="2"/>
    <n v="5"/>
    <n v="29.86"/>
    <n v="71.48"/>
    <n v="357.40000000000003"/>
    <n v="149.30000000000001"/>
    <n v="208.10000000000002"/>
  </r>
  <r>
    <s v="TXN04098"/>
    <x v="252"/>
    <s v="CUST0886"/>
    <x v="1259"/>
    <x v="0"/>
    <x v="24"/>
    <x v="24"/>
    <x v="0"/>
    <n v="8"/>
    <n v="24.52"/>
    <n v="90.83"/>
    <n v="726.64"/>
    <n v="196.16"/>
    <n v="530.48"/>
  </r>
  <r>
    <s v="TXN04099"/>
    <x v="356"/>
    <s v="CUST1454"/>
    <x v="273"/>
    <x v="3"/>
    <x v="57"/>
    <x v="57"/>
    <x v="0"/>
    <n v="3"/>
    <n v="31.77"/>
    <n v="72.89"/>
    <n v="218.67000000000002"/>
    <n v="95.31"/>
    <n v="123.36000000000001"/>
  </r>
  <r>
    <s v="TXN04100"/>
    <x v="361"/>
    <s v="CUST1362"/>
    <x v="707"/>
    <x v="2"/>
    <x v="25"/>
    <x v="25"/>
    <x v="2"/>
    <n v="6"/>
    <n v="40.75"/>
    <n v="73.97"/>
    <n v="443.82"/>
    <n v="244.5"/>
    <n v="199.32"/>
  </r>
  <r>
    <s v="TXN04101"/>
    <x v="219"/>
    <s v="CUST0973"/>
    <x v="501"/>
    <x v="2"/>
    <x v="29"/>
    <x v="29"/>
    <x v="2"/>
    <n v="5"/>
    <n v="14.75"/>
    <n v="40.6"/>
    <n v="203"/>
    <n v="73.75"/>
    <n v="129.25"/>
  </r>
  <r>
    <s v="TXN04102"/>
    <x v="280"/>
    <s v="CUST0326"/>
    <x v="424"/>
    <x v="0"/>
    <x v="25"/>
    <x v="25"/>
    <x v="2"/>
    <n v="6"/>
    <n v="40.75"/>
    <n v="36.119999999999997"/>
    <n v="216.71999999999997"/>
    <n v="244.5"/>
    <n v="-27.78000000000003"/>
  </r>
  <r>
    <s v="TXN04103"/>
    <x v="4"/>
    <s v="CUST1237"/>
    <x v="597"/>
    <x v="1"/>
    <x v="35"/>
    <x v="35"/>
    <x v="4"/>
    <n v="3"/>
    <n v="48.19"/>
    <n v="18.62"/>
    <n v="55.86"/>
    <n v="144.57"/>
    <n v="-88.71"/>
  </r>
  <r>
    <s v="TXN04104"/>
    <x v="73"/>
    <s v="CUST1178"/>
    <x v="178"/>
    <x v="1"/>
    <x v="72"/>
    <x v="72"/>
    <x v="1"/>
    <n v="1"/>
    <n v="3.66"/>
    <n v="46.42"/>
    <n v="46.42"/>
    <n v="3.66"/>
    <n v="42.760000000000005"/>
  </r>
  <r>
    <s v="TXN04105"/>
    <x v="206"/>
    <s v="CUST0636"/>
    <x v="295"/>
    <x v="1"/>
    <x v="14"/>
    <x v="14"/>
    <x v="3"/>
    <n v="4"/>
    <n v="23.97"/>
    <n v="34.08"/>
    <n v="136.32"/>
    <n v="95.88"/>
    <n v="40.44"/>
  </r>
  <r>
    <s v="TXN04106"/>
    <x v="93"/>
    <s v="CUST1204"/>
    <x v="1065"/>
    <x v="3"/>
    <x v="55"/>
    <x v="55"/>
    <x v="1"/>
    <n v="4"/>
    <n v="21.45"/>
    <n v="83.81"/>
    <n v="335.24"/>
    <n v="85.8"/>
    <n v="249.44"/>
  </r>
  <r>
    <s v="TXN04107"/>
    <x v="183"/>
    <s v="CUST0416"/>
    <x v="81"/>
    <x v="1"/>
    <x v="2"/>
    <x v="2"/>
    <x v="1"/>
    <n v="9"/>
    <n v="33.65"/>
    <n v="28.81"/>
    <n v="259.28999999999996"/>
    <n v="302.84999999999997"/>
    <n v="-43.56"/>
  </r>
  <r>
    <s v="TXN04108"/>
    <x v="153"/>
    <s v="CUST1030"/>
    <x v="1141"/>
    <x v="3"/>
    <x v="4"/>
    <x v="4"/>
    <x v="1"/>
    <n v="4"/>
    <n v="1.21"/>
    <n v="70.09"/>
    <n v="280.36"/>
    <n v="4.84"/>
    <n v="275.52000000000004"/>
  </r>
  <r>
    <s v="TXN04109"/>
    <x v="338"/>
    <s v="CUST1468"/>
    <x v="1410"/>
    <x v="3"/>
    <x v="32"/>
    <x v="32"/>
    <x v="1"/>
    <n v="5"/>
    <n v="3.21"/>
    <n v="48.84"/>
    <n v="244.20000000000002"/>
    <n v="16.05"/>
    <n v="228.15"/>
  </r>
  <r>
    <s v="TXN04110"/>
    <x v="189"/>
    <s v="CUST1403"/>
    <x v="898"/>
    <x v="2"/>
    <x v="50"/>
    <x v="50"/>
    <x v="2"/>
    <n v="7"/>
    <n v="23.2"/>
    <n v="88.3"/>
    <n v="618.1"/>
    <n v="162.4"/>
    <n v="455.70000000000005"/>
  </r>
  <r>
    <s v="TXN04111"/>
    <x v="10"/>
    <s v="CUST0940"/>
    <x v="86"/>
    <x v="1"/>
    <x v="15"/>
    <x v="15"/>
    <x v="4"/>
    <n v="9"/>
    <n v="40"/>
    <n v="50.44"/>
    <n v="453.96"/>
    <n v="360"/>
    <n v="93.95999999999998"/>
  </r>
  <r>
    <s v="TXN04112"/>
    <x v="328"/>
    <s v="CUST0565"/>
    <x v="1411"/>
    <x v="1"/>
    <x v="6"/>
    <x v="6"/>
    <x v="1"/>
    <n v="9"/>
    <n v="49.21"/>
    <n v="27.53"/>
    <n v="247.77"/>
    <n v="442.89"/>
    <n v="-195.11999999999998"/>
  </r>
  <r>
    <s v="TXN04113"/>
    <x v="294"/>
    <s v="CUST0414"/>
    <x v="33"/>
    <x v="1"/>
    <x v="54"/>
    <x v="54"/>
    <x v="1"/>
    <n v="2"/>
    <n v="48.6"/>
    <n v="70.53"/>
    <n v="141.06"/>
    <n v="97.2"/>
    <n v="43.86"/>
  </r>
  <r>
    <s v="TXN04114"/>
    <x v="105"/>
    <s v="CUST0016"/>
    <x v="529"/>
    <x v="1"/>
    <x v="47"/>
    <x v="47"/>
    <x v="2"/>
    <n v="8"/>
    <n v="29.86"/>
    <n v="24.2"/>
    <n v="193.6"/>
    <n v="238.88"/>
    <n v="-45.28"/>
  </r>
  <r>
    <s v="TXN04115"/>
    <x v="25"/>
    <s v="CUST0293"/>
    <x v="1330"/>
    <x v="0"/>
    <x v="19"/>
    <x v="19"/>
    <x v="3"/>
    <n v="8"/>
    <n v="22.66"/>
    <n v="66.86"/>
    <n v="534.88"/>
    <n v="181.28"/>
    <n v="353.6"/>
  </r>
  <r>
    <s v="TXN04116"/>
    <x v="157"/>
    <s v="CUST0913"/>
    <x v="986"/>
    <x v="2"/>
    <x v="34"/>
    <x v="34"/>
    <x v="2"/>
    <n v="1"/>
    <n v="8.02"/>
    <n v="44.61"/>
    <n v="44.61"/>
    <n v="8.02"/>
    <n v="36.590000000000003"/>
  </r>
  <r>
    <s v="TXN04117"/>
    <x v="95"/>
    <s v="CUST0132"/>
    <x v="1167"/>
    <x v="3"/>
    <x v="69"/>
    <x v="69"/>
    <x v="1"/>
    <n v="7"/>
    <n v="25.33"/>
    <n v="74.86"/>
    <n v="524.02"/>
    <n v="177.31"/>
    <n v="346.71"/>
  </r>
  <r>
    <s v="TXN04118"/>
    <x v="352"/>
    <s v="CUST0818"/>
    <x v="1412"/>
    <x v="3"/>
    <x v="20"/>
    <x v="20"/>
    <x v="3"/>
    <n v="1"/>
    <n v="40.85"/>
    <n v="82.35"/>
    <n v="82.35"/>
    <n v="40.85"/>
    <n v="41.499999999999993"/>
  </r>
  <r>
    <s v="TXN04119"/>
    <x v="192"/>
    <s v="CUST1239"/>
    <x v="170"/>
    <x v="2"/>
    <x v="0"/>
    <x v="0"/>
    <x v="0"/>
    <n v="3"/>
    <n v="47.78"/>
    <n v="68.709999999999994"/>
    <n v="206.13"/>
    <n v="143.34"/>
    <n v="62.789999999999992"/>
  </r>
  <r>
    <s v="TXN04120"/>
    <x v="291"/>
    <s v="CUST0506"/>
    <x v="864"/>
    <x v="3"/>
    <x v="17"/>
    <x v="17"/>
    <x v="1"/>
    <n v="6"/>
    <n v="26.74"/>
    <n v="83.35"/>
    <n v="500.09999999999997"/>
    <n v="160.44"/>
    <n v="339.65999999999997"/>
  </r>
  <r>
    <s v="TXN04121"/>
    <x v="232"/>
    <s v="CUST1077"/>
    <x v="177"/>
    <x v="2"/>
    <x v="51"/>
    <x v="51"/>
    <x v="2"/>
    <n v="1"/>
    <n v="3.13"/>
    <n v="24.9"/>
    <n v="24.9"/>
    <n v="3.13"/>
    <n v="21.77"/>
  </r>
  <r>
    <s v="TXN04122"/>
    <x v="141"/>
    <s v="CUST0674"/>
    <x v="1247"/>
    <x v="2"/>
    <x v="69"/>
    <x v="69"/>
    <x v="1"/>
    <n v="8"/>
    <n v="25.33"/>
    <n v="35.11"/>
    <n v="280.88"/>
    <n v="202.64"/>
    <n v="78.240000000000009"/>
  </r>
  <r>
    <s v="TXN04123"/>
    <x v="116"/>
    <s v="CUST1166"/>
    <x v="223"/>
    <x v="1"/>
    <x v="69"/>
    <x v="69"/>
    <x v="1"/>
    <n v="3"/>
    <n v="25.33"/>
    <n v="33.93"/>
    <n v="101.78999999999999"/>
    <n v="75.989999999999995"/>
    <n v="25.799999999999997"/>
  </r>
  <r>
    <s v="TXN04124"/>
    <x v="39"/>
    <s v="CUST1006"/>
    <x v="1258"/>
    <x v="1"/>
    <x v="64"/>
    <x v="64"/>
    <x v="4"/>
    <n v="8"/>
    <n v="34.61"/>
    <n v="74.5"/>
    <n v="596"/>
    <n v="276.88"/>
    <n v="319.12"/>
  </r>
  <r>
    <s v="TXN04125"/>
    <x v="338"/>
    <s v="CUST0943"/>
    <x v="1251"/>
    <x v="2"/>
    <x v="17"/>
    <x v="17"/>
    <x v="1"/>
    <n v="7"/>
    <n v="26.74"/>
    <n v="79.09"/>
    <n v="553.63"/>
    <n v="187.17999999999998"/>
    <n v="366.45000000000005"/>
  </r>
  <r>
    <s v="TXN04126"/>
    <x v="232"/>
    <s v="CUST0948"/>
    <x v="241"/>
    <x v="0"/>
    <x v="10"/>
    <x v="10"/>
    <x v="1"/>
    <n v="6"/>
    <n v="41.78"/>
    <n v="78.95"/>
    <n v="473.70000000000005"/>
    <n v="250.68"/>
    <n v="223.02000000000004"/>
  </r>
  <r>
    <s v="TXN04127"/>
    <x v="147"/>
    <s v="CUST1180"/>
    <x v="775"/>
    <x v="0"/>
    <x v="63"/>
    <x v="63"/>
    <x v="4"/>
    <n v="1"/>
    <n v="28.03"/>
    <n v="89.74"/>
    <n v="89.74"/>
    <n v="28.03"/>
    <n v="61.709999999999994"/>
  </r>
  <r>
    <s v="TXN04128"/>
    <x v="40"/>
    <s v="CUST0081"/>
    <x v="733"/>
    <x v="0"/>
    <x v="16"/>
    <x v="16"/>
    <x v="3"/>
    <n v="1"/>
    <n v="47.88"/>
    <n v="73.59"/>
    <n v="73.59"/>
    <n v="47.88"/>
    <n v="25.71"/>
  </r>
  <r>
    <s v="TXN04129"/>
    <x v="221"/>
    <s v="CUST0187"/>
    <x v="44"/>
    <x v="0"/>
    <x v="26"/>
    <x v="26"/>
    <x v="4"/>
    <n v="7"/>
    <n v="21.34"/>
    <n v="68.94"/>
    <n v="482.58"/>
    <n v="149.38"/>
    <n v="333.2"/>
  </r>
  <r>
    <s v="TXN04130"/>
    <x v="211"/>
    <s v="CUST0590"/>
    <x v="1016"/>
    <x v="0"/>
    <x v="39"/>
    <x v="39"/>
    <x v="1"/>
    <n v="8"/>
    <n v="2.85"/>
    <n v="31.2"/>
    <n v="249.6"/>
    <n v="22.8"/>
    <n v="226.79999999999998"/>
  </r>
  <r>
    <s v="TXN04131"/>
    <x v="284"/>
    <s v="CUST1324"/>
    <x v="13"/>
    <x v="1"/>
    <x v="44"/>
    <x v="44"/>
    <x v="4"/>
    <n v="3"/>
    <n v="2.25"/>
    <n v="43.46"/>
    <n v="130.38"/>
    <n v="6.75"/>
    <n v="123.63"/>
  </r>
  <r>
    <s v="TXN04132"/>
    <x v="359"/>
    <s v="CUST0935"/>
    <x v="766"/>
    <x v="0"/>
    <x v="62"/>
    <x v="62"/>
    <x v="2"/>
    <n v="8"/>
    <n v="46.58"/>
    <n v="93.64"/>
    <n v="749.12"/>
    <n v="372.64"/>
    <n v="376.48"/>
  </r>
  <r>
    <s v="TXN04133"/>
    <x v="79"/>
    <s v="CUST0711"/>
    <x v="938"/>
    <x v="0"/>
    <x v="69"/>
    <x v="69"/>
    <x v="1"/>
    <n v="8"/>
    <n v="25.33"/>
    <n v="73.23"/>
    <n v="585.84"/>
    <n v="202.64"/>
    <n v="383.20000000000005"/>
  </r>
  <r>
    <s v="TXN04134"/>
    <x v="346"/>
    <s v="CUST1435"/>
    <x v="1193"/>
    <x v="2"/>
    <x v="48"/>
    <x v="48"/>
    <x v="0"/>
    <n v="7"/>
    <n v="1.01"/>
    <n v="77.42"/>
    <n v="541.94000000000005"/>
    <n v="7.07"/>
    <n v="534.87"/>
  </r>
  <r>
    <s v="TXN04135"/>
    <x v="20"/>
    <s v="CUST1458"/>
    <x v="40"/>
    <x v="2"/>
    <x v="16"/>
    <x v="16"/>
    <x v="3"/>
    <n v="3"/>
    <n v="47.88"/>
    <n v="89.82"/>
    <n v="269.45999999999998"/>
    <n v="143.64000000000001"/>
    <n v="125.81999999999996"/>
  </r>
  <r>
    <s v="TXN04136"/>
    <x v="307"/>
    <s v="CUST0610"/>
    <x v="1195"/>
    <x v="0"/>
    <x v="5"/>
    <x v="5"/>
    <x v="2"/>
    <n v="8"/>
    <n v="35.82"/>
    <n v="14.68"/>
    <n v="117.44"/>
    <n v="286.56"/>
    <n v="-169.12"/>
  </r>
  <r>
    <s v="TXN04137"/>
    <x v="113"/>
    <s v="CUST0801"/>
    <x v="928"/>
    <x v="1"/>
    <x v="10"/>
    <x v="10"/>
    <x v="1"/>
    <n v="5"/>
    <n v="41.78"/>
    <n v="62.29"/>
    <n v="311.45"/>
    <n v="208.9"/>
    <n v="102.54999999999998"/>
  </r>
  <r>
    <s v="TXN04138"/>
    <x v="26"/>
    <s v="CUST1256"/>
    <x v="7"/>
    <x v="3"/>
    <x v="28"/>
    <x v="28"/>
    <x v="3"/>
    <n v="1"/>
    <n v="16.21"/>
    <n v="87.51"/>
    <n v="87.51"/>
    <n v="16.21"/>
    <n v="71.300000000000011"/>
  </r>
  <r>
    <s v="TXN04139"/>
    <x v="14"/>
    <s v="CUST0359"/>
    <x v="283"/>
    <x v="0"/>
    <x v="17"/>
    <x v="17"/>
    <x v="1"/>
    <n v="6"/>
    <n v="26.74"/>
    <n v="96.3"/>
    <n v="577.79999999999995"/>
    <n v="160.44"/>
    <n v="417.35999999999996"/>
  </r>
  <r>
    <s v="TXN04140"/>
    <x v="328"/>
    <s v="CUST0851"/>
    <x v="780"/>
    <x v="2"/>
    <x v="26"/>
    <x v="26"/>
    <x v="4"/>
    <n v="5"/>
    <n v="21.34"/>
    <n v="48.61"/>
    <n v="243.05"/>
    <n v="106.7"/>
    <n v="136.35000000000002"/>
  </r>
  <r>
    <s v="TXN04141"/>
    <x v="144"/>
    <s v="CUST0511"/>
    <x v="1413"/>
    <x v="1"/>
    <x v="19"/>
    <x v="19"/>
    <x v="3"/>
    <n v="7"/>
    <n v="22.66"/>
    <n v="50.88"/>
    <n v="356.16"/>
    <n v="158.62"/>
    <n v="197.54000000000002"/>
  </r>
  <r>
    <s v="TXN04142"/>
    <x v="350"/>
    <s v="CUST0368"/>
    <x v="797"/>
    <x v="2"/>
    <x v="32"/>
    <x v="32"/>
    <x v="1"/>
    <n v="3"/>
    <n v="3.21"/>
    <n v="43.86"/>
    <n v="131.57999999999998"/>
    <n v="9.629999999999999"/>
    <n v="121.94999999999999"/>
  </r>
  <r>
    <s v="TXN04143"/>
    <x v="136"/>
    <s v="CUST1266"/>
    <x v="1220"/>
    <x v="1"/>
    <x v="34"/>
    <x v="34"/>
    <x v="2"/>
    <n v="1"/>
    <n v="8.02"/>
    <n v="53.41"/>
    <n v="53.41"/>
    <n v="8.02"/>
    <n v="45.39"/>
  </r>
  <r>
    <s v="TXN04144"/>
    <x v="39"/>
    <s v="CUST0885"/>
    <x v="491"/>
    <x v="0"/>
    <x v="18"/>
    <x v="18"/>
    <x v="4"/>
    <n v="2"/>
    <n v="45.26"/>
    <n v="95.58"/>
    <n v="191.16"/>
    <n v="90.52"/>
    <n v="100.64"/>
  </r>
  <r>
    <s v="TXN04145"/>
    <x v="101"/>
    <s v="CUST0938"/>
    <x v="846"/>
    <x v="1"/>
    <x v="56"/>
    <x v="56"/>
    <x v="0"/>
    <n v="9"/>
    <n v="41.18"/>
    <n v="39.32"/>
    <n v="353.88"/>
    <n v="370.62"/>
    <n v="-16.740000000000009"/>
  </r>
  <r>
    <s v="TXN04146"/>
    <x v="17"/>
    <s v="CUST0788"/>
    <x v="503"/>
    <x v="0"/>
    <x v="13"/>
    <x v="13"/>
    <x v="0"/>
    <n v="6"/>
    <n v="4.59"/>
    <n v="37.6"/>
    <n v="225.60000000000002"/>
    <n v="27.54"/>
    <n v="198.06000000000003"/>
  </r>
  <r>
    <s v="TXN04147"/>
    <x v="31"/>
    <s v="CUST1350"/>
    <x v="319"/>
    <x v="0"/>
    <x v="22"/>
    <x v="22"/>
    <x v="0"/>
    <n v="2"/>
    <n v="19.34"/>
    <n v="44.11"/>
    <n v="88.22"/>
    <n v="38.68"/>
    <n v="49.54"/>
  </r>
  <r>
    <s v="TXN04148"/>
    <x v="62"/>
    <s v="CUST0376"/>
    <x v="393"/>
    <x v="1"/>
    <x v="48"/>
    <x v="48"/>
    <x v="0"/>
    <n v="1"/>
    <n v="1.01"/>
    <n v="67.42"/>
    <n v="67.42"/>
    <n v="1.01"/>
    <n v="66.41"/>
  </r>
  <r>
    <s v="TXN04149"/>
    <x v="98"/>
    <s v="CUST1431"/>
    <x v="379"/>
    <x v="2"/>
    <x v="14"/>
    <x v="14"/>
    <x v="3"/>
    <n v="5"/>
    <n v="23.97"/>
    <n v="38.36"/>
    <n v="191.8"/>
    <n v="119.85"/>
    <n v="71.950000000000017"/>
  </r>
  <r>
    <s v="TXN04150"/>
    <x v="220"/>
    <s v="CUST1165"/>
    <x v="851"/>
    <x v="1"/>
    <x v="17"/>
    <x v="17"/>
    <x v="1"/>
    <n v="1"/>
    <n v="26.74"/>
    <n v="71.25"/>
    <n v="71.25"/>
    <n v="26.74"/>
    <n v="44.510000000000005"/>
  </r>
  <r>
    <s v="TXN04151"/>
    <x v="145"/>
    <s v="CUST0196"/>
    <x v="818"/>
    <x v="2"/>
    <x v="9"/>
    <x v="9"/>
    <x v="4"/>
    <n v="4"/>
    <n v="38.15"/>
    <n v="37.4"/>
    <n v="149.6"/>
    <n v="152.6"/>
    <n v="-3"/>
  </r>
  <r>
    <s v="TXN04152"/>
    <x v="71"/>
    <s v="CUST0806"/>
    <x v="24"/>
    <x v="2"/>
    <x v="2"/>
    <x v="2"/>
    <x v="1"/>
    <n v="8"/>
    <n v="33.65"/>
    <n v="98.65"/>
    <n v="789.2"/>
    <n v="269.2"/>
    <n v="520"/>
  </r>
  <r>
    <s v="TXN04153"/>
    <x v="77"/>
    <s v="CUST1431"/>
    <x v="379"/>
    <x v="2"/>
    <x v="45"/>
    <x v="45"/>
    <x v="4"/>
    <n v="9"/>
    <n v="39.729999999999997"/>
    <n v="76.930000000000007"/>
    <n v="692.37000000000012"/>
    <n v="357.57"/>
    <n v="334.80000000000013"/>
  </r>
  <r>
    <s v="TXN04154"/>
    <x v="84"/>
    <s v="CUST0090"/>
    <x v="61"/>
    <x v="3"/>
    <x v="8"/>
    <x v="8"/>
    <x v="0"/>
    <n v="4"/>
    <n v="37.880000000000003"/>
    <n v="11.92"/>
    <n v="47.68"/>
    <n v="151.52000000000001"/>
    <n v="-103.84"/>
  </r>
  <r>
    <s v="TXN04155"/>
    <x v="26"/>
    <s v="CUST0491"/>
    <x v="1191"/>
    <x v="1"/>
    <x v="10"/>
    <x v="10"/>
    <x v="1"/>
    <n v="5"/>
    <n v="41.78"/>
    <n v="64.45"/>
    <n v="322.25"/>
    <n v="208.9"/>
    <n v="113.35"/>
  </r>
  <r>
    <s v="TXN04156"/>
    <x v="292"/>
    <s v="CUST0324"/>
    <x v="793"/>
    <x v="0"/>
    <x v="45"/>
    <x v="45"/>
    <x v="4"/>
    <n v="5"/>
    <n v="39.729999999999997"/>
    <n v="84.02"/>
    <n v="420.09999999999997"/>
    <n v="198.64999999999998"/>
    <n v="221.45"/>
  </r>
  <r>
    <s v="TXN04157"/>
    <x v="359"/>
    <s v="CUST0561"/>
    <x v="334"/>
    <x v="2"/>
    <x v="17"/>
    <x v="17"/>
    <x v="1"/>
    <n v="9"/>
    <n v="26.74"/>
    <n v="36.700000000000003"/>
    <n v="330.3"/>
    <n v="240.66"/>
    <n v="89.640000000000015"/>
  </r>
  <r>
    <s v="TXN04158"/>
    <x v="68"/>
    <s v="CUST1287"/>
    <x v="1026"/>
    <x v="1"/>
    <x v="51"/>
    <x v="51"/>
    <x v="2"/>
    <n v="4"/>
    <n v="3.13"/>
    <n v="26.37"/>
    <n v="105.48"/>
    <n v="12.52"/>
    <n v="92.960000000000008"/>
  </r>
  <r>
    <s v="TXN04159"/>
    <x v="342"/>
    <s v="CUST1102"/>
    <x v="1406"/>
    <x v="2"/>
    <x v="31"/>
    <x v="31"/>
    <x v="3"/>
    <n v="9"/>
    <n v="13.9"/>
    <n v="79.47"/>
    <n v="715.23"/>
    <n v="125.10000000000001"/>
    <n v="590.13"/>
  </r>
  <r>
    <s v="TXN04160"/>
    <x v="257"/>
    <s v="CUST0598"/>
    <x v="582"/>
    <x v="3"/>
    <x v="56"/>
    <x v="56"/>
    <x v="0"/>
    <n v="4"/>
    <n v="41.18"/>
    <n v="32.11"/>
    <n v="128.44"/>
    <n v="164.72"/>
    <n v="-36.28"/>
  </r>
  <r>
    <s v="TXN04161"/>
    <x v="172"/>
    <s v="CUST1366"/>
    <x v="971"/>
    <x v="1"/>
    <x v="33"/>
    <x v="33"/>
    <x v="3"/>
    <n v="5"/>
    <n v="35.53"/>
    <n v="17.28"/>
    <n v="86.4"/>
    <n v="177.65"/>
    <n v="-91.25"/>
  </r>
  <r>
    <s v="TXN04162"/>
    <x v="314"/>
    <s v="CUST0137"/>
    <x v="1021"/>
    <x v="1"/>
    <x v="41"/>
    <x v="41"/>
    <x v="4"/>
    <n v="9"/>
    <n v="45.1"/>
    <n v="87.81"/>
    <n v="790.29"/>
    <n v="405.90000000000003"/>
    <n v="384.38999999999993"/>
  </r>
  <r>
    <s v="TXN04163"/>
    <x v="301"/>
    <s v="CUST1430"/>
    <x v="895"/>
    <x v="2"/>
    <x v="58"/>
    <x v="58"/>
    <x v="0"/>
    <n v="6"/>
    <n v="11.76"/>
    <n v="88.09"/>
    <n v="528.54"/>
    <n v="70.56"/>
    <n v="457.97999999999996"/>
  </r>
  <r>
    <s v="TXN04164"/>
    <x v="32"/>
    <s v="CUST1488"/>
    <x v="1288"/>
    <x v="0"/>
    <x v="42"/>
    <x v="42"/>
    <x v="1"/>
    <n v="7"/>
    <n v="1.35"/>
    <n v="79.5"/>
    <n v="556.5"/>
    <n v="9.4500000000000011"/>
    <n v="547.04999999999995"/>
  </r>
  <r>
    <s v="TXN04165"/>
    <x v="39"/>
    <s v="CUST1480"/>
    <x v="16"/>
    <x v="0"/>
    <x v="1"/>
    <x v="1"/>
    <x v="1"/>
    <n v="8"/>
    <n v="22.93"/>
    <n v="30.43"/>
    <n v="243.44"/>
    <n v="183.44"/>
    <n v="60"/>
  </r>
  <r>
    <s v="TXN04166"/>
    <x v="11"/>
    <s v="CUST0445"/>
    <x v="94"/>
    <x v="2"/>
    <x v="8"/>
    <x v="8"/>
    <x v="0"/>
    <n v="7"/>
    <n v="37.880000000000003"/>
    <n v="48.26"/>
    <n v="337.82"/>
    <n v="265.16000000000003"/>
    <n v="72.659999999999968"/>
  </r>
  <r>
    <s v="TXN04167"/>
    <x v="266"/>
    <s v="CUST1011"/>
    <x v="92"/>
    <x v="3"/>
    <x v="17"/>
    <x v="17"/>
    <x v="1"/>
    <n v="7"/>
    <n v="26.74"/>
    <n v="30.57"/>
    <n v="213.99"/>
    <n v="187.17999999999998"/>
    <n v="26.810000000000031"/>
  </r>
  <r>
    <s v="TXN04168"/>
    <x v="56"/>
    <s v="CUST0843"/>
    <x v="656"/>
    <x v="3"/>
    <x v="2"/>
    <x v="2"/>
    <x v="1"/>
    <n v="3"/>
    <n v="33.65"/>
    <n v="45.98"/>
    <n v="137.94"/>
    <n v="100.94999999999999"/>
    <n v="36.990000000000009"/>
  </r>
  <r>
    <s v="TXN04169"/>
    <x v="318"/>
    <s v="CUST1133"/>
    <x v="858"/>
    <x v="2"/>
    <x v="23"/>
    <x v="23"/>
    <x v="2"/>
    <n v="3"/>
    <n v="13.68"/>
    <n v="49.32"/>
    <n v="147.96"/>
    <n v="41.04"/>
    <n v="106.92000000000002"/>
  </r>
  <r>
    <s v="TXN04170"/>
    <x v="312"/>
    <s v="CUST0249"/>
    <x v="721"/>
    <x v="3"/>
    <x v="37"/>
    <x v="37"/>
    <x v="2"/>
    <n v="2"/>
    <n v="36.64"/>
    <n v="96.26"/>
    <n v="192.52"/>
    <n v="73.28"/>
    <n v="119.24000000000001"/>
  </r>
  <r>
    <s v="TXN04171"/>
    <x v="91"/>
    <s v="CUST0756"/>
    <x v="1377"/>
    <x v="2"/>
    <x v="31"/>
    <x v="31"/>
    <x v="3"/>
    <n v="1"/>
    <n v="13.9"/>
    <n v="77.58"/>
    <n v="77.58"/>
    <n v="13.9"/>
    <n v="63.68"/>
  </r>
  <r>
    <s v="TXN04172"/>
    <x v="229"/>
    <s v="CUST0157"/>
    <x v="1049"/>
    <x v="0"/>
    <x v="55"/>
    <x v="55"/>
    <x v="1"/>
    <n v="5"/>
    <n v="21.45"/>
    <n v="9.23"/>
    <n v="46.150000000000006"/>
    <n v="107.25"/>
    <n v="-61.099999999999994"/>
  </r>
  <r>
    <s v="TXN04173"/>
    <x v="344"/>
    <s v="CUST0216"/>
    <x v="1094"/>
    <x v="2"/>
    <x v="18"/>
    <x v="18"/>
    <x v="4"/>
    <n v="1"/>
    <n v="45.26"/>
    <n v="33.07"/>
    <n v="33.07"/>
    <n v="45.26"/>
    <n v="-12.189999999999998"/>
  </r>
  <r>
    <s v="TXN04174"/>
    <x v="229"/>
    <s v="CUST1034"/>
    <x v="1115"/>
    <x v="0"/>
    <x v="64"/>
    <x v="64"/>
    <x v="4"/>
    <n v="9"/>
    <n v="34.61"/>
    <n v="64.83"/>
    <n v="583.47"/>
    <n v="311.49"/>
    <n v="271.98"/>
  </r>
  <r>
    <s v="TXN04175"/>
    <x v="348"/>
    <s v="CUST0668"/>
    <x v="413"/>
    <x v="3"/>
    <x v="9"/>
    <x v="9"/>
    <x v="4"/>
    <n v="1"/>
    <n v="38.15"/>
    <n v="22.95"/>
    <n v="22.95"/>
    <n v="38.15"/>
    <n v="-15.2"/>
  </r>
  <r>
    <s v="TXN04176"/>
    <x v="107"/>
    <s v="CUST0840"/>
    <x v="97"/>
    <x v="2"/>
    <x v="6"/>
    <x v="6"/>
    <x v="1"/>
    <n v="1"/>
    <n v="49.21"/>
    <n v="81.3"/>
    <n v="81.3"/>
    <n v="49.21"/>
    <n v="32.089999999999996"/>
  </r>
  <r>
    <s v="TXN04177"/>
    <x v="208"/>
    <s v="CUST0924"/>
    <x v="27"/>
    <x v="0"/>
    <x v="13"/>
    <x v="13"/>
    <x v="0"/>
    <n v="9"/>
    <n v="4.59"/>
    <n v="25.18"/>
    <n v="226.62"/>
    <n v="41.31"/>
    <n v="185.31"/>
  </r>
  <r>
    <s v="TXN04178"/>
    <x v="275"/>
    <s v="CUST0338"/>
    <x v="784"/>
    <x v="1"/>
    <x v="15"/>
    <x v="15"/>
    <x v="4"/>
    <n v="2"/>
    <n v="40"/>
    <n v="38.32"/>
    <n v="76.64"/>
    <n v="80"/>
    <n v="-3.3599999999999994"/>
  </r>
  <r>
    <s v="TXN04179"/>
    <x v="279"/>
    <s v="CUST0518"/>
    <x v="1366"/>
    <x v="3"/>
    <x v="1"/>
    <x v="1"/>
    <x v="1"/>
    <n v="6"/>
    <n v="22.93"/>
    <n v="56.58"/>
    <n v="339.48"/>
    <n v="137.57999999999998"/>
    <n v="201.90000000000003"/>
  </r>
  <r>
    <s v="TXN04180"/>
    <x v="330"/>
    <s v="CUST0425"/>
    <x v="200"/>
    <x v="1"/>
    <x v="63"/>
    <x v="63"/>
    <x v="4"/>
    <n v="8"/>
    <n v="28.03"/>
    <n v="23.36"/>
    <n v="186.88"/>
    <n v="224.24"/>
    <n v="-37.360000000000014"/>
  </r>
  <r>
    <s v="TXN04181"/>
    <x v="259"/>
    <s v="CUST1037"/>
    <x v="289"/>
    <x v="2"/>
    <x v="69"/>
    <x v="69"/>
    <x v="1"/>
    <n v="7"/>
    <n v="25.33"/>
    <n v="65.87"/>
    <n v="461.09000000000003"/>
    <n v="177.31"/>
    <n v="283.78000000000003"/>
  </r>
  <r>
    <s v="TXN04182"/>
    <x v="108"/>
    <s v="CUST0092"/>
    <x v="1333"/>
    <x v="3"/>
    <x v="64"/>
    <x v="64"/>
    <x v="4"/>
    <n v="3"/>
    <n v="34.61"/>
    <n v="15.84"/>
    <n v="47.519999999999996"/>
    <n v="103.83"/>
    <n v="-56.31"/>
  </r>
  <r>
    <s v="TXN04183"/>
    <x v="84"/>
    <s v="CUST0947"/>
    <x v="1004"/>
    <x v="3"/>
    <x v="41"/>
    <x v="41"/>
    <x v="4"/>
    <n v="1"/>
    <n v="45.1"/>
    <n v="60.91"/>
    <n v="60.91"/>
    <n v="45.1"/>
    <n v="15.809999999999995"/>
  </r>
  <r>
    <s v="TXN04184"/>
    <x v="17"/>
    <s v="CUST0055"/>
    <x v="1012"/>
    <x v="3"/>
    <x v="23"/>
    <x v="23"/>
    <x v="2"/>
    <n v="3"/>
    <n v="13.68"/>
    <n v="87.84"/>
    <n v="263.52"/>
    <n v="41.04"/>
    <n v="222.48"/>
  </r>
  <r>
    <s v="TXN04185"/>
    <x v="19"/>
    <s v="CUST0150"/>
    <x v="702"/>
    <x v="0"/>
    <x v="41"/>
    <x v="41"/>
    <x v="4"/>
    <n v="5"/>
    <n v="45.1"/>
    <n v="72.239999999999995"/>
    <n v="361.2"/>
    <n v="225.5"/>
    <n v="135.69999999999999"/>
  </r>
  <r>
    <s v="TXN04186"/>
    <x v="26"/>
    <s v="CUST1309"/>
    <x v="322"/>
    <x v="0"/>
    <x v="27"/>
    <x v="27"/>
    <x v="3"/>
    <n v="2"/>
    <n v="9.64"/>
    <n v="18.23"/>
    <n v="36.46"/>
    <n v="19.28"/>
    <n v="17.18"/>
  </r>
  <r>
    <s v="TXN04187"/>
    <x v="165"/>
    <s v="CUST1423"/>
    <x v="154"/>
    <x v="1"/>
    <x v="31"/>
    <x v="31"/>
    <x v="3"/>
    <n v="4"/>
    <n v="13.9"/>
    <n v="20.059999999999999"/>
    <n v="80.239999999999995"/>
    <n v="55.6"/>
    <n v="24.639999999999993"/>
  </r>
  <r>
    <s v="TXN04188"/>
    <x v="352"/>
    <s v="CUST1384"/>
    <x v="357"/>
    <x v="3"/>
    <x v="16"/>
    <x v="16"/>
    <x v="3"/>
    <n v="9"/>
    <n v="47.88"/>
    <n v="48.78"/>
    <n v="439.02"/>
    <n v="430.92"/>
    <n v="8.0999999999999659"/>
  </r>
  <r>
    <s v="TXN04189"/>
    <x v="210"/>
    <s v="CUST0946"/>
    <x v="1414"/>
    <x v="3"/>
    <x v="26"/>
    <x v="26"/>
    <x v="4"/>
    <n v="2"/>
    <n v="21.34"/>
    <n v="46.5"/>
    <n v="93"/>
    <n v="42.68"/>
    <n v="50.32"/>
  </r>
  <r>
    <s v="TXN04190"/>
    <x v="137"/>
    <s v="CUST0781"/>
    <x v="1232"/>
    <x v="2"/>
    <x v="37"/>
    <x v="37"/>
    <x v="2"/>
    <n v="9"/>
    <n v="36.64"/>
    <n v="81.69"/>
    <n v="735.21"/>
    <n v="329.76"/>
    <n v="405.45000000000005"/>
  </r>
  <r>
    <s v="TXN04191"/>
    <x v="170"/>
    <s v="CUST0704"/>
    <x v="562"/>
    <x v="1"/>
    <x v="27"/>
    <x v="27"/>
    <x v="3"/>
    <n v="7"/>
    <n v="9.64"/>
    <n v="15.94"/>
    <n v="111.58"/>
    <n v="67.48"/>
    <n v="44.099999999999994"/>
  </r>
  <r>
    <s v="TXN04192"/>
    <x v="361"/>
    <s v="CUST0818"/>
    <x v="1412"/>
    <x v="3"/>
    <x v="20"/>
    <x v="20"/>
    <x v="3"/>
    <n v="8"/>
    <n v="40.85"/>
    <n v="31.48"/>
    <n v="251.84"/>
    <n v="326.8"/>
    <n v="-74.960000000000008"/>
  </r>
  <r>
    <s v="TXN04193"/>
    <x v="364"/>
    <s v="CUST0399"/>
    <x v="989"/>
    <x v="2"/>
    <x v="49"/>
    <x v="49"/>
    <x v="4"/>
    <n v="7"/>
    <n v="19.98"/>
    <n v="26.94"/>
    <n v="188.58"/>
    <n v="139.86000000000001"/>
    <n v="48.72"/>
  </r>
  <r>
    <s v="TXN04194"/>
    <x v="248"/>
    <s v="CUST0813"/>
    <x v="1181"/>
    <x v="3"/>
    <x v="35"/>
    <x v="35"/>
    <x v="4"/>
    <n v="5"/>
    <n v="48.19"/>
    <n v="61.1"/>
    <n v="305.5"/>
    <n v="240.95"/>
    <n v="64.550000000000011"/>
  </r>
  <r>
    <s v="TXN04195"/>
    <x v="33"/>
    <s v="CUST0078"/>
    <x v="540"/>
    <x v="1"/>
    <x v="55"/>
    <x v="55"/>
    <x v="1"/>
    <n v="1"/>
    <n v="21.45"/>
    <n v="24.32"/>
    <n v="24.32"/>
    <n v="21.45"/>
    <n v="2.870000000000001"/>
  </r>
  <r>
    <s v="TXN04196"/>
    <x v="257"/>
    <s v="CUST0022"/>
    <x v="653"/>
    <x v="1"/>
    <x v="8"/>
    <x v="8"/>
    <x v="0"/>
    <n v="3"/>
    <n v="37.880000000000003"/>
    <n v="89.33"/>
    <n v="267.99"/>
    <n v="113.64000000000001"/>
    <n v="154.35"/>
  </r>
  <r>
    <s v="TXN04197"/>
    <x v="139"/>
    <s v="CUST0514"/>
    <x v="705"/>
    <x v="1"/>
    <x v="37"/>
    <x v="37"/>
    <x v="2"/>
    <n v="8"/>
    <n v="36.64"/>
    <n v="83.91"/>
    <n v="671.28"/>
    <n v="293.12"/>
    <n v="378.15999999999997"/>
  </r>
  <r>
    <s v="TXN04198"/>
    <x v="168"/>
    <s v="CUST0235"/>
    <x v="335"/>
    <x v="2"/>
    <x v="28"/>
    <x v="28"/>
    <x v="3"/>
    <n v="4"/>
    <n v="16.21"/>
    <n v="17.600000000000001"/>
    <n v="70.400000000000006"/>
    <n v="64.84"/>
    <n v="5.5600000000000023"/>
  </r>
  <r>
    <s v="TXN04199"/>
    <x v="355"/>
    <s v="CUST1453"/>
    <x v="905"/>
    <x v="3"/>
    <x v="10"/>
    <x v="10"/>
    <x v="1"/>
    <n v="7"/>
    <n v="41.78"/>
    <n v="55.7"/>
    <n v="389.90000000000003"/>
    <n v="292.46000000000004"/>
    <n v="97.44"/>
  </r>
  <r>
    <s v="TXN04200"/>
    <x v="254"/>
    <s v="CUST0280"/>
    <x v="845"/>
    <x v="0"/>
    <x v="73"/>
    <x v="73"/>
    <x v="1"/>
    <n v="4"/>
    <n v="14.95"/>
    <n v="73.67"/>
    <n v="294.68"/>
    <n v="59.8"/>
    <n v="234.88"/>
  </r>
  <r>
    <s v="TXN04201"/>
    <x v="345"/>
    <s v="CUST0670"/>
    <x v="1110"/>
    <x v="3"/>
    <x v="43"/>
    <x v="43"/>
    <x v="0"/>
    <n v="7"/>
    <n v="30.96"/>
    <n v="18.62"/>
    <n v="130.34"/>
    <n v="216.72"/>
    <n v="-86.38"/>
  </r>
  <r>
    <s v="TXN04202"/>
    <x v="56"/>
    <s v="CUST1373"/>
    <x v="506"/>
    <x v="2"/>
    <x v="72"/>
    <x v="72"/>
    <x v="1"/>
    <n v="7"/>
    <n v="3.66"/>
    <n v="35.950000000000003"/>
    <n v="251.65000000000003"/>
    <n v="25.62"/>
    <n v="226.03000000000003"/>
  </r>
  <r>
    <s v="TXN04203"/>
    <x v="344"/>
    <s v="CUST0951"/>
    <x v="621"/>
    <x v="1"/>
    <x v="62"/>
    <x v="62"/>
    <x v="2"/>
    <n v="5"/>
    <n v="46.58"/>
    <n v="46.88"/>
    <n v="234.4"/>
    <n v="232.89999999999998"/>
    <n v="1.5000000000000284"/>
  </r>
  <r>
    <s v="TXN04204"/>
    <x v="110"/>
    <s v="CUST0993"/>
    <x v="586"/>
    <x v="0"/>
    <x v="12"/>
    <x v="12"/>
    <x v="2"/>
    <n v="1"/>
    <n v="32.950000000000003"/>
    <n v="76.31"/>
    <n v="76.31"/>
    <n v="32.950000000000003"/>
    <n v="43.36"/>
  </r>
  <r>
    <s v="TXN04205"/>
    <x v="352"/>
    <s v="CUST0945"/>
    <x v="3"/>
    <x v="1"/>
    <x v="33"/>
    <x v="33"/>
    <x v="3"/>
    <n v="5"/>
    <n v="35.53"/>
    <n v="96.05"/>
    <n v="480.25"/>
    <n v="177.65"/>
    <n v="302.60000000000002"/>
  </r>
  <r>
    <s v="TXN04206"/>
    <x v="65"/>
    <s v="CUST0140"/>
    <x v="655"/>
    <x v="3"/>
    <x v="17"/>
    <x v="17"/>
    <x v="1"/>
    <n v="6"/>
    <n v="26.74"/>
    <n v="40.159999999999997"/>
    <n v="240.95999999999998"/>
    <n v="160.44"/>
    <n v="80.519999999999982"/>
  </r>
  <r>
    <s v="TXN04207"/>
    <x v="226"/>
    <s v="CUST0170"/>
    <x v="1415"/>
    <x v="1"/>
    <x v="11"/>
    <x v="11"/>
    <x v="2"/>
    <n v="8"/>
    <n v="45.97"/>
    <n v="59.19"/>
    <n v="473.52"/>
    <n v="367.76"/>
    <n v="105.75999999999999"/>
  </r>
  <r>
    <s v="TXN04208"/>
    <x v="133"/>
    <s v="CUST1124"/>
    <x v="949"/>
    <x v="1"/>
    <x v="35"/>
    <x v="35"/>
    <x v="4"/>
    <n v="9"/>
    <n v="48.19"/>
    <n v="7.34"/>
    <n v="66.06"/>
    <n v="433.71"/>
    <n v="-367.65"/>
  </r>
  <r>
    <s v="TXN04209"/>
    <x v="56"/>
    <s v="CUST1346"/>
    <x v="1290"/>
    <x v="1"/>
    <x v="29"/>
    <x v="29"/>
    <x v="2"/>
    <n v="3"/>
    <n v="14.75"/>
    <n v="82.19"/>
    <n v="246.57"/>
    <n v="44.25"/>
    <n v="202.32"/>
  </r>
  <r>
    <s v="TXN04210"/>
    <x v="236"/>
    <s v="CUST0497"/>
    <x v="1280"/>
    <x v="0"/>
    <x v="3"/>
    <x v="3"/>
    <x v="0"/>
    <n v="7"/>
    <n v="28.91"/>
    <n v="53.2"/>
    <n v="372.40000000000003"/>
    <n v="202.37"/>
    <n v="170.03000000000003"/>
  </r>
  <r>
    <s v="TXN04211"/>
    <x v="94"/>
    <s v="CUST1462"/>
    <x v="306"/>
    <x v="0"/>
    <x v="29"/>
    <x v="29"/>
    <x v="2"/>
    <n v="7"/>
    <n v="14.75"/>
    <n v="16.77"/>
    <n v="117.39"/>
    <n v="103.25"/>
    <n v="14.14"/>
  </r>
  <r>
    <s v="TXN04212"/>
    <x v="345"/>
    <s v="CUST0897"/>
    <x v="737"/>
    <x v="2"/>
    <x v="5"/>
    <x v="5"/>
    <x v="2"/>
    <n v="3"/>
    <n v="35.82"/>
    <n v="64.27"/>
    <n v="192.81"/>
    <n v="107.46000000000001"/>
    <n v="85.35"/>
  </r>
  <r>
    <s v="TXN04213"/>
    <x v="62"/>
    <s v="CUST0288"/>
    <x v="1182"/>
    <x v="3"/>
    <x v="46"/>
    <x v="46"/>
    <x v="3"/>
    <n v="6"/>
    <n v="15.25"/>
    <n v="98.21"/>
    <n v="589.26"/>
    <n v="91.5"/>
    <n v="497.76"/>
  </r>
  <r>
    <s v="TXN04214"/>
    <x v="36"/>
    <s v="CUST0965"/>
    <x v="151"/>
    <x v="2"/>
    <x v="33"/>
    <x v="33"/>
    <x v="3"/>
    <n v="2"/>
    <n v="35.53"/>
    <n v="41.87"/>
    <n v="83.74"/>
    <n v="71.06"/>
    <n v="12.679999999999993"/>
  </r>
  <r>
    <s v="TXN04215"/>
    <x v="233"/>
    <s v="CUST0572"/>
    <x v="862"/>
    <x v="1"/>
    <x v="65"/>
    <x v="65"/>
    <x v="1"/>
    <n v="5"/>
    <n v="47.62"/>
    <n v="25.16"/>
    <n v="125.8"/>
    <n v="238.1"/>
    <n v="-112.3"/>
  </r>
  <r>
    <s v="TXN04216"/>
    <x v="139"/>
    <s v="CUST0331"/>
    <x v="128"/>
    <x v="2"/>
    <x v="73"/>
    <x v="73"/>
    <x v="1"/>
    <n v="8"/>
    <n v="14.95"/>
    <n v="25.92"/>
    <n v="207.36"/>
    <n v="119.6"/>
    <n v="87.760000000000019"/>
  </r>
  <r>
    <s v="TXN04217"/>
    <x v="316"/>
    <s v="CUST0350"/>
    <x v="62"/>
    <x v="2"/>
    <x v="52"/>
    <x v="52"/>
    <x v="1"/>
    <n v="6"/>
    <n v="14.27"/>
    <n v="9.5299999999999994"/>
    <n v="57.179999999999993"/>
    <n v="85.62"/>
    <n v="-28.440000000000012"/>
  </r>
  <r>
    <s v="TXN04218"/>
    <x v="125"/>
    <s v="CUST0037"/>
    <x v="1116"/>
    <x v="3"/>
    <x v="18"/>
    <x v="18"/>
    <x v="4"/>
    <n v="1"/>
    <n v="45.26"/>
    <n v="14.21"/>
    <n v="14.21"/>
    <n v="45.26"/>
    <n v="-31.049999999999997"/>
  </r>
  <r>
    <s v="TXN04219"/>
    <x v="268"/>
    <s v="CUST1244"/>
    <x v="1416"/>
    <x v="0"/>
    <x v="14"/>
    <x v="14"/>
    <x v="3"/>
    <n v="1"/>
    <n v="23.97"/>
    <n v="89.8"/>
    <n v="89.8"/>
    <n v="23.97"/>
    <n v="65.83"/>
  </r>
  <r>
    <s v="TXN04220"/>
    <x v="0"/>
    <s v="CUST0206"/>
    <x v="1199"/>
    <x v="1"/>
    <x v="46"/>
    <x v="46"/>
    <x v="3"/>
    <n v="1"/>
    <n v="15.25"/>
    <n v="79.61"/>
    <n v="79.61"/>
    <n v="15.25"/>
    <n v="64.36"/>
  </r>
  <r>
    <s v="TXN04221"/>
    <x v="205"/>
    <s v="CUST0363"/>
    <x v="1118"/>
    <x v="3"/>
    <x v="61"/>
    <x v="61"/>
    <x v="1"/>
    <n v="1"/>
    <n v="36.08"/>
    <n v="25.97"/>
    <n v="25.97"/>
    <n v="36.08"/>
    <n v="-10.11"/>
  </r>
  <r>
    <s v="TXN04222"/>
    <x v="23"/>
    <s v="CUST0603"/>
    <x v="6"/>
    <x v="3"/>
    <x v="22"/>
    <x v="22"/>
    <x v="0"/>
    <n v="3"/>
    <n v="19.34"/>
    <n v="17.61"/>
    <n v="52.83"/>
    <n v="58.019999999999996"/>
    <n v="-5.1899999999999977"/>
  </r>
  <r>
    <s v="TXN04223"/>
    <x v="301"/>
    <s v="CUST0255"/>
    <x v="1015"/>
    <x v="1"/>
    <x v="62"/>
    <x v="62"/>
    <x v="2"/>
    <n v="5"/>
    <n v="46.58"/>
    <n v="6.97"/>
    <n v="34.85"/>
    <n v="232.89999999999998"/>
    <n v="-198.04999999999998"/>
  </r>
  <r>
    <s v="TXN04224"/>
    <x v="279"/>
    <s v="CUST1095"/>
    <x v="263"/>
    <x v="2"/>
    <x v="21"/>
    <x v="21"/>
    <x v="0"/>
    <n v="6"/>
    <n v="12.41"/>
    <n v="33.54"/>
    <n v="201.24"/>
    <n v="74.460000000000008"/>
    <n v="126.78"/>
  </r>
  <r>
    <s v="TXN04225"/>
    <x v="166"/>
    <s v="CUST0801"/>
    <x v="928"/>
    <x v="1"/>
    <x v="12"/>
    <x v="12"/>
    <x v="2"/>
    <n v="7"/>
    <n v="32.950000000000003"/>
    <n v="7.9"/>
    <n v="55.300000000000004"/>
    <n v="230.65000000000003"/>
    <n v="-175.35000000000002"/>
  </r>
  <r>
    <s v="TXN04226"/>
    <x v="21"/>
    <s v="CUST0345"/>
    <x v="781"/>
    <x v="1"/>
    <x v="45"/>
    <x v="45"/>
    <x v="4"/>
    <n v="2"/>
    <n v="39.729999999999997"/>
    <n v="91.32"/>
    <n v="182.64"/>
    <n v="79.459999999999994"/>
    <n v="103.17999999999999"/>
  </r>
  <r>
    <s v="TXN04227"/>
    <x v="310"/>
    <s v="CUST0159"/>
    <x v="1356"/>
    <x v="3"/>
    <x v="60"/>
    <x v="60"/>
    <x v="1"/>
    <n v="9"/>
    <n v="42.74"/>
    <n v="99.04"/>
    <n v="891.36"/>
    <n v="384.66"/>
    <n v="506.7"/>
  </r>
  <r>
    <s v="TXN04228"/>
    <x v="361"/>
    <s v="CUST1376"/>
    <x v="987"/>
    <x v="2"/>
    <x v="69"/>
    <x v="69"/>
    <x v="1"/>
    <n v="3"/>
    <n v="25.33"/>
    <n v="14.59"/>
    <n v="43.769999999999996"/>
    <n v="75.989999999999995"/>
    <n v="-32.22"/>
  </r>
  <r>
    <s v="TXN04229"/>
    <x v="363"/>
    <s v="CUST0023"/>
    <x v="564"/>
    <x v="1"/>
    <x v="33"/>
    <x v="33"/>
    <x v="3"/>
    <n v="1"/>
    <n v="35.53"/>
    <n v="94.29"/>
    <n v="94.29"/>
    <n v="35.53"/>
    <n v="58.760000000000005"/>
  </r>
  <r>
    <s v="TXN04230"/>
    <x v="5"/>
    <s v="CUST1388"/>
    <x v="650"/>
    <x v="2"/>
    <x v="12"/>
    <x v="12"/>
    <x v="2"/>
    <n v="5"/>
    <n v="32.950000000000003"/>
    <n v="97.43"/>
    <n v="487.15000000000003"/>
    <n v="164.75"/>
    <n v="322.40000000000003"/>
  </r>
  <r>
    <s v="TXN04231"/>
    <x v="273"/>
    <s v="CUST0560"/>
    <x v="1003"/>
    <x v="0"/>
    <x v="61"/>
    <x v="61"/>
    <x v="1"/>
    <n v="5"/>
    <n v="36.08"/>
    <n v="38.270000000000003"/>
    <n v="191.35000000000002"/>
    <n v="180.39999999999998"/>
    <n v="10.950000000000045"/>
  </r>
  <r>
    <s v="TXN04232"/>
    <x v="28"/>
    <s v="CUST0315"/>
    <x v="962"/>
    <x v="3"/>
    <x v="24"/>
    <x v="24"/>
    <x v="0"/>
    <n v="3"/>
    <n v="24.52"/>
    <n v="43.18"/>
    <n v="129.54"/>
    <n v="73.56"/>
    <n v="55.97999999999999"/>
  </r>
  <r>
    <s v="TXN04233"/>
    <x v="279"/>
    <s v="CUST0903"/>
    <x v="690"/>
    <x v="1"/>
    <x v="2"/>
    <x v="2"/>
    <x v="1"/>
    <n v="9"/>
    <n v="33.65"/>
    <n v="44.83"/>
    <n v="403.46999999999997"/>
    <n v="302.84999999999997"/>
    <n v="100.62"/>
  </r>
  <r>
    <s v="TXN04234"/>
    <x v="47"/>
    <s v="CUST0734"/>
    <x v="1358"/>
    <x v="2"/>
    <x v="15"/>
    <x v="15"/>
    <x v="4"/>
    <n v="8"/>
    <n v="40"/>
    <n v="77.010000000000005"/>
    <n v="616.08000000000004"/>
    <n v="320"/>
    <n v="296.08000000000004"/>
  </r>
  <r>
    <s v="TXN04235"/>
    <x v="142"/>
    <s v="CUST0365"/>
    <x v="689"/>
    <x v="2"/>
    <x v="59"/>
    <x v="59"/>
    <x v="0"/>
    <n v="3"/>
    <n v="35.39"/>
    <n v="22.73"/>
    <n v="68.19"/>
    <n v="106.17"/>
    <n v="-37.980000000000004"/>
  </r>
  <r>
    <s v="TXN04236"/>
    <x v="80"/>
    <s v="CUST0444"/>
    <x v="861"/>
    <x v="2"/>
    <x v="28"/>
    <x v="28"/>
    <x v="3"/>
    <n v="8"/>
    <n v="16.21"/>
    <n v="43.88"/>
    <n v="351.04"/>
    <n v="129.68"/>
    <n v="221.36"/>
  </r>
  <r>
    <s v="TXN04237"/>
    <x v="50"/>
    <s v="CUST1464"/>
    <x v="1323"/>
    <x v="2"/>
    <x v="67"/>
    <x v="67"/>
    <x v="3"/>
    <n v="4"/>
    <n v="31.5"/>
    <n v="16.72"/>
    <n v="66.88"/>
    <n v="126"/>
    <n v="-59.120000000000005"/>
  </r>
  <r>
    <s v="TXN04238"/>
    <x v="150"/>
    <s v="CUST0071"/>
    <x v="1417"/>
    <x v="0"/>
    <x v="16"/>
    <x v="16"/>
    <x v="3"/>
    <n v="9"/>
    <n v="47.88"/>
    <n v="44.42"/>
    <n v="399.78000000000003"/>
    <n v="430.92"/>
    <n v="-31.139999999999986"/>
  </r>
  <r>
    <s v="TXN04239"/>
    <x v="257"/>
    <s v="CUST1383"/>
    <x v="646"/>
    <x v="0"/>
    <x v="29"/>
    <x v="29"/>
    <x v="2"/>
    <n v="8"/>
    <n v="14.75"/>
    <n v="98.24"/>
    <n v="785.92"/>
    <n v="118"/>
    <n v="667.92"/>
  </r>
  <r>
    <s v="TXN04240"/>
    <x v="137"/>
    <s v="CUST1091"/>
    <x v="328"/>
    <x v="3"/>
    <x v="18"/>
    <x v="18"/>
    <x v="4"/>
    <n v="2"/>
    <n v="45.26"/>
    <n v="10.53"/>
    <n v="21.06"/>
    <n v="90.52"/>
    <n v="-69.459999999999994"/>
  </r>
  <r>
    <s v="TXN04241"/>
    <x v="24"/>
    <s v="CUST0443"/>
    <x v="281"/>
    <x v="0"/>
    <x v="0"/>
    <x v="0"/>
    <x v="0"/>
    <n v="8"/>
    <n v="47.78"/>
    <n v="36.840000000000003"/>
    <n v="294.72000000000003"/>
    <n v="382.24"/>
    <n v="-87.519999999999982"/>
  </r>
  <r>
    <s v="TXN04242"/>
    <x v="337"/>
    <s v="CUST0906"/>
    <x v="974"/>
    <x v="3"/>
    <x v="60"/>
    <x v="60"/>
    <x v="1"/>
    <n v="3"/>
    <n v="42.74"/>
    <n v="47.68"/>
    <n v="143.04"/>
    <n v="128.22"/>
    <n v="14.819999999999993"/>
  </r>
  <r>
    <s v="TXN04243"/>
    <x v="362"/>
    <s v="CUST1427"/>
    <x v="782"/>
    <x v="2"/>
    <x v="74"/>
    <x v="74"/>
    <x v="3"/>
    <n v="9"/>
    <n v="8.86"/>
    <n v="44.21"/>
    <n v="397.89"/>
    <n v="79.739999999999995"/>
    <n v="318.14999999999998"/>
  </r>
  <r>
    <s v="TXN04244"/>
    <x v="91"/>
    <s v="CUST0098"/>
    <x v="1148"/>
    <x v="0"/>
    <x v="11"/>
    <x v="11"/>
    <x v="2"/>
    <n v="1"/>
    <n v="45.97"/>
    <n v="52.42"/>
    <n v="52.42"/>
    <n v="45.97"/>
    <n v="6.4500000000000028"/>
  </r>
  <r>
    <s v="TXN04245"/>
    <x v="13"/>
    <s v="CUST1301"/>
    <x v="1352"/>
    <x v="2"/>
    <x v="61"/>
    <x v="61"/>
    <x v="1"/>
    <n v="1"/>
    <n v="36.08"/>
    <n v="63.71"/>
    <n v="63.71"/>
    <n v="36.08"/>
    <n v="27.630000000000003"/>
  </r>
  <r>
    <s v="TXN04246"/>
    <x v="193"/>
    <s v="CUST1071"/>
    <x v="1096"/>
    <x v="2"/>
    <x v="16"/>
    <x v="16"/>
    <x v="3"/>
    <n v="2"/>
    <n v="47.88"/>
    <n v="68.709999999999994"/>
    <n v="137.41999999999999"/>
    <n v="95.76"/>
    <n v="41.659999999999982"/>
  </r>
  <r>
    <s v="TXN04247"/>
    <x v="19"/>
    <s v="CUST1313"/>
    <x v="1206"/>
    <x v="1"/>
    <x v="15"/>
    <x v="15"/>
    <x v="4"/>
    <n v="2"/>
    <n v="40"/>
    <n v="47.54"/>
    <n v="95.08"/>
    <n v="80"/>
    <n v="15.079999999999998"/>
  </r>
  <r>
    <s v="TXN04248"/>
    <x v="301"/>
    <s v="CUST1357"/>
    <x v="499"/>
    <x v="0"/>
    <x v="29"/>
    <x v="29"/>
    <x v="2"/>
    <n v="3"/>
    <n v="14.75"/>
    <n v="83.26"/>
    <n v="249.78000000000003"/>
    <n v="44.25"/>
    <n v="205.53000000000003"/>
  </r>
  <r>
    <s v="TXN04249"/>
    <x v="234"/>
    <s v="CUST1468"/>
    <x v="1410"/>
    <x v="3"/>
    <x v="36"/>
    <x v="36"/>
    <x v="2"/>
    <n v="5"/>
    <n v="44.18"/>
    <n v="53.18"/>
    <n v="265.89999999999998"/>
    <n v="220.9"/>
    <n v="44.999999999999972"/>
  </r>
  <r>
    <s v="TXN04250"/>
    <x v="261"/>
    <s v="CUST1352"/>
    <x v="1059"/>
    <x v="1"/>
    <x v="59"/>
    <x v="59"/>
    <x v="0"/>
    <n v="1"/>
    <n v="35.39"/>
    <n v="15.55"/>
    <n v="15.55"/>
    <n v="35.39"/>
    <n v="-19.84"/>
  </r>
  <r>
    <s v="TXN04251"/>
    <x v="0"/>
    <s v="CUST0211"/>
    <x v="409"/>
    <x v="0"/>
    <x v="15"/>
    <x v="15"/>
    <x v="4"/>
    <n v="8"/>
    <n v="40"/>
    <n v="42.02"/>
    <n v="336.16"/>
    <n v="320"/>
    <n v="16.160000000000025"/>
  </r>
  <r>
    <s v="TXN04252"/>
    <x v="221"/>
    <s v="CUST0800"/>
    <x v="708"/>
    <x v="0"/>
    <x v="34"/>
    <x v="34"/>
    <x v="2"/>
    <n v="8"/>
    <n v="8.02"/>
    <n v="66.42"/>
    <n v="531.36"/>
    <n v="64.16"/>
    <n v="467.20000000000005"/>
  </r>
  <r>
    <s v="TXN04253"/>
    <x v="237"/>
    <s v="CUST1414"/>
    <x v="9"/>
    <x v="1"/>
    <x v="0"/>
    <x v="0"/>
    <x v="0"/>
    <n v="9"/>
    <n v="47.78"/>
    <n v="92.5"/>
    <n v="832.5"/>
    <n v="430.02"/>
    <n v="402.48"/>
  </r>
  <r>
    <s v="TXN04254"/>
    <x v="354"/>
    <s v="CUST0632"/>
    <x v="270"/>
    <x v="1"/>
    <x v="18"/>
    <x v="18"/>
    <x v="4"/>
    <n v="3"/>
    <n v="45.26"/>
    <n v="55.13"/>
    <n v="165.39000000000001"/>
    <n v="135.78"/>
    <n v="29.610000000000014"/>
  </r>
  <r>
    <s v="TXN04255"/>
    <x v="344"/>
    <s v="CUST0910"/>
    <x v="940"/>
    <x v="3"/>
    <x v="17"/>
    <x v="17"/>
    <x v="1"/>
    <n v="6"/>
    <n v="26.74"/>
    <n v="54.79"/>
    <n v="328.74"/>
    <n v="160.44"/>
    <n v="168.3"/>
  </r>
  <r>
    <s v="TXN04256"/>
    <x v="170"/>
    <s v="CUST0108"/>
    <x v="620"/>
    <x v="1"/>
    <x v="34"/>
    <x v="34"/>
    <x v="2"/>
    <n v="3"/>
    <n v="8.02"/>
    <n v="21.79"/>
    <n v="65.37"/>
    <n v="24.06"/>
    <n v="41.31"/>
  </r>
  <r>
    <s v="TXN04257"/>
    <x v="306"/>
    <s v="CUST1226"/>
    <x v="448"/>
    <x v="0"/>
    <x v="58"/>
    <x v="58"/>
    <x v="0"/>
    <n v="6"/>
    <n v="11.76"/>
    <n v="42.36"/>
    <n v="254.16"/>
    <n v="70.56"/>
    <n v="183.6"/>
  </r>
  <r>
    <s v="TXN04258"/>
    <x v="172"/>
    <s v="CUST0010"/>
    <x v="814"/>
    <x v="2"/>
    <x v="30"/>
    <x v="30"/>
    <x v="3"/>
    <n v="7"/>
    <n v="24.03"/>
    <n v="23.72"/>
    <n v="166.04"/>
    <n v="168.21"/>
    <n v="-2.1700000000000159"/>
  </r>
  <r>
    <s v="TXN04259"/>
    <x v="324"/>
    <s v="CUST0100"/>
    <x v="1033"/>
    <x v="0"/>
    <x v="11"/>
    <x v="11"/>
    <x v="2"/>
    <n v="2"/>
    <n v="45.97"/>
    <n v="66.58"/>
    <n v="133.16"/>
    <n v="91.94"/>
    <n v="41.22"/>
  </r>
  <r>
    <s v="TXN04260"/>
    <x v="307"/>
    <s v="CUST0773"/>
    <x v="1213"/>
    <x v="0"/>
    <x v="20"/>
    <x v="20"/>
    <x v="3"/>
    <n v="5"/>
    <n v="40.85"/>
    <n v="97.6"/>
    <n v="488"/>
    <n v="204.25"/>
    <n v="283.75"/>
  </r>
  <r>
    <s v="TXN04261"/>
    <x v="199"/>
    <s v="CUST0414"/>
    <x v="33"/>
    <x v="1"/>
    <x v="36"/>
    <x v="36"/>
    <x v="2"/>
    <n v="7"/>
    <n v="44.18"/>
    <n v="46.32"/>
    <n v="324.24"/>
    <n v="309.26"/>
    <n v="14.980000000000018"/>
  </r>
  <r>
    <s v="TXN04262"/>
    <x v="64"/>
    <s v="CUST0512"/>
    <x v="1209"/>
    <x v="3"/>
    <x v="45"/>
    <x v="45"/>
    <x v="4"/>
    <n v="8"/>
    <n v="39.729999999999997"/>
    <n v="99.57"/>
    <n v="796.56"/>
    <n v="317.83999999999997"/>
    <n v="478.71999999999997"/>
  </r>
  <r>
    <s v="TXN04263"/>
    <x v="347"/>
    <s v="CUST0768"/>
    <x v="1188"/>
    <x v="1"/>
    <x v="72"/>
    <x v="72"/>
    <x v="1"/>
    <n v="8"/>
    <n v="3.66"/>
    <n v="28.2"/>
    <n v="225.6"/>
    <n v="29.28"/>
    <n v="196.32"/>
  </r>
  <r>
    <s v="TXN04264"/>
    <x v="166"/>
    <s v="CUST0489"/>
    <x v="420"/>
    <x v="3"/>
    <x v="0"/>
    <x v="0"/>
    <x v="0"/>
    <n v="5"/>
    <n v="47.78"/>
    <n v="20"/>
    <n v="100"/>
    <n v="238.9"/>
    <n v="-138.9"/>
  </r>
  <r>
    <s v="TXN04265"/>
    <x v="70"/>
    <s v="CUST0410"/>
    <x v="841"/>
    <x v="3"/>
    <x v="59"/>
    <x v="59"/>
    <x v="0"/>
    <n v="5"/>
    <n v="35.39"/>
    <n v="96.91"/>
    <n v="484.54999999999995"/>
    <n v="176.95"/>
    <n v="307.59999999999997"/>
  </r>
  <r>
    <s v="TXN04266"/>
    <x v="0"/>
    <s v="CUST0188"/>
    <x v="1418"/>
    <x v="1"/>
    <x v="63"/>
    <x v="63"/>
    <x v="4"/>
    <n v="2"/>
    <n v="28.03"/>
    <n v="89.64"/>
    <n v="179.28"/>
    <n v="56.06"/>
    <n v="123.22"/>
  </r>
  <r>
    <s v="TXN04267"/>
    <x v="287"/>
    <s v="CUST0033"/>
    <x v="510"/>
    <x v="3"/>
    <x v="43"/>
    <x v="43"/>
    <x v="0"/>
    <n v="9"/>
    <n v="30.96"/>
    <n v="37.07"/>
    <n v="333.63"/>
    <n v="278.64"/>
    <n v="54.990000000000009"/>
  </r>
  <r>
    <s v="TXN04268"/>
    <x v="302"/>
    <s v="CUST0864"/>
    <x v="1307"/>
    <x v="2"/>
    <x v="64"/>
    <x v="64"/>
    <x v="4"/>
    <n v="2"/>
    <n v="34.61"/>
    <n v="87.48"/>
    <n v="174.96"/>
    <n v="69.22"/>
    <n v="105.74000000000001"/>
  </r>
  <r>
    <s v="TXN04269"/>
    <x v="121"/>
    <s v="CUST0058"/>
    <x v="1126"/>
    <x v="2"/>
    <x v="14"/>
    <x v="14"/>
    <x v="3"/>
    <n v="8"/>
    <n v="23.97"/>
    <n v="15.85"/>
    <n v="126.8"/>
    <n v="191.76"/>
    <n v="-64.959999999999994"/>
  </r>
  <r>
    <s v="TXN04270"/>
    <x v="42"/>
    <s v="CUST0030"/>
    <x v="595"/>
    <x v="2"/>
    <x v="53"/>
    <x v="53"/>
    <x v="2"/>
    <n v="4"/>
    <n v="23.58"/>
    <n v="95.09"/>
    <n v="380.36"/>
    <n v="94.32"/>
    <n v="286.04000000000002"/>
  </r>
  <r>
    <s v="TXN04271"/>
    <x v="69"/>
    <s v="CUST0691"/>
    <x v="771"/>
    <x v="0"/>
    <x v="26"/>
    <x v="26"/>
    <x v="4"/>
    <n v="8"/>
    <n v="21.34"/>
    <n v="86.2"/>
    <n v="689.6"/>
    <n v="170.72"/>
    <n v="518.88"/>
  </r>
  <r>
    <s v="TXN04272"/>
    <x v="192"/>
    <s v="CUST0394"/>
    <x v="817"/>
    <x v="2"/>
    <x v="11"/>
    <x v="11"/>
    <x v="2"/>
    <n v="9"/>
    <n v="45.97"/>
    <n v="15.63"/>
    <n v="140.67000000000002"/>
    <n v="413.73"/>
    <n v="-273.06"/>
  </r>
  <r>
    <s v="TXN04273"/>
    <x v="332"/>
    <s v="CUST1393"/>
    <x v="1348"/>
    <x v="1"/>
    <x v="21"/>
    <x v="21"/>
    <x v="0"/>
    <n v="8"/>
    <n v="12.41"/>
    <n v="26.86"/>
    <n v="214.88"/>
    <n v="99.28"/>
    <n v="115.6"/>
  </r>
  <r>
    <s v="TXN04274"/>
    <x v="169"/>
    <s v="CUST1371"/>
    <x v="885"/>
    <x v="3"/>
    <x v="70"/>
    <x v="70"/>
    <x v="2"/>
    <n v="4"/>
    <n v="36.229999999999997"/>
    <n v="86.35"/>
    <n v="345.4"/>
    <n v="144.91999999999999"/>
    <n v="200.48"/>
  </r>
  <r>
    <s v="TXN04275"/>
    <x v="262"/>
    <s v="CUST0130"/>
    <x v="744"/>
    <x v="0"/>
    <x v="29"/>
    <x v="29"/>
    <x v="2"/>
    <n v="9"/>
    <n v="14.75"/>
    <n v="57.04"/>
    <n v="513.36"/>
    <n v="132.75"/>
    <n v="380.61"/>
  </r>
  <r>
    <s v="TXN04276"/>
    <x v="319"/>
    <s v="CUST0452"/>
    <x v="769"/>
    <x v="1"/>
    <x v="8"/>
    <x v="8"/>
    <x v="0"/>
    <n v="5"/>
    <n v="37.880000000000003"/>
    <n v="8.6999999999999993"/>
    <n v="43.5"/>
    <n v="189.4"/>
    <n v="-145.9"/>
  </r>
  <r>
    <s v="TXN04277"/>
    <x v="191"/>
    <s v="CUST0198"/>
    <x v="1063"/>
    <x v="3"/>
    <x v="66"/>
    <x v="66"/>
    <x v="2"/>
    <n v="8"/>
    <n v="31.85"/>
    <n v="79.040000000000006"/>
    <n v="632.32000000000005"/>
    <n v="254.8"/>
    <n v="377.52000000000004"/>
  </r>
  <r>
    <s v="TXN04278"/>
    <x v="137"/>
    <s v="CUST1361"/>
    <x v="1183"/>
    <x v="3"/>
    <x v="52"/>
    <x v="52"/>
    <x v="1"/>
    <n v="2"/>
    <n v="14.27"/>
    <n v="8.99"/>
    <n v="17.98"/>
    <n v="28.54"/>
    <n v="-10.559999999999999"/>
  </r>
  <r>
    <s v="TXN04279"/>
    <x v="109"/>
    <s v="CUST0344"/>
    <x v="571"/>
    <x v="1"/>
    <x v="8"/>
    <x v="8"/>
    <x v="0"/>
    <n v="9"/>
    <n v="37.880000000000003"/>
    <n v="54.3"/>
    <n v="488.7"/>
    <n v="340.92"/>
    <n v="147.77999999999997"/>
  </r>
  <r>
    <s v="TXN04280"/>
    <x v="115"/>
    <s v="CUST1483"/>
    <x v="168"/>
    <x v="1"/>
    <x v="65"/>
    <x v="65"/>
    <x v="1"/>
    <n v="9"/>
    <n v="47.62"/>
    <n v="35.79"/>
    <n v="322.11"/>
    <n v="428.58"/>
    <n v="-106.46999999999997"/>
  </r>
  <r>
    <s v="TXN04281"/>
    <x v="159"/>
    <s v="CUST0343"/>
    <x v="616"/>
    <x v="3"/>
    <x v="48"/>
    <x v="48"/>
    <x v="0"/>
    <n v="3"/>
    <n v="1.01"/>
    <n v="54.07"/>
    <n v="162.21"/>
    <n v="3.0300000000000002"/>
    <n v="159.18"/>
  </r>
  <r>
    <s v="TXN04282"/>
    <x v="25"/>
    <s v="CUST0091"/>
    <x v="311"/>
    <x v="3"/>
    <x v="38"/>
    <x v="38"/>
    <x v="3"/>
    <n v="9"/>
    <n v="32.54"/>
    <n v="67.989999999999995"/>
    <n v="611.91"/>
    <n v="292.86"/>
    <n v="319.04999999999995"/>
  </r>
  <r>
    <s v="TXN04283"/>
    <x v="199"/>
    <s v="CUST0852"/>
    <x v="517"/>
    <x v="1"/>
    <x v="4"/>
    <x v="4"/>
    <x v="1"/>
    <n v="7"/>
    <n v="1.21"/>
    <n v="20.66"/>
    <n v="144.62"/>
    <n v="8.4699999999999989"/>
    <n v="136.15"/>
  </r>
  <r>
    <s v="TXN04284"/>
    <x v="258"/>
    <s v="CUST1050"/>
    <x v="566"/>
    <x v="1"/>
    <x v="60"/>
    <x v="60"/>
    <x v="1"/>
    <n v="4"/>
    <n v="42.74"/>
    <n v="15.36"/>
    <n v="61.44"/>
    <n v="170.96"/>
    <n v="-109.52000000000001"/>
  </r>
  <r>
    <s v="TXN04285"/>
    <x v="107"/>
    <s v="CUST0221"/>
    <x v="1058"/>
    <x v="3"/>
    <x v="74"/>
    <x v="74"/>
    <x v="3"/>
    <n v="2"/>
    <n v="8.86"/>
    <n v="23.47"/>
    <n v="46.94"/>
    <n v="17.72"/>
    <n v="29.22"/>
  </r>
  <r>
    <s v="TXN04286"/>
    <x v="47"/>
    <s v="CUST0670"/>
    <x v="1110"/>
    <x v="3"/>
    <x v="54"/>
    <x v="54"/>
    <x v="1"/>
    <n v="5"/>
    <n v="48.6"/>
    <n v="77.260000000000005"/>
    <n v="386.3"/>
    <n v="243"/>
    <n v="143.30000000000001"/>
  </r>
  <r>
    <s v="TXN04287"/>
    <x v="262"/>
    <s v="CUST0661"/>
    <x v="1036"/>
    <x v="2"/>
    <x v="18"/>
    <x v="18"/>
    <x v="4"/>
    <n v="9"/>
    <n v="45.26"/>
    <n v="25.93"/>
    <n v="233.37"/>
    <n v="407.34"/>
    <n v="-173.96999999999997"/>
  </r>
  <r>
    <s v="TXN04288"/>
    <x v="9"/>
    <s v="CUST1152"/>
    <x v="136"/>
    <x v="3"/>
    <x v="44"/>
    <x v="44"/>
    <x v="4"/>
    <n v="9"/>
    <n v="2.25"/>
    <n v="87.39"/>
    <n v="786.51"/>
    <n v="20.25"/>
    <n v="766.26"/>
  </r>
  <r>
    <s v="TXN04289"/>
    <x v="321"/>
    <s v="CUST1284"/>
    <x v="262"/>
    <x v="0"/>
    <x v="46"/>
    <x v="46"/>
    <x v="3"/>
    <n v="2"/>
    <n v="15.25"/>
    <n v="99.41"/>
    <n v="198.82"/>
    <n v="30.5"/>
    <n v="168.32"/>
  </r>
  <r>
    <s v="TXN04290"/>
    <x v="62"/>
    <s v="CUST0389"/>
    <x v="738"/>
    <x v="2"/>
    <x v="23"/>
    <x v="23"/>
    <x v="2"/>
    <n v="7"/>
    <n v="13.68"/>
    <n v="98.38"/>
    <n v="688.66"/>
    <n v="95.759999999999991"/>
    <n v="592.9"/>
  </r>
  <r>
    <s v="TXN04291"/>
    <x v="338"/>
    <s v="CUST1280"/>
    <x v="1150"/>
    <x v="1"/>
    <x v="15"/>
    <x v="15"/>
    <x v="4"/>
    <n v="9"/>
    <n v="40"/>
    <n v="90.98"/>
    <n v="818.82"/>
    <n v="360"/>
    <n v="458.82000000000005"/>
  </r>
  <r>
    <s v="TXN04292"/>
    <x v="54"/>
    <s v="CUST0425"/>
    <x v="200"/>
    <x v="1"/>
    <x v="39"/>
    <x v="39"/>
    <x v="1"/>
    <n v="4"/>
    <n v="2.85"/>
    <n v="77.23"/>
    <n v="308.92"/>
    <n v="11.4"/>
    <n v="297.52000000000004"/>
  </r>
  <r>
    <s v="TXN04293"/>
    <x v="197"/>
    <s v="CUST1110"/>
    <x v="1339"/>
    <x v="1"/>
    <x v="14"/>
    <x v="14"/>
    <x v="3"/>
    <n v="6"/>
    <n v="23.97"/>
    <n v="71.92"/>
    <n v="431.52"/>
    <n v="143.82"/>
    <n v="287.7"/>
  </r>
  <r>
    <s v="TXN04294"/>
    <x v="243"/>
    <s v="CUST0810"/>
    <x v="1335"/>
    <x v="1"/>
    <x v="5"/>
    <x v="5"/>
    <x v="2"/>
    <n v="8"/>
    <n v="35.82"/>
    <n v="36.479999999999997"/>
    <n v="291.83999999999997"/>
    <n v="286.56"/>
    <n v="5.2799999999999727"/>
  </r>
  <r>
    <s v="TXN04295"/>
    <x v="163"/>
    <s v="CUST0877"/>
    <x v="863"/>
    <x v="1"/>
    <x v="51"/>
    <x v="51"/>
    <x v="2"/>
    <n v="5"/>
    <n v="3.13"/>
    <n v="41.36"/>
    <n v="206.8"/>
    <n v="15.649999999999999"/>
    <n v="191.15"/>
  </r>
  <r>
    <s v="TXN04296"/>
    <x v="66"/>
    <s v="CUST0248"/>
    <x v="774"/>
    <x v="0"/>
    <x v="2"/>
    <x v="2"/>
    <x v="1"/>
    <n v="3"/>
    <n v="33.65"/>
    <n v="19.53"/>
    <n v="58.59"/>
    <n v="100.94999999999999"/>
    <n v="-42.359999999999985"/>
  </r>
  <r>
    <s v="TXN04297"/>
    <x v="161"/>
    <s v="CUST0476"/>
    <x v="945"/>
    <x v="1"/>
    <x v="5"/>
    <x v="5"/>
    <x v="2"/>
    <n v="2"/>
    <n v="35.82"/>
    <n v="33.4"/>
    <n v="66.8"/>
    <n v="71.64"/>
    <n v="-4.8400000000000034"/>
  </r>
  <r>
    <s v="TXN04298"/>
    <x v="226"/>
    <s v="CUST0438"/>
    <x v="1318"/>
    <x v="2"/>
    <x v="13"/>
    <x v="13"/>
    <x v="0"/>
    <n v="1"/>
    <n v="4.59"/>
    <n v="75.13"/>
    <n v="75.13"/>
    <n v="4.59"/>
    <n v="70.539999999999992"/>
  </r>
  <r>
    <s v="TXN04299"/>
    <x v="356"/>
    <s v="CUST0217"/>
    <x v="358"/>
    <x v="1"/>
    <x v="61"/>
    <x v="61"/>
    <x v="1"/>
    <n v="6"/>
    <n v="36.08"/>
    <n v="9.73"/>
    <n v="58.38"/>
    <n v="216.48"/>
    <n v="-158.1"/>
  </r>
  <r>
    <s v="TXN04300"/>
    <x v="50"/>
    <s v="CUST0731"/>
    <x v="1239"/>
    <x v="1"/>
    <x v="1"/>
    <x v="1"/>
    <x v="1"/>
    <n v="8"/>
    <n v="22.93"/>
    <n v="28.25"/>
    <n v="226"/>
    <n v="183.44"/>
    <n v="42.56"/>
  </r>
  <r>
    <s v="TXN04301"/>
    <x v="165"/>
    <s v="CUST0663"/>
    <x v="26"/>
    <x v="0"/>
    <x v="49"/>
    <x v="49"/>
    <x v="4"/>
    <n v="5"/>
    <n v="19.98"/>
    <n v="22.82"/>
    <n v="114.1"/>
    <n v="99.9"/>
    <n v="14.199999999999989"/>
  </r>
  <r>
    <s v="TXN04302"/>
    <x v="307"/>
    <s v="CUST0356"/>
    <x v="500"/>
    <x v="1"/>
    <x v="73"/>
    <x v="73"/>
    <x v="1"/>
    <n v="2"/>
    <n v="14.95"/>
    <n v="99.85"/>
    <n v="199.7"/>
    <n v="29.9"/>
    <n v="169.79999999999998"/>
  </r>
  <r>
    <s v="TXN04303"/>
    <x v="223"/>
    <s v="CUST0031"/>
    <x v="1419"/>
    <x v="0"/>
    <x v="57"/>
    <x v="57"/>
    <x v="0"/>
    <n v="6"/>
    <n v="31.77"/>
    <n v="57.95"/>
    <n v="347.70000000000005"/>
    <n v="190.62"/>
    <n v="157.08000000000004"/>
  </r>
  <r>
    <s v="TXN04304"/>
    <x v="237"/>
    <s v="CUST0824"/>
    <x v="772"/>
    <x v="2"/>
    <x v="24"/>
    <x v="24"/>
    <x v="0"/>
    <n v="8"/>
    <n v="24.52"/>
    <n v="30.48"/>
    <n v="243.84"/>
    <n v="196.16"/>
    <n v="47.680000000000007"/>
  </r>
  <r>
    <s v="TXN04305"/>
    <x v="226"/>
    <s v="CUST1340"/>
    <x v="751"/>
    <x v="1"/>
    <x v="15"/>
    <x v="15"/>
    <x v="4"/>
    <n v="5"/>
    <n v="40"/>
    <n v="95.55"/>
    <n v="477.75"/>
    <n v="200"/>
    <n v="277.75"/>
  </r>
  <r>
    <s v="TXN04306"/>
    <x v="242"/>
    <s v="CUST0648"/>
    <x v="1037"/>
    <x v="0"/>
    <x v="30"/>
    <x v="30"/>
    <x v="3"/>
    <n v="5"/>
    <n v="24.03"/>
    <n v="37.94"/>
    <n v="189.7"/>
    <n v="120.15"/>
    <n v="69.549999999999983"/>
  </r>
  <r>
    <s v="TXN04307"/>
    <x v="76"/>
    <s v="CUST0025"/>
    <x v="631"/>
    <x v="3"/>
    <x v="55"/>
    <x v="55"/>
    <x v="1"/>
    <n v="3"/>
    <n v="21.45"/>
    <n v="60.35"/>
    <n v="181.05"/>
    <n v="64.349999999999994"/>
    <n v="116.70000000000002"/>
  </r>
  <r>
    <s v="TXN04308"/>
    <x v="321"/>
    <s v="CUST0798"/>
    <x v="267"/>
    <x v="0"/>
    <x v="60"/>
    <x v="60"/>
    <x v="1"/>
    <n v="5"/>
    <n v="42.74"/>
    <n v="84.3"/>
    <n v="421.5"/>
    <n v="213.70000000000002"/>
    <n v="207.79999999999998"/>
  </r>
  <r>
    <s v="TXN04309"/>
    <x v="134"/>
    <s v="CUST0436"/>
    <x v="1327"/>
    <x v="2"/>
    <x v="39"/>
    <x v="39"/>
    <x v="1"/>
    <n v="9"/>
    <n v="2.85"/>
    <n v="52.16"/>
    <n v="469.43999999999994"/>
    <n v="25.650000000000002"/>
    <n v="443.78999999999996"/>
  </r>
  <r>
    <s v="TXN04310"/>
    <x v="194"/>
    <s v="CUST0940"/>
    <x v="86"/>
    <x v="1"/>
    <x v="36"/>
    <x v="36"/>
    <x v="2"/>
    <n v="4"/>
    <n v="44.18"/>
    <n v="39.950000000000003"/>
    <n v="159.80000000000001"/>
    <n v="176.72"/>
    <n v="-16.919999999999987"/>
  </r>
  <r>
    <s v="TXN04311"/>
    <x v="282"/>
    <s v="CUST0451"/>
    <x v="854"/>
    <x v="1"/>
    <x v="2"/>
    <x v="2"/>
    <x v="1"/>
    <n v="9"/>
    <n v="33.65"/>
    <n v="44.49"/>
    <n v="400.41"/>
    <n v="302.84999999999997"/>
    <n v="97.560000000000059"/>
  </r>
  <r>
    <s v="TXN04312"/>
    <x v="15"/>
    <s v="CUST0136"/>
    <x v="256"/>
    <x v="3"/>
    <x v="12"/>
    <x v="12"/>
    <x v="2"/>
    <n v="3"/>
    <n v="32.950000000000003"/>
    <n v="20.83"/>
    <n v="62.489999999999995"/>
    <n v="98.850000000000009"/>
    <n v="-36.360000000000014"/>
  </r>
  <r>
    <s v="TXN04313"/>
    <x v="164"/>
    <s v="CUST1348"/>
    <x v="512"/>
    <x v="3"/>
    <x v="65"/>
    <x v="65"/>
    <x v="1"/>
    <n v="5"/>
    <n v="47.62"/>
    <n v="16.649999999999999"/>
    <n v="83.25"/>
    <n v="238.1"/>
    <n v="-154.85"/>
  </r>
  <r>
    <s v="TXN04314"/>
    <x v="214"/>
    <s v="CUST0571"/>
    <x v="1101"/>
    <x v="0"/>
    <x v="27"/>
    <x v="27"/>
    <x v="3"/>
    <n v="7"/>
    <n v="9.64"/>
    <n v="16.62"/>
    <n v="116.34"/>
    <n v="67.48"/>
    <n v="48.86"/>
  </r>
  <r>
    <s v="TXN04315"/>
    <x v="361"/>
    <s v="CUST1332"/>
    <x v="1367"/>
    <x v="1"/>
    <x v="45"/>
    <x v="45"/>
    <x v="4"/>
    <n v="4"/>
    <n v="39.729999999999997"/>
    <n v="33.96"/>
    <n v="135.84"/>
    <n v="158.91999999999999"/>
    <n v="-23.079999999999984"/>
  </r>
  <r>
    <s v="TXN04316"/>
    <x v="327"/>
    <s v="CUST1278"/>
    <x v="1272"/>
    <x v="2"/>
    <x v="44"/>
    <x v="44"/>
    <x v="4"/>
    <n v="6"/>
    <n v="2.25"/>
    <n v="59.35"/>
    <n v="356.1"/>
    <n v="13.5"/>
    <n v="342.6"/>
  </r>
  <r>
    <s v="TXN04317"/>
    <x v="56"/>
    <s v="CUST0756"/>
    <x v="1377"/>
    <x v="2"/>
    <x v="28"/>
    <x v="28"/>
    <x v="3"/>
    <n v="8"/>
    <n v="16.21"/>
    <n v="88.29"/>
    <n v="706.32"/>
    <n v="129.68"/>
    <n v="576.6400000000001"/>
  </r>
  <r>
    <s v="TXN04318"/>
    <x v="14"/>
    <s v="CUST0090"/>
    <x v="61"/>
    <x v="3"/>
    <x v="6"/>
    <x v="6"/>
    <x v="1"/>
    <n v="2"/>
    <n v="49.21"/>
    <n v="24.91"/>
    <n v="49.82"/>
    <n v="98.42"/>
    <n v="-48.6"/>
  </r>
  <r>
    <s v="TXN04319"/>
    <x v="182"/>
    <s v="CUST0138"/>
    <x v="903"/>
    <x v="2"/>
    <x v="66"/>
    <x v="66"/>
    <x v="2"/>
    <n v="2"/>
    <n v="31.85"/>
    <n v="16.88"/>
    <n v="33.76"/>
    <n v="63.7"/>
    <n v="-29.940000000000005"/>
  </r>
  <r>
    <s v="TXN04320"/>
    <x v="186"/>
    <s v="CUST0448"/>
    <x v="695"/>
    <x v="0"/>
    <x v="1"/>
    <x v="1"/>
    <x v="1"/>
    <n v="8"/>
    <n v="22.93"/>
    <n v="89.07"/>
    <n v="712.56"/>
    <n v="183.44"/>
    <n v="529.11999999999989"/>
  </r>
  <r>
    <s v="TXN04321"/>
    <x v="154"/>
    <s v="CUST0842"/>
    <x v="535"/>
    <x v="3"/>
    <x v="11"/>
    <x v="11"/>
    <x v="2"/>
    <n v="9"/>
    <n v="45.97"/>
    <n v="31.31"/>
    <n v="281.78999999999996"/>
    <n v="413.73"/>
    <n v="-131.94000000000005"/>
  </r>
  <r>
    <s v="TXN04322"/>
    <x v="155"/>
    <s v="CUST0618"/>
    <x v="624"/>
    <x v="2"/>
    <x v="9"/>
    <x v="9"/>
    <x v="4"/>
    <n v="6"/>
    <n v="38.15"/>
    <n v="52.66"/>
    <n v="315.95999999999998"/>
    <n v="228.89999999999998"/>
    <n v="87.06"/>
  </r>
  <r>
    <s v="TXN04323"/>
    <x v="124"/>
    <s v="CUST1227"/>
    <x v="1022"/>
    <x v="0"/>
    <x v="56"/>
    <x v="56"/>
    <x v="0"/>
    <n v="4"/>
    <n v="41.18"/>
    <n v="64.7"/>
    <n v="258.8"/>
    <n v="164.72"/>
    <n v="94.080000000000013"/>
  </r>
  <r>
    <s v="TXN04324"/>
    <x v="125"/>
    <s v="CUST1024"/>
    <x v="745"/>
    <x v="1"/>
    <x v="70"/>
    <x v="70"/>
    <x v="2"/>
    <n v="9"/>
    <n v="36.229999999999997"/>
    <n v="82.16"/>
    <n v="739.43999999999994"/>
    <n v="326.07"/>
    <n v="413.36999999999995"/>
  </r>
  <r>
    <s v="TXN04325"/>
    <x v="184"/>
    <s v="CUST0209"/>
    <x v="1099"/>
    <x v="1"/>
    <x v="4"/>
    <x v="4"/>
    <x v="1"/>
    <n v="9"/>
    <n v="1.21"/>
    <n v="92.78"/>
    <n v="835.02"/>
    <n v="10.89"/>
    <n v="824.13"/>
  </r>
  <r>
    <s v="TXN04326"/>
    <x v="62"/>
    <s v="CUST1460"/>
    <x v="32"/>
    <x v="1"/>
    <x v="29"/>
    <x v="29"/>
    <x v="2"/>
    <n v="6"/>
    <n v="14.75"/>
    <n v="85.29"/>
    <n v="511.74"/>
    <n v="88.5"/>
    <n v="423.24"/>
  </r>
  <r>
    <s v="TXN04327"/>
    <x v="170"/>
    <s v="CUST1099"/>
    <x v="753"/>
    <x v="3"/>
    <x v="66"/>
    <x v="66"/>
    <x v="2"/>
    <n v="4"/>
    <n v="31.85"/>
    <n v="6.87"/>
    <n v="27.48"/>
    <n v="127.4"/>
    <n v="-99.92"/>
  </r>
  <r>
    <s v="TXN04328"/>
    <x v="311"/>
    <s v="CUST1166"/>
    <x v="223"/>
    <x v="1"/>
    <x v="28"/>
    <x v="28"/>
    <x v="3"/>
    <n v="7"/>
    <n v="16.21"/>
    <n v="83.65"/>
    <n v="585.55000000000007"/>
    <n v="113.47"/>
    <n v="472.08000000000004"/>
  </r>
  <r>
    <s v="TXN04329"/>
    <x v="180"/>
    <s v="CUST0352"/>
    <x v="951"/>
    <x v="2"/>
    <x v="19"/>
    <x v="19"/>
    <x v="3"/>
    <n v="5"/>
    <n v="22.66"/>
    <n v="93.11"/>
    <n v="465.55"/>
    <n v="113.3"/>
    <n v="352.25"/>
  </r>
  <r>
    <s v="TXN04330"/>
    <x v="276"/>
    <s v="CUST0516"/>
    <x v="661"/>
    <x v="1"/>
    <x v="32"/>
    <x v="32"/>
    <x v="1"/>
    <n v="4"/>
    <n v="3.21"/>
    <n v="61.94"/>
    <n v="247.76"/>
    <n v="12.84"/>
    <n v="234.92"/>
  </r>
  <r>
    <s v="TXN04331"/>
    <x v="203"/>
    <s v="CUST0195"/>
    <x v="1152"/>
    <x v="2"/>
    <x v="3"/>
    <x v="3"/>
    <x v="0"/>
    <n v="1"/>
    <n v="28.91"/>
    <n v="14.32"/>
    <n v="14.32"/>
    <n v="28.91"/>
    <n v="-14.59"/>
  </r>
  <r>
    <s v="TXN04332"/>
    <x v="120"/>
    <s v="CUST1229"/>
    <x v="1184"/>
    <x v="0"/>
    <x v="7"/>
    <x v="7"/>
    <x v="3"/>
    <n v="7"/>
    <n v="17.45"/>
    <n v="38.79"/>
    <n v="271.52999999999997"/>
    <n v="122.14999999999999"/>
    <n v="149.38"/>
  </r>
  <r>
    <s v="TXN04333"/>
    <x v="135"/>
    <s v="CUST0665"/>
    <x v="773"/>
    <x v="2"/>
    <x v="69"/>
    <x v="69"/>
    <x v="1"/>
    <n v="6"/>
    <n v="25.33"/>
    <n v="50.83"/>
    <n v="304.98"/>
    <n v="151.97999999999999"/>
    <n v="153.00000000000003"/>
  </r>
  <r>
    <s v="TXN04334"/>
    <x v="42"/>
    <s v="CUST1293"/>
    <x v="1384"/>
    <x v="1"/>
    <x v="17"/>
    <x v="17"/>
    <x v="1"/>
    <n v="4"/>
    <n v="26.74"/>
    <n v="48.34"/>
    <n v="193.36"/>
    <n v="106.96"/>
    <n v="86.40000000000002"/>
  </r>
  <r>
    <s v="TXN04335"/>
    <x v="59"/>
    <s v="CUST1427"/>
    <x v="782"/>
    <x v="2"/>
    <x v="37"/>
    <x v="37"/>
    <x v="2"/>
    <n v="7"/>
    <n v="36.64"/>
    <n v="40.770000000000003"/>
    <n v="285.39000000000004"/>
    <n v="256.48"/>
    <n v="28.910000000000025"/>
  </r>
  <r>
    <s v="TXN04336"/>
    <x v="241"/>
    <s v="CUST0796"/>
    <x v="685"/>
    <x v="2"/>
    <x v="42"/>
    <x v="42"/>
    <x v="1"/>
    <n v="4"/>
    <n v="1.35"/>
    <n v="62.88"/>
    <n v="251.52"/>
    <n v="5.4"/>
    <n v="246.12"/>
  </r>
  <r>
    <s v="TXN04337"/>
    <x v="132"/>
    <s v="CUST1389"/>
    <x v="247"/>
    <x v="1"/>
    <x v="0"/>
    <x v="0"/>
    <x v="0"/>
    <n v="8"/>
    <n v="47.78"/>
    <n v="74.52"/>
    <n v="596.16"/>
    <n v="382.24"/>
    <n v="213.91999999999996"/>
  </r>
  <r>
    <s v="TXN04338"/>
    <x v="172"/>
    <s v="CUST1421"/>
    <x v="802"/>
    <x v="1"/>
    <x v="59"/>
    <x v="59"/>
    <x v="0"/>
    <n v="8"/>
    <n v="35.39"/>
    <n v="58.16"/>
    <n v="465.28"/>
    <n v="283.12"/>
    <n v="182.15999999999997"/>
  </r>
  <r>
    <s v="TXN04339"/>
    <x v="38"/>
    <s v="CUST0273"/>
    <x v="1226"/>
    <x v="2"/>
    <x v="38"/>
    <x v="38"/>
    <x v="3"/>
    <n v="5"/>
    <n v="32.54"/>
    <n v="99.39"/>
    <n v="496.95"/>
    <n v="162.69999999999999"/>
    <n v="334.25"/>
  </r>
  <r>
    <s v="TXN04340"/>
    <x v="196"/>
    <s v="CUST0681"/>
    <x v="371"/>
    <x v="1"/>
    <x v="32"/>
    <x v="32"/>
    <x v="1"/>
    <n v="4"/>
    <n v="3.21"/>
    <n v="35.83"/>
    <n v="143.32"/>
    <n v="12.84"/>
    <n v="130.47999999999999"/>
  </r>
  <r>
    <s v="TXN04341"/>
    <x v="313"/>
    <s v="CUST0360"/>
    <x v="226"/>
    <x v="0"/>
    <x v="50"/>
    <x v="50"/>
    <x v="2"/>
    <n v="6"/>
    <n v="23.2"/>
    <n v="65.37"/>
    <n v="392.22"/>
    <n v="139.19999999999999"/>
    <n v="253.02000000000004"/>
  </r>
  <r>
    <s v="TXN04342"/>
    <x v="176"/>
    <s v="CUST1302"/>
    <x v="1145"/>
    <x v="1"/>
    <x v="61"/>
    <x v="61"/>
    <x v="1"/>
    <n v="7"/>
    <n v="36.08"/>
    <n v="33.9"/>
    <n v="237.29999999999998"/>
    <n v="252.56"/>
    <n v="-15.260000000000019"/>
  </r>
  <r>
    <s v="TXN04343"/>
    <x v="153"/>
    <s v="CUST1409"/>
    <x v="1017"/>
    <x v="0"/>
    <x v="52"/>
    <x v="52"/>
    <x v="1"/>
    <n v="6"/>
    <n v="14.27"/>
    <n v="48.24"/>
    <n v="289.44"/>
    <n v="85.62"/>
    <n v="203.82"/>
  </r>
  <r>
    <s v="TXN04344"/>
    <x v="330"/>
    <s v="CUST0652"/>
    <x v="494"/>
    <x v="2"/>
    <x v="52"/>
    <x v="52"/>
    <x v="1"/>
    <n v="7"/>
    <n v="14.27"/>
    <n v="33.1"/>
    <n v="231.70000000000002"/>
    <n v="99.89"/>
    <n v="131.81"/>
  </r>
  <r>
    <s v="TXN04345"/>
    <x v="111"/>
    <s v="CUST1365"/>
    <x v="961"/>
    <x v="0"/>
    <x v="34"/>
    <x v="34"/>
    <x v="2"/>
    <n v="1"/>
    <n v="8.02"/>
    <n v="36.24"/>
    <n v="36.24"/>
    <n v="8.02"/>
    <n v="28.220000000000002"/>
  </r>
  <r>
    <s v="TXN04346"/>
    <x v="184"/>
    <s v="CUST0988"/>
    <x v="425"/>
    <x v="1"/>
    <x v="40"/>
    <x v="40"/>
    <x v="4"/>
    <n v="3"/>
    <n v="21.9"/>
    <n v="47.41"/>
    <n v="142.22999999999999"/>
    <n v="65.699999999999989"/>
    <n v="76.53"/>
  </r>
  <r>
    <s v="TXN04347"/>
    <x v="335"/>
    <s v="CUST0139"/>
    <x v="147"/>
    <x v="0"/>
    <x v="22"/>
    <x v="22"/>
    <x v="0"/>
    <n v="4"/>
    <n v="19.34"/>
    <n v="60.32"/>
    <n v="241.28"/>
    <n v="77.36"/>
    <n v="163.92000000000002"/>
  </r>
  <r>
    <s v="TXN04348"/>
    <x v="126"/>
    <s v="CUST0687"/>
    <x v="63"/>
    <x v="2"/>
    <x v="0"/>
    <x v="0"/>
    <x v="0"/>
    <n v="9"/>
    <n v="47.78"/>
    <n v="38.979999999999997"/>
    <n v="350.82"/>
    <n v="430.02"/>
    <n v="-79.199999999999989"/>
  </r>
  <r>
    <s v="TXN04349"/>
    <x v="251"/>
    <s v="CUST0037"/>
    <x v="1116"/>
    <x v="3"/>
    <x v="62"/>
    <x v="62"/>
    <x v="2"/>
    <n v="3"/>
    <n v="46.58"/>
    <n v="89.02"/>
    <n v="267.06"/>
    <n v="139.74"/>
    <n v="127.32"/>
  </r>
  <r>
    <s v="TXN04350"/>
    <x v="10"/>
    <s v="CUST1247"/>
    <x v="174"/>
    <x v="0"/>
    <x v="8"/>
    <x v="8"/>
    <x v="0"/>
    <n v="3"/>
    <n v="37.880000000000003"/>
    <n v="80.16"/>
    <n v="240.48"/>
    <n v="113.64000000000001"/>
    <n v="126.83999999999997"/>
  </r>
  <r>
    <s v="TXN04351"/>
    <x v="50"/>
    <s v="CUST1199"/>
    <x v="20"/>
    <x v="0"/>
    <x v="30"/>
    <x v="30"/>
    <x v="3"/>
    <n v="5"/>
    <n v="24.03"/>
    <n v="24.92"/>
    <n v="124.60000000000001"/>
    <n v="120.15"/>
    <n v="4.4500000000000028"/>
  </r>
  <r>
    <s v="TXN04352"/>
    <x v="59"/>
    <s v="CUST0920"/>
    <x v="632"/>
    <x v="3"/>
    <x v="56"/>
    <x v="56"/>
    <x v="0"/>
    <n v="7"/>
    <n v="41.18"/>
    <n v="5.6"/>
    <n v="39.199999999999996"/>
    <n v="288.26"/>
    <n v="-249.06"/>
  </r>
  <r>
    <s v="TXN04353"/>
    <x v="131"/>
    <s v="CUST0784"/>
    <x v="495"/>
    <x v="3"/>
    <x v="46"/>
    <x v="46"/>
    <x v="3"/>
    <n v="4"/>
    <n v="15.25"/>
    <n v="24.74"/>
    <n v="98.96"/>
    <n v="61"/>
    <n v="37.959999999999994"/>
  </r>
  <r>
    <s v="TXN04354"/>
    <x v="323"/>
    <s v="CUST1047"/>
    <x v="1420"/>
    <x v="2"/>
    <x v="29"/>
    <x v="29"/>
    <x v="2"/>
    <n v="9"/>
    <n v="14.75"/>
    <n v="41.85"/>
    <n v="376.65000000000003"/>
    <n v="132.75"/>
    <n v="243.90000000000003"/>
  </r>
  <r>
    <s v="TXN04355"/>
    <x v="338"/>
    <s v="CUST1312"/>
    <x v="210"/>
    <x v="0"/>
    <x v="51"/>
    <x v="51"/>
    <x v="2"/>
    <n v="6"/>
    <n v="3.13"/>
    <n v="70.05"/>
    <n v="420.29999999999995"/>
    <n v="18.78"/>
    <n v="401.52"/>
  </r>
  <r>
    <s v="TXN04356"/>
    <x v="157"/>
    <s v="CUST0477"/>
    <x v="190"/>
    <x v="1"/>
    <x v="34"/>
    <x v="34"/>
    <x v="2"/>
    <n v="1"/>
    <n v="8.02"/>
    <n v="68.39"/>
    <n v="68.39"/>
    <n v="8.02"/>
    <n v="60.370000000000005"/>
  </r>
  <r>
    <s v="TXN04357"/>
    <x v="38"/>
    <s v="CUST1032"/>
    <x v="914"/>
    <x v="3"/>
    <x v="31"/>
    <x v="31"/>
    <x v="3"/>
    <n v="8"/>
    <n v="13.9"/>
    <n v="21.97"/>
    <n v="175.76"/>
    <n v="111.2"/>
    <n v="64.559999999999988"/>
  </r>
  <r>
    <s v="TXN04358"/>
    <x v="20"/>
    <s v="CUST1204"/>
    <x v="1065"/>
    <x v="3"/>
    <x v="65"/>
    <x v="65"/>
    <x v="1"/>
    <n v="1"/>
    <n v="47.62"/>
    <n v="34.479999999999997"/>
    <n v="34.479999999999997"/>
    <n v="47.62"/>
    <n v="-13.14"/>
  </r>
  <r>
    <s v="TXN04359"/>
    <x v="311"/>
    <s v="CUST1444"/>
    <x v="364"/>
    <x v="3"/>
    <x v="57"/>
    <x v="57"/>
    <x v="0"/>
    <n v="9"/>
    <n v="31.77"/>
    <n v="44.34"/>
    <n v="399.06000000000006"/>
    <n v="285.93"/>
    <n v="113.13000000000005"/>
  </r>
  <r>
    <s v="TXN04360"/>
    <x v="76"/>
    <s v="CUST0028"/>
    <x v="1273"/>
    <x v="0"/>
    <x v="14"/>
    <x v="14"/>
    <x v="3"/>
    <n v="2"/>
    <n v="23.97"/>
    <n v="69.08"/>
    <n v="138.16"/>
    <n v="47.94"/>
    <n v="90.22"/>
  </r>
  <r>
    <s v="TXN04361"/>
    <x v="249"/>
    <s v="CUST0477"/>
    <x v="190"/>
    <x v="1"/>
    <x v="17"/>
    <x v="17"/>
    <x v="1"/>
    <n v="2"/>
    <n v="26.74"/>
    <n v="42.71"/>
    <n v="85.42"/>
    <n v="53.48"/>
    <n v="31.940000000000005"/>
  </r>
  <r>
    <s v="TXN04362"/>
    <x v="336"/>
    <s v="CUST0044"/>
    <x v="941"/>
    <x v="0"/>
    <x v="69"/>
    <x v="69"/>
    <x v="1"/>
    <n v="3"/>
    <n v="25.33"/>
    <n v="23.82"/>
    <n v="71.460000000000008"/>
    <n v="75.989999999999995"/>
    <n v="-4.5299999999999869"/>
  </r>
  <r>
    <s v="TXN04363"/>
    <x v="212"/>
    <s v="CUST1263"/>
    <x v="369"/>
    <x v="0"/>
    <x v="50"/>
    <x v="50"/>
    <x v="2"/>
    <n v="1"/>
    <n v="23.2"/>
    <n v="15.83"/>
    <n v="15.83"/>
    <n v="23.2"/>
    <n v="-7.3699999999999992"/>
  </r>
  <r>
    <s v="TXN04364"/>
    <x v="177"/>
    <s v="CUST0255"/>
    <x v="1015"/>
    <x v="1"/>
    <x v="40"/>
    <x v="40"/>
    <x v="4"/>
    <n v="1"/>
    <n v="21.9"/>
    <n v="32.229999999999997"/>
    <n v="32.229999999999997"/>
    <n v="21.9"/>
    <n v="10.329999999999998"/>
  </r>
  <r>
    <s v="TXN04365"/>
    <x v="239"/>
    <s v="CUST0633"/>
    <x v="1337"/>
    <x v="1"/>
    <x v="24"/>
    <x v="24"/>
    <x v="0"/>
    <n v="1"/>
    <n v="24.52"/>
    <n v="8.33"/>
    <n v="8.33"/>
    <n v="24.52"/>
    <n v="-16.189999999999998"/>
  </r>
  <r>
    <s v="TXN04366"/>
    <x v="142"/>
    <s v="CUST0485"/>
    <x v="532"/>
    <x v="3"/>
    <x v="52"/>
    <x v="52"/>
    <x v="1"/>
    <n v="7"/>
    <n v="14.27"/>
    <n v="69"/>
    <n v="483"/>
    <n v="99.89"/>
    <n v="383.11"/>
  </r>
  <r>
    <s v="TXN04367"/>
    <x v="322"/>
    <s v="CUST0878"/>
    <x v="1421"/>
    <x v="0"/>
    <x v="65"/>
    <x v="65"/>
    <x v="1"/>
    <n v="5"/>
    <n v="47.62"/>
    <n v="25.88"/>
    <n v="129.4"/>
    <n v="238.1"/>
    <n v="-108.69999999999999"/>
  </r>
  <r>
    <s v="TXN04368"/>
    <x v="350"/>
    <s v="CUST0499"/>
    <x v="786"/>
    <x v="3"/>
    <x v="44"/>
    <x v="44"/>
    <x v="4"/>
    <n v="6"/>
    <n v="2.25"/>
    <n v="43.67"/>
    <n v="262.02"/>
    <n v="13.5"/>
    <n v="248.51999999999998"/>
  </r>
  <r>
    <s v="TXN04369"/>
    <x v="140"/>
    <s v="CUST1270"/>
    <x v="106"/>
    <x v="3"/>
    <x v="26"/>
    <x v="26"/>
    <x v="4"/>
    <n v="2"/>
    <n v="21.34"/>
    <n v="16.93"/>
    <n v="33.86"/>
    <n v="42.68"/>
    <n v="-8.82"/>
  </r>
  <r>
    <s v="TXN04370"/>
    <x v="59"/>
    <s v="CUST0163"/>
    <x v="99"/>
    <x v="1"/>
    <x v="1"/>
    <x v="1"/>
    <x v="1"/>
    <n v="8"/>
    <n v="22.93"/>
    <n v="88.6"/>
    <n v="708.8"/>
    <n v="183.44"/>
    <n v="525.3599999999999"/>
  </r>
  <r>
    <s v="TXN04371"/>
    <x v="42"/>
    <s v="CUST0123"/>
    <x v="852"/>
    <x v="1"/>
    <x v="50"/>
    <x v="50"/>
    <x v="2"/>
    <n v="2"/>
    <n v="23.2"/>
    <n v="73.95"/>
    <n v="147.9"/>
    <n v="46.4"/>
    <n v="101.5"/>
  </r>
  <r>
    <s v="TXN04372"/>
    <x v="108"/>
    <s v="CUST0282"/>
    <x v="515"/>
    <x v="1"/>
    <x v="2"/>
    <x v="2"/>
    <x v="1"/>
    <n v="9"/>
    <n v="33.65"/>
    <n v="27.64"/>
    <n v="248.76"/>
    <n v="302.84999999999997"/>
    <n v="-54.089999999999975"/>
  </r>
  <r>
    <s v="TXN04373"/>
    <x v="123"/>
    <s v="CUST0768"/>
    <x v="1188"/>
    <x v="1"/>
    <x v="6"/>
    <x v="6"/>
    <x v="1"/>
    <n v="5"/>
    <n v="49.21"/>
    <n v="47.07"/>
    <n v="235.35"/>
    <n v="246.05"/>
    <n v="-10.700000000000017"/>
  </r>
  <r>
    <s v="TXN04374"/>
    <x v="232"/>
    <s v="CUST1022"/>
    <x v="88"/>
    <x v="0"/>
    <x v="57"/>
    <x v="57"/>
    <x v="0"/>
    <n v="6"/>
    <n v="31.77"/>
    <n v="74.650000000000006"/>
    <n v="447.90000000000003"/>
    <n v="190.62"/>
    <n v="257.28000000000003"/>
  </r>
  <r>
    <s v="TXN04375"/>
    <x v="359"/>
    <s v="CUST0608"/>
    <x v="894"/>
    <x v="2"/>
    <x v="10"/>
    <x v="10"/>
    <x v="1"/>
    <n v="7"/>
    <n v="41.78"/>
    <n v="89.31"/>
    <n v="625.17000000000007"/>
    <n v="292.46000000000004"/>
    <n v="332.71000000000004"/>
  </r>
  <r>
    <s v="TXN04376"/>
    <x v="333"/>
    <s v="CUST0414"/>
    <x v="33"/>
    <x v="1"/>
    <x v="12"/>
    <x v="12"/>
    <x v="2"/>
    <n v="3"/>
    <n v="32.950000000000003"/>
    <n v="79.739999999999995"/>
    <n v="239.21999999999997"/>
    <n v="98.850000000000009"/>
    <n v="140.36999999999995"/>
  </r>
  <r>
    <s v="TXN04377"/>
    <x v="67"/>
    <s v="CUST0311"/>
    <x v="710"/>
    <x v="1"/>
    <x v="56"/>
    <x v="56"/>
    <x v="0"/>
    <n v="9"/>
    <n v="41.18"/>
    <n v="44.86"/>
    <n v="403.74"/>
    <n v="370.62"/>
    <n v="33.120000000000005"/>
  </r>
  <r>
    <s v="TXN04378"/>
    <x v="116"/>
    <s v="CUST0770"/>
    <x v="673"/>
    <x v="1"/>
    <x v="41"/>
    <x v="41"/>
    <x v="4"/>
    <n v="3"/>
    <n v="45.1"/>
    <n v="80.680000000000007"/>
    <n v="242.04000000000002"/>
    <n v="135.30000000000001"/>
    <n v="106.74000000000001"/>
  </r>
  <r>
    <s v="TXN04379"/>
    <x v="67"/>
    <s v="CUST0419"/>
    <x v="932"/>
    <x v="3"/>
    <x v="21"/>
    <x v="21"/>
    <x v="0"/>
    <n v="9"/>
    <n v="12.41"/>
    <n v="56.68"/>
    <n v="510.12"/>
    <n v="111.69"/>
    <n v="398.43"/>
  </r>
  <r>
    <s v="TXN04380"/>
    <x v="213"/>
    <s v="CUST1315"/>
    <x v="1422"/>
    <x v="0"/>
    <x v="69"/>
    <x v="69"/>
    <x v="1"/>
    <n v="7"/>
    <n v="25.33"/>
    <n v="27.7"/>
    <n v="193.9"/>
    <n v="177.31"/>
    <n v="16.590000000000003"/>
  </r>
  <r>
    <s v="TXN04381"/>
    <x v="302"/>
    <s v="CUST0078"/>
    <x v="540"/>
    <x v="1"/>
    <x v="71"/>
    <x v="71"/>
    <x v="4"/>
    <n v="3"/>
    <n v="22.03"/>
    <n v="31.06"/>
    <n v="93.179999999999993"/>
    <n v="66.09"/>
    <n v="27.089999999999989"/>
  </r>
  <r>
    <s v="TXN04382"/>
    <x v="43"/>
    <s v="CUST0488"/>
    <x v="93"/>
    <x v="1"/>
    <x v="68"/>
    <x v="68"/>
    <x v="0"/>
    <n v="4"/>
    <n v="1.38"/>
    <n v="88.29"/>
    <n v="353.16"/>
    <n v="5.52"/>
    <n v="347.64000000000004"/>
  </r>
  <r>
    <s v="TXN04383"/>
    <x v="100"/>
    <s v="CUST1486"/>
    <x v="660"/>
    <x v="3"/>
    <x v="21"/>
    <x v="21"/>
    <x v="0"/>
    <n v="1"/>
    <n v="12.41"/>
    <n v="65.010000000000005"/>
    <n v="65.010000000000005"/>
    <n v="12.41"/>
    <n v="52.600000000000009"/>
  </r>
  <r>
    <s v="TXN04384"/>
    <x v="305"/>
    <s v="CUST1225"/>
    <x v="1000"/>
    <x v="3"/>
    <x v="1"/>
    <x v="1"/>
    <x v="1"/>
    <n v="8"/>
    <n v="22.93"/>
    <n v="13.23"/>
    <n v="105.84"/>
    <n v="183.44"/>
    <n v="-77.599999999999994"/>
  </r>
  <r>
    <s v="TXN04385"/>
    <x v="285"/>
    <s v="CUST0909"/>
    <x v="288"/>
    <x v="1"/>
    <x v="7"/>
    <x v="7"/>
    <x v="3"/>
    <n v="8"/>
    <n v="17.45"/>
    <n v="95.12"/>
    <n v="760.96"/>
    <n v="139.6"/>
    <n v="621.36"/>
  </r>
  <r>
    <s v="TXN04386"/>
    <x v="100"/>
    <s v="CUST0674"/>
    <x v="1247"/>
    <x v="2"/>
    <x v="25"/>
    <x v="25"/>
    <x v="2"/>
    <n v="4"/>
    <n v="40.75"/>
    <n v="90.77"/>
    <n v="363.08"/>
    <n v="163"/>
    <n v="200.07999999999998"/>
  </r>
  <r>
    <s v="TXN04387"/>
    <x v="163"/>
    <s v="CUST0275"/>
    <x v="1423"/>
    <x v="0"/>
    <x v="44"/>
    <x v="44"/>
    <x v="4"/>
    <n v="7"/>
    <n v="2.25"/>
    <n v="10.15"/>
    <n v="71.05"/>
    <n v="15.75"/>
    <n v="55.3"/>
  </r>
  <r>
    <s v="TXN04388"/>
    <x v="88"/>
    <s v="CUST0570"/>
    <x v="105"/>
    <x v="3"/>
    <x v="7"/>
    <x v="7"/>
    <x v="3"/>
    <n v="4"/>
    <n v="17.45"/>
    <n v="18.48"/>
    <n v="73.92"/>
    <n v="69.8"/>
    <n v="4.1200000000000045"/>
  </r>
  <r>
    <s v="TXN04389"/>
    <x v="229"/>
    <s v="CUST0651"/>
    <x v="990"/>
    <x v="0"/>
    <x v="21"/>
    <x v="21"/>
    <x v="0"/>
    <n v="4"/>
    <n v="12.41"/>
    <n v="91.24"/>
    <n v="364.96"/>
    <n v="49.64"/>
    <n v="315.32"/>
  </r>
  <r>
    <s v="TXN04390"/>
    <x v="189"/>
    <s v="CUST1319"/>
    <x v="1102"/>
    <x v="3"/>
    <x v="12"/>
    <x v="12"/>
    <x v="2"/>
    <n v="6"/>
    <n v="32.950000000000003"/>
    <n v="60.68"/>
    <n v="364.08"/>
    <n v="197.70000000000002"/>
    <n v="166.37999999999997"/>
  </r>
  <r>
    <s v="TXN04391"/>
    <x v="308"/>
    <s v="CUST0082"/>
    <x v="1424"/>
    <x v="3"/>
    <x v="56"/>
    <x v="56"/>
    <x v="0"/>
    <n v="3"/>
    <n v="41.18"/>
    <n v="28.31"/>
    <n v="84.929999999999993"/>
    <n v="123.53999999999999"/>
    <n v="-38.61"/>
  </r>
  <r>
    <s v="TXN04392"/>
    <x v="203"/>
    <s v="CUST1067"/>
    <x v="318"/>
    <x v="3"/>
    <x v="67"/>
    <x v="67"/>
    <x v="3"/>
    <n v="2"/>
    <n v="31.5"/>
    <n v="26.73"/>
    <n v="53.46"/>
    <n v="63"/>
    <n v="-9.5399999999999991"/>
  </r>
  <r>
    <s v="TXN04393"/>
    <x v="235"/>
    <s v="CUST0850"/>
    <x v="202"/>
    <x v="2"/>
    <x v="30"/>
    <x v="30"/>
    <x v="3"/>
    <n v="7"/>
    <n v="24.03"/>
    <n v="43.1"/>
    <n v="301.7"/>
    <n v="168.21"/>
    <n v="133.48999999999998"/>
  </r>
  <r>
    <s v="TXN04394"/>
    <x v="38"/>
    <s v="CUST1328"/>
    <x v="509"/>
    <x v="3"/>
    <x v="24"/>
    <x v="24"/>
    <x v="0"/>
    <n v="2"/>
    <n v="24.52"/>
    <n v="57.34"/>
    <n v="114.68"/>
    <n v="49.04"/>
    <n v="65.640000000000015"/>
  </r>
  <r>
    <s v="TXN04395"/>
    <x v="146"/>
    <s v="CUST0591"/>
    <x v="505"/>
    <x v="1"/>
    <x v="53"/>
    <x v="53"/>
    <x v="2"/>
    <n v="7"/>
    <n v="23.58"/>
    <n v="56.89"/>
    <n v="398.23"/>
    <n v="165.06"/>
    <n v="233.17000000000002"/>
  </r>
  <r>
    <s v="TXN04396"/>
    <x v="173"/>
    <s v="CUST0049"/>
    <x v="664"/>
    <x v="0"/>
    <x v="35"/>
    <x v="35"/>
    <x v="4"/>
    <n v="4"/>
    <n v="48.19"/>
    <n v="38.729999999999997"/>
    <n v="154.91999999999999"/>
    <n v="192.76"/>
    <n v="-37.840000000000003"/>
  </r>
  <r>
    <s v="TXN04397"/>
    <x v="40"/>
    <s v="CUST0470"/>
    <x v="1425"/>
    <x v="2"/>
    <x v="0"/>
    <x v="0"/>
    <x v="0"/>
    <n v="1"/>
    <n v="47.78"/>
    <n v="65.430000000000007"/>
    <n v="65.430000000000007"/>
    <n v="47.78"/>
    <n v="17.650000000000006"/>
  </r>
  <r>
    <s v="TXN04398"/>
    <x v="208"/>
    <s v="CUST0679"/>
    <x v="123"/>
    <x v="1"/>
    <x v="24"/>
    <x v="24"/>
    <x v="0"/>
    <n v="3"/>
    <n v="24.52"/>
    <n v="69.709999999999994"/>
    <n v="209.13"/>
    <n v="73.56"/>
    <n v="135.57"/>
  </r>
  <r>
    <s v="TXN04399"/>
    <x v="258"/>
    <s v="CUST0702"/>
    <x v="1351"/>
    <x v="3"/>
    <x v="24"/>
    <x v="24"/>
    <x v="0"/>
    <n v="3"/>
    <n v="24.52"/>
    <n v="72.010000000000005"/>
    <n v="216.03000000000003"/>
    <n v="73.56"/>
    <n v="142.47000000000003"/>
  </r>
  <r>
    <s v="TXN04400"/>
    <x v="28"/>
    <s v="CUST0497"/>
    <x v="1280"/>
    <x v="0"/>
    <x v="53"/>
    <x v="53"/>
    <x v="2"/>
    <n v="8"/>
    <n v="23.58"/>
    <n v="22.69"/>
    <n v="181.52"/>
    <n v="188.64"/>
    <n v="-7.1199999999999761"/>
  </r>
  <r>
    <s v="TXN04401"/>
    <x v="60"/>
    <s v="CUST0422"/>
    <x v="467"/>
    <x v="1"/>
    <x v="11"/>
    <x v="11"/>
    <x v="2"/>
    <n v="1"/>
    <n v="45.97"/>
    <n v="56.89"/>
    <n v="56.89"/>
    <n v="45.97"/>
    <n v="10.920000000000002"/>
  </r>
  <r>
    <s v="TXN04402"/>
    <x v="120"/>
    <s v="CUST1105"/>
    <x v="560"/>
    <x v="3"/>
    <x v="39"/>
    <x v="39"/>
    <x v="1"/>
    <n v="9"/>
    <n v="2.85"/>
    <n v="84.07"/>
    <n v="756.62999999999988"/>
    <n v="25.650000000000002"/>
    <n v="730.9799999999999"/>
  </r>
  <r>
    <s v="TXN04403"/>
    <x v="189"/>
    <s v="CUST0111"/>
    <x v="360"/>
    <x v="1"/>
    <x v="60"/>
    <x v="60"/>
    <x v="1"/>
    <n v="9"/>
    <n v="42.74"/>
    <n v="70.760000000000005"/>
    <n v="636.84"/>
    <n v="384.66"/>
    <n v="252.18"/>
  </r>
  <r>
    <s v="TXN04404"/>
    <x v="359"/>
    <s v="CUST1362"/>
    <x v="707"/>
    <x v="2"/>
    <x v="64"/>
    <x v="64"/>
    <x v="4"/>
    <n v="2"/>
    <n v="34.61"/>
    <n v="5.4"/>
    <n v="10.8"/>
    <n v="69.22"/>
    <n v="-58.42"/>
  </r>
  <r>
    <s v="TXN04405"/>
    <x v="222"/>
    <s v="CUST0509"/>
    <x v="1224"/>
    <x v="1"/>
    <x v="17"/>
    <x v="17"/>
    <x v="1"/>
    <n v="9"/>
    <n v="26.74"/>
    <n v="41.83"/>
    <n v="376.46999999999997"/>
    <n v="240.66"/>
    <n v="135.80999999999997"/>
  </r>
  <r>
    <s v="TXN04406"/>
    <x v="25"/>
    <s v="CUST1408"/>
    <x v="312"/>
    <x v="1"/>
    <x v="73"/>
    <x v="73"/>
    <x v="1"/>
    <n v="8"/>
    <n v="14.95"/>
    <n v="10.66"/>
    <n v="85.28"/>
    <n v="119.6"/>
    <n v="-34.319999999999993"/>
  </r>
  <r>
    <s v="TXN04407"/>
    <x v="45"/>
    <s v="CUST1426"/>
    <x v="21"/>
    <x v="3"/>
    <x v="10"/>
    <x v="10"/>
    <x v="1"/>
    <n v="3"/>
    <n v="41.78"/>
    <n v="80.36"/>
    <n v="241.07999999999998"/>
    <n v="125.34"/>
    <n v="115.73999999999998"/>
  </r>
  <r>
    <s v="TXN04408"/>
    <x v="243"/>
    <s v="CUST1474"/>
    <x v="1426"/>
    <x v="1"/>
    <x v="70"/>
    <x v="70"/>
    <x v="2"/>
    <n v="8"/>
    <n v="36.229999999999997"/>
    <n v="92.43"/>
    <n v="739.44"/>
    <n v="289.83999999999997"/>
    <n v="449.60000000000008"/>
  </r>
  <r>
    <s v="TXN04409"/>
    <x v="152"/>
    <s v="CUST0456"/>
    <x v="867"/>
    <x v="2"/>
    <x v="68"/>
    <x v="68"/>
    <x v="0"/>
    <n v="8"/>
    <n v="1.38"/>
    <n v="36.49"/>
    <n v="291.92"/>
    <n v="11.04"/>
    <n v="280.88"/>
  </r>
  <r>
    <s v="TXN04410"/>
    <x v="337"/>
    <s v="CUST1246"/>
    <x v="91"/>
    <x v="0"/>
    <x v="10"/>
    <x v="10"/>
    <x v="1"/>
    <n v="4"/>
    <n v="41.78"/>
    <n v="80.400000000000006"/>
    <n v="321.60000000000002"/>
    <n v="167.12"/>
    <n v="154.48000000000002"/>
  </r>
  <r>
    <s v="TXN04411"/>
    <x v="216"/>
    <s v="CUST0782"/>
    <x v="496"/>
    <x v="3"/>
    <x v="52"/>
    <x v="52"/>
    <x v="1"/>
    <n v="2"/>
    <n v="14.27"/>
    <n v="72.819999999999993"/>
    <n v="145.63999999999999"/>
    <n v="28.54"/>
    <n v="117.1"/>
  </r>
  <r>
    <s v="TXN04412"/>
    <x v="152"/>
    <s v="CUST1068"/>
    <x v="243"/>
    <x v="2"/>
    <x v="24"/>
    <x v="24"/>
    <x v="0"/>
    <n v="5"/>
    <n v="24.52"/>
    <n v="89.5"/>
    <n v="447.5"/>
    <n v="122.6"/>
    <n v="324.89999999999998"/>
  </r>
  <r>
    <s v="TXN04413"/>
    <x v="225"/>
    <s v="CUST0659"/>
    <x v="777"/>
    <x v="2"/>
    <x v="68"/>
    <x v="68"/>
    <x v="0"/>
    <n v="1"/>
    <n v="1.38"/>
    <n v="32.96"/>
    <n v="32.96"/>
    <n v="1.38"/>
    <n v="31.580000000000002"/>
  </r>
  <r>
    <s v="TXN04414"/>
    <x v="48"/>
    <s v="CUST0376"/>
    <x v="393"/>
    <x v="1"/>
    <x v="73"/>
    <x v="73"/>
    <x v="1"/>
    <n v="8"/>
    <n v="14.95"/>
    <n v="9.5"/>
    <n v="76"/>
    <n v="119.6"/>
    <n v="-43.599999999999994"/>
  </r>
  <r>
    <s v="TXN04415"/>
    <x v="94"/>
    <s v="CUST0906"/>
    <x v="974"/>
    <x v="3"/>
    <x v="4"/>
    <x v="4"/>
    <x v="1"/>
    <n v="3"/>
    <n v="1.21"/>
    <n v="75.36"/>
    <n v="226.07999999999998"/>
    <n v="3.63"/>
    <n v="222.45"/>
  </r>
  <r>
    <s v="TXN04416"/>
    <x v="356"/>
    <s v="CUST1290"/>
    <x v="367"/>
    <x v="2"/>
    <x v="9"/>
    <x v="9"/>
    <x v="4"/>
    <n v="6"/>
    <n v="38.15"/>
    <n v="91.69"/>
    <n v="550.14"/>
    <n v="228.89999999999998"/>
    <n v="321.24"/>
  </r>
  <r>
    <s v="TXN04417"/>
    <x v="211"/>
    <s v="CUST0013"/>
    <x v="217"/>
    <x v="0"/>
    <x v="30"/>
    <x v="30"/>
    <x v="3"/>
    <n v="4"/>
    <n v="24.03"/>
    <n v="39.51"/>
    <n v="158.04"/>
    <n v="96.12"/>
    <n v="61.919999999999987"/>
  </r>
  <r>
    <s v="TXN04418"/>
    <x v="176"/>
    <s v="CUST0133"/>
    <x v="149"/>
    <x v="0"/>
    <x v="26"/>
    <x v="26"/>
    <x v="4"/>
    <n v="9"/>
    <n v="21.34"/>
    <n v="52.76"/>
    <n v="474.84"/>
    <n v="192.06"/>
    <n v="282.77999999999997"/>
  </r>
  <r>
    <s v="TXN04419"/>
    <x v="160"/>
    <s v="CUST1007"/>
    <x v="1093"/>
    <x v="2"/>
    <x v="19"/>
    <x v="19"/>
    <x v="3"/>
    <n v="1"/>
    <n v="22.66"/>
    <n v="96.29"/>
    <n v="96.29"/>
    <n v="22.66"/>
    <n v="73.63000000000001"/>
  </r>
  <r>
    <s v="TXN04420"/>
    <x v="176"/>
    <s v="CUST0144"/>
    <x v="717"/>
    <x v="2"/>
    <x v="27"/>
    <x v="27"/>
    <x v="3"/>
    <n v="5"/>
    <n v="9.64"/>
    <n v="47.41"/>
    <n v="237.04999999999998"/>
    <n v="48.2"/>
    <n v="188.84999999999997"/>
  </r>
  <r>
    <s v="TXN04421"/>
    <x v="8"/>
    <s v="CUST0395"/>
    <x v="325"/>
    <x v="3"/>
    <x v="40"/>
    <x v="40"/>
    <x v="4"/>
    <n v="8"/>
    <n v="21.9"/>
    <n v="56.24"/>
    <n v="449.92"/>
    <n v="175.2"/>
    <n v="274.72000000000003"/>
  </r>
  <r>
    <s v="TXN04422"/>
    <x v="219"/>
    <s v="CUST0107"/>
    <x v="1203"/>
    <x v="3"/>
    <x v="26"/>
    <x v="26"/>
    <x v="4"/>
    <n v="2"/>
    <n v="21.34"/>
    <n v="30.36"/>
    <n v="60.72"/>
    <n v="42.68"/>
    <n v="18.04"/>
  </r>
  <r>
    <s v="TXN04423"/>
    <x v="254"/>
    <s v="CUST1300"/>
    <x v="1427"/>
    <x v="3"/>
    <x v="71"/>
    <x v="71"/>
    <x v="4"/>
    <n v="3"/>
    <n v="22.03"/>
    <n v="17.5"/>
    <n v="52.5"/>
    <n v="66.09"/>
    <n v="-13.590000000000003"/>
  </r>
  <r>
    <s v="TXN04424"/>
    <x v="162"/>
    <s v="CUST0290"/>
    <x v="346"/>
    <x v="0"/>
    <x v="32"/>
    <x v="32"/>
    <x v="1"/>
    <n v="1"/>
    <n v="3.21"/>
    <n v="88.87"/>
    <n v="88.87"/>
    <n v="3.21"/>
    <n v="85.660000000000011"/>
  </r>
  <r>
    <s v="TXN04425"/>
    <x v="27"/>
    <s v="CUST0419"/>
    <x v="932"/>
    <x v="3"/>
    <x v="2"/>
    <x v="2"/>
    <x v="1"/>
    <n v="1"/>
    <n v="33.65"/>
    <n v="45.15"/>
    <n v="45.15"/>
    <n v="33.65"/>
    <n v="11.5"/>
  </r>
  <r>
    <s v="TXN04426"/>
    <x v="342"/>
    <s v="CUST0258"/>
    <x v="507"/>
    <x v="1"/>
    <x v="63"/>
    <x v="63"/>
    <x v="4"/>
    <n v="3"/>
    <n v="28.03"/>
    <n v="88.74"/>
    <n v="266.21999999999997"/>
    <n v="84.09"/>
    <n v="182.12999999999997"/>
  </r>
  <r>
    <s v="TXN04427"/>
    <x v="199"/>
    <s v="CUST0188"/>
    <x v="1418"/>
    <x v="1"/>
    <x v="41"/>
    <x v="41"/>
    <x v="4"/>
    <n v="4"/>
    <n v="45.1"/>
    <n v="99.92"/>
    <n v="399.68"/>
    <n v="180.4"/>
    <n v="219.28"/>
  </r>
  <r>
    <s v="TXN04428"/>
    <x v="90"/>
    <s v="CUST0356"/>
    <x v="500"/>
    <x v="1"/>
    <x v="29"/>
    <x v="29"/>
    <x v="2"/>
    <n v="9"/>
    <n v="14.75"/>
    <n v="90.05"/>
    <n v="810.44999999999993"/>
    <n v="132.75"/>
    <n v="677.69999999999993"/>
  </r>
  <r>
    <s v="TXN04429"/>
    <x v="55"/>
    <s v="CUST1214"/>
    <x v="366"/>
    <x v="2"/>
    <x v="35"/>
    <x v="35"/>
    <x v="4"/>
    <n v="1"/>
    <n v="48.19"/>
    <n v="24.5"/>
    <n v="24.5"/>
    <n v="48.19"/>
    <n v="-23.689999999999998"/>
  </r>
  <r>
    <s v="TXN04430"/>
    <x v="149"/>
    <s v="CUST1125"/>
    <x v="483"/>
    <x v="0"/>
    <x v="69"/>
    <x v="69"/>
    <x v="1"/>
    <n v="1"/>
    <n v="25.33"/>
    <n v="31.87"/>
    <n v="31.87"/>
    <n v="25.33"/>
    <n v="6.5400000000000027"/>
  </r>
  <r>
    <s v="TXN04431"/>
    <x v="255"/>
    <s v="CUST0419"/>
    <x v="932"/>
    <x v="3"/>
    <x v="41"/>
    <x v="41"/>
    <x v="4"/>
    <n v="2"/>
    <n v="45.1"/>
    <n v="13.73"/>
    <n v="27.46"/>
    <n v="90.2"/>
    <n v="-62.74"/>
  </r>
  <r>
    <s v="TXN04432"/>
    <x v="12"/>
    <s v="CUST0484"/>
    <x v="434"/>
    <x v="3"/>
    <x v="14"/>
    <x v="14"/>
    <x v="3"/>
    <n v="1"/>
    <n v="23.97"/>
    <n v="17.71"/>
    <n v="17.71"/>
    <n v="23.97"/>
    <n v="-6.259999999999998"/>
  </r>
  <r>
    <s v="TXN04433"/>
    <x v="48"/>
    <s v="CUST1040"/>
    <x v="822"/>
    <x v="3"/>
    <x v="27"/>
    <x v="27"/>
    <x v="3"/>
    <n v="2"/>
    <n v="9.64"/>
    <n v="82.98"/>
    <n v="165.96"/>
    <n v="19.28"/>
    <n v="146.68"/>
  </r>
  <r>
    <s v="TXN04434"/>
    <x v="72"/>
    <s v="CUST0161"/>
    <x v="376"/>
    <x v="3"/>
    <x v="70"/>
    <x v="70"/>
    <x v="2"/>
    <n v="3"/>
    <n v="36.229999999999997"/>
    <n v="30.83"/>
    <n v="92.49"/>
    <n v="108.69"/>
    <n v="-16.200000000000003"/>
  </r>
  <r>
    <s v="TXN04435"/>
    <x v="124"/>
    <s v="CUST0873"/>
    <x v="770"/>
    <x v="1"/>
    <x v="24"/>
    <x v="24"/>
    <x v="0"/>
    <n v="2"/>
    <n v="24.52"/>
    <n v="11.84"/>
    <n v="23.68"/>
    <n v="49.04"/>
    <n v="-25.36"/>
  </r>
  <r>
    <s v="TXN04436"/>
    <x v="364"/>
    <s v="CUST1485"/>
    <x v="246"/>
    <x v="2"/>
    <x v="68"/>
    <x v="68"/>
    <x v="0"/>
    <n v="6"/>
    <n v="1.38"/>
    <n v="51.98"/>
    <n v="311.88"/>
    <n v="8.2799999999999994"/>
    <n v="303.60000000000002"/>
  </r>
  <r>
    <s v="TXN04437"/>
    <x v="51"/>
    <s v="CUST0957"/>
    <x v="315"/>
    <x v="2"/>
    <x v="26"/>
    <x v="26"/>
    <x v="4"/>
    <n v="6"/>
    <n v="21.34"/>
    <n v="25.16"/>
    <n v="150.96"/>
    <n v="128.04"/>
    <n v="22.920000000000016"/>
  </r>
  <r>
    <s v="TXN04438"/>
    <x v="254"/>
    <s v="CUST0638"/>
    <x v="352"/>
    <x v="1"/>
    <x v="51"/>
    <x v="51"/>
    <x v="2"/>
    <n v="3"/>
    <n v="3.13"/>
    <n v="25.59"/>
    <n v="76.77"/>
    <n v="9.39"/>
    <n v="67.38"/>
  </r>
  <r>
    <s v="TXN04439"/>
    <x v="214"/>
    <s v="CUST0337"/>
    <x v="1120"/>
    <x v="2"/>
    <x v="72"/>
    <x v="72"/>
    <x v="1"/>
    <n v="2"/>
    <n v="3.66"/>
    <n v="29.4"/>
    <n v="58.8"/>
    <n v="7.32"/>
    <n v="51.48"/>
  </r>
  <r>
    <s v="TXN04440"/>
    <x v="304"/>
    <s v="CUST1478"/>
    <x v="511"/>
    <x v="2"/>
    <x v="23"/>
    <x v="23"/>
    <x v="2"/>
    <n v="9"/>
    <n v="13.68"/>
    <n v="45.71"/>
    <n v="411.39"/>
    <n v="123.12"/>
    <n v="288.27"/>
  </r>
  <r>
    <s v="TXN04441"/>
    <x v="307"/>
    <s v="CUST0405"/>
    <x v="1314"/>
    <x v="1"/>
    <x v="47"/>
    <x v="47"/>
    <x v="2"/>
    <n v="5"/>
    <n v="29.86"/>
    <n v="55.79"/>
    <n v="278.95"/>
    <n v="149.30000000000001"/>
    <n v="129.64999999999998"/>
  </r>
  <r>
    <s v="TXN04442"/>
    <x v="169"/>
    <s v="CUST0502"/>
    <x v="103"/>
    <x v="1"/>
    <x v="28"/>
    <x v="28"/>
    <x v="3"/>
    <n v="6"/>
    <n v="16.21"/>
    <n v="7.34"/>
    <n v="44.04"/>
    <n v="97.26"/>
    <n v="-53.220000000000006"/>
  </r>
  <r>
    <s v="TXN04443"/>
    <x v="10"/>
    <s v="CUST0869"/>
    <x v="522"/>
    <x v="2"/>
    <x v="73"/>
    <x v="73"/>
    <x v="1"/>
    <n v="9"/>
    <n v="14.95"/>
    <n v="75.03"/>
    <n v="675.27"/>
    <n v="134.54999999999998"/>
    <n v="540.72"/>
  </r>
  <r>
    <s v="TXN04444"/>
    <x v="359"/>
    <s v="CUST0362"/>
    <x v="731"/>
    <x v="3"/>
    <x v="32"/>
    <x v="32"/>
    <x v="1"/>
    <n v="5"/>
    <n v="3.21"/>
    <n v="50.51"/>
    <n v="252.54999999999998"/>
    <n v="16.05"/>
    <n v="236.49999999999997"/>
  </r>
  <r>
    <s v="TXN04445"/>
    <x v="204"/>
    <s v="CUST1241"/>
    <x v="266"/>
    <x v="3"/>
    <x v="29"/>
    <x v="29"/>
    <x v="2"/>
    <n v="1"/>
    <n v="14.75"/>
    <n v="76.2"/>
    <n v="76.2"/>
    <n v="14.75"/>
    <n v="61.45"/>
  </r>
  <r>
    <s v="TXN04446"/>
    <x v="322"/>
    <s v="CUST0510"/>
    <x v="1268"/>
    <x v="3"/>
    <x v="42"/>
    <x v="42"/>
    <x v="1"/>
    <n v="2"/>
    <n v="1.35"/>
    <n v="40.08"/>
    <n v="80.16"/>
    <n v="2.7"/>
    <n v="77.459999999999994"/>
  </r>
  <r>
    <s v="TXN04447"/>
    <x v="49"/>
    <s v="CUST0621"/>
    <x v="724"/>
    <x v="0"/>
    <x v="52"/>
    <x v="52"/>
    <x v="1"/>
    <n v="6"/>
    <n v="14.27"/>
    <n v="23.86"/>
    <n v="143.16"/>
    <n v="85.62"/>
    <n v="57.539999999999992"/>
  </r>
  <r>
    <s v="TXN04448"/>
    <x v="83"/>
    <s v="CUST0585"/>
    <x v="958"/>
    <x v="3"/>
    <x v="50"/>
    <x v="50"/>
    <x v="2"/>
    <n v="6"/>
    <n v="23.2"/>
    <n v="63.56"/>
    <n v="381.36"/>
    <n v="139.19999999999999"/>
    <n v="242.16000000000003"/>
  </r>
  <r>
    <s v="TXN04449"/>
    <x v="246"/>
    <s v="CUST1181"/>
    <x v="537"/>
    <x v="0"/>
    <x v="58"/>
    <x v="58"/>
    <x v="0"/>
    <n v="8"/>
    <n v="11.76"/>
    <n v="32.81"/>
    <n v="262.48"/>
    <n v="94.08"/>
    <n v="168.40000000000003"/>
  </r>
  <r>
    <s v="TXN04450"/>
    <x v="271"/>
    <s v="CUST0919"/>
    <x v="966"/>
    <x v="0"/>
    <x v="10"/>
    <x v="10"/>
    <x v="1"/>
    <n v="9"/>
    <n v="41.78"/>
    <n v="83.44"/>
    <n v="750.96"/>
    <n v="376.02"/>
    <n v="374.94000000000005"/>
  </r>
  <r>
    <s v="TXN04451"/>
    <x v="96"/>
    <s v="CUST1302"/>
    <x v="1145"/>
    <x v="1"/>
    <x v="2"/>
    <x v="2"/>
    <x v="1"/>
    <n v="9"/>
    <n v="33.65"/>
    <n v="7.7"/>
    <n v="69.3"/>
    <n v="302.84999999999997"/>
    <n v="-233.54999999999995"/>
  </r>
  <r>
    <s v="TXN04452"/>
    <x v="325"/>
    <s v="CUST0413"/>
    <x v="211"/>
    <x v="3"/>
    <x v="69"/>
    <x v="69"/>
    <x v="1"/>
    <n v="7"/>
    <n v="25.33"/>
    <n v="90.85"/>
    <n v="635.94999999999993"/>
    <n v="177.31"/>
    <n v="458.63999999999993"/>
  </r>
  <r>
    <s v="TXN04453"/>
    <x v="318"/>
    <s v="CUST0557"/>
    <x v="275"/>
    <x v="3"/>
    <x v="38"/>
    <x v="38"/>
    <x v="3"/>
    <n v="6"/>
    <n v="32.54"/>
    <n v="10.61"/>
    <n v="63.66"/>
    <n v="195.24"/>
    <n v="-131.58000000000001"/>
  </r>
  <r>
    <s v="TXN04454"/>
    <x v="274"/>
    <s v="CUST0986"/>
    <x v="1277"/>
    <x v="3"/>
    <x v="41"/>
    <x v="41"/>
    <x v="4"/>
    <n v="1"/>
    <n v="45.1"/>
    <n v="92.32"/>
    <n v="92.32"/>
    <n v="45.1"/>
    <n v="47.219999999999992"/>
  </r>
  <r>
    <s v="TXN04455"/>
    <x v="345"/>
    <s v="CUST0164"/>
    <x v="545"/>
    <x v="0"/>
    <x v="38"/>
    <x v="38"/>
    <x v="3"/>
    <n v="9"/>
    <n v="32.54"/>
    <n v="50.89"/>
    <n v="458.01"/>
    <n v="292.86"/>
    <n v="165.14999999999998"/>
  </r>
  <r>
    <s v="TXN04456"/>
    <x v="222"/>
    <s v="CUST0737"/>
    <x v="1428"/>
    <x v="2"/>
    <x v="48"/>
    <x v="48"/>
    <x v="0"/>
    <n v="4"/>
    <n v="1.01"/>
    <n v="91.48"/>
    <n v="365.92"/>
    <n v="4.04"/>
    <n v="361.88"/>
  </r>
  <r>
    <s v="TXN04457"/>
    <x v="25"/>
    <s v="CUST0816"/>
    <x v="0"/>
    <x v="0"/>
    <x v="45"/>
    <x v="45"/>
    <x v="4"/>
    <n v="7"/>
    <n v="39.729999999999997"/>
    <n v="52.29"/>
    <n v="366.03"/>
    <n v="278.10999999999996"/>
    <n v="87.920000000000016"/>
  </r>
  <r>
    <s v="TXN04458"/>
    <x v="1"/>
    <s v="CUST0774"/>
    <x v="1125"/>
    <x v="2"/>
    <x v="12"/>
    <x v="12"/>
    <x v="2"/>
    <n v="9"/>
    <n v="32.950000000000003"/>
    <n v="31.21"/>
    <n v="280.89"/>
    <n v="296.55"/>
    <n v="-15.660000000000025"/>
  </r>
  <r>
    <s v="TXN04459"/>
    <x v="290"/>
    <s v="CUST0344"/>
    <x v="571"/>
    <x v="1"/>
    <x v="74"/>
    <x v="74"/>
    <x v="3"/>
    <n v="1"/>
    <n v="8.86"/>
    <n v="77.92"/>
    <n v="77.92"/>
    <n v="8.86"/>
    <n v="69.06"/>
  </r>
  <r>
    <s v="TXN04460"/>
    <x v="252"/>
    <s v="CUST0965"/>
    <x v="151"/>
    <x v="2"/>
    <x v="63"/>
    <x v="63"/>
    <x v="4"/>
    <n v="7"/>
    <n v="28.03"/>
    <n v="28.76"/>
    <n v="201.32000000000002"/>
    <n v="196.21"/>
    <n v="5.1100000000000136"/>
  </r>
  <r>
    <s v="TXN04461"/>
    <x v="254"/>
    <s v="CUST0904"/>
    <x v="330"/>
    <x v="1"/>
    <x v="43"/>
    <x v="43"/>
    <x v="0"/>
    <n v="9"/>
    <n v="30.96"/>
    <n v="6.06"/>
    <n v="54.54"/>
    <n v="278.64"/>
    <n v="-224.1"/>
  </r>
  <r>
    <s v="TXN04462"/>
    <x v="91"/>
    <s v="CUST0866"/>
    <x v="5"/>
    <x v="0"/>
    <x v="0"/>
    <x v="0"/>
    <x v="0"/>
    <n v="4"/>
    <n v="47.78"/>
    <n v="19.97"/>
    <n v="79.88"/>
    <n v="191.12"/>
    <n v="-111.24000000000001"/>
  </r>
  <r>
    <s v="TXN04463"/>
    <x v="28"/>
    <s v="CUST1035"/>
    <x v="1070"/>
    <x v="3"/>
    <x v="68"/>
    <x v="68"/>
    <x v="0"/>
    <n v="5"/>
    <n v="1.38"/>
    <n v="74.52"/>
    <n v="372.59999999999997"/>
    <n v="6.8999999999999995"/>
    <n v="365.7"/>
  </r>
  <r>
    <s v="TXN04464"/>
    <x v="103"/>
    <s v="CUST1249"/>
    <x v="189"/>
    <x v="1"/>
    <x v="15"/>
    <x v="15"/>
    <x v="4"/>
    <n v="7"/>
    <n v="40"/>
    <n v="63.07"/>
    <n v="441.49"/>
    <n v="280"/>
    <n v="161.49"/>
  </r>
  <r>
    <s v="TXN04465"/>
    <x v="62"/>
    <s v="CUST0888"/>
    <x v="1429"/>
    <x v="0"/>
    <x v="60"/>
    <x v="60"/>
    <x v="1"/>
    <n v="7"/>
    <n v="42.74"/>
    <n v="19.71"/>
    <n v="137.97"/>
    <n v="299.18"/>
    <n v="-161.21"/>
  </r>
  <r>
    <s v="TXN04466"/>
    <x v="130"/>
    <s v="CUST0320"/>
    <x v="970"/>
    <x v="2"/>
    <x v="50"/>
    <x v="50"/>
    <x v="2"/>
    <n v="3"/>
    <n v="23.2"/>
    <n v="25.08"/>
    <n v="75.239999999999995"/>
    <n v="69.599999999999994"/>
    <n v="5.6400000000000006"/>
  </r>
  <r>
    <s v="TXN04467"/>
    <x v="229"/>
    <s v="CUST0988"/>
    <x v="425"/>
    <x v="1"/>
    <x v="31"/>
    <x v="31"/>
    <x v="3"/>
    <n v="9"/>
    <n v="13.9"/>
    <n v="61.86"/>
    <n v="556.74"/>
    <n v="125.10000000000001"/>
    <n v="431.64"/>
  </r>
  <r>
    <s v="TXN04468"/>
    <x v="62"/>
    <s v="CUST0041"/>
    <x v="1135"/>
    <x v="0"/>
    <x v="56"/>
    <x v="56"/>
    <x v="0"/>
    <n v="5"/>
    <n v="41.18"/>
    <n v="42.27"/>
    <n v="211.35000000000002"/>
    <n v="205.9"/>
    <n v="5.4500000000000171"/>
  </r>
  <r>
    <s v="TXN04469"/>
    <x v="202"/>
    <s v="CUST0782"/>
    <x v="496"/>
    <x v="3"/>
    <x v="0"/>
    <x v="0"/>
    <x v="0"/>
    <n v="7"/>
    <n v="47.78"/>
    <n v="75.91"/>
    <n v="531.37"/>
    <n v="334.46000000000004"/>
    <n v="196.90999999999997"/>
  </r>
  <r>
    <s v="TXN04470"/>
    <x v="45"/>
    <s v="CUST0876"/>
    <x v="148"/>
    <x v="1"/>
    <x v="45"/>
    <x v="45"/>
    <x v="4"/>
    <n v="9"/>
    <n v="39.729999999999997"/>
    <n v="85.81"/>
    <n v="772.29"/>
    <n v="357.57"/>
    <n v="414.71999999999997"/>
  </r>
  <r>
    <s v="TXN04471"/>
    <x v="40"/>
    <s v="CUST0171"/>
    <x v="877"/>
    <x v="2"/>
    <x v="34"/>
    <x v="34"/>
    <x v="2"/>
    <n v="8"/>
    <n v="8.02"/>
    <n v="57.43"/>
    <n v="459.44"/>
    <n v="64.16"/>
    <n v="395.28"/>
  </r>
  <r>
    <s v="TXN04472"/>
    <x v="183"/>
    <s v="CUST0615"/>
    <x v="214"/>
    <x v="0"/>
    <x v="15"/>
    <x v="15"/>
    <x v="4"/>
    <n v="3"/>
    <n v="40"/>
    <n v="51.41"/>
    <n v="154.22999999999999"/>
    <n v="120"/>
    <n v="34.22999999999999"/>
  </r>
  <r>
    <s v="TXN04473"/>
    <x v="42"/>
    <s v="CUST1219"/>
    <x v="134"/>
    <x v="2"/>
    <x v="45"/>
    <x v="45"/>
    <x v="4"/>
    <n v="3"/>
    <n v="39.729999999999997"/>
    <n v="42.99"/>
    <n v="128.97"/>
    <n v="119.19"/>
    <n v="9.7800000000000011"/>
  </r>
  <r>
    <s v="TXN04474"/>
    <x v="294"/>
    <s v="CUST1101"/>
    <x v="830"/>
    <x v="2"/>
    <x v="74"/>
    <x v="74"/>
    <x v="3"/>
    <n v="2"/>
    <n v="8.86"/>
    <n v="55.94"/>
    <n v="111.88"/>
    <n v="17.72"/>
    <n v="94.16"/>
  </r>
  <r>
    <s v="TXN04475"/>
    <x v="92"/>
    <s v="CUST0313"/>
    <x v="1111"/>
    <x v="3"/>
    <x v="23"/>
    <x v="23"/>
    <x v="2"/>
    <n v="6"/>
    <n v="13.68"/>
    <n v="34.33"/>
    <n v="205.98"/>
    <n v="82.08"/>
    <n v="123.89999999999999"/>
  </r>
  <r>
    <s v="TXN04476"/>
    <x v="147"/>
    <s v="CUST1133"/>
    <x v="858"/>
    <x v="2"/>
    <x v="52"/>
    <x v="52"/>
    <x v="1"/>
    <n v="5"/>
    <n v="14.27"/>
    <n v="49.13"/>
    <n v="245.65"/>
    <n v="71.349999999999994"/>
    <n v="174.3"/>
  </r>
  <r>
    <s v="TXN04477"/>
    <x v="176"/>
    <s v="CUST1489"/>
    <x v="54"/>
    <x v="1"/>
    <x v="18"/>
    <x v="18"/>
    <x v="4"/>
    <n v="2"/>
    <n v="45.26"/>
    <n v="89.4"/>
    <n v="178.8"/>
    <n v="90.52"/>
    <n v="88.280000000000015"/>
  </r>
  <r>
    <s v="TXN04478"/>
    <x v="75"/>
    <s v="CUST0360"/>
    <x v="226"/>
    <x v="0"/>
    <x v="25"/>
    <x v="25"/>
    <x v="2"/>
    <n v="9"/>
    <n v="40.75"/>
    <n v="85.81"/>
    <n v="772.29"/>
    <n v="366.75"/>
    <n v="405.53999999999996"/>
  </r>
  <r>
    <s v="TXN04479"/>
    <x v="177"/>
    <s v="CUST0527"/>
    <x v="594"/>
    <x v="1"/>
    <x v="25"/>
    <x v="25"/>
    <x v="2"/>
    <n v="2"/>
    <n v="40.75"/>
    <n v="10.93"/>
    <n v="21.86"/>
    <n v="81.5"/>
    <n v="-59.64"/>
  </r>
  <r>
    <s v="TXN04480"/>
    <x v="259"/>
    <s v="CUST0780"/>
    <x v="60"/>
    <x v="2"/>
    <x v="47"/>
    <x v="47"/>
    <x v="2"/>
    <n v="9"/>
    <n v="29.86"/>
    <n v="53.68"/>
    <n v="483.12"/>
    <n v="268.74"/>
    <n v="214.38"/>
  </r>
  <r>
    <s v="TXN04481"/>
    <x v="342"/>
    <s v="CUST0950"/>
    <x v="12"/>
    <x v="1"/>
    <x v="68"/>
    <x v="68"/>
    <x v="0"/>
    <n v="3"/>
    <n v="1.38"/>
    <n v="31.61"/>
    <n v="94.83"/>
    <n v="4.1399999999999997"/>
    <n v="90.69"/>
  </r>
  <r>
    <s v="TXN04482"/>
    <x v="246"/>
    <s v="CUST0627"/>
    <x v="1395"/>
    <x v="1"/>
    <x v="6"/>
    <x v="6"/>
    <x v="1"/>
    <n v="3"/>
    <n v="49.21"/>
    <n v="6.02"/>
    <n v="18.059999999999999"/>
    <n v="147.63"/>
    <n v="-129.57"/>
  </r>
  <r>
    <s v="TXN04483"/>
    <x v="190"/>
    <s v="CUST0929"/>
    <x v="396"/>
    <x v="1"/>
    <x v="67"/>
    <x v="67"/>
    <x v="3"/>
    <n v="7"/>
    <n v="31.5"/>
    <n v="19.54"/>
    <n v="136.78"/>
    <n v="220.5"/>
    <n v="-83.72"/>
  </r>
  <r>
    <s v="TXN04484"/>
    <x v="97"/>
    <s v="CUST0581"/>
    <x v="348"/>
    <x v="2"/>
    <x v="63"/>
    <x v="63"/>
    <x v="4"/>
    <n v="8"/>
    <n v="28.03"/>
    <n v="34.5"/>
    <n v="276"/>
    <n v="224.24"/>
    <n v="51.759999999999991"/>
  </r>
  <r>
    <s v="TXN04485"/>
    <x v="52"/>
    <s v="CUST0769"/>
    <x v="261"/>
    <x v="0"/>
    <x v="72"/>
    <x v="72"/>
    <x v="1"/>
    <n v="4"/>
    <n v="3.66"/>
    <n v="98.25"/>
    <n v="393"/>
    <n v="14.64"/>
    <n v="378.36"/>
  </r>
  <r>
    <s v="TXN04486"/>
    <x v="75"/>
    <s v="CUST1152"/>
    <x v="136"/>
    <x v="3"/>
    <x v="4"/>
    <x v="4"/>
    <x v="1"/>
    <n v="6"/>
    <n v="1.21"/>
    <n v="55.9"/>
    <n v="335.4"/>
    <n v="7.26"/>
    <n v="328.14"/>
  </r>
  <r>
    <s v="TXN04487"/>
    <x v="112"/>
    <s v="CUST1242"/>
    <x v="1230"/>
    <x v="0"/>
    <x v="35"/>
    <x v="35"/>
    <x v="4"/>
    <n v="9"/>
    <n v="48.19"/>
    <n v="17.03"/>
    <n v="153.27000000000001"/>
    <n v="433.71"/>
    <n v="-280.43999999999994"/>
  </r>
  <r>
    <s v="TXN04488"/>
    <x v="310"/>
    <s v="CUST0985"/>
    <x v="1025"/>
    <x v="3"/>
    <x v="16"/>
    <x v="16"/>
    <x v="3"/>
    <n v="9"/>
    <n v="47.88"/>
    <n v="81.36"/>
    <n v="732.24"/>
    <n v="430.92"/>
    <n v="301.32"/>
  </r>
  <r>
    <s v="TXN04489"/>
    <x v="87"/>
    <s v="CUST0148"/>
    <x v="756"/>
    <x v="0"/>
    <x v="43"/>
    <x v="43"/>
    <x v="0"/>
    <n v="2"/>
    <n v="30.96"/>
    <n v="58.14"/>
    <n v="116.28"/>
    <n v="61.92"/>
    <n v="54.36"/>
  </r>
  <r>
    <s v="TXN04490"/>
    <x v="259"/>
    <s v="CUST0683"/>
    <x v="219"/>
    <x v="1"/>
    <x v="35"/>
    <x v="35"/>
    <x v="4"/>
    <n v="6"/>
    <n v="48.19"/>
    <n v="50.67"/>
    <n v="304.02"/>
    <n v="289.14"/>
    <n v="14.879999999999995"/>
  </r>
  <r>
    <s v="TXN04491"/>
    <x v="94"/>
    <s v="CUST0280"/>
    <x v="845"/>
    <x v="0"/>
    <x v="13"/>
    <x v="13"/>
    <x v="0"/>
    <n v="8"/>
    <n v="4.59"/>
    <n v="20.81"/>
    <n v="166.48"/>
    <n v="36.72"/>
    <n v="129.76"/>
  </r>
  <r>
    <s v="TXN04492"/>
    <x v="170"/>
    <s v="CUST1465"/>
    <x v="1289"/>
    <x v="3"/>
    <x v="23"/>
    <x v="23"/>
    <x v="2"/>
    <n v="4"/>
    <n v="13.68"/>
    <n v="72.64"/>
    <n v="290.56"/>
    <n v="54.72"/>
    <n v="235.84"/>
  </r>
  <r>
    <s v="TXN04493"/>
    <x v="156"/>
    <s v="CUST0962"/>
    <x v="1137"/>
    <x v="2"/>
    <x v="26"/>
    <x v="26"/>
    <x v="4"/>
    <n v="2"/>
    <n v="21.34"/>
    <n v="79.42"/>
    <n v="158.84"/>
    <n v="42.68"/>
    <n v="116.16"/>
  </r>
  <r>
    <s v="TXN04494"/>
    <x v="172"/>
    <s v="CUST0401"/>
    <x v="466"/>
    <x v="3"/>
    <x v="38"/>
    <x v="38"/>
    <x v="3"/>
    <n v="7"/>
    <n v="32.54"/>
    <n v="17"/>
    <n v="119"/>
    <n v="227.78"/>
    <n v="-108.78"/>
  </r>
  <r>
    <s v="TXN04495"/>
    <x v="196"/>
    <s v="CUST0317"/>
    <x v="1044"/>
    <x v="2"/>
    <x v="40"/>
    <x v="40"/>
    <x v="4"/>
    <n v="8"/>
    <n v="21.9"/>
    <n v="33.46"/>
    <n v="267.68"/>
    <n v="175.2"/>
    <n v="92.480000000000018"/>
  </r>
  <r>
    <s v="TXN04496"/>
    <x v="152"/>
    <s v="CUST0389"/>
    <x v="738"/>
    <x v="2"/>
    <x v="61"/>
    <x v="61"/>
    <x v="1"/>
    <n v="6"/>
    <n v="36.08"/>
    <n v="31.14"/>
    <n v="186.84"/>
    <n v="216.48"/>
    <n v="-29.639999999999986"/>
  </r>
  <r>
    <s v="TXN04497"/>
    <x v="88"/>
    <s v="CUST0009"/>
    <x v="309"/>
    <x v="0"/>
    <x v="35"/>
    <x v="35"/>
    <x v="4"/>
    <n v="2"/>
    <n v="48.19"/>
    <n v="49.58"/>
    <n v="99.16"/>
    <n v="96.38"/>
    <n v="2.7800000000000011"/>
  </r>
  <r>
    <s v="TXN04498"/>
    <x v="358"/>
    <s v="CUST0027"/>
    <x v="1042"/>
    <x v="0"/>
    <x v="56"/>
    <x v="56"/>
    <x v="0"/>
    <n v="9"/>
    <n v="41.18"/>
    <n v="96.82"/>
    <n v="871.37999999999988"/>
    <n v="370.62"/>
    <n v="500.75999999999988"/>
  </r>
  <r>
    <s v="TXN04499"/>
    <x v="165"/>
    <s v="CUST1026"/>
    <x v="17"/>
    <x v="3"/>
    <x v="5"/>
    <x v="5"/>
    <x v="2"/>
    <n v="9"/>
    <n v="35.82"/>
    <n v="42.07"/>
    <n v="378.63"/>
    <n v="322.38"/>
    <n v="56.25"/>
  </r>
  <r>
    <s v="TXN04500"/>
    <x v="36"/>
    <s v="CUST1496"/>
    <x v="74"/>
    <x v="2"/>
    <x v="35"/>
    <x v="35"/>
    <x v="4"/>
    <n v="9"/>
    <n v="48.19"/>
    <n v="9.76"/>
    <n v="87.84"/>
    <n v="433.71"/>
    <n v="-345.87"/>
  </r>
  <r>
    <s v="TXN04501"/>
    <x v="283"/>
    <s v="CUST1486"/>
    <x v="660"/>
    <x v="3"/>
    <x v="19"/>
    <x v="19"/>
    <x v="3"/>
    <n v="2"/>
    <n v="22.66"/>
    <n v="51.45"/>
    <n v="102.9"/>
    <n v="45.32"/>
    <n v="57.580000000000005"/>
  </r>
  <r>
    <s v="TXN04502"/>
    <x v="158"/>
    <s v="CUST0767"/>
    <x v="285"/>
    <x v="0"/>
    <x v="17"/>
    <x v="17"/>
    <x v="1"/>
    <n v="2"/>
    <n v="26.74"/>
    <n v="96.54"/>
    <n v="193.08"/>
    <n v="53.48"/>
    <n v="139.60000000000002"/>
  </r>
  <r>
    <s v="TXN04503"/>
    <x v="328"/>
    <s v="CUST1007"/>
    <x v="1093"/>
    <x v="2"/>
    <x v="64"/>
    <x v="64"/>
    <x v="4"/>
    <n v="1"/>
    <n v="34.61"/>
    <n v="86.64"/>
    <n v="86.64"/>
    <n v="34.61"/>
    <n v="52.03"/>
  </r>
  <r>
    <s v="TXN04504"/>
    <x v="330"/>
    <s v="CUST0829"/>
    <x v="967"/>
    <x v="0"/>
    <x v="63"/>
    <x v="63"/>
    <x v="4"/>
    <n v="2"/>
    <n v="28.03"/>
    <n v="82.09"/>
    <n v="164.18"/>
    <n v="56.06"/>
    <n v="108.12"/>
  </r>
  <r>
    <s v="TXN04505"/>
    <x v="203"/>
    <s v="CUST0852"/>
    <x v="517"/>
    <x v="1"/>
    <x v="33"/>
    <x v="33"/>
    <x v="3"/>
    <n v="8"/>
    <n v="35.53"/>
    <n v="79.98"/>
    <n v="639.84"/>
    <n v="284.24"/>
    <n v="355.6"/>
  </r>
  <r>
    <s v="TXN04506"/>
    <x v="82"/>
    <s v="CUST0809"/>
    <x v="1098"/>
    <x v="3"/>
    <x v="48"/>
    <x v="48"/>
    <x v="0"/>
    <n v="6"/>
    <n v="1.01"/>
    <n v="54.83"/>
    <n v="328.98"/>
    <n v="6.0600000000000005"/>
    <n v="322.92"/>
  </r>
  <r>
    <s v="TXN04507"/>
    <x v="188"/>
    <s v="CUST0765"/>
    <x v="844"/>
    <x v="2"/>
    <x v="44"/>
    <x v="44"/>
    <x v="4"/>
    <n v="1"/>
    <n v="2.25"/>
    <n v="43.61"/>
    <n v="43.61"/>
    <n v="2.25"/>
    <n v="41.36"/>
  </r>
  <r>
    <s v="TXN04508"/>
    <x v="60"/>
    <s v="CUST0787"/>
    <x v="53"/>
    <x v="3"/>
    <x v="23"/>
    <x v="23"/>
    <x v="2"/>
    <n v="1"/>
    <n v="13.68"/>
    <n v="93.4"/>
    <n v="93.4"/>
    <n v="13.68"/>
    <n v="79.72"/>
  </r>
  <r>
    <s v="TXN04509"/>
    <x v="238"/>
    <s v="CUST1003"/>
    <x v="1106"/>
    <x v="1"/>
    <x v="39"/>
    <x v="39"/>
    <x v="1"/>
    <n v="3"/>
    <n v="2.85"/>
    <n v="20.49"/>
    <n v="61.47"/>
    <n v="8.5500000000000007"/>
    <n v="52.92"/>
  </r>
  <r>
    <s v="TXN04510"/>
    <x v="225"/>
    <s v="CUST0631"/>
    <x v="72"/>
    <x v="2"/>
    <x v="46"/>
    <x v="46"/>
    <x v="3"/>
    <n v="5"/>
    <n v="15.25"/>
    <n v="35.57"/>
    <n v="177.85"/>
    <n v="76.25"/>
    <n v="101.6"/>
  </r>
  <r>
    <s v="TXN04511"/>
    <x v="195"/>
    <s v="CUST1313"/>
    <x v="1206"/>
    <x v="1"/>
    <x v="5"/>
    <x v="5"/>
    <x v="2"/>
    <n v="6"/>
    <n v="35.82"/>
    <n v="11.95"/>
    <n v="71.699999999999989"/>
    <n v="214.92000000000002"/>
    <n v="-143.22000000000003"/>
  </r>
  <r>
    <s v="TXN04512"/>
    <x v="284"/>
    <s v="CUST1205"/>
    <x v="1138"/>
    <x v="1"/>
    <x v="30"/>
    <x v="30"/>
    <x v="3"/>
    <n v="8"/>
    <n v="24.03"/>
    <n v="17.32"/>
    <n v="138.56"/>
    <n v="192.24"/>
    <n v="-53.680000000000007"/>
  </r>
  <r>
    <s v="TXN04513"/>
    <x v="88"/>
    <s v="CUST0146"/>
    <x v="351"/>
    <x v="1"/>
    <x v="33"/>
    <x v="33"/>
    <x v="3"/>
    <n v="6"/>
    <n v="35.53"/>
    <n v="18.64"/>
    <n v="111.84"/>
    <n v="213.18"/>
    <n v="-101.34"/>
  </r>
  <r>
    <s v="TXN04514"/>
    <x v="340"/>
    <s v="CUST0838"/>
    <x v="1397"/>
    <x v="0"/>
    <x v="45"/>
    <x v="45"/>
    <x v="4"/>
    <n v="4"/>
    <n v="39.729999999999997"/>
    <n v="32.79"/>
    <n v="131.16"/>
    <n v="158.91999999999999"/>
    <n v="-27.759999999999991"/>
  </r>
  <r>
    <s v="TXN04515"/>
    <x v="41"/>
    <s v="CUST0080"/>
    <x v="1430"/>
    <x v="1"/>
    <x v="65"/>
    <x v="65"/>
    <x v="1"/>
    <n v="6"/>
    <n v="47.62"/>
    <n v="28.47"/>
    <n v="170.82"/>
    <n v="285.71999999999997"/>
    <n v="-114.89999999999998"/>
  </r>
  <r>
    <s v="TXN04516"/>
    <x v="187"/>
    <s v="CUST0255"/>
    <x v="1015"/>
    <x v="1"/>
    <x v="28"/>
    <x v="28"/>
    <x v="3"/>
    <n v="3"/>
    <n v="16.21"/>
    <n v="36.53"/>
    <n v="109.59"/>
    <n v="48.63"/>
    <n v="60.96"/>
  </r>
  <r>
    <s v="TXN04517"/>
    <x v="347"/>
    <s v="CUST0789"/>
    <x v="893"/>
    <x v="0"/>
    <x v="69"/>
    <x v="69"/>
    <x v="1"/>
    <n v="5"/>
    <n v="25.33"/>
    <n v="44.48"/>
    <n v="222.39999999999998"/>
    <n v="126.64999999999999"/>
    <n v="95.749999999999986"/>
  </r>
  <r>
    <s v="TXN04518"/>
    <x v="348"/>
    <s v="CUST1159"/>
    <x v="64"/>
    <x v="1"/>
    <x v="30"/>
    <x v="30"/>
    <x v="3"/>
    <n v="6"/>
    <n v="24.03"/>
    <n v="81.89"/>
    <n v="491.34000000000003"/>
    <n v="144.18"/>
    <n v="347.16"/>
  </r>
  <r>
    <s v="TXN04519"/>
    <x v="195"/>
    <s v="CUST0333"/>
    <x v="67"/>
    <x v="1"/>
    <x v="41"/>
    <x v="41"/>
    <x v="4"/>
    <n v="8"/>
    <n v="45.1"/>
    <n v="79.66"/>
    <n v="637.28"/>
    <n v="360.8"/>
    <n v="276.47999999999996"/>
  </r>
  <r>
    <s v="TXN04520"/>
    <x v="90"/>
    <s v="CUST0398"/>
    <x v="227"/>
    <x v="2"/>
    <x v="24"/>
    <x v="24"/>
    <x v="0"/>
    <n v="3"/>
    <n v="24.52"/>
    <n v="65.040000000000006"/>
    <n v="195.12"/>
    <n v="73.56"/>
    <n v="121.56"/>
  </r>
  <r>
    <s v="TXN04521"/>
    <x v="179"/>
    <s v="CUST0894"/>
    <x v="716"/>
    <x v="0"/>
    <x v="25"/>
    <x v="25"/>
    <x v="2"/>
    <n v="4"/>
    <n v="40.75"/>
    <n v="69.83"/>
    <n v="279.32"/>
    <n v="163"/>
    <n v="116.32"/>
  </r>
  <r>
    <s v="TXN04522"/>
    <x v="147"/>
    <s v="CUST0523"/>
    <x v="642"/>
    <x v="0"/>
    <x v="4"/>
    <x v="4"/>
    <x v="1"/>
    <n v="1"/>
    <n v="1.21"/>
    <n v="69.2"/>
    <n v="69.2"/>
    <n v="1.21"/>
    <n v="67.990000000000009"/>
  </r>
  <r>
    <s v="TXN04523"/>
    <x v="160"/>
    <s v="CUST1480"/>
    <x v="16"/>
    <x v="0"/>
    <x v="20"/>
    <x v="20"/>
    <x v="3"/>
    <n v="7"/>
    <n v="40.85"/>
    <n v="40.4"/>
    <n v="282.8"/>
    <n v="285.95"/>
    <n v="-3.1499999999999773"/>
  </r>
  <r>
    <s v="TXN04524"/>
    <x v="133"/>
    <s v="CUST0714"/>
    <x v="404"/>
    <x v="3"/>
    <x v="74"/>
    <x v="74"/>
    <x v="3"/>
    <n v="5"/>
    <n v="8.86"/>
    <n v="55.59"/>
    <n v="277.95000000000005"/>
    <n v="44.3"/>
    <n v="233.65000000000003"/>
  </r>
  <r>
    <s v="TXN04525"/>
    <x v="84"/>
    <s v="CUST1044"/>
    <x v="521"/>
    <x v="1"/>
    <x v="45"/>
    <x v="45"/>
    <x v="4"/>
    <n v="7"/>
    <n v="39.729999999999997"/>
    <n v="40.28"/>
    <n v="281.96000000000004"/>
    <n v="278.10999999999996"/>
    <n v="3.8500000000000796"/>
  </r>
  <r>
    <s v="TXN04526"/>
    <x v="171"/>
    <s v="CUST1453"/>
    <x v="905"/>
    <x v="3"/>
    <x v="10"/>
    <x v="10"/>
    <x v="1"/>
    <n v="1"/>
    <n v="41.78"/>
    <n v="57.82"/>
    <n v="57.82"/>
    <n v="41.78"/>
    <n v="16.04"/>
  </r>
  <r>
    <s v="TXN04527"/>
    <x v="31"/>
    <s v="CUST1001"/>
    <x v="1139"/>
    <x v="3"/>
    <x v="18"/>
    <x v="18"/>
    <x v="4"/>
    <n v="4"/>
    <n v="45.26"/>
    <n v="30.06"/>
    <n v="120.24"/>
    <n v="181.04"/>
    <n v="-60.8"/>
  </r>
  <r>
    <s v="TXN04528"/>
    <x v="89"/>
    <s v="CUST1301"/>
    <x v="1352"/>
    <x v="2"/>
    <x v="73"/>
    <x v="73"/>
    <x v="1"/>
    <n v="6"/>
    <n v="14.95"/>
    <n v="18.98"/>
    <n v="113.88"/>
    <n v="89.699999999999989"/>
    <n v="24.180000000000007"/>
  </r>
  <r>
    <s v="TXN04529"/>
    <x v="158"/>
    <s v="CUST1411"/>
    <x v="169"/>
    <x v="1"/>
    <x v="18"/>
    <x v="18"/>
    <x v="4"/>
    <n v="5"/>
    <n v="45.26"/>
    <n v="32.75"/>
    <n v="163.75"/>
    <n v="226.29999999999998"/>
    <n v="-62.549999999999983"/>
  </r>
  <r>
    <s v="TXN04530"/>
    <x v="349"/>
    <s v="CUST0755"/>
    <x v="145"/>
    <x v="0"/>
    <x v="46"/>
    <x v="46"/>
    <x v="3"/>
    <n v="3"/>
    <n v="15.25"/>
    <n v="76.94"/>
    <n v="230.82"/>
    <n v="45.75"/>
    <n v="185.07"/>
  </r>
  <r>
    <s v="TXN04531"/>
    <x v="129"/>
    <s v="CUST1427"/>
    <x v="782"/>
    <x v="2"/>
    <x v="36"/>
    <x v="36"/>
    <x v="2"/>
    <n v="6"/>
    <n v="44.18"/>
    <n v="48.99"/>
    <n v="293.94"/>
    <n v="265.08"/>
    <n v="28.860000000000014"/>
  </r>
  <r>
    <s v="TXN04532"/>
    <x v="190"/>
    <s v="CUST0119"/>
    <x v="1311"/>
    <x v="0"/>
    <x v="64"/>
    <x v="64"/>
    <x v="4"/>
    <n v="8"/>
    <n v="34.61"/>
    <n v="60.79"/>
    <n v="486.32"/>
    <n v="276.88"/>
    <n v="209.44"/>
  </r>
  <r>
    <s v="TXN04533"/>
    <x v="316"/>
    <s v="CUST1334"/>
    <x v="1321"/>
    <x v="2"/>
    <x v="41"/>
    <x v="41"/>
    <x v="4"/>
    <n v="3"/>
    <n v="45.1"/>
    <n v="91.98"/>
    <n v="275.94"/>
    <n v="135.30000000000001"/>
    <n v="140.63999999999999"/>
  </r>
  <r>
    <s v="TXN04534"/>
    <x v="334"/>
    <s v="CUST0790"/>
    <x v="1431"/>
    <x v="1"/>
    <x v="55"/>
    <x v="55"/>
    <x v="1"/>
    <n v="7"/>
    <n v="21.45"/>
    <n v="97.73"/>
    <n v="684.11"/>
    <n v="150.15"/>
    <n v="533.96"/>
  </r>
  <r>
    <s v="TXN04535"/>
    <x v="217"/>
    <s v="CUST0869"/>
    <x v="522"/>
    <x v="2"/>
    <x v="52"/>
    <x v="52"/>
    <x v="1"/>
    <n v="1"/>
    <n v="14.27"/>
    <n v="87.57"/>
    <n v="87.57"/>
    <n v="14.27"/>
    <n v="73.3"/>
  </r>
  <r>
    <s v="TXN04536"/>
    <x v="266"/>
    <s v="CUST0506"/>
    <x v="864"/>
    <x v="3"/>
    <x v="35"/>
    <x v="35"/>
    <x v="4"/>
    <n v="2"/>
    <n v="48.19"/>
    <n v="6.04"/>
    <n v="12.08"/>
    <n v="96.38"/>
    <n v="-84.3"/>
  </r>
  <r>
    <s v="TXN04537"/>
    <x v="342"/>
    <s v="CUST0497"/>
    <x v="1280"/>
    <x v="0"/>
    <x v="18"/>
    <x v="18"/>
    <x v="4"/>
    <n v="2"/>
    <n v="45.26"/>
    <n v="60.62"/>
    <n v="121.24"/>
    <n v="90.52"/>
    <n v="30.72"/>
  </r>
  <r>
    <s v="TXN04538"/>
    <x v="55"/>
    <s v="CUST0979"/>
    <x v="1266"/>
    <x v="1"/>
    <x v="28"/>
    <x v="28"/>
    <x v="3"/>
    <n v="8"/>
    <n v="16.21"/>
    <n v="55.19"/>
    <n v="441.52"/>
    <n v="129.68"/>
    <n v="311.83999999999997"/>
  </r>
  <r>
    <s v="TXN04539"/>
    <x v="157"/>
    <s v="CUST0071"/>
    <x v="1417"/>
    <x v="0"/>
    <x v="20"/>
    <x v="20"/>
    <x v="3"/>
    <n v="6"/>
    <n v="40.85"/>
    <n v="38.46"/>
    <n v="230.76"/>
    <n v="245.10000000000002"/>
    <n v="-14.340000000000032"/>
  </r>
  <r>
    <s v="TXN04540"/>
    <x v="144"/>
    <s v="CUST0741"/>
    <x v="1023"/>
    <x v="1"/>
    <x v="64"/>
    <x v="64"/>
    <x v="4"/>
    <n v="9"/>
    <n v="34.61"/>
    <n v="74.45"/>
    <n v="670.05000000000007"/>
    <n v="311.49"/>
    <n v="358.56000000000006"/>
  </r>
  <r>
    <s v="TXN04541"/>
    <x v="192"/>
    <s v="CUST1293"/>
    <x v="1384"/>
    <x v="1"/>
    <x v="44"/>
    <x v="44"/>
    <x v="4"/>
    <n v="5"/>
    <n v="2.25"/>
    <n v="94.12"/>
    <n v="470.6"/>
    <n v="11.25"/>
    <n v="459.35"/>
  </r>
  <r>
    <s v="TXN04542"/>
    <x v="13"/>
    <s v="CUST1448"/>
    <x v="171"/>
    <x v="3"/>
    <x v="38"/>
    <x v="38"/>
    <x v="3"/>
    <n v="2"/>
    <n v="32.54"/>
    <n v="48.79"/>
    <n v="97.58"/>
    <n v="65.08"/>
    <n v="32.5"/>
  </r>
  <r>
    <s v="TXN04543"/>
    <x v="289"/>
    <s v="CUST1386"/>
    <x v="300"/>
    <x v="2"/>
    <x v="68"/>
    <x v="68"/>
    <x v="0"/>
    <n v="4"/>
    <n v="1.38"/>
    <n v="97.8"/>
    <n v="391.2"/>
    <n v="5.52"/>
    <n v="385.68"/>
  </r>
  <r>
    <s v="TXN04544"/>
    <x v="196"/>
    <s v="CUST0058"/>
    <x v="1126"/>
    <x v="2"/>
    <x v="4"/>
    <x v="4"/>
    <x v="1"/>
    <n v="6"/>
    <n v="1.21"/>
    <n v="13.93"/>
    <n v="83.58"/>
    <n v="7.26"/>
    <n v="76.319999999999993"/>
  </r>
  <r>
    <s v="TXN04545"/>
    <x v="335"/>
    <s v="CUST1429"/>
    <x v="1287"/>
    <x v="0"/>
    <x v="42"/>
    <x v="42"/>
    <x v="1"/>
    <n v="5"/>
    <n v="1.35"/>
    <n v="21.53"/>
    <n v="107.65"/>
    <n v="6.75"/>
    <n v="100.9"/>
  </r>
  <r>
    <s v="TXN04546"/>
    <x v="56"/>
    <s v="CUST1364"/>
    <x v="948"/>
    <x v="0"/>
    <x v="57"/>
    <x v="57"/>
    <x v="0"/>
    <n v="5"/>
    <n v="31.77"/>
    <n v="46.49"/>
    <n v="232.45000000000002"/>
    <n v="158.85"/>
    <n v="73.600000000000023"/>
  </r>
  <r>
    <s v="TXN04547"/>
    <x v="22"/>
    <s v="CUST1322"/>
    <x v="693"/>
    <x v="2"/>
    <x v="25"/>
    <x v="25"/>
    <x v="2"/>
    <n v="3"/>
    <n v="40.75"/>
    <n v="58.87"/>
    <n v="176.60999999999999"/>
    <n v="122.25"/>
    <n v="54.359999999999985"/>
  </r>
  <r>
    <s v="TXN04548"/>
    <x v="3"/>
    <s v="CUST0303"/>
    <x v="965"/>
    <x v="1"/>
    <x v="54"/>
    <x v="54"/>
    <x v="1"/>
    <n v="3"/>
    <n v="48.6"/>
    <n v="36.54"/>
    <n v="109.62"/>
    <n v="145.80000000000001"/>
    <n v="-36.180000000000007"/>
  </r>
  <r>
    <s v="TXN04549"/>
    <x v="320"/>
    <s v="CUST0536"/>
    <x v="603"/>
    <x v="1"/>
    <x v="61"/>
    <x v="61"/>
    <x v="1"/>
    <n v="5"/>
    <n v="36.08"/>
    <n v="87.58"/>
    <n v="437.9"/>
    <n v="180.39999999999998"/>
    <n v="257.5"/>
  </r>
  <r>
    <s v="TXN04550"/>
    <x v="299"/>
    <s v="CUST1240"/>
    <x v="991"/>
    <x v="2"/>
    <x v="15"/>
    <x v="15"/>
    <x v="4"/>
    <n v="8"/>
    <n v="40"/>
    <n v="92.29"/>
    <n v="738.32"/>
    <n v="320"/>
    <n v="418.32000000000005"/>
  </r>
  <r>
    <s v="TXN04551"/>
    <x v="18"/>
    <s v="CUST0933"/>
    <x v="138"/>
    <x v="0"/>
    <x v="37"/>
    <x v="37"/>
    <x v="2"/>
    <n v="4"/>
    <n v="36.64"/>
    <n v="43.38"/>
    <n v="173.52"/>
    <n v="146.56"/>
    <n v="26.960000000000008"/>
  </r>
  <r>
    <s v="TXN04552"/>
    <x v="322"/>
    <s v="CUST1395"/>
    <x v="1312"/>
    <x v="0"/>
    <x v="0"/>
    <x v="0"/>
    <x v="0"/>
    <n v="1"/>
    <n v="47.78"/>
    <n v="35.049999999999997"/>
    <n v="35.049999999999997"/>
    <n v="47.78"/>
    <n v="-12.730000000000004"/>
  </r>
  <r>
    <s v="TXN04553"/>
    <x v="64"/>
    <s v="CUST0302"/>
    <x v="972"/>
    <x v="0"/>
    <x v="32"/>
    <x v="32"/>
    <x v="1"/>
    <n v="6"/>
    <n v="3.21"/>
    <n v="44.28"/>
    <n v="265.68"/>
    <n v="19.259999999999998"/>
    <n v="246.42000000000002"/>
  </r>
  <r>
    <s v="TXN04554"/>
    <x v="46"/>
    <s v="CUST0521"/>
    <x v="1187"/>
    <x v="0"/>
    <x v="60"/>
    <x v="60"/>
    <x v="1"/>
    <n v="6"/>
    <n v="42.74"/>
    <n v="91.08"/>
    <n v="546.48"/>
    <n v="256.44"/>
    <n v="290.04000000000002"/>
  </r>
  <r>
    <s v="TXN04555"/>
    <x v="112"/>
    <s v="CUST0507"/>
    <x v="1372"/>
    <x v="3"/>
    <x v="67"/>
    <x v="67"/>
    <x v="3"/>
    <n v="8"/>
    <n v="31.5"/>
    <n v="70.349999999999994"/>
    <n v="562.79999999999995"/>
    <n v="252"/>
    <n v="310.79999999999995"/>
  </r>
  <r>
    <s v="TXN04556"/>
    <x v="14"/>
    <s v="CUST1234"/>
    <x v="1202"/>
    <x v="1"/>
    <x v="46"/>
    <x v="46"/>
    <x v="3"/>
    <n v="5"/>
    <n v="15.25"/>
    <n v="92.67"/>
    <n v="463.35"/>
    <n v="76.25"/>
    <n v="387.1"/>
  </r>
  <r>
    <s v="TXN04557"/>
    <x v="145"/>
    <s v="CUST1185"/>
    <x v="578"/>
    <x v="3"/>
    <x v="56"/>
    <x v="56"/>
    <x v="0"/>
    <n v="9"/>
    <n v="41.18"/>
    <n v="99.41"/>
    <n v="894.68999999999994"/>
    <n v="370.62"/>
    <n v="524.06999999999994"/>
  </r>
  <r>
    <s v="TXN04558"/>
    <x v="358"/>
    <s v="CUST1358"/>
    <x v="436"/>
    <x v="3"/>
    <x v="65"/>
    <x v="65"/>
    <x v="1"/>
    <n v="9"/>
    <n v="47.62"/>
    <n v="93.51"/>
    <n v="841.59"/>
    <n v="428.58"/>
    <n v="413.01000000000005"/>
  </r>
  <r>
    <s v="TXN04559"/>
    <x v="140"/>
    <s v="CUST0331"/>
    <x v="128"/>
    <x v="2"/>
    <x v="46"/>
    <x v="46"/>
    <x v="3"/>
    <n v="4"/>
    <n v="15.25"/>
    <n v="29.12"/>
    <n v="116.48"/>
    <n v="61"/>
    <n v="55.480000000000004"/>
  </r>
  <r>
    <s v="TXN04560"/>
    <x v="214"/>
    <s v="CUST0026"/>
    <x v="85"/>
    <x v="1"/>
    <x v="19"/>
    <x v="19"/>
    <x v="3"/>
    <n v="8"/>
    <n v="22.66"/>
    <n v="54.27"/>
    <n v="434.16"/>
    <n v="181.28"/>
    <n v="252.88000000000002"/>
  </r>
  <r>
    <s v="TXN04561"/>
    <x v="302"/>
    <s v="CUST0240"/>
    <x v="269"/>
    <x v="2"/>
    <x v="54"/>
    <x v="54"/>
    <x v="1"/>
    <n v="8"/>
    <n v="48.6"/>
    <n v="28.83"/>
    <n v="230.64"/>
    <n v="388.8"/>
    <n v="-158.16000000000003"/>
  </r>
  <r>
    <s v="TXN04562"/>
    <x v="257"/>
    <s v="CUST0190"/>
    <x v="287"/>
    <x v="3"/>
    <x v="2"/>
    <x v="2"/>
    <x v="1"/>
    <n v="6"/>
    <n v="33.65"/>
    <n v="35.25"/>
    <n v="211.5"/>
    <n v="201.89999999999998"/>
    <n v="9.6000000000000227"/>
  </r>
  <r>
    <s v="TXN04563"/>
    <x v="177"/>
    <s v="CUST1320"/>
    <x v="384"/>
    <x v="2"/>
    <x v="52"/>
    <x v="52"/>
    <x v="1"/>
    <n v="3"/>
    <n v="14.27"/>
    <n v="53.77"/>
    <n v="161.31"/>
    <n v="42.81"/>
    <n v="118.5"/>
  </r>
  <r>
    <s v="TXN04564"/>
    <x v="345"/>
    <s v="CUST1458"/>
    <x v="40"/>
    <x v="2"/>
    <x v="38"/>
    <x v="38"/>
    <x v="3"/>
    <n v="4"/>
    <n v="32.54"/>
    <n v="90.5"/>
    <n v="362"/>
    <n v="130.16"/>
    <n v="231.84"/>
  </r>
  <r>
    <s v="TXN04565"/>
    <x v="49"/>
    <s v="CUST0788"/>
    <x v="503"/>
    <x v="0"/>
    <x v="37"/>
    <x v="37"/>
    <x v="2"/>
    <n v="4"/>
    <n v="36.64"/>
    <n v="78.55"/>
    <n v="314.2"/>
    <n v="146.56"/>
    <n v="167.64"/>
  </r>
  <r>
    <s v="TXN04566"/>
    <x v="262"/>
    <s v="CUST0815"/>
    <x v="993"/>
    <x v="2"/>
    <x v="64"/>
    <x v="64"/>
    <x v="4"/>
    <n v="8"/>
    <n v="34.61"/>
    <n v="74.66"/>
    <n v="597.28"/>
    <n v="276.88"/>
    <n v="320.39999999999998"/>
  </r>
  <r>
    <s v="TXN04567"/>
    <x v="40"/>
    <s v="CUST1447"/>
    <x v="46"/>
    <x v="1"/>
    <x v="74"/>
    <x v="74"/>
    <x v="3"/>
    <n v="2"/>
    <n v="8.86"/>
    <n v="55.19"/>
    <n v="110.38"/>
    <n v="17.72"/>
    <n v="92.66"/>
  </r>
  <r>
    <s v="TXN04568"/>
    <x v="66"/>
    <s v="CUST1201"/>
    <x v="1345"/>
    <x v="0"/>
    <x v="25"/>
    <x v="25"/>
    <x v="2"/>
    <n v="6"/>
    <n v="40.75"/>
    <n v="78.67"/>
    <n v="472.02"/>
    <n v="244.5"/>
    <n v="227.51999999999998"/>
  </r>
  <r>
    <s v="TXN04569"/>
    <x v="304"/>
    <s v="CUST0165"/>
    <x v="728"/>
    <x v="3"/>
    <x v="70"/>
    <x v="70"/>
    <x v="2"/>
    <n v="6"/>
    <n v="36.229999999999997"/>
    <n v="52.95"/>
    <n v="317.70000000000005"/>
    <n v="217.38"/>
    <n v="100.32000000000005"/>
  </r>
  <r>
    <s v="TXN04570"/>
    <x v="80"/>
    <s v="CUST1062"/>
    <x v="1043"/>
    <x v="2"/>
    <x v="11"/>
    <x v="11"/>
    <x v="2"/>
    <n v="7"/>
    <n v="45.97"/>
    <n v="83.56"/>
    <n v="584.92000000000007"/>
    <n v="321.78999999999996"/>
    <n v="263.13000000000011"/>
  </r>
  <r>
    <s v="TXN04571"/>
    <x v="108"/>
    <s v="CUST0387"/>
    <x v="1089"/>
    <x v="1"/>
    <x v="61"/>
    <x v="61"/>
    <x v="1"/>
    <n v="7"/>
    <n v="36.08"/>
    <n v="65.13"/>
    <n v="455.90999999999997"/>
    <n v="252.56"/>
    <n v="203.34999999999997"/>
  </r>
  <r>
    <s v="TXN04572"/>
    <x v="231"/>
    <s v="CUST0867"/>
    <x v="916"/>
    <x v="2"/>
    <x v="33"/>
    <x v="33"/>
    <x v="3"/>
    <n v="7"/>
    <n v="35.53"/>
    <n v="96.18"/>
    <n v="673.26"/>
    <n v="248.71"/>
    <n v="424.54999999999995"/>
  </r>
  <r>
    <s v="TXN04573"/>
    <x v="266"/>
    <s v="CUST0340"/>
    <x v="264"/>
    <x v="2"/>
    <x v="2"/>
    <x v="2"/>
    <x v="1"/>
    <n v="6"/>
    <n v="33.65"/>
    <n v="67.88"/>
    <n v="407.28"/>
    <n v="201.89999999999998"/>
    <n v="205.38"/>
  </r>
  <r>
    <s v="TXN04574"/>
    <x v="115"/>
    <s v="CUST0875"/>
    <x v="173"/>
    <x v="3"/>
    <x v="4"/>
    <x v="4"/>
    <x v="1"/>
    <n v="2"/>
    <n v="1.21"/>
    <n v="71.67"/>
    <n v="143.34"/>
    <n v="2.42"/>
    <n v="140.92000000000002"/>
  </r>
  <r>
    <s v="TXN04575"/>
    <x v="196"/>
    <s v="CUST0518"/>
    <x v="1366"/>
    <x v="3"/>
    <x v="71"/>
    <x v="71"/>
    <x v="4"/>
    <n v="2"/>
    <n v="22.03"/>
    <n v="90.89"/>
    <n v="181.78"/>
    <n v="44.06"/>
    <n v="137.72"/>
  </r>
  <r>
    <s v="TXN04576"/>
    <x v="66"/>
    <s v="CUST1417"/>
    <x v="38"/>
    <x v="0"/>
    <x v="21"/>
    <x v="21"/>
    <x v="0"/>
    <n v="7"/>
    <n v="12.41"/>
    <n v="65.39"/>
    <n v="457.73"/>
    <n v="86.87"/>
    <n v="370.86"/>
  </r>
  <r>
    <s v="TXN04577"/>
    <x v="176"/>
    <s v="CUST0619"/>
    <x v="416"/>
    <x v="1"/>
    <x v="1"/>
    <x v="1"/>
    <x v="1"/>
    <n v="6"/>
    <n v="22.93"/>
    <n v="92.2"/>
    <n v="553.20000000000005"/>
    <n v="137.57999999999998"/>
    <n v="415.62000000000006"/>
  </r>
  <r>
    <s v="TXN04578"/>
    <x v="174"/>
    <s v="CUST1026"/>
    <x v="17"/>
    <x v="3"/>
    <x v="45"/>
    <x v="45"/>
    <x v="4"/>
    <n v="5"/>
    <n v="39.729999999999997"/>
    <n v="91.82"/>
    <n v="459.09999999999997"/>
    <n v="198.64999999999998"/>
    <n v="260.45"/>
  </r>
  <r>
    <s v="TXN04579"/>
    <x v="261"/>
    <s v="CUST1092"/>
    <x v="417"/>
    <x v="2"/>
    <x v="38"/>
    <x v="38"/>
    <x v="3"/>
    <n v="3"/>
    <n v="32.54"/>
    <n v="52.45"/>
    <n v="157.35000000000002"/>
    <n v="97.62"/>
    <n v="59.730000000000018"/>
  </r>
  <r>
    <s v="TXN04580"/>
    <x v="73"/>
    <s v="CUST1349"/>
    <x v="1097"/>
    <x v="2"/>
    <x v="47"/>
    <x v="47"/>
    <x v="2"/>
    <n v="6"/>
    <n v="29.86"/>
    <n v="41.28"/>
    <n v="247.68"/>
    <n v="179.16"/>
    <n v="68.52000000000001"/>
  </r>
  <r>
    <s v="TXN04581"/>
    <x v="163"/>
    <s v="CUST0784"/>
    <x v="495"/>
    <x v="3"/>
    <x v="32"/>
    <x v="32"/>
    <x v="1"/>
    <n v="2"/>
    <n v="3.21"/>
    <n v="60.93"/>
    <n v="121.86"/>
    <n v="6.42"/>
    <n v="115.44"/>
  </r>
  <r>
    <s v="TXN04582"/>
    <x v="8"/>
    <s v="CUST1201"/>
    <x v="1345"/>
    <x v="0"/>
    <x v="72"/>
    <x v="72"/>
    <x v="1"/>
    <n v="2"/>
    <n v="3.66"/>
    <n v="77.77"/>
    <n v="155.54"/>
    <n v="7.32"/>
    <n v="148.22"/>
  </r>
  <r>
    <s v="TXN04583"/>
    <x v="311"/>
    <s v="CUST0631"/>
    <x v="72"/>
    <x v="2"/>
    <x v="6"/>
    <x v="6"/>
    <x v="1"/>
    <n v="9"/>
    <n v="49.21"/>
    <n v="61.42"/>
    <n v="552.78"/>
    <n v="442.89"/>
    <n v="109.88999999999999"/>
  </r>
  <r>
    <s v="TXN04584"/>
    <x v="88"/>
    <s v="CUST0843"/>
    <x v="656"/>
    <x v="3"/>
    <x v="27"/>
    <x v="27"/>
    <x v="3"/>
    <n v="1"/>
    <n v="9.64"/>
    <n v="71.36"/>
    <n v="71.36"/>
    <n v="9.64"/>
    <n v="61.72"/>
  </r>
  <r>
    <s v="TXN04585"/>
    <x v="197"/>
    <s v="CUST1491"/>
    <x v="704"/>
    <x v="1"/>
    <x v="31"/>
    <x v="31"/>
    <x v="3"/>
    <n v="6"/>
    <n v="13.9"/>
    <n v="23.87"/>
    <n v="143.22"/>
    <n v="83.4"/>
    <n v="59.819999999999993"/>
  </r>
  <r>
    <s v="TXN04586"/>
    <x v="276"/>
    <s v="CUST0183"/>
    <x v="474"/>
    <x v="3"/>
    <x v="25"/>
    <x v="25"/>
    <x v="2"/>
    <n v="9"/>
    <n v="40.75"/>
    <n v="92.19"/>
    <n v="829.71"/>
    <n v="366.75"/>
    <n v="462.96000000000004"/>
  </r>
  <r>
    <s v="TXN04587"/>
    <x v="360"/>
    <s v="CUST0224"/>
    <x v="125"/>
    <x v="3"/>
    <x v="64"/>
    <x v="64"/>
    <x v="4"/>
    <n v="8"/>
    <n v="34.61"/>
    <n v="42.77"/>
    <n v="342.16"/>
    <n v="276.88"/>
    <n v="65.28000000000003"/>
  </r>
  <r>
    <s v="TXN04588"/>
    <x v="165"/>
    <s v="CUST1303"/>
    <x v="458"/>
    <x v="3"/>
    <x v="22"/>
    <x v="22"/>
    <x v="0"/>
    <n v="3"/>
    <n v="19.34"/>
    <n v="23.74"/>
    <n v="71.22"/>
    <n v="58.019999999999996"/>
    <n v="13.200000000000003"/>
  </r>
  <r>
    <s v="TXN04589"/>
    <x v="72"/>
    <s v="CUST1173"/>
    <x v="135"/>
    <x v="2"/>
    <x v="72"/>
    <x v="72"/>
    <x v="1"/>
    <n v="5"/>
    <n v="3.66"/>
    <n v="40.82"/>
    <n v="204.1"/>
    <n v="18.3"/>
    <n v="185.79999999999998"/>
  </r>
  <r>
    <s v="TXN04590"/>
    <x v="227"/>
    <s v="CUST0706"/>
    <x v="473"/>
    <x v="0"/>
    <x v="49"/>
    <x v="49"/>
    <x v="4"/>
    <n v="5"/>
    <n v="19.98"/>
    <n v="44.27"/>
    <n v="221.35000000000002"/>
    <n v="99.9"/>
    <n v="121.45000000000002"/>
  </r>
  <r>
    <s v="TXN04591"/>
    <x v="177"/>
    <s v="CUST0293"/>
    <x v="1330"/>
    <x v="0"/>
    <x v="3"/>
    <x v="3"/>
    <x v="0"/>
    <n v="8"/>
    <n v="28.91"/>
    <n v="29.08"/>
    <n v="232.64"/>
    <n v="231.28"/>
    <n v="1.3599999999999852"/>
  </r>
  <r>
    <s v="TXN04592"/>
    <x v="175"/>
    <s v="CUST0551"/>
    <x v="1432"/>
    <x v="2"/>
    <x v="64"/>
    <x v="64"/>
    <x v="4"/>
    <n v="2"/>
    <n v="34.61"/>
    <n v="11.18"/>
    <n v="22.36"/>
    <n v="69.22"/>
    <n v="-46.86"/>
  </r>
  <r>
    <s v="TXN04593"/>
    <x v="73"/>
    <s v="CUST0430"/>
    <x v="160"/>
    <x v="2"/>
    <x v="44"/>
    <x v="44"/>
    <x v="4"/>
    <n v="2"/>
    <n v="2.25"/>
    <n v="45.92"/>
    <n v="91.84"/>
    <n v="4.5"/>
    <n v="87.34"/>
  </r>
  <r>
    <s v="TXN04594"/>
    <x v="342"/>
    <s v="CUST0816"/>
    <x v="0"/>
    <x v="0"/>
    <x v="67"/>
    <x v="67"/>
    <x v="3"/>
    <n v="9"/>
    <n v="31.5"/>
    <n v="96.21"/>
    <n v="865.89"/>
    <n v="283.5"/>
    <n v="582.39"/>
  </r>
  <r>
    <s v="TXN04595"/>
    <x v="323"/>
    <s v="CUST1432"/>
    <x v="1433"/>
    <x v="1"/>
    <x v="27"/>
    <x v="27"/>
    <x v="3"/>
    <n v="8"/>
    <n v="9.64"/>
    <n v="6.19"/>
    <n v="49.52"/>
    <n v="77.12"/>
    <n v="-27.6"/>
  </r>
  <r>
    <s v="TXN04596"/>
    <x v="227"/>
    <s v="CUST0631"/>
    <x v="72"/>
    <x v="2"/>
    <x v="9"/>
    <x v="9"/>
    <x v="4"/>
    <n v="7"/>
    <n v="38.15"/>
    <n v="86.88"/>
    <n v="608.16"/>
    <n v="267.05"/>
    <n v="341.10999999999996"/>
  </r>
  <r>
    <s v="TXN04597"/>
    <x v="5"/>
    <s v="CUST0014"/>
    <x v="102"/>
    <x v="0"/>
    <x v="60"/>
    <x v="60"/>
    <x v="1"/>
    <n v="3"/>
    <n v="42.74"/>
    <n v="32"/>
    <n v="96"/>
    <n v="128.22"/>
    <n v="-32.22"/>
  </r>
  <r>
    <s v="TXN04598"/>
    <x v="317"/>
    <s v="CUST0345"/>
    <x v="781"/>
    <x v="1"/>
    <x v="33"/>
    <x v="33"/>
    <x v="3"/>
    <n v="9"/>
    <n v="35.53"/>
    <n v="6.52"/>
    <n v="58.679999999999993"/>
    <n v="319.77"/>
    <n v="-261.08999999999997"/>
  </r>
  <r>
    <s v="TXN04599"/>
    <x v="75"/>
    <s v="CUST1008"/>
    <x v="691"/>
    <x v="2"/>
    <x v="17"/>
    <x v="17"/>
    <x v="1"/>
    <n v="1"/>
    <n v="26.74"/>
    <n v="84.32"/>
    <n v="84.32"/>
    <n v="26.74"/>
    <n v="57.58"/>
  </r>
  <r>
    <s v="TXN04600"/>
    <x v="263"/>
    <s v="CUST0004"/>
    <x v="194"/>
    <x v="0"/>
    <x v="3"/>
    <x v="3"/>
    <x v="0"/>
    <n v="5"/>
    <n v="28.91"/>
    <n v="78.209999999999994"/>
    <n v="391.04999999999995"/>
    <n v="144.55000000000001"/>
    <n v="246.49999999999994"/>
  </r>
  <r>
    <s v="TXN04601"/>
    <x v="329"/>
    <s v="CUST0199"/>
    <x v="1371"/>
    <x v="2"/>
    <x v="51"/>
    <x v="51"/>
    <x v="2"/>
    <n v="1"/>
    <n v="3.13"/>
    <n v="13.52"/>
    <n v="13.52"/>
    <n v="3.13"/>
    <n v="10.39"/>
  </r>
  <r>
    <s v="TXN04602"/>
    <x v="349"/>
    <s v="CUST0144"/>
    <x v="717"/>
    <x v="2"/>
    <x v="34"/>
    <x v="34"/>
    <x v="2"/>
    <n v="6"/>
    <n v="8.02"/>
    <n v="12.72"/>
    <n v="76.320000000000007"/>
    <n v="48.12"/>
    <n v="28.20000000000001"/>
  </r>
  <r>
    <s v="TXN04603"/>
    <x v="95"/>
    <s v="CUST1427"/>
    <x v="782"/>
    <x v="2"/>
    <x v="31"/>
    <x v="31"/>
    <x v="3"/>
    <n v="2"/>
    <n v="13.9"/>
    <n v="54.86"/>
    <n v="109.72"/>
    <n v="27.8"/>
    <n v="81.92"/>
  </r>
  <r>
    <s v="TXN04604"/>
    <x v="3"/>
    <s v="CUST0856"/>
    <x v="870"/>
    <x v="1"/>
    <x v="25"/>
    <x v="25"/>
    <x v="2"/>
    <n v="3"/>
    <n v="40.75"/>
    <n v="12.44"/>
    <n v="37.32"/>
    <n v="122.25"/>
    <n v="-84.93"/>
  </r>
  <r>
    <s v="TXN04605"/>
    <x v="12"/>
    <s v="CUST1076"/>
    <x v="282"/>
    <x v="0"/>
    <x v="15"/>
    <x v="15"/>
    <x v="4"/>
    <n v="8"/>
    <n v="40"/>
    <n v="51.47"/>
    <n v="411.76"/>
    <n v="320"/>
    <n v="91.759999999999991"/>
  </r>
  <r>
    <s v="TXN04606"/>
    <x v="321"/>
    <s v="CUST0854"/>
    <x v="126"/>
    <x v="0"/>
    <x v="46"/>
    <x v="46"/>
    <x v="3"/>
    <n v="2"/>
    <n v="15.25"/>
    <n v="47.72"/>
    <n v="95.44"/>
    <n v="30.5"/>
    <n v="64.94"/>
  </r>
  <r>
    <s v="TXN04607"/>
    <x v="230"/>
    <s v="CUST1341"/>
    <x v="643"/>
    <x v="3"/>
    <x v="11"/>
    <x v="11"/>
    <x v="2"/>
    <n v="1"/>
    <n v="45.97"/>
    <n v="82.25"/>
    <n v="82.25"/>
    <n v="45.97"/>
    <n v="36.28"/>
  </r>
  <r>
    <s v="TXN04608"/>
    <x v="44"/>
    <s v="CUST0591"/>
    <x v="505"/>
    <x v="1"/>
    <x v="30"/>
    <x v="30"/>
    <x v="3"/>
    <n v="1"/>
    <n v="24.03"/>
    <n v="65.319999999999993"/>
    <n v="65.319999999999993"/>
    <n v="24.03"/>
    <n v="41.289999999999992"/>
  </r>
  <r>
    <s v="TXN04609"/>
    <x v="317"/>
    <s v="CUST0883"/>
    <x v="429"/>
    <x v="3"/>
    <x v="26"/>
    <x v="26"/>
    <x v="4"/>
    <n v="5"/>
    <n v="21.34"/>
    <n v="21.65"/>
    <n v="108.25"/>
    <n v="106.7"/>
    <n v="1.5499999999999972"/>
  </r>
  <r>
    <s v="TXN04610"/>
    <x v="16"/>
    <s v="CUST0350"/>
    <x v="62"/>
    <x v="2"/>
    <x v="27"/>
    <x v="27"/>
    <x v="3"/>
    <n v="1"/>
    <n v="9.64"/>
    <n v="53.84"/>
    <n v="53.84"/>
    <n v="9.64"/>
    <n v="44.2"/>
  </r>
  <r>
    <s v="TXN04611"/>
    <x v="285"/>
    <s v="CUST0362"/>
    <x v="731"/>
    <x v="3"/>
    <x v="72"/>
    <x v="72"/>
    <x v="1"/>
    <n v="9"/>
    <n v="3.66"/>
    <n v="58.14"/>
    <n v="523.26"/>
    <n v="32.94"/>
    <n v="490.32"/>
  </r>
  <r>
    <s v="TXN04612"/>
    <x v="233"/>
    <s v="CUST0768"/>
    <x v="1188"/>
    <x v="1"/>
    <x v="20"/>
    <x v="20"/>
    <x v="3"/>
    <n v="7"/>
    <n v="40.85"/>
    <n v="55.4"/>
    <n v="387.8"/>
    <n v="285.95"/>
    <n v="101.85000000000002"/>
  </r>
  <r>
    <s v="TXN04613"/>
    <x v="8"/>
    <s v="CUST0382"/>
    <x v="1262"/>
    <x v="0"/>
    <x v="9"/>
    <x v="9"/>
    <x v="4"/>
    <n v="1"/>
    <n v="38.15"/>
    <n v="78.36"/>
    <n v="78.36"/>
    <n v="38.15"/>
    <n v="40.21"/>
  </r>
  <r>
    <s v="TXN04614"/>
    <x v="271"/>
    <s v="CUST1442"/>
    <x v="891"/>
    <x v="2"/>
    <x v="39"/>
    <x v="39"/>
    <x v="1"/>
    <n v="6"/>
    <n v="2.85"/>
    <n v="7.74"/>
    <n v="46.44"/>
    <n v="17.100000000000001"/>
    <n v="29.339999999999996"/>
  </r>
  <r>
    <s v="TXN04615"/>
    <x v="274"/>
    <s v="CUST0276"/>
    <x v="152"/>
    <x v="2"/>
    <x v="27"/>
    <x v="27"/>
    <x v="3"/>
    <n v="1"/>
    <n v="9.64"/>
    <n v="47.99"/>
    <n v="47.99"/>
    <n v="9.64"/>
    <n v="38.35"/>
  </r>
  <r>
    <s v="TXN04616"/>
    <x v="322"/>
    <s v="CUST0406"/>
    <x v="372"/>
    <x v="1"/>
    <x v="38"/>
    <x v="38"/>
    <x v="3"/>
    <n v="3"/>
    <n v="32.54"/>
    <n v="68.099999999999994"/>
    <n v="204.29999999999998"/>
    <n v="97.62"/>
    <n v="106.67999999999998"/>
  </r>
  <r>
    <s v="TXN04617"/>
    <x v="101"/>
    <s v="CUST0997"/>
    <x v="439"/>
    <x v="1"/>
    <x v="37"/>
    <x v="37"/>
    <x v="2"/>
    <n v="4"/>
    <n v="36.64"/>
    <n v="80.52"/>
    <n v="322.08"/>
    <n v="146.56"/>
    <n v="175.51999999999998"/>
  </r>
  <r>
    <s v="TXN04618"/>
    <x v="7"/>
    <s v="CUST0373"/>
    <x v="1212"/>
    <x v="1"/>
    <x v="55"/>
    <x v="55"/>
    <x v="1"/>
    <n v="8"/>
    <n v="21.45"/>
    <n v="53.2"/>
    <n v="425.6"/>
    <n v="171.6"/>
    <n v="254.00000000000003"/>
  </r>
  <r>
    <s v="TXN04619"/>
    <x v="30"/>
    <s v="CUST1030"/>
    <x v="1141"/>
    <x v="3"/>
    <x v="72"/>
    <x v="72"/>
    <x v="1"/>
    <n v="9"/>
    <n v="3.66"/>
    <n v="86.96"/>
    <n v="782.64"/>
    <n v="32.94"/>
    <n v="749.7"/>
  </r>
  <r>
    <s v="TXN04620"/>
    <x v="269"/>
    <s v="CUST0226"/>
    <x v="837"/>
    <x v="1"/>
    <x v="43"/>
    <x v="43"/>
    <x v="0"/>
    <n v="8"/>
    <n v="30.96"/>
    <n v="94.58"/>
    <n v="756.64"/>
    <n v="247.68"/>
    <n v="508.96"/>
  </r>
  <r>
    <s v="TXN04621"/>
    <x v="236"/>
    <s v="CUST0923"/>
    <x v="806"/>
    <x v="1"/>
    <x v="32"/>
    <x v="32"/>
    <x v="1"/>
    <n v="6"/>
    <n v="3.21"/>
    <n v="45.11"/>
    <n v="270.65999999999997"/>
    <n v="19.259999999999998"/>
    <n v="251.39999999999998"/>
  </r>
  <r>
    <s v="TXN04622"/>
    <x v="133"/>
    <s v="CUST1162"/>
    <x v="431"/>
    <x v="0"/>
    <x v="44"/>
    <x v="44"/>
    <x v="4"/>
    <n v="2"/>
    <n v="2.25"/>
    <n v="19.12"/>
    <n v="38.24"/>
    <n v="4.5"/>
    <n v="33.74"/>
  </r>
  <r>
    <s v="TXN04623"/>
    <x v="21"/>
    <s v="CUST0436"/>
    <x v="1327"/>
    <x v="2"/>
    <x v="60"/>
    <x v="60"/>
    <x v="1"/>
    <n v="6"/>
    <n v="42.74"/>
    <n v="73.12"/>
    <n v="438.72"/>
    <n v="256.44"/>
    <n v="182.28000000000003"/>
  </r>
  <r>
    <s v="TXN04624"/>
    <x v="73"/>
    <s v="CUST0381"/>
    <x v="527"/>
    <x v="1"/>
    <x v="14"/>
    <x v="14"/>
    <x v="3"/>
    <n v="1"/>
    <n v="23.97"/>
    <n v="59.15"/>
    <n v="59.15"/>
    <n v="23.97"/>
    <n v="35.18"/>
  </r>
  <r>
    <s v="TXN04625"/>
    <x v="214"/>
    <s v="CUST0412"/>
    <x v="1434"/>
    <x v="1"/>
    <x v="53"/>
    <x v="53"/>
    <x v="2"/>
    <n v="5"/>
    <n v="23.58"/>
    <n v="16.739999999999998"/>
    <n v="83.699999999999989"/>
    <n v="117.89999999999999"/>
    <n v="-34.200000000000003"/>
  </r>
  <r>
    <s v="TXN04626"/>
    <x v="75"/>
    <s v="CUST0121"/>
    <x v="1228"/>
    <x v="2"/>
    <x v="6"/>
    <x v="6"/>
    <x v="1"/>
    <n v="9"/>
    <n v="49.21"/>
    <n v="98.75"/>
    <n v="888.75"/>
    <n v="442.89"/>
    <n v="445.86"/>
  </r>
  <r>
    <s v="TXN04627"/>
    <x v="241"/>
    <s v="CUST0375"/>
    <x v="1331"/>
    <x v="0"/>
    <x v="11"/>
    <x v="11"/>
    <x v="2"/>
    <n v="4"/>
    <n v="45.97"/>
    <n v="10.96"/>
    <n v="43.84"/>
    <n v="183.88"/>
    <n v="-140.04"/>
  </r>
  <r>
    <s v="TXN04628"/>
    <x v="132"/>
    <s v="CUST0393"/>
    <x v="1073"/>
    <x v="2"/>
    <x v="58"/>
    <x v="58"/>
    <x v="0"/>
    <n v="1"/>
    <n v="11.76"/>
    <n v="82.09"/>
    <n v="82.09"/>
    <n v="11.76"/>
    <n v="70.33"/>
  </r>
  <r>
    <s v="TXN04629"/>
    <x v="82"/>
    <s v="CUST0532"/>
    <x v="176"/>
    <x v="2"/>
    <x v="26"/>
    <x v="26"/>
    <x v="4"/>
    <n v="3"/>
    <n v="21.34"/>
    <n v="91.51"/>
    <n v="274.53000000000003"/>
    <n v="64.02"/>
    <n v="210.51000000000005"/>
  </r>
  <r>
    <s v="TXN04630"/>
    <x v="191"/>
    <s v="CUST0838"/>
    <x v="1397"/>
    <x v="0"/>
    <x v="66"/>
    <x v="66"/>
    <x v="2"/>
    <n v="7"/>
    <n v="31.85"/>
    <n v="71.790000000000006"/>
    <n v="502.53000000000003"/>
    <n v="222.95000000000002"/>
    <n v="279.58000000000004"/>
  </r>
  <r>
    <s v="TXN04631"/>
    <x v="200"/>
    <s v="CUST0903"/>
    <x v="690"/>
    <x v="1"/>
    <x v="66"/>
    <x v="66"/>
    <x v="2"/>
    <n v="8"/>
    <n v="31.85"/>
    <n v="40.28"/>
    <n v="322.24"/>
    <n v="254.8"/>
    <n v="67.44"/>
  </r>
  <r>
    <s v="TXN04632"/>
    <x v="114"/>
    <s v="CUST1284"/>
    <x v="262"/>
    <x v="0"/>
    <x v="49"/>
    <x v="49"/>
    <x v="4"/>
    <n v="4"/>
    <n v="19.98"/>
    <n v="99.36"/>
    <n v="397.44"/>
    <n v="79.92"/>
    <n v="317.52"/>
  </r>
  <r>
    <s v="TXN04633"/>
    <x v="36"/>
    <s v="CUST1279"/>
    <x v="583"/>
    <x v="2"/>
    <x v="60"/>
    <x v="60"/>
    <x v="1"/>
    <n v="2"/>
    <n v="42.74"/>
    <n v="45.02"/>
    <n v="90.04"/>
    <n v="85.48"/>
    <n v="4.5600000000000023"/>
  </r>
  <r>
    <s v="TXN04634"/>
    <x v="246"/>
    <s v="CUST0224"/>
    <x v="125"/>
    <x v="3"/>
    <x v="36"/>
    <x v="36"/>
    <x v="2"/>
    <n v="8"/>
    <n v="44.18"/>
    <n v="21.84"/>
    <n v="174.72"/>
    <n v="353.44"/>
    <n v="-178.72"/>
  </r>
  <r>
    <s v="TXN04635"/>
    <x v="0"/>
    <s v="CUST1304"/>
    <x v="1014"/>
    <x v="1"/>
    <x v="3"/>
    <x v="3"/>
    <x v="0"/>
    <n v="5"/>
    <n v="28.91"/>
    <n v="7.56"/>
    <n v="37.799999999999997"/>
    <n v="144.55000000000001"/>
    <n v="-106.75000000000001"/>
  </r>
  <r>
    <s v="TXN04636"/>
    <x v="83"/>
    <s v="CUST0341"/>
    <x v="4"/>
    <x v="2"/>
    <x v="17"/>
    <x v="17"/>
    <x v="1"/>
    <n v="2"/>
    <n v="26.74"/>
    <n v="26.07"/>
    <n v="52.14"/>
    <n v="53.48"/>
    <n v="-1.3399999999999963"/>
  </r>
  <r>
    <s v="TXN04637"/>
    <x v="246"/>
    <s v="CUST0164"/>
    <x v="545"/>
    <x v="0"/>
    <x v="25"/>
    <x v="25"/>
    <x v="2"/>
    <n v="2"/>
    <n v="40.75"/>
    <n v="68.540000000000006"/>
    <n v="137.08000000000001"/>
    <n v="81.5"/>
    <n v="55.580000000000013"/>
  </r>
  <r>
    <s v="TXN04638"/>
    <x v="223"/>
    <s v="CUST0601"/>
    <x v="933"/>
    <x v="1"/>
    <x v="33"/>
    <x v="33"/>
    <x v="3"/>
    <n v="8"/>
    <n v="35.53"/>
    <n v="5.77"/>
    <n v="46.16"/>
    <n v="284.24"/>
    <n v="-238.08"/>
  </r>
  <r>
    <s v="TXN04639"/>
    <x v="92"/>
    <s v="CUST0176"/>
    <x v="1225"/>
    <x v="1"/>
    <x v="15"/>
    <x v="15"/>
    <x v="4"/>
    <n v="4"/>
    <n v="40"/>
    <n v="22.99"/>
    <n v="91.96"/>
    <n v="160"/>
    <n v="-68.040000000000006"/>
  </r>
  <r>
    <s v="TXN04640"/>
    <x v="329"/>
    <s v="CUST0774"/>
    <x v="1125"/>
    <x v="2"/>
    <x v="32"/>
    <x v="32"/>
    <x v="1"/>
    <n v="6"/>
    <n v="3.21"/>
    <n v="42.63"/>
    <n v="255.78000000000003"/>
    <n v="19.259999999999998"/>
    <n v="236.52000000000004"/>
  </r>
  <r>
    <s v="TXN04641"/>
    <x v="197"/>
    <s v="CUST0256"/>
    <x v="1322"/>
    <x v="2"/>
    <x v="7"/>
    <x v="7"/>
    <x v="3"/>
    <n v="4"/>
    <n v="17.45"/>
    <n v="96.14"/>
    <n v="384.56"/>
    <n v="69.8"/>
    <n v="314.76"/>
  </r>
  <r>
    <s v="TXN04642"/>
    <x v="132"/>
    <s v="CUST0567"/>
    <x v="327"/>
    <x v="3"/>
    <x v="45"/>
    <x v="45"/>
    <x v="4"/>
    <n v="9"/>
    <n v="39.729999999999997"/>
    <n v="80.290000000000006"/>
    <n v="722.61"/>
    <n v="357.57"/>
    <n v="365.04"/>
  </r>
  <r>
    <s v="TXN04643"/>
    <x v="348"/>
    <s v="CUST0132"/>
    <x v="1167"/>
    <x v="3"/>
    <x v="63"/>
    <x v="63"/>
    <x v="4"/>
    <n v="6"/>
    <n v="28.03"/>
    <n v="77.16"/>
    <n v="462.96"/>
    <n v="168.18"/>
    <n v="294.77999999999997"/>
  </r>
  <r>
    <s v="TXN04644"/>
    <x v="252"/>
    <s v="CUST0701"/>
    <x v="432"/>
    <x v="0"/>
    <x v="3"/>
    <x v="3"/>
    <x v="0"/>
    <n v="3"/>
    <n v="28.91"/>
    <n v="6.59"/>
    <n v="19.77"/>
    <n v="86.73"/>
    <n v="-66.960000000000008"/>
  </r>
  <r>
    <s v="TXN04645"/>
    <x v="160"/>
    <s v="CUST0061"/>
    <x v="1108"/>
    <x v="2"/>
    <x v="28"/>
    <x v="28"/>
    <x v="3"/>
    <n v="3"/>
    <n v="16.21"/>
    <n v="21.56"/>
    <n v="64.679999999999993"/>
    <n v="48.63"/>
    <n v="16.04999999999999"/>
  </r>
  <r>
    <s v="TXN04646"/>
    <x v="145"/>
    <s v="CUST1200"/>
    <x v="1245"/>
    <x v="2"/>
    <x v="8"/>
    <x v="8"/>
    <x v="0"/>
    <n v="5"/>
    <n v="37.880000000000003"/>
    <n v="17.82"/>
    <n v="89.1"/>
    <n v="189.4"/>
    <n v="-100.30000000000001"/>
  </r>
  <r>
    <s v="TXN04647"/>
    <x v="144"/>
    <s v="CUST0481"/>
    <x v="1133"/>
    <x v="2"/>
    <x v="60"/>
    <x v="60"/>
    <x v="1"/>
    <n v="6"/>
    <n v="42.74"/>
    <n v="82.37"/>
    <n v="494.22"/>
    <n v="256.44"/>
    <n v="237.78000000000003"/>
  </r>
  <r>
    <s v="TXN04648"/>
    <x v="323"/>
    <s v="CUST0979"/>
    <x v="1266"/>
    <x v="1"/>
    <x v="66"/>
    <x v="66"/>
    <x v="2"/>
    <n v="9"/>
    <n v="31.85"/>
    <n v="66.66"/>
    <n v="599.93999999999994"/>
    <n v="286.65000000000003"/>
    <n v="313.28999999999991"/>
  </r>
  <r>
    <s v="TXN04649"/>
    <x v="190"/>
    <s v="CUST0994"/>
    <x v="605"/>
    <x v="2"/>
    <x v="33"/>
    <x v="33"/>
    <x v="3"/>
    <n v="6"/>
    <n v="35.53"/>
    <n v="47.18"/>
    <n v="283.08"/>
    <n v="213.18"/>
    <n v="69.899999999999977"/>
  </r>
  <r>
    <s v="TXN04650"/>
    <x v="59"/>
    <s v="CUST1378"/>
    <x v="230"/>
    <x v="1"/>
    <x v="69"/>
    <x v="69"/>
    <x v="1"/>
    <n v="2"/>
    <n v="25.33"/>
    <n v="14.78"/>
    <n v="29.56"/>
    <n v="50.66"/>
    <n v="-21.099999999999998"/>
  </r>
  <r>
    <s v="TXN04651"/>
    <x v="307"/>
    <s v="CUST0207"/>
    <x v="1294"/>
    <x v="0"/>
    <x v="10"/>
    <x v="10"/>
    <x v="1"/>
    <n v="9"/>
    <n v="41.78"/>
    <n v="34.11"/>
    <n v="306.99"/>
    <n v="376.02"/>
    <n v="-69.029999999999973"/>
  </r>
  <r>
    <s v="TXN04652"/>
    <x v="112"/>
    <s v="CUST0020"/>
    <x v="1355"/>
    <x v="2"/>
    <x v="73"/>
    <x v="73"/>
    <x v="1"/>
    <n v="4"/>
    <n v="14.95"/>
    <n v="60.41"/>
    <n v="241.64"/>
    <n v="59.8"/>
    <n v="181.83999999999997"/>
  </r>
  <r>
    <s v="TXN04653"/>
    <x v="6"/>
    <s v="CUST0126"/>
    <x v="454"/>
    <x v="3"/>
    <x v="36"/>
    <x v="36"/>
    <x v="2"/>
    <n v="5"/>
    <n v="44.18"/>
    <n v="44.08"/>
    <n v="220.39999999999998"/>
    <n v="220.9"/>
    <n v="-0.50000000000002842"/>
  </r>
  <r>
    <s v="TXN04654"/>
    <x v="20"/>
    <s v="CUST0545"/>
    <x v="1305"/>
    <x v="2"/>
    <x v="9"/>
    <x v="9"/>
    <x v="4"/>
    <n v="6"/>
    <n v="38.15"/>
    <n v="25.92"/>
    <n v="155.52000000000001"/>
    <n v="228.89999999999998"/>
    <n v="-73.379999999999967"/>
  </r>
  <r>
    <s v="TXN04655"/>
    <x v="92"/>
    <s v="CUST0015"/>
    <x v="796"/>
    <x v="1"/>
    <x v="62"/>
    <x v="62"/>
    <x v="2"/>
    <n v="5"/>
    <n v="46.58"/>
    <n v="51.71"/>
    <n v="258.55"/>
    <n v="232.89999999999998"/>
    <n v="25.650000000000034"/>
  </r>
  <r>
    <s v="TXN04656"/>
    <x v="354"/>
    <s v="CUST1363"/>
    <x v="394"/>
    <x v="2"/>
    <x v="33"/>
    <x v="33"/>
    <x v="3"/>
    <n v="1"/>
    <n v="35.53"/>
    <n v="28.21"/>
    <n v="28.21"/>
    <n v="35.53"/>
    <n v="-7.32"/>
  </r>
  <r>
    <s v="TXN04657"/>
    <x v="206"/>
    <s v="CUST1193"/>
    <x v="1324"/>
    <x v="0"/>
    <x v="53"/>
    <x v="53"/>
    <x v="2"/>
    <n v="8"/>
    <n v="23.58"/>
    <n v="90.15"/>
    <n v="721.2"/>
    <n v="188.64"/>
    <n v="532.56000000000006"/>
  </r>
  <r>
    <s v="TXN04658"/>
    <x v="304"/>
    <s v="CUST0086"/>
    <x v="1300"/>
    <x v="3"/>
    <x v="67"/>
    <x v="67"/>
    <x v="3"/>
    <n v="5"/>
    <n v="31.5"/>
    <n v="12.11"/>
    <n v="60.55"/>
    <n v="157.5"/>
    <n v="-96.95"/>
  </r>
  <r>
    <s v="TXN04659"/>
    <x v="25"/>
    <s v="CUST0199"/>
    <x v="1371"/>
    <x v="2"/>
    <x v="22"/>
    <x v="22"/>
    <x v="0"/>
    <n v="8"/>
    <n v="19.34"/>
    <n v="69.900000000000006"/>
    <n v="559.20000000000005"/>
    <n v="154.72"/>
    <n v="404.48"/>
  </r>
  <r>
    <s v="TXN04660"/>
    <x v="281"/>
    <s v="CUST0433"/>
    <x v="498"/>
    <x v="2"/>
    <x v="62"/>
    <x v="62"/>
    <x v="2"/>
    <n v="6"/>
    <n v="46.58"/>
    <n v="50.29"/>
    <n v="301.74"/>
    <n v="279.48"/>
    <n v="22.259999999999991"/>
  </r>
  <r>
    <s v="TXN04661"/>
    <x v="359"/>
    <s v="CUST1070"/>
    <x v="307"/>
    <x v="2"/>
    <x v="38"/>
    <x v="38"/>
    <x v="3"/>
    <n v="8"/>
    <n v="32.54"/>
    <n v="61.2"/>
    <n v="489.6"/>
    <n v="260.32"/>
    <n v="229.28000000000003"/>
  </r>
  <r>
    <s v="TXN04662"/>
    <x v="253"/>
    <s v="CUST0015"/>
    <x v="796"/>
    <x v="1"/>
    <x v="30"/>
    <x v="30"/>
    <x v="3"/>
    <n v="7"/>
    <n v="24.03"/>
    <n v="80.47"/>
    <n v="563.29"/>
    <n v="168.21"/>
    <n v="395.07999999999993"/>
  </r>
  <r>
    <s v="TXN04663"/>
    <x v="103"/>
    <s v="CUST0770"/>
    <x v="673"/>
    <x v="1"/>
    <x v="5"/>
    <x v="5"/>
    <x v="2"/>
    <n v="5"/>
    <n v="35.82"/>
    <n v="78.91"/>
    <n v="394.54999999999995"/>
    <n v="179.1"/>
    <n v="215.44999999999996"/>
  </r>
  <r>
    <s v="TXN04664"/>
    <x v="166"/>
    <s v="CUST1235"/>
    <x v="1365"/>
    <x v="3"/>
    <x v="6"/>
    <x v="6"/>
    <x v="1"/>
    <n v="3"/>
    <n v="49.21"/>
    <n v="40.21"/>
    <n v="120.63"/>
    <n v="147.63"/>
    <n v="-27"/>
  </r>
  <r>
    <s v="TXN04665"/>
    <x v="176"/>
    <s v="CUST1066"/>
    <x v="1317"/>
    <x v="2"/>
    <x v="36"/>
    <x v="36"/>
    <x v="2"/>
    <n v="5"/>
    <n v="44.18"/>
    <n v="76.489999999999995"/>
    <n v="382.45"/>
    <n v="220.9"/>
    <n v="161.54999999999998"/>
  </r>
  <r>
    <s v="TXN04666"/>
    <x v="180"/>
    <s v="CUST0545"/>
    <x v="1305"/>
    <x v="2"/>
    <x v="0"/>
    <x v="0"/>
    <x v="0"/>
    <n v="7"/>
    <n v="47.78"/>
    <n v="27.04"/>
    <n v="189.28"/>
    <n v="334.46000000000004"/>
    <n v="-145.18000000000004"/>
  </r>
  <r>
    <s v="TXN04667"/>
    <x v="242"/>
    <s v="CUST0996"/>
    <x v="919"/>
    <x v="2"/>
    <x v="29"/>
    <x v="29"/>
    <x v="2"/>
    <n v="1"/>
    <n v="14.75"/>
    <n v="98.17"/>
    <n v="98.17"/>
    <n v="14.75"/>
    <n v="83.42"/>
  </r>
  <r>
    <s v="TXN04668"/>
    <x v="261"/>
    <s v="CUST0970"/>
    <x v="577"/>
    <x v="1"/>
    <x v="4"/>
    <x v="4"/>
    <x v="1"/>
    <n v="7"/>
    <n v="1.21"/>
    <n v="63.37"/>
    <n v="443.59"/>
    <n v="8.4699999999999989"/>
    <n v="435.12"/>
  </r>
  <r>
    <s v="TXN04669"/>
    <x v="243"/>
    <s v="CUST0691"/>
    <x v="771"/>
    <x v="0"/>
    <x v="30"/>
    <x v="30"/>
    <x v="3"/>
    <n v="2"/>
    <n v="24.03"/>
    <n v="55.51"/>
    <n v="111.02"/>
    <n v="48.06"/>
    <n v="62.959999999999994"/>
  </r>
  <r>
    <s v="TXN04670"/>
    <x v="77"/>
    <s v="CUST1238"/>
    <x v="405"/>
    <x v="0"/>
    <x v="52"/>
    <x v="52"/>
    <x v="1"/>
    <n v="6"/>
    <n v="14.27"/>
    <n v="65.290000000000006"/>
    <n v="391.74"/>
    <n v="85.62"/>
    <n v="306.12"/>
  </r>
  <r>
    <s v="TXN04671"/>
    <x v="249"/>
    <s v="CUST0880"/>
    <x v="1389"/>
    <x v="0"/>
    <x v="14"/>
    <x v="14"/>
    <x v="3"/>
    <n v="8"/>
    <n v="23.97"/>
    <n v="80.849999999999994"/>
    <n v="646.79999999999995"/>
    <n v="191.76"/>
    <n v="455.03999999999996"/>
  </r>
  <r>
    <s v="TXN04672"/>
    <x v="152"/>
    <s v="CUST0690"/>
    <x v="1153"/>
    <x v="3"/>
    <x v="3"/>
    <x v="3"/>
    <x v="0"/>
    <n v="2"/>
    <n v="28.91"/>
    <n v="71.87"/>
    <n v="143.74"/>
    <n v="57.82"/>
    <n v="85.920000000000016"/>
  </r>
  <r>
    <s v="TXN04673"/>
    <x v="70"/>
    <s v="CUST0760"/>
    <x v="1233"/>
    <x v="1"/>
    <x v="60"/>
    <x v="60"/>
    <x v="1"/>
    <n v="2"/>
    <n v="42.74"/>
    <n v="89.45"/>
    <n v="178.9"/>
    <n v="85.48"/>
    <n v="93.42"/>
  </r>
  <r>
    <s v="TXN04674"/>
    <x v="39"/>
    <s v="CUST1397"/>
    <x v="723"/>
    <x v="0"/>
    <x v="31"/>
    <x v="31"/>
    <x v="3"/>
    <n v="7"/>
    <n v="13.9"/>
    <n v="14.98"/>
    <n v="104.86"/>
    <n v="97.3"/>
    <n v="7.5600000000000023"/>
  </r>
  <r>
    <s v="TXN04675"/>
    <x v="129"/>
    <s v="CUST0703"/>
    <x v="608"/>
    <x v="0"/>
    <x v="16"/>
    <x v="16"/>
    <x v="3"/>
    <n v="3"/>
    <n v="47.88"/>
    <n v="42.46"/>
    <n v="127.38"/>
    <n v="143.64000000000001"/>
    <n v="-16.260000000000019"/>
  </r>
  <r>
    <s v="TXN04676"/>
    <x v="225"/>
    <s v="CUST0646"/>
    <x v="1435"/>
    <x v="1"/>
    <x v="19"/>
    <x v="19"/>
    <x v="3"/>
    <n v="8"/>
    <n v="22.66"/>
    <n v="21.42"/>
    <n v="171.36"/>
    <n v="181.28"/>
    <n v="-9.9199999999999875"/>
  </r>
  <r>
    <s v="TXN04677"/>
    <x v="76"/>
    <s v="CUST0491"/>
    <x v="1191"/>
    <x v="1"/>
    <x v="36"/>
    <x v="36"/>
    <x v="2"/>
    <n v="8"/>
    <n v="44.18"/>
    <n v="9.66"/>
    <n v="77.28"/>
    <n v="353.44"/>
    <n v="-276.15999999999997"/>
  </r>
  <r>
    <s v="TXN04678"/>
    <x v="220"/>
    <s v="CUST0740"/>
    <x v="992"/>
    <x v="1"/>
    <x v="3"/>
    <x v="3"/>
    <x v="0"/>
    <n v="4"/>
    <n v="28.91"/>
    <n v="9.09"/>
    <n v="36.36"/>
    <n v="115.64"/>
    <n v="-79.28"/>
  </r>
  <r>
    <s v="TXN04679"/>
    <x v="81"/>
    <s v="CUST1363"/>
    <x v="394"/>
    <x v="2"/>
    <x v="15"/>
    <x v="15"/>
    <x v="4"/>
    <n v="3"/>
    <n v="40"/>
    <n v="30.5"/>
    <n v="91.5"/>
    <n v="120"/>
    <n v="-28.5"/>
  </r>
  <r>
    <s v="TXN04680"/>
    <x v="346"/>
    <s v="CUST0817"/>
    <x v="622"/>
    <x v="2"/>
    <x v="32"/>
    <x v="32"/>
    <x v="1"/>
    <n v="8"/>
    <n v="3.21"/>
    <n v="79.56"/>
    <n v="636.48"/>
    <n v="25.68"/>
    <n v="610.80000000000007"/>
  </r>
  <r>
    <s v="TXN04681"/>
    <x v="50"/>
    <s v="CUST0776"/>
    <x v="58"/>
    <x v="0"/>
    <x v="14"/>
    <x v="14"/>
    <x v="3"/>
    <n v="9"/>
    <n v="23.97"/>
    <n v="45.35"/>
    <n v="408.15000000000003"/>
    <n v="215.73"/>
    <n v="192.42000000000004"/>
  </r>
  <r>
    <s v="TXN04682"/>
    <x v="38"/>
    <s v="CUST1251"/>
    <x v="638"/>
    <x v="3"/>
    <x v="61"/>
    <x v="61"/>
    <x v="1"/>
    <n v="7"/>
    <n v="36.08"/>
    <n v="54.06"/>
    <n v="378.42"/>
    <n v="252.56"/>
    <n v="125.86000000000001"/>
  </r>
  <r>
    <s v="TXN04683"/>
    <x v="350"/>
    <s v="CUST0118"/>
    <x v="1380"/>
    <x v="3"/>
    <x v="34"/>
    <x v="34"/>
    <x v="2"/>
    <n v="9"/>
    <n v="8.02"/>
    <n v="79.03"/>
    <n v="711.27"/>
    <n v="72.179999999999993"/>
    <n v="639.09"/>
  </r>
  <r>
    <s v="TXN04684"/>
    <x v="150"/>
    <s v="CUST0730"/>
    <x v="1032"/>
    <x v="2"/>
    <x v="32"/>
    <x v="32"/>
    <x v="1"/>
    <n v="4"/>
    <n v="3.21"/>
    <n v="20.61"/>
    <n v="82.44"/>
    <n v="12.84"/>
    <n v="69.599999999999994"/>
  </r>
  <r>
    <s v="TXN04685"/>
    <x v="304"/>
    <s v="CUST0677"/>
    <x v="228"/>
    <x v="1"/>
    <x v="18"/>
    <x v="18"/>
    <x v="4"/>
    <n v="8"/>
    <n v="45.26"/>
    <n v="73.89"/>
    <n v="591.12"/>
    <n v="362.08"/>
    <n v="229.04000000000002"/>
  </r>
  <r>
    <s v="TXN04686"/>
    <x v="256"/>
    <s v="CUST0206"/>
    <x v="1199"/>
    <x v="1"/>
    <x v="16"/>
    <x v="16"/>
    <x v="3"/>
    <n v="5"/>
    <n v="47.88"/>
    <n v="73.28"/>
    <n v="366.4"/>
    <n v="239.4"/>
    <n v="126.99999999999997"/>
  </r>
  <r>
    <s v="TXN04687"/>
    <x v="193"/>
    <s v="CUST0007"/>
    <x v="719"/>
    <x v="3"/>
    <x v="6"/>
    <x v="6"/>
    <x v="1"/>
    <n v="1"/>
    <n v="49.21"/>
    <n v="6.92"/>
    <n v="6.92"/>
    <n v="49.21"/>
    <n v="-42.29"/>
  </r>
  <r>
    <s v="TXN04688"/>
    <x v="112"/>
    <s v="CUST0936"/>
    <x v="1087"/>
    <x v="3"/>
    <x v="25"/>
    <x v="25"/>
    <x v="2"/>
    <n v="9"/>
    <n v="40.75"/>
    <n v="58.26"/>
    <n v="524.34"/>
    <n v="366.75"/>
    <n v="157.59000000000003"/>
  </r>
  <r>
    <s v="TXN04689"/>
    <x v="287"/>
    <s v="CUST1431"/>
    <x v="379"/>
    <x v="2"/>
    <x v="19"/>
    <x v="19"/>
    <x v="3"/>
    <n v="1"/>
    <n v="22.66"/>
    <n v="66.55"/>
    <n v="66.55"/>
    <n v="22.66"/>
    <n v="43.89"/>
  </r>
  <r>
    <s v="TXN04690"/>
    <x v="92"/>
    <s v="CUST0823"/>
    <x v="978"/>
    <x v="2"/>
    <x v="40"/>
    <x v="40"/>
    <x v="4"/>
    <n v="8"/>
    <n v="21.9"/>
    <n v="93.67"/>
    <n v="749.36"/>
    <n v="175.2"/>
    <n v="574.16000000000008"/>
  </r>
  <r>
    <s v="TXN04691"/>
    <x v="347"/>
    <s v="CUST1486"/>
    <x v="660"/>
    <x v="3"/>
    <x v="24"/>
    <x v="24"/>
    <x v="0"/>
    <n v="6"/>
    <n v="24.52"/>
    <n v="94.55"/>
    <n v="567.29999999999995"/>
    <n v="147.12"/>
    <n v="420.17999999999995"/>
  </r>
  <r>
    <s v="TXN04692"/>
    <x v="261"/>
    <s v="CUST0285"/>
    <x v="456"/>
    <x v="3"/>
    <x v="51"/>
    <x v="51"/>
    <x v="2"/>
    <n v="3"/>
    <n v="3.13"/>
    <n v="10.93"/>
    <n v="32.79"/>
    <n v="9.39"/>
    <n v="23.4"/>
  </r>
  <r>
    <s v="TXN04693"/>
    <x v="68"/>
    <s v="CUST0053"/>
    <x v="1436"/>
    <x v="1"/>
    <x v="9"/>
    <x v="9"/>
    <x v="4"/>
    <n v="9"/>
    <n v="38.15"/>
    <n v="70.52"/>
    <n v="634.67999999999995"/>
    <n v="343.34999999999997"/>
    <n v="291.33"/>
  </r>
  <r>
    <s v="TXN04694"/>
    <x v="5"/>
    <s v="CUST1233"/>
    <x v="1064"/>
    <x v="1"/>
    <x v="27"/>
    <x v="27"/>
    <x v="3"/>
    <n v="2"/>
    <n v="9.64"/>
    <n v="44.02"/>
    <n v="88.04"/>
    <n v="19.28"/>
    <n v="68.760000000000005"/>
  </r>
  <r>
    <s v="TXN04695"/>
    <x v="142"/>
    <s v="CUST0252"/>
    <x v="921"/>
    <x v="2"/>
    <x v="44"/>
    <x v="44"/>
    <x v="4"/>
    <n v="4"/>
    <n v="2.25"/>
    <n v="95.47"/>
    <n v="381.88"/>
    <n v="9"/>
    <n v="372.88"/>
  </r>
  <r>
    <s v="TXN04696"/>
    <x v="278"/>
    <s v="CUST1087"/>
    <x v="630"/>
    <x v="0"/>
    <x v="23"/>
    <x v="23"/>
    <x v="2"/>
    <n v="3"/>
    <n v="13.68"/>
    <n v="77.849999999999994"/>
    <n v="233.54999999999998"/>
    <n v="41.04"/>
    <n v="192.51"/>
  </r>
  <r>
    <s v="TXN04697"/>
    <x v="170"/>
    <s v="CUST0573"/>
    <x v="549"/>
    <x v="1"/>
    <x v="7"/>
    <x v="7"/>
    <x v="3"/>
    <n v="5"/>
    <n v="17.45"/>
    <n v="45.13"/>
    <n v="225.65"/>
    <n v="87.25"/>
    <n v="138.4"/>
  </r>
  <r>
    <s v="TXN04698"/>
    <x v="358"/>
    <s v="CUST1433"/>
    <x v="368"/>
    <x v="0"/>
    <x v="57"/>
    <x v="57"/>
    <x v="0"/>
    <n v="1"/>
    <n v="31.77"/>
    <n v="95.97"/>
    <n v="95.97"/>
    <n v="31.77"/>
    <n v="64.2"/>
  </r>
  <r>
    <s v="TXN04699"/>
    <x v="223"/>
    <s v="CUST0510"/>
    <x v="1268"/>
    <x v="3"/>
    <x v="59"/>
    <x v="59"/>
    <x v="0"/>
    <n v="9"/>
    <n v="35.39"/>
    <n v="38.06"/>
    <n v="342.54"/>
    <n v="318.51"/>
    <n v="24.03000000000003"/>
  </r>
  <r>
    <s v="TXN04700"/>
    <x v="101"/>
    <s v="CUST0755"/>
    <x v="145"/>
    <x v="0"/>
    <x v="36"/>
    <x v="36"/>
    <x v="2"/>
    <n v="5"/>
    <n v="44.18"/>
    <n v="45.43"/>
    <n v="227.15"/>
    <n v="220.9"/>
    <n v="6.25"/>
  </r>
  <r>
    <s v="TXN04701"/>
    <x v="50"/>
    <s v="CUST0926"/>
    <x v="14"/>
    <x v="0"/>
    <x v="19"/>
    <x v="19"/>
    <x v="3"/>
    <n v="1"/>
    <n v="22.66"/>
    <n v="24.66"/>
    <n v="24.66"/>
    <n v="22.66"/>
    <n v="2"/>
  </r>
  <r>
    <s v="TXN04702"/>
    <x v="299"/>
    <s v="CUST1267"/>
    <x v="759"/>
    <x v="0"/>
    <x v="54"/>
    <x v="54"/>
    <x v="1"/>
    <n v="2"/>
    <n v="48.6"/>
    <n v="60.75"/>
    <n v="121.5"/>
    <n v="97.2"/>
    <n v="24.299999999999997"/>
  </r>
  <r>
    <s v="TXN04703"/>
    <x v="339"/>
    <s v="CUST1406"/>
    <x v="1263"/>
    <x v="3"/>
    <x v="6"/>
    <x v="6"/>
    <x v="1"/>
    <n v="2"/>
    <n v="49.21"/>
    <n v="75.400000000000006"/>
    <n v="150.80000000000001"/>
    <n v="98.42"/>
    <n v="52.38000000000001"/>
  </r>
  <r>
    <s v="TXN04704"/>
    <x v="260"/>
    <s v="CUST1350"/>
    <x v="319"/>
    <x v="0"/>
    <x v="34"/>
    <x v="34"/>
    <x v="2"/>
    <n v="8"/>
    <n v="8.02"/>
    <n v="30.89"/>
    <n v="247.12"/>
    <n v="64.16"/>
    <n v="182.96"/>
  </r>
  <r>
    <s v="TXN04705"/>
    <x v="184"/>
    <s v="CUST0974"/>
    <x v="400"/>
    <x v="0"/>
    <x v="51"/>
    <x v="51"/>
    <x v="2"/>
    <n v="6"/>
    <n v="3.13"/>
    <n v="93.43"/>
    <n v="560.58000000000004"/>
    <n v="18.78"/>
    <n v="541.80000000000007"/>
  </r>
  <r>
    <s v="TXN04706"/>
    <x v="244"/>
    <s v="CUST1055"/>
    <x v="831"/>
    <x v="2"/>
    <x v="34"/>
    <x v="34"/>
    <x v="2"/>
    <n v="1"/>
    <n v="8.02"/>
    <n v="59.67"/>
    <n v="59.67"/>
    <n v="8.02"/>
    <n v="51.650000000000006"/>
  </r>
  <r>
    <s v="TXN04707"/>
    <x v="103"/>
    <s v="CUST0847"/>
    <x v="25"/>
    <x v="2"/>
    <x v="64"/>
    <x v="64"/>
    <x v="4"/>
    <n v="4"/>
    <n v="34.61"/>
    <n v="52.42"/>
    <n v="209.68"/>
    <n v="138.44"/>
    <n v="71.240000000000009"/>
  </r>
  <r>
    <s v="TXN04708"/>
    <x v="267"/>
    <s v="CUST1353"/>
    <x v="453"/>
    <x v="2"/>
    <x v="54"/>
    <x v="54"/>
    <x v="1"/>
    <n v="8"/>
    <n v="48.6"/>
    <n v="57.6"/>
    <n v="460.8"/>
    <n v="388.8"/>
    <n v="72"/>
  </r>
  <r>
    <s v="TXN04709"/>
    <x v="219"/>
    <s v="CUST0385"/>
    <x v="1404"/>
    <x v="0"/>
    <x v="18"/>
    <x v="18"/>
    <x v="4"/>
    <n v="1"/>
    <n v="45.26"/>
    <n v="33.33"/>
    <n v="33.33"/>
    <n v="45.26"/>
    <n v="-11.93"/>
  </r>
  <r>
    <s v="TXN04710"/>
    <x v="74"/>
    <s v="CUST0007"/>
    <x v="719"/>
    <x v="3"/>
    <x v="58"/>
    <x v="58"/>
    <x v="0"/>
    <n v="1"/>
    <n v="11.76"/>
    <n v="21.9"/>
    <n v="21.9"/>
    <n v="11.76"/>
    <n v="10.139999999999999"/>
  </r>
  <r>
    <s v="TXN04711"/>
    <x v="350"/>
    <s v="CUST1307"/>
    <x v="670"/>
    <x v="3"/>
    <x v="7"/>
    <x v="7"/>
    <x v="3"/>
    <n v="5"/>
    <n v="17.45"/>
    <n v="39.36"/>
    <n v="196.8"/>
    <n v="87.25"/>
    <n v="109.55000000000001"/>
  </r>
  <r>
    <s v="TXN04712"/>
    <x v="293"/>
    <s v="CUST0660"/>
    <x v="1393"/>
    <x v="3"/>
    <x v="18"/>
    <x v="18"/>
    <x v="4"/>
    <n v="9"/>
    <n v="45.26"/>
    <n v="43.69"/>
    <n v="393.21"/>
    <n v="407.34"/>
    <n v="-14.129999999999995"/>
  </r>
  <r>
    <s v="TXN04713"/>
    <x v="127"/>
    <s v="CUST0035"/>
    <x v="1437"/>
    <x v="2"/>
    <x v="14"/>
    <x v="14"/>
    <x v="3"/>
    <n v="6"/>
    <n v="23.97"/>
    <n v="63.04"/>
    <n v="378.24"/>
    <n v="143.82"/>
    <n v="234.42000000000002"/>
  </r>
  <r>
    <s v="TXN04714"/>
    <x v="162"/>
    <s v="CUST1298"/>
    <x v="559"/>
    <x v="3"/>
    <x v="49"/>
    <x v="49"/>
    <x v="4"/>
    <n v="7"/>
    <n v="19.98"/>
    <n v="38.770000000000003"/>
    <n v="271.39000000000004"/>
    <n v="139.86000000000001"/>
    <n v="131.53000000000003"/>
  </r>
  <r>
    <s v="TXN04715"/>
    <x v="112"/>
    <s v="CUST0738"/>
    <x v="140"/>
    <x v="1"/>
    <x v="5"/>
    <x v="5"/>
    <x v="2"/>
    <n v="2"/>
    <n v="35.82"/>
    <n v="97.78"/>
    <n v="195.56"/>
    <n v="71.64"/>
    <n v="123.92"/>
  </r>
  <r>
    <s v="TXN04716"/>
    <x v="116"/>
    <s v="CUST0094"/>
    <x v="203"/>
    <x v="0"/>
    <x v="10"/>
    <x v="10"/>
    <x v="1"/>
    <n v="8"/>
    <n v="41.78"/>
    <n v="55.89"/>
    <n v="447.12"/>
    <n v="334.24"/>
    <n v="112.88"/>
  </r>
  <r>
    <s v="TXN04717"/>
    <x v="136"/>
    <s v="CUST0667"/>
    <x v="442"/>
    <x v="0"/>
    <x v="32"/>
    <x v="32"/>
    <x v="1"/>
    <n v="3"/>
    <n v="3.21"/>
    <n v="31.17"/>
    <n v="93.51"/>
    <n v="9.629999999999999"/>
    <n v="83.88000000000001"/>
  </r>
  <r>
    <s v="TXN04718"/>
    <x v="132"/>
    <s v="CUST1389"/>
    <x v="247"/>
    <x v="1"/>
    <x v="38"/>
    <x v="38"/>
    <x v="3"/>
    <n v="6"/>
    <n v="32.54"/>
    <n v="51.88"/>
    <n v="311.28000000000003"/>
    <n v="195.24"/>
    <n v="116.04000000000002"/>
  </r>
  <r>
    <s v="TXN04719"/>
    <x v="258"/>
    <s v="CUST0910"/>
    <x v="940"/>
    <x v="3"/>
    <x v="65"/>
    <x v="65"/>
    <x v="1"/>
    <n v="5"/>
    <n v="47.62"/>
    <n v="97.97"/>
    <n v="489.85"/>
    <n v="238.1"/>
    <n v="251.75000000000003"/>
  </r>
  <r>
    <s v="TXN04720"/>
    <x v="184"/>
    <s v="CUST0479"/>
    <x v="625"/>
    <x v="2"/>
    <x v="6"/>
    <x v="6"/>
    <x v="1"/>
    <n v="2"/>
    <n v="49.21"/>
    <n v="76.45"/>
    <n v="152.9"/>
    <n v="98.42"/>
    <n v="54.480000000000004"/>
  </r>
  <r>
    <s v="TXN04721"/>
    <x v="308"/>
    <s v="CUST1243"/>
    <x v="1340"/>
    <x v="2"/>
    <x v="26"/>
    <x v="26"/>
    <x v="4"/>
    <n v="1"/>
    <n v="21.34"/>
    <n v="94.08"/>
    <n v="94.08"/>
    <n v="21.34"/>
    <n v="72.739999999999995"/>
  </r>
  <r>
    <s v="TXN04722"/>
    <x v="105"/>
    <s v="CUST0993"/>
    <x v="586"/>
    <x v="0"/>
    <x v="43"/>
    <x v="43"/>
    <x v="0"/>
    <n v="9"/>
    <n v="30.96"/>
    <n v="40.35"/>
    <n v="363.15000000000003"/>
    <n v="278.64"/>
    <n v="84.510000000000048"/>
  </r>
  <r>
    <s v="TXN04723"/>
    <x v="157"/>
    <s v="CUST0820"/>
    <x v="1103"/>
    <x v="1"/>
    <x v="9"/>
    <x v="9"/>
    <x v="4"/>
    <n v="5"/>
    <n v="38.15"/>
    <n v="75.5"/>
    <n v="377.5"/>
    <n v="190.75"/>
    <n v="186.75"/>
  </r>
  <r>
    <s v="TXN04724"/>
    <x v="242"/>
    <s v="CUST1255"/>
    <x v="791"/>
    <x v="2"/>
    <x v="23"/>
    <x v="23"/>
    <x v="2"/>
    <n v="7"/>
    <n v="13.68"/>
    <n v="34.130000000000003"/>
    <n v="238.91000000000003"/>
    <n v="95.759999999999991"/>
    <n v="143.15000000000003"/>
  </r>
  <r>
    <s v="TXN04725"/>
    <x v="276"/>
    <s v="CUST0167"/>
    <x v="1250"/>
    <x v="0"/>
    <x v="52"/>
    <x v="52"/>
    <x v="1"/>
    <n v="5"/>
    <n v="14.27"/>
    <n v="26.75"/>
    <n v="133.75"/>
    <n v="71.349999999999994"/>
    <n v="62.400000000000006"/>
  </r>
  <r>
    <s v="TXN04726"/>
    <x v="217"/>
    <s v="CUST0714"/>
    <x v="404"/>
    <x v="3"/>
    <x v="6"/>
    <x v="6"/>
    <x v="1"/>
    <n v="6"/>
    <n v="49.21"/>
    <n v="24.94"/>
    <n v="149.64000000000001"/>
    <n v="295.26"/>
    <n v="-145.61999999999998"/>
  </r>
  <r>
    <s v="TXN04727"/>
    <x v="96"/>
    <s v="CUST0877"/>
    <x v="863"/>
    <x v="1"/>
    <x v="34"/>
    <x v="34"/>
    <x v="2"/>
    <n v="6"/>
    <n v="8.02"/>
    <n v="95.39"/>
    <n v="572.34"/>
    <n v="48.12"/>
    <n v="524.22"/>
  </r>
  <r>
    <s v="TXN04728"/>
    <x v="97"/>
    <s v="CUST0976"/>
    <x v="623"/>
    <x v="3"/>
    <x v="54"/>
    <x v="54"/>
    <x v="1"/>
    <n v="7"/>
    <n v="48.6"/>
    <n v="11.57"/>
    <n v="80.990000000000009"/>
    <n v="340.2"/>
    <n v="-259.20999999999998"/>
  </r>
  <r>
    <s v="TXN04729"/>
    <x v="86"/>
    <s v="CUST1349"/>
    <x v="1097"/>
    <x v="2"/>
    <x v="31"/>
    <x v="31"/>
    <x v="3"/>
    <n v="2"/>
    <n v="13.9"/>
    <n v="37.19"/>
    <n v="74.38"/>
    <n v="27.8"/>
    <n v="46.58"/>
  </r>
  <r>
    <s v="TXN04730"/>
    <x v="346"/>
    <s v="CUST1433"/>
    <x v="368"/>
    <x v="0"/>
    <x v="39"/>
    <x v="39"/>
    <x v="1"/>
    <n v="7"/>
    <n v="2.85"/>
    <n v="32.299999999999997"/>
    <n v="226.09999999999997"/>
    <n v="19.95"/>
    <n v="206.14999999999998"/>
  </r>
  <r>
    <s v="TXN04731"/>
    <x v="212"/>
    <s v="CUST0206"/>
    <x v="1199"/>
    <x v="1"/>
    <x v="47"/>
    <x v="47"/>
    <x v="2"/>
    <n v="3"/>
    <n v="29.86"/>
    <n v="7.46"/>
    <n v="22.38"/>
    <n v="89.58"/>
    <n v="-67.2"/>
  </r>
  <r>
    <s v="TXN04732"/>
    <x v="205"/>
    <s v="CUST0789"/>
    <x v="893"/>
    <x v="0"/>
    <x v="64"/>
    <x v="64"/>
    <x v="4"/>
    <n v="2"/>
    <n v="34.61"/>
    <n v="85.25"/>
    <n v="170.5"/>
    <n v="69.22"/>
    <n v="101.28"/>
  </r>
  <r>
    <s v="TXN04733"/>
    <x v="247"/>
    <s v="CUST0602"/>
    <x v="1113"/>
    <x v="0"/>
    <x v="0"/>
    <x v="0"/>
    <x v="0"/>
    <n v="7"/>
    <n v="47.78"/>
    <n v="93.46"/>
    <n v="654.21999999999991"/>
    <n v="334.46000000000004"/>
    <n v="319.75999999999988"/>
  </r>
  <r>
    <s v="TXN04734"/>
    <x v="167"/>
    <s v="CUST1244"/>
    <x v="1416"/>
    <x v="0"/>
    <x v="61"/>
    <x v="61"/>
    <x v="1"/>
    <n v="5"/>
    <n v="36.08"/>
    <n v="70.45"/>
    <n v="352.25"/>
    <n v="180.39999999999998"/>
    <n v="171.85000000000002"/>
  </r>
  <r>
    <s v="TXN04735"/>
    <x v="257"/>
    <s v="CUST0400"/>
    <x v="648"/>
    <x v="0"/>
    <x v="9"/>
    <x v="9"/>
    <x v="4"/>
    <n v="9"/>
    <n v="38.15"/>
    <n v="21.72"/>
    <n v="195.48"/>
    <n v="343.34999999999997"/>
    <n v="-147.86999999999998"/>
  </r>
  <r>
    <s v="TXN04736"/>
    <x v="209"/>
    <s v="CUST1459"/>
    <x v="69"/>
    <x v="3"/>
    <x v="72"/>
    <x v="72"/>
    <x v="1"/>
    <n v="4"/>
    <n v="3.66"/>
    <n v="50.65"/>
    <n v="202.6"/>
    <n v="14.64"/>
    <n v="187.95999999999998"/>
  </r>
  <r>
    <s v="TXN04737"/>
    <x v="244"/>
    <s v="CUST0294"/>
    <x v="297"/>
    <x v="3"/>
    <x v="3"/>
    <x v="3"/>
    <x v="0"/>
    <n v="5"/>
    <n v="28.91"/>
    <n v="62.48"/>
    <n v="312.39999999999998"/>
    <n v="144.55000000000001"/>
    <n v="167.84999999999997"/>
  </r>
  <r>
    <s v="TXN04738"/>
    <x v="144"/>
    <s v="CUST1066"/>
    <x v="1317"/>
    <x v="2"/>
    <x v="57"/>
    <x v="57"/>
    <x v="0"/>
    <n v="3"/>
    <n v="31.77"/>
    <n v="90.46"/>
    <n v="271.38"/>
    <n v="95.31"/>
    <n v="176.07"/>
  </r>
  <r>
    <s v="TXN04739"/>
    <x v="296"/>
    <s v="CUST1172"/>
    <x v="1121"/>
    <x v="1"/>
    <x v="73"/>
    <x v="73"/>
    <x v="1"/>
    <n v="7"/>
    <n v="14.95"/>
    <n v="36.549999999999997"/>
    <n v="255.84999999999997"/>
    <n v="104.64999999999999"/>
    <n v="151.19999999999999"/>
  </r>
  <r>
    <s v="TXN04740"/>
    <x v="161"/>
    <s v="CUST1468"/>
    <x v="1410"/>
    <x v="3"/>
    <x v="52"/>
    <x v="52"/>
    <x v="1"/>
    <n v="9"/>
    <n v="14.27"/>
    <n v="97.36"/>
    <n v="876.24"/>
    <n v="128.43"/>
    <n v="747.81"/>
  </r>
  <r>
    <s v="TXN04741"/>
    <x v="3"/>
    <s v="CUST1034"/>
    <x v="1115"/>
    <x v="0"/>
    <x v="11"/>
    <x v="11"/>
    <x v="2"/>
    <n v="2"/>
    <n v="45.97"/>
    <n v="68.930000000000007"/>
    <n v="137.86000000000001"/>
    <n v="91.94"/>
    <n v="45.920000000000016"/>
  </r>
  <r>
    <s v="TXN04742"/>
    <x v="69"/>
    <s v="CUST0066"/>
    <x v="850"/>
    <x v="2"/>
    <x v="25"/>
    <x v="25"/>
    <x v="2"/>
    <n v="1"/>
    <n v="40.75"/>
    <n v="14.53"/>
    <n v="14.53"/>
    <n v="40.75"/>
    <n v="-26.22"/>
  </r>
  <r>
    <s v="TXN04743"/>
    <x v="286"/>
    <s v="CUST0262"/>
    <x v="480"/>
    <x v="3"/>
    <x v="39"/>
    <x v="39"/>
    <x v="1"/>
    <n v="7"/>
    <n v="2.85"/>
    <n v="66.599999999999994"/>
    <n v="466.19999999999993"/>
    <n v="19.95"/>
    <n v="446.24999999999994"/>
  </r>
  <r>
    <s v="TXN04744"/>
    <x v="54"/>
    <s v="CUST1020"/>
    <x v="87"/>
    <x v="3"/>
    <x v="74"/>
    <x v="74"/>
    <x v="3"/>
    <n v="3"/>
    <n v="8.86"/>
    <n v="42.35"/>
    <n v="127.05000000000001"/>
    <n v="26.58"/>
    <n v="100.47000000000001"/>
  </r>
  <r>
    <s v="TXN04745"/>
    <x v="31"/>
    <s v="CUST0179"/>
    <x v="314"/>
    <x v="1"/>
    <x v="46"/>
    <x v="46"/>
    <x v="3"/>
    <n v="3"/>
    <n v="15.25"/>
    <n v="7.93"/>
    <n v="23.79"/>
    <n v="45.75"/>
    <n v="-21.96"/>
  </r>
  <r>
    <s v="TXN04746"/>
    <x v="140"/>
    <s v="CUST0618"/>
    <x v="624"/>
    <x v="2"/>
    <x v="48"/>
    <x v="48"/>
    <x v="0"/>
    <n v="3"/>
    <n v="1.01"/>
    <n v="50.95"/>
    <n v="152.85000000000002"/>
    <n v="3.0300000000000002"/>
    <n v="149.82000000000002"/>
  </r>
  <r>
    <s v="TXN04747"/>
    <x v="347"/>
    <s v="CUST1379"/>
    <x v="926"/>
    <x v="3"/>
    <x v="64"/>
    <x v="64"/>
    <x v="4"/>
    <n v="7"/>
    <n v="34.61"/>
    <n v="66.55"/>
    <n v="465.84999999999997"/>
    <n v="242.26999999999998"/>
    <n v="223.57999999999998"/>
  </r>
  <r>
    <s v="TXN04748"/>
    <x v="248"/>
    <s v="CUST1124"/>
    <x v="949"/>
    <x v="1"/>
    <x v="69"/>
    <x v="69"/>
    <x v="1"/>
    <n v="1"/>
    <n v="25.33"/>
    <n v="26.97"/>
    <n v="26.97"/>
    <n v="25.33"/>
    <n v="1.6400000000000006"/>
  </r>
  <r>
    <s v="TXN04749"/>
    <x v="361"/>
    <s v="CUST0957"/>
    <x v="315"/>
    <x v="2"/>
    <x v="39"/>
    <x v="39"/>
    <x v="1"/>
    <n v="9"/>
    <n v="2.85"/>
    <n v="52.75"/>
    <n v="474.75"/>
    <n v="25.650000000000002"/>
    <n v="449.1"/>
  </r>
  <r>
    <s v="TXN04750"/>
    <x v="124"/>
    <s v="CUST0345"/>
    <x v="781"/>
    <x v="1"/>
    <x v="49"/>
    <x v="49"/>
    <x v="4"/>
    <n v="9"/>
    <n v="19.98"/>
    <n v="68.62"/>
    <n v="617.58000000000004"/>
    <n v="179.82"/>
    <n v="437.76000000000005"/>
  </r>
  <r>
    <s v="TXN04751"/>
    <x v="244"/>
    <s v="CUST0914"/>
    <x v="75"/>
    <x v="1"/>
    <x v="74"/>
    <x v="74"/>
    <x v="3"/>
    <n v="6"/>
    <n v="8.86"/>
    <n v="57.28"/>
    <n v="343.68"/>
    <n v="53.16"/>
    <n v="290.52"/>
  </r>
  <r>
    <s v="TXN04752"/>
    <x v="102"/>
    <s v="CUST0237"/>
    <x v="1086"/>
    <x v="3"/>
    <x v="65"/>
    <x v="65"/>
    <x v="1"/>
    <n v="4"/>
    <n v="47.62"/>
    <n v="85.64"/>
    <n v="342.56"/>
    <n v="190.48"/>
    <n v="152.08000000000001"/>
  </r>
  <r>
    <s v="TXN04753"/>
    <x v="190"/>
    <s v="CUST0988"/>
    <x v="425"/>
    <x v="1"/>
    <x v="30"/>
    <x v="30"/>
    <x v="3"/>
    <n v="1"/>
    <n v="24.03"/>
    <n v="34.67"/>
    <n v="34.67"/>
    <n v="24.03"/>
    <n v="10.64"/>
  </r>
  <r>
    <s v="TXN04754"/>
    <x v="102"/>
    <s v="CUST1358"/>
    <x v="436"/>
    <x v="3"/>
    <x v="21"/>
    <x v="21"/>
    <x v="0"/>
    <n v="3"/>
    <n v="12.41"/>
    <n v="95.12"/>
    <n v="285.36"/>
    <n v="37.230000000000004"/>
    <n v="248.13"/>
  </r>
  <r>
    <s v="TXN04755"/>
    <x v="210"/>
    <s v="CUST1108"/>
    <x v="354"/>
    <x v="2"/>
    <x v="63"/>
    <x v="63"/>
    <x v="4"/>
    <n v="9"/>
    <n v="28.03"/>
    <n v="81.41"/>
    <n v="732.68999999999994"/>
    <n v="252.27"/>
    <n v="480.41999999999996"/>
  </r>
  <r>
    <s v="TXN04756"/>
    <x v="294"/>
    <s v="CUST0494"/>
    <x v="1438"/>
    <x v="3"/>
    <x v="9"/>
    <x v="9"/>
    <x v="4"/>
    <n v="1"/>
    <n v="38.15"/>
    <n v="19.670000000000002"/>
    <n v="19.670000000000002"/>
    <n v="38.15"/>
    <n v="-18.479999999999997"/>
  </r>
  <r>
    <s v="TXN04757"/>
    <x v="296"/>
    <s v="CUST0499"/>
    <x v="786"/>
    <x v="3"/>
    <x v="25"/>
    <x v="25"/>
    <x v="2"/>
    <n v="7"/>
    <n v="40.75"/>
    <n v="53.64"/>
    <n v="375.48"/>
    <n v="285.25"/>
    <n v="90.230000000000018"/>
  </r>
  <r>
    <s v="TXN04758"/>
    <x v="259"/>
    <s v="CUST0434"/>
    <x v="750"/>
    <x v="3"/>
    <x v="68"/>
    <x v="68"/>
    <x v="0"/>
    <n v="4"/>
    <n v="1.38"/>
    <n v="17.239999999999998"/>
    <n v="68.959999999999994"/>
    <n v="5.52"/>
    <n v="63.44"/>
  </r>
  <r>
    <s v="TXN04759"/>
    <x v="77"/>
    <s v="CUST0350"/>
    <x v="62"/>
    <x v="2"/>
    <x v="3"/>
    <x v="3"/>
    <x v="0"/>
    <n v="6"/>
    <n v="28.91"/>
    <n v="71.37"/>
    <n v="428.22"/>
    <n v="173.46"/>
    <n v="254.76000000000002"/>
  </r>
  <r>
    <s v="TXN04760"/>
    <x v="157"/>
    <s v="CUST1352"/>
    <x v="1059"/>
    <x v="1"/>
    <x v="8"/>
    <x v="8"/>
    <x v="0"/>
    <n v="7"/>
    <n v="37.880000000000003"/>
    <n v="74.069999999999993"/>
    <n v="518.49"/>
    <n v="265.16000000000003"/>
    <n v="253.32999999999998"/>
  </r>
  <r>
    <s v="TXN04761"/>
    <x v="133"/>
    <s v="CUST1434"/>
    <x v="133"/>
    <x v="3"/>
    <x v="8"/>
    <x v="8"/>
    <x v="0"/>
    <n v="8"/>
    <n v="37.880000000000003"/>
    <n v="33.18"/>
    <n v="265.44"/>
    <n v="303.04000000000002"/>
    <n v="-37.600000000000023"/>
  </r>
  <r>
    <s v="TXN04762"/>
    <x v="198"/>
    <s v="CUST0184"/>
    <x v="1235"/>
    <x v="0"/>
    <x v="71"/>
    <x v="71"/>
    <x v="4"/>
    <n v="9"/>
    <n v="22.03"/>
    <n v="60.95"/>
    <n v="548.55000000000007"/>
    <n v="198.27"/>
    <n v="350.28000000000009"/>
  </r>
  <r>
    <s v="TXN04763"/>
    <x v="284"/>
    <s v="CUST0217"/>
    <x v="358"/>
    <x v="1"/>
    <x v="41"/>
    <x v="41"/>
    <x v="4"/>
    <n v="8"/>
    <n v="45.1"/>
    <n v="72.2"/>
    <n v="577.6"/>
    <n v="360.8"/>
    <n v="216.8"/>
  </r>
  <r>
    <s v="TXN04764"/>
    <x v="136"/>
    <s v="CUST0891"/>
    <x v="471"/>
    <x v="2"/>
    <x v="56"/>
    <x v="56"/>
    <x v="0"/>
    <n v="6"/>
    <n v="41.18"/>
    <n v="9.2799999999999994"/>
    <n v="55.679999999999993"/>
    <n v="247.07999999999998"/>
    <n v="-191.39999999999998"/>
  </r>
  <r>
    <s v="TXN04765"/>
    <x v="180"/>
    <s v="CUST1466"/>
    <x v="699"/>
    <x v="2"/>
    <x v="9"/>
    <x v="9"/>
    <x v="4"/>
    <n v="5"/>
    <n v="38.15"/>
    <n v="19.399999999999999"/>
    <n v="97"/>
    <n v="190.75"/>
    <n v="-93.75"/>
  </r>
  <r>
    <s v="TXN04766"/>
    <x v="141"/>
    <s v="CUST0060"/>
    <x v="225"/>
    <x v="3"/>
    <x v="54"/>
    <x v="54"/>
    <x v="1"/>
    <n v="5"/>
    <n v="48.6"/>
    <n v="29.01"/>
    <n v="145.05000000000001"/>
    <n v="243"/>
    <n v="-97.949999999999989"/>
  </r>
  <r>
    <s v="TXN04767"/>
    <x v="8"/>
    <s v="CUST0329"/>
    <x v="1069"/>
    <x v="3"/>
    <x v="0"/>
    <x v="0"/>
    <x v="0"/>
    <n v="9"/>
    <n v="47.78"/>
    <n v="84.42"/>
    <n v="759.78"/>
    <n v="430.02"/>
    <n v="329.76"/>
  </r>
  <r>
    <s v="TXN04768"/>
    <x v="296"/>
    <s v="CUST0669"/>
    <x v="947"/>
    <x v="0"/>
    <x v="49"/>
    <x v="49"/>
    <x v="4"/>
    <n v="2"/>
    <n v="19.98"/>
    <n v="25.01"/>
    <n v="50.02"/>
    <n v="39.96"/>
    <n v="10.060000000000002"/>
  </r>
  <r>
    <s v="TXN04769"/>
    <x v="131"/>
    <s v="CUST0786"/>
    <x v="359"/>
    <x v="2"/>
    <x v="70"/>
    <x v="70"/>
    <x v="2"/>
    <n v="5"/>
    <n v="36.229999999999997"/>
    <n v="58.74"/>
    <n v="293.7"/>
    <n v="181.14999999999998"/>
    <n v="112.55000000000001"/>
  </r>
  <r>
    <s v="TXN04770"/>
    <x v="192"/>
    <s v="CUST0575"/>
    <x v="258"/>
    <x v="2"/>
    <x v="72"/>
    <x v="72"/>
    <x v="1"/>
    <n v="5"/>
    <n v="3.66"/>
    <n v="46.26"/>
    <n v="231.29999999999998"/>
    <n v="18.3"/>
    <n v="212.99999999999997"/>
  </r>
  <r>
    <s v="TXN04771"/>
    <x v="163"/>
    <s v="CUST0452"/>
    <x v="769"/>
    <x v="1"/>
    <x v="69"/>
    <x v="69"/>
    <x v="1"/>
    <n v="8"/>
    <n v="25.33"/>
    <n v="36.880000000000003"/>
    <n v="295.04000000000002"/>
    <n v="202.64"/>
    <n v="92.400000000000034"/>
  </r>
  <r>
    <s v="TXN04772"/>
    <x v="310"/>
    <s v="CUST1473"/>
    <x v="1315"/>
    <x v="1"/>
    <x v="31"/>
    <x v="31"/>
    <x v="3"/>
    <n v="6"/>
    <n v="13.9"/>
    <n v="92.59"/>
    <n v="555.54"/>
    <n v="83.4"/>
    <n v="472.14"/>
  </r>
  <r>
    <s v="TXN04773"/>
    <x v="40"/>
    <s v="CUST0528"/>
    <x v="681"/>
    <x v="0"/>
    <x v="38"/>
    <x v="38"/>
    <x v="3"/>
    <n v="2"/>
    <n v="32.54"/>
    <n v="11.55"/>
    <n v="23.1"/>
    <n v="65.08"/>
    <n v="-41.98"/>
  </r>
  <r>
    <s v="TXN04774"/>
    <x v="158"/>
    <s v="CUST1364"/>
    <x v="948"/>
    <x v="0"/>
    <x v="48"/>
    <x v="48"/>
    <x v="0"/>
    <n v="7"/>
    <n v="1.01"/>
    <n v="77.39"/>
    <n v="541.73"/>
    <n v="7.07"/>
    <n v="534.66"/>
  </r>
  <r>
    <s v="TXN04775"/>
    <x v="248"/>
    <s v="CUST0976"/>
    <x v="623"/>
    <x v="3"/>
    <x v="30"/>
    <x v="30"/>
    <x v="3"/>
    <n v="8"/>
    <n v="24.03"/>
    <n v="52.74"/>
    <n v="421.92"/>
    <n v="192.24"/>
    <n v="229.68"/>
  </r>
  <r>
    <s v="TXN04776"/>
    <x v="7"/>
    <s v="CUST1374"/>
    <x v="374"/>
    <x v="0"/>
    <x v="20"/>
    <x v="20"/>
    <x v="3"/>
    <n v="5"/>
    <n v="40.85"/>
    <n v="90.48"/>
    <n v="452.40000000000003"/>
    <n v="204.25"/>
    <n v="248.15000000000003"/>
  </r>
  <r>
    <s v="TXN04777"/>
    <x v="294"/>
    <s v="CUST0253"/>
    <x v="1357"/>
    <x v="2"/>
    <x v="39"/>
    <x v="39"/>
    <x v="1"/>
    <n v="9"/>
    <n v="2.85"/>
    <n v="71.61"/>
    <n v="644.49"/>
    <n v="25.650000000000002"/>
    <n v="618.84"/>
  </r>
  <r>
    <s v="TXN04778"/>
    <x v="211"/>
    <s v="CUST1363"/>
    <x v="394"/>
    <x v="2"/>
    <x v="1"/>
    <x v="1"/>
    <x v="1"/>
    <n v="5"/>
    <n v="22.93"/>
    <n v="32.659999999999997"/>
    <n v="163.29999999999998"/>
    <n v="114.65"/>
    <n v="48.649999999999977"/>
  </r>
  <r>
    <s v="TXN04779"/>
    <x v="28"/>
    <s v="CUST0279"/>
    <x v="235"/>
    <x v="0"/>
    <x v="30"/>
    <x v="30"/>
    <x v="3"/>
    <n v="2"/>
    <n v="24.03"/>
    <n v="54.16"/>
    <n v="108.32"/>
    <n v="48.06"/>
    <n v="60.259999999999991"/>
  </r>
  <r>
    <s v="TXN04780"/>
    <x v="263"/>
    <s v="CUST1095"/>
    <x v="263"/>
    <x v="2"/>
    <x v="51"/>
    <x v="51"/>
    <x v="2"/>
    <n v="7"/>
    <n v="3.13"/>
    <n v="82.24"/>
    <n v="575.67999999999995"/>
    <n v="21.91"/>
    <n v="553.77"/>
  </r>
  <r>
    <s v="TXN04781"/>
    <x v="199"/>
    <s v="CUST1298"/>
    <x v="559"/>
    <x v="3"/>
    <x v="2"/>
    <x v="2"/>
    <x v="1"/>
    <n v="6"/>
    <n v="33.65"/>
    <n v="75.459999999999994"/>
    <n v="452.76"/>
    <n v="201.89999999999998"/>
    <n v="250.86"/>
  </r>
  <r>
    <s v="TXN04782"/>
    <x v="89"/>
    <s v="CUST1486"/>
    <x v="660"/>
    <x v="3"/>
    <x v="52"/>
    <x v="52"/>
    <x v="1"/>
    <n v="3"/>
    <n v="14.27"/>
    <n v="39.61"/>
    <n v="118.83"/>
    <n v="42.81"/>
    <n v="76.02"/>
  </r>
  <r>
    <s v="TXN04783"/>
    <x v="58"/>
    <s v="CUST1008"/>
    <x v="691"/>
    <x v="2"/>
    <x v="36"/>
    <x v="36"/>
    <x v="2"/>
    <n v="1"/>
    <n v="44.18"/>
    <n v="33.090000000000003"/>
    <n v="33.090000000000003"/>
    <n v="44.18"/>
    <n v="-11.089999999999996"/>
  </r>
  <r>
    <s v="TXN04784"/>
    <x v="132"/>
    <s v="CUST0186"/>
    <x v="15"/>
    <x v="2"/>
    <x v="56"/>
    <x v="56"/>
    <x v="0"/>
    <n v="6"/>
    <n v="41.18"/>
    <n v="23.1"/>
    <n v="138.60000000000002"/>
    <n v="247.07999999999998"/>
    <n v="-108.47999999999996"/>
  </r>
  <r>
    <s v="TXN04785"/>
    <x v="61"/>
    <s v="CUST1417"/>
    <x v="38"/>
    <x v="0"/>
    <x v="55"/>
    <x v="55"/>
    <x v="1"/>
    <n v="3"/>
    <n v="21.45"/>
    <n v="87.9"/>
    <n v="263.70000000000005"/>
    <n v="64.349999999999994"/>
    <n v="199.35000000000005"/>
  </r>
  <r>
    <s v="TXN04786"/>
    <x v="289"/>
    <s v="CUST0682"/>
    <x v="686"/>
    <x v="1"/>
    <x v="47"/>
    <x v="47"/>
    <x v="2"/>
    <n v="4"/>
    <n v="29.86"/>
    <n v="47.35"/>
    <n v="189.4"/>
    <n v="119.44"/>
    <n v="69.960000000000008"/>
  </r>
  <r>
    <s v="TXN04787"/>
    <x v="271"/>
    <s v="CUST0459"/>
    <x v="388"/>
    <x v="2"/>
    <x v="20"/>
    <x v="20"/>
    <x v="3"/>
    <n v="6"/>
    <n v="40.85"/>
    <n v="92.93"/>
    <n v="557.58000000000004"/>
    <n v="245.10000000000002"/>
    <n v="312.48"/>
  </r>
  <r>
    <s v="TXN04788"/>
    <x v="113"/>
    <s v="CUST1180"/>
    <x v="775"/>
    <x v="0"/>
    <x v="7"/>
    <x v="7"/>
    <x v="3"/>
    <n v="3"/>
    <n v="17.45"/>
    <n v="49.74"/>
    <n v="149.22"/>
    <n v="52.349999999999994"/>
    <n v="96.87"/>
  </r>
  <r>
    <s v="TXN04789"/>
    <x v="334"/>
    <s v="CUST1231"/>
    <x v="1439"/>
    <x v="2"/>
    <x v="15"/>
    <x v="15"/>
    <x v="4"/>
    <n v="1"/>
    <n v="40"/>
    <n v="16.149999999999999"/>
    <n v="16.149999999999999"/>
    <n v="40"/>
    <n v="-23.85"/>
  </r>
  <r>
    <s v="TXN04790"/>
    <x v="36"/>
    <s v="CUST0133"/>
    <x v="149"/>
    <x v="0"/>
    <x v="41"/>
    <x v="41"/>
    <x v="4"/>
    <n v="7"/>
    <n v="45.1"/>
    <n v="8.19"/>
    <n v="57.33"/>
    <n v="315.7"/>
    <n v="-258.37"/>
  </r>
  <r>
    <s v="TXN04791"/>
    <x v="124"/>
    <s v="CUST1319"/>
    <x v="1102"/>
    <x v="3"/>
    <x v="64"/>
    <x v="64"/>
    <x v="4"/>
    <n v="7"/>
    <n v="34.61"/>
    <n v="56.86"/>
    <n v="398.02"/>
    <n v="242.26999999999998"/>
    <n v="155.75"/>
  </r>
  <r>
    <s v="TXN04792"/>
    <x v="243"/>
    <s v="CUST0703"/>
    <x v="608"/>
    <x v="0"/>
    <x v="17"/>
    <x v="17"/>
    <x v="1"/>
    <n v="1"/>
    <n v="26.74"/>
    <n v="68.31"/>
    <n v="68.31"/>
    <n v="26.74"/>
    <n v="41.570000000000007"/>
  </r>
  <r>
    <s v="TXN04793"/>
    <x v="238"/>
    <s v="CUST0773"/>
    <x v="1213"/>
    <x v="0"/>
    <x v="62"/>
    <x v="62"/>
    <x v="2"/>
    <n v="2"/>
    <n v="46.58"/>
    <n v="22.35"/>
    <n v="44.7"/>
    <n v="93.16"/>
    <n v="-48.459999999999994"/>
  </r>
  <r>
    <s v="TXN04794"/>
    <x v="242"/>
    <s v="CUST1470"/>
    <x v="1151"/>
    <x v="0"/>
    <x v="7"/>
    <x v="7"/>
    <x v="3"/>
    <n v="8"/>
    <n v="17.45"/>
    <n v="32.619999999999997"/>
    <n v="260.95999999999998"/>
    <n v="139.6"/>
    <n v="121.35999999999999"/>
  </r>
  <r>
    <s v="TXN04795"/>
    <x v="140"/>
    <s v="CUST1485"/>
    <x v="246"/>
    <x v="2"/>
    <x v="48"/>
    <x v="48"/>
    <x v="0"/>
    <n v="7"/>
    <n v="1.01"/>
    <n v="88.55"/>
    <n v="619.85"/>
    <n v="7.07"/>
    <n v="612.78"/>
  </r>
  <r>
    <s v="TXN04796"/>
    <x v="39"/>
    <s v="CUST0782"/>
    <x v="496"/>
    <x v="3"/>
    <x v="23"/>
    <x v="23"/>
    <x v="2"/>
    <n v="9"/>
    <n v="13.68"/>
    <n v="79.239999999999995"/>
    <n v="713.16"/>
    <n v="123.12"/>
    <n v="590.04"/>
  </r>
  <r>
    <s v="TXN04797"/>
    <x v="348"/>
    <s v="CUST1340"/>
    <x v="751"/>
    <x v="1"/>
    <x v="22"/>
    <x v="22"/>
    <x v="0"/>
    <n v="8"/>
    <n v="19.34"/>
    <n v="7.1"/>
    <n v="56.8"/>
    <n v="154.72"/>
    <n v="-97.92"/>
  </r>
  <r>
    <s v="TXN04798"/>
    <x v="154"/>
    <s v="CUST1316"/>
    <x v="516"/>
    <x v="2"/>
    <x v="31"/>
    <x v="31"/>
    <x v="3"/>
    <n v="5"/>
    <n v="13.9"/>
    <n v="35.01"/>
    <n v="175.04999999999998"/>
    <n v="69.5"/>
    <n v="105.54999999999998"/>
  </r>
  <r>
    <s v="TXN04799"/>
    <x v="190"/>
    <s v="CUST1151"/>
    <x v="1297"/>
    <x v="2"/>
    <x v="62"/>
    <x v="62"/>
    <x v="2"/>
    <n v="9"/>
    <n v="46.58"/>
    <n v="47.75"/>
    <n v="429.75"/>
    <n v="419.21999999999997"/>
    <n v="10.53000000000003"/>
  </r>
  <r>
    <s v="TXN04800"/>
    <x v="141"/>
    <s v="CUST0895"/>
    <x v="513"/>
    <x v="2"/>
    <x v="18"/>
    <x v="18"/>
    <x v="4"/>
    <n v="2"/>
    <n v="45.26"/>
    <n v="25.45"/>
    <n v="50.9"/>
    <n v="90.52"/>
    <n v="-39.619999999999997"/>
  </r>
  <r>
    <s v="TXN04801"/>
    <x v="60"/>
    <s v="CUST0478"/>
    <x v="755"/>
    <x v="2"/>
    <x v="7"/>
    <x v="7"/>
    <x v="3"/>
    <n v="5"/>
    <n v="17.45"/>
    <n v="24.16"/>
    <n v="120.8"/>
    <n v="87.25"/>
    <n v="33.549999999999997"/>
  </r>
  <r>
    <s v="TXN04802"/>
    <x v="5"/>
    <s v="CUST0458"/>
    <x v="1440"/>
    <x v="0"/>
    <x v="26"/>
    <x v="26"/>
    <x v="4"/>
    <n v="3"/>
    <n v="21.34"/>
    <n v="63.84"/>
    <n v="191.52"/>
    <n v="64.02"/>
    <n v="127.50000000000001"/>
  </r>
  <r>
    <s v="TXN04803"/>
    <x v="175"/>
    <s v="CUST0531"/>
    <x v="700"/>
    <x v="1"/>
    <x v="9"/>
    <x v="9"/>
    <x v="4"/>
    <n v="6"/>
    <n v="38.15"/>
    <n v="89.61"/>
    <n v="537.66"/>
    <n v="228.89999999999998"/>
    <n v="308.76"/>
  </r>
  <r>
    <s v="TXN04804"/>
    <x v="90"/>
    <s v="CUST0237"/>
    <x v="1086"/>
    <x v="3"/>
    <x v="8"/>
    <x v="8"/>
    <x v="0"/>
    <n v="1"/>
    <n v="37.880000000000003"/>
    <n v="81.61"/>
    <n v="81.61"/>
    <n v="37.880000000000003"/>
    <n v="43.73"/>
  </r>
  <r>
    <s v="TXN04805"/>
    <x v="355"/>
    <s v="CUST0596"/>
    <x v="1088"/>
    <x v="1"/>
    <x v="28"/>
    <x v="28"/>
    <x v="3"/>
    <n v="8"/>
    <n v="16.21"/>
    <n v="10.84"/>
    <n v="86.72"/>
    <n v="129.68"/>
    <n v="-42.960000000000008"/>
  </r>
  <r>
    <s v="TXN04806"/>
    <x v="28"/>
    <s v="CUST0180"/>
    <x v="124"/>
    <x v="3"/>
    <x v="70"/>
    <x v="70"/>
    <x v="2"/>
    <n v="7"/>
    <n v="36.229999999999997"/>
    <n v="33.89"/>
    <n v="237.23000000000002"/>
    <n v="253.60999999999999"/>
    <n v="-16.379999999999967"/>
  </r>
  <r>
    <s v="TXN04807"/>
    <x v="18"/>
    <s v="CUST0229"/>
    <x v="596"/>
    <x v="3"/>
    <x v="59"/>
    <x v="59"/>
    <x v="0"/>
    <n v="2"/>
    <n v="35.39"/>
    <n v="5.89"/>
    <n v="11.78"/>
    <n v="70.78"/>
    <n v="-59"/>
  </r>
  <r>
    <s v="TXN04808"/>
    <x v="286"/>
    <s v="CUST0183"/>
    <x v="474"/>
    <x v="3"/>
    <x v="33"/>
    <x v="33"/>
    <x v="3"/>
    <n v="7"/>
    <n v="35.53"/>
    <n v="67.790000000000006"/>
    <n v="474.53000000000003"/>
    <n v="248.71"/>
    <n v="225.82000000000002"/>
  </r>
  <r>
    <s v="TXN04809"/>
    <x v="46"/>
    <s v="CUST0697"/>
    <x v="294"/>
    <x v="3"/>
    <x v="73"/>
    <x v="73"/>
    <x v="1"/>
    <n v="2"/>
    <n v="14.95"/>
    <n v="73.400000000000006"/>
    <n v="146.80000000000001"/>
    <n v="29.9"/>
    <n v="116.9"/>
  </r>
  <r>
    <s v="TXN04810"/>
    <x v="357"/>
    <s v="CUST1213"/>
    <x v="440"/>
    <x v="2"/>
    <x v="69"/>
    <x v="69"/>
    <x v="1"/>
    <n v="9"/>
    <n v="25.33"/>
    <n v="80.88"/>
    <n v="727.92"/>
    <n v="227.96999999999997"/>
    <n v="499.95"/>
  </r>
  <r>
    <s v="TXN04811"/>
    <x v="329"/>
    <s v="CUST0386"/>
    <x v="502"/>
    <x v="1"/>
    <x v="12"/>
    <x v="12"/>
    <x v="2"/>
    <n v="6"/>
    <n v="32.950000000000003"/>
    <n v="95.24"/>
    <n v="571.43999999999994"/>
    <n v="197.70000000000002"/>
    <n v="373.7399999999999"/>
  </r>
  <r>
    <s v="TXN04812"/>
    <x v="197"/>
    <s v="CUST0238"/>
    <x v="308"/>
    <x v="2"/>
    <x v="1"/>
    <x v="1"/>
    <x v="1"/>
    <n v="4"/>
    <n v="22.93"/>
    <n v="55.29"/>
    <n v="221.16"/>
    <n v="91.72"/>
    <n v="129.44"/>
  </r>
  <r>
    <s v="TXN04813"/>
    <x v="259"/>
    <s v="CUST1174"/>
    <x v="580"/>
    <x v="2"/>
    <x v="26"/>
    <x v="26"/>
    <x v="4"/>
    <n v="2"/>
    <n v="21.34"/>
    <n v="57.83"/>
    <n v="115.66"/>
    <n v="42.68"/>
    <n v="72.97999999999999"/>
  </r>
  <r>
    <s v="TXN04814"/>
    <x v="321"/>
    <s v="CUST0754"/>
    <x v="925"/>
    <x v="1"/>
    <x v="36"/>
    <x v="36"/>
    <x v="2"/>
    <n v="5"/>
    <n v="44.18"/>
    <n v="71.03"/>
    <n v="355.15"/>
    <n v="220.9"/>
    <n v="134.24999999999997"/>
  </r>
  <r>
    <s v="TXN04815"/>
    <x v="0"/>
    <s v="CUST0261"/>
    <x v="407"/>
    <x v="1"/>
    <x v="36"/>
    <x v="36"/>
    <x v="2"/>
    <n v="7"/>
    <n v="44.18"/>
    <n v="93.54"/>
    <n v="654.78000000000009"/>
    <n v="309.26"/>
    <n v="345.5200000000001"/>
  </r>
  <r>
    <s v="TXN04816"/>
    <x v="270"/>
    <s v="CUST0642"/>
    <x v="651"/>
    <x v="1"/>
    <x v="12"/>
    <x v="12"/>
    <x v="2"/>
    <n v="2"/>
    <n v="32.950000000000003"/>
    <n v="22.5"/>
    <n v="45"/>
    <n v="65.900000000000006"/>
    <n v="-20.900000000000006"/>
  </r>
  <r>
    <s v="TXN04817"/>
    <x v="77"/>
    <s v="CUST0779"/>
    <x v="1349"/>
    <x v="1"/>
    <x v="69"/>
    <x v="69"/>
    <x v="1"/>
    <n v="7"/>
    <n v="25.33"/>
    <n v="67.89"/>
    <n v="475.23"/>
    <n v="177.31"/>
    <n v="297.92"/>
  </r>
  <r>
    <s v="TXN04818"/>
    <x v="274"/>
    <s v="CUST1182"/>
    <x v="1161"/>
    <x v="1"/>
    <x v="29"/>
    <x v="29"/>
    <x v="2"/>
    <n v="1"/>
    <n v="14.75"/>
    <n v="16.600000000000001"/>
    <n v="16.600000000000001"/>
    <n v="14.75"/>
    <n v="1.8500000000000014"/>
  </r>
  <r>
    <s v="TXN04819"/>
    <x v="109"/>
    <s v="CUST0004"/>
    <x v="194"/>
    <x v="0"/>
    <x v="67"/>
    <x v="67"/>
    <x v="3"/>
    <n v="1"/>
    <n v="31.5"/>
    <n v="90.94"/>
    <n v="90.94"/>
    <n v="31.5"/>
    <n v="59.44"/>
  </r>
  <r>
    <s v="TXN04820"/>
    <x v="214"/>
    <s v="CUST0637"/>
    <x v="310"/>
    <x v="1"/>
    <x v="15"/>
    <x v="15"/>
    <x v="4"/>
    <n v="4"/>
    <n v="40"/>
    <n v="68.16"/>
    <n v="272.64"/>
    <n v="160"/>
    <n v="112.63999999999999"/>
  </r>
  <r>
    <s v="TXN04821"/>
    <x v="109"/>
    <s v="CUST0127"/>
    <x v="1373"/>
    <x v="1"/>
    <x v="57"/>
    <x v="57"/>
    <x v="0"/>
    <n v="8"/>
    <n v="31.77"/>
    <n v="67.489999999999995"/>
    <n v="539.91999999999996"/>
    <n v="254.16"/>
    <n v="285.76"/>
  </r>
  <r>
    <s v="TXN04822"/>
    <x v="59"/>
    <s v="CUST1209"/>
    <x v="31"/>
    <x v="1"/>
    <x v="3"/>
    <x v="3"/>
    <x v="0"/>
    <n v="4"/>
    <n v="28.91"/>
    <n v="29.07"/>
    <n v="116.28"/>
    <n v="115.64"/>
    <n v="0.64000000000000057"/>
  </r>
  <r>
    <s v="TXN04823"/>
    <x v="191"/>
    <s v="CUST1097"/>
    <x v="722"/>
    <x v="1"/>
    <x v="53"/>
    <x v="53"/>
    <x v="2"/>
    <n v="1"/>
    <n v="23.58"/>
    <n v="92.44"/>
    <n v="92.44"/>
    <n v="23.58"/>
    <n v="68.86"/>
  </r>
  <r>
    <s v="TXN04824"/>
    <x v="186"/>
    <s v="CUST0389"/>
    <x v="738"/>
    <x v="2"/>
    <x v="32"/>
    <x v="32"/>
    <x v="1"/>
    <n v="2"/>
    <n v="3.21"/>
    <n v="11.27"/>
    <n v="22.54"/>
    <n v="6.42"/>
    <n v="16.119999999999997"/>
  </r>
  <r>
    <s v="TXN04825"/>
    <x v="165"/>
    <s v="CUST0795"/>
    <x v="1260"/>
    <x v="3"/>
    <x v="10"/>
    <x v="10"/>
    <x v="1"/>
    <n v="7"/>
    <n v="41.78"/>
    <n v="76.650000000000006"/>
    <n v="536.55000000000007"/>
    <n v="292.46000000000004"/>
    <n v="244.09000000000003"/>
  </r>
  <r>
    <s v="TXN04826"/>
    <x v="109"/>
    <s v="CUST0868"/>
    <x v="1189"/>
    <x v="3"/>
    <x v="14"/>
    <x v="14"/>
    <x v="3"/>
    <n v="4"/>
    <n v="23.97"/>
    <n v="49.72"/>
    <n v="198.88"/>
    <n v="95.88"/>
    <n v="103"/>
  </r>
  <r>
    <s v="TXN04827"/>
    <x v="156"/>
    <s v="CUST0655"/>
    <x v="1030"/>
    <x v="0"/>
    <x v="56"/>
    <x v="56"/>
    <x v="0"/>
    <n v="5"/>
    <n v="41.18"/>
    <n v="49.89"/>
    <n v="249.45"/>
    <n v="205.9"/>
    <n v="43.549999999999983"/>
  </r>
  <r>
    <s v="TXN04828"/>
    <x v="239"/>
    <s v="CUST0748"/>
    <x v="1441"/>
    <x v="3"/>
    <x v="12"/>
    <x v="12"/>
    <x v="2"/>
    <n v="6"/>
    <n v="32.950000000000003"/>
    <n v="26.41"/>
    <n v="158.46"/>
    <n v="197.70000000000002"/>
    <n v="-39.240000000000009"/>
  </r>
  <r>
    <s v="TXN04829"/>
    <x v="340"/>
    <s v="CUST1392"/>
    <x v="470"/>
    <x v="0"/>
    <x v="41"/>
    <x v="41"/>
    <x v="4"/>
    <n v="6"/>
    <n v="45.1"/>
    <n v="25.52"/>
    <n v="153.12"/>
    <n v="270.60000000000002"/>
    <n v="-117.48000000000002"/>
  </r>
  <r>
    <s v="TXN04830"/>
    <x v="353"/>
    <s v="CUST0259"/>
    <x v="1316"/>
    <x v="3"/>
    <x v="30"/>
    <x v="30"/>
    <x v="3"/>
    <n v="3"/>
    <n v="24.03"/>
    <n v="74.83"/>
    <n v="224.49"/>
    <n v="72.09"/>
    <n v="152.4"/>
  </r>
  <r>
    <s v="TXN04831"/>
    <x v="37"/>
    <s v="CUST1065"/>
    <x v="185"/>
    <x v="0"/>
    <x v="10"/>
    <x v="10"/>
    <x v="1"/>
    <n v="8"/>
    <n v="41.78"/>
    <n v="93.64"/>
    <n v="749.12"/>
    <n v="334.24"/>
    <n v="414.88"/>
  </r>
  <r>
    <s v="TXN04832"/>
    <x v="46"/>
    <s v="CUST1360"/>
    <x v="556"/>
    <x v="3"/>
    <x v="3"/>
    <x v="3"/>
    <x v="0"/>
    <n v="6"/>
    <n v="28.91"/>
    <n v="10.84"/>
    <n v="65.039999999999992"/>
    <n v="173.46"/>
    <n v="-108.42000000000002"/>
  </r>
  <r>
    <s v="TXN04833"/>
    <x v="282"/>
    <s v="CUST1233"/>
    <x v="1064"/>
    <x v="1"/>
    <x v="6"/>
    <x v="6"/>
    <x v="1"/>
    <n v="5"/>
    <n v="49.21"/>
    <n v="6.52"/>
    <n v="32.599999999999994"/>
    <n v="246.05"/>
    <n v="-213.45000000000002"/>
  </r>
  <r>
    <s v="TXN04834"/>
    <x v="317"/>
    <s v="CUST1210"/>
    <x v="419"/>
    <x v="2"/>
    <x v="66"/>
    <x v="66"/>
    <x v="2"/>
    <n v="1"/>
    <n v="31.85"/>
    <n v="13.31"/>
    <n v="13.31"/>
    <n v="31.85"/>
    <n v="-18.54"/>
  </r>
  <r>
    <s v="TXN04835"/>
    <x v="177"/>
    <s v="CUST0455"/>
    <x v="983"/>
    <x v="1"/>
    <x v="18"/>
    <x v="18"/>
    <x v="4"/>
    <n v="3"/>
    <n v="45.26"/>
    <n v="40.57"/>
    <n v="121.71000000000001"/>
    <n v="135.78"/>
    <n v="-14.069999999999993"/>
  </r>
  <r>
    <s v="TXN04836"/>
    <x v="24"/>
    <s v="CUST0219"/>
    <x v="735"/>
    <x v="0"/>
    <x v="15"/>
    <x v="15"/>
    <x v="4"/>
    <n v="4"/>
    <n v="40"/>
    <n v="90.12"/>
    <n v="360.48"/>
    <n v="160"/>
    <n v="200.48000000000002"/>
  </r>
  <r>
    <s v="TXN04837"/>
    <x v="111"/>
    <s v="CUST0810"/>
    <x v="1335"/>
    <x v="1"/>
    <x v="62"/>
    <x v="62"/>
    <x v="2"/>
    <n v="8"/>
    <n v="46.58"/>
    <n v="24.41"/>
    <n v="195.28"/>
    <n v="372.64"/>
    <n v="-177.35999999999999"/>
  </r>
  <r>
    <s v="TXN04838"/>
    <x v="311"/>
    <s v="CUST0019"/>
    <x v="1442"/>
    <x v="2"/>
    <x v="48"/>
    <x v="48"/>
    <x v="0"/>
    <n v="1"/>
    <n v="1.01"/>
    <n v="56.03"/>
    <n v="56.03"/>
    <n v="1.01"/>
    <n v="55.02"/>
  </r>
  <r>
    <s v="TXN04839"/>
    <x v="310"/>
    <s v="CUST1103"/>
    <x v="985"/>
    <x v="0"/>
    <x v="48"/>
    <x v="48"/>
    <x v="0"/>
    <n v="3"/>
    <n v="1.01"/>
    <n v="92.2"/>
    <n v="276.60000000000002"/>
    <n v="3.0300000000000002"/>
    <n v="273.57000000000005"/>
  </r>
  <r>
    <s v="TXN04840"/>
    <x v="243"/>
    <s v="CUST0944"/>
    <x v="239"/>
    <x v="1"/>
    <x v="69"/>
    <x v="69"/>
    <x v="1"/>
    <n v="3"/>
    <n v="25.33"/>
    <n v="72.78"/>
    <n v="218.34"/>
    <n v="75.989999999999995"/>
    <n v="142.35000000000002"/>
  </r>
  <r>
    <s v="TXN04841"/>
    <x v="291"/>
    <s v="CUST0648"/>
    <x v="1037"/>
    <x v="0"/>
    <x v="33"/>
    <x v="33"/>
    <x v="3"/>
    <n v="4"/>
    <n v="35.53"/>
    <n v="66.25"/>
    <n v="265"/>
    <n v="142.12"/>
    <n v="122.88"/>
  </r>
  <r>
    <s v="TXN04842"/>
    <x v="227"/>
    <s v="CUST0297"/>
    <x v="68"/>
    <x v="0"/>
    <x v="48"/>
    <x v="48"/>
    <x v="0"/>
    <n v="8"/>
    <n v="1.01"/>
    <n v="63.07"/>
    <n v="504.56"/>
    <n v="8.08"/>
    <n v="496.48"/>
  </r>
  <r>
    <s v="TXN04843"/>
    <x v="233"/>
    <s v="CUST0608"/>
    <x v="894"/>
    <x v="2"/>
    <x v="70"/>
    <x v="70"/>
    <x v="2"/>
    <n v="7"/>
    <n v="36.229999999999997"/>
    <n v="54.72"/>
    <n v="383.03999999999996"/>
    <n v="253.60999999999999"/>
    <n v="129.42999999999998"/>
  </r>
  <r>
    <s v="TXN04844"/>
    <x v="278"/>
    <s v="CUST0449"/>
    <x v="1386"/>
    <x v="1"/>
    <x v="42"/>
    <x v="42"/>
    <x v="1"/>
    <n v="2"/>
    <n v="1.35"/>
    <n v="39.69"/>
    <n v="79.38"/>
    <n v="2.7"/>
    <n v="76.679999999999993"/>
  </r>
  <r>
    <s v="TXN04845"/>
    <x v="59"/>
    <s v="CUST1024"/>
    <x v="745"/>
    <x v="1"/>
    <x v="54"/>
    <x v="54"/>
    <x v="1"/>
    <n v="8"/>
    <n v="48.6"/>
    <n v="24.62"/>
    <n v="196.96"/>
    <n v="388.8"/>
    <n v="-191.84"/>
  </r>
  <r>
    <s v="TXN04846"/>
    <x v="62"/>
    <s v="CUST1393"/>
    <x v="1348"/>
    <x v="1"/>
    <x v="30"/>
    <x v="30"/>
    <x v="3"/>
    <n v="5"/>
    <n v="24.03"/>
    <n v="99.7"/>
    <n v="498.5"/>
    <n v="120.15"/>
    <n v="378.35"/>
  </r>
  <r>
    <s v="TXN04847"/>
    <x v="236"/>
    <s v="CUST0934"/>
    <x v="382"/>
    <x v="1"/>
    <x v="10"/>
    <x v="10"/>
    <x v="1"/>
    <n v="5"/>
    <n v="41.78"/>
    <n v="25.33"/>
    <n v="126.64999999999999"/>
    <n v="208.9"/>
    <n v="-82.250000000000014"/>
  </r>
  <r>
    <s v="TXN04848"/>
    <x v="271"/>
    <s v="CUST0302"/>
    <x v="972"/>
    <x v="0"/>
    <x v="11"/>
    <x v="11"/>
    <x v="2"/>
    <n v="8"/>
    <n v="45.97"/>
    <n v="15.65"/>
    <n v="125.2"/>
    <n v="367.76"/>
    <n v="-242.56"/>
  </r>
  <r>
    <s v="TXN04849"/>
    <x v="79"/>
    <s v="CUST1232"/>
    <x v="100"/>
    <x v="3"/>
    <x v="5"/>
    <x v="5"/>
    <x v="2"/>
    <n v="9"/>
    <n v="35.82"/>
    <n v="37.42"/>
    <n v="336.78000000000003"/>
    <n v="322.38"/>
    <n v="14.400000000000034"/>
  </r>
  <r>
    <s v="TXN04850"/>
    <x v="228"/>
    <s v="CUST0581"/>
    <x v="348"/>
    <x v="2"/>
    <x v="69"/>
    <x v="69"/>
    <x v="1"/>
    <n v="7"/>
    <n v="25.33"/>
    <n v="70.930000000000007"/>
    <n v="496.51000000000005"/>
    <n v="177.31"/>
    <n v="319.20000000000005"/>
  </r>
  <r>
    <s v="TXN04851"/>
    <x v="155"/>
    <s v="CUST0299"/>
    <x v="1066"/>
    <x v="3"/>
    <x v="54"/>
    <x v="54"/>
    <x v="1"/>
    <n v="9"/>
    <n v="48.6"/>
    <n v="16.72"/>
    <n v="150.47999999999999"/>
    <n v="437.40000000000003"/>
    <n v="-286.92000000000007"/>
  </r>
  <r>
    <s v="TXN04852"/>
    <x v="318"/>
    <s v="CUST1363"/>
    <x v="394"/>
    <x v="2"/>
    <x v="16"/>
    <x v="16"/>
    <x v="3"/>
    <n v="6"/>
    <n v="47.88"/>
    <n v="56.29"/>
    <n v="337.74"/>
    <n v="287.28000000000003"/>
    <n v="50.45999999999998"/>
  </r>
  <r>
    <s v="TXN04853"/>
    <x v="105"/>
    <s v="CUST1440"/>
    <x v="910"/>
    <x v="3"/>
    <x v="48"/>
    <x v="48"/>
    <x v="0"/>
    <n v="5"/>
    <n v="1.01"/>
    <n v="27.89"/>
    <n v="139.44999999999999"/>
    <n v="5.05"/>
    <n v="134.39999999999998"/>
  </r>
  <r>
    <s v="TXN04854"/>
    <x v="25"/>
    <s v="CUST0071"/>
    <x v="1417"/>
    <x v="0"/>
    <x v="60"/>
    <x v="60"/>
    <x v="1"/>
    <n v="2"/>
    <n v="42.74"/>
    <n v="15.36"/>
    <n v="30.72"/>
    <n v="85.48"/>
    <n v="-54.760000000000005"/>
  </r>
  <r>
    <s v="TXN04855"/>
    <x v="237"/>
    <s v="CUST1227"/>
    <x v="1022"/>
    <x v="0"/>
    <x v="32"/>
    <x v="32"/>
    <x v="1"/>
    <n v="3"/>
    <n v="3.21"/>
    <n v="89.96"/>
    <n v="269.88"/>
    <n v="9.629999999999999"/>
    <n v="260.25"/>
  </r>
  <r>
    <s v="TXN04856"/>
    <x v="269"/>
    <s v="CUST0656"/>
    <x v="969"/>
    <x v="0"/>
    <x v="73"/>
    <x v="73"/>
    <x v="1"/>
    <n v="7"/>
    <n v="14.95"/>
    <n v="78.94"/>
    <n v="552.57999999999993"/>
    <n v="104.64999999999999"/>
    <n v="447.92999999999995"/>
  </r>
  <r>
    <s v="TXN04857"/>
    <x v="52"/>
    <s v="CUST0633"/>
    <x v="1337"/>
    <x v="1"/>
    <x v="5"/>
    <x v="5"/>
    <x v="2"/>
    <n v="2"/>
    <n v="35.82"/>
    <n v="77.16"/>
    <n v="154.32"/>
    <n v="71.64"/>
    <n v="82.679999999999993"/>
  </r>
  <r>
    <s v="TXN04858"/>
    <x v="339"/>
    <s v="CUST1029"/>
    <x v="1443"/>
    <x v="0"/>
    <x v="22"/>
    <x v="22"/>
    <x v="0"/>
    <n v="4"/>
    <n v="19.34"/>
    <n v="19.59"/>
    <n v="78.36"/>
    <n v="77.36"/>
    <n v="1"/>
  </r>
  <r>
    <s v="TXN04859"/>
    <x v="241"/>
    <s v="CUST1411"/>
    <x v="169"/>
    <x v="1"/>
    <x v="68"/>
    <x v="68"/>
    <x v="0"/>
    <n v="6"/>
    <n v="1.38"/>
    <n v="73.459999999999994"/>
    <n v="440.76"/>
    <n v="8.2799999999999994"/>
    <n v="432.48"/>
  </r>
  <r>
    <s v="TXN04860"/>
    <x v="122"/>
    <s v="CUST0253"/>
    <x v="1357"/>
    <x v="2"/>
    <x v="64"/>
    <x v="64"/>
    <x v="4"/>
    <n v="9"/>
    <n v="34.61"/>
    <n v="37.159999999999997"/>
    <n v="334.43999999999994"/>
    <n v="311.49"/>
    <n v="22.949999999999932"/>
  </r>
  <r>
    <s v="TXN04861"/>
    <x v="130"/>
    <s v="CUST0561"/>
    <x v="334"/>
    <x v="2"/>
    <x v="24"/>
    <x v="24"/>
    <x v="0"/>
    <n v="6"/>
    <n v="24.52"/>
    <n v="60.19"/>
    <n v="361.14"/>
    <n v="147.12"/>
    <n v="214.01999999999998"/>
  </r>
  <r>
    <s v="TXN04862"/>
    <x v="354"/>
    <s v="CUST1447"/>
    <x v="46"/>
    <x v="1"/>
    <x v="2"/>
    <x v="2"/>
    <x v="1"/>
    <n v="3"/>
    <n v="33.65"/>
    <n v="36.53"/>
    <n v="109.59"/>
    <n v="100.94999999999999"/>
    <n v="8.6400000000000148"/>
  </r>
  <r>
    <s v="TXN04863"/>
    <x v="22"/>
    <s v="CUST1176"/>
    <x v="349"/>
    <x v="1"/>
    <x v="24"/>
    <x v="24"/>
    <x v="0"/>
    <n v="6"/>
    <n v="24.52"/>
    <n v="37.47"/>
    <n v="224.82"/>
    <n v="147.12"/>
    <n v="77.699999999999989"/>
  </r>
  <r>
    <s v="TXN04864"/>
    <x v="75"/>
    <s v="CUST0980"/>
    <x v="715"/>
    <x v="2"/>
    <x v="52"/>
    <x v="52"/>
    <x v="1"/>
    <n v="6"/>
    <n v="14.27"/>
    <n v="43.34"/>
    <n v="260.04000000000002"/>
    <n v="85.62"/>
    <n v="174.42000000000002"/>
  </r>
  <r>
    <s v="TXN04865"/>
    <x v="157"/>
    <s v="CUST1293"/>
    <x v="1384"/>
    <x v="1"/>
    <x v="22"/>
    <x v="22"/>
    <x v="0"/>
    <n v="5"/>
    <n v="19.34"/>
    <n v="84.97"/>
    <n v="424.85"/>
    <n v="96.7"/>
    <n v="328.15000000000003"/>
  </r>
  <r>
    <s v="TXN04866"/>
    <x v="100"/>
    <s v="CUST0442"/>
    <x v="996"/>
    <x v="1"/>
    <x v="13"/>
    <x v="13"/>
    <x v="0"/>
    <n v="1"/>
    <n v="4.59"/>
    <n v="27.91"/>
    <n v="27.91"/>
    <n v="4.59"/>
    <n v="23.32"/>
  </r>
  <r>
    <s v="TXN04867"/>
    <x v="222"/>
    <s v="CUST1014"/>
    <x v="1124"/>
    <x v="2"/>
    <x v="35"/>
    <x v="35"/>
    <x v="4"/>
    <n v="1"/>
    <n v="48.19"/>
    <n v="83.48"/>
    <n v="83.48"/>
    <n v="48.19"/>
    <n v="35.290000000000006"/>
  </r>
  <r>
    <s v="TXN04868"/>
    <x v="364"/>
    <s v="CUST0597"/>
    <x v="463"/>
    <x v="0"/>
    <x v="43"/>
    <x v="43"/>
    <x v="0"/>
    <n v="7"/>
    <n v="30.96"/>
    <n v="38.08"/>
    <n v="266.56"/>
    <n v="216.72"/>
    <n v="49.84"/>
  </r>
  <r>
    <s v="TXN04869"/>
    <x v="39"/>
    <s v="CUST1443"/>
    <x v="347"/>
    <x v="1"/>
    <x v="8"/>
    <x v="8"/>
    <x v="0"/>
    <n v="5"/>
    <n v="37.880000000000003"/>
    <n v="59.75"/>
    <n v="298.75"/>
    <n v="189.4"/>
    <n v="109.35"/>
  </r>
  <r>
    <s v="TXN04870"/>
    <x v="56"/>
    <s v="CUST0772"/>
    <x v="1444"/>
    <x v="3"/>
    <x v="9"/>
    <x v="9"/>
    <x v="4"/>
    <n v="1"/>
    <n v="38.15"/>
    <n v="87.28"/>
    <n v="87.28"/>
    <n v="38.15"/>
    <n v="49.13"/>
  </r>
  <r>
    <s v="TXN04871"/>
    <x v="276"/>
    <s v="CUST0121"/>
    <x v="1228"/>
    <x v="2"/>
    <x v="21"/>
    <x v="21"/>
    <x v="0"/>
    <n v="2"/>
    <n v="12.41"/>
    <n v="52.21"/>
    <n v="104.42"/>
    <n v="24.82"/>
    <n v="79.599999999999994"/>
  </r>
  <r>
    <s v="TXN04872"/>
    <x v="206"/>
    <s v="CUST0683"/>
    <x v="219"/>
    <x v="1"/>
    <x v="11"/>
    <x v="11"/>
    <x v="2"/>
    <n v="1"/>
    <n v="45.97"/>
    <n v="79.069999999999993"/>
    <n v="79.069999999999993"/>
    <n v="45.97"/>
    <n v="33.099999999999994"/>
  </r>
  <r>
    <s v="TXN04873"/>
    <x v="134"/>
    <s v="CUST0313"/>
    <x v="1111"/>
    <x v="3"/>
    <x v="10"/>
    <x v="10"/>
    <x v="1"/>
    <n v="4"/>
    <n v="41.78"/>
    <n v="74.38"/>
    <n v="297.52"/>
    <n v="167.12"/>
    <n v="130.39999999999998"/>
  </r>
  <r>
    <s v="TXN04874"/>
    <x v="218"/>
    <s v="CUST1468"/>
    <x v="1410"/>
    <x v="3"/>
    <x v="50"/>
    <x v="50"/>
    <x v="2"/>
    <n v="5"/>
    <n v="23.2"/>
    <n v="11.5"/>
    <n v="57.5"/>
    <n v="116"/>
    <n v="-58.5"/>
  </r>
  <r>
    <s v="TXN04875"/>
    <x v="282"/>
    <s v="CUST0432"/>
    <x v="617"/>
    <x v="1"/>
    <x v="25"/>
    <x v="25"/>
    <x v="2"/>
    <n v="1"/>
    <n v="40.75"/>
    <n v="52.67"/>
    <n v="52.67"/>
    <n v="40.75"/>
    <n v="11.920000000000002"/>
  </r>
  <r>
    <s v="TXN04876"/>
    <x v="354"/>
    <s v="CUST0461"/>
    <x v="1445"/>
    <x v="3"/>
    <x v="71"/>
    <x v="71"/>
    <x v="4"/>
    <n v="2"/>
    <n v="22.03"/>
    <n v="59.49"/>
    <n v="118.98"/>
    <n v="44.06"/>
    <n v="74.92"/>
  </r>
  <r>
    <s v="TXN04877"/>
    <x v="341"/>
    <s v="CUST1435"/>
    <x v="1193"/>
    <x v="2"/>
    <x v="29"/>
    <x v="29"/>
    <x v="2"/>
    <n v="7"/>
    <n v="14.75"/>
    <n v="76.86"/>
    <n v="538.02"/>
    <n v="103.25"/>
    <n v="434.77"/>
  </r>
  <r>
    <s v="TXN04878"/>
    <x v="80"/>
    <s v="CUST0108"/>
    <x v="620"/>
    <x v="1"/>
    <x v="68"/>
    <x v="68"/>
    <x v="0"/>
    <n v="9"/>
    <n v="1.38"/>
    <n v="5.77"/>
    <n v="51.929999999999993"/>
    <n v="12.419999999999998"/>
    <n v="39.509999999999991"/>
  </r>
  <r>
    <s v="TXN04879"/>
    <x v="200"/>
    <s v="CUST0367"/>
    <x v="29"/>
    <x v="3"/>
    <x v="53"/>
    <x v="53"/>
    <x v="2"/>
    <n v="8"/>
    <n v="23.58"/>
    <n v="55.66"/>
    <n v="445.28"/>
    <n v="188.64"/>
    <n v="256.64"/>
  </r>
  <r>
    <s v="TXN04880"/>
    <x v="170"/>
    <s v="CUST0999"/>
    <x v="397"/>
    <x v="0"/>
    <x v="23"/>
    <x v="23"/>
    <x v="2"/>
    <n v="2"/>
    <n v="13.68"/>
    <n v="52.86"/>
    <n v="105.72"/>
    <n v="27.36"/>
    <n v="78.36"/>
  </r>
  <r>
    <s v="TXN04881"/>
    <x v="216"/>
    <s v="CUST1490"/>
    <x v="1392"/>
    <x v="0"/>
    <x v="69"/>
    <x v="69"/>
    <x v="1"/>
    <n v="3"/>
    <n v="25.33"/>
    <n v="59.67"/>
    <n v="179.01"/>
    <n v="75.989999999999995"/>
    <n v="103.02"/>
  </r>
  <r>
    <s v="TXN04882"/>
    <x v="126"/>
    <s v="CUST0803"/>
    <x v="363"/>
    <x v="0"/>
    <x v="29"/>
    <x v="29"/>
    <x v="2"/>
    <n v="3"/>
    <n v="14.75"/>
    <n v="88.32"/>
    <n v="264.95999999999998"/>
    <n v="44.25"/>
    <n v="220.70999999999998"/>
  </r>
  <r>
    <s v="TXN04883"/>
    <x v="325"/>
    <s v="CUST0613"/>
    <x v="143"/>
    <x v="3"/>
    <x v="14"/>
    <x v="14"/>
    <x v="3"/>
    <n v="1"/>
    <n v="23.97"/>
    <n v="89.25"/>
    <n v="89.25"/>
    <n v="23.97"/>
    <n v="65.28"/>
  </r>
  <r>
    <s v="TXN04884"/>
    <x v="70"/>
    <s v="CUST1351"/>
    <x v="65"/>
    <x v="1"/>
    <x v="62"/>
    <x v="62"/>
    <x v="2"/>
    <n v="3"/>
    <n v="46.58"/>
    <n v="7.23"/>
    <n v="21.69"/>
    <n v="139.74"/>
    <n v="-118.05000000000001"/>
  </r>
  <r>
    <s v="TXN04885"/>
    <x v="347"/>
    <s v="CUST0327"/>
    <x v="1175"/>
    <x v="1"/>
    <x v="13"/>
    <x v="13"/>
    <x v="0"/>
    <n v="1"/>
    <n v="4.59"/>
    <n v="23.46"/>
    <n v="23.46"/>
    <n v="4.59"/>
    <n v="18.87"/>
  </r>
  <r>
    <s v="TXN04886"/>
    <x v="110"/>
    <s v="CUST0045"/>
    <x v="1279"/>
    <x v="1"/>
    <x v="20"/>
    <x v="20"/>
    <x v="3"/>
    <n v="2"/>
    <n v="40.85"/>
    <n v="34.79"/>
    <n v="69.58"/>
    <n v="81.7"/>
    <n v="-12.120000000000005"/>
  </r>
  <r>
    <s v="TXN04887"/>
    <x v="337"/>
    <s v="CUST1123"/>
    <x v="423"/>
    <x v="2"/>
    <x v="16"/>
    <x v="16"/>
    <x v="3"/>
    <n v="2"/>
    <n v="47.88"/>
    <n v="59.79"/>
    <n v="119.58"/>
    <n v="95.76"/>
    <n v="23.819999999999993"/>
  </r>
  <r>
    <s v="TXN04888"/>
    <x v="173"/>
    <s v="CUST0804"/>
    <x v="1446"/>
    <x v="2"/>
    <x v="63"/>
    <x v="63"/>
    <x v="4"/>
    <n v="5"/>
    <n v="28.03"/>
    <n v="76.58"/>
    <n v="382.9"/>
    <n v="140.15"/>
    <n v="242.74999999999997"/>
  </r>
  <r>
    <s v="TXN04889"/>
    <x v="107"/>
    <s v="CUST0692"/>
    <x v="649"/>
    <x v="0"/>
    <x v="47"/>
    <x v="47"/>
    <x v="2"/>
    <n v="3"/>
    <n v="29.86"/>
    <n v="22.07"/>
    <n v="66.210000000000008"/>
    <n v="89.58"/>
    <n v="-23.36999999999999"/>
  </r>
  <r>
    <s v="TXN04890"/>
    <x v="252"/>
    <s v="CUST0866"/>
    <x v="5"/>
    <x v="0"/>
    <x v="69"/>
    <x v="69"/>
    <x v="1"/>
    <n v="7"/>
    <n v="25.33"/>
    <n v="59.14"/>
    <n v="413.98"/>
    <n v="177.31"/>
    <n v="236.67000000000002"/>
  </r>
  <r>
    <s v="TXN04891"/>
    <x v="108"/>
    <s v="CUST1389"/>
    <x v="247"/>
    <x v="1"/>
    <x v="54"/>
    <x v="54"/>
    <x v="1"/>
    <n v="3"/>
    <n v="48.6"/>
    <n v="98.33"/>
    <n v="294.99"/>
    <n v="145.80000000000001"/>
    <n v="149.19"/>
  </r>
  <r>
    <s v="TXN04892"/>
    <x v="269"/>
    <s v="CUST0970"/>
    <x v="577"/>
    <x v="1"/>
    <x v="23"/>
    <x v="23"/>
    <x v="2"/>
    <n v="7"/>
    <n v="13.68"/>
    <n v="28.75"/>
    <n v="201.25"/>
    <n v="95.759999999999991"/>
    <n v="105.49000000000001"/>
  </r>
  <r>
    <s v="TXN04893"/>
    <x v="194"/>
    <s v="CUST0714"/>
    <x v="404"/>
    <x v="3"/>
    <x v="44"/>
    <x v="44"/>
    <x v="4"/>
    <n v="6"/>
    <n v="2.25"/>
    <n v="96.35"/>
    <n v="578.09999999999991"/>
    <n v="13.5"/>
    <n v="564.59999999999991"/>
  </r>
  <r>
    <s v="TXN04894"/>
    <x v="62"/>
    <s v="CUST0802"/>
    <x v="645"/>
    <x v="1"/>
    <x v="46"/>
    <x v="46"/>
    <x v="3"/>
    <n v="5"/>
    <n v="15.25"/>
    <n v="93.84"/>
    <n v="469.20000000000005"/>
    <n v="76.25"/>
    <n v="392.95000000000005"/>
  </r>
  <r>
    <s v="TXN04895"/>
    <x v="319"/>
    <s v="CUST0801"/>
    <x v="928"/>
    <x v="1"/>
    <x v="66"/>
    <x v="66"/>
    <x v="2"/>
    <n v="4"/>
    <n v="31.85"/>
    <n v="31.11"/>
    <n v="124.44"/>
    <n v="127.4"/>
    <n v="-2.960000000000008"/>
  </r>
  <r>
    <s v="TXN04896"/>
    <x v="95"/>
    <s v="CUST0148"/>
    <x v="756"/>
    <x v="0"/>
    <x v="15"/>
    <x v="15"/>
    <x v="4"/>
    <n v="2"/>
    <n v="40"/>
    <n v="48.23"/>
    <n v="96.46"/>
    <n v="80"/>
    <n v="16.459999999999994"/>
  </r>
  <r>
    <s v="TXN04897"/>
    <x v="309"/>
    <s v="CUST1082"/>
    <x v="1286"/>
    <x v="3"/>
    <x v="32"/>
    <x v="32"/>
    <x v="1"/>
    <n v="6"/>
    <n v="3.21"/>
    <n v="77.97"/>
    <n v="467.82"/>
    <n v="19.259999999999998"/>
    <n v="448.56"/>
  </r>
  <r>
    <s v="TXN04898"/>
    <x v="289"/>
    <s v="CUST1489"/>
    <x v="54"/>
    <x v="1"/>
    <x v="68"/>
    <x v="68"/>
    <x v="0"/>
    <n v="4"/>
    <n v="1.38"/>
    <n v="31.57"/>
    <n v="126.28"/>
    <n v="5.52"/>
    <n v="120.76"/>
  </r>
  <r>
    <s v="TXN04899"/>
    <x v="206"/>
    <s v="CUST0580"/>
    <x v="1223"/>
    <x v="1"/>
    <x v="59"/>
    <x v="59"/>
    <x v="0"/>
    <n v="7"/>
    <n v="35.39"/>
    <n v="66.69"/>
    <n v="466.83"/>
    <n v="247.73000000000002"/>
    <n v="219.09999999999997"/>
  </r>
  <r>
    <s v="TXN04900"/>
    <x v="42"/>
    <s v="CUST0579"/>
    <x v="403"/>
    <x v="3"/>
    <x v="64"/>
    <x v="64"/>
    <x v="4"/>
    <n v="9"/>
    <n v="34.61"/>
    <n v="93.19"/>
    <n v="838.71"/>
    <n v="311.49"/>
    <n v="527.22"/>
  </r>
  <r>
    <s v="TXN04901"/>
    <x v="299"/>
    <s v="CUST1427"/>
    <x v="782"/>
    <x v="2"/>
    <x v="4"/>
    <x v="4"/>
    <x v="1"/>
    <n v="9"/>
    <n v="1.21"/>
    <n v="54.39"/>
    <n v="489.51"/>
    <n v="10.89"/>
    <n v="478.62"/>
  </r>
  <r>
    <s v="TXN04902"/>
    <x v="196"/>
    <s v="CUST0400"/>
    <x v="648"/>
    <x v="0"/>
    <x v="8"/>
    <x v="8"/>
    <x v="0"/>
    <n v="8"/>
    <n v="37.880000000000003"/>
    <n v="33.36"/>
    <n v="266.88"/>
    <n v="303.04000000000002"/>
    <n v="-36.160000000000025"/>
  </r>
  <r>
    <s v="TXN04903"/>
    <x v="62"/>
    <s v="CUST1436"/>
    <x v="604"/>
    <x v="3"/>
    <x v="52"/>
    <x v="52"/>
    <x v="1"/>
    <n v="6"/>
    <n v="14.27"/>
    <n v="56.84"/>
    <n v="341.04"/>
    <n v="85.62"/>
    <n v="255.42000000000002"/>
  </r>
  <r>
    <s v="TXN04904"/>
    <x v="279"/>
    <s v="CUST1123"/>
    <x v="423"/>
    <x v="2"/>
    <x v="49"/>
    <x v="49"/>
    <x v="4"/>
    <n v="8"/>
    <n v="19.98"/>
    <n v="23"/>
    <n v="184"/>
    <n v="159.84"/>
    <n v="24.159999999999997"/>
  </r>
  <r>
    <s v="TXN04905"/>
    <x v="218"/>
    <s v="CUST0807"/>
    <x v="1447"/>
    <x v="2"/>
    <x v="36"/>
    <x v="36"/>
    <x v="2"/>
    <n v="9"/>
    <n v="44.18"/>
    <n v="79.67"/>
    <n v="717.03"/>
    <n v="397.62"/>
    <n v="319.40999999999997"/>
  </r>
  <r>
    <s v="TXN04906"/>
    <x v="61"/>
    <s v="CUST0200"/>
    <x v="381"/>
    <x v="0"/>
    <x v="13"/>
    <x v="13"/>
    <x v="0"/>
    <n v="8"/>
    <n v="4.59"/>
    <n v="6.26"/>
    <n v="50.08"/>
    <n v="36.72"/>
    <n v="13.36"/>
  </r>
  <r>
    <s v="TXN04907"/>
    <x v="335"/>
    <s v="CUST0269"/>
    <x v="1051"/>
    <x v="3"/>
    <x v="66"/>
    <x v="66"/>
    <x v="2"/>
    <n v="6"/>
    <n v="31.85"/>
    <n v="92.26"/>
    <n v="553.56000000000006"/>
    <n v="191.10000000000002"/>
    <n v="362.46000000000004"/>
  </r>
  <r>
    <s v="TXN04908"/>
    <x v="8"/>
    <s v="CUST0663"/>
    <x v="26"/>
    <x v="0"/>
    <x v="25"/>
    <x v="25"/>
    <x v="2"/>
    <n v="3"/>
    <n v="40.75"/>
    <n v="99.08"/>
    <n v="297.24"/>
    <n v="122.25"/>
    <n v="174.99"/>
  </r>
  <r>
    <s v="TXN04909"/>
    <x v="209"/>
    <s v="CUST1189"/>
    <x v="543"/>
    <x v="3"/>
    <x v="10"/>
    <x v="10"/>
    <x v="1"/>
    <n v="6"/>
    <n v="41.78"/>
    <n v="62.81"/>
    <n v="376.86"/>
    <n v="250.68"/>
    <n v="126.18"/>
  </r>
  <r>
    <s v="TXN04910"/>
    <x v="251"/>
    <s v="CUST0111"/>
    <x v="360"/>
    <x v="1"/>
    <x v="10"/>
    <x v="10"/>
    <x v="1"/>
    <n v="4"/>
    <n v="41.78"/>
    <n v="77.83"/>
    <n v="311.32"/>
    <n v="167.12"/>
    <n v="144.19999999999999"/>
  </r>
  <r>
    <s v="TXN04911"/>
    <x v="239"/>
    <s v="CUST1454"/>
    <x v="273"/>
    <x v="3"/>
    <x v="57"/>
    <x v="57"/>
    <x v="0"/>
    <n v="3"/>
    <n v="31.77"/>
    <n v="44.89"/>
    <n v="134.67000000000002"/>
    <n v="95.31"/>
    <n v="39.360000000000014"/>
  </r>
  <r>
    <s v="TXN04912"/>
    <x v="181"/>
    <s v="CUST0623"/>
    <x v="574"/>
    <x v="3"/>
    <x v="34"/>
    <x v="34"/>
    <x v="2"/>
    <n v="9"/>
    <n v="8.02"/>
    <n v="62.31"/>
    <n v="560.79"/>
    <n v="72.179999999999993"/>
    <n v="488.60999999999996"/>
  </r>
  <r>
    <s v="TXN04913"/>
    <x v="58"/>
    <s v="CUST0938"/>
    <x v="846"/>
    <x v="1"/>
    <x v="60"/>
    <x v="60"/>
    <x v="1"/>
    <n v="1"/>
    <n v="42.74"/>
    <n v="47.78"/>
    <n v="47.78"/>
    <n v="42.74"/>
    <n v="5.0399999999999991"/>
  </r>
  <r>
    <s v="TXN04914"/>
    <x v="227"/>
    <s v="CUST1341"/>
    <x v="643"/>
    <x v="3"/>
    <x v="38"/>
    <x v="38"/>
    <x v="3"/>
    <n v="6"/>
    <n v="32.54"/>
    <n v="34.909999999999997"/>
    <n v="209.45999999999998"/>
    <n v="195.24"/>
    <n v="14.21999999999997"/>
  </r>
  <r>
    <s v="TXN04915"/>
    <x v="105"/>
    <s v="CUST0336"/>
    <x v="41"/>
    <x v="0"/>
    <x v="41"/>
    <x v="41"/>
    <x v="4"/>
    <n v="4"/>
    <n v="45.1"/>
    <n v="24.8"/>
    <n v="99.2"/>
    <n v="180.4"/>
    <n v="-81.2"/>
  </r>
  <r>
    <s v="TXN04916"/>
    <x v="236"/>
    <s v="CUST1183"/>
    <x v="253"/>
    <x v="0"/>
    <x v="27"/>
    <x v="27"/>
    <x v="3"/>
    <n v="8"/>
    <n v="9.64"/>
    <n v="25.71"/>
    <n v="205.68"/>
    <n v="77.12"/>
    <n v="128.56"/>
  </r>
  <r>
    <s v="TXN04917"/>
    <x v="73"/>
    <s v="CUST0282"/>
    <x v="515"/>
    <x v="1"/>
    <x v="2"/>
    <x v="2"/>
    <x v="1"/>
    <n v="7"/>
    <n v="33.65"/>
    <n v="78.180000000000007"/>
    <n v="547.26"/>
    <n v="235.54999999999998"/>
    <n v="311.71000000000004"/>
  </r>
  <r>
    <s v="TXN04918"/>
    <x v="76"/>
    <s v="CUST0905"/>
    <x v="98"/>
    <x v="2"/>
    <x v="2"/>
    <x v="2"/>
    <x v="1"/>
    <n v="2"/>
    <n v="33.65"/>
    <n v="83.58"/>
    <n v="167.16"/>
    <n v="67.3"/>
    <n v="99.86"/>
  </r>
  <r>
    <s v="TXN04919"/>
    <x v="264"/>
    <s v="CUST1426"/>
    <x v="21"/>
    <x v="3"/>
    <x v="12"/>
    <x v="12"/>
    <x v="2"/>
    <n v="2"/>
    <n v="32.950000000000003"/>
    <n v="42.93"/>
    <n v="85.86"/>
    <n v="65.900000000000006"/>
    <n v="19.959999999999994"/>
  </r>
  <r>
    <s v="TXN04920"/>
    <x v="39"/>
    <s v="CUST0989"/>
    <x v="290"/>
    <x v="0"/>
    <x v="21"/>
    <x v="21"/>
    <x v="0"/>
    <n v="3"/>
    <n v="12.41"/>
    <n v="12.88"/>
    <n v="38.64"/>
    <n v="37.230000000000004"/>
    <n v="1.4099999999999966"/>
  </r>
  <r>
    <s v="TXN04921"/>
    <x v="159"/>
    <s v="CUST0597"/>
    <x v="463"/>
    <x v="0"/>
    <x v="56"/>
    <x v="56"/>
    <x v="0"/>
    <n v="2"/>
    <n v="41.18"/>
    <n v="18.100000000000001"/>
    <n v="36.200000000000003"/>
    <n v="82.36"/>
    <n v="-46.16"/>
  </r>
  <r>
    <s v="TXN04922"/>
    <x v="228"/>
    <s v="CUST0297"/>
    <x v="68"/>
    <x v="0"/>
    <x v="35"/>
    <x v="35"/>
    <x v="4"/>
    <n v="6"/>
    <n v="48.19"/>
    <n v="84.99"/>
    <n v="509.93999999999994"/>
    <n v="289.14"/>
    <n v="220.79999999999995"/>
  </r>
  <r>
    <s v="TXN04923"/>
    <x v="88"/>
    <s v="CUST0430"/>
    <x v="160"/>
    <x v="2"/>
    <x v="42"/>
    <x v="42"/>
    <x v="1"/>
    <n v="2"/>
    <n v="1.35"/>
    <n v="69.28"/>
    <n v="138.56"/>
    <n v="2.7"/>
    <n v="135.86000000000001"/>
  </r>
  <r>
    <s v="TXN04924"/>
    <x v="15"/>
    <s v="CUST0447"/>
    <x v="882"/>
    <x v="3"/>
    <x v="4"/>
    <x v="4"/>
    <x v="1"/>
    <n v="9"/>
    <n v="1.21"/>
    <n v="70.12"/>
    <n v="631.08000000000004"/>
    <n v="10.89"/>
    <n v="620.19000000000005"/>
  </r>
  <r>
    <s v="TXN04925"/>
    <x v="358"/>
    <s v="CUST0401"/>
    <x v="466"/>
    <x v="3"/>
    <x v="35"/>
    <x v="35"/>
    <x v="4"/>
    <n v="5"/>
    <n v="48.19"/>
    <n v="80.45"/>
    <n v="402.25"/>
    <n v="240.95"/>
    <n v="161.30000000000001"/>
  </r>
  <r>
    <s v="TXN04926"/>
    <x v="242"/>
    <s v="CUST1334"/>
    <x v="1321"/>
    <x v="2"/>
    <x v="42"/>
    <x v="42"/>
    <x v="1"/>
    <n v="1"/>
    <n v="1.35"/>
    <n v="57.73"/>
    <n v="57.73"/>
    <n v="1.35"/>
    <n v="56.379999999999995"/>
  </r>
  <r>
    <s v="TXN04927"/>
    <x v="193"/>
    <s v="CUST0019"/>
    <x v="1442"/>
    <x v="2"/>
    <x v="49"/>
    <x v="49"/>
    <x v="4"/>
    <n v="7"/>
    <n v="19.98"/>
    <n v="53.73"/>
    <n v="376.10999999999996"/>
    <n v="139.86000000000001"/>
    <n v="236.24999999999994"/>
  </r>
  <r>
    <s v="TXN04928"/>
    <x v="122"/>
    <s v="CUST0742"/>
    <x v="820"/>
    <x v="3"/>
    <x v="61"/>
    <x v="61"/>
    <x v="1"/>
    <n v="9"/>
    <n v="36.08"/>
    <n v="21.54"/>
    <n v="193.85999999999999"/>
    <n v="324.71999999999997"/>
    <n v="-130.85999999999999"/>
  </r>
  <r>
    <s v="TXN04929"/>
    <x v="87"/>
    <s v="CUST1487"/>
    <x v="615"/>
    <x v="2"/>
    <x v="64"/>
    <x v="64"/>
    <x v="4"/>
    <n v="6"/>
    <n v="34.61"/>
    <n v="40.54"/>
    <n v="243.24"/>
    <n v="207.66"/>
    <n v="35.580000000000013"/>
  </r>
  <r>
    <s v="TXN04930"/>
    <x v="104"/>
    <s v="CUST1179"/>
    <x v="897"/>
    <x v="3"/>
    <x v="4"/>
    <x v="4"/>
    <x v="1"/>
    <n v="3"/>
    <n v="1.21"/>
    <n v="91.91"/>
    <n v="275.73"/>
    <n v="3.63"/>
    <n v="272.10000000000002"/>
  </r>
  <r>
    <s v="TXN04931"/>
    <x v="289"/>
    <s v="CUST0209"/>
    <x v="1099"/>
    <x v="1"/>
    <x v="18"/>
    <x v="18"/>
    <x v="4"/>
    <n v="2"/>
    <n v="45.26"/>
    <n v="86.36"/>
    <n v="172.72"/>
    <n v="90.52"/>
    <n v="82.2"/>
  </r>
  <r>
    <s v="TXN04932"/>
    <x v="240"/>
    <s v="CUST1390"/>
    <x v="634"/>
    <x v="0"/>
    <x v="33"/>
    <x v="33"/>
    <x v="3"/>
    <n v="7"/>
    <n v="35.53"/>
    <n v="95.32"/>
    <n v="667.24"/>
    <n v="248.71"/>
    <n v="418.53"/>
  </r>
  <r>
    <s v="TXN04933"/>
    <x v="115"/>
    <s v="CUST0303"/>
    <x v="965"/>
    <x v="1"/>
    <x v="55"/>
    <x v="55"/>
    <x v="1"/>
    <n v="3"/>
    <n v="21.45"/>
    <n v="79.66"/>
    <n v="238.98"/>
    <n v="64.349999999999994"/>
    <n v="174.63"/>
  </r>
  <r>
    <s v="TXN04934"/>
    <x v="156"/>
    <s v="CUST0772"/>
    <x v="1444"/>
    <x v="3"/>
    <x v="52"/>
    <x v="52"/>
    <x v="1"/>
    <n v="7"/>
    <n v="14.27"/>
    <n v="6.25"/>
    <n v="43.75"/>
    <n v="99.89"/>
    <n v="-56.14"/>
  </r>
  <r>
    <s v="TXN04935"/>
    <x v="210"/>
    <s v="CUST0875"/>
    <x v="173"/>
    <x v="3"/>
    <x v="51"/>
    <x v="51"/>
    <x v="2"/>
    <n v="4"/>
    <n v="3.13"/>
    <n v="98.47"/>
    <n v="393.88"/>
    <n v="12.52"/>
    <n v="381.36"/>
  </r>
  <r>
    <s v="TXN04936"/>
    <x v="278"/>
    <s v="CUST1392"/>
    <x v="470"/>
    <x v="0"/>
    <x v="59"/>
    <x v="59"/>
    <x v="0"/>
    <n v="9"/>
    <n v="35.39"/>
    <n v="5"/>
    <n v="45"/>
    <n v="318.51"/>
    <n v="-273.51"/>
  </r>
  <r>
    <s v="TXN04937"/>
    <x v="23"/>
    <s v="CUST0345"/>
    <x v="781"/>
    <x v="1"/>
    <x v="40"/>
    <x v="40"/>
    <x v="4"/>
    <n v="9"/>
    <n v="21.9"/>
    <n v="9.75"/>
    <n v="87.75"/>
    <n v="197.1"/>
    <n v="-109.35"/>
  </r>
  <r>
    <s v="TXN04938"/>
    <x v="199"/>
    <s v="CUST0116"/>
    <x v="1130"/>
    <x v="0"/>
    <x v="24"/>
    <x v="24"/>
    <x v="0"/>
    <n v="7"/>
    <n v="24.52"/>
    <n v="72.36"/>
    <n v="506.52"/>
    <n v="171.64"/>
    <n v="334.88"/>
  </r>
  <r>
    <s v="TXN04939"/>
    <x v="1"/>
    <s v="CUST0197"/>
    <x v="1040"/>
    <x v="0"/>
    <x v="52"/>
    <x v="52"/>
    <x v="1"/>
    <n v="3"/>
    <n v="14.27"/>
    <n v="91.42"/>
    <n v="274.26"/>
    <n v="42.81"/>
    <n v="231.45"/>
  </r>
  <r>
    <s v="TXN04940"/>
    <x v="175"/>
    <s v="CUST0729"/>
    <x v="370"/>
    <x v="0"/>
    <x v="27"/>
    <x v="27"/>
    <x v="3"/>
    <n v="2"/>
    <n v="9.64"/>
    <n v="63.38"/>
    <n v="126.76"/>
    <n v="19.28"/>
    <n v="107.48"/>
  </r>
  <r>
    <s v="TXN04941"/>
    <x v="203"/>
    <s v="CUST0971"/>
    <x v="937"/>
    <x v="0"/>
    <x v="48"/>
    <x v="48"/>
    <x v="0"/>
    <n v="6"/>
    <n v="1.01"/>
    <n v="84.57"/>
    <n v="507.41999999999996"/>
    <n v="6.0600000000000005"/>
    <n v="501.35999999999996"/>
  </r>
  <r>
    <s v="TXN04942"/>
    <x v="168"/>
    <s v="CUST0368"/>
    <x v="797"/>
    <x v="2"/>
    <x v="9"/>
    <x v="9"/>
    <x v="4"/>
    <n v="5"/>
    <n v="38.15"/>
    <n v="40.39"/>
    <n v="201.95"/>
    <n v="190.75"/>
    <n v="11.199999999999989"/>
  </r>
  <r>
    <s v="TXN04943"/>
    <x v="31"/>
    <s v="CUST0108"/>
    <x v="620"/>
    <x v="1"/>
    <x v="28"/>
    <x v="28"/>
    <x v="3"/>
    <n v="3"/>
    <n v="16.21"/>
    <n v="39.68"/>
    <n v="119.03999999999999"/>
    <n v="48.63"/>
    <n v="70.41"/>
  </r>
  <r>
    <s v="TXN04944"/>
    <x v="237"/>
    <s v="CUST0241"/>
    <x v="79"/>
    <x v="2"/>
    <x v="1"/>
    <x v="1"/>
    <x v="1"/>
    <n v="9"/>
    <n v="22.93"/>
    <n v="88.68"/>
    <n v="798.12000000000012"/>
    <n v="206.37"/>
    <n v="591.75000000000011"/>
  </r>
  <r>
    <s v="TXN04945"/>
    <x v="340"/>
    <s v="CUST1056"/>
    <x v="712"/>
    <x v="3"/>
    <x v="58"/>
    <x v="58"/>
    <x v="0"/>
    <n v="6"/>
    <n v="11.76"/>
    <n v="88.13"/>
    <n v="528.78"/>
    <n v="70.56"/>
    <n v="458.21999999999997"/>
  </r>
  <r>
    <s v="TXN04946"/>
    <x v="11"/>
    <s v="CUST1332"/>
    <x v="1367"/>
    <x v="1"/>
    <x v="20"/>
    <x v="20"/>
    <x v="3"/>
    <n v="2"/>
    <n v="40.85"/>
    <n v="71.58"/>
    <n v="143.16"/>
    <n v="81.7"/>
    <n v="61.459999999999994"/>
  </r>
  <r>
    <s v="TXN04947"/>
    <x v="327"/>
    <s v="CUST0694"/>
    <x v="353"/>
    <x v="2"/>
    <x v="45"/>
    <x v="45"/>
    <x v="4"/>
    <n v="9"/>
    <n v="39.729999999999997"/>
    <n v="92.15"/>
    <n v="829.35"/>
    <n v="357.57"/>
    <n v="471.78000000000003"/>
  </r>
  <r>
    <s v="TXN04948"/>
    <x v="217"/>
    <s v="CUST1216"/>
    <x v="799"/>
    <x v="1"/>
    <x v="69"/>
    <x v="69"/>
    <x v="1"/>
    <n v="4"/>
    <n v="25.33"/>
    <n v="59.97"/>
    <n v="239.88"/>
    <n v="101.32"/>
    <n v="138.56"/>
  </r>
  <r>
    <s v="TXN04949"/>
    <x v="265"/>
    <s v="CUST0889"/>
    <x v="1164"/>
    <x v="3"/>
    <x v="0"/>
    <x v="0"/>
    <x v="0"/>
    <n v="7"/>
    <n v="47.78"/>
    <n v="12.18"/>
    <n v="85.259999999999991"/>
    <n v="334.46000000000004"/>
    <n v="-249.20000000000005"/>
  </r>
  <r>
    <s v="TXN04950"/>
    <x v="159"/>
    <s v="CUST0305"/>
    <x v="706"/>
    <x v="2"/>
    <x v="40"/>
    <x v="40"/>
    <x v="4"/>
    <n v="5"/>
    <n v="21.9"/>
    <n v="87.23"/>
    <n v="436.15000000000003"/>
    <n v="109.5"/>
    <n v="326.65000000000003"/>
  </r>
  <r>
    <s v="TXN04951"/>
    <x v="346"/>
    <s v="CUST1285"/>
    <x v="238"/>
    <x v="3"/>
    <x v="31"/>
    <x v="31"/>
    <x v="3"/>
    <n v="4"/>
    <n v="13.9"/>
    <n v="93.92"/>
    <n v="375.68"/>
    <n v="55.6"/>
    <n v="320.08"/>
  </r>
  <r>
    <s v="TXN04952"/>
    <x v="288"/>
    <s v="CUST1480"/>
    <x v="16"/>
    <x v="0"/>
    <x v="50"/>
    <x v="50"/>
    <x v="2"/>
    <n v="1"/>
    <n v="23.2"/>
    <n v="31.52"/>
    <n v="31.52"/>
    <n v="23.2"/>
    <n v="8.32"/>
  </r>
  <r>
    <s v="TXN04953"/>
    <x v="37"/>
    <s v="CUST0828"/>
    <x v="479"/>
    <x v="1"/>
    <x v="64"/>
    <x v="64"/>
    <x v="4"/>
    <n v="6"/>
    <n v="34.61"/>
    <n v="73.28"/>
    <n v="439.68"/>
    <n v="207.66"/>
    <n v="232.02"/>
  </r>
  <r>
    <s v="TXN04954"/>
    <x v="39"/>
    <s v="CUST0502"/>
    <x v="103"/>
    <x v="1"/>
    <x v="13"/>
    <x v="13"/>
    <x v="0"/>
    <n v="7"/>
    <n v="4.59"/>
    <n v="92.73"/>
    <n v="649.11"/>
    <n v="32.129999999999995"/>
    <n v="616.98"/>
  </r>
  <r>
    <s v="TXN04955"/>
    <x v="234"/>
    <s v="CUST0070"/>
    <x v="663"/>
    <x v="3"/>
    <x v="63"/>
    <x v="63"/>
    <x v="4"/>
    <n v="7"/>
    <n v="28.03"/>
    <n v="20.69"/>
    <n v="144.83000000000001"/>
    <n v="196.21"/>
    <n v="-51.379999999999995"/>
  </r>
  <r>
    <s v="TXN04956"/>
    <x v="266"/>
    <s v="CUST0244"/>
    <x v="1062"/>
    <x v="1"/>
    <x v="7"/>
    <x v="7"/>
    <x v="3"/>
    <n v="3"/>
    <n v="17.45"/>
    <n v="82.13"/>
    <n v="246.39"/>
    <n v="52.349999999999994"/>
    <n v="194.04"/>
  </r>
  <r>
    <s v="TXN04957"/>
    <x v="82"/>
    <s v="CUST0494"/>
    <x v="1438"/>
    <x v="3"/>
    <x v="49"/>
    <x v="49"/>
    <x v="4"/>
    <n v="6"/>
    <n v="19.98"/>
    <n v="29.13"/>
    <n v="174.78"/>
    <n v="119.88"/>
    <n v="54.900000000000006"/>
  </r>
  <r>
    <s v="TXN04958"/>
    <x v="248"/>
    <s v="CUST0813"/>
    <x v="1181"/>
    <x v="3"/>
    <x v="23"/>
    <x v="23"/>
    <x v="2"/>
    <n v="4"/>
    <n v="13.68"/>
    <n v="8.65"/>
    <n v="34.6"/>
    <n v="54.72"/>
    <n v="-20.119999999999997"/>
  </r>
  <r>
    <s v="TXN04959"/>
    <x v="327"/>
    <s v="CUST1001"/>
    <x v="1139"/>
    <x v="3"/>
    <x v="38"/>
    <x v="38"/>
    <x v="3"/>
    <n v="7"/>
    <n v="32.54"/>
    <n v="66.02"/>
    <n v="462.14"/>
    <n v="227.78"/>
    <n v="234.35999999999999"/>
  </r>
  <r>
    <s v="TXN04960"/>
    <x v="205"/>
    <s v="CUST0620"/>
    <x v="280"/>
    <x v="1"/>
    <x v="30"/>
    <x v="30"/>
    <x v="3"/>
    <n v="8"/>
    <n v="24.03"/>
    <n v="70.69"/>
    <n v="565.52"/>
    <n v="192.24"/>
    <n v="373.28"/>
  </r>
  <r>
    <s v="TXN04961"/>
    <x v="1"/>
    <s v="CUST1409"/>
    <x v="1017"/>
    <x v="0"/>
    <x v="27"/>
    <x v="27"/>
    <x v="3"/>
    <n v="9"/>
    <n v="9.64"/>
    <n v="74.34"/>
    <n v="669.06000000000006"/>
    <n v="86.76"/>
    <n v="582.30000000000007"/>
  </r>
  <r>
    <s v="TXN04962"/>
    <x v="183"/>
    <s v="CUST1221"/>
    <x v="365"/>
    <x v="3"/>
    <x v="3"/>
    <x v="3"/>
    <x v="0"/>
    <n v="7"/>
    <n v="28.91"/>
    <n v="69.510000000000005"/>
    <n v="486.57000000000005"/>
    <n v="202.37"/>
    <n v="284.20000000000005"/>
  </r>
  <r>
    <s v="TXN04963"/>
    <x v="305"/>
    <s v="CUST0354"/>
    <x v="1448"/>
    <x v="2"/>
    <x v="32"/>
    <x v="32"/>
    <x v="1"/>
    <n v="1"/>
    <n v="3.21"/>
    <n v="52.63"/>
    <n v="52.63"/>
    <n v="3.21"/>
    <n v="49.42"/>
  </r>
  <r>
    <s v="TXN04964"/>
    <x v="58"/>
    <s v="CUST1337"/>
    <x v="1293"/>
    <x v="2"/>
    <x v="24"/>
    <x v="24"/>
    <x v="0"/>
    <n v="1"/>
    <n v="24.52"/>
    <n v="81.569999999999993"/>
    <n v="81.569999999999993"/>
    <n v="24.52"/>
    <n v="57.05"/>
  </r>
  <r>
    <s v="TXN04965"/>
    <x v="114"/>
    <s v="CUST0769"/>
    <x v="261"/>
    <x v="0"/>
    <x v="25"/>
    <x v="25"/>
    <x v="2"/>
    <n v="3"/>
    <n v="40.75"/>
    <n v="56.48"/>
    <n v="169.44"/>
    <n v="122.25"/>
    <n v="47.19"/>
  </r>
  <r>
    <s v="TXN04966"/>
    <x v="223"/>
    <s v="CUST1417"/>
    <x v="38"/>
    <x v="0"/>
    <x v="13"/>
    <x v="13"/>
    <x v="0"/>
    <n v="4"/>
    <n v="4.59"/>
    <n v="32.1"/>
    <n v="128.4"/>
    <n v="18.36"/>
    <n v="110.04"/>
  </r>
  <r>
    <s v="TXN04967"/>
    <x v="92"/>
    <s v="CUST1374"/>
    <x v="374"/>
    <x v="0"/>
    <x v="68"/>
    <x v="68"/>
    <x v="0"/>
    <n v="8"/>
    <n v="1.38"/>
    <n v="59.17"/>
    <n v="473.36"/>
    <n v="11.04"/>
    <n v="462.32"/>
  </r>
  <r>
    <s v="TXN04968"/>
    <x v="209"/>
    <s v="CUST1349"/>
    <x v="1097"/>
    <x v="2"/>
    <x v="12"/>
    <x v="12"/>
    <x v="2"/>
    <n v="2"/>
    <n v="32.950000000000003"/>
    <n v="5.12"/>
    <n v="10.24"/>
    <n v="65.900000000000006"/>
    <n v="-55.660000000000004"/>
  </r>
  <r>
    <s v="TXN04969"/>
    <x v="325"/>
    <s v="CUST0184"/>
    <x v="1235"/>
    <x v="0"/>
    <x v="28"/>
    <x v="28"/>
    <x v="3"/>
    <n v="7"/>
    <n v="16.21"/>
    <n v="39.54"/>
    <n v="276.77999999999997"/>
    <n v="113.47"/>
    <n v="163.30999999999997"/>
  </r>
  <r>
    <s v="TXN04970"/>
    <x v="56"/>
    <s v="CUST0950"/>
    <x v="12"/>
    <x v="1"/>
    <x v="62"/>
    <x v="62"/>
    <x v="2"/>
    <n v="6"/>
    <n v="46.58"/>
    <n v="13.33"/>
    <n v="79.98"/>
    <n v="279.48"/>
    <n v="-199.5"/>
  </r>
  <r>
    <s v="TXN04971"/>
    <x v="265"/>
    <s v="CUST1332"/>
    <x v="1367"/>
    <x v="1"/>
    <x v="54"/>
    <x v="54"/>
    <x v="1"/>
    <n v="6"/>
    <n v="48.6"/>
    <n v="40.770000000000003"/>
    <n v="244.62"/>
    <n v="291.60000000000002"/>
    <n v="-46.980000000000018"/>
  </r>
  <r>
    <s v="TXN04972"/>
    <x v="334"/>
    <s v="CUST0783"/>
    <x v="633"/>
    <x v="0"/>
    <x v="12"/>
    <x v="12"/>
    <x v="2"/>
    <n v="6"/>
    <n v="32.950000000000003"/>
    <n v="56.45"/>
    <n v="338.70000000000005"/>
    <n v="197.70000000000002"/>
    <n v="141.00000000000003"/>
  </r>
  <r>
    <s v="TXN04973"/>
    <x v="54"/>
    <s v="CUST0564"/>
    <x v="593"/>
    <x v="2"/>
    <x v="18"/>
    <x v="18"/>
    <x v="4"/>
    <n v="8"/>
    <n v="45.26"/>
    <n v="16.62"/>
    <n v="132.96"/>
    <n v="362.08"/>
    <n v="-229.11999999999998"/>
  </r>
  <r>
    <s v="TXN04974"/>
    <x v="221"/>
    <s v="CUST1296"/>
    <x v="736"/>
    <x v="3"/>
    <x v="37"/>
    <x v="37"/>
    <x v="2"/>
    <n v="2"/>
    <n v="36.64"/>
    <n v="18.55"/>
    <n v="37.1"/>
    <n v="73.28"/>
    <n v="-36.18"/>
  </r>
  <r>
    <s v="TXN04975"/>
    <x v="5"/>
    <s v="CUST1338"/>
    <x v="114"/>
    <x v="0"/>
    <x v="10"/>
    <x v="10"/>
    <x v="1"/>
    <n v="2"/>
    <n v="41.78"/>
    <n v="59.94"/>
    <n v="119.88"/>
    <n v="83.56"/>
    <n v="36.319999999999993"/>
  </r>
  <r>
    <s v="TXN04976"/>
    <x v="173"/>
    <s v="CUST0912"/>
    <x v="444"/>
    <x v="1"/>
    <x v="50"/>
    <x v="50"/>
    <x v="2"/>
    <n v="4"/>
    <n v="23.2"/>
    <n v="67.900000000000006"/>
    <n v="271.60000000000002"/>
    <n v="92.8"/>
    <n v="178.8"/>
  </r>
  <r>
    <s v="TXN04977"/>
    <x v="164"/>
    <s v="CUST0753"/>
    <x v="1091"/>
    <x v="2"/>
    <x v="27"/>
    <x v="27"/>
    <x v="3"/>
    <n v="2"/>
    <n v="9.64"/>
    <n v="33.92"/>
    <n v="67.84"/>
    <n v="19.28"/>
    <n v="48.56"/>
  </r>
  <r>
    <s v="TXN04978"/>
    <x v="298"/>
    <s v="CUST0024"/>
    <x v="209"/>
    <x v="3"/>
    <x v="27"/>
    <x v="27"/>
    <x v="3"/>
    <n v="3"/>
    <n v="9.64"/>
    <n v="71.06"/>
    <n v="213.18"/>
    <n v="28.92"/>
    <n v="184.26"/>
  </r>
  <r>
    <s v="TXN04979"/>
    <x v="222"/>
    <s v="CUST0246"/>
    <x v="672"/>
    <x v="0"/>
    <x v="30"/>
    <x v="30"/>
    <x v="3"/>
    <n v="4"/>
    <n v="24.03"/>
    <n v="82.75"/>
    <n v="331"/>
    <n v="96.12"/>
    <n v="234.88"/>
  </r>
  <r>
    <s v="TXN04980"/>
    <x v="80"/>
    <s v="CUST0239"/>
    <x v="1050"/>
    <x v="3"/>
    <x v="48"/>
    <x v="48"/>
    <x v="0"/>
    <n v="5"/>
    <n v="1.01"/>
    <n v="67.97"/>
    <n v="339.85"/>
    <n v="5.05"/>
    <n v="334.8"/>
  </r>
  <r>
    <s v="TXN04981"/>
    <x v="318"/>
    <s v="CUST0170"/>
    <x v="1415"/>
    <x v="1"/>
    <x v="49"/>
    <x v="49"/>
    <x v="4"/>
    <n v="1"/>
    <n v="19.98"/>
    <n v="86.24"/>
    <n v="86.24"/>
    <n v="19.98"/>
    <n v="66.259999999999991"/>
  </r>
  <r>
    <s v="TXN04982"/>
    <x v="52"/>
    <s v="CUST0250"/>
    <x v="153"/>
    <x v="2"/>
    <x v="11"/>
    <x v="11"/>
    <x v="2"/>
    <n v="4"/>
    <n v="45.97"/>
    <n v="81.16"/>
    <n v="324.64"/>
    <n v="183.88"/>
    <n v="140.76"/>
  </r>
  <r>
    <s v="TXN04983"/>
    <x v="181"/>
    <s v="CUST1002"/>
    <x v="742"/>
    <x v="2"/>
    <x v="17"/>
    <x v="17"/>
    <x v="1"/>
    <n v="7"/>
    <n v="26.74"/>
    <n v="64.34"/>
    <n v="450.38"/>
    <n v="187.17999999999998"/>
    <n v="263.20000000000005"/>
  </r>
  <r>
    <s v="TXN04984"/>
    <x v="326"/>
    <s v="CUST1314"/>
    <x v="981"/>
    <x v="0"/>
    <x v="8"/>
    <x v="8"/>
    <x v="0"/>
    <n v="5"/>
    <n v="37.880000000000003"/>
    <n v="10.56"/>
    <n v="52.800000000000004"/>
    <n v="189.4"/>
    <n v="-136.6"/>
  </r>
  <r>
    <s v="TXN04985"/>
    <x v="59"/>
    <s v="CUST1370"/>
    <x v="557"/>
    <x v="0"/>
    <x v="19"/>
    <x v="19"/>
    <x v="3"/>
    <n v="9"/>
    <n v="22.66"/>
    <n v="99.39"/>
    <n v="894.51"/>
    <n v="203.94"/>
    <n v="690.56999999999994"/>
  </r>
  <r>
    <s v="TXN04986"/>
    <x v="192"/>
    <s v="CUST1044"/>
    <x v="521"/>
    <x v="1"/>
    <x v="26"/>
    <x v="26"/>
    <x v="4"/>
    <n v="4"/>
    <n v="21.34"/>
    <n v="9.84"/>
    <n v="39.36"/>
    <n v="85.36"/>
    <n v="-46"/>
  </r>
  <r>
    <s v="TXN04987"/>
    <x v="200"/>
    <s v="CUST0461"/>
    <x v="1445"/>
    <x v="3"/>
    <x v="62"/>
    <x v="62"/>
    <x v="2"/>
    <n v="9"/>
    <n v="46.58"/>
    <n v="54.85"/>
    <n v="493.65000000000003"/>
    <n v="419.21999999999997"/>
    <n v="74.430000000000064"/>
  </r>
  <r>
    <s v="TXN04988"/>
    <x v="324"/>
    <s v="CUST0048"/>
    <x v="1215"/>
    <x v="2"/>
    <x v="42"/>
    <x v="42"/>
    <x v="1"/>
    <n v="8"/>
    <n v="1.35"/>
    <n v="6.76"/>
    <n v="54.08"/>
    <n v="10.8"/>
    <n v="43.28"/>
  </r>
  <r>
    <s v="TXN04989"/>
    <x v="236"/>
    <s v="CUST1202"/>
    <x v="1379"/>
    <x v="2"/>
    <x v="4"/>
    <x v="4"/>
    <x v="1"/>
    <n v="7"/>
    <n v="1.21"/>
    <n v="50.25"/>
    <n v="351.75"/>
    <n v="8.4699999999999989"/>
    <n v="343.28"/>
  </r>
  <r>
    <s v="TXN04990"/>
    <x v="8"/>
    <s v="CUST1174"/>
    <x v="580"/>
    <x v="2"/>
    <x v="13"/>
    <x v="13"/>
    <x v="0"/>
    <n v="7"/>
    <n v="4.59"/>
    <n v="85.94"/>
    <n v="601.57999999999993"/>
    <n v="32.129999999999995"/>
    <n v="569.44999999999993"/>
  </r>
  <r>
    <s v="TXN04991"/>
    <x v="123"/>
    <s v="CUST1173"/>
    <x v="135"/>
    <x v="2"/>
    <x v="12"/>
    <x v="12"/>
    <x v="2"/>
    <n v="2"/>
    <n v="32.950000000000003"/>
    <n v="93.86"/>
    <n v="187.72"/>
    <n v="65.900000000000006"/>
    <n v="121.82"/>
  </r>
  <r>
    <s v="TXN04992"/>
    <x v="115"/>
    <s v="CUST0983"/>
    <x v="884"/>
    <x v="3"/>
    <x v="58"/>
    <x v="58"/>
    <x v="0"/>
    <n v="6"/>
    <n v="11.76"/>
    <n v="79.92"/>
    <n v="479.52"/>
    <n v="70.56"/>
    <n v="408.96"/>
  </r>
  <r>
    <s v="TXN04993"/>
    <x v="252"/>
    <s v="CUST0561"/>
    <x v="334"/>
    <x v="2"/>
    <x v="30"/>
    <x v="30"/>
    <x v="3"/>
    <n v="9"/>
    <n v="24.03"/>
    <n v="50.07"/>
    <n v="450.63"/>
    <n v="216.27"/>
    <n v="234.35999999999999"/>
  </r>
  <r>
    <s v="TXN04994"/>
    <x v="81"/>
    <s v="CUST1421"/>
    <x v="802"/>
    <x v="1"/>
    <x v="51"/>
    <x v="51"/>
    <x v="2"/>
    <n v="3"/>
    <n v="3.13"/>
    <n v="6.2"/>
    <n v="18.600000000000001"/>
    <n v="9.39"/>
    <n v="9.2100000000000009"/>
  </r>
  <r>
    <s v="TXN04995"/>
    <x v="234"/>
    <s v="CUST0194"/>
    <x v="1035"/>
    <x v="2"/>
    <x v="24"/>
    <x v="24"/>
    <x v="0"/>
    <n v="3"/>
    <n v="24.52"/>
    <n v="86.01"/>
    <n v="258.03000000000003"/>
    <n v="73.56"/>
    <n v="184.47000000000003"/>
  </r>
  <r>
    <s v="TXN04996"/>
    <x v="184"/>
    <s v="CUST1215"/>
    <x v="741"/>
    <x v="0"/>
    <x v="52"/>
    <x v="52"/>
    <x v="1"/>
    <n v="5"/>
    <n v="14.27"/>
    <n v="48.77"/>
    <n v="243.85000000000002"/>
    <n v="71.349999999999994"/>
    <n v="172.50000000000003"/>
  </r>
  <r>
    <s v="TXN04997"/>
    <x v="121"/>
    <s v="CUST0371"/>
    <x v="78"/>
    <x v="1"/>
    <x v="67"/>
    <x v="67"/>
    <x v="3"/>
    <n v="8"/>
    <n v="31.5"/>
    <n v="40.33"/>
    <n v="322.64"/>
    <n v="252"/>
    <n v="70.639999999999986"/>
  </r>
  <r>
    <s v="TXN04998"/>
    <x v="95"/>
    <s v="CUST0787"/>
    <x v="53"/>
    <x v="3"/>
    <x v="71"/>
    <x v="71"/>
    <x v="4"/>
    <n v="9"/>
    <n v="22.03"/>
    <n v="78.97"/>
    <n v="710.73"/>
    <n v="198.27"/>
    <n v="512.46"/>
  </r>
  <r>
    <s v="TXN04999"/>
    <x v="125"/>
    <s v="CUST0992"/>
    <x v="954"/>
    <x v="2"/>
    <x v="32"/>
    <x v="32"/>
    <x v="1"/>
    <n v="7"/>
    <n v="3.21"/>
    <n v="25.79"/>
    <n v="180.53"/>
    <n v="22.47"/>
    <n v="158.06"/>
  </r>
  <r>
    <s v="TXN05000"/>
    <x v="18"/>
    <s v="CUST1321"/>
    <x v="452"/>
    <x v="2"/>
    <x v="62"/>
    <x v="62"/>
    <x v="2"/>
    <n v="1"/>
    <n v="46.58"/>
    <n v="24.57"/>
    <n v="24.57"/>
    <n v="46.58"/>
    <n v="-22.009999999999998"/>
  </r>
  <r>
    <s v="TXN05001"/>
    <x v="260"/>
    <s v="CUST1440"/>
    <x v="910"/>
    <x v="3"/>
    <x v="32"/>
    <x v="32"/>
    <x v="1"/>
    <n v="7"/>
    <n v="3.21"/>
    <n v="76.77"/>
    <n v="537.39"/>
    <n v="22.47"/>
    <n v="514.91999999999996"/>
  </r>
  <r>
    <s v="TXN05002"/>
    <x v="295"/>
    <s v="CUST0889"/>
    <x v="1164"/>
    <x v="3"/>
    <x v="49"/>
    <x v="49"/>
    <x v="4"/>
    <n v="7"/>
    <n v="19.98"/>
    <n v="24.32"/>
    <n v="170.24"/>
    <n v="139.86000000000001"/>
    <n v="30.379999999999995"/>
  </r>
  <r>
    <s v="TXN05003"/>
    <x v="154"/>
    <s v="CUST0612"/>
    <x v="122"/>
    <x v="2"/>
    <x v="42"/>
    <x v="42"/>
    <x v="1"/>
    <n v="9"/>
    <n v="1.35"/>
    <n v="87.73"/>
    <n v="789.57"/>
    <n v="12.15"/>
    <n v="777.42000000000007"/>
  </r>
  <r>
    <s v="TXN05004"/>
    <x v="194"/>
    <s v="CUST1171"/>
    <x v="163"/>
    <x v="0"/>
    <x v="0"/>
    <x v="0"/>
    <x v="0"/>
    <n v="9"/>
    <n v="47.78"/>
    <n v="13.08"/>
    <n v="117.72"/>
    <n v="430.02"/>
    <n v="-312.29999999999995"/>
  </r>
  <r>
    <s v="TXN05005"/>
    <x v="330"/>
    <s v="CUST0257"/>
    <x v="1055"/>
    <x v="1"/>
    <x v="29"/>
    <x v="29"/>
    <x v="2"/>
    <n v="7"/>
    <n v="14.75"/>
    <n v="30.2"/>
    <n v="211.4"/>
    <n v="103.25"/>
    <n v="108.15"/>
  </r>
  <r>
    <s v="TXN05006"/>
    <x v="284"/>
    <s v="CUST0204"/>
    <x v="1109"/>
    <x v="3"/>
    <x v="13"/>
    <x v="13"/>
    <x v="0"/>
    <n v="4"/>
    <n v="4.59"/>
    <n v="78.849999999999994"/>
    <n v="315.39999999999998"/>
    <n v="18.36"/>
    <n v="297.03999999999996"/>
  </r>
  <r>
    <s v="TXN05007"/>
    <x v="145"/>
    <s v="CUST0667"/>
    <x v="442"/>
    <x v="0"/>
    <x v="69"/>
    <x v="69"/>
    <x v="1"/>
    <n v="1"/>
    <n v="25.33"/>
    <n v="28.81"/>
    <n v="28.81"/>
    <n v="25.33"/>
    <n v="3.4800000000000004"/>
  </r>
  <r>
    <s v="TXN05008"/>
    <x v="170"/>
    <s v="CUST0131"/>
    <x v="767"/>
    <x v="1"/>
    <x v="46"/>
    <x v="46"/>
    <x v="3"/>
    <n v="6"/>
    <n v="15.25"/>
    <n v="28.06"/>
    <n v="168.35999999999999"/>
    <n v="91.5"/>
    <n v="76.859999999999985"/>
  </r>
  <r>
    <s v="TXN05009"/>
    <x v="29"/>
    <s v="CUST1462"/>
    <x v="306"/>
    <x v="0"/>
    <x v="43"/>
    <x v="43"/>
    <x v="0"/>
    <n v="4"/>
    <n v="30.96"/>
    <n v="11.47"/>
    <n v="45.88"/>
    <n v="123.84"/>
    <n v="-77.960000000000008"/>
  </r>
  <r>
    <s v="TXN05010"/>
    <x v="196"/>
    <s v="CUST1101"/>
    <x v="830"/>
    <x v="2"/>
    <x v="72"/>
    <x v="72"/>
    <x v="1"/>
    <n v="3"/>
    <n v="3.66"/>
    <n v="51.15"/>
    <n v="153.44999999999999"/>
    <n v="10.98"/>
    <n v="142.47"/>
  </r>
  <r>
    <s v="TXN05011"/>
    <x v="129"/>
    <s v="CUST0379"/>
    <x v="111"/>
    <x v="0"/>
    <x v="15"/>
    <x v="15"/>
    <x v="4"/>
    <n v="4"/>
    <n v="40"/>
    <n v="52.58"/>
    <n v="210.32"/>
    <n v="160"/>
    <n v="50.319999999999993"/>
  </r>
  <r>
    <s v="TXN05012"/>
    <x v="5"/>
    <s v="CUST0831"/>
    <x v="410"/>
    <x v="2"/>
    <x v="15"/>
    <x v="15"/>
    <x v="4"/>
    <n v="8"/>
    <n v="40"/>
    <n v="51.8"/>
    <n v="414.4"/>
    <n v="320"/>
    <n v="94.399999999999977"/>
  </r>
  <r>
    <s v="TXN05013"/>
    <x v="153"/>
    <s v="CUST1436"/>
    <x v="604"/>
    <x v="3"/>
    <x v="41"/>
    <x v="41"/>
    <x v="4"/>
    <n v="9"/>
    <n v="45.1"/>
    <n v="35.78"/>
    <n v="322.02"/>
    <n v="405.90000000000003"/>
    <n v="-83.880000000000052"/>
  </r>
  <r>
    <s v="TXN05014"/>
    <x v="95"/>
    <s v="CUST0041"/>
    <x v="1135"/>
    <x v="0"/>
    <x v="53"/>
    <x v="53"/>
    <x v="2"/>
    <n v="7"/>
    <n v="23.58"/>
    <n v="21.51"/>
    <n v="150.57000000000002"/>
    <n v="165.06"/>
    <n v="-14.489999999999981"/>
  </r>
  <r>
    <s v="TXN05015"/>
    <x v="47"/>
    <s v="CUST0807"/>
    <x v="1447"/>
    <x v="2"/>
    <x v="62"/>
    <x v="62"/>
    <x v="2"/>
    <n v="3"/>
    <n v="46.58"/>
    <n v="40.630000000000003"/>
    <n v="121.89000000000001"/>
    <n v="139.74"/>
    <n v="-17.849999999999994"/>
  </r>
  <r>
    <s v="TXN05016"/>
    <x v="190"/>
    <s v="CUST1139"/>
    <x v="414"/>
    <x v="3"/>
    <x v="32"/>
    <x v="32"/>
    <x v="1"/>
    <n v="5"/>
    <n v="3.21"/>
    <n v="51.84"/>
    <n v="259.20000000000005"/>
    <n v="16.05"/>
    <n v="243.15000000000003"/>
  </r>
  <r>
    <s v="TXN05017"/>
    <x v="216"/>
    <s v="CUST1099"/>
    <x v="753"/>
    <x v="3"/>
    <x v="72"/>
    <x v="72"/>
    <x v="1"/>
    <n v="8"/>
    <n v="3.66"/>
    <n v="61.13"/>
    <n v="489.04"/>
    <n v="29.28"/>
    <n v="459.76"/>
  </r>
  <r>
    <s v="TXN05018"/>
    <x v="48"/>
    <s v="CUST1086"/>
    <x v="635"/>
    <x v="2"/>
    <x v="47"/>
    <x v="47"/>
    <x v="2"/>
    <n v="4"/>
    <n v="29.86"/>
    <n v="99.73"/>
    <n v="398.92"/>
    <n v="119.44"/>
    <n v="279.48"/>
  </r>
  <r>
    <s v="TXN05019"/>
    <x v="44"/>
    <s v="CUST1001"/>
    <x v="1139"/>
    <x v="3"/>
    <x v="30"/>
    <x v="30"/>
    <x v="3"/>
    <n v="4"/>
    <n v="24.03"/>
    <n v="69.2"/>
    <n v="276.8"/>
    <n v="96.12"/>
    <n v="180.68"/>
  </r>
  <r>
    <s v="TXN05020"/>
    <x v="353"/>
    <s v="CUST0131"/>
    <x v="767"/>
    <x v="1"/>
    <x v="9"/>
    <x v="9"/>
    <x v="4"/>
    <n v="1"/>
    <n v="38.15"/>
    <n v="89.8"/>
    <n v="89.8"/>
    <n v="38.15"/>
    <n v="51.65"/>
  </r>
  <r>
    <s v="TXN05021"/>
    <x v="337"/>
    <s v="CUST1063"/>
    <x v="1326"/>
    <x v="2"/>
    <x v="45"/>
    <x v="45"/>
    <x v="4"/>
    <n v="9"/>
    <n v="39.729999999999997"/>
    <n v="11.42"/>
    <n v="102.78"/>
    <n v="357.57"/>
    <n v="-254.79"/>
  </r>
  <r>
    <s v="TXN05022"/>
    <x v="27"/>
    <s v="CUST1198"/>
    <x v="1375"/>
    <x v="3"/>
    <x v="51"/>
    <x v="51"/>
    <x v="2"/>
    <n v="6"/>
    <n v="3.13"/>
    <n v="74.64"/>
    <n v="447.84000000000003"/>
    <n v="18.78"/>
    <n v="429.06000000000006"/>
  </r>
  <r>
    <s v="TXN05023"/>
    <x v="347"/>
    <s v="CUST1104"/>
    <x v="1278"/>
    <x v="3"/>
    <x v="63"/>
    <x v="63"/>
    <x v="4"/>
    <n v="9"/>
    <n v="28.03"/>
    <n v="10.7"/>
    <n v="96.3"/>
    <n v="252.27"/>
    <n v="-155.97000000000003"/>
  </r>
  <r>
    <s v="TXN05024"/>
    <x v="93"/>
    <s v="CUST1462"/>
    <x v="306"/>
    <x v="0"/>
    <x v="36"/>
    <x v="36"/>
    <x v="2"/>
    <n v="9"/>
    <n v="44.18"/>
    <n v="47.49"/>
    <n v="427.41"/>
    <n v="397.62"/>
    <n v="29.79000000000002"/>
  </r>
  <r>
    <s v="TXN05025"/>
    <x v="302"/>
    <s v="CUST1335"/>
    <x v="798"/>
    <x v="3"/>
    <x v="58"/>
    <x v="58"/>
    <x v="0"/>
    <n v="5"/>
    <n v="11.76"/>
    <n v="12.73"/>
    <n v="63.650000000000006"/>
    <n v="58.8"/>
    <n v="4.8500000000000085"/>
  </r>
  <r>
    <s v="TXN05026"/>
    <x v="86"/>
    <s v="CUST0255"/>
    <x v="1015"/>
    <x v="1"/>
    <x v="11"/>
    <x v="11"/>
    <x v="2"/>
    <n v="8"/>
    <n v="45.97"/>
    <n v="37.25"/>
    <n v="298"/>
    <n v="367.76"/>
    <n v="-69.759999999999991"/>
  </r>
  <r>
    <s v="TXN05027"/>
    <x v="339"/>
    <s v="CUST0425"/>
    <x v="200"/>
    <x v="1"/>
    <x v="58"/>
    <x v="58"/>
    <x v="0"/>
    <n v="2"/>
    <n v="11.76"/>
    <n v="76.42"/>
    <n v="152.84"/>
    <n v="23.52"/>
    <n v="129.32"/>
  </r>
  <r>
    <s v="TXN05028"/>
    <x v="354"/>
    <s v="CUST1349"/>
    <x v="1097"/>
    <x v="2"/>
    <x v="58"/>
    <x v="58"/>
    <x v="0"/>
    <n v="3"/>
    <n v="11.76"/>
    <n v="32.049999999999997"/>
    <n v="96.149999999999991"/>
    <n v="35.28"/>
    <n v="60.86999999999999"/>
  </r>
  <r>
    <s v="TXN05029"/>
    <x v="186"/>
    <s v="CUST0241"/>
    <x v="79"/>
    <x v="2"/>
    <x v="21"/>
    <x v="21"/>
    <x v="0"/>
    <n v="2"/>
    <n v="12.41"/>
    <n v="35.409999999999997"/>
    <n v="70.819999999999993"/>
    <n v="24.82"/>
    <n v="45.999999999999993"/>
  </r>
  <r>
    <s v="TXN05030"/>
    <x v="141"/>
    <s v="CUST0371"/>
    <x v="78"/>
    <x v="1"/>
    <x v="49"/>
    <x v="49"/>
    <x v="4"/>
    <n v="3"/>
    <n v="19.98"/>
    <n v="67.12"/>
    <n v="201.36"/>
    <n v="59.94"/>
    <n v="141.42000000000002"/>
  </r>
  <r>
    <s v="TXN05031"/>
    <x v="7"/>
    <s v="CUST1227"/>
    <x v="1022"/>
    <x v="0"/>
    <x v="17"/>
    <x v="17"/>
    <x v="1"/>
    <n v="2"/>
    <n v="26.74"/>
    <n v="93.59"/>
    <n v="187.18"/>
    <n v="53.48"/>
    <n v="133.70000000000002"/>
  </r>
  <r>
    <s v="TXN05032"/>
    <x v="190"/>
    <s v="CUST1424"/>
    <x v="572"/>
    <x v="2"/>
    <x v="61"/>
    <x v="61"/>
    <x v="1"/>
    <n v="4"/>
    <n v="36.08"/>
    <n v="36.89"/>
    <n v="147.56"/>
    <n v="144.32"/>
    <n v="3.2400000000000091"/>
  </r>
  <r>
    <s v="TXN05033"/>
    <x v="258"/>
    <s v="CUST0369"/>
    <x v="19"/>
    <x v="3"/>
    <x v="28"/>
    <x v="28"/>
    <x v="3"/>
    <n v="6"/>
    <n v="16.21"/>
    <n v="74.88"/>
    <n v="449.28"/>
    <n v="97.26"/>
    <n v="352.02"/>
  </r>
  <r>
    <s v="TXN05034"/>
    <x v="253"/>
    <s v="CUST0011"/>
    <x v="869"/>
    <x v="3"/>
    <x v="34"/>
    <x v="34"/>
    <x v="2"/>
    <n v="8"/>
    <n v="8.02"/>
    <n v="16.559999999999999"/>
    <n v="132.47999999999999"/>
    <n v="64.16"/>
    <n v="68.319999999999993"/>
  </r>
  <r>
    <s v="TXN05035"/>
    <x v="81"/>
    <s v="CUST1137"/>
    <x v="443"/>
    <x v="3"/>
    <x v="49"/>
    <x v="49"/>
    <x v="4"/>
    <n v="7"/>
    <n v="19.98"/>
    <n v="94.43"/>
    <n v="661.01"/>
    <n v="139.86000000000001"/>
    <n v="521.15"/>
  </r>
  <r>
    <s v="TXN05036"/>
    <x v="153"/>
    <s v="CUST0916"/>
    <x v="465"/>
    <x v="2"/>
    <x v="54"/>
    <x v="54"/>
    <x v="1"/>
    <n v="6"/>
    <n v="48.6"/>
    <n v="24.67"/>
    <n v="148.02000000000001"/>
    <n v="291.60000000000002"/>
    <n v="-143.58000000000001"/>
  </r>
  <r>
    <s v="TXN05037"/>
    <x v="137"/>
    <s v="CUST0644"/>
    <x v="1082"/>
    <x v="2"/>
    <x v="55"/>
    <x v="55"/>
    <x v="1"/>
    <n v="9"/>
    <n v="21.45"/>
    <n v="38.39"/>
    <n v="345.51"/>
    <n v="193.04999999999998"/>
    <n v="152.46"/>
  </r>
  <r>
    <s v="TXN05038"/>
    <x v="108"/>
    <s v="CUST0252"/>
    <x v="921"/>
    <x v="2"/>
    <x v="0"/>
    <x v="0"/>
    <x v="0"/>
    <n v="3"/>
    <n v="47.78"/>
    <n v="71.87"/>
    <n v="215.61"/>
    <n v="143.34"/>
    <n v="72.27000000000001"/>
  </r>
  <r>
    <s v="TXN05039"/>
    <x v="41"/>
    <s v="CUST0081"/>
    <x v="733"/>
    <x v="0"/>
    <x v="39"/>
    <x v="39"/>
    <x v="1"/>
    <n v="8"/>
    <n v="2.85"/>
    <n v="38.36"/>
    <n v="306.88"/>
    <n v="22.8"/>
    <n v="284.08"/>
  </r>
  <r>
    <s v="TXN05040"/>
    <x v="52"/>
    <s v="CUST0264"/>
    <x v="1054"/>
    <x v="2"/>
    <x v="59"/>
    <x v="59"/>
    <x v="0"/>
    <n v="6"/>
    <n v="35.39"/>
    <n v="32.450000000000003"/>
    <n v="194.70000000000002"/>
    <n v="212.34"/>
    <n v="-17.639999999999986"/>
  </r>
  <r>
    <s v="TXN05041"/>
    <x v="249"/>
    <s v="CUST1178"/>
    <x v="178"/>
    <x v="1"/>
    <x v="56"/>
    <x v="56"/>
    <x v="0"/>
    <n v="1"/>
    <n v="41.18"/>
    <n v="74.84"/>
    <n v="74.84"/>
    <n v="41.18"/>
    <n v="33.660000000000004"/>
  </r>
  <r>
    <s v="TXN05042"/>
    <x v="283"/>
    <s v="CUST0423"/>
    <x v="803"/>
    <x v="1"/>
    <x v="5"/>
    <x v="5"/>
    <x v="2"/>
    <n v="4"/>
    <n v="35.82"/>
    <n v="75.62"/>
    <n v="302.48"/>
    <n v="143.28"/>
    <n v="159.20000000000002"/>
  </r>
  <r>
    <s v="TXN05043"/>
    <x v="106"/>
    <s v="CUST1337"/>
    <x v="1293"/>
    <x v="2"/>
    <x v="19"/>
    <x v="19"/>
    <x v="3"/>
    <n v="3"/>
    <n v="22.66"/>
    <n v="99.16"/>
    <n v="297.48"/>
    <n v="67.98"/>
    <n v="229.5"/>
  </r>
  <r>
    <s v="TXN05044"/>
    <x v="21"/>
    <s v="CUST0331"/>
    <x v="128"/>
    <x v="2"/>
    <x v="22"/>
    <x v="22"/>
    <x v="0"/>
    <n v="9"/>
    <n v="19.34"/>
    <n v="99.57"/>
    <n v="896.12999999999988"/>
    <n v="174.06"/>
    <n v="722.06999999999994"/>
  </r>
  <r>
    <s v="TXN05045"/>
    <x v="311"/>
    <s v="CUST0180"/>
    <x v="124"/>
    <x v="3"/>
    <x v="31"/>
    <x v="31"/>
    <x v="3"/>
    <n v="7"/>
    <n v="13.9"/>
    <n v="73.67"/>
    <n v="515.69000000000005"/>
    <n v="97.3"/>
    <n v="418.39000000000004"/>
  </r>
  <r>
    <s v="TXN05046"/>
    <x v="92"/>
    <s v="CUST1152"/>
    <x v="136"/>
    <x v="3"/>
    <x v="34"/>
    <x v="34"/>
    <x v="2"/>
    <n v="1"/>
    <n v="8.02"/>
    <n v="46.7"/>
    <n v="46.7"/>
    <n v="8.02"/>
    <n v="38.680000000000007"/>
  </r>
  <r>
    <s v="TXN05047"/>
    <x v="70"/>
    <s v="CUST0526"/>
    <x v="1169"/>
    <x v="0"/>
    <x v="2"/>
    <x v="2"/>
    <x v="1"/>
    <n v="7"/>
    <n v="33.65"/>
    <n v="90.31"/>
    <n v="632.17000000000007"/>
    <n v="235.54999999999998"/>
    <n v="396.62000000000012"/>
  </r>
  <r>
    <s v="TXN05048"/>
    <x v="289"/>
    <s v="CUST0072"/>
    <x v="701"/>
    <x v="2"/>
    <x v="9"/>
    <x v="9"/>
    <x v="4"/>
    <n v="5"/>
    <n v="38.15"/>
    <n v="90.08"/>
    <n v="450.4"/>
    <n v="190.75"/>
    <n v="259.64999999999998"/>
  </r>
  <r>
    <s v="TXN05049"/>
    <x v="33"/>
    <s v="CUST0174"/>
    <x v="514"/>
    <x v="1"/>
    <x v="43"/>
    <x v="43"/>
    <x v="0"/>
    <n v="7"/>
    <n v="30.96"/>
    <n v="48.42"/>
    <n v="338.94"/>
    <n v="216.72"/>
    <n v="122.22"/>
  </r>
  <r>
    <s v="TXN05050"/>
    <x v="65"/>
    <s v="CUST0256"/>
    <x v="1322"/>
    <x v="2"/>
    <x v="13"/>
    <x v="13"/>
    <x v="0"/>
    <n v="4"/>
    <n v="4.59"/>
    <n v="33.08"/>
    <n v="132.32"/>
    <n v="18.36"/>
    <n v="113.96"/>
  </r>
  <r>
    <s v="TXN05051"/>
    <x v="184"/>
    <s v="CUST1037"/>
    <x v="289"/>
    <x v="2"/>
    <x v="11"/>
    <x v="11"/>
    <x v="2"/>
    <n v="6"/>
    <n v="45.97"/>
    <n v="59.54"/>
    <n v="357.24"/>
    <n v="275.82"/>
    <n v="81.420000000000016"/>
  </r>
  <r>
    <s v="TXN05052"/>
    <x v="5"/>
    <s v="CUST0612"/>
    <x v="122"/>
    <x v="2"/>
    <x v="59"/>
    <x v="59"/>
    <x v="0"/>
    <n v="4"/>
    <n v="35.39"/>
    <n v="68.41"/>
    <n v="273.64"/>
    <n v="141.56"/>
    <n v="132.07999999999998"/>
  </r>
  <r>
    <s v="TXN05053"/>
    <x v="63"/>
    <s v="CUST0745"/>
    <x v="392"/>
    <x v="0"/>
    <x v="44"/>
    <x v="44"/>
    <x v="4"/>
    <n v="8"/>
    <n v="2.25"/>
    <n v="67.55"/>
    <n v="540.4"/>
    <n v="18"/>
    <n v="522.4"/>
  </r>
  <r>
    <s v="TXN05054"/>
    <x v="170"/>
    <s v="CUST1115"/>
    <x v="1313"/>
    <x v="0"/>
    <x v="58"/>
    <x v="58"/>
    <x v="0"/>
    <n v="5"/>
    <n v="11.76"/>
    <n v="28.23"/>
    <n v="141.15"/>
    <n v="58.8"/>
    <n v="82.350000000000009"/>
  </r>
  <r>
    <s v="TXN05055"/>
    <x v="256"/>
    <s v="CUST0352"/>
    <x v="951"/>
    <x v="2"/>
    <x v="2"/>
    <x v="2"/>
    <x v="1"/>
    <n v="4"/>
    <n v="33.65"/>
    <n v="28.44"/>
    <n v="113.76"/>
    <n v="134.6"/>
    <n v="-20.839999999999989"/>
  </r>
  <r>
    <s v="TXN05056"/>
    <x v="219"/>
    <s v="CUST0867"/>
    <x v="916"/>
    <x v="2"/>
    <x v="55"/>
    <x v="55"/>
    <x v="1"/>
    <n v="8"/>
    <n v="21.45"/>
    <n v="35.119999999999997"/>
    <n v="280.95999999999998"/>
    <n v="171.6"/>
    <n v="109.35999999999999"/>
  </r>
  <r>
    <s v="TXN05057"/>
    <x v="323"/>
    <s v="CUST1348"/>
    <x v="512"/>
    <x v="3"/>
    <x v="35"/>
    <x v="35"/>
    <x v="4"/>
    <n v="3"/>
    <n v="48.19"/>
    <n v="45.32"/>
    <n v="135.96"/>
    <n v="144.57"/>
    <n v="-8.6099999999999852"/>
  </r>
  <r>
    <s v="TXN05058"/>
    <x v="177"/>
    <s v="CUST0001"/>
    <x v="459"/>
    <x v="2"/>
    <x v="9"/>
    <x v="9"/>
    <x v="4"/>
    <n v="9"/>
    <n v="38.15"/>
    <n v="71.959999999999994"/>
    <n v="647.64"/>
    <n v="343.34999999999997"/>
    <n v="304.29000000000002"/>
  </r>
  <r>
    <s v="TXN05059"/>
    <x v="220"/>
    <s v="CUST0509"/>
    <x v="1224"/>
    <x v="1"/>
    <x v="41"/>
    <x v="41"/>
    <x v="4"/>
    <n v="5"/>
    <n v="45.1"/>
    <n v="94.93"/>
    <n v="474.65000000000003"/>
    <n v="225.5"/>
    <n v="249.15000000000003"/>
  </r>
  <r>
    <s v="TXN05060"/>
    <x v="65"/>
    <s v="CUST0616"/>
    <x v="1267"/>
    <x v="0"/>
    <x v="15"/>
    <x v="15"/>
    <x v="4"/>
    <n v="5"/>
    <n v="40"/>
    <n v="52.38"/>
    <n v="261.90000000000003"/>
    <n v="200"/>
    <n v="61.900000000000034"/>
  </r>
  <r>
    <s v="TXN05061"/>
    <x v="161"/>
    <s v="CUST0095"/>
    <x v="316"/>
    <x v="2"/>
    <x v="37"/>
    <x v="37"/>
    <x v="2"/>
    <n v="9"/>
    <n v="36.64"/>
    <n v="52.85"/>
    <n v="475.65000000000003"/>
    <n v="329.76"/>
    <n v="145.89000000000004"/>
  </r>
  <r>
    <s v="TXN05062"/>
    <x v="122"/>
    <s v="CUST1064"/>
    <x v="1449"/>
    <x v="2"/>
    <x v="25"/>
    <x v="25"/>
    <x v="2"/>
    <n v="1"/>
    <n v="40.75"/>
    <n v="40.369999999999997"/>
    <n v="40.369999999999997"/>
    <n v="40.75"/>
    <n v="-0.38000000000000256"/>
  </r>
  <r>
    <s v="TXN05063"/>
    <x v="38"/>
    <s v="CUST0601"/>
    <x v="933"/>
    <x v="1"/>
    <x v="5"/>
    <x v="5"/>
    <x v="2"/>
    <n v="7"/>
    <n v="35.82"/>
    <n v="63.23"/>
    <n v="442.60999999999996"/>
    <n v="250.74"/>
    <n v="191.86999999999995"/>
  </r>
  <r>
    <s v="TXN05064"/>
    <x v="151"/>
    <s v="CUST1350"/>
    <x v="319"/>
    <x v="0"/>
    <x v="7"/>
    <x v="7"/>
    <x v="3"/>
    <n v="8"/>
    <n v="17.45"/>
    <n v="51.42"/>
    <n v="411.36"/>
    <n v="139.6"/>
    <n v="271.76"/>
  </r>
  <r>
    <s v="TXN05065"/>
    <x v="261"/>
    <s v="CUST1094"/>
    <x v="746"/>
    <x v="2"/>
    <x v="73"/>
    <x v="73"/>
    <x v="1"/>
    <n v="2"/>
    <n v="14.95"/>
    <n v="50.62"/>
    <n v="101.24"/>
    <n v="29.9"/>
    <n v="71.34"/>
  </r>
  <r>
    <s v="TXN05066"/>
    <x v="126"/>
    <s v="CUST0912"/>
    <x v="444"/>
    <x v="1"/>
    <x v="47"/>
    <x v="47"/>
    <x v="2"/>
    <n v="3"/>
    <n v="29.86"/>
    <n v="83.06"/>
    <n v="249.18"/>
    <n v="89.58"/>
    <n v="159.60000000000002"/>
  </r>
  <r>
    <s v="TXN05067"/>
    <x v="33"/>
    <s v="CUST0287"/>
    <x v="739"/>
    <x v="2"/>
    <x v="56"/>
    <x v="56"/>
    <x v="0"/>
    <n v="9"/>
    <n v="41.18"/>
    <n v="47.14"/>
    <n v="424.26"/>
    <n v="370.62"/>
    <n v="53.639999999999986"/>
  </r>
  <r>
    <s v="TXN05068"/>
    <x v="68"/>
    <s v="CUST1182"/>
    <x v="1161"/>
    <x v="1"/>
    <x v="52"/>
    <x v="52"/>
    <x v="1"/>
    <n v="1"/>
    <n v="14.27"/>
    <n v="88.05"/>
    <n v="88.05"/>
    <n v="14.27"/>
    <n v="73.78"/>
  </r>
  <r>
    <s v="TXN05069"/>
    <x v="244"/>
    <s v="CUST1005"/>
    <x v="714"/>
    <x v="1"/>
    <x v="48"/>
    <x v="48"/>
    <x v="0"/>
    <n v="3"/>
    <n v="1.01"/>
    <n v="38.99"/>
    <n v="116.97"/>
    <n v="3.0300000000000002"/>
    <n v="113.94"/>
  </r>
  <r>
    <s v="TXN05070"/>
    <x v="336"/>
    <s v="CUST1424"/>
    <x v="572"/>
    <x v="2"/>
    <x v="40"/>
    <x v="40"/>
    <x v="4"/>
    <n v="3"/>
    <n v="21.9"/>
    <n v="68.349999999999994"/>
    <n v="205.04999999999998"/>
    <n v="65.699999999999989"/>
    <n v="139.35"/>
  </r>
  <r>
    <s v="TXN05071"/>
    <x v="282"/>
    <s v="CUST0641"/>
    <x v="1450"/>
    <x v="1"/>
    <x v="51"/>
    <x v="51"/>
    <x v="2"/>
    <n v="1"/>
    <n v="3.13"/>
    <n v="24.09"/>
    <n v="24.09"/>
    <n v="3.13"/>
    <n v="20.96"/>
  </r>
  <r>
    <s v="TXN05072"/>
    <x v="222"/>
    <s v="CUST1071"/>
    <x v="1096"/>
    <x v="2"/>
    <x v="68"/>
    <x v="68"/>
    <x v="0"/>
    <n v="2"/>
    <n v="1.38"/>
    <n v="76.62"/>
    <n v="153.24"/>
    <n v="2.76"/>
    <n v="150.48000000000002"/>
  </r>
  <r>
    <s v="TXN05073"/>
    <x v="133"/>
    <s v="CUST0722"/>
    <x v="1068"/>
    <x v="3"/>
    <x v="11"/>
    <x v="11"/>
    <x v="2"/>
    <n v="2"/>
    <n v="45.97"/>
    <n v="16.73"/>
    <n v="33.46"/>
    <n v="91.94"/>
    <n v="-58.48"/>
  </r>
  <r>
    <s v="TXN05074"/>
    <x v="24"/>
    <s v="CUST1242"/>
    <x v="1230"/>
    <x v="0"/>
    <x v="28"/>
    <x v="28"/>
    <x v="3"/>
    <n v="1"/>
    <n v="16.21"/>
    <n v="64.27"/>
    <n v="64.27"/>
    <n v="16.21"/>
    <n v="48.059999999999995"/>
  </r>
  <r>
    <s v="TXN05075"/>
    <x v="130"/>
    <s v="CUST1103"/>
    <x v="985"/>
    <x v="0"/>
    <x v="27"/>
    <x v="27"/>
    <x v="3"/>
    <n v="3"/>
    <n v="9.64"/>
    <n v="9.5"/>
    <n v="28.5"/>
    <n v="28.92"/>
    <n v="-0.42000000000000171"/>
  </r>
  <r>
    <s v="TXN05076"/>
    <x v="58"/>
    <s v="CUST1046"/>
    <x v="478"/>
    <x v="2"/>
    <x v="47"/>
    <x v="47"/>
    <x v="2"/>
    <n v="8"/>
    <n v="29.86"/>
    <n v="49.59"/>
    <n v="396.72"/>
    <n v="238.88"/>
    <n v="157.84000000000003"/>
  </r>
  <r>
    <s v="TXN05077"/>
    <x v="154"/>
    <s v="CUST0430"/>
    <x v="160"/>
    <x v="2"/>
    <x v="59"/>
    <x v="59"/>
    <x v="0"/>
    <n v="1"/>
    <n v="35.39"/>
    <n v="93.51"/>
    <n v="93.51"/>
    <n v="35.39"/>
    <n v="58.120000000000005"/>
  </r>
  <r>
    <s v="TXN05078"/>
    <x v="107"/>
    <s v="CUST1409"/>
    <x v="1017"/>
    <x v="0"/>
    <x v="41"/>
    <x v="41"/>
    <x v="4"/>
    <n v="6"/>
    <n v="45.1"/>
    <n v="45.7"/>
    <n v="274.20000000000005"/>
    <n v="270.60000000000002"/>
    <n v="3.6000000000000227"/>
  </r>
  <r>
    <s v="TXN05079"/>
    <x v="6"/>
    <s v="CUST0203"/>
    <x v="1071"/>
    <x v="3"/>
    <x v="45"/>
    <x v="45"/>
    <x v="4"/>
    <n v="7"/>
    <n v="39.729999999999997"/>
    <n v="80.63"/>
    <n v="564.41"/>
    <n v="278.10999999999996"/>
    <n v="286.3"/>
  </r>
  <r>
    <s v="TXN05080"/>
    <x v="276"/>
    <s v="CUST1358"/>
    <x v="436"/>
    <x v="3"/>
    <x v="51"/>
    <x v="51"/>
    <x v="2"/>
    <n v="1"/>
    <n v="3.13"/>
    <n v="52.26"/>
    <n v="52.26"/>
    <n v="3.13"/>
    <n v="49.129999999999995"/>
  </r>
  <r>
    <s v="TXN05081"/>
    <x v="130"/>
    <s v="CUST0092"/>
    <x v="1333"/>
    <x v="3"/>
    <x v="0"/>
    <x v="0"/>
    <x v="0"/>
    <n v="3"/>
    <n v="47.78"/>
    <n v="84.27"/>
    <n v="252.81"/>
    <n v="143.34"/>
    <n v="109.47"/>
  </r>
  <r>
    <s v="TXN05082"/>
    <x v="270"/>
    <s v="CUST0486"/>
    <x v="839"/>
    <x v="1"/>
    <x v="14"/>
    <x v="14"/>
    <x v="3"/>
    <n v="4"/>
    <n v="23.97"/>
    <n v="73.260000000000005"/>
    <n v="293.04000000000002"/>
    <n v="95.88"/>
    <n v="197.16000000000003"/>
  </r>
  <r>
    <s v="TXN05083"/>
    <x v="288"/>
    <s v="CUST0076"/>
    <x v="116"/>
    <x v="2"/>
    <x v="22"/>
    <x v="22"/>
    <x v="0"/>
    <n v="2"/>
    <n v="19.34"/>
    <n v="68.319999999999993"/>
    <n v="136.63999999999999"/>
    <n v="38.68"/>
    <n v="97.95999999999998"/>
  </r>
  <r>
    <s v="TXN05084"/>
    <x v="272"/>
    <s v="CUST0386"/>
    <x v="502"/>
    <x v="1"/>
    <x v="68"/>
    <x v="68"/>
    <x v="0"/>
    <n v="1"/>
    <n v="1.38"/>
    <n v="43.26"/>
    <n v="43.26"/>
    <n v="1.38"/>
    <n v="41.879999999999995"/>
  </r>
  <r>
    <s v="TXN05085"/>
    <x v="348"/>
    <s v="CUST0291"/>
    <x v="546"/>
    <x v="0"/>
    <x v="43"/>
    <x v="43"/>
    <x v="0"/>
    <n v="5"/>
    <n v="30.96"/>
    <n v="64.8"/>
    <n v="324"/>
    <n v="154.80000000000001"/>
    <n v="169.2"/>
  </r>
  <r>
    <s v="TXN05086"/>
    <x v="162"/>
    <s v="CUST0614"/>
    <x v="244"/>
    <x v="3"/>
    <x v="5"/>
    <x v="5"/>
    <x v="2"/>
    <n v="9"/>
    <n v="35.82"/>
    <n v="51.9"/>
    <n v="467.09999999999997"/>
    <n v="322.38"/>
    <n v="144.71999999999997"/>
  </r>
  <r>
    <s v="TXN05087"/>
    <x v="313"/>
    <s v="CUST0441"/>
    <x v="1451"/>
    <x v="3"/>
    <x v="62"/>
    <x v="62"/>
    <x v="2"/>
    <n v="2"/>
    <n v="46.58"/>
    <n v="94.01"/>
    <n v="188.02"/>
    <n v="93.16"/>
    <n v="94.860000000000014"/>
  </r>
  <r>
    <s v="TXN05088"/>
    <x v="35"/>
    <s v="CUST0275"/>
    <x v="1423"/>
    <x v="0"/>
    <x v="42"/>
    <x v="42"/>
    <x v="1"/>
    <n v="5"/>
    <n v="1.35"/>
    <n v="52.3"/>
    <n v="261.5"/>
    <n v="6.75"/>
    <n v="254.75"/>
  </r>
  <r>
    <s v="TXN05089"/>
    <x v="96"/>
    <s v="CUST1234"/>
    <x v="1202"/>
    <x v="1"/>
    <x v="72"/>
    <x v="72"/>
    <x v="1"/>
    <n v="7"/>
    <n v="3.66"/>
    <n v="46.18"/>
    <n v="323.26"/>
    <n v="25.62"/>
    <n v="297.64"/>
  </r>
  <r>
    <s v="TXN05090"/>
    <x v="180"/>
    <s v="CUST1131"/>
    <x v="523"/>
    <x v="1"/>
    <x v="43"/>
    <x v="43"/>
    <x v="0"/>
    <n v="6"/>
    <n v="30.96"/>
    <n v="10.82"/>
    <n v="64.92"/>
    <n v="185.76"/>
    <n v="-120.83999999999999"/>
  </r>
  <r>
    <s v="TXN05091"/>
    <x v="164"/>
    <s v="CUST0443"/>
    <x v="281"/>
    <x v="0"/>
    <x v="63"/>
    <x v="63"/>
    <x v="4"/>
    <n v="6"/>
    <n v="28.03"/>
    <n v="41.9"/>
    <n v="251.39999999999998"/>
    <n v="168.18"/>
    <n v="83.21999999999997"/>
  </r>
  <r>
    <s v="TXN05092"/>
    <x v="191"/>
    <s v="CUST1212"/>
    <x v="599"/>
    <x v="2"/>
    <x v="33"/>
    <x v="33"/>
    <x v="3"/>
    <n v="8"/>
    <n v="35.53"/>
    <n v="20.18"/>
    <n v="161.44"/>
    <n v="284.24"/>
    <n v="-122.80000000000001"/>
  </r>
  <r>
    <s v="TXN05093"/>
    <x v="290"/>
    <s v="CUST0736"/>
    <x v="487"/>
    <x v="1"/>
    <x v="72"/>
    <x v="72"/>
    <x v="1"/>
    <n v="4"/>
    <n v="3.66"/>
    <n v="22"/>
    <n v="88"/>
    <n v="14.64"/>
    <n v="73.36"/>
  </r>
  <r>
    <s v="TXN05094"/>
    <x v="58"/>
    <s v="CUST0569"/>
    <x v="1067"/>
    <x v="1"/>
    <x v="48"/>
    <x v="48"/>
    <x v="0"/>
    <n v="3"/>
    <n v="1.01"/>
    <n v="61.64"/>
    <n v="184.92000000000002"/>
    <n v="3.0300000000000002"/>
    <n v="181.89000000000001"/>
  </r>
  <r>
    <s v="TXN05095"/>
    <x v="244"/>
    <s v="CUST0264"/>
    <x v="1054"/>
    <x v="2"/>
    <x v="49"/>
    <x v="49"/>
    <x v="4"/>
    <n v="1"/>
    <n v="19.98"/>
    <n v="71.81"/>
    <n v="71.81"/>
    <n v="19.98"/>
    <n v="51.83"/>
  </r>
  <r>
    <s v="TXN05096"/>
    <x v="185"/>
    <s v="CUST1494"/>
    <x v="186"/>
    <x v="0"/>
    <x v="49"/>
    <x v="49"/>
    <x v="4"/>
    <n v="3"/>
    <n v="19.98"/>
    <n v="28.3"/>
    <n v="84.9"/>
    <n v="59.94"/>
    <n v="24.960000000000008"/>
  </r>
  <r>
    <s v="TXN05097"/>
    <x v="28"/>
    <s v="CUST1275"/>
    <x v="1253"/>
    <x v="3"/>
    <x v="59"/>
    <x v="59"/>
    <x v="0"/>
    <n v="6"/>
    <n v="35.39"/>
    <n v="8.8000000000000007"/>
    <n v="52.800000000000004"/>
    <n v="212.34"/>
    <n v="-159.54"/>
  </r>
  <r>
    <s v="TXN05098"/>
    <x v="46"/>
    <s v="CUST0865"/>
    <x v="1173"/>
    <x v="3"/>
    <x v="58"/>
    <x v="58"/>
    <x v="0"/>
    <n v="1"/>
    <n v="11.76"/>
    <n v="7.14"/>
    <n v="7.14"/>
    <n v="11.76"/>
    <n v="-4.62"/>
  </r>
  <r>
    <s v="TXN05099"/>
    <x v="303"/>
    <s v="CUST0153"/>
    <x v="1369"/>
    <x v="1"/>
    <x v="71"/>
    <x v="71"/>
    <x v="4"/>
    <n v="2"/>
    <n v="22.03"/>
    <n v="73.069999999999993"/>
    <n v="146.13999999999999"/>
    <n v="44.06"/>
    <n v="102.07999999999998"/>
  </r>
  <r>
    <s v="TXN05100"/>
    <x v="96"/>
    <s v="CUST1127"/>
    <x v="216"/>
    <x v="0"/>
    <x v="46"/>
    <x v="46"/>
    <x v="3"/>
    <n v="3"/>
    <n v="15.25"/>
    <n v="35.18"/>
    <n v="105.53999999999999"/>
    <n v="45.75"/>
    <n v="59.789999999999992"/>
  </r>
  <r>
    <s v="TXN05101"/>
    <x v="151"/>
    <s v="CUST0523"/>
    <x v="642"/>
    <x v="0"/>
    <x v="10"/>
    <x v="10"/>
    <x v="1"/>
    <n v="5"/>
    <n v="41.78"/>
    <n v="51.61"/>
    <n v="258.05"/>
    <n v="208.9"/>
    <n v="49.150000000000006"/>
  </r>
  <r>
    <s v="TXN05102"/>
    <x v="28"/>
    <s v="CUST0534"/>
    <x v="576"/>
    <x v="2"/>
    <x v="37"/>
    <x v="37"/>
    <x v="2"/>
    <n v="2"/>
    <n v="36.64"/>
    <n v="23.49"/>
    <n v="46.98"/>
    <n v="73.28"/>
    <n v="-26.300000000000004"/>
  </r>
  <r>
    <s v="TXN05103"/>
    <x v="18"/>
    <s v="CUST0782"/>
    <x v="496"/>
    <x v="3"/>
    <x v="14"/>
    <x v="14"/>
    <x v="3"/>
    <n v="9"/>
    <n v="23.97"/>
    <n v="71.7"/>
    <n v="645.30000000000007"/>
    <n v="215.73"/>
    <n v="429.57000000000005"/>
  </r>
  <r>
    <s v="TXN05104"/>
    <x v="238"/>
    <s v="CUST1331"/>
    <x v="415"/>
    <x v="3"/>
    <x v="70"/>
    <x v="70"/>
    <x v="2"/>
    <n v="3"/>
    <n v="36.229999999999997"/>
    <n v="48.9"/>
    <n v="146.69999999999999"/>
    <n v="108.69"/>
    <n v="38.009999999999991"/>
  </r>
  <r>
    <s v="TXN05105"/>
    <x v="93"/>
    <s v="CUST0335"/>
    <x v="1031"/>
    <x v="2"/>
    <x v="49"/>
    <x v="49"/>
    <x v="4"/>
    <n v="8"/>
    <n v="19.98"/>
    <n v="67.11"/>
    <n v="536.88"/>
    <n v="159.84"/>
    <n v="377.03999999999996"/>
  </r>
  <r>
    <s v="TXN05106"/>
    <x v="296"/>
    <s v="CUST0820"/>
    <x v="1103"/>
    <x v="1"/>
    <x v="73"/>
    <x v="73"/>
    <x v="1"/>
    <n v="6"/>
    <n v="14.95"/>
    <n v="90.51"/>
    <n v="543.06000000000006"/>
    <n v="89.699999999999989"/>
    <n v="453.36000000000007"/>
  </r>
  <r>
    <s v="TXN05107"/>
    <x v="136"/>
    <s v="CUST0935"/>
    <x v="766"/>
    <x v="0"/>
    <x v="47"/>
    <x v="47"/>
    <x v="2"/>
    <n v="3"/>
    <n v="29.86"/>
    <n v="91.03"/>
    <n v="273.09000000000003"/>
    <n v="89.58"/>
    <n v="183.51000000000005"/>
  </r>
  <r>
    <s v="TXN05108"/>
    <x v="109"/>
    <s v="CUST0171"/>
    <x v="877"/>
    <x v="2"/>
    <x v="13"/>
    <x v="13"/>
    <x v="0"/>
    <n v="4"/>
    <n v="4.59"/>
    <n v="44.24"/>
    <n v="176.96"/>
    <n v="18.36"/>
    <n v="158.60000000000002"/>
  </r>
  <r>
    <s v="TXN05109"/>
    <x v="120"/>
    <s v="CUST0521"/>
    <x v="1187"/>
    <x v="0"/>
    <x v="67"/>
    <x v="67"/>
    <x v="3"/>
    <n v="9"/>
    <n v="31.5"/>
    <n v="47.73"/>
    <n v="429.57"/>
    <n v="283.5"/>
    <n v="146.07"/>
  </r>
  <r>
    <s v="TXN05110"/>
    <x v="326"/>
    <s v="CUST1386"/>
    <x v="300"/>
    <x v="2"/>
    <x v="44"/>
    <x v="44"/>
    <x v="4"/>
    <n v="8"/>
    <n v="2.25"/>
    <n v="11.94"/>
    <n v="95.52"/>
    <n v="18"/>
    <n v="77.52"/>
  </r>
  <r>
    <s v="TXN05111"/>
    <x v="101"/>
    <s v="CUST0872"/>
    <x v="519"/>
    <x v="2"/>
    <x v="72"/>
    <x v="72"/>
    <x v="1"/>
    <n v="4"/>
    <n v="3.66"/>
    <n v="76.86"/>
    <n v="307.44"/>
    <n v="14.64"/>
    <n v="292.8"/>
  </r>
  <r>
    <s v="TXN05112"/>
    <x v="327"/>
    <s v="CUST1423"/>
    <x v="154"/>
    <x v="1"/>
    <x v="24"/>
    <x v="24"/>
    <x v="0"/>
    <n v="8"/>
    <n v="24.52"/>
    <n v="44.2"/>
    <n v="353.6"/>
    <n v="196.16"/>
    <n v="157.44000000000003"/>
  </r>
  <r>
    <s v="TXN05113"/>
    <x v="106"/>
    <s v="CUST0294"/>
    <x v="297"/>
    <x v="3"/>
    <x v="32"/>
    <x v="32"/>
    <x v="1"/>
    <n v="6"/>
    <n v="3.21"/>
    <n v="98.66"/>
    <n v="591.96"/>
    <n v="19.259999999999998"/>
    <n v="572.70000000000005"/>
  </r>
  <r>
    <s v="TXN05114"/>
    <x v="257"/>
    <s v="CUST1098"/>
    <x v="250"/>
    <x v="0"/>
    <x v="26"/>
    <x v="26"/>
    <x v="4"/>
    <n v="9"/>
    <n v="21.34"/>
    <n v="67.180000000000007"/>
    <n v="604.62000000000012"/>
    <n v="192.06"/>
    <n v="412.56000000000012"/>
  </r>
  <r>
    <s v="TXN05115"/>
    <x v="332"/>
    <s v="CUST0418"/>
    <x v="1242"/>
    <x v="0"/>
    <x v="46"/>
    <x v="46"/>
    <x v="3"/>
    <n v="8"/>
    <n v="15.25"/>
    <n v="99.93"/>
    <n v="799.44"/>
    <n v="122"/>
    <n v="677.44"/>
  </r>
  <r>
    <s v="TXN05116"/>
    <x v="207"/>
    <s v="CUST0145"/>
    <x v="703"/>
    <x v="0"/>
    <x v="64"/>
    <x v="64"/>
    <x v="4"/>
    <n v="5"/>
    <n v="34.61"/>
    <n v="14.57"/>
    <n v="72.849999999999994"/>
    <n v="173.05"/>
    <n v="-100.20000000000002"/>
  </r>
  <r>
    <s v="TXN05117"/>
    <x v="342"/>
    <s v="CUST1290"/>
    <x v="367"/>
    <x v="2"/>
    <x v="12"/>
    <x v="12"/>
    <x v="2"/>
    <n v="7"/>
    <n v="32.950000000000003"/>
    <n v="35.75"/>
    <n v="250.25"/>
    <n v="230.65000000000003"/>
    <n v="19.599999999999966"/>
  </r>
  <r>
    <s v="TXN05118"/>
    <x v="150"/>
    <s v="CUST0552"/>
    <x v="534"/>
    <x v="0"/>
    <x v="33"/>
    <x v="33"/>
    <x v="3"/>
    <n v="9"/>
    <n v="35.53"/>
    <n v="65.75"/>
    <n v="591.75"/>
    <n v="319.77"/>
    <n v="271.98"/>
  </r>
  <r>
    <s v="TXN05119"/>
    <x v="237"/>
    <s v="CUST1297"/>
    <x v="1452"/>
    <x v="0"/>
    <x v="0"/>
    <x v="0"/>
    <x v="0"/>
    <n v="2"/>
    <n v="47.78"/>
    <n v="66.84"/>
    <n v="133.68"/>
    <n v="95.56"/>
    <n v="38.120000000000005"/>
  </r>
  <r>
    <s v="TXN05120"/>
    <x v="359"/>
    <s v="CUST1428"/>
    <x v="930"/>
    <x v="3"/>
    <x v="59"/>
    <x v="59"/>
    <x v="0"/>
    <n v="7"/>
    <n v="35.39"/>
    <n v="57"/>
    <n v="399"/>
    <n v="247.73000000000002"/>
    <n v="151.26999999999998"/>
  </r>
  <r>
    <s v="TXN05121"/>
    <x v="220"/>
    <s v="CUST1323"/>
    <x v="234"/>
    <x v="2"/>
    <x v="19"/>
    <x v="19"/>
    <x v="3"/>
    <n v="2"/>
    <n v="22.66"/>
    <n v="78.39"/>
    <n v="156.78"/>
    <n v="45.32"/>
    <n v="111.46000000000001"/>
  </r>
  <r>
    <s v="TXN05122"/>
    <x v="323"/>
    <s v="CUST0395"/>
    <x v="325"/>
    <x v="3"/>
    <x v="51"/>
    <x v="51"/>
    <x v="2"/>
    <n v="1"/>
    <n v="3.13"/>
    <n v="56.44"/>
    <n v="56.44"/>
    <n v="3.13"/>
    <n v="53.309999999999995"/>
  </r>
  <r>
    <s v="TXN05123"/>
    <x v="155"/>
    <s v="CUST1464"/>
    <x v="1323"/>
    <x v="2"/>
    <x v="41"/>
    <x v="41"/>
    <x v="4"/>
    <n v="6"/>
    <n v="45.1"/>
    <n v="27.29"/>
    <n v="163.74"/>
    <n v="270.60000000000002"/>
    <n v="-106.86000000000001"/>
  </r>
  <r>
    <s v="TXN05124"/>
    <x v="284"/>
    <s v="CUST0763"/>
    <x v="1306"/>
    <x v="1"/>
    <x v="35"/>
    <x v="35"/>
    <x v="4"/>
    <n v="4"/>
    <n v="48.19"/>
    <n v="84.67"/>
    <n v="338.68"/>
    <n v="192.76"/>
    <n v="145.92000000000002"/>
  </r>
  <r>
    <s v="TXN05125"/>
    <x v="18"/>
    <s v="CUST1155"/>
    <x v="575"/>
    <x v="0"/>
    <x v="16"/>
    <x v="16"/>
    <x v="3"/>
    <n v="8"/>
    <n v="47.88"/>
    <n v="80.73"/>
    <n v="645.84"/>
    <n v="383.04"/>
    <n v="262.8"/>
  </r>
  <r>
    <s v="TXN05126"/>
    <x v="294"/>
    <s v="CUST1347"/>
    <x v="1180"/>
    <x v="0"/>
    <x v="52"/>
    <x v="52"/>
    <x v="1"/>
    <n v="8"/>
    <n v="14.27"/>
    <n v="52.77"/>
    <n v="422.16"/>
    <n v="114.16"/>
    <n v="308"/>
  </r>
  <r>
    <s v="TXN05127"/>
    <x v="25"/>
    <s v="CUST1327"/>
    <x v="674"/>
    <x v="2"/>
    <x v="54"/>
    <x v="54"/>
    <x v="1"/>
    <n v="3"/>
    <n v="48.6"/>
    <n v="36.54"/>
    <n v="109.62"/>
    <n v="145.80000000000001"/>
    <n v="-36.180000000000007"/>
  </r>
  <r>
    <s v="TXN05128"/>
    <x v="75"/>
    <s v="CUST1048"/>
    <x v="55"/>
    <x v="3"/>
    <x v="59"/>
    <x v="59"/>
    <x v="0"/>
    <n v="6"/>
    <n v="35.39"/>
    <n v="9.94"/>
    <n v="59.64"/>
    <n v="212.34"/>
    <n v="-152.69999999999999"/>
  </r>
  <r>
    <s v="TXN05129"/>
    <x v="332"/>
    <s v="CUST1239"/>
    <x v="170"/>
    <x v="2"/>
    <x v="18"/>
    <x v="18"/>
    <x v="4"/>
    <n v="1"/>
    <n v="45.26"/>
    <n v="30.17"/>
    <n v="30.17"/>
    <n v="45.26"/>
    <n v="-15.089999999999996"/>
  </r>
  <r>
    <s v="TXN05130"/>
    <x v="192"/>
    <s v="CUST0336"/>
    <x v="41"/>
    <x v="0"/>
    <x v="60"/>
    <x v="60"/>
    <x v="1"/>
    <n v="4"/>
    <n v="42.74"/>
    <n v="96.32"/>
    <n v="385.28"/>
    <n v="170.96"/>
    <n v="214.31999999999996"/>
  </r>
  <r>
    <s v="TXN05131"/>
    <x v="3"/>
    <s v="CUST0860"/>
    <x v="71"/>
    <x v="2"/>
    <x v="65"/>
    <x v="65"/>
    <x v="1"/>
    <n v="7"/>
    <n v="47.62"/>
    <n v="45.96"/>
    <n v="321.72000000000003"/>
    <n v="333.34"/>
    <n v="-11.619999999999948"/>
  </r>
  <r>
    <s v="TXN05132"/>
    <x v="322"/>
    <s v="CUST0315"/>
    <x v="962"/>
    <x v="3"/>
    <x v="28"/>
    <x v="28"/>
    <x v="3"/>
    <n v="2"/>
    <n v="16.21"/>
    <n v="51.86"/>
    <n v="103.72"/>
    <n v="32.42"/>
    <n v="71.3"/>
  </r>
  <r>
    <s v="TXN05133"/>
    <x v="242"/>
    <s v="CUST0648"/>
    <x v="1037"/>
    <x v="0"/>
    <x v="48"/>
    <x v="48"/>
    <x v="0"/>
    <n v="6"/>
    <n v="1.01"/>
    <n v="77.38"/>
    <n v="464.28"/>
    <n v="6.0600000000000005"/>
    <n v="458.21999999999997"/>
  </r>
  <r>
    <s v="TXN05134"/>
    <x v="50"/>
    <s v="CUST0889"/>
    <x v="1164"/>
    <x v="3"/>
    <x v="41"/>
    <x v="41"/>
    <x v="4"/>
    <n v="9"/>
    <n v="45.1"/>
    <n v="64.06"/>
    <n v="576.54"/>
    <n v="405.90000000000003"/>
    <n v="170.63999999999993"/>
  </r>
  <r>
    <s v="TXN05135"/>
    <x v="161"/>
    <s v="CUST0777"/>
    <x v="146"/>
    <x v="2"/>
    <x v="63"/>
    <x v="63"/>
    <x v="4"/>
    <n v="8"/>
    <n v="28.03"/>
    <n v="65.819999999999993"/>
    <n v="526.55999999999995"/>
    <n v="224.24"/>
    <n v="302.31999999999994"/>
  </r>
  <r>
    <s v="TXN05136"/>
    <x v="238"/>
    <s v="CUST0054"/>
    <x v="1248"/>
    <x v="3"/>
    <x v="14"/>
    <x v="14"/>
    <x v="3"/>
    <n v="7"/>
    <n v="23.97"/>
    <n v="22.24"/>
    <n v="155.67999999999998"/>
    <n v="167.79"/>
    <n v="-12.110000000000014"/>
  </r>
  <r>
    <s v="TXN05137"/>
    <x v="105"/>
    <s v="CUST1237"/>
    <x v="597"/>
    <x v="1"/>
    <x v="56"/>
    <x v="56"/>
    <x v="0"/>
    <n v="4"/>
    <n v="41.18"/>
    <n v="56.1"/>
    <n v="224.4"/>
    <n v="164.72"/>
    <n v="59.680000000000007"/>
  </r>
  <r>
    <s v="TXN05138"/>
    <x v="258"/>
    <s v="CUST0507"/>
    <x v="1372"/>
    <x v="3"/>
    <x v="63"/>
    <x v="63"/>
    <x v="4"/>
    <n v="4"/>
    <n v="28.03"/>
    <n v="13.91"/>
    <n v="55.64"/>
    <n v="112.12"/>
    <n v="-56.480000000000004"/>
  </r>
  <r>
    <s v="TXN05139"/>
    <x v="19"/>
    <s v="CUST0159"/>
    <x v="1356"/>
    <x v="3"/>
    <x v="61"/>
    <x v="61"/>
    <x v="1"/>
    <n v="3"/>
    <n v="36.08"/>
    <n v="44.31"/>
    <n v="132.93"/>
    <n v="108.24"/>
    <n v="24.690000000000012"/>
  </r>
  <r>
    <s v="TXN05140"/>
    <x v="318"/>
    <s v="CUST0554"/>
    <x v="640"/>
    <x v="3"/>
    <x v="67"/>
    <x v="67"/>
    <x v="3"/>
    <n v="9"/>
    <n v="31.5"/>
    <n v="96.7"/>
    <n v="870.30000000000007"/>
    <n v="283.5"/>
    <n v="586.80000000000007"/>
  </r>
  <r>
    <s v="TXN05141"/>
    <x v="360"/>
    <s v="CUST0256"/>
    <x v="1322"/>
    <x v="2"/>
    <x v="4"/>
    <x v="4"/>
    <x v="1"/>
    <n v="3"/>
    <n v="1.21"/>
    <n v="52.1"/>
    <n v="156.30000000000001"/>
    <n v="3.63"/>
    <n v="152.67000000000002"/>
  </r>
  <r>
    <s v="TXN05142"/>
    <x v="225"/>
    <s v="CUST1089"/>
    <x v="462"/>
    <x v="0"/>
    <x v="65"/>
    <x v="65"/>
    <x v="1"/>
    <n v="6"/>
    <n v="47.62"/>
    <n v="37.1"/>
    <n v="222.60000000000002"/>
    <n v="285.71999999999997"/>
    <n v="-63.119999999999948"/>
  </r>
  <r>
    <s v="TXN05143"/>
    <x v="24"/>
    <s v="CUST0226"/>
    <x v="837"/>
    <x v="1"/>
    <x v="55"/>
    <x v="55"/>
    <x v="1"/>
    <n v="7"/>
    <n v="21.45"/>
    <n v="23.83"/>
    <n v="166.81"/>
    <n v="150.15"/>
    <n v="16.659999999999997"/>
  </r>
  <r>
    <s v="TXN05144"/>
    <x v="282"/>
    <s v="CUST1401"/>
    <x v="558"/>
    <x v="3"/>
    <x v="9"/>
    <x v="9"/>
    <x v="4"/>
    <n v="9"/>
    <n v="38.15"/>
    <n v="55.34"/>
    <n v="498.06000000000006"/>
    <n v="343.34999999999997"/>
    <n v="154.71000000000009"/>
  </r>
  <r>
    <s v="TXN05145"/>
    <x v="209"/>
    <s v="CUST1124"/>
    <x v="949"/>
    <x v="1"/>
    <x v="18"/>
    <x v="18"/>
    <x v="4"/>
    <n v="7"/>
    <n v="45.26"/>
    <n v="9.41"/>
    <n v="65.87"/>
    <n v="316.82"/>
    <n v="-250.95"/>
  </r>
  <r>
    <s v="TXN05146"/>
    <x v="329"/>
    <s v="CUST0834"/>
    <x v="1179"/>
    <x v="1"/>
    <x v="42"/>
    <x v="42"/>
    <x v="1"/>
    <n v="2"/>
    <n v="1.35"/>
    <n v="92.87"/>
    <n v="185.74"/>
    <n v="2.7"/>
    <n v="183.04000000000002"/>
  </r>
  <r>
    <s v="TXN05147"/>
    <x v="120"/>
    <s v="CUST0136"/>
    <x v="256"/>
    <x v="3"/>
    <x v="34"/>
    <x v="34"/>
    <x v="2"/>
    <n v="4"/>
    <n v="8.02"/>
    <n v="48.91"/>
    <n v="195.64"/>
    <n v="32.08"/>
    <n v="163.56"/>
  </r>
  <r>
    <s v="TXN05148"/>
    <x v="167"/>
    <s v="CUST0675"/>
    <x v="156"/>
    <x v="3"/>
    <x v="15"/>
    <x v="15"/>
    <x v="4"/>
    <n v="7"/>
    <n v="40"/>
    <n v="34.130000000000003"/>
    <n v="238.91000000000003"/>
    <n v="280"/>
    <n v="-41.089999999999975"/>
  </r>
  <r>
    <s v="TXN05149"/>
    <x v="16"/>
    <s v="CUST1312"/>
    <x v="210"/>
    <x v="0"/>
    <x v="13"/>
    <x v="13"/>
    <x v="0"/>
    <n v="8"/>
    <n v="4.59"/>
    <n v="9.2200000000000006"/>
    <n v="73.760000000000005"/>
    <n v="36.72"/>
    <n v="37.040000000000006"/>
  </r>
  <r>
    <s v="TXN05150"/>
    <x v="157"/>
    <s v="CUST0183"/>
    <x v="474"/>
    <x v="3"/>
    <x v="10"/>
    <x v="10"/>
    <x v="1"/>
    <n v="4"/>
    <n v="41.78"/>
    <n v="6.95"/>
    <n v="27.8"/>
    <n v="167.12"/>
    <n v="-139.32"/>
  </r>
  <r>
    <s v="TXN05151"/>
    <x v="69"/>
    <s v="CUST0744"/>
    <x v="49"/>
    <x v="0"/>
    <x v="2"/>
    <x v="2"/>
    <x v="1"/>
    <n v="2"/>
    <n v="33.65"/>
    <n v="68.64"/>
    <n v="137.28"/>
    <n v="67.3"/>
    <n v="69.98"/>
  </r>
  <r>
    <s v="TXN05152"/>
    <x v="274"/>
    <s v="CUST0684"/>
    <x v="204"/>
    <x v="0"/>
    <x v="56"/>
    <x v="56"/>
    <x v="0"/>
    <n v="4"/>
    <n v="41.18"/>
    <n v="43.31"/>
    <n v="173.24"/>
    <n v="164.72"/>
    <n v="8.5200000000000102"/>
  </r>
  <r>
    <s v="TXN05153"/>
    <x v="61"/>
    <s v="CUST0560"/>
    <x v="1003"/>
    <x v="0"/>
    <x v="72"/>
    <x v="72"/>
    <x v="1"/>
    <n v="6"/>
    <n v="3.66"/>
    <n v="65.14"/>
    <n v="390.84000000000003"/>
    <n v="21.96"/>
    <n v="368.88000000000005"/>
  </r>
  <r>
    <s v="TXN05154"/>
    <x v="243"/>
    <s v="CUST0300"/>
    <x v="1029"/>
    <x v="3"/>
    <x v="68"/>
    <x v="68"/>
    <x v="0"/>
    <n v="4"/>
    <n v="1.38"/>
    <n v="62.71"/>
    <n v="250.84"/>
    <n v="5.52"/>
    <n v="245.32"/>
  </r>
  <r>
    <s v="TXN05155"/>
    <x v="40"/>
    <s v="CUST0463"/>
    <x v="526"/>
    <x v="2"/>
    <x v="28"/>
    <x v="28"/>
    <x v="3"/>
    <n v="2"/>
    <n v="16.21"/>
    <n v="6.22"/>
    <n v="12.44"/>
    <n v="32.42"/>
    <n v="-19.980000000000004"/>
  </r>
  <r>
    <s v="TXN05156"/>
    <x v="185"/>
    <s v="CUST0561"/>
    <x v="334"/>
    <x v="2"/>
    <x v="38"/>
    <x v="38"/>
    <x v="3"/>
    <n v="9"/>
    <n v="32.54"/>
    <n v="89.12"/>
    <n v="802.08"/>
    <n v="292.86"/>
    <n v="509.22"/>
  </r>
  <r>
    <s v="TXN05157"/>
    <x v="175"/>
    <s v="CUST0021"/>
    <x v="1309"/>
    <x v="2"/>
    <x v="57"/>
    <x v="57"/>
    <x v="0"/>
    <n v="8"/>
    <n v="31.77"/>
    <n v="52.59"/>
    <n v="420.72"/>
    <n v="254.16"/>
    <n v="166.56000000000003"/>
  </r>
  <r>
    <s v="TXN05158"/>
    <x v="349"/>
    <s v="CUST0201"/>
    <x v="657"/>
    <x v="2"/>
    <x v="65"/>
    <x v="65"/>
    <x v="1"/>
    <n v="5"/>
    <n v="47.62"/>
    <n v="97"/>
    <n v="485"/>
    <n v="238.1"/>
    <n v="246.9"/>
  </r>
  <r>
    <s v="TXN05159"/>
    <x v="23"/>
    <s v="CUST0773"/>
    <x v="1213"/>
    <x v="0"/>
    <x v="42"/>
    <x v="42"/>
    <x v="1"/>
    <n v="9"/>
    <n v="1.35"/>
    <n v="80.05"/>
    <n v="720.44999999999993"/>
    <n v="12.15"/>
    <n v="708.3"/>
  </r>
  <r>
    <s v="TXN05160"/>
    <x v="128"/>
    <s v="CUST0456"/>
    <x v="867"/>
    <x v="2"/>
    <x v="59"/>
    <x v="59"/>
    <x v="0"/>
    <n v="5"/>
    <n v="35.39"/>
    <n v="54.57"/>
    <n v="272.85000000000002"/>
    <n v="176.95"/>
    <n v="95.900000000000034"/>
  </r>
  <r>
    <s v="TXN05161"/>
    <x v="211"/>
    <s v="CUST0776"/>
    <x v="58"/>
    <x v="0"/>
    <x v="21"/>
    <x v="21"/>
    <x v="0"/>
    <n v="1"/>
    <n v="12.41"/>
    <n v="78.34"/>
    <n v="78.34"/>
    <n v="12.41"/>
    <n v="65.930000000000007"/>
  </r>
  <r>
    <s v="TXN05162"/>
    <x v="208"/>
    <s v="CUST0216"/>
    <x v="1094"/>
    <x v="2"/>
    <x v="19"/>
    <x v="19"/>
    <x v="3"/>
    <n v="2"/>
    <n v="22.66"/>
    <n v="47.11"/>
    <n v="94.22"/>
    <n v="45.32"/>
    <n v="48.9"/>
  </r>
  <r>
    <s v="TXN05163"/>
    <x v="310"/>
    <s v="CUST0253"/>
    <x v="1357"/>
    <x v="2"/>
    <x v="45"/>
    <x v="45"/>
    <x v="4"/>
    <n v="4"/>
    <n v="39.729999999999997"/>
    <n v="35.28"/>
    <n v="141.12"/>
    <n v="158.91999999999999"/>
    <n v="-17.799999999999983"/>
  </r>
  <r>
    <s v="TXN05164"/>
    <x v="249"/>
    <s v="CUST0360"/>
    <x v="226"/>
    <x v="0"/>
    <x v="69"/>
    <x v="69"/>
    <x v="1"/>
    <n v="2"/>
    <n v="25.33"/>
    <n v="30.29"/>
    <n v="60.58"/>
    <n v="50.66"/>
    <n v="9.9200000000000017"/>
  </r>
  <r>
    <s v="TXN05165"/>
    <x v="139"/>
    <s v="CUST1079"/>
    <x v="548"/>
    <x v="3"/>
    <x v="45"/>
    <x v="45"/>
    <x v="4"/>
    <n v="7"/>
    <n v="39.729999999999997"/>
    <n v="73.180000000000007"/>
    <n v="512.26"/>
    <n v="278.10999999999996"/>
    <n v="234.15000000000003"/>
  </r>
  <r>
    <s v="TXN05166"/>
    <x v="349"/>
    <s v="CUST1492"/>
    <x v="1302"/>
    <x v="2"/>
    <x v="55"/>
    <x v="55"/>
    <x v="1"/>
    <n v="4"/>
    <n v="21.45"/>
    <n v="96.06"/>
    <n v="384.24"/>
    <n v="85.8"/>
    <n v="298.44"/>
  </r>
  <r>
    <s v="TXN05167"/>
    <x v="239"/>
    <s v="CUST0628"/>
    <x v="950"/>
    <x v="0"/>
    <x v="37"/>
    <x v="37"/>
    <x v="2"/>
    <n v="4"/>
    <n v="36.64"/>
    <n v="34.49"/>
    <n v="137.96"/>
    <n v="146.56"/>
    <n v="-8.5999999999999943"/>
  </r>
  <r>
    <s v="TXN05168"/>
    <x v="312"/>
    <s v="CUST1206"/>
    <x v="95"/>
    <x v="2"/>
    <x v="24"/>
    <x v="24"/>
    <x v="0"/>
    <n v="1"/>
    <n v="24.52"/>
    <n v="70.290000000000006"/>
    <n v="70.290000000000006"/>
    <n v="24.52"/>
    <n v="45.77000000000001"/>
  </r>
  <r>
    <s v="TXN05169"/>
    <x v="21"/>
    <s v="CUST1003"/>
    <x v="1106"/>
    <x v="1"/>
    <x v="8"/>
    <x v="8"/>
    <x v="0"/>
    <n v="2"/>
    <n v="37.880000000000003"/>
    <n v="41.55"/>
    <n v="83.1"/>
    <n v="75.760000000000005"/>
    <n v="7.3399999999999892"/>
  </r>
  <r>
    <s v="TXN05170"/>
    <x v="338"/>
    <s v="CUST0196"/>
    <x v="818"/>
    <x v="2"/>
    <x v="57"/>
    <x v="57"/>
    <x v="0"/>
    <n v="8"/>
    <n v="31.77"/>
    <n v="87.1"/>
    <n v="696.8"/>
    <n v="254.16"/>
    <n v="442.64"/>
  </r>
  <r>
    <s v="TXN05171"/>
    <x v="103"/>
    <s v="CUST1084"/>
    <x v="166"/>
    <x v="3"/>
    <x v="53"/>
    <x v="53"/>
    <x v="2"/>
    <n v="7"/>
    <n v="23.58"/>
    <n v="42.3"/>
    <n v="296.09999999999997"/>
    <n v="165.06"/>
    <n v="131.03999999999996"/>
  </r>
  <r>
    <s v="TXN05172"/>
    <x v="176"/>
    <s v="CUST0715"/>
    <x v="115"/>
    <x v="2"/>
    <x v="10"/>
    <x v="10"/>
    <x v="1"/>
    <n v="3"/>
    <n v="41.78"/>
    <n v="26.47"/>
    <n v="79.41"/>
    <n v="125.34"/>
    <n v="-45.930000000000007"/>
  </r>
  <r>
    <s v="TXN05173"/>
    <x v="235"/>
    <s v="CUST1435"/>
    <x v="1193"/>
    <x v="2"/>
    <x v="13"/>
    <x v="13"/>
    <x v="0"/>
    <n v="4"/>
    <n v="4.59"/>
    <n v="43.75"/>
    <n v="175"/>
    <n v="18.36"/>
    <n v="156.63999999999999"/>
  </r>
  <r>
    <s v="TXN05174"/>
    <x v="349"/>
    <s v="CUST1172"/>
    <x v="1121"/>
    <x v="1"/>
    <x v="8"/>
    <x v="8"/>
    <x v="0"/>
    <n v="2"/>
    <n v="37.880000000000003"/>
    <n v="55.79"/>
    <n v="111.58"/>
    <n v="75.760000000000005"/>
    <n v="35.819999999999993"/>
  </r>
  <r>
    <s v="TXN05175"/>
    <x v="340"/>
    <s v="CUST0578"/>
    <x v="489"/>
    <x v="1"/>
    <x v="38"/>
    <x v="38"/>
    <x v="3"/>
    <n v="4"/>
    <n v="32.54"/>
    <n v="85.06"/>
    <n v="340.24"/>
    <n v="130.16"/>
    <n v="210.08"/>
  </r>
  <r>
    <s v="TXN05176"/>
    <x v="215"/>
    <s v="CUST1130"/>
    <x v="1453"/>
    <x v="2"/>
    <x v="7"/>
    <x v="7"/>
    <x v="3"/>
    <n v="6"/>
    <n v="17.45"/>
    <n v="39.19"/>
    <n v="235.14"/>
    <n v="104.69999999999999"/>
    <n v="130.44"/>
  </r>
  <r>
    <s v="TXN05177"/>
    <x v="77"/>
    <s v="CUST0556"/>
    <x v="345"/>
    <x v="0"/>
    <x v="41"/>
    <x v="41"/>
    <x v="4"/>
    <n v="5"/>
    <n v="45.1"/>
    <n v="92.45"/>
    <n v="462.25"/>
    <n v="225.5"/>
    <n v="236.75"/>
  </r>
  <r>
    <s v="TXN05178"/>
    <x v="202"/>
    <s v="CUST1245"/>
    <x v="1407"/>
    <x v="0"/>
    <x v="7"/>
    <x v="7"/>
    <x v="3"/>
    <n v="4"/>
    <n v="17.45"/>
    <n v="42.59"/>
    <n v="170.36"/>
    <n v="69.8"/>
    <n v="100.56000000000002"/>
  </r>
  <r>
    <s v="TXN05179"/>
    <x v="12"/>
    <s v="CUST0203"/>
    <x v="1071"/>
    <x v="3"/>
    <x v="57"/>
    <x v="57"/>
    <x v="0"/>
    <n v="3"/>
    <n v="31.77"/>
    <n v="81.06"/>
    <n v="243.18"/>
    <n v="95.31"/>
    <n v="147.87"/>
  </r>
  <r>
    <s v="TXN05180"/>
    <x v="325"/>
    <s v="CUST0099"/>
    <x v="1454"/>
    <x v="2"/>
    <x v="32"/>
    <x v="32"/>
    <x v="1"/>
    <n v="9"/>
    <n v="3.21"/>
    <n v="94.49"/>
    <n v="850.41"/>
    <n v="28.89"/>
    <n v="821.52"/>
  </r>
  <r>
    <s v="TXN05181"/>
    <x v="222"/>
    <s v="CUST0350"/>
    <x v="62"/>
    <x v="2"/>
    <x v="2"/>
    <x v="2"/>
    <x v="1"/>
    <n v="4"/>
    <n v="33.65"/>
    <n v="59.24"/>
    <n v="236.96"/>
    <n v="134.6"/>
    <n v="102.36000000000001"/>
  </r>
  <r>
    <s v="TXN05182"/>
    <x v="130"/>
    <s v="CUST0652"/>
    <x v="494"/>
    <x v="2"/>
    <x v="20"/>
    <x v="20"/>
    <x v="3"/>
    <n v="3"/>
    <n v="40.85"/>
    <n v="70.75"/>
    <n v="212.25"/>
    <n v="122.55000000000001"/>
    <n v="89.699999999999989"/>
  </r>
  <r>
    <s v="TXN05183"/>
    <x v="2"/>
    <s v="CUST0798"/>
    <x v="267"/>
    <x v="0"/>
    <x v="64"/>
    <x v="64"/>
    <x v="4"/>
    <n v="5"/>
    <n v="34.61"/>
    <n v="74"/>
    <n v="370"/>
    <n v="173.05"/>
    <n v="196.95"/>
  </r>
  <r>
    <s v="TXN05184"/>
    <x v="116"/>
    <s v="CUST0371"/>
    <x v="78"/>
    <x v="1"/>
    <x v="5"/>
    <x v="5"/>
    <x v="2"/>
    <n v="2"/>
    <n v="35.82"/>
    <n v="33.880000000000003"/>
    <n v="67.760000000000005"/>
    <n v="71.64"/>
    <n v="-3.8799999999999955"/>
  </r>
  <r>
    <s v="TXN05185"/>
    <x v="351"/>
    <s v="CUST0707"/>
    <x v="618"/>
    <x v="3"/>
    <x v="74"/>
    <x v="74"/>
    <x v="3"/>
    <n v="1"/>
    <n v="8.86"/>
    <n v="97.85"/>
    <n v="97.85"/>
    <n v="8.86"/>
    <n v="88.99"/>
  </r>
  <r>
    <s v="TXN05186"/>
    <x v="184"/>
    <s v="CUST1389"/>
    <x v="247"/>
    <x v="1"/>
    <x v="20"/>
    <x v="20"/>
    <x v="3"/>
    <n v="6"/>
    <n v="40.85"/>
    <n v="28.09"/>
    <n v="168.54"/>
    <n v="245.10000000000002"/>
    <n v="-76.560000000000031"/>
  </r>
  <r>
    <s v="TXN05187"/>
    <x v="70"/>
    <s v="CUST1089"/>
    <x v="462"/>
    <x v="0"/>
    <x v="2"/>
    <x v="2"/>
    <x v="1"/>
    <n v="2"/>
    <n v="33.65"/>
    <n v="86.04"/>
    <n v="172.08"/>
    <n v="67.3"/>
    <n v="104.78000000000002"/>
  </r>
  <r>
    <s v="TXN05188"/>
    <x v="84"/>
    <s v="CUST1130"/>
    <x v="1453"/>
    <x v="2"/>
    <x v="47"/>
    <x v="47"/>
    <x v="2"/>
    <n v="1"/>
    <n v="29.86"/>
    <n v="94.36"/>
    <n v="94.36"/>
    <n v="29.86"/>
    <n v="64.5"/>
  </r>
  <r>
    <s v="TXN05189"/>
    <x v="157"/>
    <s v="CUST1218"/>
    <x v="313"/>
    <x v="0"/>
    <x v="13"/>
    <x v="13"/>
    <x v="0"/>
    <n v="8"/>
    <n v="4.59"/>
    <n v="36.11"/>
    <n v="288.88"/>
    <n v="36.72"/>
    <n v="252.16"/>
  </r>
  <r>
    <s v="TXN05190"/>
    <x v="71"/>
    <s v="CUST0825"/>
    <x v="1256"/>
    <x v="2"/>
    <x v="3"/>
    <x v="3"/>
    <x v="0"/>
    <n v="6"/>
    <n v="28.91"/>
    <n v="83.15"/>
    <n v="498.90000000000003"/>
    <n v="173.46"/>
    <n v="325.44000000000005"/>
  </r>
  <r>
    <s v="TXN05191"/>
    <x v="134"/>
    <s v="CUST0977"/>
    <x v="1455"/>
    <x v="0"/>
    <x v="26"/>
    <x v="26"/>
    <x v="4"/>
    <n v="3"/>
    <n v="21.34"/>
    <n v="65.41"/>
    <n v="196.23"/>
    <n v="64.02"/>
    <n v="132.20999999999998"/>
  </r>
  <r>
    <s v="TXN05192"/>
    <x v="202"/>
    <s v="CUST1214"/>
    <x v="366"/>
    <x v="2"/>
    <x v="52"/>
    <x v="52"/>
    <x v="1"/>
    <n v="6"/>
    <n v="14.27"/>
    <n v="7.29"/>
    <n v="43.74"/>
    <n v="85.62"/>
    <n v="-41.88"/>
  </r>
  <r>
    <s v="TXN05193"/>
    <x v="72"/>
    <s v="CUST0262"/>
    <x v="480"/>
    <x v="3"/>
    <x v="0"/>
    <x v="0"/>
    <x v="0"/>
    <n v="7"/>
    <n v="47.78"/>
    <n v="81.03"/>
    <n v="567.21"/>
    <n v="334.46000000000004"/>
    <n v="232.75"/>
  </r>
  <r>
    <s v="TXN05194"/>
    <x v="119"/>
    <s v="CUST0531"/>
    <x v="700"/>
    <x v="1"/>
    <x v="42"/>
    <x v="42"/>
    <x v="1"/>
    <n v="6"/>
    <n v="1.35"/>
    <n v="17.3"/>
    <n v="103.80000000000001"/>
    <n v="8.1000000000000014"/>
    <n v="95.700000000000017"/>
  </r>
  <r>
    <s v="TXN05195"/>
    <x v="351"/>
    <s v="CUST0020"/>
    <x v="1355"/>
    <x v="2"/>
    <x v="48"/>
    <x v="48"/>
    <x v="0"/>
    <n v="9"/>
    <n v="1.01"/>
    <n v="35.729999999999997"/>
    <n v="321.57"/>
    <n v="9.09"/>
    <n v="312.48"/>
  </r>
  <r>
    <s v="TXN05196"/>
    <x v="189"/>
    <s v="CUST1407"/>
    <x v="1170"/>
    <x v="1"/>
    <x v="31"/>
    <x v="31"/>
    <x v="3"/>
    <n v="9"/>
    <n v="13.9"/>
    <n v="41.17"/>
    <n v="370.53000000000003"/>
    <n v="125.10000000000001"/>
    <n v="245.43"/>
  </r>
  <r>
    <s v="TXN05197"/>
    <x v="156"/>
    <s v="CUST1052"/>
    <x v="1060"/>
    <x v="2"/>
    <x v="6"/>
    <x v="6"/>
    <x v="1"/>
    <n v="3"/>
    <n v="49.21"/>
    <n v="79.64"/>
    <n v="238.92000000000002"/>
    <n v="147.63"/>
    <n v="91.29000000000002"/>
  </r>
  <r>
    <s v="TXN05198"/>
    <x v="206"/>
    <s v="CUST1461"/>
    <x v="373"/>
    <x v="1"/>
    <x v="67"/>
    <x v="67"/>
    <x v="3"/>
    <n v="8"/>
    <n v="31.5"/>
    <n v="95.86"/>
    <n v="766.88"/>
    <n v="252"/>
    <n v="514.88"/>
  </r>
  <r>
    <s v="TXN05199"/>
    <x v="224"/>
    <s v="CUST0319"/>
    <x v="237"/>
    <x v="0"/>
    <x v="27"/>
    <x v="27"/>
    <x v="3"/>
    <n v="9"/>
    <n v="9.64"/>
    <n v="90.14"/>
    <n v="811.26"/>
    <n v="86.76"/>
    <n v="724.5"/>
  </r>
  <r>
    <s v="TXN05200"/>
    <x v="208"/>
    <s v="CUST1347"/>
    <x v="1180"/>
    <x v="0"/>
    <x v="14"/>
    <x v="14"/>
    <x v="3"/>
    <n v="9"/>
    <n v="23.97"/>
    <n v="15.37"/>
    <n v="138.32999999999998"/>
    <n v="215.73"/>
    <n v="-77.400000000000006"/>
  </r>
  <r>
    <s v="TXN05201"/>
    <x v="13"/>
    <s v="CUST0259"/>
    <x v="1316"/>
    <x v="3"/>
    <x v="40"/>
    <x v="40"/>
    <x v="4"/>
    <n v="8"/>
    <n v="21.9"/>
    <n v="55.47"/>
    <n v="443.76"/>
    <n v="175.2"/>
    <n v="268.56"/>
  </r>
  <r>
    <s v="TXN05202"/>
    <x v="39"/>
    <s v="CUST0293"/>
    <x v="1330"/>
    <x v="0"/>
    <x v="12"/>
    <x v="12"/>
    <x v="2"/>
    <n v="3"/>
    <n v="32.950000000000003"/>
    <n v="53.01"/>
    <n v="159.03"/>
    <n v="98.850000000000009"/>
    <n v="60.179999999999993"/>
  </r>
  <r>
    <s v="TXN05203"/>
    <x v="161"/>
    <s v="CUST0776"/>
    <x v="58"/>
    <x v="0"/>
    <x v="59"/>
    <x v="59"/>
    <x v="0"/>
    <n v="4"/>
    <n v="35.39"/>
    <n v="96.26"/>
    <n v="385.04"/>
    <n v="141.56"/>
    <n v="243.48000000000002"/>
  </r>
  <r>
    <s v="TXN05204"/>
    <x v="7"/>
    <s v="CUST1163"/>
    <x v="378"/>
    <x v="1"/>
    <x v="6"/>
    <x v="6"/>
    <x v="1"/>
    <n v="2"/>
    <n v="49.21"/>
    <n v="37.590000000000003"/>
    <n v="75.180000000000007"/>
    <n v="98.42"/>
    <n v="-23.239999999999995"/>
  </r>
  <r>
    <s v="TXN05205"/>
    <x v="280"/>
    <s v="CUST0548"/>
    <x v="913"/>
    <x v="2"/>
    <x v="44"/>
    <x v="44"/>
    <x v="4"/>
    <n v="7"/>
    <n v="2.25"/>
    <n v="22.24"/>
    <n v="155.67999999999998"/>
    <n v="15.75"/>
    <n v="139.92999999999998"/>
  </r>
  <r>
    <s v="TXN05206"/>
    <x v="215"/>
    <s v="CUST0109"/>
    <x v="484"/>
    <x v="0"/>
    <x v="18"/>
    <x v="18"/>
    <x v="4"/>
    <n v="3"/>
    <n v="45.26"/>
    <n v="85.75"/>
    <n v="257.25"/>
    <n v="135.78"/>
    <n v="121.47"/>
  </r>
  <r>
    <s v="TXN05207"/>
    <x v="21"/>
    <s v="CUST1486"/>
    <x v="660"/>
    <x v="3"/>
    <x v="41"/>
    <x v="41"/>
    <x v="4"/>
    <n v="2"/>
    <n v="45.1"/>
    <n v="56.89"/>
    <n v="113.78"/>
    <n v="90.2"/>
    <n v="23.58"/>
  </r>
  <r>
    <s v="TXN05208"/>
    <x v="5"/>
    <s v="CUST1310"/>
    <x v="1456"/>
    <x v="3"/>
    <x v="40"/>
    <x v="40"/>
    <x v="4"/>
    <n v="2"/>
    <n v="21.9"/>
    <n v="85.42"/>
    <n v="170.84"/>
    <n v="43.8"/>
    <n v="127.04"/>
  </r>
  <r>
    <s v="TXN05209"/>
    <x v="73"/>
    <s v="CUST0759"/>
    <x v="890"/>
    <x v="3"/>
    <x v="55"/>
    <x v="55"/>
    <x v="1"/>
    <n v="6"/>
    <n v="21.45"/>
    <n v="37.090000000000003"/>
    <n v="222.54000000000002"/>
    <n v="128.69999999999999"/>
    <n v="93.840000000000032"/>
  </r>
  <r>
    <s v="TXN05210"/>
    <x v="21"/>
    <s v="CUST1449"/>
    <x v="52"/>
    <x v="0"/>
    <x v="7"/>
    <x v="7"/>
    <x v="3"/>
    <n v="5"/>
    <n v="17.45"/>
    <n v="25.46"/>
    <n v="127.30000000000001"/>
    <n v="87.25"/>
    <n v="40.050000000000011"/>
  </r>
  <r>
    <s v="TXN05211"/>
    <x v="201"/>
    <s v="CUST0511"/>
    <x v="1413"/>
    <x v="1"/>
    <x v="6"/>
    <x v="6"/>
    <x v="1"/>
    <n v="3"/>
    <n v="49.21"/>
    <n v="27.23"/>
    <n v="81.69"/>
    <n v="147.63"/>
    <n v="-65.94"/>
  </r>
  <r>
    <s v="TXN05212"/>
    <x v="172"/>
    <s v="CUST1389"/>
    <x v="247"/>
    <x v="1"/>
    <x v="2"/>
    <x v="2"/>
    <x v="1"/>
    <n v="3"/>
    <n v="33.65"/>
    <n v="24.66"/>
    <n v="73.98"/>
    <n v="100.94999999999999"/>
    <n v="-26.969999999999985"/>
  </r>
  <r>
    <s v="TXN05213"/>
    <x v="269"/>
    <s v="CUST1247"/>
    <x v="174"/>
    <x v="0"/>
    <x v="27"/>
    <x v="27"/>
    <x v="3"/>
    <n v="7"/>
    <n v="9.64"/>
    <n v="24.04"/>
    <n v="168.28"/>
    <n v="67.48"/>
    <n v="100.8"/>
  </r>
  <r>
    <s v="TXN05214"/>
    <x v="203"/>
    <s v="CUST0857"/>
    <x v="853"/>
    <x v="0"/>
    <x v="14"/>
    <x v="14"/>
    <x v="3"/>
    <n v="2"/>
    <n v="23.97"/>
    <n v="96.93"/>
    <n v="193.86"/>
    <n v="47.94"/>
    <n v="145.92000000000002"/>
  </r>
  <r>
    <s v="TXN05215"/>
    <x v="343"/>
    <s v="CUST1448"/>
    <x v="171"/>
    <x v="3"/>
    <x v="72"/>
    <x v="72"/>
    <x v="1"/>
    <n v="8"/>
    <n v="3.66"/>
    <n v="92.55"/>
    <n v="740.4"/>
    <n v="29.28"/>
    <n v="711.12"/>
  </r>
  <r>
    <s v="TXN05216"/>
    <x v="332"/>
    <s v="CUST0938"/>
    <x v="846"/>
    <x v="1"/>
    <x v="41"/>
    <x v="41"/>
    <x v="4"/>
    <n v="3"/>
    <n v="45.1"/>
    <n v="85.32"/>
    <n v="255.95999999999998"/>
    <n v="135.30000000000001"/>
    <n v="120.65999999999997"/>
  </r>
  <r>
    <s v="TXN05217"/>
    <x v="273"/>
    <s v="CUST0375"/>
    <x v="1331"/>
    <x v="0"/>
    <x v="55"/>
    <x v="55"/>
    <x v="1"/>
    <n v="1"/>
    <n v="21.45"/>
    <n v="57.84"/>
    <n v="57.84"/>
    <n v="21.45"/>
    <n v="36.39"/>
  </r>
  <r>
    <s v="TXN05218"/>
    <x v="109"/>
    <s v="CUST0899"/>
    <x v="785"/>
    <x v="2"/>
    <x v="32"/>
    <x v="32"/>
    <x v="1"/>
    <n v="3"/>
    <n v="3.21"/>
    <n v="75.319999999999993"/>
    <n v="225.95999999999998"/>
    <n v="9.629999999999999"/>
    <n v="216.32999999999998"/>
  </r>
  <r>
    <s v="TXN05219"/>
    <x v="116"/>
    <s v="CUST0725"/>
    <x v="180"/>
    <x v="3"/>
    <x v="54"/>
    <x v="54"/>
    <x v="1"/>
    <n v="2"/>
    <n v="48.6"/>
    <n v="71.33"/>
    <n v="142.66"/>
    <n v="97.2"/>
    <n v="45.459999999999994"/>
  </r>
  <r>
    <s v="TXN05220"/>
    <x v="359"/>
    <s v="CUST0960"/>
    <x v="380"/>
    <x v="1"/>
    <x v="73"/>
    <x v="73"/>
    <x v="1"/>
    <n v="7"/>
    <n v="14.95"/>
    <n v="51.84"/>
    <n v="362.88"/>
    <n v="104.64999999999999"/>
    <n v="258.23"/>
  </r>
  <r>
    <s v="TXN05221"/>
    <x v="340"/>
    <s v="CUST1029"/>
    <x v="1443"/>
    <x v="0"/>
    <x v="38"/>
    <x v="38"/>
    <x v="3"/>
    <n v="7"/>
    <n v="32.54"/>
    <n v="87.02"/>
    <n v="609.14"/>
    <n v="227.78"/>
    <n v="381.36"/>
  </r>
  <r>
    <s v="TXN05222"/>
    <x v="82"/>
    <s v="CUST0588"/>
    <x v="585"/>
    <x v="1"/>
    <x v="74"/>
    <x v="74"/>
    <x v="3"/>
    <n v="6"/>
    <n v="8.86"/>
    <n v="59.58"/>
    <n v="357.48"/>
    <n v="53.16"/>
    <n v="304.32000000000005"/>
  </r>
  <r>
    <s v="TXN05223"/>
    <x v="209"/>
    <s v="CUST0565"/>
    <x v="1411"/>
    <x v="1"/>
    <x v="17"/>
    <x v="17"/>
    <x v="1"/>
    <n v="5"/>
    <n v="26.74"/>
    <n v="32.61"/>
    <n v="163.05000000000001"/>
    <n v="133.69999999999999"/>
    <n v="29.350000000000023"/>
  </r>
  <r>
    <s v="TXN05224"/>
    <x v="49"/>
    <s v="CUST0877"/>
    <x v="863"/>
    <x v="1"/>
    <x v="42"/>
    <x v="42"/>
    <x v="1"/>
    <n v="3"/>
    <n v="1.35"/>
    <n v="62.87"/>
    <n v="188.60999999999999"/>
    <n v="4.0500000000000007"/>
    <n v="184.55999999999997"/>
  </r>
  <r>
    <s v="TXN05225"/>
    <x v="184"/>
    <s v="CUST1067"/>
    <x v="318"/>
    <x v="3"/>
    <x v="3"/>
    <x v="3"/>
    <x v="0"/>
    <n v="3"/>
    <n v="28.91"/>
    <n v="8.49"/>
    <n v="25.47"/>
    <n v="86.73"/>
    <n v="-61.260000000000005"/>
  </r>
  <r>
    <s v="TXN05226"/>
    <x v="325"/>
    <s v="CUST1472"/>
    <x v="42"/>
    <x v="2"/>
    <x v="8"/>
    <x v="8"/>
    <x v="0"/>
    <n v="1"/>
    <n v="37.880000000000003"/>
    <n v="49.83"/>
    <n v="49.83"/>
    <n v="37.880000000000003"/>
    <n v="11.949999999999996"/>
  </r>
  <r>
    <s v="TXN05227"/>
    <x v="119"/>
    <s v="CUST0469"/>
    <x v="1216"/>
    <x v="2"/>
    <x v="43"/>
    <x v="43"/>
    <x v="0"/>
    <n v="6"/>
    <n v="30.96"/>
    <n v="39.85"/>
    <n v="239.10000000000002"/>
    <n v="185.76"/>
    <n v="53.340000000000032"/>
  </r>
  <r>
    <s v="TXN05228"/>
    <x v="364"/>
    <s v="CUST0626"/>
    <x v="1207"/>
    <x v="0"/>
    <x v="54"/>
    <x v="54"/>
    <x v="1"/>
    <n v="9"/>
    <n v="48.6"/>
    <n v="78.61"/>
    <n v="707.49"/>
    <n v="437.40000000000003"/>
    <n v="270.08999999999997"/>
  </r>
  <r>
    <s v="TXN05229"/>
    <x v="219"/>
    <s v="CUST1302"/>
    <x v="1145"/>
    <x v="1"/>
    <x v="28"/>
    <x v="28"/>
    <x v="3"/>
    <n v="7"/>
    <n v="16.21"/>
    <n v="95.35"/>
    <n v="667.44999999999993"/>
    <n v="113.47"/>
    <n v="553.9799999999999"/>
  </r>
  <r>
    <s v="TXN05230"/>
    <x v="195"/>
    <s v="CUST0179"/>
    <x v="314"/>
    <x v="1"/>
    <x v="44"/>
    <x v="44"/>
    <x v="4"/>
    <n v="7"/>
    <n v="2.25"/>
    <n v="11.96"/>
    <n v="83.72"/>
    <n v="15.75"/>
    <n v="67.97"/>
  </r>
  <r>
    <s v="TXN05231"/>
    <x v="163"/>
    <s v="CUST0626"/>
    <x v="1207"/>
    <x v="0"/>
    <x v="53"/>
    <x v="53"/>
    <x v="2"/>
    <n v="2"/>
    <n v="23.58"/>
    <n v="57.29"/>
    <n v="114.58"/>
    <n v="47.16"/>
    <n v="67.42"/>
  </r>
  <r>
    <s v="TXN05232"/>
    <x v="244"/>
    <s v="CUST0833"/>
    <x v="881"/>
    <x v="1"/>
    <x v="74"/>
    <x v="74"/>
    <x v="3"/>
    <n v="2"/>
    <n v="8.86"/>
    <n v="49.81"/>
    <n v="99.62"/>
    <n v="17.72"/>
    <n v="81.900000000000006"/>
  </r>
  <r>
    <s v="TXN05233"/>
    <x v="56"/>
    <s v="CUST0641"/>
    <x v="1450"/>
    <x v="1"/>
    <x v="64"/>
    <x v="64"/>
    <x v="4"/>
    <n v="8"/>
    <n v="34.61"/>
    <n v="87.05"/>
    <n v="696.4"/>
    <n v="276.88"/>
    <n v="419.52"/>
  </r>
  <r>
    <s v="TXN05234"/>
    <x v="349"/>
    <s v="CUST0185"/>
    <x v="35"/>
    <x v="2"/>
    <x v="47"/>
    <x v="47"/>
    <x v="2"/>
    <n v="2"/>
    <n v="29.86"/>
    <n v="57.82"/>
    <n v="115.64"/>
    <n v="59.72"/>
    <n v="55.92"/>
  </r>
  <r>
    <s v="TXN05235"/>
    <x v="73"/>
    <s v="CUST1300"/>
    <x v="1427"/>
    <x v="3"/>
    <x v="1"/>
    <x v="1"/>
    <x v="1"/>
    <n v="8"/>
    <n v="22.93"/>
    <n v="25.3"/>
    <n v="202.4"/>
    <n v="183.44"/>
    <n v="18.960000000000008"/>
  </r>
  <r>
    <s v="TXN05236"/>
    <x v="320"/>
    <s v="CUST0163"/>
    <x v="99"/>
    <x v="1"/>
    <x v="72"/>
    <x v="72"/>
    <x v="1"/>
    <n v="6"/>
    <n v="3.66"/>
    <n v="42.08"/>
    <n v="252.48"/>
    <n v="21.96"/>
    <n v="230.51999999999998"/>
  </r>
  <r>
    <s v="TXN05237"/>
    <x v="28"/>
    <s v="CUST0158"/>
    <x v="590"/>
    <x v="0"/>
    <x v="60"/>
    <x v="60"/>
    <x v="1"/>
    <n v="4"/>
    <n v="42.74"/>
    <n v="75.88"/>
    <n v="303.52"/>
    <n v="170.96"/>
    <n v="132.55999999999997"/>
  </r>
  <r>
    <s v="TXN05238"/>
    <x v="9"/>
    <s v="CUST1495"/>
    <x v="164"/>
    <x v="2"/>
    <x v="50"/>
    <x v="50"/>
    <x v="2"/>
    <n v="8"/>
    <n v="23.2"/>
    <n v="75.58"/>
    <n v="604.64"/>
    <n v="185.6"/>
    <n v="419.03999999999996"/>
  </r>
  <r>
    <s v="TXN05239"/>
    <x v="19"/>
    <s v="CUST0492"/>
    <x v="1255"/>
    <x v="2"/>
    <x v="13"/>
    <x v="13"/>
    <x v="0"/>
    <n v="1"/>
    <n v="4.59"/>
    <n v="91.12"/>
    <n v="91.12"/>
    <n v="4.59"/>
    <n v="86.53"/>
  </r>
  <r>
    <s v="TXN05240"/>
    <x v="272"/>
    <s v="CUST0192"/>
    <x v="1241"/>
    <x v="1"/>
    <x v="39"/>
    <x v="39"/>
    <x v="1"/>
    <n v="6"/>
    <n v="2.85"/>
    <n v="7.85"/>
    <n v="47.099999999999994"/>
    <n v="17.100000000000001"/>
    <n v="29.999999999999993"/>
  </r>
  <r>
    <s v="TXN05241"/>
    <x v="293"/>
    <s v="CUST0339"/>
    <x v="1457"/>
    <x v="0"/>
    <x v="17"/>
    <x v="17"/>
    <x v="1"/>
    <n v="4"/>
    <n v="26.74"/>
    <n v="15.39"/>
    <n v="61.56"/>
    <n v="106.96"/>
    <n v="-45.399999999999991"/>
  </r>
  <r>
    <s v="TXN05242"/>
    <x v="50"/>
    <s v="CUST1179"/>
    <x v="897"/>
    <x v="3"/>
    <x v="57"/>
    <x v="57"/>
    <x v="0"/>
    <n v="6"/>
    <n v="31.77"/>
    <n v="60.35"/>
    <n v="362.1"/>
    <n v="190.62"/>
    <n v="171.48000000000002"/>
  </r>
  <r>
    <s v="TXN05243"/>
    <x v="27"/>
    <s v="CUST0118"/>
    <x v="1380"/>
    <x v="3"/>
    <x v="21"/>
    <x v="21"/>
    <x v="0"/>
    <n v="7"/>
    <n v="12.41"/>
    <n v="45.19"/>
    <n v="316.33"/>
    <n v="86.87"/>
    <n v="229.45999999999998"/>
  </r>
  <r>
    <s v="TXN05244"/>
    <x v="257"/>
    <s v="CUST0174"/>
    <x v="514"/>
    <x v="1"/>
    <x v="61"/>
    <x v="61"/>
    <x v="1"/>
    <n v="9"/>
    <n v="36.08"/>
    <n v="44.57"/>
    <n v="401.13"/>
    <n v="324.71999999999997"/>
    <n v="76.410000000000025"/>
  </r>
  <r>
    <s v="TXN05245"/>
    <x v="72"/>
    <s v="CUST0586"/>
    <x v="2"/>
    <x v="0"/>
    <x v="58"/>
    <x v="58"/>
    <x v="0"/>
    <n v="4"/>
    <n v="11.76"/>
    <n v="13.17"/>
    <n v="52.68"/>
    <n v="47.04"/>
    <n v="5.6400000000000006"/>
  </r>
  <r>
    <s v="TXN05246"/>
    <x v="194"/>
    <s v="CUST1135"/>
    <x v="1007"/>
    <x v="2"/>
    <x v="13"/>
    <x v="13"/>
    <x v="0"/>
    <n v="1"/>
    <n v="4.59"/>
    <n v="22.72"/>
    <n v="22.72"/>
    <n v="4.59"/>
    <n v="18.13"/>
  </r>
  <r>
    <s v="TXN05247"/>
    <x v="213"/>
    <s v="CUST1010"/>
    <x v="1020"/>
    <x v="3"/>
    <x v="30"/>
    <x v="30"/>
    <x v="3"/>
    <n v="6"/>
    <n v="24.03"/>
    <n v="13.04"/>
    <n v="78.239999999999995"/>
    <n v="144.18"/>
    <n v="-65.940000000000012"/>
  </r>
  <r>
    <s v="TXN05248"/>
    <x v="342"/>
    <s v="CUST0022"/>
    <x v="653"/>
    <x v="1"/>
    <x v="24"/>
    <x v="24"/>
    <x v="0"/>
    <n v="2"/>
    <n v="24.52"/>
    <n v="9.49"/>
    <n v="18.98"/>
    <n v="49.04"/>
    <n v="-30.06"/>
  </r>
  <r>
    <s v="TXN05249"/>
    <x v="171"/>
    <s v="CUST0869"/>
    <x v="522"/>
    <x v="2"/>
    <x v="3"/>
    <x v="3"/>
    <x v="0"/>
    <n v="8"/>
    <n v="28.91"/>
    <n v="73.25"/>
    <n v="586"/>
    <n v="231.28"/>
    <n v="354.72"/>
  </r>
  <r>
    <s v="TXN05250"/>
    <x v="162"/>
    <s v="CUST1387"/>
    <x v="835"/>
    <x v="1"/>
    <x v="11"/>
    <x v="11"/>
    <x v="2"/>
    <n v="1"/>
    <n v="45.97"/>
    <n v="17.760000000000002"/>
    <n v="17.760000000000002"/>
    <n v="45.97"/>
    <n v="-28.209999999999997"/>
  </r>
  <r>
    <s v="TXN05251"/>
    <x v="47"/>
    <s v="CUST1042"/>
    <x v="1243"/>
    <x v="0"/>
    <x v="70"/>
    <x v="70"/>
    <x v="2"/>
    <n v="6"/>
    <n v="36.229999999999997"/>
    <n v="6.67"/>
    <n v="40.019999999999996"/>
    <n v="217.38"/>
    <n v="-177.36"/>
  </r>
  <r>
    <s v="TXN05252"/>
    <x v="218"/>
    <s v="CUST1497"/>
    <x v="531"/>
    <x v="2"/>
    <x v="40"/>
    <x v="40"/>
    <x v="4"/>
    <n v="1"/>
    <n v="21.9"/>
    <n v="81.66"/>
    <n v="81.66"/>
    <n v="21.9"/>
    <n v="59.76"/>
  </r>
  <r>
    <s v="TXN05253"/>
    <x v="102"/>
    <s v="CUST0280"/>
    <x v="845"/>
    <x v="0"/>
    <x v="9"/>
    <x v="9"/>
    <x v="4"/>
    <n v="1"/>
    <n v="38.15"/>
    <n v="44.76"/>
    <n v="44.76"/>
    <n v="38.15"/>
    <n v="6.6099999999999994"/>
  </r>
  <r>
    <s v="TXN05254"/>
    <x v="29"/>
    <s v="CUST0983"/>
    <x v="884"/>
    <x v="3"/>
    <x v="5"/>
    <x v="5"/>
    <x v="2"/>
    <n v="8"/>
    <n v="35.82"/>
    <n v="14.48"/>
    <n v="115.84"/>
    <n v="286.56"/>
    <n v="-170.72"/>
  </r>
  <r>
    <s v="TXN05255"/>
    <x v="204"/>
    <s v="CUST1020"/>
    <x v="87"/>
    <x v="3"/>
    <x v="18"/>
    <x v="18"/>
    <x v="4"/>
    <n v="8"/>
    <n v="45.26"/>
    <n v="6.95"/>
    <n v="55.6"/>
    <n v="362.08"/>
    <n v="-306.47999999999996"/>
  </r>
  <r>
    <s v="TXN05256"/>
    <x v="42"/>
    <s v="CUST1055"/>
    <x v="831"/>
    <x v="2"/>
    <x v="42"/>
    <x v="42"/>
    <x v="1"/>
    <n v="4"/>
    <n v="1.35"/>
    <n v="91.16"/>
    <n v="364.64"/>
    <n v="5.4"/>
    <n v="359.24"/>
  </r>
  <r>
    <s v="TXN05257"/>
    <x v="248"/>
    <s v="CUST1404"/>
    <x v="254"/>
    <x v="0"/>
    <x v="51"/>
    <x v="51"/>
    <x v="2"/>
    <n v="1"/>
    <n v="3.13"/>
    <n v="35.79"/>
    <n v="35.79"/>
    <n v="3.13"/>
    <n v="32.659999999999997"/>
  </r>
  <r>
    <s v="TXN05258"/>
    <x v="134"/>
    <s v="CUST1387"/>
    <x v="835"/>
    <x v="1"/>
    <x v="61"/>
    <x v="61"/>
    <x v="1"/>
    <n v="9"/>
    <n v="36.08"/>
    <n v="92.42"/>
    <n v="831.78"/>
    <n v="324.71999999999997"/>
    <n v="507.06"/>
  </r>
  <r>
    <s v="TXN05259"/>
    <x v="101"/>
    <s v="CUST1091"/>
    <x v="328"/>
    <x v="3"/>
    <x v="33"/>
    <x v="33"/>
    <x v="3"/>
    <n v="1"/>
    <n v="35.53"/>
    <n v="57.15"/>
    <n v="57.15"/>
    <n v="35.53"/>
    <n v="21.619999999999997"/>
  </r>
  <r>
    <s v="TXN05260"/>
    <x v="270"/>
    <s v="CUST1430"/>
    <x v="895"/>
    <x v="2"/>
    <x v="51"/>
    <x v="51"/>
    <x v="2"/>
    <n v="4"/>
    <n v="3.13"/>
    <n v="50.09"/>
    <n v="200.36"/>
    <n v="12.52"/>
    <n v="187.84"/>
  </r>
  <r>
    <s v="TXN05261"/>
    <x v="296"/>
    <s v="CUST0256"/>
    <x v="1322"/>
    <x v="2"/>
    <x v="19"/>
    <x v="19"/>
    <x v="3"/>
    <n v="2"/>
    <n v="22.66"/>
    <n v="43.89"/>
    <n v="87.78"/>
    <n v="45.32"/>
    <n v="42.46"/>
  </r>
  <r>
    <s v="TXN05262"/>
    <x v="170"/>
    <s v="CUST0831"/>
    <x v="410"/>
    <x v="2"/>
    <x v="11"/>
    <x v="11"/>
    <x v="2"/>
    <n v="7"/>
    <n v="45.97"/>
    <n v="72.180000000000007"/>
    <n v="505.26000000000005"/>
    <n v="321.78999999999996"/>
    <n v="183.47000000000008"/>
  </r>
  <r>
    <s v="TXN05263"/>
    <x v="285"/>
    <s v="CUST0029"/>
    <x v="1072"/>
    <x v="1"/>
    <x v="47"/>
    <x v="47"/>
    <x v="2"/>
    <n v="6"/>
    <n v="29.86"/>
    <n v="43.66"/>
    <n v="261.95999999999998"/>
    <n v="179.16"/>
    <n v="82.799999999999983"/>
  </r>
  <r>
    <s v="TXN05264"/>
    <x v="349"/>
    <s v="CUST1263"/>
    <x v="369"/>
    <x v="0"/>
    <x v="43"/>
    <x v="43"/>
    <x v="0"/>
    <n v="3"/>
    <n v="30.96"/>
    <n v="34.42"/>
    <n v="103.26"/>
    <n v="92.88"/>
    <n v="10.38000000000001"/>
  </r>
  <r>
    <s v="TXN05265"/>
    <x v="34"/>
    <s v="CUST0390"/>
    <x v="293"/>
    <x v="1"/>
    <x v="17"/>
    <x v="17"/>
    <x v="1"/>
    <n v="7"/>
    <n v="26.74"/>
    <n v="82.46"/>
    <n v="577.21999999999991"/>
    <n v="187.17999999999998"/>
    <n v="390.03999999999996"/>
  </r>
  <r>
    <s v="TXN05266"/>
    <x v="218"/>
    <s v="CUST0015"/>
    <x v="796"/>
    <x v="1"/>
    <x v="64"/>
    <x v="64"/>
    <x v="4"/>
    <n v="3"/>
    <n v="34.61"/>
    <n v="50.43"/>
    <n v="151.29"/>
    <n v="103.83"/>
    <n v="47.459999999999994"/>
  </r>
  <r>
    <s v="TXN05267"/>
    <x v="111"/>
    <s v="CUST1463"/>
    <x v="411"/>
    <x v="2"/>
    <x v="52"/>
    <x v="52"/>
    <x v="1"/>
    <n v="6"/>
    <n v="14.27"/>
    <n v="28.01"/>
    <n v="168.06"/>
    <n v="85.62"/>
    <n v="82.44"/>
  </r>
  <r>
    <s v="TXN05268"/>
    <x v="139"/>
    <s v="CUST0871"/>
    <x v="1056"/>
    <x v="3"/>
    <x v="73"/>
    <x v="73"/>
    <x v="1"/>
    <n v="6"/>
    <n v="14.95"/>
    <n v="90.75"/>
    <n v="544.5"/>
    <n v="89.699999999999989"/>
    <n v="454.8"/>
  </r>
  <r>
    <s v="TXN05269"/>
    <x v="113"/>
    <s v="CUST1439"/>
    <x v="492"/>
    <x v="3"/>
    <x v="49"/>
    <x v="49"/>
    <x v="4"/>
    <n v="1"/>
    <n v="19.98"/>
    <n v="92.06"/>
    <n v="92.06"/>
    <n v="19.98"/>
    <n v="72.08"/>
  </r>
  <r>
    <s v="TXN05270"/>
    <x v="245"/>
    <s v="CUST1095"/>
    <x v="263"/>
    <x v="2"/>
    <x v="46"/>
    <x v="46"/>
    <x v="3"/>
    <n v="9"/>
    <n v="15.25"/>
    <n v="23.29"/>
    <n v="209.60999999999999"/>
    <n v="137.25"/>
    <n v="72.359999999999985"/>
  </r>
  <r>
    <s v="TXN05271"/>
    <x v="131"/>
    <s v="CUST0707"/>
    <x v="618"/>
    <x v="3"/>
    <x v="55"/>
    <x v="55"/>
    <x v="1"/>
    <n v="2"/>
    <n v="21.45"/>
    <n v="24.76"/>
    <n v="49.52"/>
    <n v="42.9"/>
    <n v="6.6200000000000045"/>
  </r>
  <r>
    <s v="TXN05272"/>
    <x v="280"/>
    <s v="CUST0501"/>
    <x v="1132"/>
    <x v="2"/>
    <x v="72"/>
    <x v="72"/>
    <x v="1"/>
    <n v="5"/>
    <n v="3.66"/>
    <n v="98.69"/>
    <n v="493.45"/>
    <n v="18.3"/>
    <n v="475.15"/>
  </r>
  <r>
    <s v="TXN05273"/>
    <x v="59"/>
    <s v="CUST1355"/>
    <x v="1131"/>
    <x v="0"/>
    <x v="52"/>
    <x v="52"/>
    <x v="1"/>
    <n v="4"/>
    <n v="14.27"/>
    <n v="27.07"/>
    <n v="108.28"/>
    <n v="57.08"/>
    <n v="51.2"/>
  </r>
  <r>
    <s v="TXN05274"/>
    <x v="233"/>
    <s v="CUST1082"/>
    <x v="1286"/>
    <x v="3"/>
    <x v="25"/>
    <x v="25"/>
    <x v="2"/>
    <n v="6"/>
    <n v="40.75"/>
    <n v="19.920000000000002"/>
    <n v="119.52000000000001"/>
    <n v="244.5"/>
    <n v="-124.97999999999999"/>
  </r>
  <r>
    <s v="TXN05275"/>
    <x v="330"/>
    <s v="CUST1401"/>
    <x v="558"/>
    <x v="3"/>
    <x v="39"/>
    <x v="39"/>
    <x v="1"/>
    <n v="6"/>
    <n v="2.85"/>
    <n v="55.83"/>
    <n v="334.98"/>
    <n v="17.100000000000001"/>
    <n v="317.88"/>
  </r>
  <r>
    <s v="TXN05276"/>
    <x v="337"/>
    <s v="CUST1248"/>
    <x v="1458"/>
    <x v="0"/>
    <x v="1"/>
    <x v="1"/>
    <x v="1"/>
    <n v="7"/>
    <n v="22.93"/>
    <n v="90.02"/>
    <n v="630.14"/>
    <n v="160.51"/>
    <n v="469.63"/>
  </r>
  <r>
    <s v="TXN05277"/>
    <x v="153"/>
    <s v="CUST0087"/>
    <x v="1008"/>
    <x v="0"/>
    <x v="14"/>
    <x v="14"/>
    <x v="3"/>
    <n v="6"/>
    <n v="23.97"/>
    <n v="76.239999999999995"/>
    <n v="457.43999999999994"/>
    <n v="143.82"/>
    <n v="313.61999999999995"/>
  </r>
  <r>
    <s v="TXN05278"/>
    <x v="39"/>
    <s v="CUST1244"/>
    <x v="1416"/>
    <x v="0"/>
    <x v="45"/>
    <x v="45"/>
    <x v="4"/>
    <n v="3"/>
    <n v="39.729999999999997"/>
    <n v="42.02"/>
    <n v="126.06"/>
    <n v="119.19"/>
    <n v="6.8700000000000045"/>
  </r>
  <r>
    <s v="TXN05279"/>
    <x v="226"/>
    <s v="CUST0919"/>
    <x v="966"/>
    <x v="0"/>
    <x v="46"/>
    <x v="46"/>
    <x v="3"/>
    <n v="7"/>
    <n v="15.25"/>
    <n v="13.28"/>
    <n v="92.96"/>
    <n v="106.75"/>
    <n v="-13.790000000000006"/>
  </r>
  <r>
    <s v="TXN05280"/>
    <x v="166"/>
    <s v="CUST0346"/>
    <x v="1100"/>
    <x v="1"/>
    <x v="8"/>
    <x v="8"/>
    <x v="0"/>
    <n v="6"/>
    <n v="37.880000000000003"/>
    <n v="78.39"/>
    <n v="470.34000000000003"/>
    <n v="227.28000000000003"/>
    <n v="243.06"/>
  </r>
  <r>
    <s v="TXN05281"/>
    <x v="301"/>
    <s v="CUST1382"/>
    <x v="900"/>
    <x v="2"/>
    <x v="74"/>
    <x v="74"/>
    <x v="3"/>
    <n v="6"/>
    <n v="8.86"/>
    <n v="55.43"/>
    <n v="332.58"/>
    <n v="53.16"/>
    <n v="279.41999999999996"/>
  </r>
  <r>
    <s v="TXN05282"/>
    <x v="352"/>
    <s v="CUST1073"/>
    <x v="51"/>
    <x v="2"/>
    <x v="48"/>
    <x v="48"/>
    <x v="0"/>
    <n v="4"/>
    <n v="1.01"/>
    <n v="23.05"/>
    <n v="92.2"/>
    <n v="4.04"/>
    <n v="88.16"/>
  </r>
  <r>
    <s v="TXN05283"/>
    <x v="26"/>
    <s v="CUST0461"/>
    <x v="1445"/>
    <x v="3"/>
    <x v="68"/>
    <x v="68"/>
    <x v="0"/>
    <n v="2"/>
    <n v="1.38"/>
    <n v="27.92"/>
    <n v="55.84"/>
    <n v="2.76"/>
    <n v="53.080000000000005"/>
  </r>
  <r>
    <s v="TXN05284"/>
    <x v="333"/>
    <s v="CUST0359"/>
    <x v="283"/>
    <x v="0"/>
    <x v="46"/>
    <x v="46"/>
    <x v="3"/>
    <n v="2"/>
    <n v="15.25"/>
    <n v="77.17"/>
    <n v="154.34"/>
    <n v="30.5"/>
    <n v="123.84"/>
  </r>
  <r>
    <s v="TXN05285"/>
    <x v="271"/>
    <s v="CUST0154"/>
    <x v="1459"/>
    <x v="0"/>
    <x v="24"/>
    <x v="24"/>
    <x v="0"/>
    <n v="7"/>
    <n v="24.52"/>
    <n v="75.03"/>
    <n v="525.21"/>
    <n v="171.64"/>
    <n v="353.57000000000005"/>
  </r>
  <r>
    <s v="TXN05286"/>
    <x v="169"/>
    <s v="CUST0752"/>
    <x v="538"/>
    <x v="2"/>
    <x v="38"/>
    <x v="38"/>
    <x v="3"/>
    <n v="2"/>
    <n v="32.54"/>
    <n v="33.909999999999997"/>
    <n v="67.819999999999993"/>
    <n v="65.08"/>
    <n v="2.7399999999999949"/>
  </r>
  <r>
    <s v="TXN05287"/>
    <x v="18"/>
    <s v="CUST0274"/>
    <x v="789"/>
    <x v="2"/>
    <x v="58"/>
    <x v="58"/>
    <x v="0"/>
    <n v="2"/>
    <n v="11.76"/>
    <n v="15.9"/>
    <n v="31.8"/>
    <n v="23.52"/>
    <n v="8.2800000000000011"/>
  </r>
  <r>
    <s v="TXN05288"/>
    <x v="31"/>
    <s v="CUST1053"/>
    <x v="338"/>
    <x v="2"/>
    <x v="22"/>
    <x v="22"/>
    <x v="0"/>
    <n v="1"/>
    <n v="19.34"/>
    <n v="30.08"/>
    <n v="30.08"/>
    <n v="19.34"/>
    <n v="10.739999999999998"/>
  </r>
  <r>
    <s v="TXN05289"/>
    <x v="290"/>
    <s v="CUST0724"/>
    <x v="956"/>
    <x v="1"/>
    <x v="34"/>
    <x v="34"/>
    <x v="2"/>
    <n v="9"/>
    <n v="8.02"/>
    <n v="5.83"/>
    <n v="52.47"/>
    <n v="72.179999999999993"/>
    <n v="-19.709999999999994"/>
  </r>
  <r>
    <s v="TXN05290"/>
    <x v="232"/>
    <s v="CUST0105"/>
    <x v="1282"/>
    <x v="0"/>
    <x v="22"/>
    <x v="22"/>
    <x v="0"/>
    <n v="1"/>
    <n v="19.34"/>
    <n v="6.26"/>
    <n v="6.26"/>
    <n v="19.34"/>
    <n v="-13.08"/>
  </r>
  <r>
    <s v="TXN05291"/>
    <x v="45"/>
    <s v="CUST0866"/>
    <x v="5"/>
    <x v="0"/>
    <x v="39"/>
    <x v="39"/>
    <x v="1"/>
    <n v="6"/>
    <n v="2.85"/>
    <n v="42.21"/>
    <n v="253.26"/>
    <n v="17.100000000000001"/>
    <n v="236.16"/>
  </r>
  <r>
    <s v="TXN05292"/>
    <x v="190"/>
    <s v="CUST1015"/>
    <x v="875"/>
    <x v="3"/>
    <x v="60"/>
    <x v="60"/>
    <x v="1"/>
    <n v="8"/>
    <n v="42.74"/>
    <n v="31.97"/>
    <n v="255.76"/>
    <n v="341.92"/>
    <n v="-86.160000000000025"/>
  </r>
  <r>
    <s v="TXN05293"/>
    <x v="15"/>
    <s v="CUST0777"/>
    <x v="146"/>
    <x v="2"/>
    <x v="35"/>
    <x v="35"/>
    <x v="4"/>
    <n v="6"/>
    <n v="48.19"/>
    <n v="38.619999999999997"/>
    <n v="231.71999999999997"/>
    <n v="289.14"/>
    <n v="-57.420000000000016"/>
  </r>
  <r>
    <s v="TXN05294"/>
    <x v="230"/>
    <s v="CUST0350"/>
    <x v="62"/>
    <x v="2"/>
    <x v="17"/>
    <x v="17"/>
    <x v="1"/>
    <n v="7"/>
    <n v="26.74"/>
    <n v="17.04"/>
    <n v="119.28"/>
    <n v="187.17999999999998"/>
    <n v="-67.899999999999977"/>
  </r>
  <r>
    <s v="TXN05295"/>
    <x v="261"/>
    <s v="CUST0765"/>
    <x v="844"/>
    <x v="2"/>
    <x v="18"/>
    <x v="18"/>
    <x v="4"/>
    <n v="9"/>
    <n v="45.26"/>
    <n v="63.67"/>
    <n v="573.03"/>
    <n v="407.34"/>
    <n v="165.69"/>
  </r>
  <r>
    <s v="TXN05296"/>
    <x v="174"/>
    <s v="CUST0232"/>
    <x v="18"/>
    <x v="2"/>
    <x v="3"/>
    <x v="3"/>
    <x v="0"/>
    <n v="5"/>
    <n v="28.91"/>
    <n v="72.91"/>
    <n v="364.54999999999995"/>
    <n v="144.55000000000001"/>
    <n v="219.99999999999994"/>
  </r>
  <r>
    <s v="TXN05297"/>
    <x v="236"/>
    <s v="CUST0693"/>
    <x v="229"/>
    <x v="1"/>
    <x v="34"/>
    <x v="34"/>
    <x v="2"/>
    <n v="7"/>
    <n v="8.02"/>
    <n v="57.74"/>
    <n v="404.18"/>
    <n v="56.14"/>
    <n v="348.04"/>
  </r>
  <r>
    <s v="TXN05298"/>
    <x v="170"/>
    <s v="CUST1391"/>
    <x v="1090"/>
    <x v="2"/>
    <x v="52"/>
    <x v="52"/>
    <x v="1"/>
    <n v="4"/>
    <n v="14.27"/>
    <n v="61.3"/>
    <n v="245.2"/>
    <n v="57.08"/>
    <n v="188.12"/>
  </r>
  <r>
    <s v="TXN05299"/>
    <x v="170"/>
    <s v="CUST0512"/>
    <x v="1209"/>
    <x v="3"/>
    <x v="51"/>
    <x v="51"/>
    <x v="2"/>
    <n v="8"/>
    <n v="3.13"/>
    <n v="28.18"/>
    <n v="225.44"/>
    <n v="25.04"/>
    <n v="200.4"/>
  </r>
  <r>
    <s v="TXN05300"/>
    <x v="335"/>
    <s v="CUST1105"/>
    <x v="560"/>
    <x v="3"/>
    <x v="10"/>
    <x v="10"/>
    <x v="1"/>
    <n v="3"/>
    <n v="41.78"/>
    <n v="8.66"/>
    <n v="25.98"/>
    <n v="125.34"/>
    <n v="-99.36"/>
  </r>
  <r>
    <s v="TXN05301"/>
    <x v="50"/>
    <s v="CUST0242"/>
    <x v="199"/>
    <x v="0"/>
    <x v="45"/>
    <x v="45"/>
    <x v="4"/>
    <n v="2"/>
    <n v="39.729999999999997"/>
    <n v="91.13"/>
    <n v="182.26"/>
    <n v="79.459999999999994"/>
    <n v="102.8"/>
  </r>
  <r>
    <s v="TXN05302"/>
    <x v="16"/>
    <s v="CUST0595"/>
    <x v="192"/>
    <x v="2"/>
    <x v="51"/>
    <x v="51"/>
    <x v="2"/>
    <n v="5"/>
    <n v="3.13"/>
    <n v="39.76"/>
    <n v="198.79999999999998"/>
    <n v="15.649999999999999"/>
    <n v="183.14999999999998"/>
  </r>
  <r>
    <s v="TXN05303"/>
    <x v="52"/>
    <s v="CUST0613"/>
    <x v="143"/>
    <x v="3"/>
    <x v="23"/>
    <x v="23"/>
    <x v="2"/>
    <n v="7"/>
    <n v="13.68"/>
    <n v="64.16"/>
    <n v="449.12"/>
    <n v="95.759999999999991"/>
    <n v="353.36"/>
  </r>
  <r>
    <s v="TXN05304"/>
    <x v="136"/>
    <s v="CUST0990"/>
    <x v="542"/>
    <x v="1"/>
    <x v="74"/>
    <x v="74"/>
    <x v="3"/>
    <n v="3"/>
    <n v="8.86"/>
    <n v="99.15"/>
    <n v="297.45000000000005"/>
    <n v="26.58"/>
    <n v="270.87000000000006"/>
  </r>
  <r>
    <s v="TXN05305"/>
    <x v="152"/>
    <s v="CUST0602"/>
    <x v="1113"/>
    <x v="0"/>
    <x v="35"/>
    <x v="35"/>
    <x v="4"/>
    <n v="6"/>
    <n v="48.19"/>
    <n v="47.11"/>
    <n v="282.65999999999997"/>
    <n v="289.14"/>
    <n v="-6.4800000000000182"/>
  </r>
  <r>
    <s v="TXN05306"/>
    <x v="21"/>
    <s v="CUST0543"/>
    <x v="688"/>
    <x v="3"/>
    <x v="24"/>
    <x v="24"/>
    <x v="0"/>
    <n v="9"/>
    <n v="24.52"/>
    <n v="15.41"/>
    <n v="138.69"/>
    <n v="220.68"/>
    <n v="-81.990000000000009"/>
  </r>
  <r>
    <s v="TXN05307"/>
    <x v="23"/>
    <s v="CUST0437"/>
    <x v="778"/>
    <x v="3"/>
    <x v="16"/>
    <x v="16"/>
    <x v="3"/>
    <n v="4"/>
    <n v="47.88"/>
    <n v="27.94"/>
    <n v="111.76"/>
    <n v="191.52"/>
    <n v="-79.760000000000005"/>
  </r>
  <r>
    <s v="TXN05308"/>
    <x v="227"/>
    <s v="CUST0005"/>
    <x v="1332"/>
    <x v="2"/>
    <x v="29"/>
    <x v="29"/>
    <x v="2"/>
    <n v="2"/>
    <n v="14.75"/>
    <n v="92.19"/>
    <n v="184.38"/>
    <n v="29.5"/>
    <n v="154.88"/>
  </r>
  <r>
    <s v="TXN05309"/>
    <x v="122"/>
    <s v="CUST1293"/>
    <x v="1384"/>
    <x v="1"/>
    <x v="45"/>
    <x v="45"/>
    <x v="4"/>
    <n v="2"/>
    <n v="39.729999999999997"/>
    <n v="6.63"/>
    <n v="13.26"/>
    <n v="79.459999999999994"/>
    <n v="-66.199999999999989"/>
  </r>
  <r>
    <s v="TXN05310"/>
    <x v="173"/>
    <s v="CUST1165"/>
    <x v="851"/>
    <x v="1"/>
    <x v="60"/>
    <x v="60"/>
    <x v="1"/>
    <n v="1"/>
    <n v="42.74"/>
    <n v="58.07"/>
    <n v="58.07"/>
    <n v="42.74"/>
    <n v="15.329999999999998"/>
  </r>
  <r>
    <s v="TXN05311"/>
    <x v="324"/>
    <s v="CUST0807"/>
    <x v="1447"/>
    <x v="2"/>
    <x v="32"/>
    <x v="32"/>
    <x v="1"/>
    <n v="9"/>
    <n v="3.21"/>
    <n v="69.36"/>
    <n v="624.24"/>
    <n v="28.89"/>
    <n v="595.35"/>
  </r>
  <r>
    <s v="TXN05312"/>
    <x v="302"/>
    <s v="CUST0446"/>
    <x v="455"/>
    <x v="1"/>
    <x v="37"/>
    <x v="37"/>
    <x v="2"/>
    <n v="2"/>
    <n v="36.64"/>
    <n v="77.900000000000006"/>
    <n v="155.80000000000001"/>
    <n v="73.28"/>
    <n v="82.52000000000001"/>
  </r>
  <r>
    <s v="TXN05313"/>
    <x v="145"/>
    <s v="CUST0625"/>
    <x v="886"/>
    <x v="3"/>
    <x v="68"/>
    <x v="68"/>
    <x v="0"/>
    <n v="6"/>
    <n v="1.38"/>
    <n v="29.42"/>
    <n v="176.52"/>
    <n v="8.2799999999999994"/>
    <n v="168.24"/>
  </r>
  <r>
    <s v="TXN05314"/>
    <x v="123"/>
    <s v="CUST1317"/>
    <x v="1460"/>
    <x v="3"/>
    <x v="62"/>
    <x v="62"/>
    <x v="2"/>
    <n v="2"/>
    <n v="46.58"/>
    <n v="84.44"/>
    <n v="168.88"/>
    <n v="93.16"/>
    <n v="75.72"/>
  </r>
  <r>
    <s v="TXN05315"/>
    <x v="361"/>
    <s v="CUST1056"/>
    <x v="712"/>
    <x v="3"/>
    <x v="53"/>
    <x v="53"/>
    <x v="2"/>
    <n v="3"/>
    <n v="23.58"/>
    <n v="87.14"/>
    <n v="261.42"/>
    <n v="70.739999999999995"/>
    <n v="190.68"/>
  </r>
  <r>
    <s v="TXN05316"/>
    <x v="228"/>
    <s v="CUST0073"/>
    <x v="233"/>
    <x v="2"/>
    <x v="9"/>
    <x v="9"/>
    <x v="4"/>
    <n v="8"/>
    <n v="38.15"/>
    <n v="12.74"/>
    <n v="101.92"/>
    <n v="305.2"/>
    <n v="-203.27999999999997"/>
  </r>
  <r>
    <s v="TXN05317"/>
    <x v="178"/>
    <s v="CUST0949"/>
    <x v="441"/>
    <x v="0"/>
    <x v="35"/>
    <x v="35"/>
    <x v="4"/>
    <n v="4"/>
    <n v="48.19"/>
    <n v="89.52"/>
    <n v="358.08"/>
    <n v="192.76"/>
    <n v="165.32"/>
  </r>
  <r>
    <s v="TXN05318"/>
    <x v="218"/>
    <s v="CUST1266"/>
    <x v="1220"/>
    <x v="1"/>
    <x v="24"/>
    <x v="24"/>
    <x v="0"/>
    <n v="5"/>
    <n v="24.52"/>
    <n v="24.21"/>
    <n v="121.05000000000001"/>
    <n v="122.6"/>
    <n v="-1.5499999999999829"/>
  </r>
  <r>
    <s v="TXN05319"/>
    <x v="72"/>
    <s v="CUST1000"/>
    <x v="1284"/>
    <x v="2"/>
    <x v="52"/>
    <x v="52"/>
    <x v="1"/>
    <n v="3"/>
    <n v="14.27"/>
    <n v="23"/>
    <n v="69"/>
    <n v="42.81"/>
    <n v="26.189999999999998"/>
  </r>
  <r>
    <s v="TXN05320"/>
    <x v="284"/>
    <s v="CUST0118"/>
    <x v="1380"/>
    <x v="3"/>
    <x v="6"/>
    <x v="6"/>
    <x v="1"/>
    <n v="9"/>
    <n v="49.21"/>
    <n v="93.94"/>
    <n v="845.46"/>
    <n v="442.89"/>
    <n v="402.57000000000005"/>
  </r>
  <r>
    <s v="TXN05321"/>
    <x v="116"/>
    <s v="CUST0729"/>
    <x v="370"/>
    <x v="0"/>
    <x v="28"/>
    <x v="28"/>
    <x v="3"/>
    <n v="4"/>
    <n v="16.21"/>
    <n v="82.62"/>
    <n v="330.48"/>
    <n v="64.84"/>
    <n v="265.64"/>
  </r>
  <r>
    <s v="TXN05322"/>
    <x v="122"/>
    <s v="CUST0013"/>
    <x v="217"/>
    <x v="0"/>
    <x v="50"/>
    <x v="50"/>
    <x v="2"/>
    <n v="5"/>
    <n v="23.2"/>
    <n v="18.87"/>
    <n v="94.350000000000009"/>
    <n v="116"/>
    <n v="-21.649999999999991"/>
  </r>
  <r>
    <s v="TXN05323"/>
    <x v="115"/>
    <s v="CUST1261"/>
    <x v="201"/>
    <x v="1"/>
    <x v="20"/>
    <x v="20"/>
    <x v="3"/>
    <n v="6"/>
    <n v="40.85"/>
    <n v="13.82"/>
    <n v="82.92"/>
    <n v="245.10000000000002"/>
    <n v="-162.18"/>
  </r>
  <r>
    <s v="TXN05324"/>
    <x v="319"/>
    <s v="CUST0943"/>
    <x v="1251"/>
    <x v="2"/>
    <x v="60"/>
    <x v="60"/>
    <x v="1"/>
    <n v="1"/>
    <n v="42.74"/>
    <n v="89.73"/>
    <n v="89.73"/>
    <n v="42.74"/>
    <n v="46.99"/>
  </r>
  <r>
    <s v="TXN05325"/>
    <x v="135"/>
    <s v="CUST0673"/>
    <x v="1354"/>
    <x v="0"/>
    <x v="63"/>
    <x v="63"/>
    <x v="4"/>
    <n v="9"/>
    <n v="28.03"/>
    <n v="61.76"/>
    <n v="555.84"/>
    <n v="252.27"/>
    <n v="303.57000000000005"/>
  </r>
  <r>
    <s v="TXN05326"/>
    <x v="241"/>
    <s v="CUST0612"/>
    <x v="122"/>
    <x v="2"/>
    <x v="69"/>
    <x v="69"/>
    <x v="1"/>
    <n v="8"/>
    <n v="25.33"/>
    <n v="40.99"/>
    <n v="327.92"/>
    <n v="202.64"/>
    <n v="125.28000000000003"/>
  </r>
  <r>
    <s v="TXN05327"/>
    <x v="2"/>
    <s v="CUST0725"/>
    <x v="180"/>
    <x v="3"/>
    <x v="57"/>
    <x v="57"/>
    <x v="0"/>
    <n v="2"/>
    <n v="31.77"/>
    <n v="29.3"/>
    <n v="58.6"/>
    <n v="63.54"/>
    <n v="-4.9399999999999977"/>
  </r>
  <r>
    <s v="TXN05328"/>
    <x v="160"/>
    <s v="CUST0220"/>
    <x v="412"/>
    <x v="2"/>
    <x v="2"/>
    <x v="2"/>
    <x v="1"/>
    <n v="1"/>
    <n v="33.65"/>
    <n v="47.42"/>
    <n v="47.42"/>
    <n v="33.65"/>
    <n v="13.770000000000003"/>
  </r>
  <r>
    <s v="TXN05329"/>
    <x v="133"/>
    <s v="CUST0011"/>
    <x v="869"/>
    <x v="3"/>
    <x v="59"/>
    <x v="59"/>
    <x v="0"/>
    <n v="1"/>
    <n v="35.39"/>
    <n v="81.41"/>
    <n v="81.41"/>
    <n v="35.39"/>
    <n v="46.019999999999996"/>
  </r>
  <r>
    <s v="TXN05330"/>
    <x v="171"/>
    <s v="CUST0717"/>
    <x v="205"/>
    <x v="1"/>
    <x v="14"/>
    <x v="14"/>
    <x v="3"/>
    <n v="3"/>
    <n v="23.97"/>
    <n v="18.41"/>
    <n v="55.230000000000004"/>
    <n v="71.91"/>
    <n v="-16.679999999999993"/>
  </r>
  <r>
    <s v="TXN05331"/>
    <x v="106"/>
    <s v="CUST1480"/>
    <x v="16"/>
    <x v="0"/>
    <x v="35"/>
    <x v="35"/>
    <x v="4"/>
    <n v="2"/>
    <n v="48.19"/>
    <n v="97.38"/>
    <n v="194.76"/>
    <n v="96.38"/>
    <n v="98.38"/>
  </r>
  <r>
    <s v="TXN05332"/>
    <x v="302"/>
    <s v="CUST0382"/>
    <x v="1262"/>
    <x v="0"/>
    <x v="55"/>
    <x v="55"/>
    <x v="1"/>
    <n v="9"/>
    <n v="21.45"/>
    <n v="25.48"/>
    <n v="229.32"/>
    <n v="193.04999999999998"/>
    <n v="36.27000000000001"/>
  </r>
  <r>
    <s v="TXN05333"/>
    <x v="205"/>
    <s v="CUST0824"/>
    <x v="772"/>
    <x v="2"/>
    <x v="31"/>
    <x v="31"/>
    <x v="3"/>
    <n v="1"/>
    <n v="13.9"/>
    <n v="51.71"/>
    <n v="51.71"/>
    <n v="13.9"/>
    <n v="37.81"/>
  </r>
  <r>
    <s v="TXN05334"/>
    <x v="43"/>
    <s v="CUST0727"/>
    <x v="1079"/>
    <x v="2"/>
    <x v="22"/>
    <x v="22"/>
    <x v="0"/>
    <n v="3"/>
    <n v="19.34"/>
    <n v="68.8"/>
    <n v="206.39999999999998"/>
    <n v="58.019999999999996"/>
    <n v="148.38"/>
  </r>
  <r>
    <s v="TXN05335"/>
    <x v="206"/>
    <s v="CUST0019"/>
    <x v="1442"/>
    <x v="2"/>
    <x v="3"/>
    <x v="3"/>
    <x v="0"/>
    <n v="9"/>
    <n v="28.91"/>
    <n v="18.170000000000002"/>
    <n v="163.53000000000003"/>
    <n v="260.19"/>
    <n v="-96.659999999999968"/>
  </r>
  <r>
    <s v="TXN05336"/>
    <x v="197"/>
    <s v="CUST0208"/>
    <x v="1347"/>
    <x v="2"/>
    <x v="69"/>
    <x v="69"/>
    <x v="1"/>
    <n v="9"/>
    <n v="25.33"/>
    <n v="64.040000000000006"/>
    <n v="576.36"/>
    <n v="227.96999999999997"/>
    <n v="348.39000000000004"/>
  </r>
  <r>
    <s v="TXN05337"/>
    <x v="55"/>
    <s v="CUST0883"/>
    <x v="429"/>
    <x v="3"/>
    <x v="45"/>
    <x v="45"/>
    <x v="4"/>
    <n v="5"/>
    <n v="39.729999999999997"/>
    <n v="35.19"/>
    <n v="175.95"/>
    <n v="198.64999999999998"/>
    <n v="-22.699999999999989"/>
  </r>
  <r>
    <s v="TXN05338"/>
    <x v="284"/>
    <s v="CUST1008"/>
    <x v="691"/>
    <x v="2"/>
    <x v="42"/>
    <x v="42"/>
    <x v="1"/>
    <n v="9"/>
    <n v="1.35"/>
    <n v="8.73"/>
    <n v="78.570000000000007"/>
    <n v="12.15"/>
    <n v="66.42"/>
  </r>
  <r>
    <s v="TXN05339"/>
    <x v="171"/>
    <s v="CUST0405"/>
    <x v="1314"/>
    <x v="1"/>
    <x v="55"/>
    <x v="55"/>
    <x v="1"/>
    <n v="7"/>
    <n v="21.45"/>
    <n v="41.22"/>
    <n v="288.53999999999996"/>
    <n v="150.15"/>
    <n v="138.38999999999996"/>
  </r>
  <r>
    <s v="TXN05340"/>
    <x v="315"/>
    <s v="CUST0174"/>
    <x v="514"/>
    <x v="1"/>
    <x v="67"/>
    <x v="67"/>
    <x v="3"/>
    <n v="8"/>
    <n v="31.5"/>
    <n v="89.77"/>
    <n v="718.16"/>
    <n v="252"/>
    <n v="466.15999999999997"/>
  </r>
  <r>
    <s v="TXN05341"/>
    <x v="38"/>
    <s v="CUST1084"/>
    <x v="166"/>
    <x v="3"/>
    <x v="48"/>
    <x v="48"/>
    <x v="0"/>
    <n v="5"/>
    <n v="1.01"/>
    <n v="98.96"/>
    <n v="494.79999999999995"/>
    <n v="5.05"/>
    <n v="489.74999999999994"/>
  </r>
  <r>
    <s v="TXN05342"/>
    <x v="199"/>
    <s v="CUST1054"/>
    <x v="1080"/>
    <x v="0"/>
    <x v="58"/>
    <x v="58"/>
    <x v="0"/>
    <n v="9"/>
    <n v="11.76"/>
    <n v="17.57"/>
    <n v="158.13"/>
    <n v="105.84"/>
    <n v="52.289999999999992"/>
  </r>
  <r>
    <s v="TXN05343"/>
    <x v="99"/>
    <s v="CUST0315"/>
    <x v="962"/>
    <x v="3"/>
    <x v="56"/>
    <x v="56"/>
    <x v="0"/>
    <n v="9"/>
    <n v="41.18"/>
    <n v="63.45"/>
    <n v="571.05000000000007"/>
    <n v="370.62"/>
    <n v="200.43000000000006"/>
  </r>
  <r>
    <s v="TXN05344"/>
    <x v="77"/>
    <s v="CUST0842"/>
    <x v="535"/>
    <x v="3"/>
    <x v="11"/>
    <x v="11"/>
    <x v="2"/>
    <n v="3"/>
    <n v="45.97"/>
    <n v="81.06"/>
    <n v="243.18"/>
    <n v="137.91"/>
    <n v="105.27000000000001"/>
  </r>
  <r>
    <s v="TXN05345"/>
    <x v="30"/>
    <s v="CUST0254"/>
    <x v="43"/>
    <x v="0"/>
    <x v="23"/>
    <x v="23"/>
    <x v="2"/>
    <n v="4"/>
    <n v="13.68"/>
    <n v="27.19"/>
    <n v="108.76"/>
    <n v="54.72"/>
    <n v="54.040000000000006"/>
  </r>
  <r>
    <s v="TXN05346"/>
    <x v="131"/>
    <s v="CUST0999"/>
    <x v="397"/>
    <x v="0"/>
    <x v="50"/>
    <x v="50"/>
    <x v="2"/>
    <n v="6"/>
    <n v="23.2"/>
    <n v="74.510000000000005"/>
    <n v="447.06000000000006"/>
    <n v="139.19999999999999"/>
    <n v="307.86000000000007"/>
  </r>
  <r>
    <s v="TXN05347"/>
    <x v="89"/>
    <s v="CUST0015"/>
    <x v="796"/>
    <x v="1"/>
    <x v="1"/>
    <x v="1"/>
    <x v="1"/>
    <n v="1"/>
    <n v="22.93"/>
    <n v="38.5"/>
    <n v="38.5"/>
    <n v="22.93"/>
    <n v="15.57"/>
  </r>
  <r>
    <s v="TXN05348"/>
    <x v="69"/>
    <s v="CUST0319"/>
    <x v="237"/>
    <x v="0"/>
    <x v="56"/>
    <x v="56"/>
    <x v="0"/>
    <n v="8"/>
    <n v="41.18"/>
    <n v="22.27"/>
    <n v="178.16"/>
    <n v="329.44"/>
    <n v="-151.28"/>
  </r>
  <r>
    <s v="TXN05349"/>
    <x v="70"/>
    <s v="CUST1345"/>
    <x v="581"/>
    <x v="3"/>
    <x v="0"/>
    <x v="0"/>
    <x v="0"/>
    <n v="1"/>
    <n v="47.78"/>
    <n v="90.62"/>
    <n v="90.62"/>
    <n v="47.78"/>
    <n v="42.84"/>
  </r>
  <r>
    <s v="TXN05350"/>
    <x v="291"/>
    <s v="CUST0513"/>
    <x v="36"/>
    <x v="3"/>
    <x v="28"/>
    <x v="28"/>
    <x v="3"/>
    <n v="7"/>
    <n v="16.21"/>
    <n v="38.06"/>
    <n v="266.42"/>
    <n v="113.47"/>
    <n v="152.95000000000002"/>
  </r>
  <r>
    <s v="TXN05351"/>
    <x v="174"/>
    <s v="CUST0464"/>
    <x v="1461"/>
    <x v="0"/>
    <x v="64"/>
    <x v="64"/>
    <x v="4"/>
    <n v="7"/>
    <n v="34.61"/>
    <n v="97.67"/>
    <n v="683.69"/>
    <n v="242.26999999999998"/>
    <n v="441.42000000000007"/>
  </r>
  <r>
    <s v="TXN05352"/>
    <x v="82"/>
    <s v="CUST0964"/>
    <x v="386"/>
    <x v="1"/>
    <x v="64"/>
    <x v="64"/>
    <x v="4"/>
    <n v="5"/>
    <n v="34.61"/>
    <n v="23.46"/>
    <n v="117.30000000000001"/>
    <n v="173.05"/>
    <n v="-55.75"/>
  </r>
  <r>
    <s v="TXN05353"/>
    <x v="297"/>
    <s v="CUST0810"/>
    <x v="1335"/>
    <x v="1"/>
    <x v="45"/>
    <x v="45"/>
    <x v="4"/>
    <n v="6"/>
    <n v="39.729999999999997"/>
    <n v="41.31"/>
    <n v="247.86"/>
    <n v="238.38"/>
    <n v="9.4800000000000182"/>
  </r>
  <r>
    <s v="TXN05354"/>
    <x v="237"/>
    <s v="CUST0767"/>
    <x v="285"/>
    <x v="0"/>
    <x v="46"/>
    <x v="46"/>
    <x v="3"/>
    <n v="7"/>
    <n v="15.25"/>
    <n v="78.92"/>
    <n v="552.44000000000005"/>
    <n v="106.75"/>
    <n v="445.69000000000005"/>
  </r>
  <r>
    <s v="TXN05355"/>
    <x v="311"/>
    <s v="CUST0613"/>
    <x v="143"/>
    <x v="3"/>
    <x v="59"/>
    <x v="59"/>
    <x v="0"/>
    <n v="2"/>
    <n v="35.39"/>
    <n v="77.53"/>
    <n v="155.06"/>
    <n v="70.78"/>
    <n v="84.28"/>
  </r>
  <r>
    <s v="TXN05356"/>
    <x v="99"/>
    <s v="CUST0747"/>
    <x v="1165"/>
    <x v="0"/>
    <x v="67"/>
    <x v="67"/>
    <x v="3"/>
    <n v="2"/>
    <n v="31.5"/>
    <n v="18.18"/>
    <n v="36.36"/>
    <n v="63"/>
    <n v="-26.64"/>
  </r>
  <r>
    <s v="TXN05357"/>
    <x v="24"/>
    <s v="CUST0878"/>
    <x v="1421"/>
    <x v="0"/>
    <x v="30"/>
    <x v="30"/>
    <x v="3"/>
    <n v="6"/>
    <n v="24.03"/>
    <n v="67.260000000000005"/>
    <n v="403.56000000000006"/>
    <n v="144.18"/>
    <n v="259.38000000000005"/>
  </r>
  <r>
    <s v="TXN05358"/>
    <x v="124"/>
    <s v="CUST0374"/>
    <x v="959"/>
    <x v="3"/>
    <x v="43"/>
    <x v="43"/>
    <x v="0"/>
    <n v="4"/>
    <n v="30.96"/>
    <n v="83.68"/>
    <n v="334.72"/>
    <n v="123.84"/>
    <n v="210.88000000000002"/>
  </r>
  <r>
    <s v="TXN05359"/>
    <x v="73"/>
    <s v="CUST1099"/>
    <x v="753"/>
    <x v="3"/>
    <x v="74"/>
    <x v="74"/>
    <x v="3"/>
    <n v="8"/>
    <n v="8.86"/>
    <n v="39.880000000000003"/>
    <n v="319.04000000000002"/>
    <n v="70.88"/>
    <n v="248.16000000000003"/>
  </r>
  <r>
    <s v="TXN05360"/>
    <x v="74"/>
    <s v="CUST0552"/>
    <x v="534"/>
    <x v="0"/>
    <x v="61"/>
    <x v="61"/>
    <x v="1"/>
    <n v="5"/>
    <n v="36.08"/>
    <n v="88.79"/>
    <n v="443.95000000000005"/>
    <n v="180.39999999999998"/>
    <n v="263.55000000000007"/>
  </r>
  <r>
    <s v="TXN05361"/>
    <x v="243"/>
    <s v="CUST0223"/>
    <x v="449"/>
    <x v="3"/>
    <x v="5"/>
    <x v="5"/>
    <x v="2"/>
    <n v="8"/>
    <n v="35.82"/>
    <n v="27.66"/>
    <n v="221.28"/>
    <n v="286.56"/>
    <n v="-65.28"/>
  </r>
  <r>
    <s v="TXN05362"/>
    <x v="111"/>
    <s v="CUST0899"/>
    <x v="785"/>
    <x v="2"/>
    <x v="59"/>
    <x v="59"/>
    <x v="0"/>
    <n v="3"/>
    <n v="35.39"/>
    <n v="60.36"/>
    <n v="181.07999999999998"/>
    <n v="106.17"/>
    <n v="74.909999999999982"/>
  </r>
  <r>
    <s v="TXN05363"/>
    <x v="2"/>
    <s v="CUST1345"/>
    <x v="581"/>
    <x v="3"/>
    <x v="37"/>
    <x v="37"/>
    <x v="2"/>
    <n v="3"/>
    <n v="36.64"/>
    <n v="27.69"/>
    <n v="83.070000000000007"/>
    <n v="109.92"/>
    <n v="-26.849999999999994"/>
  </r>
  <r>
    <s v="TXN05364"/>
    <x v="44"/>
    <s v="CUST0900"/>
    <x v="1304"/>
    <x v="3"/>
    <x v="71"/>
    <x v="71"/>
    <x v="4"/>
    <n v="7"/>
    <n v="22.03"/>
    <n v="53.04"/>
    <n v="371.28"/>
    <n v="154.21"/>
    <n v="217.06999999999996"/>
  </r>
  <r>
    <s v="TXN05365"/>
    <x v="170"/>
    <s v="CUST0332"/>
    <x v="682"/>
    <x v="3"/>
    <x v="12"/>
    <x v="12"/>
    <x v="2"/>
    <n v="1"/>
    <n v="32.950000000000003"/>
    <n v="22.74"/>
    <n v="22.74"/>
    <n v="32.950000000000003"/>
    <n v="-10.210000000000004"/>
  </r>
  <r>
    <s v="TXN05366"/>
    <x v="259"/>
    <s v="CUST0287"/>
    <x v="739"/>
    <x v="2"/>
    <x v="56"/>
    <x v="56"/>
    <x v="0"/>
    <n v="5"/>
    <n v="41.18"/>
    <n v="65.290000000000006"/>
    <n v="326.45000000000005"/>
    <n v="205.9"/>
    <n v="120.55000000000004"/>
  </r>
  <r>
    <s v="TXN05367"/>
    <x v="10"/>
    <s v="CUST0725"/>
    <x v="180"/>
    <x v="3"/>
    <x v="40"/>
    <x v="40"/>
    <x v="4"/>
    <n v="8"/>
    <n v="21.9"/>
    <n v="30.48"/>
    <n v="243.84"/>
    <n v="175.2"/>
    <n v="68.640000000000015"/>
  </r>
  <r>
    <s v="TXN05368"/>
    <x v="226"/>
    <s v="CUST0889"/>
    <x v="1164"/>
    <x v="3"/>
    <x v="36"/>
    <x v="36"/>
    <x v="2"/>
    <n v="7"/>
    <n v="44.18"/>
    <n v="94.18"/>
    <n v="659.26"/>
    <n v="309.26"/>
    <n v="350"/>
  </r>
  <r>
    <s v="TXN05369"/>
    <x v="184"/>
    <s v="CUST0012"/>
    <x v="90"/>
    <x v="2"/>
    <x v="49"/>
    <x v="49"/>
    <x v="4"/>
    <n v="8"/>
    <n v="19.98"/>
    <n v="48.76"/>
    <n v="390.08"/>
    <n v="159.84"/>
    <n v="230.23999999999998"/>
  </r>
  <r>
    <s v="TXN05370"/>
    <x v="128"/>
    <s v="CUST0736"/>
    <x v="487"/>
    <x v="1"/>
    <x v="38"/>
    <x v="38"/>
    <x v="3"/>
    <n v="4"/>
    <n v="32.54"/>
    <n v="96.45"/>
    <n v="385.8"/>
    <n v="130.16"/>
    <n v="255.64000000000001"/>
  </r>
  <r>
    <s v="TXN05371"/>
    <x v="119"/>
    <s v="CUST1453"/>
    <x v="905"/>
    <x v="3"/>
    <x v="45"/>
    <x v="45"/>
    <x v="4"/>
    <n v="7"/>
    <n v="39.729999999999997"/>
    <n v="87.99"/>
    <n v="615.92999999999995"/>
    <n v="278.10999999999996"/>
    <n v="337.82"/>
  </r>
  <r>
    <s v="TXN05372"/>
    <x v="81"/>
    <s v="CUST0407"/>
    <x v="1211"/>
    <x v="1"/>
    <x v="26"/>
    <x v="26"/>
    <x v="4"/>
    <n v="8"/>
    <n v="21.34"/>
    <n v="60.85"/>
    <n v="486.8"/>
    <n v="170.72"/>
    <n v="316.08000000000004"/>
  </r>
  <r>
    <s v="TXN05373"/>
    <x v="74"/>
    <s v="CUST0227"/>
    <x v="1208"/>
    <x v="0"/>
    <x v="73"/>
    <x v="73"/>
    <x v="1"/>
    <n v="2"/>
    <n v="14.95"/>
    <n v="58.39"/>
    <n v="116.78"/>
    <n v="29.9"/>
    <n v="86.88"/>
  </r>
  <r>
    <s v="TXN05374"/>
    <x v="292"/>
    <s v="CUST0389"/>
    <x v="738"/>
    <x v="2"/>
    <x v="7"/>
    <x v="7"/>
    <x v="3"/>
    <n v="9"/>
    <n v="17.45"/>
    <n v="57.01"/>
    <n v="513.09"/>
    <n v="157.04999999999998"/>
    <n v="356.04000000000008"/>
  </r>
  <r>
    <s v="TXN05375"/>
    <x v="60"/>
    <s v="CUST0584"/>
    <x v="826"/>
    <x v="0"/>
    <x v="19"/>
    <x v="19"/>
    <x v="3"/>
    <n v="5"/>
    <n v="22.66"/>
    <n v="63.15"/>
    <n v="315.75"/>
    <n v="113.3"/>
    <n v="202.45"/>
  </r>
  <r>
    <s v="TXN05376"/>
    <x v="304"/>
    <s v="CUST0083"/>
    <x v="871"/>
    <x v="1"/>
    <x v="73"/>
    <x v="73"/>
    <x v="1"/>
    <n v="7"/>
    <n v="14.95"/>
    <n v="45.71"/>
    <n v="319.97000000000003"/>
    <n v="104.64999999999999"/>
    <n v="215.32000000000005"/>
  </r>
  <r>
    <s v="TXN05377"/>
    <x v="179"/>
    <s v="CUST0274"/>
    <x v="789"/>
    <x v="2"/>
    <x v="28"/>
    <x v="28"/>
    <x v="3"/>
    <n v="4"/>
    <n v="16.21"/>
    <n v="50.89"/>
    <n v="203.56"/>
    <n v="64.84"/>
    <n v="138.72"/>
  </r>
  <r>
    <s v="TXN05378"/>
    <x v="359"/>
    <s v="CUST0809"/>
    <x v="1098"/>
    <x v="3"/>
    <x v="43"/>
    <x v="43"/>
    <x v="0"/>
    <n v="5"/>
    <n v="30.96"/>
    <n v="90.38"/>
    <n v="451.9"/>
    <n v="154.80000000000001"/>
    <n v="297.09999999999997"/>
  </r>
  <r>
    <s v="TXN05379"/>
    <x v="303"/>
    <s v="CUST0863"/>
    <x v="567"/>
    <x v="2"/>
    <x v="12"/>
    <x v="12"/>
    <x v="2"/>
    <n v="3"/>
    <n v="32.950000000000003"/>
    <n v="53.03"/>
    <n v="159.09"/>
    <n v="98.850000000000009"/>
    <n v="60.239999999999995"/>
  </r>
  <r>
    <s v="TXN05380"/>
    <x v="291"/>
    <s v="CUST0679"/>
    <x v="123"/>
    <x v="1"/>
    <x v="26"/>
    <x v="26"/>
    <x v="4"/>
    <n v="3"/>
    <n v="21.34"/>
    <n v="26.04"/>
    <n v="78.12"/>
    <n v="64.02"/>
    <n v="14.100000000000009"/>
  </r>
  <r>
    <s v="TXN05381"/>
    <x v="281"/>
    <s v="CUST0065"/>
    <x v="274"/>
    <x v="3"/>
    <x v="3"/>
    <x v="3"/>
    <x v="0"/>
    <n v="1"/>
    <n v="28.91"/>
    <n v="68.400000000000006"/>
    <n v="68.400000000000006"/>
    <n v="28.91"/>
    <n v="39.490000000000009"/>
  </r>
  <r>
    <s v="TXN05382"/>
    <x v="326"/>
    <s v="CUST0329"/>
    <x v="1069"/>
    <x v="3"/>
    <x v="29"/>
    <x v="29"/>
    <x v="2"/>
    <n v="9"/>
    <n v="14.75"/>
    <n v="81.83"/>
    <n v="736.47"/>
    <n v="132.75"/>
    <n v="603.72"/>
  </r>
  <r>
    <s v="TXN05383"/>
    <x v="86"/>
    <s v="CUST1365"/>
    <x v="961"/>
    <x v="0"/>
    <x v="47"/>
    <x v="47"/>
    <x v="2"/>
    <n v="8"/>
    <n v="29.86"/>
    <n v="57.06"/>
    <n v="456.48"/>
    <n v="238.88"/>
    <n v="217.60000000000002"/>
  </r>
  <r>
    <s v="TXN05384"/>
    <x v="331"/>
    <s v="CUST0408"/>
    <x v="834"/>
    <x v="2"/>
    <x v="63"/>
    <x v="63"/>
    <x v="4"/>
    <n v="9"/>
    <n v="28.03"/>
    <n v="61.07"/>
    <n v="549.63"/>
    <n v="252.27"/>
    <n v="297.36"/>
  </r>
  <r>
    <s v="TXN05385"/>
    <x v="201"/>
    <s v="CUST0982"/>
    <x v="231"/>
    <x v="3"/>
    <x v="65"/>
    <x v="65"/>
    <x v="1"/>
    <n v="9"/>
    <n v="47.62"/>
    <n v="31.5"/>
    <n v="283.5"/>
    <n v="428.58"/>
    <n v="-145.07999999999998"/>
  </r>
  <r>
    <s v="TXN05386"/>
    <x v="185"/>
    <s v="CUST1363"/>
    <x v="394"/>
    <x v="2"/>
    <x v="34"/>
    <x v="34"/>
    <x v="2"/>
    <n v="8"/>
    <n v="8.02"/>
    <n v="49.33"/>
    <n v="394.64"/>
    <n v="64.16"/>
    <n v="330.48"/>
  </r>
  <r>
    <s v="TXN05387"/>
    <x v="339"/>
    <s v="CUST0545"/>
    <x v="1305"/>
    <x v="2"/>
    <x v="56"/>
    <x v="56"/>
    <x v="0"/>
    <n v="9"/>
    <n v="41.18"/>
    <n v="86.66"/>
    <n v="779.93999999999994"/>
    <n v="370.62"/>
    <n v="409.31999999999994"/>
  </r>
  <r>
    <s v="TXN05388"/>
    <x v="77"/>
    <s v="CUST0244"/>
    <x v="1062"/>
    <x v="1"/>
    <x v="7"/>
    <x v="7"/>
    <x v="3"/>
    <n v="5"/>
    <n v="17.45"/>
    <n v="84.58"/>
    <n v="422.9"/>
    <n v="87.25"/>
    <n v="335.65"/>
  </r>
  <r>
    <s v="TXN05389"/>
    <x v="30"/>
    <s v="CUST0863"/>
    <x v="567"/>
    <x v="2"/>
    <x v="11"/>
    <x v="11"/>
    <x v="2"/>
    <n v="4"/>
    <n v="45.97"/>
    <n v="83.66"/>
    <n v="334.64"/>
    <n v="183.88"/>
    <n v="150.76"/>
  </r>
  <r>
    <s v="TXN05390"/>
    <x v="123"/>
    <s v="CUST1002"/>
    <x v="742"/>
    <x v="2"/>
    <x v="19"/>
    <x v="19"/>
    <x v="3"/>
    <n v="3"/>
    <n v="22.66"/>
    <n v="79.97"/>
    <n v="239.91"/>
    <n v="67.98"/>
    <n v="171.93"/>
  </r>
  <r>
    <s v="TXN05391"/>
    <x v="52"/>
    <s v="CUST1127"/>
    <x v="216"/>
    <x v="0"/>
    <x v="1"/>
    <x v="1"/>
    <x v="1"/>
    <n v="5"/>
    <n v="22.93"/>
    <n v="90.62"/>
    <n v="453.1"/>
    <n v="114.65"/>
    <n v="338.45000000000005"/>
  </r>
  <r>
    <s v="TXN05392"/>
    <x v="114"/>
    <s v="CUST1015"/>
    <x v="875"/>
    <x v="3"/>
    <x v="11"/>
    <x v="11"/>
    <x v="2"/>
    <n v="5"/>
    <n v="45.97"/>
    <n v="71.73"/>
    <n v="358.65000000000003"/>
    <n v="229.85"/>
    <n v="128.80000000000004"/>
  </r>
  <r>
    <s v="TXN05393"/>
    <x v="101"/>
    <s v="CUST1397"/>
    <x v="723"/>
    <x v="0"/>
    <x v="40"/>
    <x v="40"/>
    <x v="4"/>
    <n v="3"/>
    <n v="21.9"/>
    <n v="43.71"/>
    <n v="131.13"/>
    <n v="65.699999999999989"/>
    <n v="65.430000000000007"/>
  </r>
  <r>
    <s v="TXN05394"/>
    <x v="58"/>
    <s v="CUST1463"/>
    <x v="411"/>
    <x v="2"/>
    <x v="13"/>
    <x v="13"/>
    <x v="0"/>
    <n v="1"/>
    <n v="4.59"/>
    <n v="29.6"/>
    <n v="29.6"/>
    <n v="4.59"/>
    <n v="25.01"/>
  </r>
  <r>
    <s v="TXN05395"/>
    <x v="318"/>
    <s v="CUST0261"/>
    <x v="407"/>
    <x v="1"/>
    <x v="67"/>
    <x v="67"/>
    <x v="3"/>
    <n v="5"/>
    <n v="31.5"/>
    <n v="45.72"/>
    <n v="228.6"/>
    <n v="157.5"/>
    <n v="71.099999999999994"/>
  </r>
  <r>
    <s v="TXN05396"/>
    <x v="226"/>
    <s v="CUST0666"/>
    <x v="395"/>
    <x v="0"/>
    <x v="46"/>
    <x v="46"/>
    <x v="3"/>
    <n v="7"/>
    <n v="15.25"/>
    <n v="85.15"/>
    <n v="596.05000000000007"/>
    <n v="106.75"/>
    <n v="489.30000000000007"/>
  </r>
  <r>
    <s v="TXN05397"/>
    <x v="39"/>
    <s v="CUST0819"/>
    <x v="1283"/>
    <x v="3"/>
    <x v="65"/>
    <x v="65"/>
    <x v="1"/>
    <n v="6"/>
    <n v="47.62"/>
    <n v="63.66"/>
    <n v="381.96"/>
    <n v="285.71999999999997"/>
    <n v="96.240000000000009"/>
  </r>
  <r>
    <s v="TXN05398"/>
    <x v="211"/>
    <s v="CUST1028"/>
    <x v="533"/>
    <x v="2"/>
    <x v="31"/>
    <x v="31"/>
    <x v="3"/>
    <n v="7"/>
    <n v="13.9"/>
    <n v="42.73"/>
    <n v="299.10999999999996"/>
    <n v="97.3"/>
    <n v="201.80999999999995"/>
  </r>
  <r>
    <s v="TXN05399"/>
    <x v="130"/>
    <s v="CUST1487"/>
    <x v="615"/>
    <x v="2"/>
    <x v="53"/>
    <x v="53"/>
    <x v="2"/>
    <n v="9"/>
    <n v="23.58"/>
    <n v="96.45"/>
    <n v="868.05000000000007"/>
    <n v="212.21999999999997"/>
    <n v="655.83000000000015"/>
  </r>
  <r>
    <s v="TXN05400"/>
    <x v="61"/>
    <s v="CUST0797"/>
    <x v="743"/>
    <x v="0"/>
    <x v="44"/>
    <x v="44"/>
    <x v="4"/>
    <n v="3"/>
    <n v="2.25"/>
    <n v="72.41"/>
    <n v="217.23"/>
    <n v="6.75"/>
    <n v="210.48"/>
  </r>
  <r>
    <s v="TXN05401"/>
    <x v="243"/>
    <s v="CUST0270"/>
    <x v="80"/>
    <x v="0"/>
    <x v="58"/>
    <x v="58"/>
    <x v="0"/>
    <n v="8"/>
    <n v="11.76"/>
    <n v="85.22"/>
    <n v="681.76"/>
    <n v="94.08"/>
    <n v="587.67999999999995"/>
  </r>
  <r>
    <s v="TXN05402"/>
    <x v="233"/>
    <s v="CUST0225"/>
    <x v="488"/>
    <x v="1"/>
    <x v="6"/>
    <x v="6"/>
    <x v="1"/>
    <n v="5"/>
    <n v="49.21"/>
    <n v="88.71"/>
    <n v="443.54999999999995"/>
    <n v="246.05"/>
    <n v="197.49999999999994"/>
  </r>
  <r>
    <s v="TXN05403"/>
    <x v="155"/>
    <s v="CUST0221"/>
    <x v="1058"/>
    <x v="3"/>
    <x v="54"/>
    <x v="54"/>
    <x v="1"/>
    <n v="8"/>
    <n v="48.6"/>
    <n v="99.21"/>
    <n v="793.68"/>
    <n v="388.8"/>
    <n v="404.87999999999994"/>
  </r>
  <r>
    <s v="TXN05404"/>
    <x v="10"/>
    <s v="CUST0044"/>
    <x v="941"/>
    <x v="0"/>
    <x v="38"/>
    <x v="38"/>
    <x v="3"/>
    <n v="1"/>
    <n v="32.54"/>
    <n v="44.33"/>
    <n v="44.33"/>
    <n v="32.54"/>
    <n v="11.79"/>
  </r>
  <r>
    <s v="TXN05405"/>
    <x v="241"/>
    <s v="CUST0259"/>
    <x v="1316"/>
    <x v="3"/>
    <x v="43"/>
    <x v="43"/>
    <x v="0"/>
    <n v="9"/>
    <n v="30.96"/>
    <n v="53.77"/>
    <n v="483.93"/>
    <n v="278.64"/>
    <n v="205.29000000000002"/>
  </r>
  <r>
    <s v="TXN05406"/>
    <x v="159"/>
    <s v="CUST0319"/>
    <x v="237"/>
    <x v="0"/>
    <x v="64"/>
    <x v="64"/>
    <x v="4"/>
    <n v="7"/>
    <n v="34.61"/>
    <n v="37.96"/>
    <n v="265.72000000000003"/>
    <n v="242.26999999999998"/>
    <n v="23.450000000000045"/>
  </r>
  <r>
    <s v="TXN05407"/>
    <x v="116"/>
    <s v="CUST0705"/>
    <x v="964"/>
    <x v="1"/>
    <x v="17"/>
    <x v="17"/>
    <x v="1"/>
    <n v="1"/>
    <n v="26.74"/>
    <n v="26.57"/>
    <n v="26.57"/>
    <n v="26.74"/>
    <n v="-0.16999999999999815"/>
  </r>
  <r>
    <s v="TXN05408"/>
    <x v="94"/>
    <s v="CUST1025"/>
    <x v="291"/>
    <x v="2"/>
    <x v="58"/>
    <x v="58"/>
    <x v="0"/>
    <n v="3"/>
    <n v="11.76"/>
    <n v="39.35"/>
    <n v="118.05000000000001"/>
    <n v="35.28"/>
    <n v="82.77000000000001"/>
  </r>
  <r>
    <s v="TXN05409"/>
    <x v="59"/>
    <s v="CUST0028"/>
    <x v="1273"/>
    <x v="0"/>
    <x v="64"/>
    <x v="64"/>
    <x v="4"/>
    <n v="7"/>
    <n v="34.61"/>
    <n v="70.89"/>
    <n v="496.23"/>
    <n v="242.26999999999998"/>
    <n v="253.96000000000004"/>
  </r>
  <r>
    <s v="TXN05410"/>
    <x v="14"/>
    <s v="CUST1402"/>
    <x v="383"/>
    <x v="2"/>
    <x v="31"/>
    <x v="31"/>
    <x v="3"/>
    <n v="5"/>
    <n v="13.9"/>
    <n v="37.28"/>
    <n v="186.4"/>
    <n v="69.5"/>
    <n v="116.9"/>
  </r>
  <r>
    <s v="TXN05411"/>
    <x v="177"/>
    <s v="CUST0485"/>
    <x v="532"/>
    <x v="3"/>
    <x v="17"/>
    <x v="17"/>
    <x v="1"/>
    <n v="5"/>
    <n v="26.74"/>
    <n v="19.8"/>
    <n v="99"/>
    <n v="133.69999999999999"/>
    <n v="-34.699999999999989"/>
  </r>
  <r>
    <s v="TXN05412"/>
    <x v="125"/>
    <s v="CUST0107"/>
    <x v="1203"/>
    <x v="3"/>
    <x v="12"/>
    <x v="12"/>
    <x v="2"/>
    <n v="6"/>
    <n v="32.950000000000003"/>
    <n v="14.86"/>
    <n v="89.16"/>
    <n v="197.70000000000002"/>
    <n v="-108.54000000000002"/>
  </r>
  <r>
    <s v="TXN05413"/>
    <x v="77"/>
    <s v="CUST1390"/>
    <x v="634"/>
    <x v="0"/>
    <x v="64"/>
    <x v="64"/>
    <x v="4"/>
    <n v="3"/>
    <n v="34.61"/>
    <n v="85.57"/>
    <n v="256.70999999999998"/>
    <n v="103.83"/>
    <n v="152.88"/>
  </r>
  <r>
    <s v="TXN05414"/>
    <x v="26"/>
    <s v="CUST0701"/>
    <x v="432"/>
    <x v="0"/>
    <x v="12"/>
    <x v="12"/>
    <x v="2"/>
    <n v="5"/>
    <n v="32.950000000000003"/>
    <n v="83.75"/>
    <n v="418.75"/>
    <n v="164.75"/>
    <n v="254"/>
  </r>
  <r>
    <s v="TXN05415"/>
    <x v="316"/>
    <s v="CUST0880"/>
    <x v="1389"/>
    <x v="0"/>
    <x v="11"/>
    <x v="11"/>
    <x v="2"/>
    <n v="2"/>
    <n v="45.97"/>
    <n v="51.44"/>
    <n v="102.88"/>
    <n v="91.94"/>
    <n v="10.939999999999998"/>
  </r>
  <r>
    <s v="TXN05416"/>
    <x v="362"/>
    <s v="CUST1223"/>
    <x v="1344"/>
    <x v="3"/>
    <x v="62"/>
    <x v="62"/>
    <x v="2"/>
    <n v="4"/>
    <n v="46.58"/>
    <n v="64.31"/>
    <n v="257.24"/>
    <n v="186.32"/>
    <n v="70.920000000000016"/>
  </r>
  <r>
    <s v="TXN05417"/>
    <x v="9"/>
    <s v="CUST0017"/>
    <x v="476"/>
    <x v="3"/>
    <x v="2"/>
    <x v="2"/>
    <x v="1"/>
    <n v="7"/>
    <n v="33.65"/>
    <n v="66.209999999999994"/>
    <n v="463.46999999999997"/>
    <n v="235.54999999999998"/>
    <n v="227.92"/>
  </r>
  <r>
    <s v="TXN05418"/>
    <x v="206"/>
    <s v="CUST0890"/>
    <x v="866"/>
    <x v="1"/>
    <x v="43"/>
    <x v="43"/>
    <x v="0"/>
    <n v="6"/>
    <n v="30.96"/>
    <n v="25.68"/>
    <n v="154.07999999999998"/>
    <n v="185.76"/>
    <n v="-31.680000000000007"/>
  </r>
  <r>
    <s v="TXN05419"/>
    <x v="244"/>
    <s v="CUST0984"/>
    <x v="1462"/>
    <x v="0"/>
    <x v="42"/>
    <x v="42"/>
    <x v="1"/>
    <n v="9"/>
    <n v="1.35"/>
    <n v="80.09"/>
    <n v="720.81000000000006"/>
    <n v="12.15"/>
    <n v="708.66000000000008"/>
  </r>
  <r>
    <s v="TXN05420"/>
    <x v="97"/>
    <s v="CUST0593"/>
    <x v="570"/>
    <x v="1"/>
    <x v="34"/>
    <x v="34"/>
    <x v="2"/>
    <n v="2"/>
    <n v="8.02"/>
    <n v="60.47"/>
    <n v="120.94"/>
    <n v="16.04"/>
    <n v="104.9"/>
  </r>
  <r>
    <s v="TXN05421"/>
    <x v="132"/>
    <s v="CUST0578"/>
    <x v="489"/>
    <x v="1"/>
    <x v="13"/>
    <x v="13"/>
    <x v="0"/>
    <n v="8"/>
    <n v="4.59"/>
    <n v="81.99"/>
    <n v="655.92"/>
    <n v="36.72"/>
    <n v="619.19999999999993"/>
  </r>
  <r>
    <s v="TXN05422"/>
    <x v="8"/>
    <s v="CUST0996"/>
    <x v="919"/>
    <x v="2"/>
    <x v="25"/>
    <x v="25"/>
    <x v="2"/>
    <n v="5"/>
    <n v="40.75"/>
    <n v="17.8"/>
    <n v="89"/>
    <n v="203.75"/>
    <n v="-114.75"/>
  </r>
  <r>
    <s v="TXN05423"/>
    <x v="73"/>
    <s v="CUST0170"/>
    <x v="1415"/>
    <x v="1"/>
    <x v="54"/>
    <x v="54"/>
    <x v="1"/>
    <n v="1"/>
    <n v="48.6"/>
    <n v="22.14"/>
    <n v="22.14"/>
    <n v="48.6"/>
    <n v="-26.46"/>
  </r>
  <r>
    <s v="TXN05424"/>
    <x v="133"/>
    <s v="CUST0879"/>
    <x v="1221"/>
    <x v="1"/>
    <x v="56"/>
    <x v="56"/>
    <x v="0"/>
    <n v="9"/>
    <n v="41.18"/>
    <n v="6.09"/>
    <n v="54.81"/>
    <n v="370.62"/>
    <n v="-315.81"/>
  </r>
  <r>
    <s v="TXN05425"/>
    <x v="121"/>
    <s v="CUST0508"/>
    <x v="865"/>
    <x v="2"/>
    <x v="52"/>
    <x v="52"/>
    <x v="1"/>
    <n v="8"/>
    <n v="14.27"/>
    <n v="47.2"/>
    <n v="377.6"/>
    <n v="114.16"/>
    <n v="263.44000000000005"/>
  </r>
  <r>
    <s v="TXN05426"/>
    <x v="120"/>
    <s v="CUST1265"/>
    <x v="979"/>
    <x v="1"/>
    <x v="11"/>
    <x v="11"/>
    <x v="2"/>
    <n v="9"/>
    <n v="45.97"/>
    <n v="66.27"/>
    <n v="596.42999999999995"/>
    <n v="413.73"/>
    <n v="182.69999999999993"/>
  </r>
  <r>
    <s v="TXN05427"/>
    <x v="204"/>
    <s v="CUST0313"/>
    <x v="1111"/>
    <x v="3"/>
    <x v="55"/>
    <x v="55"/>
    <x v="1"/>
    <n v="6"/>
    <n v="21.45"/>
    <n v="45.42"/>
    <n v="272.52"/>
    <n v="128.69999999999999"/>
    <n v="143.82"/>
  </r>
  <r>
    <s v="TXN05428"/>
    <x v="344"/>
    <s v="CUST1494"/>
    <x v="186"/>
    <x v="0"/>
    <x v="37"/>
    <x v="37"/>
    <x v="2"/>
    <n v="2"/>
    <n v="36.64"/>
    <n v="26.3"/>
    <n v="52.6"/>
    <n v="73.28"/>
    <n v="-20.68"/>
  </r>
  <r>
    <s v="TXN05429"/>
    <x v="46"/>
    <s v="CUST1048"/>
    <x v="55"/>
    <x v="3"/>
    <x v="24"/>
    <x v="24"/>
    <x v="0"/>
    <n v="5"/>
    <n v="24.52"/>
    <n v="70.989999999999995"/>
    <n v="354.95"/>
    <n v="122.6"/>
    <n v="232.35"/>
  </r>
  <r>
    <s v="TXN05430"/>
    <x v="255"/>
    <s v="CUST0383"/>
    <x v="1160"/>
    <x v="3"/>
    <x v="2"/>
    <x v="2"/>
    <x v="1"/>
    <n v="7"/>
    <n v="33.65"/>
    <n v="62.26"/>
    <n v="435.82"/>
    <n v="235.54999999999998"/>
    <n v="200.27"/>
  </r>
  <r>
    <s v="TXN05431"/>
    <x v="296"/>
    <s v="CUST0511"/>
    <x v="1413"/>
    <x v="1"/>
    <x v="0"/>
    <x v="0"/>
    <x v="0"/>
    <n v="9"/>
    <n v="47.78"/>
    <n v="61.72"/>
    <n v="555.48"/>
    <n v="430.02"/>
    <n v="125.46000000000004"/>
  </r>
  <r>
    <s v="TXN05432"/>
    <x v="337"/>
    <s v="CUST0576"/>
    <x v="592"/>
    <x v="0"/>
    <x v="19"/>
    <x v="19"/>
    <x v="3"/>
    <n v="1"/>
    <n v="22.66"/>
    <n v="27.61"/>
    <n v="27.61"/>
    <n v="22.66"/>
    <n v="4.9499999999999993"/>
  </r>
  <r>
    <s v="TXN05433"/>
    <x v="113"/>
    <s v="CUST0236"/>
    <x v="1346"/>
    <x v="1"/>
    <x v="62"/>
    <x v="62"/>
    <x v="2"/>
    <n v="7"/>
    <n v="46.58"/>
    <n v="75.489999999999995"/>
    <n v="528.42999999999995"/>
    <n v="326.06"/>
    <n v="202.36999999999995"/>
  </r>
  <r>
    <s v="TXN05434"/>
    <x v="313"/>
    <s v="CUST0540"/>
    <x v="1123"/>
    <x v="3"/>
    <x v="17"/>
    <x v="17"/>
    <x v="1"/>
    <n v="7"/>
    <n v="26.74"/>
    <n v="98.61"/>
    <n v="690.27"/>
    <n v="187.17999999999998"/>
    <n v="503.09000000000003"/>
  </r>
  <r>
    <s v="TXN05435"/>
    <x v="99"/>
    <s v="CUST1436"/>
    <x v="604"/>
    <x v="3"/>
    <x v="37"/>
    <x v="37"/>
    <x v="2"/>
    <n v="6"/>
    <n v="36.64"/>
    <n v="22.61"/>
    <n v="135.66"/>
    <n v="219.84"/>
    <n v="-84.18"/>
  </r>
  <r>
    <s v="TXN05436"/>
    <x v="282"/>
    <s v="CUST0507"/>
    <x v="1372"/>
    <x v="3"/>
    <x v="40"/>
    <x v="40"/>
    <x v="4"/>
    <n v="3"/>
    <n v="21.9"/>
    <n v="47.61"/>
    <n v="142.82999999999998"/>
    <n v="65.699999999999989"/>
    <n v="77.13"/>
  </r>
  <r>
    <s v="TXN05437"/>
    <x v="146"/>
    <s v="CUST1365"/>
    <x v="961"/>
    <x v="0"/>
    <x v="51"/>
    <x v="51"/>
    <x v="2"/>
    <n v="4"/>
    <n v="3.13"/>
    <n v="73.38"/>
    <n v="293.52"/>
    <n v="12.52"/>
    <n v="281"/>
  </r>
  <r>
    <s v="TXN05438"/>
    <x v="263"/>
    <s v="CUST0879"/>
    <x v="1221"/>
    <x v="1"/>
    <x v="50"/>
    <x v="50"/>
    <x v="2"/>
    <n v="1"/>
    <n v="23.2"/>
    <n v="21.14"/>
    <n v="21.14"/>
    <n v="23.2"/>
    <n v="-2.0599999999999987"/>
  </r>
  <r>
    <s v="TXN05439"/>
    <x v="69"/>
    <s v="CUST0407"/>
    <x v="1211"/>
    <x v="1"/>
    <x v="30"/>
    <x v="30"/>
    <x v="3"/>
    <n v="7"/>
    <n v="24.03"/>
    <n v="5.0999999999999996"/>
    <n v="35.699999999999996"/>
    <n v="168.21"/>
    <n v="-132.51000000000002"/>
  </r>
  <r>
    <s v="TXN05440"/>
    <x v="40"/>
    <s v="CUST0971"/>
    <x v="937"/>
    <x v="0"/>
    <x v="58"/>
    <x v="58"/>
    <x v="0"/>
    <n v="9"/>
    <n v="11.76"/>
    <n v="38"/>
    <n v="342"/>
    <n v="105.84"/>
    <n v="236.16"/>
  </r>
  <r>
    <s v="TXN05441"/>
    <x v="90"/>
    <s v="CUST1447"/>
    <x v="46"/>
    <x v="1"/>
    <x v="13"/>
    <x v="13"/>
    <x v="0"/>
    <n v="3"/>
    <n v="4.59"/>
    <n v="71.19"/>
    <n v="213.57"/>
    <n v="13.77"/>
    <n v="199.79999999999998"/>
  </r>
  <r>
    <s v="TXN05442"/>
    <x v="258"/>
    <s v="CUST0212"/>
    <x v="317"/>
    <x v="1"/>
    <x v="9"/>
    <x v="9"/>
    <x v="4"/>
    <n v="6"/>
    <n v="38.15"/>
    <n v="55.34"/>
    <n v="332.04"/>
    <n v="228.89999999999998"/>
    <n v="103.14000000000004"/>
  </r>
  <r>
    <s v="TXN05443"/>
    <x v="187"/>
    <s v="CUST1436"/>
    <x v="604"/>
    <x v="3"/>
    <x v="65"/>
    <x v="65"/>
    <x v="1"/>
    <n v="5"/>
    <n v="47.62"/>
    <n v="27.1"/>
    <n v="135.5"/>
    <n v="238.1"/>
    <n v="-102.6"/>
  </r>
  <r>
    <s v="TXN05444"/>
    <x v="360"/>
    <s v="CUST1496"/>
    <x v="74"/>
    <x v="2"/>
    <x v="4"/>
    <x v="4"/>
    <x v="1"/>
    <n v="3"/>
    <n v="1.21"/>
    <n v="96.12"/>
    <n v="288.36"/>
    <n v="3.63"/>
    <n v="284.73"/>
  </r>
  <r>
    <s v="TXN05445"/>
    <x v="344"/>
    <s v="CUST1029"/>
    <x v="1443"/>
    <x v="0"/>
    <x v="37"/>
    <x v="37"/>
    <x v="2"/>
    <n v="5"/>
    <n v="36.64"/>
    <n v="17.579999999999998"/>
    <n v="87.899999999999991"/>
    <n v="183.2"/>
    <n v="-95.3"/>
  </r>
  <r>
    <s v="TXN05446"/>
    <x v="134"/>
    <s v="CUST1252"/>
    <x v="131"/>
    <x v="2"/>
    <x v="3"/>
    <x v="3"/>
    <x v="0"/>
    <n v="2"/>
    <n v="28.91"/>
    <n v="64.209999999999994"/>
    <n v="128.41999999999999"/>
    <n v="57.82"/>
    <n v="70.599999999999994"/>
  </r>
  <r>
    <s v="TXN05447"/>
    <x v="333"/>
    <s v="CUST0372"/>
    <x v="1343"/>
    <x v="1"/>
    <x v="0"/>
    <x v="0"/>
    <x v="0"/>
    <n v="2"/>
    <n v="47.78"/>
    <n v="29.65"/>
    <n v="59.3"/>
    <n v="95.56"/>
    <n v="-36.260000000000005"/>
  </r>
  <r>
    <s v="TXN05448"/>
    <x v="261"/>
    <s v="CUST0387"/>
    <x v="1089"/>
    <x v="1"/>
    <x v="53"/>
    <x v="53"/>
    <x v="2"/>
    <n v="3"/>
    <n v="23.58"/>
    <n v="78.89"/>
    <n v="236.67000000000002"/>
    <n v="70.739999999999995"/>
    <n v="165.93"/>
  </r>
  <r>
    <s v="TXN05449"/>
    <x v="280"/>
    <s v="CUST1211"/>
    <x v="428"/>
    <x v="3"/>
    <x v="70"/>
    <x v="70"/>
    <x v="2"/>
    <n v="4"/>
    <n v="36.229999999999997"/>
    <n v="37.21"/>
    <n v="148.84"/>
    <n v="144.91999999999999"/>
    <n v="3.9200000000000159"/>
  </r>
  <r>
    <s v="TXN05450"/>
    <x v="317"/>
    <s v="CUST1289"/>
    <x v="165"/>
    <x v="1"/>
    <x v="9"/>
    <x v="9"/>
    <x v="4"/>
    <n v="1"/>
    <n v="38.15"/>
    <n v="81.63"/>
    <n v="81.63"/>
    <n v="38.15"/>
    <n v="43.48"/>
  </r>
  <r>
    <s v="TXN05451"/>
    <x v="293"/>
    <s v="CUST1300"/>
    <x v="1427"/>
    <x v="3"/>
    <x v="68"/>
    <x v="68"/>
    <x v="0"/>
    <n v="7"/>
    <n v="1.38"/>
    <n v="85.81"/>
    <n v="600.67000000000007"/>
    <n v="9.66"/>
    <n v="591.0100000000001"/>
  </r>
  <r>
    <s v="TXN05452"/>
    <x v="122"/>
    <s v="CUST0305"/>
    <x v="706"/>
    <x v="2"/>
    <x v="72"/>
    <x v="72"/>
    <x v="1"/>
    <n v="4"/>
    <n v="3.66"/>
    <n v="88.98"/>
    <n v="355.92"/>
    <n v="14.64"/>
    <n v="341.28000000000003"/>
  </r>
  <r>
    <s v="TXN05453"/>
    <x v="346"/>
    <s v="CUST0470"/>
    <x v="1425"/>
    <x v="2"/>
    <x v="26"/>
    <x v="26"/>
    <x v="4"/>
    <n v="2"/>
    <n v="21.34"/>
    <n v="39.35"/>
    <n v="78.7"/>
    <n v="42.68"/>
    <n v="36.020000000000003"/>
  </r>
  <r>
    <s v="TXN05454"/>
    <x v="70"/>
    <s v="CUST0247"/>
    <x v="1257"/>
    <x v="1"/>
    <x v="55"/>
    <x v="55"/>
    <x v="1"/>
    <n v="9"/>
    <n v="21.45"/>
    <n v="47.82"/>
    <n v="430.38"/>
    <n v="193.04999999999998"/>
    <n v="237.33"/>
  </r>
  <r>
    <s v="TXN05455"/>
    <x v="91"/>
    <s v="CUST0271"/>
    <x v="936"/>
    <x v="2"/>
    <x v="23"/>
    <x v="23"/>
    <x v="2"/>
    <n v="5"/>
    <n v="13.68"/>
    <n v="27.43"/>
    <n v="137.15"/>
    <n v="68.400000000000006"/>
    <n v="68.75"/>
  </r>
  <r>
    <s v="TXN05456"/>
    <x v="184"/>
    <s v="CUST0822"/>
    <x v="1219"/>
    <x v="2"/>
    <x v="25"/>
    <x v="25"/>
    <x v="2"/>
    <n v="7"/>
    <n v="40.75"/>
    <n v="79.61"/>
    <n v="557.27"/>
    <n v="285.25"/>
    <n v="272.02"/>
  </r>
  <r>
    <s v="TXN05457"/>
    <x v="153"/>
    <s v="CUST0079"/>
    <x v="1398"/>
    <x v="3"/>
    <x v="31"/>
    <x v="31"/>
    <x v="3"/>
    <n v="8"/>
    <n v="13.9"/>
    <n v="50.95"/>
    <n v="407.6"/>
    <n v="111.2"/>
    <n v="296.40000000000003"/>
  </r>
  <r>
    <s v="TXN05458"/>
    <x v="78"/>
    <s v="CUST0561"/>
    <x v="334"/>
    <x v="2"/>
    <x v="35"/>
    <x v="35"/>
    <x v="4"/>
    <n v="2"/>
    <n v="48.19"/>
    <n v="66.41"/>
    <n v="132.82"/>
    <n v="96.38"/>
    <n v="36.44"/>
  </r>
  <r>
    <s v="TXN05459"/>
    <x v="187"/>
    <s v="CUST0394"/>
    <x v="817"/>
    <x v="2"/>
    <x v="28"/>
    <x v="28"/>
    <x v="3"/>
    <n v="4"/>
    <n v="16.21"/>
    <n v="43.86"/>
    <n v="175.44"/>
    <n v="64.84"/>
    <n v="110.6"/>
  </r>
  <r>
    <s v="TXN05460"/>
    <x v="153"/>
    <s v="CUST0300"/>
    <x v="1029"/>
    <x v="3"/>
    <x v="64"/>
    <x v="64"/>
    <x v="4"/>
    <n v="8"/>
    <n v="34.61"/>
    <n v="45.05"/>
    <n v="360.4"/>
    <n v="276.88"/>
    <n v="83.519999999999982"/>
  </r>
  <r>
    <s v="TXN05461"/>
    <x v="226"/>
    <s v="CUST0874"/>
    <x v="362"/>
    <x v="2"/>
    <x v="72"/>
    <x v="72"/>
    <x v="1"/>
    <n v="6"/>
    <n v="3.66"/>
    <n v="98.64"/>
    <n v="591.84"/>
    <n v="21.96"/>
    <n v="569.88"/>
  </r>
  <r>
    <s v="TXN05462"/>
    <x v="61"/>
    <s v="CUST0037"/>
    <x v="1116"/>
    <x v="3"/>
    <x v="71"/>
    <x v="71"/>
    <x v="4"/>
    <n v="5"/>
    <n v="22.03"/>
    <n v="41.71"/>
    <n v="208.55"/>
    <n v="110.15"/>
    <n v="98.4"/>
  </r>
  <r>
    <s v="TXN05463"/>
    <x v="70"/>
    <s v="CUST1263"/>
    <x v="369"/>
    <x v="0"/>
    <x v="32"/>
    <x v="32"/>
    <x v="1"/>
    <n v="9"/>
    <n v="3.21"/>
    <n v="42.33"/>
    <n v="380.96999999999997"/>
    <n v="28.89"/>
    <n v="352.08"/>
  </r>
  <r>
    <s v="TXN05464"/>
    <x v="169"/>
    <s v="CUST0409"/>
    <x v="1006"/>
    <x v="0"/>
    <x v="53"/>
    <x v="53"/>
    <x v="2"/>
    <n v="5"/>
    <n v="23.58"/>
    <n v="32.950000000000003"/>
    <n v="164.75"/>
    <n v="117.89999999999999"/>
    <n v="46.850000000000009"/>
  </r>
  <r>
    <s v="TXN05465"/>
    <x v="119"/>
    <s v="CUST0187"/>
    <x v="44"/>
    <x v="0"/>
    <x v="60"/>
    <x v="60"/>
    <x v="1"/>
    <n v="3"/>
    <n v="42.74"/>
    <n v="90.36"/>
    <n v="271.08"/>
    <n v="128.22"/>
    <n v="142.85999999999999"/>
  </r>
  <r>
    <s v="TXN05466"/>
    <x v="188"/>
    <s v="CUST0105"/>
    <x v="1282"/>
    <x v="0"/>
    <x v="35"/>
    <x v="35"/>
    <x v="4"/>
    <n v="1"/>
    <n v="48.19"/>
    <n v="98.52"/>
    <n v="98.52"/>
    <n v="48.19"/>
    <n v="50.33"/>
  </r>
  <r>
    <s v="TXN05467"/>
    <x v="22"/>
    <s v="CUST0779"/>
    <x v="1349"/>
    <x v="1"/>
    <x v="7"/>
    <x v="7"/>
    <x v="3"/>
    <n v="3"/>
    <n v="17.45"/>
    <n v="26.37"/>
    <n v="79.11"/>
    <n v="52.349999999999994"/>
    <n v="26.760000000000005"/>
  </r>
  <r>
    <s v="TXN05468"/>
    <x v="267"/>
    <s v="CUST0835"/>
    <x v="1081"/>
    <x v="3"/>
    <x v="5"/>
    <x v="5"/>
    <x v="2"/>
    <n v="4"/>
    <n v="35.82"/>
    <n v="9.5399999999999991"/>
    <n v="38.159999999999997"/>
    <n v="143.28"/>
    <n v="-105.12"/>
  </r>
  <r>
    <s v="TXN05469"/>
    <x v="205"/>
    <s v="CUST1076"/>
    <x v="282"/>
    <x v="0"/>
    <x v="16"/>
    <x v="16"/>
    <x v="3"/>
    <n v="2"/>
    <n v="47.88"/>
    <n v="36.54"/>
    <n v="73.08"/>
    <n v="95.76"/>
    <n v="-22.680000000000007"/>
  </r>
  <r>
    <s v="TXN05470"/>
    <x v="170"/>
    <s v="CUST0628"/>
    <x v="950"/>
    <x v="0"/>
    <x v="56"/>
    <x v="56"/>
    <x v="0"/>
    <n v="9"/>
    <n v="41.18"/>
    <n v="58.87"/>
    <n v="529.82999999999993"/>
    <n v="370.62"/>
    <n v="159.20999999999992"/>
  </r>
  <r>
    <s v="TXN05471"/>
    <x v="363"/>
    <s v="CUST1434"/>
    <x v="133"/>
    <x v="3"/>
    <x v="62"/>
    <x v="62"/>
    <x v="2"/>
    <n v="7"/>
    <n v="46.58"/>
    <n v="56.05"/>
    <n v="392.34999999999997"/>
    <n v="326.06"/>
    <n v="66.289999999999964"/>
  </r>
  <r>
    <s v="TXN05472"/>
    <x v="150"/>
    <s v="CUST1298"/>
    <x v="559"/>
    <x v="3"/>
    <x v="26"/>
    <x v="26"/>
    <x v="4"/>
    <n v="2"/>
    <n v="21.34"/>
    <n v="75.91"/>
    <n v="151.82"/>
    <n v="42.68"/>
    <n v="109.13999999999999"/>
  </r>
  <r>
    <s v="TXN05473"/>
    <x v="70"/>
    <s v="CUST0474"/>
    <x v="1463"/>
    <x v="1"/>
    <x v="44"/>
    <x v="44"/>
    <x v="4"/>
    <n v="3"/>
    <n v="2.25"/>
    <n v="52.69"/>
    <n v="158.07"/>
    <n v="6.75"/>
    <n v="151.32"/>
  </r>
  <r>
    <s v="TXN05474"/>
    <x v="92"/>
    <s v="CUST0455"/>
    <x v="983"/>
    <x v="1"/>
    <x v="47"/>
    <x v="47"/>
    <x v="2"/>
    <n v="2"/>
    <n v="29.86"/>
    <n v="30.93"/>
    <n v="61.86"/>
    <n v="59.72"/>
    <n v="2.1400000000000006"/>
  </r>
  <r>
    <s v="TXN05475"/>
    <x v="216"/>
    <s v="CUST0689"/>
    <x v="1140"/>
    <x v="3"/>
    <x v="25"/>
    <x v="25"/>
    <x v="2"/>
    <n v="4"/>
    <n v="40.75"/>
    <n v="76.77"/>
    <n v="307.08"/>
    <n v="163"/>
    <n v="144.07999999999998"/>
  </r>
  <r>
    <s v="TXN05476"/>
    <x v="62"/>
    <s v="CUST0873"/>
    <x v="770"/>
    <x v="1"/>
    <x v="30"/>
    <x v="30"/>
    <x v="3"/>
    <n v="1"/>
    <n v="24.03"/>
    <n v="62.11"/>
    <n v="62.11"/>
    <n v="24.03"/>
    <n v="38.08"/>
  </r>
  <r>
    <s v="TXN05477"/>
    <x v="231"/>
    <s v="CUST0982"/>
    <x v="231"/>
    <x v="3"/>
    <x v="46"/>
    <x v="46"/>
    <x v="3"/>
    <n v="8"/>
    <n v="15.25"/>
    <n v="64.48"/>
    <n v="515.84"/>
    <n v="122"/>
    <n v="393.84000000000003"/>
  </r>
  <r>
    <s v="TXN05478"/>
    <x v="219"/>
    <s v="CUST0126"/>
    <x v="454"/>
    <x v="3"/>
    <x v="42"/>
    <x v="42"/>
    <x v="1"/>
    <n v="2"/>
    <n v="1.35"/>
    <n v="30.46"/>
    <n v="60.92"/>
    <n v="2.7"/>
    <n v="58.22"/>
  </r>
  <r>
    <s v="TXN05479"/>
    <x v="57"/>
    <s v="CUST1045"/>
    <x v="1464"/>
    <x v="0"/>
    <x v="18"/>
    <x v="18"/>
    <x v="4"/>
    <n v="9"/>
    <n v="45.26"/>
    <n v="18.61"/>
    <n v="167.49"/>
    <n v="407.34"/>
    <n v="-239.84999999999997"/>
  </r>
  <r>
    <s v="TXN05480"/>
    <x v="293"/>
    <s v="CUST0875"/>
    <x v="173"/>
    <x v="3"/>
    <x v="28"/>
    <x v="28"/>
    <x v="3"/>
    <n v="8"/>
    <n v="16.21"/>
    <n v="98.58"/>
    <n v="788.64"/>
    <n v="129.68"/>
    <n v="658.96"/>
  </r>
  <r>
    <s v="TXN05481"/>
    <x v="301"/>
    <s v="CUST1319"/>
    <x v="1102"/>
    <x v="3"/>
    <x v="55"/>
    <x v="55"/>
    <x v="1"/>
    <n v="8"/>
    <n v="21.45"/>
    <n v="79.39"/>
    <n v="635.12"/>
    <n v="171.6"/>
    <n v="463.52"/>
  </r>
  <r>
    <s v="TXN05482"/>
    <x v="147"/>
    <s v="CUST0106"/>
    <x v="70"/>
    <x v="1"/>
    <x v="1"/>
    <x v="1"/>
    <x v="1"/>
    <n v="2"/>
    <n v="22.93"/>
    <n v="22.14"/>
    <n v="44.28"/>
    <n v="45.86"/>
    <n v="-1.5799999999999983"/>
  </r>
  <r>
    <s v="TXN05483"/>
    <x v="303"/>
    <s v="CUST0624"/>
    <x v="1"/>
    <x v="1"/>
    <x v="62"/>
    <x v="62"/>
    <x v="2"/>
    <n v="6"/>
    <n v="46.58"/>
    <n v="59.88"/>
    <n v="359.28000000000003"/>
    <n v="279.48"/>
    <n v="79.800000000000011"/>
  </r>
  <r>
    <s v="TXN05484"/>
    <x v="264"/>
    <s v="CUST0226"/>
    <x v="837"/>
    <x v="1"/>
    <x v="35"/>
    <x v="35"/>
    <x v="4"/>
    <n v="5"/>
    <n v="48.19"/>
    <n v="89.82"/>
    <n v="449.09999999999997"/>
    <n v="240.95"/>
    <n v="208.14999999999998"/>
  </r>
  <r>
    <s v="TXN05485"/>
    <x v="280"/>
    <s v="CUST0552"/>
    <x v="534"/>
    <x v="0"/>
    <x v="18"/>
    <x v="18"/>
    <x v="4"/>
    <n v="4"/>
    <n v="45.26"/>
    <n v="18.89"/>
    <n v="75.56"/>
    <n v="181.04"/>
    <n v="-105.47999999999999"/>
  </r>
  <r>
    <s v="TXN05486"/>
    <x v="151"/>
    <s v="CUST0745"/>
    <x v="392"/>
    <x v="0"/>
    <x v="70"/>
    <x v="70"/>
    <x v="2"/>
    <n v="4"/>
    <n v="36.229999999999997"/>
    <n v="61.35"/>
    <n v="245.4"/>
    <n v="144.91999999999999"/>
    <n v="100.48000000000002"/>
  </r>
  <r>
    <s v="TXN05487"/>
    <x v="263"/>
    <s v="CUST0575"/>
    <x v="258"/>
    <x v="2"/>
    <x v="31"/>
    <x v="31"/>
    <x v="3"/>
    <n v="9"/>
    <n v="13.9"/>
    <n v="19.54"/>
    <n v="175.85999999999999"/>
    <n v="125.10000000000001"/>
    <n v="50.759999999999977"/>
  </r>
  <r>
    <s v="TXN05488"/>
    <x v="310"/>
    <s v="CUST0719"/>
    <x v="1465"/>
    <x v="0"/>
    <x v="65"/>
    <x v="65"/>
    <x v="1"/>
    <n v="8"/>
    <n v="47.62"/>
    <n v="90.61"/>
    <n v="724.88"/>
    <n v="380.96"/>
    <n v="343.92"/>
  </r>
  <r>
    <s v="TXN05489"/>
    <x v="101"/>
    <s v="CUST1458"/>
    <x v="40"/>
    <x v="2"/>
    <x v="44"/>
    <x v="44"/>
    <x v="4"/>
    <n v="5"/>
    <n v="2.25"/>
    <n v="13.93"/>
    <n v="69.650000000000006"/>
    <n v="11.25"/>
    <n v="58.400000000000006"/>
  </r>
  <r>
    <s v="TXN05490"/>
    <x v="111"/>
    <s v="CUST0857"/>
    <x v="853"/>
    <x v="0"/>
    <x v="46"/>
    <x v="46"/>
    <x v="3"/>
    <n v="8"/>
    <n v="15.25"/>
    <n v="64.97"/>
    <n v="519.76"/>
    <n v="122"/>
    <n v="397.76"/>
  </r>
  <r>
    <s v="TXN05491"/>
    <x v="221"/>
    <s v="CUST0506"/>
    <x v="864"/>
    <x v="3"/>
    <x v="30"/>
    <x v="30"/>
    <x v="3"/>
    <n v="9"/>
    <n v="24.03"/>
    <n v="93.74"/>
    <n v="843.66"/>
    <n v="216.27"/>
    <n v="627.39"/>
  </r>
  <r>
    <s v="TXN05492"/>
    <x v="91"/>
    <s v="CUST0656"/>
    <x v="969"/>
    <x v="0"/>
    <x v="70"/>
    <x v="70"/>
    <x v="2"/>
    <n v="8"/>
    <n v="36.229999999999997"/>
    <n v="32.85"/>
    <n v="262.8"/>
    <n v="289.83999999999997"/>
    <n v="-27.039999999999964"/>
  </r>
  <r>
    <s v="TXN05493"/>
    <x v="65"/>
    <s v="CUST0098"/>
    <x v="1148"/>
    <x v="0"/>
    <x v="2"/>
    <x v="2"/>
    <x v="1"/>
    <n v="4"/>
    <n v="33.65"/>
    <n v="56.91"/>
    <n v="227.64"/>
    <n v="134.6"/>
    <n v="93.039999999999992"/>
  </r>
  <r>
    <s v="TXN05494"/>
    <x v="86"/>
    <s v="CUST0373"/>
    <x v="1212"/>
    <x v="1"/>
    <x v="6"/>
    <x v="6"/>
    <x v="1"/>
    <n v="3"/>
    <n v="49.21"/>
    <n v="85.14"/>
    <n v="255.42000000000002"/>
    <n v="147.63"/>
    <n v="107.79000000000002"/>
  </r>
  <r>
    <s v="TXN05495"/>
    <x v="102"/>
    <s v="CUST0084"/>
    <x v="788"/>
    <x v="1"/>
    <x v="30"/>
    <x v="30"/>
    <x v="3"/>
    <n v="9"/>
    <n v="24.03"/>
    <n v="21.75"/>
    <n v="195.75"/>
    <n v="216.27"/>
    <n v="-20.52000000000001"/>
  </r>
  <r>
    <s v="TXN05496"/>
    <x v="286"/>
    <s v="CUST0002"/>
    <x v="485"/>
    <x v="3"/>
    <x v="2"/>
    <x v="2"/>
    <x v="1"/>
    <n v="1"/>
    <n v="33.65"/>
    <n v="38.74"/>
    <n v="38.74"/>
    <n v="33.65"/>
    <n v="5.0900000000000034"/>
  </r>
  <r>
    <s v="TXN05497"/>
    <x v="296"/>
    <s v="CUST0107"/>
    <x v="1203"/>
    <x v="3"/>
    <x v="73"/>
    <x v="73"/>
    <x v="1"/>
    <n v="4"/>
    <n v="14.95"/>
    <n v="70.959999999999994"/>
    <n v="283.83999999999997"/>
    <n v="59.8"/>
    <n v="224.03999999999996"/>
  </r>
  <r>
    <s v="TXN05498"/>
    <x v="209"/>
    <s v="CUST1353"/>
    <x v="453"/>
    <x v="2"/>
    <x v="41"/>
    <x v="41"/>
    <x v="4"/>
    <n v="4"/>
    <n v="45.1"/>
    <n v="79.930000000000007"/>
    <n v="319.72000000000003"/>
    <n v="180.4"/>
    <n v="139.32000000000002"/>
  </r>
  <r>
    <s v="TXN05499"/>
    <x v="98"/>
    <s v="CUST0659"/>
    <x v="777"/>
    <x v="2"/>
    <x v="56"/>
    <x v="56"/>
    <x v="0"/>
    <n v="5"/>
    <n v="41.18"/>
    <n v="94.68"/>
    <n v="473.40000000000003"/>
    <n v="205.9"/>
    <n v="267.5"/>
  </r>
  <r>
    <s v="TXN05500"/>
    <x v="261"/>
    <s v="CUST0435"/>
    <x v="208"/>
    <x v="1"/>
    <x v="53"/>
    <x v="53"/>
    <x v="2"/>
    <n v="8"/>
    <n v="23.58"/>
    <n v="98.04"/>
    <n v="784.32"/>
    <n v="188.64"/>
    <n v="595.68000000000006"/>
  </r>
  <r>
    <s v="TXN05501"/>
    <x v="329"/>
    <s v="CUST0585"/>
    <x v="958"/>
    <x v="3"/>
    <x v="38"/>
    <x v="38"/>
    <x v="3"/>
    <n v="2"/>
    <n v="32.54"/>
    <n v="85.55"/>
    <n v="171.1"/>
    <n v="65.08"/>
    <n v="106.02"/>
  </r>
  <r>
    <s v="TXN05502"/>
    <x v="123"/>
    <s v="CUST0967"/>
    <x v="1401"/>
    <x v="3"/>
    <x v="1"/>
    <x v="1"/>
    <x v="1"/>
    <n v="5"/>
    <n v="22.93"/>
    <n v="49.13"/>
    <n v="245.65"/>
    <n v="114.65"/>
    <n v="131"/>
  </r>
  <r>
    <s v="TXN05503"/>
    <x v="268"/>
    <s v="CUST0574"/>
    <x v="1391"/>
    <x v="2"/>
    <x v="31"/>
    <x v="31"/>
    <x v="3"/>
    <n v="2"/>
    <n v="13.9"/>
    <n v="30.92"/>
    <n v="61.84"/>
    <n v="27.8"/>
    <n v="34.040000000000006"/>
  </r>
  <r>
    <s v="TXN05504"/>
    <x v="246"/>
    <s v="CUST1243"/>
    <x v="1340"/>
    <x v="2"/>
    <x v="55"/>
    <x v="55"/>
    <x v="1"/>
    <n v="2"/>
    <n v="21.45"/>
    <n v="29.59"/>
    <n v="59.18"/>
    <n v="42.9"/>
    <n v="16.28"/>
  </r>
  <r>
    <s v="TXN05505"/>
    <x v="335"/>
    <s v="CUST0207"/>
    <x v="1294"/>
    <x v="0"/>
    <x v="33"/>
    <x v="33"/>
    <x v="3"/>
    <n v="6"/>
    <n v="35.53"/>
    <n v="51.55"/>
    <n v="309.29999999999995"/>
    <n v="213.18"/>
    <n v="96.119999999999948"/>
  </r>
  <r>
    <s v="TXN05506"/>
    <x v="238"/>
    <s v="CUST0883"/>
    <x v="429"/>
    <x v="3"/>
    <x v="1"/>
    <x v="1"/>
    <x v="1"/>
    <n v="2"/>
    <n v="22.93"/>
    <n v="55.69"/>
    <n v="111.38"/>
    <n v="45.86"/>
    <n v="65.52"/>
  </r>
  <r>
    <s v="TXN05507"/>
    <x v="265"/>
    <s v="CUST0379"/>
    <x v="111"/>
    <x v="0"/>
    <x v="21"/>
    <x v="21"/>
    <x v="0"/>
    <n v="7"/>
    <n v="12.41"/>
    <n v="7.8"/>
    <n v="54.6"/>
    <n v="86.87"/>
    <n v="-32.270000000000003"/>
  </r>
  <r>
    <s v="TXN05508"/>
    <x v="170"/>
    <s v="CUST0517"/>
    <x v="591"/>
    <x v="2"/>
    <x v="26"/>
    <x v="26"/>
    <x v="4"/>
    <n v="8"/>
    <n v="21.34"/>
    <n v="10.199999999999999"/>
    <n v="81.599999999999994"/>
    <n v="170.72"/>
    <n v="-89.12"/>
  </r>
  <r>
    <s v="TXN05509"/>
    <x v="338"/>
    <s v="CUST1007"/>
    <x v="1093"/>
    <x v="2"/>
    <x v="37"/>
    <x v="37"/>
    <x v="2"/>
    <n v="1"/>
    <n v="36.64"/>
    <n v="32.72"/>
    <n v="32.72"/>
    <n v="36.64"/>
    <n v="-3.9200000000000017"/>
  </r>
  <r>
    <s v="TXN05510"/>
    <x v="78"/>
    <s v="CUST0745"/>
    <x v="392"/>
    <x v="0"/>
    <x v="45"/>
    <x v="45"/>
    <x v="4"/>
    <n v="1"/>
    <n v="39.729999999999997"/>
    <n v="76.430000000000007"/>
    <n v="76.430000000000007"/>
    <n v="39.729999999999997"/>
    <n v="36.70000000000001"/>
  </r>
  <r>
    <s v="TXN05511"/>
    <x v="302"/>
    <s v="CUST0685"/>
    <x v="828"/>
    <x v="3"/>
    <x v="33"/>
    <x v="33"/>
    <x v="3"/>
    <n v="2"/>
    <n v="35.53"/>
    <n v="13.53"/>
    <n v="27.06"/>
    <n v="71.06"/>
    <n v="-44"/>
  </r>
  <r>
    <s v="TXN05512"/>
    <x v="39"/>
    <s v="CUST0624"/>
    <x v="1"/>
    <x v="1"/>
    <x v="14"/>
    <x v="14"/>
    <x v="3"/>
    <n v="2"/>
    <n v="23.97"/>
    <n v="61.59"/>
    <n v="123.18"/>
    <n v="47.94"/>
    <n v="75.240000000000009"/>
  </r>
  <r>
    <s v="TXN05513"/>
    <x v="263"/>
    <s v="CUST0229"/>
    <x v="596"/>
    <x v="3"/>
    <x v="10"/>
    <x v="10"/>
    <x v="1"/>
    <n v="5"/>
    <n v="41.78"/>
    <n v="84.35"/>
    <n v="421.75"/>
    <n v="208.9"/>
    <n v="212.85"/>
  </r>
  <r>
    <s v="TXN05514"/>
    <x v="205"/>
    <s v="CUST0199"/>
    <x v="1371"/>
    <x v="2"/>
    <x v="10"/>
    <x v="10"/>
    <x v="1"/>
    <n v="2"/>
    <n v="41.78"/>
    <n v="46.35"/>
    <n v="92.7"/>
    <n v="83.56"/>
    <n v="9.14"/>
  </r>
  <r>
    <s v="TXN05515"/>
    <x v="49"/>
    <s v="CUST1371"/>
    <x v="885"/>
    <x v="3"/>
    <x v="46"/>
    <x v="46"/>
    <x v="3"/>
    <n v="5"/>
    <n v="15.25"/>
    <n v="92.81"/>
    <n v="464.05"/>
    <n v="76.25"/>
    <n v="387.8"/>
  </r>
  <r>
    <s v="TXN05516"/>
    <x v="191"/>
    <s v="CUST0028"/>
    <x v="1273"/>
    <x v="0"/>
    <x v="69"/>
    <x v="69"/>
    <x v="1"/>
    <n v="8"/>
    <n v="25.33"/>
    <n v="84.02"/>
    <n v="672.16"/>
    <n v="202.64"/>
    <n v="469.52"/>
  </r>
  <r>
    <s v="TXN05517"/>
    <x v="279"/>
    <s v="CUST1399"/>
    <x v="636"/>
    <x v="0"/>
    <x v="63"/>
    <x v="63"/>
    <x v="4"/>
    <n v="8"/>
    <n v="28.03"/>
    <n v="49.9"/>
    <n v="399.2"/>
    <n v="224.24"/>
    <n v="174.95999999999998"/>
  </r>
  <r>
    <s v="TXN05518"/>
    <x v="187"/>
    <s v="CUST1131"/>
    <x v="523"/>
    <x v="1"/>
    <x v="26"/>
    <x v="26"/>
    <x v="4"/>
    <n v="3"/>
    <n v="21.34"/>
    <n v="7.57"/>
    <n v="22.71"/>
    <n v="64.02"/>
    <n v="-41.309999999999995"/>
  </r>
  <r>
    <s v="TXN05519"/>
    <x v="155"/>
    <s v="CUST0267"/>
    <x v="356"/>
    <x v="3"/>
    <x v="36"/>
    <x v="36"/>
    <x v="2"/>
    <n v="6"/>
    <n v="44.18"/>
    <n v="23.99"/>
    <n v="143.94"/>
    <n v="265.08"/>
    <n v="-121.13999999999999"/>
  </r>
  <r>
    <s v="TXN05520"/>
    <x v="212"/>
    <s v="CUST0679"/>
    <x v="123"/>
    <x v="1"/>
    <x v="23"/>
    <x v="23"/>
    <x v="2"/>
    <n v="6"/>
    <n v="13.68"/>
    <n v="72.56"/>
    <n v="435.36"/>
    <n v="82.08"/>
    <n v="353.28000000000003"/>
  </r>
  <r>
    <s v="TXN05521"/>
    <x v="328"/>
    <s v="CUST0739"/>
    <x v="1236"/>
    <x v="0"/>
    <x v="38"/>
    <x v="38"/>
    <x v="3"/>
    <n v="6"/>
    <n v="32.54"/>
    <n v="78.239999999999995"/>
    <n v="469.43999999999994"/>
    <n v="195.24"/>
    <n v="274.19999999999993"/>
  </r>
  <r>
    <s v="TXN05522"/>
    <x v="6"/>
    <s v="CUST0741"/>
    <x v="1023"/>
    <x v="1"/>
    <x v="66"/>
    <x v="66"/>
    <x v="2"/>
    <n v="1"/>
    <n v="31.85"/>
    <n v="76.75"/>
    <n v="76.75"/>
    <n v="31.85"/>
    <n v="44.9"/>
  </r>
  <r>
    <s v="TXN05523"/>
    <x v="99"/>
    <s v="CUST1207"/>
    <x v="1341"/>
    <x v="3"/>
    <x v="57"/>
    <x v="57"/>
    <x v="0"/>
    <n v="7"/>
    <n v="31.77"/>
    <n v="22.15"/>
    <n v="155.04999999999998"/>
    <n v="222.39"/>
    <n v="-67.34"/>
  </r>
  <r>
    <s v="TXN05524"/>
    <x v="272"/>
    <s v="CUST1084"/>
    <x v="166"/>
    <x v="3"/>
    <x v="10"/>
    <x v="10"/>
    <x v="1"/>
    <n v="9"/>
    <n v="41.78"/>
    <n v="8.83"/>
    <n v="79.47"/>
    <n v="376.02"/>
    <n v="-296.54999999999995"/>
  </r>
  <r>
    <s v="TXN05525"/>
    <x v="100"/>
    <s v="CUST1239"/>
    <x v="170"/>
    <x v="2"/>
    <x v="33"/>
    <x v="33"/>
    <x v="3"/>
    <n v="4"/>
    <n v="35.53"/>
    <n v="30.13"/>
    <n v="120.52"/>
    <n v="142.12"/>
    <n v="-21.600000000000009"/>
  </r>
  <r>
    <s v="TXN05526"/>
    <x v="131"/>
    <s v="CUST0762"/>
    <x v="279"/>
    <x v="2"/>
    <x v="60"/>
    <x v="60"/>
    <x v="1"/>
    <n v="7"/>
    <n v="42.74"/>
    <n v="39.229999999999997"/>
    <n v="274.60999999999996"/>
    <n v="299.18"/>
    <n v="-24.57000000000005"/>
  </r>
  <r>
    <s v="TXN05527"/>
    <x v="306"/>
    <s v="CUST0488"/>
    <x v="93"/>
    <x v="1"/>
    <x v="22"/>
    <x v="22"/>
    <x v="0"/>
    <n v="4"/>
    <n v="19.34"/>
    <n v="43.35"/>
    <n v="173.4"/>
    <n v="77.36"/>
    <n v="96.04"/>
  </r>
  <r>
    <s v="TXN05528"/>
    <x v="194"/>
    <s v="CUST1332"/>
    <x v="1367"/>
    <x v="1"/>
    <x v="35"/>
    <x v="35"/>
    <x v="4"/>
    <n v="3"/>
    <n v="48.19"/>
    <n v="53.91"/>
    <n v="161.72999999999999"/>
    <n v="144.57"/>
    <n v="17.159999999999997"/>
  </r>
  <r>
    <s v="TXN05529"/>
    <x v="141"/>
    <s v="CUST0566"/>
    <x v="929"/>
    <x v="2"/>
    <x v="30"/>
    <x v="30"/>
    <x v="3"/>
    <n v="5"/>
    <n v="24.03"/>
    <n v="96.15"/>
    <n v="480.75"/>
    <n v="120.15"/>
    <n v="360.6"/>
  </r>
  <r>
    <s v="TXN05530"/>
    <x v="129"/>
    <s v="CUST0431"/>
    <x v="1196"/>
    <x v="0"/>
    <x v="15"/>
    <x v="15"/>
    <x v="4"/>
    <n v="1"/>
    <n v="40"/>
    <n v="98.47"/>
    <n v="98.47"/>
    <n v="40"/>
    <n v="58.47"/>
  </r>
  <r>
    <s v="TXN05531"/>
    <x v="167"/>
    <s v="CUST1197"/>
    <x v="644"/>
    <x v="3"/>
    <x v="15"/>
    <x v="15"/>
    <x v="4"/>
    <n v="3"/>
    <n v="40"/>
    <n v="77.540000000000006"/>
    <n v="232.62"/>
    <n v="120"/>
    <n v="112.62"/>
  </r>
  <r>
    <s v="TXN05532"/>
    <x v="14"/>
    <s v="CUST0787"/>
    <x v="53"/>
    <x v="3"/>
    <x v="38"/>
    <x v="38"/>
    <x v="3"/>
    <n v="1"/>
    <n v="32.54"/>
    <n v="61.35"/>
    <n v="61.35"/>
    <n v="32.54"/>
    <n v="28.810000000000002"/>
  </r>
  <r>
    <s v="TXN05533"/>
    <x v="267"/>
    <s v="CUST0179"/>
    <x v="314"/>
    <x v="1"/>
    <x v="32"/>
    <x v="32"/>
    <x v="1"/>
    <n v="6"/>
    <n v="3.21"/>
    <n v="50.6"/>
    <n v="303.60000000000002"/>
    <n v="19.259999999999998"/>
    <n v="284.34000000000003"/>
  </r>
  <r>
    <s v="TXN05534"/>
    <x v="207"/>
    <s v="CUST0218"/>
    <x v="698"/>
    <x v="1"/>
    <x v="54"/>
    <x v="54"/>
    <x v="1"/>
    <n v="6"/>
    <n v="48.6"/>
    <n v="71.709999999999994"/>
    <n v="430.26"/>
    <n v="291.60000000000002"/>
    <n v="138.65999999999997"/>
  </r>
  <r>
    <s v="TXN05535"/>
    <x v="281"/>
    <s v="CUST0268"/>
    <x v="762"/>
    <x v="0"/>
    <x v="18"/>
    <x v="18"/>
    <x v="4"/>
    <n v="9"/>
    <n v="45.26"/>
    <n v="51.19"/>
    <n v="460.71"/>
    <n v="407.34"/>
    <n v="53.370000000000005"/>
  </r>
  <r>
    <s v="TXN05536"/>
    <x v="11"/>
    <s v="CUST1290"/>
    <x v="367"/>
    <x v="2"/>
    <x v="55"/>
    <x v="55"/>
    <x v="1"/>
    <n v="7"/>
    <n v="21.45"/>
    <n v="74.540000000000006"/>
    <n v="521.78000000000009"/>
    <n v="150.15"/>
    <n v="371.63000000000011"/>
  </r>
  <r>
    <s v="TXN05537"/>
    <x v="90"/>
    <s v="CUST1233"/>
    <x v="1064"/>
    <x v="1"/>
    <x v="32"/>
    <x v="32"/>
    <x v="1"/>
    <n v="6"/>
    <n v="3.21"/>
    <n v="50.11"/>
    <n v="300.65999999999997"/>
    <n v="19.259999999999998"/>
    <n v="281.39999999999998"/>
  </r>
  <r>
    <s v="TXN05538"/>
    <x v="253"/>
    <s v="CUST0247"/>
    <x v="1257"/>
    <x v="1"/>
    <x v="48"/>
    <x v="48"/>
    <x v="0"/>
    <n v="3"/>
    <n v="1.01"/>
    <n v="41.9"/>
    <n v="125.69999999999999"/>
    <n v="3.0300000000000002"/>
    <n v="122.66999999999999"/>
  </r>
  <r>
    <s v="TXN05539"/>
    <x v="49"/>
    <s v="CUST0085"/>
    <x v="637"/>
    <x v="2"/>
    <x v="51"/>
    <x v="51"/>
    <x v="2"/>
    <n v="2"/>
    <n v="3.13"/>
    <n v="46.36"/>
    <n v="92.72"/>
    <n v="6.26"/>
    <n v="86.46"/>
  </r>
  <r>
    <s v="TXN05540"/>
    <x v="223"/>
    <s v="CUST1202"/>
    <x v="1379"/>
    <x v="2"/>
    <x v="71"/>
    <x v="71"/>
    <x v="4"/>
    <n v="5"/>
    <n v="22.03"/>
    <n v="30.1"/>
    <n v="150.5"/>
    <n v="110.15"/>
    <n v="40.349999999999994"/>
  </r>
  <r>
    <s v="TXN05541"/>
    <x v="232"/>
    <s v="CUST1341"/>
    <x v="643"/>
    <x v="3"/>
    <x v="71"/>
    <x v="71"/>
    <x v="4"/>
    <n v="8"/>
    <n v="22.03"/>
    <n v="83.34"/>
    <n v="666.72"/>
    <n v="176.24"/>
    <n v="490.48"/>
  </r>
  <r>
    <s v="TXN05542"/>
    <x v="135"/>
    <s v="CUST0391"/>
    <x v="1222"/>
    <x v="2"/>
    <x v="20"/>
    <x v="20"/>
    <x v="3"/>
    <n v="5"/>
    <n v="40.85"/>
    <n v="98.7"/>
    <n v="493.5"/>
    <n v="204.25"/>
    <n v="289.25"/>
  </r>
  <r>
    <s v="TXN05543"/>
    <x v="350"/>
    <s v="CUST0396"/>
    <x v="662"/>
    <x v="2"/>
    <x v="7"/>
    <x v="7"/>
    <x v="3"/>
    <n v="7"/>
    <n v="17.45"/>
    <n v="51.62"/>
    <n v="361.34"/>
    <n v="122.14999999999999"/>
    <n v="239.19"/>
  </r>
  <r>
    <s v="TXN05544"/>
    <x v="186"/>
    <s v="CUST1444"/>
    <x v="364"/>
    <x v="3"/>
    <x v="5"/>
    <x v="5"/>
    <x v="2"/>
    <n v="4"/>
    <n v="35.82"/>
    <n v="15.45"/>
    <n v="61.8"/>
    <n v="143.28"/>
    <n v="-81.48"/>
  </r>
  <r>
    <s v="TXN05545"/>
    <x v="252"/>
    <s v="CUST0913"/>
    <x v="986"/>
    <x v="2"/>
    <x v="33"/>
    <x v="33"/>
    <x v="3"/>
    <n v="7"/>
    <n v="35.53"/>
    <n v="99.57"/>
    <n v="696.99"/>
    <n v="248.71"/>
    <n v="448.28"/>
  </r>
  <r>
    <s v="TXN05546"/>
    <x v="357"/>
    <s v="CUST0203"/>
    <x v="1071"/>
    <x v="3"/>
    <x v="26"/>
    <x v="26"/>
    <x v="4"/>
    <n v="1"/>
    <n v="21.34"/>
    <n v="41.37"/>
    <n v="41.37"/>
    <n v="21.34"/>
    <n v="20.029999999999998"/>
  </r>
  <r>
    <s v="TXN05547"/>
    <x v="362"/>
    <s v="CUST0154"/>
    <x v="1459"/>
    <x v="0"/>
    <x v="1"/>
    <x v="1"/>
    <x v="1"/>
    <n v="7"/>
    <n v="22.93"/>
    <n v="43.36"/>
    <n v="303.52"/>
    <n v="160.51"/>
    <n v="143.01"/>
  </r>
  <r>
    <s v="TXN05548"/>
    <x v="5"/>
    <s v="CUST1120"/>
    <x v="22"/>
    <x v="3"/>
    <x v="47"/>
    <x v="47"/>
    <x v="2"/>
    <n v="9"/>
    <n v="29.86"/>
    <n v="34.450000000000003"/>
    <n v="310.05"/>
    <n v="268.74"/>
    <n v="41.31"/>
  </r>
  <r>
    <s v="TXN05549"/>
    <x v="28"/>
    <s v="CUST1268"/>
    <x v="819"/>
    <x v="0"/>
    <x v="10"/>
    <x v="10"/>
    <x v="1"/>
    <n v="7"/>
    <n v="41.78"/>
    <n v="83.4"/>
    <n v="583.80000000000007"/>
    <n v="292.46000000000004"/>
    <n v="291.34000000000003"/>
  </r>
  <r>
    <s v="TXN05550"/>
    <x v="61"/>
    <s v="CUST0703"/>
    <x v="608"/>
    <x v="0"/>
    <x v="47"/>
    <x v="47"/>
    <x v="2"/>
    <n v="6"/>
    <n v="29.86"/>
    <n v="24.4"/>
    <n v="146.39999999999998"/>
    <n v="179.16"/>
    <n v="-32.760000000000019"/>
  </r>
  <r>
    <s v="TXN05551"/>
    <x v="238"/>
    <s v="CUST0618"/>
    <x v="624"/>
    <x v="2"/>
    <x v="38"/>
    <x v="38"/>
    <x v="3"/>
    <n v="6"/>
    <n v="32.54"/>
    <n v="90.13"/>
    <n v="540.78"/>
    <n v="195.24"/>
    <n v="345.53999999999996"/>
  </r>
  <r>
    <s v="TXN05552"/>
    <x v="299"/>
    <s v="CUST1486"/>
    <x v="660"/>
    <x v="3"/>
    <x v="39"/>
    <x v="39"/>
    <x v="1"/>
    <n v="6"/>
    <n v="2.85"/>
    <n v="90.28"/>
    <n v="541.68000000000006"/>
    <n v="17.100000000000001"/>
    <n v="524.58000000000004"/>
  </r>
  <r>
    <s v="TXN05553"/>
    <x v="127"/>
    <s v="CUST0972"/>
    <x v="232"/>
    <x v="2"/>
    <x v="61"/>
    <x v="61"/>
    <x v="1"/>
    <n v="6"/>
    <n v="36.08"/>
    <n v="80.040000000000006"/>
    <n v="480.24"/>
    <n v="216.48"/>
    <n v="263.76"/>
  </r>
  <r>
    <s v="TXN05554"/>
    <x v="269"/>
    <s v="CUST0414"/>
    <x v="33"/>
    <x v="1"/>
    <x v="21"/>
    <x v="21"/>
    <x v="0"/>
    <n v="6"/>
    <n v="12.41"/>
    <n v="58.74"/>
    <n v="352.44"/>
    <n v="74.460000000000008"/>
    <n v="277.98"/>
  </r>
  <r>
    <s v="TXN05555"/>
    <x v="108"/>
    <s v="CUST1093"/>
    <x v="375"/>
    <x v="2"/>
    <x v="0"/>
    <x v="0"/>
    <x v="0"/>
    <n v="7"/>
    <n v="47.78"/>
    <n v="89.38"/>
    <n v="625.66"/>
    <n v="334.46000000000004"/>
    <n v="291.19999999999993"/>
  </r>
  <r>
    <s v="TXN05556"/>
    <x v="322"/>
    <s v="CUST1477"/>
    <x v="748"/>
    <x v="0"/>
    <x v="7"/>
    <x v="7"/>
    <x v="3"/>
    <n v="9"/>
    <n v="17.45"/>
    <n v="24.61"/>
    <n v="221.49"/>
    <n v="157.04999999999998"/>
    <n v="64.440000000000026"/>
  </r>
  <r>
    <s v="TXN05557"/>
    <x v="65"/>
    <s v="CUST0315"/>
    <x v="962"/>
    <x v="3"/>
    <x v="52"/>
    <x v="52"/>
    <x v="1"/>
    <n v="6"/>
    <n v="14.27"/>
    <n v="18.32"/>
    <n v="109.92"/>
    <n v="85.62"/>
    <n v="24.299999999999997"/>
  </r>
  <r>
    <s v="TXN05558"/>
    <x v="211"/>
    <s v="CUST0090"/>
    <x v="61"/>
    <x v="3"/>
    <x v="20"/>
    <x v="20"/>
    <x v="3"/>
    <n v="1"/>
    <n v="40.85"/>
    <n v="90.12"/>
    <n v="90.12"/>
    <n v="40.85"/>
    <n v="49.27"/>
  </r>
  <r>
    <s v="TXN05559"/>
    <x v="121"/>
    <s v="CUST0262"/>
    <x v="480"/>
    <x v="3"/>
    <x v="16"/>
    <x v="16"/>
    <x v="3"/>
    <n v="7"/>
    <n v="47.88"/>
    <n v="44.12"/>
    <n v="308.83999999999997"/>
    <n v="335.16"/>
    <n v="-26.32000000000005"/>
  </r>
  <r>
    <s v="TXN05560"/>
    <x v="236"/>
    <s v="CUST0393"/>
    <x v="1073"/>
    <x v="2"/>
    <x v="12"/>
    <x v="12"/>
    <x v="2"/>
    <n v="9"/>
    <n v="32.950000000000003"/>
    <n v="9.4700000000000006"/>
    <n v="85.23"/>
    <n v="296.55"/>
    <n v="-211.32"/>
  </r>
  <r>
    <s v="TXN05561"/>
    <x v="143"/>
    <s v="CUST0857"/>
    <x v="853"/>
    <x v="0"/>
    <x v="27"/>
    <x v="27"/>
    <x v="3"/>
    <n v="2"/>
    <n v="9.64"/>
    <n v="28.6"/>
    <n v="57.2"/>
    <n v="19.28"/>
    <n v="37.92"/>
  </r>
  <r>
    <s v="TXN05562"/>
    <x v="361"/>
    <s v="CUST1128"/>
    <x v="59"/>
    <x v="0"/>
    <x v="14"/>
    <x v="14"/>
    <x v="3"/>
    <n v="9"/>
    <n v="23.97"/>
    <n v="69.650000000000006"/>
    <n v="626.85"/>
    <n v="215.73"/>
    <n v="411.12"/>
  </r>
  <r>
    <s v="TXN05563"/>
    <x v="82"/>
    <s v="CUST1458"/>
    <x v="40"/>
    <x v="2"/>
    <x v="57"/>
    <x v="57"/>
    <x v="0"/>
    <n v="9"/>
    <n v="31.77"/>
    <n v="41.69"/>
    <n v="375.21"/>
    <n v="285.93"/>
    <n v="89.279999999999973"/>
  </r>
  <r>
    <s v="TXN05564"/>
    <x v="154"/>
    <s v="CUST0518"/>
    <x v="1366"/>
    <x v="3"/>
    <x v="38"/>
    <x v="38"/>
    <x v="3"/>
    <n v="3"/>
    <n v="32.54"/>
    <n v="39.11"/>
    <n v="117.33"/>
    <n v="97.62"/>
    <n v="19.709999999999994"/>
  </r>
  <r>
    <s v="TXN05565"/>
    <x v="171"/>
    <s v="CUST1148"/>
    <x v="206"/>
    <x v="1"/>
    <x v="24"/>
    <x v="24"/>
    <x v="0"/>
    <n v="4"/>
    <n v="24.52"/>
    <n v="29.95"/>
    <n v="119.8"/>
    <n v="98.08"/>
    <n v="21.72"/>
  </r>
  <r>
    <s v="TXN05566"/>
    <x v="6"/>
    <s v="CUST0712"/>
    <x v="1155"/>
    <x v="2"/>
    <x v="60"/>
    <x v="60"/>
    <x v="1"/>
    <n v="5"/>
    <n v="42.74"/>
    <n v="71.87"/>
    <n v="359.35"/>
    <n v="213.70000000000002"/>
    <n v="145.65"/>
  </r>
  <r>
    <s v="TXN05567"/>
    <x v="302"/>
    <s v="CUST0750"/>
    <x v="1466"/>
    <x v="0"/>
    <x v="25"/>
    <x v="25"/>
    <x v="2"/>
    <n v="7"/>
    <n v="40.75"/>
    <n v="58.77"/>
    <n v="411.39000000000004"/>
    <n v="285.25"/>
    <n v="126.14000000000004"/>
  </r>
  <r>
    <s v="TXN05568"/>
    <x v="31"/>
    <s v="CUST0919"/>
    <x v="966"/>
    <x v="0"/>
    <x v="51"/>
    <x v="51"/>
    <x v="2"/>
    <n v="2"/>
    <n v="3.13"/>
    <n v="98.29"/>
    <n v="196.58"/>
    <n v="6.26"/>
    <n v="190.32000000000002"/>
  </r>
  <r>
    <s v="TXN05569"/>
    <x v="128"/>
    <s v="CUST1290"/>
    <x v="367"/>
    <x v="2"/>
    <x v="24"/>
    <x v="24"/>
    <x v="0"/>
    <n v="9"/>
    <n v="24.52"/>
    <n v="30.41"/>
    <n v="273.69"/>
    <n v="220.68"/>
    <n v="53.009999999999991"/>
  </r>
  <r>
    <s v="TXN05570"/>
    <x v="221"/>
    <s v="CUST1470"/>
    <x v="1151"/>
    <x v="0"/>
    <x v="27"/>
    <x v="27"/>
    <x v="3"/>
    <n v="5"/>
    <n v="9.64"/>
    <n v="24.07"/>
    <n v="120.35"/>
    <n v="48.2"/>
    <n v="72.149999999999991"/>
  </r>
  <r>
    <s v="TXN05571"/>
    <x v="221"/>
    <s v="CUST0241"/>
    <x v="79"/>
    <x v="2"/>
    <x v="66"/>
    <x v="66"/>
    <x v="2"/>
    <n v="8"/>
    <n v="31.85"/>
    <n v="93.73"/>
    <n v="749.84"/>
    <n v="254.8"/>
    <n v="495.04"/>
  </r>
  <r>
    <s v="TXN05572"/>
    <x v="151"/>
    <s v="CUST0894"/>
    <x v="716"/>
    <x v="0"/>
    <x v="56"/>
    <x v="56"/>
    <x v="0"/>
    <n v="8"/>
    <n v="41.18"/>
    <n v="33.21"/>
    <n v="265.68"/>
    <n v="329.44"/>
    <n v="-63.759999999999991"/>
  </r>
  <r>
    <s v="TXN05573"/>
    <x v="351"/>
    <s v="CUST0139"/>
    <x v="147"/>
    <x v="0"/>
    <x v="3"/>
    <x v="3"/>
    <x v="0"/>
    <n v="3"/>
    <n v="28.91"/>
    <n v="96.15"/>
    <n v="288.45000000000005"/>
    <n v="86.73"/>
    <n v="201.72000000000003"/>
  </r>
  <r>
    <s v="TXN05574"/>
    <x v="327"/>
    <s v="CUST0989"/>
    <x v="290"/>
    <x v="0"/>
    <x v="72"/>
    <x v="72"/>
    <x v="1"/>
    <n v="3"/>
    <n v="3.66"/>
    <n v="70.430000000000007"/>
    <n v="211.29000000000002"/>
    <n v="10.98"/>
    <n v="200.31000000000003"/>
  </r>
  <r>
    <s v="TXN05575"/>
    <x v="39"/>
    <s v="CUST0859"/>
    <x v="833"/>
    <x v="3"/>
    <x v="15"/>
    <x v="15"/>
    <x v="4"/>
    <n v="9"/>
    <n v="40"/>
    <n v="48.88"/>
    <n v="439.92"/>
    <n v="360"/>
    <n v="79.920000000000016"/>
  </r>
  <r>
    <s v="TXN05576"/>
    <x v="218"/>
    <s v="CUST1073"/>
    <x v="51"/>
    <x v="2"/>
    <x v="60"/>
    <x v="60"/>
    <x v="1"/>
    <n v="1"/>
    <n v="42.74"/>
    <n v="68.13"/>
    <n v="68.13"/>
    <n v="42.74"/>
    <n v="25.389999999999993"/>
  </r>
  <r>
    <s v="TXN05577"/>
    <x v="26"/>
    <s v="CUST1032"/>
    <x v="914"/>
    <x v="3"/>
    <x v="27"/>
    <x v="27"/>
    <x v="3"/>
    <n v="1"/>
    <n v="9.64"/>
    <n v="40.090000000000003"/>
    <n v="40.090000000000003"/>
    <n v="9.64"/>
    <n v="30.450000000000003"/>
  </r>
  <r>
    <s v="TXN05578"/>
    <x v="205"/>
    <s v="CUST0045"/>
    <x v="1279"/>
    <x v="1"/>
    <x v="64"/>
    <x v="64"/>
    <x v="4"/>
    <n v="6"/>
    <n v="34.61"/>
    <n v="70.95"/>
    <n v="425.70000000000005"/>
    <n v="207.66"/>
    <n v="218.04000000000005"/>
  </r>
  <r>
    <s v="TXN05579"/>
    <x v="309"/>
    <s v="CUST0342"/>
    <x v="1143"/>
    <x v="1"/>
    <x v="68"/>
    <x v="68"/>
    <x v="0"/>
    <n v="1"/>
    <n v="1.38"/>
    <n v="84.94"/>
    <n v="84.94"/>
    <n v="1.38"/>
    <n v="83.56"/>
  </r>
  <r>
    <s v="TXN05580"/>
    <x v="114"/>
    <s v="CUST1228"/>
    <x v="669"/>
    <x v="0"/>
    <x v="10"/>
    <x v="10"/>
    <x v="1"/>
    <n v="5"/>
    <n v="41.78"/>
    <n v="69.44"/>
    <n v="347.2"/>
    <n v="208.9"/>
    <n v="138.29999999999998"/>
  </r>
  <r>
    <s v="TXN05581"/>
    <x v="42"/>
    <s v="CUST0562"/>
    <x v="1198"/>
    <x v="1"/>
    <x v="1"/>
    <x v="1"/>
    <x v="1"/>
    <n v="6"/>
    <n v="22.93"/>
    <n v="9.5500000000000007"/>
    <n v="57.300000000000004"/>
    <n v="137.57999999999998"/>
    <n v="-80.279999999999973"/>
  </r>
  <r>
    <s v="TXN05582"/>
    <x v="67"/>
    <s v="CUST1427"/>
    <x v="782"/>
    <x v="2"/>
    <x v="25"/>
    <x v="25"/>
    <x v="2"/>
    <n v="5"/>
    <n v="40.75"/>
    <n v="31.03"/>
    <n v="155.15"/>
    <n v="203.75"/>
    <n v="-48.599999999999994"/>
  </r>
  <r>
    <s v="TXN05583"/>
    <x v="17"/>
    <s v="CUST0265"/>
    <x v="1254"/>
    <x v="3"/>
    <x v="69"/>
    <x v="69"/>
    <x v="1"/>
    <n v="7"/>
    <n v="25.33"/>
    <n v="10.81"/>
    <n v="75.67"/>
    <n v="177.31"/>
    <n v="-101.64"/>
  </r>
  <r>
    <s v="TXN05584"/>
    <x v="255"/>
    <s v="CUST0594"/>
    <x v="730"/>
    <x v="1"/>
    <x v="23"/>
    <x v="23"/>
    <x v="2"/>
    <n v="9"/>
    <n v="13.68"/>
    <n v="43.89"/>
    <n v="395.01"/>
    <n v="123.12"/>
    <n v="271.89"/>
  </r>
  <r>
    <s v="TXN05585"/>
    <x v="173"/>
    <s v="CUST0094"/>
    <x v="203"/>
    <x v="0"/>
    <x v="18"/>
    <x v="18"/>
    <x v="4"/>
    <n v="5"/>
    <n v="45.26"/>
    <n v="7.46"/>
    <n v="37.299999999999997"/>
    <n v="226.29999999999998"/>
    <n v="-189"/>
  </r>
  <r>
    <s v="TXN05586"/>
    <x v="311"/>
    <s v="CUST1160"/>
    <x v="675"/>
    <x v="1"/>
    <x v="11"/>
    <x v="11"/>
    <x v="2"/>
    <n v="3"/>
    <n v="45.97"/>
    <n v="45.54"/>
    <n v="136.62"/>
    <n v="137.91"/>
    <n v="-1.289999999999992"/>
  </r>
  <r>
    <s v="TXN05587"/>
    <x v="298"/>
    <s v="CUST0125"/>
    <x v="1285"/>
    <x v="0"/>
    <x v="25"/>
    <x v="25"/>
    <x v="2"/>
    <n v="4"/>
    <n v="40.75"/>
    <n v="92.89"/>
    <n v="371.56"/>
    <n v="163"/>
    <n v="208.56"/>
  </r>
  <r>
    <s v="TXN05588"/>
    <x v="335"/>
    <s v="CUST1421"/>
    <x v="802"/>
    <x v="1"/>
    <x v="23"/>
    <x v="23"/>
    <x v="2"/>
    <n v="3"/>
    <n v="13.68"/>
    <n v="57.55"/>
    <n v="172.64999999999998"/>
    <n v="41.04"/>
    <n v="131.60999999999999"/>
  </r>
  <r>
    <s v="TXN05589"/>
    <x v="359"/>
    <s v="CUST0390"/>
    <x v="293"/>
    <x v="1"/>
    <x v="43"/>
    <x v="43"/>
    <x v="0"/>
    <n v="8"/>
    <n v="30.96"/>
    <n v="77.650000000000006"/>
    <n v="621.20000000000005"/>
    <n v="247.68"/>
    <n v="373.52000000000004"/>
  </r>
  <r>
    <s v="TXN05590"/>
    <x v="260"/>
    <s v="CUST0815"/>
    <x v="993"/>
    <x v="2"/>
    <x v="62"/>
    <x v="62"/>
    <x v="2"/>
    <n v="4"/>
    <n v="46.58"/>
    <n v="97.75"/>
    <n v="391"/>
    <n v="186.32"/>
    <n v="204.68"/>
  </r>
  <r>
    <s v="TXN05591"/>
    <x v="63"/>
    <s v="CUST1014"/>
    <x v="1124"/>
    <x v="2"/>
    <x v="3"/>
    <x v="3"/>
    <x v="0"/>
    <n v="9"/>
    <n v="28.91"/>
    <n v="11.72"/>
    <n v="105.48"/>
    <n v="260.19"/>
    <n v="-154.70999999999998"/>
  </r>
  <r>
    <s v="TXN05592"/>
    <x v="58"/>
    <s v="CUST1403"/>
    <x v="898"/>
    <x v="2"/>
    <x v="52"/>
    <x v="52"/>
    <x v="1"/>
    <n v="6"/>
    <n v="14.27"/>
    <n v="77.5"/>
    <n v="465"/>
    <n v="85.62"/>
    <n v="379.38"/>
  </r>
  <r>
    <s v="TXN05593"/>
    <x v="218"/>
    <s v="CUST1091"/>
    <x v="328"/>
    <x v="3"/>
    <x v="4"/>
    <x v="4"/>
    <x v="1"/>
    <n v="1"/>
    <n v="1.21"/>
    <n v="60.2"/>
    <n v="60.2"/>
    <n v="1.21"/>
    <n v="58.99"/>
  </r>
  <r>
    <s v="TXN05594"/>
    <x v="23"/>
    <s v="CUST1052"/>
    <x v="1060"/>
    <x v="2"/>
    <x v="37"/>
    <x v="37"/>
    <x v="2"/>
    <n v="1"/>
    <n v="36.64"/>
    <n v="31.83"/>
    <n v="31.83"/>
    <n v="36.64"/>
    <n v="-4.8100000000000023"/>
  </r>
  <r>
    <s v="TXN05595"/>
    <x v="139"/>
    <s v="CUST0154"/>
    <x v="1459"/>
    <x v="0"/>
    <x v="72"/>
    <x v="72"/>
    <x v="1"/>
    <n v="4"/>
    <n v="3.66"/>
    <n v="77.069999999999993"/>
    <n v="308.27999999999997"/>
    <n v="14.64"/>
    <n v="293.64"/>
  </r>
  <r>
    <s v="TXN05596"/>
    <x v="7"/>
    <s v="CUST0339"/>
    <x v="1457"/>
    <x v="0"/>
    <x v="47"/>
    <x v="47"/>
    <x v="2"/>
    <n v="3"/>
    <n v="29.86"/>
    <n v="48.67"/>
    <n v="146.01"/>
    <n v="89.58"/>
    <n v="56.429999999999993"/>
  </r>
  <r>
    <s v="TXN05597"/>
    <x v="56"/>
    <s v="CUST0897"/>
    <x v="737"/>
    <x v="2"/>
    <x v="18"/>
    <x v="18"/>
    <x v="4"/>
    <n v="9"/>
    <n v="45.26"/>
    <n v="95.9"/>
    <n v="863.1"/>
    <n v="407.34"/>
    <n v="455.76000000000005"/>
  </r>
  <r>
    <s v="TXN05598"/>
    <x v="271"/>
    <s v="CUST1044"/>
    <x v="521"/>
    <x v="1"/>
    <x v="30"/>
    <x v="30"/>
    <x v="3"/>
    <n v="4"/>
    <n v="24.03"/>
    <n v="82.95"/>
    <n v="331.8"/>
    <n v="96.12"/>
    <n v="235.68"/>
  </r>
  <r>
    <s v="TXN05599"/>
    <x v="244"/>
    <s v="CUST0787"/>
    <x v="53"/>
    <x v="3"/>
    <x v="50"/>
    <x v="50"/>
    <x v="2"/>
    <n v="4"/>
    <n v="23.2"/>
    <n v="22.25"/>
    <n v="89"/>
    <n v="92.8"/>
    <n v="-3.7999999999999972"/>
  </r>
  <r>
    <s v="TXN05600"/>
    <x v="3"/>
    <s v="CUST1152"/>
    <x v="136"/>
    <x v="3"/>
    <x v="31"/>
    <x v="31"/>
    <x v="3"/>
    <n v="9"/>
    <n v="13.9"/>
    <n v="38.340000000000003"/>
    <n v="345.06000000000006"/>
    <n v="125.10000000000001"/>
    <n v="219.96000000000004"/>
  </r>
  <r>
    <s v="TXN05601"/>
    <x v="100"/>
    <s v="CUST0800"/>
    <x v="708"/>
    <x v="0"/>
    <x v="7"/>
    <x v="7"/>
    <x v="3"/>
    <n v="5"/>
    <n v="17.45"/>
    <n v="17.62"/>
    <n v="88.100000000000009"/>
    <n v="87.25"/>
    <n v="0.85000000000000853"/>
  </r>
  <r>
    <s v="TXN05602"/>
    <x v="207"/>
    <s v="CUST0821"/>
    <x v="418"/>
    <x v="2"/>
    <x v="65"/>
    <x v="65"/>
    <x v="1"/>
    <n v="1"/>
    <n v="47.62"/>
    <n v="52.79"/>
    <n v="52.79"/>
    <n v="47.62"/>
    <n v="5.1700000000000017"/>
  </r>
  <r>
    <s v="TXN05603"/>
    <x v="232"/>
    <s v="CUST1244"/>
    <x v="1416"/>
    <x v="0"/>
    <x v="28"/>
    <x v="28"/>
    <x v="3"/>
    <n v="2"/>
    <n v="16.21"/>
    <n v="23.26"/>
    <n v="46.52"/>
    <n v="32.42"/>
    <n v="14.100000000000001"/>
  </r>
  <r>
    <s v="TXN05604"/>
    <x v="217"/>
    <s v="CUST0557"/>
    <x v="275"/>
    <x v="3"/>
    <x v="7"/>
    <x v="7"/>
    <x v="3"/>
    <n v="9"/>
    <n v="17.45"/>
    <n v="88.85"/>
    <n v="799.65"/>
    <n v="157.04999999999998"/>
    <n v="642.6"/>
  </r>
  <r>
    <s v="TXN05605"/>
    <x v="279"/>
    <s v="CUST0424"/>
    <x v="340"/>
    <x v="1"/>
    <x v="55"/>
    <x v="55"/>
    <x v="1"/>
    <n v="5"/>
    <n v="21.45"/>
    <n v="26.34"/>
    <n v="131.69999999999999"/>
    <n v="107.25"/>
    <n v="24.449999999999989"/>
  </r>
  <r>
    <s v="TXN05606"/>
    <x v="321"/>
    <s v="CUST0377"/>
    <x v="1204"/>
    <x v="3"/>
    <x v="49"/>
    <x v="49"/>
    <x v="4"/>
    <n v="9"/>
    <n v="19.98"/>
    <n v="13.45"/>
    <n v="121.05"/>
    <n v="179.82"/>
    <n v="-58.769999999999996"/>
  </r>
  <r>
    <s v="TXN05607"/>
    <x v="186"/>
    <s v="CUST0008"/>
    <x v="82"/>
    <x v="1"/>
    <x v="3"/>
    <x v="3"/>
    <x v="0"/>
    <n v="3"/>
    <n v="28.91"/>
    <n v="21.03"/>
    <n v="63.09"/>
    <n v="86.73"/>
    <n v="-23.64"/>
  </r>
  <r>
    <s v="TXN05608"/>
    <x v="47"/>
    <s v="CUST0328"/>
    <x v="57"/>
    <x v="3"/>
    <x v="63"/>
    <x v="63"/>
    <x v="4"/>
    <n v="1"/>
    <n v="28.03"/>
    <n v="64.239999999999995"/>
    <n v="64.239999999999995"/>
    <n v="28.03"/>
    <n v="36.209999999999994"/>
  </r>
  <r>
    <s v="TXN05609"/>
    <x v="357"/>
    <s v="CUST1172"/>
    <x v="1121"/>
    <x v="1"/>
    <x v="64"/>
    <x v="64"/>
    <x v="4"/>
    <n v="8"/>
    <n v="34.61"/>
    <n v="56.31"/>
    <n v="450.48"/>
    <n v="276.88"/>
    <n v="173.60000000000002"/>
  </r>
  <r>
    <s v="TXN05610"/>
    <x v="345"/>
    <s v="CUST0447"/>
    <x v="882"/>
    <x v="3"/>
    <x v="42"/>
    <x v="42"/>
    <x v="1"/>
    <n v="8"/>
    <n v="1.35"/>
    <n v="58.21"/>
    <n v="465.68"/>
    <n v="10.8"/>
    <n v="454.88"/>
  </r>
  <r>
    <s v="TXN05611"/>
    <x v="186"/>
    <s v="CUST1213"/>
    <x v="440"/>
    <x v="2"/>
    <x v="4"/>
    <x v="4"/>
    <x v="1"/>
    <n v="8"/>
    <n v="1.21"/>
    <n v="90.67"/>
    <n v="725.36"/>
    <n v="9.68"/>
    <n v="715.68000000000006"/>
  </r>
  <r>
    <s v="TXN05612"/>
    <x v="306"/>
    <s v="CUST1427"/>
    <x v="782"/>
    <x v="2"/>
    <x v="45"/>
    <x v="45"/>
    <x v="4"/>
    <n v="8"/>
    <n v="39.729999999999997"/>
    <n v="20.88"/>
    <n v="167.04"/>
    <n v="317.83999999999997"/>
    <n v="-150.79999999999998"/>
  </r>
  <r>
    <s v="TXN05613"/>
    <x v="160"/>
    <s v="CUST0019"/>
    <x v="1442"/>
    <x v="2"/>
    <x v="55"/>
    <x v="55"/>
    <x v="1"/>
    <n v="1"/>
    <n v="21.45"/>
    <n v="91.9"/>
    <n v="91.9"/>
    <n v="21.45"/>
    <n v="70.45"/>
  </r>
  <r>
    <s v="TXN05614"/>
    <x v="119"/>
    <s v="CUST1051"/>
    <x v="1376"/>
    <x v="2"/>
    <x v="24"/>
    <x v="24"/>
    <x v="0"/>
    <n v="8"/>
    <n v="24.52"/>
    <n v="60.35"/>
    <n v="482.8"/>
    <n v="196.16"/>
    <n v="286.64"/>
  </r>
  <r>
    <s v="TXN05615"/>
    <x v="321"/>
    <s v="CUST0933"/>
    <x v="138"/>
    <x v="0"/>
    <x v="35"/>
    <x v="35"/>
    <x v="4"/>
    <n v="9"/>
    <n v="48.19"/>
    <n v="7.11"/>
    <n v="63.99"/>
    <n v="433.71"/>
    <n v="-369.71999999999997"/>
  </r>
  <r>
    <s v="TXN05616"/>
    <x v="5"/>
    <s v="CUST1032"/>
    <x v="914"/>
    <x v="3"/>
    <x v="65"/>
    <x v="65"/>
    <x v="1"/>
    <n v="6"/>
    <n v="47.62"/>
    <n v="94"/>
    <n v="564"/>
    <n v="285.71999999999997"/>
    <n v="278.28000000000003"/>
  </r>
  <r>
    <s v="TXN05617"/>
    <x v="160"/>
    <s v="CUST1450"/>
    <x v="713"/>
    <x v="1"/>
    <x v="37"/>
    <x v="37"/>
    <x v="2"/>
    <n v="3"/>
    <n v="36.64"/>
    <n v="52.14"/>
    <n v="156.42000000000002"/>
    <n v="109.92"/>
    <n v="46.500000000000014"/>
  </r>
  <r>
    <s v="TXN05618"/>
    <x v="281"/>
    <s v="CUST1476"/>
    <x v="1270"/>
    <x v="2"/>
    <x v="43"/>
    <x v="43"/>
    <x v="0"/>
    <n v="9"/>
    <n v="30.96"/>
    <n v="49.67"/>
    <n v="447.03000000000003"/>
    <n v="278.64"/>
    <n v="168.39000000000004"/>
  </r>
  <r>
    <s v="TXN05619"/>
    <x v="312"/>
    <s v="CUST1076"/>
    <x v="282"/>
    <x v="0"/>
    <x v="61"/>
    <x v="61"/>
    <x v="1"/>
    <n v="6"/>
    <n v="36.08"/>
    <n v="68.77"/>
    <n v="412.62"/>
    <n v="216.48"/>
    <n v="196.14000000000001"/>
  </r>
  <r>
    <s v="TXN05620"/>
    <x v="40"/>
    <s v="CUST0531"/>
    <x v="700"/>
    <x v="1"/>
    <x v="18"/>
    <x v="18"/>
    <x v="4"/>
    <n v="1"/>
    <n v="45.26"/>
    <n v="83.1"/>
    <n v="83.1"/>
    <n v="45.26"/>
    <n v="37.839999999999996"/>
  </r>
  <r>
    <s v="TXN05621"/>
    <x v="205"/>
    <s v="CUST0622"/>
    <x v="1001"/>
    <x v="3"/>
    <x v="25"/>
    <x v="25"/>
    <x v="2"/>
    <n v="1"/>
    <n v="40.75"/>
    <n v="26.61"/>
    <n v="26.61"/>
    <n v="40.75"/>
    <n v="-14.14"/>
  </r>
  <r>
    <s v="TXN05622"/>
    <x v="200"/>
    <s v="CUST0452"/>
    <x v="769"/>
    <x v="1"/>
    <x v="57"/>
    <x v="57"/>
    <x v="0"/>
    <n v="6"/>
    <n v="31.77"/>
    <n v="79.33"/>
    <n v="475.98"/>
    <n v="190.62"/>
    <n v="285.36"/>
  </r>
  <r>
    <s v="TXN05623"/>
    <x v="41"/>
    <s v="CUST0607"/>
    <x v="1467"/>
    <x v="1"/>
    <x v="62"/>
    <x v="62"/>
    <x v="2"/>
    <n v="2"/>
    <n v="46.58"/>
    <n v="34.979999999999997"/>
    <n v="69.959999999999994"/>
    <n v="93.16"/>
    <n v="-23.200000000000003"/>
  </r>
  <r>
    <s v="TXN05624"/>
    <x v="30"/>
    <s v="CUST1451"/>
    <x v="671"/>
    <x v="1"/>
    <x v="4"/>
    <x v="4"/>
    <x v="1"/>
    <n v="8"/>
    <n v="1.21"/>
    <n v="90.87"/>
    <n v="726.96"/>
    <n v="9.68"/>
    <n v="717.28000000000009"/>
  </r>
  <r>
    <s v="TXN05625"/>
    <x v="127"/>
    <s v="CUST0550"/>
    <x v="1261"/>
    <x v="1"/>
    <x v="4"/>
    <x v="4"/>
    <x v="1"/>
    <n v="6"/>
    <n v="1.21"/>
    <n v="19.829999999999998"/>
    <n v="118.97999999999999"/>
    <n v="7.26"/>
    <n v="111.71999999999998"/>
  </r>
  <r>
    <s v="TXN05626"/>
    <x v="6"/>
    <s v="CUST1131"/>
    <x v="523"/>
    <x v="1"/>
    <x v="22"/>
    <x v="22"/>
    <x v="0"/>
    <n v="8"/>
    <n v="19.34"/>
    <n v="73.63"/>
    <n v="589.04"/>
    <n v="154.72"/>
    <n v="434.31999999999994"/>
  </r>
  <r>
    <s v="TXN05627"/>
    <x v="305"/>
    <s v="CUST0244"/>
    <x v="1062"/>
    <x v="1"/>
    <x v="11"/>
    <x v="11"/>
    <x v="2"/>
    <n v="4"/>
    <n v="45.97"/>
    <n v="56.01"/>
    <n v="224.04"/>
    <n v="183.88"/>
    <n v="40.159999999999997"/>
  </r>
  <r>
    <s v="TXN05628"/>
    <x v="154"/>
    <s v="CUST0351"/>
    <x v="350"/>
    <x v="0"/>
    <x v="36"/>
    <x v="36"/>
    <x v="2"/>
    <n v="6"/>
    <n v="44.18"/>
    <n v="23.65"/>
    <n v="141.89999999999998"/>
    <n v="265.08"/>
    <n v="-123.18"/>
  </r>
  <r>
    <s v="TXN05629"/>
    <x v="85"/>
    <s v="CUST0459"/>
    <x v="388"/>
    <x v="2"/>
    <x v="0"/>
    <x v="0"/>
    <x v="0"/>
    <n v="1"/>
    <n v="47.78"/>
    <n v="45.7"/>
    <n v="45.7"/>
    <n v="47.78"/>
    <n v="-2.0799999999999983"/>
  </r>
  <r>
    <s v="TXN05630"/>
    <x v="306"/>
    <s v="CUST0094"/>
    <x v="203"/>
    <x v="0"/>
    <x v="57"/>
    <x v="57"/>
    <x v="0"/>
    <n v="4"/>
    <n v="31.77"/>
    <n v="51.1"/>
    <n v="204.4"/>
    <n v="127.08"/>
    <n v="77.320000000000007"/>
  </r>
  <r>
    <s v="TXN05631"/>
    <x v="171"/>
    <s v="CUST1093"/>
    <x v="375"/>
    <x v="2"/>
    <x v="30"/>
    <x v="30"/>
    <x v="3"/>
    <n v="2"/>
    <n v="24.03"/>
    <n v="27.29"/>
    <n v="54.58"/>
    <n v="48.06"/>
    <n v="6.519999999999996"/>
  </r>
  <r>
    <s v="TXN05632"/>
    <x v="95"/>
    <s v="CUST0488"/>
    <x v="93"/>
    <x v="1"/>
    <x v="63"/>
    <x v="63"/>
    <x v="4"/>
    <n v="8"/>
    <n v="28.03"/>
    <n v="87.92"/>
    <n v="703.36"/>
    <n v="224.24"/>
    <n v="479.12"/>
  </r>
  <r>
    <s v="TXN05633"/>
    <x v="328"/>
    <s v="CUST0598"/>
    <x v="582"/>
    <x v="3"/>
    <x v="2"/>
    <x v="2"/>
    <x v="1"/>
    <n v="5"/>
    <n v="33.65"/>
    <n v="27"/>
    <n v="135"/>
    <n v="168.25"/>
    <n v="-33.25"/>
  </r>
  <r>
    <s v="TXN05634"/>
    <x v="90"/>
    <s v="CUST0081"/>
    <x v="733"/>
    <x v="0"/>
    <x v="45"/>
    <x v="45"/>
    <x v="4"/>
    <n v="7"/>
    <n v="39.729999999999997"/>
    <n v="28.83"/>
    <n v="201.81"/>
    <n v="278.10999999999996"/>
    <n v="-76.299999999999955"/>
  </r>
  <r>
    <s v="TXN05635"/>
    <x v="252"/>
    <s v="CUST1310"/>
    <x v="1456"/>
    <x v="3"/>
    <x v="22"/>
    <x v="22"/>
    <x v="0"/>
    <n v="9"/>
    <n v="19.34"/>
    <n v="8.9499999999999993"/>
    <n v="80.55"/>
    <n v="174.06"/>
    <n v="-93.51"/>
  </r>
  <r>
    <s v="TXN05636"/>
    <x v="213"/>
    <s v="CUST0304"/>
    <x v="112"/>
    <x v="0"/>
    <x v="0"/>
    <x v="0"/>
    <x v="0"/>
    <n v="7"/>
    <n v="47.78"/>
    <n v="74.11"/>
    <n v="518.77"/>
    <n v="334.46000000000004"/>
    <n v="184.30999999999995"/>
  </r>
  <r>
    <s v="TXN05637"/>
    <x v="125"/>
    <s v="CUST0569"/>
    <x v="1067"/>
    <x v="1"/>
    <x v="72"/>
    <x v="72"/>
    <x v="1"/>
    <n v="2"/>
    <n v="3.66"/>
    <n v="35.450000000000003"/>
    <n v="70.900000000000006"/>
    <n v="7.32"/>
    <n v="63.580000000000005"/>
  </r>
  <r>
    <s v="TXN05638"/>
    <x v="53"/>
    <s v="CUST0273"/>
    <x v="1226"/>
    <x v="2"/>
    <x v="74"/>
    <x v="74"/>
    <x v="3"/>
    <n v="4"/>
    <n v="8.86"/>
    <n v="86.72"/>
    <n v="346.88"/>
    <n v="35.44"/>
    <n v="311.44"/>
  </r>
  <r>
    <s v="TXN05639"/>
    <x v="19"/>
    <s v="CUST0554"/>
    <x v="640"/>
    <x v="3"/>
    <x v="13"/>
    <x v="13"/>
    <x v="0"/>
    <n v="3"/>
    <n v="4.59"/>
    <n v="93.02"/>
    <n v="279.06"/>
    <n v="13.77"/>
    <n v="265.29000000000002"/>
  </r>
  <r>
    <s v="TXN05640"/>
    <x v="339"/>
    <s v="CUST0106"/>
    <x v="70"/>
    <x v="1"/>
    <x v="28"/>
    <x v="28"/>
    <x v="3"/>
    <n v="7"/>
    <n v="16.21"/>
    <n v="34.4"/>
    <n v="240.79999999999998"/>
    <n v="113.47"/>
    <n v="127.32999999999998"/>
  </r>
  <r>
    <s v="TXN05641"/>
    <x v="59"/>
    <s v="CUST1316"/>
    <x v="516"/>
    <x v="2"/>
    <x v="6"/>
    <x v="6"/>
    <x v="1"/>
    <n v="4"/>
    <n v="49.21"/>
    <n v="70.260000000000005"/>
    <n v="281.04000000000002"/>
    <n v="196.84"/>
    <n v="84.200000000000017"/>
  </r>
  <r>
    <s v="TXN05642"/>
    <x v="85"/>
    <s v="CUST0510"/>
    <x v="1268"/>
    <x v="3"/>
    <x v="32"/>
    <x v="32"/>
    <x v="1"/>
    <n v="1"/>
    <n v="3.21"/>
    <n v="60.68"/>
    <n v="60.68"/>
    <n v="3.21"/>
    <n v="57.47"/>
  </r>
  <r>
    <s v="TXN05643"/>
    <x v="290"/>
    <s v="CUST0431"/>
    <x v="1196"/>
    <x v="0"/>
    <x v="50"/>
    <x v="50"/>
    <x v="2"/>
    <n v="1"/>
    <n v="23.2"/>
    <n v="47.67"/>
    <n v="47.67"/>
    <n v="23.2"/>
    <n v="24.470000000000002"/>
  </r>
  <r>
    <s v="TXN05644"/>
    <x v="170"/>
    <s v="CUST1095"/>
    <x v="263"/>
    <x v="2"/>
    <x v="3"/>
    <x v="3"/>
    <x v="0"/>
    <n v="9"/>
    <n v="28.91"/>
    <n v="62.72"/>
    <n v="564.48"/>
    <n v="260.19"/>
    <n v="304.29000000000002"/>
  </r>
  <r>
    <s v="TXN05645"/>
    <x v="122"/>
    <s v="CUST0238"/>
    <x v="308"/>
    <x v="2"/>
    <x v="73"/>
    <x v="73"/>
    <x v="1"/>
    <n v="7"/>
    <n v="14.95"/>
    <n v="51.18"/>
    <n v="358.26"/>
    <n v="104.64999999999999"/>
    <n v="253.61"/>
  </r>
  <r>
    <s v="TXN05646"/>
    <x v="200"/>
    <s v="CUST0003"/>
    <x v="892"/>
    <x v="1"/>
    <x v="37"/>
    <x v="37"/>
    <x v="2"/>
    <n v="1"/>
    <n v="36.64"/>
    <n v="75.86"/>
    <n v="75.86"/>
    <n v="36.64"/>
    <n v="39.22"/>
  </r>
  <r>
    <s v="TXN05647"/>
    <x v="215"/>
    <s v="CUST1329"/>
    <x v="39"/>
    <x v="3"/>
    <x v="4"/>
    <x v="4"/>
    <x v="1"/>
    <n v="1"/>
    <n v="1.21"/>
    <n v="13.74"/>
    <n v="13.74"/>
    <n v="1.21"/>
    <n v="12.530000000000001"/>
  </r>
  <r>
    <s v="TXN05648"/>
    <x v="338"/>
    <s v="CUST0712"/>
    <x v="1155"/>
    <x v="2"/>
    <x v="56"/>
    <x v="56"/>
    <x v="0"/>
    <n v="3"/>
    <n v="41.18"/>
    <n v="10.5"/>
    <n v="31.5"/>
    <n v="123.53999999999999"/>
    <n v="-92.039999999999992"/>
  </r>
  <r>
    <s v="TXN05649"/>
    <x v="338"/>
    <s v="CUST1296"/>
    <x v="736"/>
    <x v="3"/>
    <x v="6"/>
    <x v="6"/>
    <x v="1"/>
    <n v="5"/>
    <n v="49.21"/>
    <n v="33.6"/>
    <n v="168"/>
    <n v="246.05"/>
    <n v="-78.050000000000011"/>
  </r>
  <r>
    <s v="TXN05650"/>
    <x v="69"/>
    <s v="CUST1240"/>
    <x v="991"/>
    <x v="2"/>
    <x v="26"/>
    <x v="26"/>
    <x v="4"/>
    <n v="3"/>
    <n v="21.34"/>
    <n v="30.95"/>
    <n v="92.85"/>
    <n v="64.02"/>
    <n v="28.83"/>
  </r>
  <r>
    <s v="TXN05651"/>
    <x v="11"/>
    <s v="CUST0756"/>
    <x v="1377"/>
    <x v="2"/>
    <x v="2"/>
    <x v="2"/>
    <x v="1"/>
    <n v="1"/>
    <n v="33.65"/>
    <n v="31.34"/>
    <n v="31.34"/>
    <n v="33.65"/>
    <n v="-2.3099999999999987"/>
  </r>
  <r>
    <s v="TXN05652"/>
    <x v="134"/>
    <s v="CUST0665"/>
    <x v="773"/>
    <x v="2"/>
    <x v="33"/>
    <x v="33"/>
    <x v="3"/>
    <n v="6"/>
    <n v="35.53"/>
    <n v="31.52"/>
    <n v="189.12"/>
    <n v="213.18"/>
    <n v="-24.060000000000002"/>
  </r>
  <r>
    <s v="TXN05653"/>
    <x v="73"/>
    <s v="CUST0171"/>
    <x v="877"/>
    <x v="2"/>
    <x v="48"/>
    <x v="48"/>
    <x v="0"/>
    <n v="6"/>
    <n v="1.01"/>
    <n v="16.68"/>
    <n v="100.08"/>
    <n v="6.0600000000000005"/>
    <n v="94.02"/>
  </r>
  <r>
    <s v="TXN05654"/>
    <x v="183"/>
    <s v="CUST1445"/>
    <x v="271"/>
    <x v="1"/>
    <x v="26"/>
    <x v="26"/>
    <x v="4"/>
    <n v="7"/>
    <n v="21.34"/>
    <n v="36.56"/>
    <n v="255.92000000000002"/>
    <n v="149.38"/>
    <n v="106.54000000000002"/>
  </r>
  <r>
    <s v="TXN05655"/>
    <x v="355"/>
    <s v="CUST1125"/>
    <x v="483"/>
    <x v="0"/>
    <x v="74"/>
    <x v="74"/>
    <x v="3"/>
    <n v="3"/>
    <n v="8.86"/>
    <n v="72.16"/>
    <n v="216.48"/>
    <n v="26.58"/>
    <n v="189.89999999999998"/>
  </r>
  <r>
    <s v="TXN05656"/>
    <x v="178"/>
    <s v="CUST0541"/>
    <x v="1238"/>
    <x v="2"/>
    <x v="73"/>
    <x v="73"/>
    <x v="1"/>
    <n v="7"/>
    <n v="14.95"/>
    <n v="10.33"/>
    <n v="72.31"/>
    <n v="104.64999999999999"/>
    <n v="-32.339999999999989"/>
  </r>
  <r>
    <s v="TXN05657"/>
    <x v="43"/>
    <s v="CUST1479"/>
    <x v="1084"/>
    <x v="1"/>
    <x v="37"/>
    <x v="37"/>
    <x v="2"/>
    <n v="8"/>
    <n v="36.64"/>
    <n v="65.03"/>
    <n v="520.24"/>
    <n v="293.12"/>
    <n v="227.12"/>
  </r>
  <r>
    <s v="TXN05658"/>
    <x v="150"/>
    <s v="CUST0274"/>
    <x v="789"/>
    <x v="2"/>
    <x v="64"/>
    <x v="64"/>
    <x v="4"/>
    <n v="2"/>
    <n v="34.61"/>
    <n v="38.270000000000003"/>
    <n v="76.540000000000006"/>
    <n v="69.22"/>
    <n v="7.3200000000000074"/>
  </r>
  <r>
    <s v="TXN05659"/>
    <x v="337"/>
    <s v="CUST0837"/>
    <x v="1186"/>
    <x v="0"/>
    <x v="66"/>
    <x v="66"/>
    <x v="2"/>
    <n v="3"/>
    <n v="31.85"/>
    <n v="99.8"/>
    <n v="299.39999999999998"/>
    <n v="95.550000000000011"/>
    <n v="203.84999999999997"/>
  </r>
  <r>
    <s v="TXN05660"/>
    <x v="314"/>
    <s v="CUST1253"/>
    <x v="477"/>
    <x v="1"/>
    <x v="56"/>
    <x v="56"/>
    <x v="0"/>
    <n v="4"/>
    <n v="41.18"/>
    <n v="83.02"/>
    <n v="332.08"/>
    <n v="164.72"/>
    <n v="167.35999999999999"/>
  </r>
  <r>
    <s v="TXN05661"/>
    <x v="134"/>
    <s v="CUST0604"/>
    <x v="569"/>
    <x v="0"/>
    <x v="27"/>
    <x v="27"/>
    <x v="3"/>
    <n v="4"/>
    <n v="9.64"/>
    <n v="67.48"/>
    <n v="269.92"/>
    <n v="38.56"/>
    <n v="231.36"/>
  </r>
  <r>
    <s v="TXN05662"/>
    <x v="238"/>
    <s v="CUST0665"/>
    <x v="773"/>
    <x v="2"/>
    <x v="53"/>
    <x v="53"/>
    <x v="2"/>
    <n v="8"/>
    <n v="23.58"/>
    <n v="18.93"/>
    <n v="151.44"/>
    <n v="188.64"/>
    <n v="-37.199999999999989"/>
  </r>
  <r>
    <s v="TXN05663"/>
    <x v="291"/>
    <s v="CUST0118"/>
    <x v="1380"/>
    <x v="3"/>
    <x v="53"/>
    <x v="53"/>
    <x v="2"/>
    <n v="8"/>
    <n v="23.58"/>
    <n v="71.239999999999995"/>
    <n v="569.91999999999996"/>
    <n v="188.64"/>
    <n v="381.28"/>
  </r>
  <r>
    <s v="TXN05664"/>
    <x v="360"/>
    <s v="CUST1282"/>
    <x v="1468"/>
    <x v="1"/>
    <x v="69"/>
    <x v="69"/>
    <x v="1"/>
    <n v="8"/>
    <n v="25.33"/>
    <n v="11.32"/>
    <n v="90.56"/>
    <n v="202.64"/>
    <n v="-112.07999999999998"/>
  </r>
  <r>
    <s v="TXN05665"/>
    <x v="218"/>
    <s v="CUST0022"/>
    <x v="653"/>
    <x v="1"/>
    <x v="11"/>
    <x v="11"/>
    <x v="2"/>
    <n v="7"/>
    <n v="45.97"/>
    <n v="68.83"/>
    <n v="481.81"/>
    <n v="321.78999999999996"/>
    <n v="160.02000000000004"/>
  </r>
  <r>
    <s v="TXN05666"/>
    <x v="337"/>
    <s v="CUST0729"/>
    <x v="370"/>
    <x v="0"/>
    <x v="59"/>
    <x v="59"/>
    <x v="0"/>
    <n v="8"/>
    <n v="35.39"/>
    <n v="51.9"/>
    <n v="415.2"/>
    <n v="283.12"/>
    <n v="132.07999999999998"/>
  </r>
  <r>
    <s v="TXN05667"/>
    <x v="254"/>
    <s v="CUST0450"/>
    <x v="659"/>
    <x v="1"/>
    <x v="18"/>
    <x v="18"/>
    <x v="4"/>
    <n v="6"/>
    <n v="45.26"/>
    <n v="14.26"/>
    <n v="85.56"/>
    <n v="271.56"/>
    <n v="-186"/>
  </r>
  <r>
    <s v="TXN05668"/>
    <x v="84"/>
    <s v="CUST1497"/>
    <x v="531"/>
    <x v="2"/>
    <x v="21"/>
    <x v="21"/>
    <x v="0"/>
    <n v="3"/>
    <n v="12.41"/>
    <n v="48.1"/>
    <n v="144.30000000000001"/>
    <n v="37.230000000000004"/>
    <n v="107.07000000000001"/>
  </r>
  <r>
    <s v="TXN05669"/>
    <x v="199"/>
    <s v="CUST0573"/>
    <x v="549"/>
    <x v="1"/>
    <x v="26"/>
    <x v="26"/>
    <x v="4"/>
    <n v="1"/>
    <n v="21.34"/>
    <n v="13.38"/>
    <n v="13.38"/>
    <n v="21.34"/>
    <n v="-7.9599999999999991"/>
  </r>
  <r>
    <s v="TXN05670"/>
    <x v="304"/>
    <s v="CUST0362"/>
    <x v="731"/>
    <x v="3"/>
    <x v="46"/>
    <x v="46"/>
    <x v="3"/>
    <n v="3"/>
    <n v="15.25"/>
    <n v="34.39"/>
    <n v="103.17"/>
    <n v="45.75"/>
    <n v="57.42"/>
  </r>
  <r>
    <s v="TXN05671"/>
    <x v="346"/>
    <s v="CUST0525"/>
    <x v="1227"/>
    <x v="1"/>
    <x v="38"/>
    <x v="38"/>
    <x v="3"/>
    <n v="3"/>
    <n v="32.54"/>
    <n v="45.04"/>
    <n v="135.12"/>
    <n v="97.62"/>
    <n v="37.5"/>
  </r>
  <r>
    <s v="TXN05672"/>
    <x v="160"/>
    <s v="CUST0033"/>
    <x v="510"/>
    <x v="3"/>
    <x v="14"/>
    <x v="14"/>
    <x v="3"/>
    <n v="6"/>
    <n v="23.97"/>
    <n v="48.78"/>
    <n v="292.68"/>
    <n v="143.82"/>
    <n v="148.86000000000001"/>
  </r>
  <r>
    <s v="TXN05673"/>
    <x v="281"/>
    <s v="CUST1101"/>
    <x v="830"/>
    <x v="2"/>
    <x v="33"/>
    <x v="33"/>
    <x v="3"/>
    <n v="4"/>
    <n v="35.53"/>
    <n v="55.68"/>
    <n v="222.72"/>
    <n v="142.12"/>
    <n v="80.599999999999994"/>
  </r>
  <r>
    <s v="TXN05674"/>
    <x v="138"/>
    <s v="CUST1347"/>
    <x v="1180"/>
    <x v="0"/>
    <x v="34"/>
    <x v="34"/>
    <x v="2"/>
    <n v="4"/>
    <n v="8.02"/>
    <n v="66.75"/>
    <n v="267"/>
    <n v="32.08"/>
    <n v="234.92000000000002"/>
  </r>
  <r>
    <s v="TXN05675"/>
    <x v="229"/>
    <s v="CUST1195"/>
    <x v="982"/>
    <x v="1"/>
    <x v="45"/>
    <x v="45"/>
    <x v="4"/>
    <n v="6"/>
    <n v="39.729999999999997"/>
    <n v="45.39"/>
    <n v="272.34000000000003"/>
    <n v="238.38"/>
    <n v="33.960000000000036"/>
  </r>
  <r>
    <s v="TXN05676"/>
    <x v="249"/>
    <s v="CUST0218"/>
    <x v="698"/>
    <x v="1"/>
    <x v="72"/>
    <x v="72"/>
    <x v="1"/>
    <n v="4"/>
    <n v="3.66"/>
    <n v="54.58"/>
    <n v="218.32"/>
    <n v="14.64"/>
    <n v="203.68"/>
  </r>
  <r>
    <s v="TXN05677"/>
    <x v="141"/>
    <s v="CUST1480"/>
    <x v="16"/>
    <x v="0"/>
    <x v="46"/>
    <x v="46"/>
    <x v="3"/>
    <n v="6"/>
    <n v="15.25"/>
    <n v="97.47"/>
    <n v="584.81999999999994"/>
    <n v="91.5"/>
    <n v="493.31999999999994"/>
  </r>
  <r>
    <s v="TXN05678"/>
    <x v="59"/>
    <s v="CUST1410"/>
    <x v="1038"/>
    <x v="0"/>
    <x v="34"/>
    <x v="34"/>
    <x v="2"/>
    <n v="8"/>
    <n v="8.02"/>
    <n v="19.579999999999998"/>
    <n v="156.63999999999999"/>
    <n v="64.16"/>
    <n v="92.47999999999999"/>
  </r>
  <r>
    <s v="TXN05679"/>
    <x v="231"/>
    <s v="CUST0783"/>
    <x v="633"/>
    <x v="0"/>
    <x v="18"/>
    <x v="18"/>
    <x v="4"/>
    <n v="9"/>
    <n v="45.26"/>
    <n v="17.18"/>
    <n v="154.62"/>
    <n v="407.34"/>
    <n v="-252.71999999999997"/>
  </r>
  <r>
    <s v="TXN05680"/>
    <x v="146"/>
    <s v="CUST1340"/>
    <x v="751"/>
    <x v="1"/>
    <x v="74"/>
    <x v="74"/>
    <x v="3"/>
    <n v="6"/>
    <n v="8.86"/>
    <n v="62.68"/>
    <n v="376.08"/>
    <n v="53.16"/>
    <n v="322.91999999999996"/>
  </r>
  <r>
    <s v="TXN05681"/>
    <x v="35"/>
    <s v="CUST0528"/>
    <x v="681"/>
    <x v="0"/>
    <x v="72"/>
    <x v="72"/>
    <x v="1"/>
    <n v="5"/>
    <n v="3.66"/>
    <n v="47.44"/>
    <n v="237.2"/>
    <n v="18.3"/>
    <n v="218.89999999999998"/>
  </r>
  <r>
    <s v="TXN05682"/>
    <x v="27"/>
    <s v="CUST1283"/>
    <x v="77"/>
    <x v="3"/>
    <x v="2"/>
    <x v="2"/>
    <x v="1"/>
    <n v="3"/>
    <n v="33.65"/>
    <n v="62"/>
    <n v="186"/>
    <n v="100.94999999999999"/>
    <n v="85.050000000000011"/>
  </r>
  <r>
    <s v="TXN05683"/>
    <x v="155"/>
    <s v="CUST1300"/>
    <x v="1427"/>
    <x v="3"/>
    <x v="0"/>
    <x v="0"/>
    <x v="0"/>
    <n v="7"/>
    <n v="47.78"/>
    <n v="29.55"/>
    <n v="206.85"/>
    <n v="334.46000000000004"/>
    <n v="-127.61000000000004"/>
  </r>
  <r>
    <s v="TXN05684"/>
    <x v="350"/>
    <s v="CUST1238"/>
    <x v="405"/>
    <x v="0"/>
    <x v="38"/>
    <x v="38"/>
    <x v="3"/>
    <n v="4"/>
    <n v="32.54"/>
    <n v="63.89"/>
    <n v="255.56"/>
    <n v="130.16"/>
    <n v="125.4"/>
  </r>
  <r>
    <s v="TXN05685"/>
    <x v="200"/>
    <s v="CUST1129"/>
    <x v="976"/>
    <x v="2"/>
    <x v="17"/>
    <x v="17"/>
    <x v="1"/>
    <n v="6"/>
    <n v="26.74"/>
    <n v="65.900000000000006"/>
    <n v="395.40000000000003"/>
    <n v="160.44"/>
    <n v="234.96000000000004"/>
  </r>
  <r>
    <s v="TXN05686"/>
    <x v="76"/>
    <s v="CUST0423"/>
    <x v="803"/>
    <x v="1"/>
    <x v="9"/>
    <x v="9"/>
    <x v="4"/>
    <n v="5"/>
    <n v="38.15"/>
    <n v="68.86"/>
    <n v="344.3"/>
    <n v="190.75"/>
    <n v="153.55000000000001"/>
  </r>
  <r>
    <s v="TXN05687"/>
    <x v="26"/>
    <s v="CUST0906"/>
    <x v="974"/>
    <x v="3"/>
    <x v="55"/>
    <x v="55"/>
    <x v="1"/>
    <n v="1"/>
    <n v="21.45"/>
    <n v="23.98"/>
    <n v="23.98"/>
    <n v="21.45"/>
    <n v="2.5300000000000011"/>
  </r>
  <r>
    <s v="TXN05688"/>
    <x v="183"/>
    <s v="CUST0452"/>
    <x v="769"/>
    <x v="1"/>
    <x v="15"/>
    <x v="15"/>
    <x v="4"/>
    <n v="9"/>
    <n v="40"/>
    <n v="67.2"/>
    <n v="604.80000000000007"/>
    <n v="360"/>
    <n v="244.80000000000007"/>
  </r>
  <r>
    <s v="TXN05689"/>
    <x v="323"/>
    <s v="CUST0665"/>
    <x v="773"/>
    <x v="2"/>
    <x v="53"/>
    <x v="53"/>
    <x v="2"/>
    <n v="6"/>
    <n v="23.58"/>
    <n v="76.36"/>
    <n v="458.15999999999997"/>
    <n v="141.47999999999999"/>
    <n v="316.67999999999995"/>
  </r>
  <r>
    <s v="TXN05690"/>
    <x v="97"/>
    <s v="CUST0551"/>
    <x v="1432"/>
    <x v="2"/>
    <x v="26"/>
    <x v="26"/>
    <x v="4"/>
    <n v="3"/>
    <n v="21.34"/>
    <n v="65.28"/>
    <n v="195.84"/>
    <n v="64.02"/>
    <n v="131.82"/>
  </r>
  <r>
    <s v="TXN05691"/>
    <x v="103"/>
    <s v="CUST0418"/>
    <x v="1242"/>
    <x v="0"/>
    <x v="13"/>
    <x v="13"/>
    <x v="0"/>
    <n v="4"/>
    <n v="4.59"/>
    <n v="25.27"/>
    <n v="101.08"/>
    <n v="18.36"/>
    <n v="82.72"/>
  </r>
  <r>
    <s v="TXN05692"/>
    <x v="193"/>
    <s v="CUST1192"/>
    <x v="787"/>
    <x v="3"/>
    <x v="11"/>
    <x v="11"/>
    <x v="2"/>
    <n v="7"/>
    <n v="45.97"/>
    <n v="89.15"/>
    <n v="624.05000000000007"/>
    <n v="321.78999999999996"/>
    <n v="302.2600000000001"/>
  </r>
  <r>
    <s v="TXN05693"/>
    <x v="274"/>
    <s v="CUST1290"/>
    <x v="367"/>
    <x v="2"/>
    <x v="34"/>
    <x v="34"/>
    <x v="2"/>
    <n v="7"/>
    <n v="8.02"/>
    <n v="81.3"/>
    <n v="569.1"/>
    <n v="56.14"/>
    <n v="512.96"/>
  </r>
  <r>
    <s v="TXN05694"/>
    <x v="151"/>
    <s v="CUST0810"/>
    <x v="1335"/>
    <x v="1"/>
    <x v="8"/>
    <x v="8"/>
    <x v="0"/>
    <n v="8"/>
    <n v="37.880000000000003"/>
    <n v="39.840000000000003"/>
    <n v="318.72000000000003"/>
    <n v="303.04000000000002"/>
    <n v="15.680000000000007"/>
  </r>
  <r>
    <s v="TXN05695"/>
    <x v="269"/>
    <s v="CUST0319"/>
    <x v="237"/>
    <x v="0"/>
    <x v="44"/>
    <x v="44"/>
    <x v="4"/>
    <n v="8"/>
    <n v="2.25"/>
    <n v="76.41"/>
    <n v="611.28"/>
    <n v="18"/>
    <n v="593.28"/>
  </r>
  <r>
    <s v="TXN05696"/>
    <x v="42"/>
    <s v="CUST0914"/>
    <x v="75"/>
    <x v="1"/>
    <x v="6"/>
    <x v="6"/>
    <x v="1"/>
    <n v="4"/>
    <n v="49.21"/>
    <n v="99.97"/>
    <n v="399.88"/>
    <n v="196.84"/>
    <n v="203.04"/>
  </r>
  <r>
    <s v="TXN05697"/>
    <x v="199"/>
    <s v="CUST0475"/>
    <x v="387"/>
    <x v="1"/>
    <x v="31"/>
    <x v="31"/>
    <x v="3"/>
    <n v="6"/>
    <n v="13.9"/>
    <n v="51.24"/>
    <n v="307.44"/>
    <n v="83.4"/>
    <n v="224.04"/>
  </r>
  <r>
    <s v="TXN05698"/>
    <x v="243"/>
    <s v="CUST1495"/>
    <x v="164"/>
    <x v="2"/>
    <x v="38"/>
    <x v="38"/>
    <x v="3"/>
    <n v="1"/>
    <n v="32.54"/>
    <n v="11.21"/>
    <n v="11.21"/>
    <n v="32.54"/>
    <n v="-21.33"/>
  </r>
  <r>
    <s v="TXN05699"/>
    <x v="242"/>
    <s v="CUST1488"/>
    <x v="1288"/>
    <x v="0"/>
    <x v="55"/>
    <x v="55"/>
    <x v="1"/>
    <n v="1"/>
    <n v="21.45"/>
    <n v="7.98"/>
    <n v="7.98"/>
    <n v="21.45"/>
    <n v="-13.469999999999999"/>
  </r>
  <r>
    <s v="TXN05700"/>
    <x v="63"/>
    <s v="CUST0889"/>
    <x v="1164"/>
    <x v="3"/>
    <x v="61"/>
    <x v="61"/>
    <x v="1"/>
    <n v="9"/>
    <n v="36.08"/>
    <n v="76.28"/>
    <n v="686.52"/>
    <n v="324.71999999999997"/>
    <n v="361.8"/>
  </r>
  <r>
    <s v="TXN05701"/>
    <x v="113"/>
    <s v="CUST0755"/>
    <x v="145"/>
    <x v="0"/>
    <x v="16"/>
    <x v="16"/>
    <x v="3"/>
    <n v="5"/>
    <n v="47.88"/>
    <n v="6.98"/>
    <n v="34.900000000000006"/>
    <n v="239.4"/>
    <n v="-204.5"/>
  </r>
  <r>
    <s v="TXN05702"/>
    <x v="11"/>
    <s v="CUST0304"/>
    <x v="112"/>
    <x v="0"/>
    <x v="22"/>
    <x v="22"/>
    <x v="0"/>
    <n v="3"/>
    <n v="19.34"/>
    <n v="42.96"/>
    <n v="128.88"/>
    <n v="58.019999999999996"/>
    <n v="70.86"/>
  </r>
  <r>
    <s v="TXN05703"/>
    <x v="57"/>
    <s v="CUST0982"/>
    <x v="231"/>
    <x v="3"/>
    <x v="14"/>
    <x v="14"/>
    <x v="3"/>
    <n v="5"/>
    <n v="23.97"/>
    <n v="15.33"/>
    <n v="76.650000000000006"/>
    <n v="119.85"/>
    <n v="-43.199999999999989"/>
  </r>
  <r>
    <s v="TXN05704"/>
    <x v="85"/>
    <s v="CUST0192"/>
    <x v="1241"/>
    <x v="1"/>
    <x v="50"/>
    <x v="50"/>
    <x v="2"/>
    <n v="6"/>
    <n v="23.2"/>
    <n v="9.35"/>
    <n v="56.099999999999994"/>
    <n v="139.19999999999999"/>
    <n v="-83.1"/>
  </r>
  <r>
    <s v="TXN05705"/>
    <x v="47"/>
    <s v="CUST1016"/>
    <x v="611"/>
    <x v="1"/>
    <x v="9"/>
    <x v="9"/>
    <x v="4"/>
    <n v="9"/>
    <n v="38.15"/>
    <n v="32.31"/>
    <n v="290.79000000000002"/>
    <n v="343.34999999999997"/>
    <n v="-52.559999999999945"/>
  </r>
  <r>
    <s v="TXN05706"/>
    <x v="115"/>
    <s v="CUST0372"/>
    <x v="1343"/>
    <x v="1"/>
    <x v="29"/>
    <x v="29"/>
    <x v="2"/>
    <n v="7"/>
    <n v="14.75"/>
    <n v="87.77"/>
    <n v="614.39"/>
    <n v="103.25"/>
    <n v="511.14"/>
  </r>
  <r>
    <s v="TXN05707"/>
    <x v="175"/>
    <s v="CUST0941"/>
    <x v="304"/>
    <x v="2"/>
    <x v="11"/>
    <x v="11"/>
    <x v="2"/>
    <n v="7"/>
    <n v="45.97"/>
    <n v="62.23"/>
    <n v="435.60999999999996"/>
    <n v="321.78999999999996"/>
    <n v="113.82"/>
  </r>
  <r>
    <s v="TXN05708"/>
    <x v="191"/>
    <s v="CUST0379"/>
    <x v="111"/>
    <x v="0"/>
    <x v="31"/>
    <x v="31"/>
    <x v="3"/>
    <n v="2"/>
    <n v="13.9"/>
    <n v="90.66"/>
    <n v="181.32"/>
    <n v="27.8"/>
    <n v="153.51999999999998"/>
  </r>
  <r>
    <s v="TXN05709"/>
    <x v="331"/>
    <s v="CUST0361"/>
    <x v="445"/>
    <x v="2"/>
    <x v="3"/>
    <x v="3"/>
    <x v="0"/>
    <n v="9"/>
    <n v="28.91"/>
    <n v="19.57"/>
    <n v="176.13"/>
    <n v="260.19"/>
    <n v="-84.06"/>
  </r>
  <r>
    <s v="TXN05710"/>
    <x v="364"/>
    <s v="CUST0387"/>
    <x v="1089"/>
    <x v="1"/>
    <x v="38"/>
    <x v="38"/>
    <x v="3"/>
    <n v="3"/>
    <n v="32.54"/>
    <n v="7.86"/>
    <n v="23.580000000000002"/>
    <n v="97.62"/>
    <n v="-74.040000000000006"/>
  </r>
  <r>
    <s v="TXN05711"/>
    <x v="222"/>
    <s v="CUST1167"/>
    <x v="1281"/>
    <x v="2"/>
    <x v="35"/>
    <x v="35"/>
    <x v="4"/>
    <n v="5"/>
    <n v="48.19"/>
    <n v="26.89"/>
    <n v="134.44999999999999"/>
    <n v="240.95"/>
    <n v="-106.5"/>
  </r>
  <r>
    <s v="TXN05712"/>
    <x v="18"/>
    <s v="CUST1005"/>
    <x v="714"/>
    <x v="1"/>
    <x v="39"/>
    <x v="39"/>
    <x v="1"/>
    <n v="6"/>
    <n v="2.85"/>
    <n v="70.849999999999994"/>
    <n v="425.09999999999997"/>
    <n v="17.100000000000001"/>
    <n v="407.99999999999994"/>
  </r>
  <r>
    <s v="TXN05713"/>
    <x v="82"/>
    <s v="CUST1494"/>
    <x v="186"/>
    <x v="0"/>
    <x v="51"/>
    <x v="51"/>
    <x v="2"/>
    <n v="8"/>
    <n v="3.13"/>
    <n v="21.67"/>
    <n v="173.36"/>
    <n v="25.04"/>
    <n v="148.32000000000002"/>
  </r>
  <r>
    <s v="TXN05714"/>
    <x v="25"/>
    <s v="CUST0370"/>
    <x v="1158"/>
    <x v="3"/>
    <x v="6"/>
    <x v="6"/>
    <x v="1"/>
    <n v="8"/>
    <n v="49.21"/>
    <n v="37.71"/>
    <n v="301.68"/>
    <n v="393.68"/>
    <n v="-92"/>
  </r>
  <r>
    <s v="TXN05715"/>
    <x v="252"/>
    <s v="CUST1327"/>
    <x v="674"/>
    <x v="2"/>
    <x v="2"/>
    <x v="2"/>
    <x v="1"/>
    <n v="3"/>
    <n v="33.65"/>
    <n v="5.94"/>
    <n v="17.82"/>
    <n v="100.94999999999999"/>
    <n v="-83.13"/>
  </r>
  <r>
    <s v="TXN05716"/>
    <x v="155"/>
    <s v="CUST0578"/>
    <x v="489"/>
    <x v="1"/>
    <x v="39"/>
    <x v="39"/>
    <x v="1"/>
    <n v="8"/>
    <n v="2.85"/>
    <n v="17.059999999999999"/>
    <n v="136.47999999999999"/>
    <n v="22.8"/>
    <n v="113.67999999999999"/>
  </r>
  <r>
    <s v="TXN05717"/>
    <x v="38"/>
    <s v="CUST0044"/>
    <x v="941"/>
    <x v="0"/>
    <x v="57"/>
    <x v="57"/>
    <x v="0"/>
    <n v="7"/>
    <n v="31.77"/>
    <n v="18.25"/>
    <n v="127.75"/>
    <n v="222.39"/>
    <n v="-94.639999999999986"/>
  </r>
  <r>
    <s v="TXN05718"/>
    <x v="257"/>
    <s v="CUST0636"/>
    <x v="295"/>
    <x v="1"/>
    <x v="33"/>
    <x v="33"/>
    <x v="3"/>
    <n v="1"/>
    <n v="35.53"/>
    <n v="85.69"/>
    <n v="85.69"/>
    <n v="35.53"/>
    <n v="50.16"/>
  </r>
  <r>
    <s v="TXN05719"/>
    <x v="152"/>
    <s v="CUST0334"/>
    <x v="1028"/>
    <x v="1"/>
    <x v="57"/>
    <x v="57"/>
    <x v="0"/>
    <n v="3"/>
    <n v="31.77"/>
    <n v="98.75"/>
    <n v="296.25"/>
    <n v="95.31"/>
    <n v="200.94"/>
  </r>
  <r>
    <s v="TXN05720"/>
    <x v="361"/>
    <s v="CUST0364"/>
    <x v="137"/>
    <x v="1"/>
    <x v="70"/>
    <x v="70"/>
    <x v="2"/>
    <n v="4"/>
    <n v="36.229999999999997"/>
    <n v="50.53"/>
    <n v="202.12"/>
    <n v="144.91999999999999"/>
    <n v="57.200000000000017"/>
  </r>
  <r>
    <s v="TXN05721"/>
    <x v="323"/>
    <s v="CUST0808"/>
    <x v="493"/>
    <x v="0"/>
    <x v="5"/>
    <x v="5"/>
    <x v="2"/>
    <n v="1"/>
    <n v="35.82"/>
    <n v="59.97"/>
    <n v="59.97"/>
    <n v="35.82"/>
    <n v="24.15"/>
  </r>
  <r>
    <s v="TXN05722"/>
    <x v="259"/>
    <s v="CUST1408"/>
    <x v="312"/>
    <x v="1"/>
    <x v="20"/>
    <x v="20"/>
    <x v="3"/>
    <n v="3"/>
    <n v="40.85"/>
    <n v="19.98"/>
    <n v="59.94"/>
    <n v="122.55000000000001"/>
    <n v="-62.610000000000014"/>
  </r>
  <r>
    <s v="TXN05723"/>
    <x v="148"/>
    <s v="CUST1245"/>
    <x v="1407"/>
    <x v="0"/>
    <x v="71"/>
    <x v="71"/>
    <x v="4"/>
    <n v="5"/>
    <n v="22.03"/>
    <n v="27.83"/>
    <n v="139.14999999999998"/>
    <n v="110.15"/>
    <n v="28.999999999999972"/>
  </r>
  <r>
    <s v="TXN05724"/>
    <x v="211"/>
    <s v="CUST0385"/>
    <x v="1404"/>
    <x v="0"/>
    <x v="14"/>
    <x v="14"/>
    <x v="3"/>
    <n v="2"/>
    <n v="23.97"/>
    <n v="13.57"/>
    <n v="27.14"/>
    <n v="47.94"/>
    <n v="-20.799999999999997"/>
  </r>
  <r>
    <s v="TXN05725"/>
    <x v="339"/>
    <s v="CUST0143"/>
    <x v="447"/>
    <x v="2"/>
    <x v="27"/>
    <x v="27"/>
    <x v="3"/>
    <n v="8"/>
    <n v="9.64"/>
    <n v="21.27"/>
    <n v="170.16"/>
    <n v="77.12"/>
    <n v="93.039999999999992"/>
  </r>
  <r>
    <s v="TXN05726"/>
    <x v="15"/>
    <s v="CUST0294"/>
    <x v="297"/>
    <x v="3"/>
    <x v="56"/>
    <x v="56"/>
    <x v="0"/>
    <n v="2"/>
    <n v="41.18"/>
    <n v="47.35"/>
    <n v="94.7"/>
    <n v="82.36"/>
    <n v="12.340000000000003"/>
  </r>
  <r>
    <s v="TXN05727"/>
    <x v="200"/>
    <s v="CUST0148"/>
    <x v="756"/>
    <x v="0"/>
    <x v="59"/>
    <x v="59"/>
    <x v="0"/>
    <n v="5"/>
    <n v="35.39"/>
    <n v="7.35"/>
    <n v="36.75"/>
    <n v="176.95"/>
    <n v="-140.19999999999999"/>
  </r>
  <r>
    <s v="TXN05728"/>
    <x v="151"/>
    <s v="CUST0874"/>
    <x v="362"/>
    <x v="2"/>
    <x v="46"/>
    <x v="46"/>
    <x v="3"/>
    <n v="1"/>
    <n v="15.25"/>
    <n v="75.39"/>
    <n v="75.39"/>
    <n v="15.25"/>
    <n v="60.14"/>
  </r>
  <r>
    <s v="TXN05729"/>
    <x v="248"/>
    <s v="CUST0503"/>
    <x v="553"/>
    <x v="1"/>
    <x v="33"/>
    <x v="33"/>
    <x v="3"/>
    <n v="3"/>
    <n v="35.53"/>
    <n v="69.3"/>
    <n v="207.89999999999998"/>
    <n v="106.59"/>
    <n v="101.30999999999997"/>
  </r>
  <r>
    <s v="TXN05730"/>
    <x v="19"/>
    <s v="CUST0932"/>
    <x v="34"/>
    <x v="2"/>
    <x v="19"/>
    <x v="19"/>
    <x v="3"/>
    <n v="5"/>
    <n v="22.66"/>
    <n v="88.07"/>
    <n v="440.34999999999997"/>
    <n v="113.3"/>
    <n v="327.04999999999995"/>
  </r>
  <r>
    <s v="TXN05731"/>
    <x v="135"/>
    <s v="CUST1322"/>
    <x v="693"/>
    <x v="2"/>
    <x v="12"/>
    <x v="12"/>
    <x v="2"/>
    <n v="4"/>
    <n v="32.950000000000003"/>
    <n v="75.099999999999994"/>
    <n v="300.39999999999998"/>
    <n v="131.80000000000001"/>
    <n v="168.59999999999997"/>
  </r>
  <r>
    <s v="TXN05732"/>
    <x v="137"/>
    <s v="CUST0825"/>
    <x v="1256"/>
    <x v="2"/>
    <x v="32"/>
    <x v="32"/>
    <x v="1"/>
    <n v="3"/>
    <n v="3.21"/>
    <n v="90.97"/>
    <n v="272.90999999999997"/>
    <n v="9.629999999999999"/>
    <n v="263.27999999999997"/>
  </r>
  <r>
    <s v="TXN05733"/>
    <x v="265"/>
    <s v="CUST0206"/>
    <x v="1199"/>
    <x v="1"/>
    <x v="49"/>
    <x v="49"/>
    <x v="4"/>
    <n v="5"/>
    <n v="19.98"/>
    <n v="30.72"/>
    <n v="153.6"/>
    <n v="99.9"/>
    <n v="53.699999999999989"/>
  </r>
  <r>
    <s v="TXN05734"/>
    <x v="23"/>
    <s v="CUST1484"/>
    <x v="222"/>
    <x v="3"/>
    <x v="52"/>
    <x v="52"/>
    <x v="1"/>
    <n v="5"/>
    <n v="14.27"/>
    <n v="33.81"/>
    <n v="169.05"/>
    <n v="71.349999999999994"/>
    <n v="97.700000000000017"/>
  </r>
  <r>
    <s v="TXN05735"/>
    <x v="182"/>
    <s v="CUST1079"/>
    <x v="548"/>
    <x v="3"/>
    <x v="51"/>
    <x v="51"/>
    <x v="2"/>
    <n v="8"/>
    <n v="3.13"/>
    <n v="76.5"/>
    <n v="612"/>
    <n v="25.04"/>
    <n v="586.96"/>
  </r>
  <r>
    <s v="TXN05736"/>
    <x v="222"/>
    <s v="CUST0282"/>
    <x v="515"/>
    <x v="1"/>
    <x v="0"/>
    <x v="0"/>
    <x v="0"/>
    <n v="1"/>
    <n v="47.78"/>
    <n v="62.21"/>
    <n v="62.21"/>
    <n v="47.78"/>
    <n v="14.43"/>
  </r>
  <r>
    <s v="TXN05737"/>
    <x v="278"/>
    <s v="CUST1489"/>
    <x v="54"/>
    <x v="1"/>
    <x v="36"/>
    <x v="36"/>
    <x v="2"/>
    <n v="1"/>
    <n v="44.18"/>
    <n v="72.260000000000005"/>
    <n v="72.260000000000005"/>
    <n v="44.18"/>
    <n v="28.080000000000005"/>
  </r>
  <r>
    <s v="TXN05738"/>
    <x v="67"/>
    <s v="CUST0025"/>
    <x v="631"/>
    <x v="3"/>
    <x v="55"/>
    <x v="55"/>
    <x v="1"/>
    <n v="3"/>
    <n v="21.45"/>
    <n v="82.34"/>
    <n v="247.02"/>
    <n v="64.349999999999994"/>
    <n v="182.67000000000002"/>
  </r>
  <r>
    <s v="TXN05739"/>
    <x v="43"/>
    <s v="CUST1236"/>
    <x v="121"/>
    <x v="3"/>
    <x v="9"/>
    <x v="9"/>
    <x v="4"/>
    <n v="7"/>
    <n v="38.15"/>
    <n v="98.3"/>
    <n v="688.1"/>
    <n v="267.05"/>
    <n v="421.05"/>
  </r>
  <r>
    <s v="TXN05740"/>
    <x v="32"/>
    <s v="CUST0205"/>
    <x v="790"/>
    <x v="2"/>
    <x v="69"/>
    <x v="69"/>
    <x v="1"/>
    <n v="2"/>
    <n v="25.33"/>
    <n v="5.22"/>
    <n v="10.44"/>
    <n v="50.66"/>
    <n v="-40.22"/>
  </r>
  <r>
    <s v="TXN05741"/>
    <x v="136"/>
    <s v="CUST0774"/>
    <x v="1125"/>
    <x v="2"/>
    <x v="59"/>
    <x v="59"/>
    <x v="0"/>
    <n v="7"/>
    <n v="35.39"/>
    <n v="48.28"/>
    <n v="337.96000000000004"/>
    <n v="247.73000000000002"/>
    <n v="90.230000000000018"/>
  </r>
  <r>
    <s v="TXN05742"/>
    <x v="102"/>
    <s v="CUST0787"/>
    <x v="53"/>
    <x v="3"/>
    <x v="74"/>
    <x v="74"/>
    <x v="3"/>
    <n v="9"/>
    <n v="8.86"/>
    <n v="89.22"/>
    <n v="802.98"/>
    <n v="79.739999999999995"/>
    <n v="723.24"/>
  </r>
  <r>
    <s v="TXN05743"/>
    <x v="85"/>
    <s v="CUST0043"/>
    <x v="1214"/>
    <x v="3"/>
    <x v="39"/>
    <x v="39"/>
    <x v="1"/>
    <n v="2"/>
    <n v="2.85"/>
    <n v="82.56"/>
    <n v="165.12"/>
    <n v="5.7"/>
    <n v="159.42000000000002"/>
  </r>
  <r>
    <s v="TXN05744"/>
    <x v="200"/>
    <s v="CUST0226"/>
    <x v="837"/>
    <x v="1"/>
    <x v="42"/>
    <x v="42"/>
    <x v="1"/>
    <n v="9"/>
    <n v="1.35"/>
    <n v="42.38"/>
    <n v="381.42"/>
    <n v="12.15"/>
    <n v="369.27000000000004"/>
  </r>
  <r>
    <s v="TXN05745"/>
    <x v="116"/>
    <s v="CUST0028"/>
    <x v="1273"/>
    <x v="0"/>
    <x v="37"/>
    <x v="37"/>
    <x v="2"/>
    <n v="3"/>
    <n v="36.64"/>
    <n v="61.14"/>
    <n v="183.42000000000002"/>
    <n v="109.92"/>
    <n v="73.500000000000014"/>
  </r>
  <r>
    <s v="TXN05746"/>
    <x v="262"/>
    <s v="CUST1320"/>
    <x v="384"/>
    <x v="2"/>
    <x v="58"/>
    <x v="58"/>
    <x v="0"/>
    <n v="3"/>
    <n v="11.76"/>
    <n v="45.23"/>
    <n v="135.69"/>
    <n v="35.28"/>
    <n v="100.41"/>
  </r>
  <r>
    <s v="TXN05747"/>
    <x v="28"/>
    <s v="CUST0090"/>
    <x v="61"/>
    <x v="3"/>
    <x v="51"/>
    <x v="51"/>
    <x v="2"/>
    <n v="5"/>
    <n v="3.13"/>
    <n v="95.5"/>
    <n v="477.5"/>
    <n v="15.649999999999999"/>
    <n v="461.85"/>
  </r>
  <r>
    <s v="TXN05748"/>
    <x v="203"/>
    <s v="CUST0271"/>
    <x v="936"/>
    <x v="2"/>
    <x v="53"/>
    <x v="53"/>
    <x v="2"/>
    <n v="2"/>
    <n v="23.58"/>
    <n v="30.5"/>
    <n v="61"/>
    <n v="47.16"/>
    <n v="13.840000000000003"/>
  </r>
  <r>
    <s v="TXN05749"/>
    <x v="292"/>
    <s v="CUST0509"/>
    <x v="1224"/>
    <x v="1"/>
    <x v="73"/>
    <x v="73"/>
    <x v="1"/>
    <n v="6"/>
    <n v="14.95"/>
    <n v="19.190000000000001"/>
    <n v="115.14000000000001"/>
    <n v="89.699999999999989"/>
    <n v="25.440000000000026"/>
  </r>
  <r>
    <s v="TXN05750"/>
    <x v="188"/>
    <s v="CUST0172"/>
    <x v="984"/>
    <x v="2"/>
    <x v="49"/>
    <x v="49"/>
    <x v="4"/>
    <n v="7"/>
    <n v="19.98"/>
    <n v="19.670000000000002"/>
    <n v="137.69"/>
    <n v="139.86000000000001"/>
    <n v="-2.1700000000000159"/>
  </r>
  <r>
    <s v="TXN05751"/>
    <x v="297"/>
    <s v="CUST0549"/>
    <x v="1163"/>
    <x v="2"/>
    <x v="42"/>
    <x v="42"/>
    <x v="1"/>
    <n v="7"/>
    <n v="1.35"/>
    <n v="90"/>
    <n v="630"/>
    <n v="9.4500000000000011"/>
    <n v="620.54999999999995"/>
  </r>
  <r>
    <s v="TXN05752"/>
    <x v="238"/>
    <s v="CUST0293"/>
    <x v="1330"/>
    <x v="0"/>
    <x v="37"/>
    <x v="37"/>
    <x v="2"/>
    <n v="6"/>
    <n v="36.64"/>
    <n v="30.74"/>
    <n v="184.44"/>
    <n v="219.84"/>
    <n v="-35.400000000000006"/>
  </r>
  <r>
    <s v="TXN05753"/>
    <x v="270"/>
    <s v="CUST1285"/>
    <x v="238"/>
    <x v="3"/>
    <x v="32"/>
    <x v="32"/>
    <x v="1"/>
    <n v="2"/>
    <n v="3.21"/>
    <n v="39.56"/>
    <n v="79.12"/>
    <n v="6.42"/>
    <n v="72.7"/>
  </r>
  <r>
    <s v="TXN05754"/>
    <x v="210"/>
    <s v="CUST1229"/>
    <x v="1184"/>
    <x v="0"/>
    <x v="6"/>
    <x v="6"/>
    <x v="1"/>
    <n v="9"/>
    <n v="49.21"/>
    <n v="8.18"/>
    <n v="73.62"/>
    <n v="442.89"/>
    <n v="-369.27"/>
  </r>
  <r>
    <s v="TXN05755"/>
    <x v="17"/>
    <s v="CUST0028"/>
    <x v="1273"/>
    <x v="0"/>
    <x v="9"/>
    <x v="9"/>
    <x v="4"/>
    <n v="1"/>
    <n v="38.15"/>
    <n v="53.7"/>
    <n v="53.7"/>
    <n v="38.15"/>
    <n v="15.550000000000004"/>
  </r>
  <r>
    <s v="TXN05756"/>
    <x v="315"/>
    <s v="CUST0020"/>
    <x v="1355"/>
    <x v="2"/>
    <x v="25"/>
    <x v="25"/>
    <x v="2"/>
    <n v="3"/>
    <n v="40.75"/>
    <n v="77.260000000000005"/>
    <n v="231.78000000000003"/>
    <n v="122.25"/>
    <n v="109.53000000000003"/>
  </r>
  <r>
    <s v="TXN05757"/>
    <x v="231"/>
    <s v="CUST0218"/>
    <x v="698"/>
    <x v="1"/>
    <x v="23"/>
    <x v="23"/>
    <x v="2"/>
    <n v="7"/>
    <n v="13.68"/>
    <n v="5.65"/>
    <n v="39.550000000000004"/>
    <n v="95.759999999999991"/>
    <n v="-56.209999999999987"/>
  </r>
  <r>
    <s v="TXN05758"/>
    <x v="138"/>
    <s v="CUST1111"/>
    <x v="896"/>
    <x v="3"/>
    <x v="50"/>
    <x v="50"/>
    <x v="2"/>
    <n v="8"/>
    <n v="23.2"/>
    <n v="73.959999999999994"/>
    <n v="591.67999999999995"/>
    <n v="185.6"/>
    <n v="406.07999999999993"/>
  </r>
  <r>
    <s v="TXN05759"/>
    <x v="232"/>
    <s v="CUST0694"/>
    <x v="353"/>
    <x v="2"/>
    <x v="7"/>
    <x v="7"/>
    <x v="3"/>
    <n v="9"/>
    <n v="17.45"/>
    <n v="61.72"/>
    <n v="555.48"/>
    <n v="157.04999999999998"/>
    <n v="398.43000000000006"/>
  </r>
  <r>
    <s v="TXN05760"/>
    <x v="276"/>
    <s v="CUST1449"/>
    <x v="52"/>
    <x v="0"/>
    <x v="44"/>
    <x v="44"/>
    <x v="4"/>
    <n v="8"/>
    <n v="2.25"/>
    <n v="35.6"/>
    <n v="284.8"/>
    <n v="18"/>
    <n v="266.8"/>
  </r>
  <r>
    <s v="TXN05761"/>
    <x v="319"/>
    <s v="CUST0175"/>
    <x v="50"/>
    <x v="2"/>
    <x v="13"/>
    <x v="13"/>
    <x v="0"/>
    <n v="1"/>
    <n v="4.59"/>
    <n v="26.32"/>
    <n v="26.32"/>
    <n v="4.59"/>
    <n v="21.73"/>
  </r>
  <r>
    <s v="TXN05762"/>
    <x v="348"/>
    <s v="CUST0415"/>
    <x v="849"/>
    <x v="0"/>
    <x v="14"/>
    <x v="14"/>
    <x v="3"/>
    <n v="5"/>
    <n v="23.97"/>
    <n v="41.08"/>
    <n v="205.39999999999998"/>
    <n v="119.85"/>
    <n v="85.549999999999983"/>
  </r>
  <r>
    <s v="TXN05763"/>
    <x v="296"/>
    <s v="CUST0286"/>
    <x v="975"/>
    <x v="0"/>
    <x v="51"/>
    <x v="51"/>
    <x v="2"/>
    <n v="9"/>
    <n v="3.13"/>
    <n v="89.39"/>
    <n v="804.51"/>
    <n v="28.169999999999998"/>
    <n v="776.34"/>
  </r>
  <r>
    <s v="TXN05764"/>
    <x v="349"/>
    <s v="CUST0984"/>
    <x v="1462"/>
    <x v="0"/>
    <x v="74"/>
    <x v="74"/>
    <x v="3"/>
    <n v="5"/>
    <n v="8.86"/>
    <n v="20.25"/>
    <n v="101.25"/>
    <n v="44.3"/>
    <n v="56.95"/>
  </r>
  <r>
    <s v="TXN05765"/>
    <x v="30"/>
    <s v="CUST1153"/>
    <x v="183"/>
    <x v="1"/>
    <x v="4"/>
    <x v="4"/>
    <x v="1"/>
    <n v="9"/>
    <n v="1.21"/>
    <n v="65.260000000000005"/>
    <n v="587.34"/>
    <n v="10.89"/>
    <n v="576.45000000000005"/>
  </r>
  <r>
    <s v="TXN05766"/>
    <x v="54"/>
    <s v="CUST0910"/>
    <x v="940"/>
    <x v="3"/>
    <x v="53"/>
    <x v="53"/>
    <x v="2"/>
    <n v="8"/>
    <n v="23.58"/>
    <n v="67.05"/>
    <n v="536.4"/>
    <n v="188.64"/>
    <n v="347.76"/>
  </r>
  <r>
    <s v="TXN05767"/>
    <x v="222"/>
    <s v="CUST0335"/>
    <x v="1031"/>
    <x v="2"/>
    <x v="14"/>
    <x v="14"/>
    <x v="3"/>
    <n v="3"/>
    <n v="23.97"/>
    <n v="88.59"/>
    <n v="265.77"/>
    <n v="71.91"/>
    <n v="193.85999999999999"/>
  </r>
  <r>
    <s v="TXN05768"/>
    <x v="339"/>
    <s v="CUST0630"/>
    <x v="765"/>
    <x v="0"/>
    <x v="61"/>
    <x v="61"/>
    <x v="1"/>
    <n v="5"/>
    <n v="36.08"/>
    <n v="6.99"/>
    <n v="34.950000000000003"/>
    <n v="180.39999999999998"/>
    <n v="-145.44999999999999"/>
  </r>
  <r>
    <s v="TXN05769"/>
    <x v="271"/>
    <s v="CUST0680"/>
    <x v="255"/>
    <x v="3"/>
    <x v="39"/>
    <x v="39"/>
    <x v="1"/>
    <n v="4"/>
    <n v="2.85"/>
    <n v="32.79"/>
    <n v="131.16"/>
    <n v="11.4"/>
    <n v="119.75999999999999"/>
  </r>
  <r>
    <s v="TXN05770"/>
    <x v="30"/>
    <s v="CUST0981"/>
    <x v="402"/>
    <x v="0"/>
    <x v="66"/>
    <x v="66"/>
    <x v="2"/>
    <n v="5"/>
    <n v="31.85"/>
    <n v="77.36"/>
    <n v="386.8"/>
    <n v="159.25"/>
    <n v="227.55"/>
  </r>
  <r>
    <s v="TXN05771"/>
    <x v="321"/>
    <s v="CUST0317"/>
    <x v="1044"/>
    <x v="2"/>
    <x v="38"/>
    <x v="38"/>
    <x v="3"/>
    <n v="9"/>
    <n v="32.54"/>
    <n v="10.44"/>
    <n v="93.96"/>
    <n v="292.86"/>
    <n v="-198.90000000000003"/>
  </r>
  <r>
    <s v="TXN05772"/>
    <x v="92"/>
    <s v="CUST0500"/>
    <x v="422"/>
    <x v="2"/>
    <x v="67"/>
    <x v="67"/>
    <x v="3"/>
    <n v="7"/>
    <n v="31.5"/>
    <n v="66.66"/>
    <n v="466.62"/>
    <n v="220.5"/>
    <n v="246.12"/>
  </r>
  <r>
    <s v="TXN05773"/>
    <x v="311"/>
    <s v="CUST0115"/>
    <x v="242"/>
    <x v="3"/>
    <x v="40"/>
    <x v="40"/>
    <x v="4"/>
    <n v="4"/>
    <n v="21.9"/>
    <n v="61.19"/>
    <n v="244.76"/>
    <n v="87.6"/>
    <n v="157.16"/>
  </r>
  <r>
    <s v="TXN05774"/>
    <x v="80"/>
    <s v="CUST1114"/>
    <x v="89"/>
    <x v="3"/>
    <x v="53"/>
    <x v="53"/>
    <x v="2"/>
    <n v="4"/>
    <n v="23.58"/>
    <n v="30.41"/>
    <n v="121.64"/>
    <n v="94.32"/>
    <n v="27.320000000000007"/>
  </r>
  <r>
    <s v="TXN05775"/>
    <x v="86"/>
    <s v="CUST1418"/>
    <x v="679"/>
    <x v="1"/>
    <x v="3"/>
    <x v="3"/>
    <x v="0"/>
    <n v="7"/>
    <n v="28.91"/>
    <n v="72.260000000000005"/>
    <n v="505.82000000000005"/>
    <n v="202.37"/>
    <n v="303.45000000000005"/>
  </r>
  <r>
    <s v="TXN05776"/>
    <x v="276"/>
    <s v="CUST0548"/>
    <x v="913"/>
    <x v="2"/>
    <x v="57"/>
    <x v="57"/>
    <x v="0"/>
    <n v="3"/>
    <n v="31.77"/>
    <n v="6.71"/>
    <n v="20.13"/>
    <n v="95.31"/>
    <n v="-75.180000000000007"/>
  </r>
  <r>
    <s v="TXN05777"/>
    <x v="53"/>
    <s v="CUST1286"/>
    <x v="1159"/>
    <x v="3"/>
    <x v="62"/>
    <x v="62"/>
    <x v="2"/>
    <n v="2"/>
    <n v="46.58"/>
    <n v="90.17"/>
    <n v="180.34"/>
    <n v="93.16"/>
    <n v="87.18"/>
  </r>
  <r>
    <s v="TXN05778"/>
    <x v="130"/>
    <s v="CUST1114"/>
    <x v="89"/>
    <x v="3"/>
    <x v="5"/>
    <x v="5"/>
    <x v="2"/>
    <n v="2"/>
    <n v="35.82"/>
    <n v="34.17"/>
    <n v="68.34"/>
    <n v="71.64"/>
    <n v="-3.2999999999999972"/>
  </r>
  <r>
    <s v="TXN05779"/>
    <x v="34"/>
    <s v="CUST0253"/>
    <x v="1357"/>
    <x v="2"/>
    <x v="36"/>
    <x v="36"/>
    <x v="2"/>
    <n v="2"/>
    <n v="44.18"/>
    <n v="32.76"/>
    <n v="65.52"/>
    <n v="88.36"/>
    <n v="-22.840000000000003"/>
  </r>
  <r>
    <s v="TXN05780"/>
    <x v="251"/>
    <s v="CUST0044"/>
    <x v="941"/>
    <x v="0"/>
    <x v="74"/>
    <x v="74"/>
    <x v="3"/>
    <n v="9"/>
    <n v="8.86"/>
    <n v="8.8000000000000007"/>
    <n v="79.2"/>
    <n v="79.739999999999995"/>
    <n v="-0.53999999999999204"/>
  </r>
  <r>
    <s v="TXN05781"/>
    <x v="197"/>
    <s v="CUST0092"/>
    <x v="1333"/>
    <x v="3"/>
    <x v="48"/>
    <x v="48"/>
    <x v="0"/>
    <n v="6"/>
    <n v="1.01"/>
    <n v="36.049999999999997"/>
    <n v="216.29999999999998"/>
    <n v="6.0600000000000005"/>
    <n v="210.23999999999998"/>
  </r>
  <r>
    <s v="TXN05782"/>
    <x v="101"/>
    <s v="CUST0211"/>
    <x v="409"/>
    <x v="0"/>
    <x v="34"/>
    <x v="34"/>
    <x v="2"/>
    <n v="8"/>
    <n v="8.02"/>
    <n v="58.63"/>
    <n v="469.04"/>
    <n v="64.16"/>
    <n v="404.88"/>
  </r>
  <r>
    <s v="TXN05783"/>
    <x v="317"/>
    <s v="CUST1116"/>
    <x v="433"/>
    <x v="0"/>
    <x v="44"/>
    <x v="44"/>
    <x v="4"/>
    <n v="5"/>
    <n v="2.25"/>
    <n v="32.76"/>
    <n v="163.79999999999998"/>
    <n v="11.25"/>
    <n v="152.54999999999998"/>
  </r>
  <r>
    <s v="TXN05784"/>
    <x v="223"/>
    <s v="CUST0608"/>
    <x v="894"/>
    <x v="2"/>
    <x v="1"/>
    <x v="1"/>
    <x v="1"/>
    <n v="8"/>
    <n v="22.93"/>
    <n v="33.700000000000003"/>
    <n v="269.60000000000002"/>
    <n v="183.44"/>
    <n v="86.160000000000025"/>
  </r>
  <r>
    <s v="TXN05785"/>
    <x v="45"/>
    <s v="CUST0211"/>
    <x v="409"/>
    <x v="0"/>
    <x v="70"/>
    <x v="70"/>
    <x v="2"/>
    <n v="9"/>
    <n v="36.229999999999997"/>
    <n v="51.93"/>
    <n v="467.37"/>
    <n v="326.07"/>
    <n v="141.30000000000001"/>
  </r>
  <r>
    <s v="TXN05786"/>
    <x v="12"/>
    <s v="CUST1048"/>
    <x v="55"/>
    <x v="3"/>
    <x v="54"/>
    <x v="54"/>
    <x v="1"/>
    <n v="3"/>
    <n v="48.6"/>
    <n v="38.97"/>
    <n v="116.91"/>
    <n v="145.80000000000001"/>
    <n v="-28.890000000000015"/>
  </r>
  <r>
    <s v="TXN05787"/>
    <x v="221"/>
    <s v="CUST0851"/>
    <x v="780"/>
    <x v="2"/>
    <x v="6"/>
    <x v="6"/>
    <x v="1"/>
    <n v="7"/>
    <n v="49.21"/>
    <n v="59.07"/>
    <n v="413.49"/>
    <n v="344.47"/>
    <n v="69.019999999999982"/>
  </r>
  <r>
    <s v="TXN05788"/>
    <x v="357"/>
    <s v="CUST0291"/>
    <x v="546"/>
    <x v="0"/>
    <x v="74"/>
    <x v="74"/>
    <x v="3"/>
    <n v="1"/>
    <n v="8.86"/>
    <n v="98.21"/>
    <n v="98.21"/>
    <n v="8.86"/>
    <n v="89.35"/>
  </r>
  <r>
    <s v="TXN05789"/>
    <x v="234"/>
    <s v="CUST0003"/>
    <x v="892"/>
    <x v="1"/>
    <x v="1"/>
    <x v="1"/>
    <x v="1"/>
    <n v="2"/>
    <n v="22.93"/>
    <n v="19.010000000000002"/>
    <n v="38.020000000000003"/>
    <n v="45.86"/>
    <n v="-7.8399999999999963"/>
  </r>
  <r>
    <s v="TXN05790"/>
    <x v="246"/>
    <s v="CUST0460"/>
    <x v="1011"/>
    <x v="0"/>
    <x v="50"/>
    <x v="50"/>
    <x v="2"/>
    <n v="3"/>
    <n v="23.2"/>
    <n v="64.209999999999994"/>
    <n v="192.63"/>
    <n v="69.599999999999994"/>
    <n v="123.03"/>
  </r>
  <r>
    <s v="TXN05791"/>
    <x v="112"/>
    <s v="CUST0050"/>
    <x v="196"/>
    <x v="3"/>
    <x v="24"/>
    <x v="24"/>
    <x v="0"/>
    <n v="5"/>
    <n v="24.52"/>
    <n v="30.58"/>
    <n v="152.89999999999998"/>
    <n v="122.6"/>
    <n v="30.299999999999983"/>
  </r>
  <r>
    <s v="TXN05792"/>
    <x v="322"/>
    <s v="CUST0465"/>
    <x v="953"/>
    <x v="0"/>
    <x v="41"/>
    <x v="41"/>
    <x v="4"/>
    <n v="4"/>
    <n v="45.1"/>
    <n v="82.2"/>
    <n v="328.8"/>
    <n v="180.4"/>
    <n v="148.4"/>
  </r>
  <r>
    <s v="TXN05793"/>
    <x v="224"/>
    <s v="CUST0875"/>
    <x v="173"/>
    <x v="3"/>
    <x v="44"/>
    <x v="44"/>
    <x v="4"/>
    <n v="8"/>
    <n v="2.25"/>
    <n v="63.32"/>
    <n v="506.56"/>
    <n v="18"/>
    <n v="488.56"/>
  </r>
  <r>
    <s v="TXN05794"/>
    <x v="258"/>
    <s v="CUST0790"/>
    <x v="1431"/>
    <x v="1"/>
    <x v="56"/>
    <x v="56"/>
    <x v="0"/>
    <n v="7"/>
    <n v="41.18"/>
    <n v="65.849999999999994"/>
    <n v="460.94999999999993"/>
    <n v="288.26"/>
    <n v="172.68999999999994"/>
  </r>
  <r>
    <s v="TXN05795"/>
    <x v="49"/>
    <s v="CUST0302"/>
    <x v="972"/>
    <x v="0"/>
    <x v="54"/>
    <x v="54"/>
    <x v="1"/>
    <n v="3"/>
    <n v="48.6"/>
    <n v="83.23"/>
    <n v="249.69"/>
    <n v="145.80000000000001"/>
    <n v="103.88999999999999"/>
  </r>
  <r>
    <s v="TXN05796"/>
    <x v="81"/>
    <s v="CUST0724"/>
    <x v="956"/>
    <x v="1"/>
    <x v="23"/>
    <x v="23"/>
    <x v="2"/>
    <n v="9"/>
    <n v="13.68"/>
    <n v="29.64"/>
    <n v="266.76"/>
    <n v="123.12"/>
    <n v="143.63999999999999"/>
  </r>
  <r>
    <s v="TXN05797"/>
    <x v="327"/>
    <s v="CUST1343"/>
    <x v="946"/>
    <x v="2"/>
    <x v="65"/>
    <x v="65"/>
    <x v="1"/>
    <n v="2"/>
    <n v="47.62"/>
    <n v="24.41"/>
    <n v="48.82"/>
    <n v="95.24"/>
    <n v="-46.419999999999995"/>
  </r>
  <r>
    <s v="TXN05798"/>
    <x v="128"/>
    <s v="CUST0588"/>
    <x v="585"/>
    <x v="1"/>
    <x v="74"/>
    <x v="74"/>
    <x v="3"/>
    <n v="5"/>
    <n v="8.86"/>
    <n v="92.75"/>
    <n v="463.75"/>
    <n v="44.3"/>
    <n v="419.45"/>
  </r>
  <r>
    <s v="TXN05799"/>
    <x v="67"/>
    <s v="CUST0463"/>
    <x v="526"/>
    <x v="2"/>
    <x v="6"/>
    <x v="6"/>
    <x v="1"/>
    <n v="7"/>
    <n v="49.21"/>
    <n v="77.489999999999995"/>
    <n v="542.42999999999995"/>
    <n v="344.47"/>
    <n v="197.95999999999992"/>
  </r>
  <r>
    <s v="TXN05800"/>
    <x v="256"/>
    <s v="CUST1402"/>
    <x v="383"/>
    <x v="2"/>
    <x v="70"/>
    <x v="70"/>
    <x v="2"/>
    <n v="7"/>
    <n v="36.229999999999997"/>
    <n v="27.21"/>
    <n v="190.47"/>
    <n v="253.60999999999999"/>
    <n v="-63.139999999999986"/>
  </r>
  <r>
    <s v="TXN05801"/>
    <x v="204"/>
    <s v="CUST0788"/>
    <x v="503"/>
    <x v="0"/>
    <x v="72"/>
    <x v="72"/>
    <x v="1"/>
    <n v="7"/>
    <n v="3.66"/>
    <n v="59.17"/>
    <n v="414.19"/>
    <n v="25.62"/>
    <n v="388.57"/>
  </r>
  <r>
    <s v="TXN05802"/>
    <x v="327"/>
    <s v="CUST1407"/>
    <x v="1170"/>
    <x v="1"/>
    <x v="54"/>
    <x v="54"/>
    <x v="1"/>
    <n v="7"/>
    <n v="48.6"/>
    <n v="20.38"/>
    <n v="142.66"/>
    <n v="340.2"/>
    <n v="-197.54"/>
  </r>
  <r>
    <s v="TXN05803"/>
    <x v="317"/>
    <s v="CUST1465"/>
    <x v="1289"/>
    <x v="3"/>
    <x v="68"/>
    <x v="68"/>
    <x v="0"/>
    <n v="4"/>
    <n v="1.38"/>
    <n v="96.31"/>
    <n v="385.24"/>
    <n v="5.52"/>
    <n v="379.72"/>
  </r>
  <r>
    <s v="TXN05804"/>
    <x v="142"/>
    <s v="CUST0231"/>
    <x v="823"/>
    <x v="1"/>
    <x v="17"/>
    <x v="17"/>
    <x v="1"/>
    <n v="1"/>
    <n v="26.74"/>
    <n v="98.49"/>
    <n v="98.49"/>
    <n v="26.74"/>
    <n v="71.75"/>
  </r>
  <r>
    <s v="TXN05805"/>
    <x v="54"/>
    <s v="CUST1008"/>
    <x v="691"/>
    <x v="2"/>
    <x v="73"/>
    <x v="73"/>
    <x v="1"/>
    <n v="4"/>
    <n v="14.95"/>
    <n v="61.62"/>
    <n v="246.48"/>
    <n v="59.8"/>
    <n v="186.68"/>
  </r>
  <r>
    <s v="TXN05806"/>
    <x v="40"/>
    <s v="CUST0348"/>
    <x v="1134"/>
    <x v="2"/>
    <x v="72"/>
    <x v="72"/>
    <x v="1"/>
    <n v="4"/>
    <n v="3.66"/>
    <n v="14.89"/>
    <n v="59.56"/>
    <n v="14.64"/>
    <n v="44.92"/>
  </r>
  <r>
    <s v="TXN05807"/>
    <x v="250"/>
    <s v="CUST0226"/>
    <x v="837"/>
    <x v="1"/>
    <x v="74"/>
    <x v="74"/>
    <x v="3"/>
    <n v="7"/>
    <n v="8.86"/>
    <n v="15.78"/>
    <n v="110.46"/>
    <n v="62.019999999999996"/>
    <n v="48.44"/>
  </r>
  <r>
    <s v="TXN05808"/>
    <x v="322"/>
    <s v="CUST0460"/>
    <x v="1011"/>
    <x v="0"/>
    <x v="64"/>
    <x v="64"/>
    <x v="4"/>
    <n v="1"/>
    <n v="34.61"/>
    <n v="58.42"/>
    <n v="58.42"/>
    <n v="34.61"/>
    <n v="23.810000000000002"/>
  </r>
  <r>
    <s v="TXN05809"/>
    <x v="105"/>
    <s v="CUST0209"/>
    <x v="1099"/>
    <x v="1"/>
    <x v="58"/>
    <x v="58"/>
    <x v="0"/>
    <n v="5"/>
    <n v="11.76"/>
    <n v="26.11"/>
    <n v="130.55000000000001"/>
    <n v="58.8"/>
    <n v="71.750000000000014"/>
  </r>
  <r>
    <s v="TXN05810"/>
    <x v="151"/>
    <s v="CUST0578"/>
    <x v="489"/>
    <x v="1"/>
    <x v="45"/>
    <x v="45"/>
    <x v="4"/>
    <n v="9"/>
    <n v="39.729999999999997"/>
    <n v="38.74"/>
    <n v="348.66"/>
    <n v="357.57"/>
    <n v="-8.9099999999999682"/>
  </r>
  <r>
    <s v="TXN05811"/>
    <x v="339"/>
    <s v="CUST0732"/>
    <x v="980"/>
    <x v="1"/>
    <x v="7"/>
    <x v="7"/>
    <x v="3"/>
    <n v="4"/>
    <n v="17.45"/>
    <n v="41.69"/>
    <n v="166.76"/>
    <n v="69.8"/>
    <n v="96.96"/>
  </r>
  <r>
    <s v="TXN05812"/>
    <x v="85"/>
    <s v="CUST0157"/>
    <x v="1049"/>
    <x v="0"/>
    <x v="74"/>
    <x v="74"/>
    <x v="3"/>
    <n v="6"/>
    <n v="8.86"/>
    <n v="85.77"/>
    <n v="514.62"/>
    <n v="53.16"/>
    <n v="461.46000000000004"/>
  </r>
  <r>
    <s v="TXN05813"/>
    <x v="302"/>
    <s v="CUST1261"/>
    <x v="201"/>
    <x v="1"/>
    <x v="34"/>
    <x v="34"/>
    <x v="2"/>
    <n v="7"/>
    <n v="8.02"/>
    <n v="19.579999999999998"/>
    <n v="137.06"/>
    <n v="56.14"/>
    <n v="80.92"/>
  </r>
  <r>
    <s v="TXN05814"/>
    <x v="318"/>
    <s v="CUST0684"/>
    <x v="204"/>
    <x v="0"/>
    <x v="40"/>
    <x v="40"/>
    <x v="4"/>
    <n v="7"/>
    <n v="21.9"/>
    <n v="64.41"/>
    <n v="450.87"/>
    <n v="153.29999999999998"/>
    <n v="297.57000000000005"/>
  </r>
  <r>
    <s v="TXN05815"/>
    <x v="134"/>
    <s v="CUST0243"/>
    <x v="195"/>
    <x v="1"/>
    <x v="40"/>
    <x v="40"/>
    <x v="4"/>
    <n v="3"/>
    <n v="21.9"/>
    <n v="72.63"/>
    <n v="217.89"/>
    <n v="65.699999999999989"/>
    <n v="152.19"/>
  </r>
  <r>
    <s v="TXN05816"/>
    <x v="62"/>
    <s v="CUST0739"/>
    <x v="1236"/>
    <x v="0"/>
    <x v="13"/>
    <x v="13"/>
    <x v="0"/>
    <n v="1"/>
    <n v="4.59"/>
    <n v="42.22"/>
    <n v="42.22"/>
    <n v="4.59"/>
    <n v="37.629999999999995"/>
  </r>
  <r>
    <s v="TXN05817"/>
    <x v="174"/>
    <s v="CUST0174"/>
    <x v="514"/>
    <x v="1"/>
    <x v="64"/>
    <x v="64"/>
    <x v="4"/>
    <n v="1"/>
    <n v="34.61"/>
    <n v="9.81"/>
    <n v="9.81"/>
    <n v="34.61"/>
    <n v="-24.799999999999997"/>
  </r>
  <r>
    <s v="TXN05818"/>
    <x v="106"/>
    <s v="CUST0089"/>
    <x v="824"/>
    <x v="2"/>
    <x v="56"/>
    <x v="56"/>
    <x v="0"/>
    <n v="4"/>
    <n v="41.18"/>
    <n v="86.2"/>
    <n v="344.8"/>
    <n v="164.72"/>
    <n v="180.08"/>
  </r>
  <r>
    <s v="TXN05819"/>
    <x v="87"/>
    <s v="CUST1239"/>
    <x v="170"/>
    <x v="2"/>
    <x v="39"/>
    <x v="39"/>
    <x v="1"/>
    <n v="9"/>
    <n v="2.85"/>
    <n v="35.64"/>
    <n v="320.76"/>
    <n v="25.650000000000002"/>
    <n v="295.11"/>
  </r>
  <r>
    <s v="TXN05820"/>
    <x v="164"/>
    <s v="CUST0310"/>
    <x v="600"/>
    <x v="2"/>
    <x v="2"/>
    <x v="2"/>
    <x v="1"/>
    <n v="1"/>
    <n v="33.65"/>
    <n v="17.61"/>
    <n v="17.61"/>
    <n v="33.65"/>
    <n v="-16.04"/>
  </r>
  <r>
    <s v="TXN05821"/>
    <x v="153"/>
    <s v="CUST0365"/>
    <x v="689"/>
    <x v="2"/>
    <x v="61"/>
    <x v="61"/>
    <x v="1"/>
    <n v="1"/>
    <n v="36.08"/>
    <n v="84.14"/>
    <n v="84.14"/>
    <n v="36.08"/>
    <n v="48.06"/>
  </r>
  <r>
    <s v="TXN05822"/>
    <x v="361"/>
    <s v="CUST0878"/>
    <x v="1421"/>
    <x v="0"/>
    <x v="15"/>
    <x v="15"/>
    <x v="4"/>
    <n v="6"/>
    <n v="40"/>
    <n v="99.16"/>
    <n v="594.96"/>
    <n v="240"/>
    <n v="354.96000000000004"/>
  </r>
  <r>
    <s v="TXN05823"/>
    <x v="203"/>
    <s v="CUST1087"/>
    <x v="630"/>
    <x v="0"/>
    <x v="33"/>
    <x v="33"/>
    <x v="3"/>
    <n v="2"/>
    <n v="35.53"/>
    <n v="67.03"/>
    <n v="134.06"/>
    <n v="71.06"/>
    <n v="63"/>
  </r>
  <r>
    <s v="TXN05824"/>
    <x v="82"/>
    <s v="CUST0686"/>
    <x v="907"/>
    <x v="0"/>
    <x v="56"/>
    <x v="56"/>
    <x v="0"/>
    <n v="9"/>
    <n v="41.18"/>
    <n v="73.61"/>
    <n v="662.49"/>
    <n v="370.62"/>
    <n v="291.87"/>
  </r>
  <r>
    <s v="TXN05825"/>
    <x v="250"/>
    <s v="CUST1229"/>
    <x v="1184"/>
    <x v="0"/>
    <x v="27"/>
    <x v="27"/>
    <x v="3"/>
    <n v="6"/>
    <n v="9.64"/>
    <n v="75"/>
    <n v="450"/>
    <n v="57.84"/>
    <n v="392.15999999999997"/>
  </r>
  <r>
    <s v="TXN05826"/>
    <x v="245"/>
    <s v="CUST0372"/>
    <x v="1343"/>
    <x v="1"/>
    <x v="34"/>
    <x v="34"/>
    <x v="2"/>
    <n v="7"/>
    <n v="8.02"/>
    <n v="81.59"/>
    <n v="571.13"/>
    <n v="56.14"/>
    <n v="514.99"/>
  </r>
  <r>
    <s v="TXN05827"/>
    <x v="134"/>
    <s v="CUST1392"/>
    <x v="470"/>
    <x v="0"/>
    <x v="23"/>
    <x v="23"/>
    <x v="2"/>
    <n v="4"/>
    <n v="13.68"/>
    <n v="77.28"/>
    <n v="309.12"/>
    <n v="54.72"/>
    <n v="254.4"/>
  </r>
  <r>
    <s v="TXN05828"/>
    <x v="201"/>
    <s v="CUST0871"/>
    <x v="1056"/>
    <x v="3"/>
    <x v="10"/>
    <x v="10"/>
    <x v="1"/>
    <n v="6"/>
    <n v="41.78"/>
    <n v="88.29"/>
    <n v="529.74"/>
    <n v="250.68"/>
    <n v="279.06"/>
  </r>
  <r>
    <s v="TXN05829"/>
    <x v="64"/>
    <s v="CUST0308"/>
    <x v="66"/>
    <x v="1"/>
    <x v="66"/>
    <x v="66"/>
    <x v="2"/>
    <n v="5"/>
    <n v="31.85"/>
    <n v="73.78"/>
    <n v="368.9"/>
    <n v="159.25"/>
    <n v="209.64999999999998"/>
  </r>
  <r>
    <s v="TXN05830"/>
    <x v="296"/>
    <s v="CUST1367"/>
    <x v="119"/>
    <x v="0"/>
    <x v="73"/>
    <x v="73"/>
    <x v="1"/>
    <n v="6"/>
    <n v="14.95"/>
    <n v="73.61"/>
    <n v="441.65999999999997"/>
    <n v="89.699999999999989"/>
    <n v="351.96"/>
  </r>
  <r>
    <s v="TXN05831"/>
    <x v="108"/>
    <s v="CUST1408"/>
    <x v="312"/>
    <x v="1"/>
    <x v="61"/>
    <x v="61"/>
    <x v="1"/>
    <n v="3"/>
    <n v="36.08"/>
    <n v="90.76"/>
    <n v="272.28000000000003"/>
    <n v="108.24"/>
    <n v="164.04000000000002"/>
  </r>
  <r>
    <s v="TXN05832"/>
    <x v="351"/>
    <s v="CUST0618"/>
    <x v="624"/>
    <x v="2"/>
    <x v="17"/>
    <x v="17"/>
    <x v="1"/>
    <n v="3"/>
    <n v="26.74"/>
    <n v="77.489999999999995"/>
    <n v="232.46999999999997"/>
    <n v="80.22"/>
    <n v="152.24999999999997"/>
  </r>
  <r>
    <s v="TXN05833"/>
    <x v="350"/>
    <s v="CUST1280"/>
    <x v="1150"/>
    <x v="1"/>
    <x v="58"/>
    <x v="58"/>
    <x v="0"/>
    <n v="8"/>
    <n v="11.76"/>
    <n v="66.319999999999993"/>
    <n v="530.55999999999995"/>
    <n v="94.08"/>
    <n v="436.47999999999996"/>
  </r>
  <r>
    <s v="TXN05834"/>
    <x v="323"/>
    <s v="CUST0588"/>
    <x v="585"/>
    <x v="1"/>
    <x v="63"/>
    <x v="63"/>
    <x v="4"/>
    <n v="7"/>
    <n v="28.03"/>
    <n v="25.27"/>
    <n v="176.89"/>
    <n v="196.21"/>
    <n v="-19.320000000000022"/>
  </r>
  <r>
    <s v="TXN05835"/>
    <x v="124"/>
    <s v="CUST0714"/>
    <x v="404"/>
    <x v="3"/>
    <x v="20"/>
    <x v="20"/>
    <x v="3"/>
    <n v="9"/>
    <n v="40.85"/>
    <n v="9.8000000000000007"/>
    <n v="88.2"/>
    <n v="367.65000000000003"/>
    <n v="-279.45000000000005"/>
  </r>
  <r>
    <s v="TXN05836"/>
    <x v="347"/>
    <s v="CUST0213"/>
    <x v="658"/>
    <x v="3"/>
    <x v="9"/>
    <x v="9"/>
    <x v="4"/>
    <n v="6"/>
    <n v="38.15"/>
    <n v="25.57"/>
    <n v="153.42000000000002"/>
    <n v="228.89999999999998"/>
    <n v="-75.479999999999961"/>
  </r>
  <r>
    <s v="TXN05837"/>
    <x v="114"/>
    <s v="CUST0556"/>
    <x v="345"/>
    <x v="0"/>
    <x v="38"/>
    <x v="38"/>
    <x v="3"/>
    <n v="3"/>
    <n v="32.54"/>
    <n v="59.29"/>
    <n v="177.87"/>
    <n v="97.62"/>
    <n v="80.25"/>
  </r>
  <r>
    <s v="TXN05838"/>
    <x v="100"/>
    <s v="CUST1023"/>
    <x v="968"/>
    <x v="1"/>
    <x v="45"/>
    <x v="45"/>
    <x v="4"/>
    <n v="3"/>
    <n v="39.729999999999997"/>
    <n v="67.989999999999995"/>
    <n v="203.96999999999997"/>
    <n v="119.19"/>
    <n v="84.779999999999973"/>
  </r>
  <r>
    <s v="TXN05839"/>
    <x v="261"/>
    <s v="CUST1356"/>
    <x v="1114"/>
    <x v="3"/>
    <x v="29"/>
    <x v="29"/>
    <x v="2"/>
    <n v="9"/>
    <n v="14.75"/>
    <n v="92.82"/>
    <n v="835.37999999999988"/>
    <n v="132.75"/>
    <n v="702.62999999999988"/>
  </r>
  <r>
    <s v="TXN05840"/>
    <x v="67"/>
    <s v="CUST0756"/>
    <x v="1377"/>
    <x v="2"/>
    <x v="59"/>
    <x v="59"/>
    <x v="0"/>
    <n v="5"/>
    <n v="35.39"/>
    <n v="97.64"/>
    <n v="488.2"/>
    <n v="176.95"/>
    <n v="311.25"/>
  </r>
  <r>
    <s v="TXN05841"/>
    <x v="48"/>
    <s v="CUST0544"/>
    <x v="1147"/>
    <x v="1"/>
    <x v="21"/>
    <x v="21"/>
    <x v="0"/>
    <n v="9"/>
    <n v="12.41"/>
    <n v="75.3"/>
    <n v="677.69999999999993"/>
    <n v="111.69"/>
    <n v="566.01"/>
  </r>
  <r>
    <s v="TXN05842"/>
    <x v="75"/>
    <s v="CUST1457"/>
    <x v="1292"/>
    <x v="3"/>
    <x v="29"/>
    <x v="29"/>
    <x v="2"/>
    <n v="7"/>
    <n v="14.75"/>
    <n v="89.94"/>
    <n v="629.57999999999993"/>
    <n v="103.25"/>
    <n v="526.32999999999993"/>
  </r>
  <r>
    <s v="TXN05843"/>
    <x v="259"/>
    <s v="CUST0157"/>
    <x v="1049"/>
    <x v="0"/>
    <x v="29"/>
    <x v="29"/>
    <x v="2"/>
    <n v="3"/>
    <n v="14.75"/>
    <n v="97.78"/>
    <n v="293.34000000000003"/>
    <n v="44.25"/>
    <n v="249.09000000000003"/>
  </r>
  <r>
    <s v="TXN05844"/>
    <x v="294"/>
    <s v="CUST0005"/>
    <x v="1332"/>
    <x v="2"/>
    <x v="29"/>
    <x v="29"/>
    <x v="2"/>
    <n v="5"/>
    <n v="14.75"/>
    <n v="44.68"/>
    <n v="223.4"/>
    <n v="73.75"/>
    <n v="149.65"/>
  </r>
  <r>
    <s v="TXN05845"/>
    <x v="87"/>
    <s v="CUST0305"/>
    <x v="706"/>
    <x v="2"/>
    <x v="58"/>
    <x v="58"/>
    <x v="0"/>
    <n v="5"/>
    <n v="11.76"/>
    <n v="18.03"/>
    <n v="90.15"/>
    <n v="58.8"/>
    <n v="31.350000000000009"/>
  </r>
  <r>
    <s v="TXN05846"/>
    <x v="361"/>
    <s v="CUST1344"/>
    <x v="1252"/>
    <x v="0"/>
    <x v="63"/>
    <x v="63"/>
    <x v="4"/>
    <n v="8"/>
    <n v="28.03"/>
    <n v="45.58"/>
    <n v="364.64"/>
    <n v="224.24"/>
    <n v="140.39999999999998"/>
  </r>
  <r>
    <s v="TXN05847"/>
    <x v="92"/>
    <s v="CUST0301"/>
    <x v="460"/>
    <x v="0"/>
    <x v="9"/>
    <x v="9"/>
    <x v="4"/>
    <n v="7"/>
    <n v="38.15"/>
    <n v="75.88"/>
    <n v="531.16"/>
    <n v="267.05"/>
    <n v="264.10999999999996"/>
  </r>
  <r>
    <s v="TXN05848"/>
    <x v="271"/>
    <s v="CUST0656"/>
    <x v="969"/>
    <x v="0"/>
    <x v="44"/>
    <x v="44"/>
    <x v="4"/>
    <n v="5"/>
    <n v="2.25"/>
    <n v="63.61"/>
    <n v="318.05"/>
    <n v="11.25"/>
    <n v="306.8"/>
  </r>
  <r>
    <s v="TXN05849"/>
    <x v="202"/>
    <s v="CUST0303"/>
    <x v="965"/>
    <x v="1"/>
    <x v="58"/>
    <x v="58"/>
    <x v="0"/>
    <n v="5"/>
    <n v="11.76"/>
    <n v="19.98"/>
    <n v="99.9"/>
    <n v="58.8"/>
    <n v="41.100000000000009"/>
  </r>
  <r>
    <s v="TXN05850"/>
    <x v="329"/>
    <s v="CUST0800"/>
    <x v="708"/>
    <x v="0"/>
    <x v="58"/>
    <x v="58"/>
    <x v="0"/>
    <n v="2"/>
    <n v="11.76"/>
    <n v="85.52"/>
    <n v="171.04"/>
    <n v="23.52"/>
    <n v="147.51999999999998"/>
  </r>
  <r>
    <s v="TXN05851"/>
    <x v="113"/>
    <s v="CUST0915"/>
    <x v="601"/>
    <x v="0"/>
    <x v="35"/>
    <x v="35"/>
    <x v="4"/>
    <n v="2"/>
    <n v="48.19"/>
    <n v="6.25"/>
    <n v="12.5"/>
    <n v="96.38"/>
    <n v="-83.88"/>
  </r>
  <r>
    <s v="TXN05852"/>
    <x v="144"/>
    <s v="CUST1478"/>
    <x v="511"/>
    <x v="2"/>
    <x v="24"/>
    <x v="24"/>
    <x v="0"/>
    <n v="1"/>
    <n v="24.52"/>
    <n v="65.489999999999995"/>
    <n v="65.489999999999995"/>
    <n v="24.52"/>
    <n v="40.97"/>
  </r>
  <r>
    <s v="TXN05853"/>
    <x v="279"/>
    <s v="CUST0980"/>
    <x v="715"/>
    <x v="2"/>
    <x v="11"/>
    <x v="11"/>
    <x v="2"/>
    <n v="9"/>
    <n v="45.97"/>
    <n v="6.39"/>
    <n v="57.51"/>
    <n v="413.73"/>
    <n v="-356.22"/>
  </r>
  <r>
    <s v="TXN05854"/>
    <x v="0"/>
    <s v="CUST0138"/>
    <x v="903"/>
    <x v="2"/>
    <x v="66"/>
    <x v="66"/>
    <x v="2"/>
    <n v="2"/>
    <n v="31.85"/>
    <n v="78.260000000000005"/>
    <n v="156.52000000000001"/>
    <n v="63.7"/>
    <n v="92.820000000000007"/>
  </r>
  <r>
    <s v="TXN05855"/>
    <x v="295"/>
    <s v="CUST0232"/>
    <x v="18"/>
    <x v="2"/>
    <x v="74"/>
    <x v="74"/>
    <x v="3"/>
    <n v="1"/>
    <n v="8.86"/>
    <n v="35.86"/>
    <n v="35.86"/>
    <n v="8.86"/>
    <n v="27"/>
  </r>
  <r>
    <s v="TXN05856"/>
    <x v="159"/>
    <s v="CUST1184"/>
    <x v="120"/>
    <x v="0"/>
    <x v="69"/>
    <x v="69"/>
    <x v="1"/>
    <n v="8"/>
    <n v="25.33"/>
    <n v="69.62"/>
    <n v="556.96"/>
    <n v="202.64"/>
    <n v="354.32000000000005"/>
  </r>
  <r>
    <s v="TXN05857"/>
    <x v="121"/>
    <s v="CUST0876"/>
    <x v="148"/>
    <x v="1"/>
    <x v="71"/>
    <x v="71"/>
    <x v="4"/>
    <n v="7"/>
    <n v="22.03"/>
    <n v="91.77"/>
    <n v="642.39"/>
    <n v="154.21"/>
    <n v="488.17999999999995"/>
  </r>
  <r>
    <s v="TXN05858"/>
    <x v="364"/>
    <s v="CUST1489"/>
    <x v="54"/>
    <x v="1"/>
    <x v="29"/>
    <x v="29"/>
    <x v="2"/>
    <n v="2"/>
    <n v="14.75"/>
    <n v="59.52"/>
    <n v="119.04"/>
    <n v="29.5"/>
    <n v="89.54"/>
  </r>
  <r>
    <s v="TXN05859"/>
    <x v="220"/>
    <s v="CUST0571"/>
    <x v="1101"/>
    <x v="0"/>
    <x v="49"/>
    <x v="49"/>
    <x v="4"/>
    <n v="3"/>
    <n v="19.98"/>
    <n v="64.87"/>
    <n v="194.61"/>
    <n v="59.94"/>
    <n v="134.67000000000002"/>
  </r>
  <r>
    <s v="TXN05860"/>
    <x v="298"/>
    <s v="CUST0297"/>
    <x v="68"/>
    <x v="0"/>
    <x v="22"/>
    <x v="22"/>
    <x v="0"/>
    <n v="1"/>
    <n v="19.34"/>
    <n v="38.21"/>
    <n v="38.21"/>
    <n v="19.34"/>
    <n v="18.87"/>
  </r>
  <r>
    <s v="TXN05861"/>
    <x v="202"/>
    <s v="CUST0186"/>
    <x v="15"/>
    <x v="2"/>
    <x v="67"/>
    <x v="67"/>
    <x v="3"/>
    <n v="5"/>
    <n v="31.5"/>
    <n v="41.61"/>
    <n v="208.05"/>
    <n v="157.5"/>
    <n v="50.550000000000011"/>
  </r>
  <r>
    <s v="TXN05862"/>
    <x v="293"/>
    <s v="CUST0662"/>
    <x v="144"/>
    <x v="1"/>
    <x v="36"/>
    <x v="36"/>
    <x v="2"/>
    <n v="4"/>
    <n v="44.18"/>
    <n v="87.75"/>
    <n v="351"/>
    <n v="176.72"/>
    <n v="174.28"/>
  </r>
  <r>
    <s v="TXN05863"/>
    <x v="356"/>
    <s v="CUST0262"/>
    <x v="480"/>
    <x v="3"/>
    <x v="1"/>
    <x v="1"/>
    <x v="1"/>
    <n v="1"/>
    <n v="22.93"/>
    <n v="32.64"/>
    <n v="32.64"/>
    <n v="22.93"/>
    <n v="9.7100000000000009"/>
  </r>
  <r>
    <s v="TXN05864"/>
    <x v="138"/>
    <s v="CUST0373"/>
    <x v="1212"/>
    <x v="1"/>
    <x v="8"/>
    <x v="8"/>
    <x v="0"/>
    <n v="4"/>
    <n v="37.880000000000003"/>
    <n v="94.82"/>
    <n v="379.28"/>
    <n v="151.52000000000001"/>
    <n v="227.75999999999996"/>
  </r>
  <r>
    <s v="TXN05865"/>
    <x v="269"/>
    <s v="CUST0789"/>
    <x v="893"/>
    <x v="0"/>
    <x v="5"/>
    <x v="5"/>
    <x v="2"/>
    <n v="2"/>
    <n v="35.82"/>
    <n v="6.73"/>
    <n v="13.46"/>
    <n v="71.64"/>
    <n v="-58.18"/>
  </r>
  <r>
    <s v="TXN05866"/>
    <x v="160"/>
    <s v="CUST0723"/>
    <x v="568"/>
    <x v="0"/>
    <x v="5"/>
    <x v="5"/>
    <x v="2"/>
    <n v="7"/>
    <n v="35.82"/>
    <n v="27.68"/>
    <n v="193.76"/>
    <n v="250.74"/>
    <n v="-56.980000000000018"/>
  </r>
  <r>
    <s v="TXN05867"/>
    <x v="32"/>
    <s v="CUST0654"/>
    <x v="329"/>
    <x v="1"/>
    <x v="40"/>
    <x v="40"/>
    <x v="4"/>
    <n v="7"/>
    <n v="21.9"/>
    <n v="75.150000000000006"/>
    <n v="526.05000000000007"/>
    <n v="153.29999999999998"/>
    <n v="372.75000000000011"/>
  </r>
  <r>
    <s v="TXN05868"/>
    <x v="309"/>
    <s v="CUST1013"/>
    <x v="451"/>
    <x v="1"/>
    <x v="51"/>
    <x v="51"/>
    <x v="2"/>
    <n v="6"/>
    <n v="3.13"/>
    <n v="98.27"/>
    <n v="589.62"/>
    <n v="18.78"/>
    <n v="570.84"/>
  </r>
  <r>
    <s v="TXN05869"/>
    <x v="361"/>
    <s v="CUST0869"/>
    <x v="522"/>
    <x v="2"/>
    <x v="58"/>
    <x v="58"/>
    <x v="0"/>
    <n v="1"/>
    <n v="11.76"/>
    <n v="20.74"/>
    <n v="20.74"/>
    <n v="11.76"/>
    <n v="8.9799999999999986"/>
  </r>
  <r>
    <s v="TXN05870"/>
    <x v="286"/>
    <s v="CUST0986"/>
    <x v="1277"/>
    <x v="3"/>
    <x v="17"/>
    <x v="17"/>
    <x v="1"/>
    <n v="6"/>
    <n v="26.74"/>
    <n v="51.91"/>
    <n v="311.45999999999998"/>
    <n v="160.44"/>
    <n v="151.01999999999998"/>
  </r>
  <r>
    <s v="TXN05871"/>
    <x v="215"/>
    <s v="CUST1421"/>
    <x v="802"/>
    <x v="1"/>
    <x v="10"/>
    <x v="10"/>
    <x v="1"/>
    <n v="1"/>
    <n v="41.78"/>
    <n v="17.420000000000002"/>
    <n v="17.420000000000002"/>
    <n v="41.78"/>
    <n v="-24.36"/>
  </r>
  <r>
    <s v="TXN05872"/>
    <x v="253"/>
    <s v="CUST0848"/>
    <x v="158"/>
    <x v="0"/>
    <x v="31"/>
    <x v="31"/>
    <x v="3"/>
    <n v="9"/>
    <n v="13.9"/>
    <n v="29.47"/>
    <n v="265.23"/>
    <n v="125.10000000000001"/>
    <n v="140.13"/>
  </r>
  <r>
    <s v="TXN05873"/>
    <x v="335"/>
    <s v="CUST1233"/>
    <x v="1064"/>
    <x v="1"/>
    <x v="17"/>
    <x v="17"/>
    <x v="1"/>
    <n v="2"/>
    <n v="26.74"/>
    <n v="46.4"/>
    <n v="92.8"/>
    <n v="53.48"/>
    <n v="39.32"/>
  </r>
  <r>
    <s v="TXN05874"/>
    <x v="143"/>
    <s v="CUST1304"/>
    <x v="1014"/>
    <x v="1"/>
    <x v="24"/>
    <x v="24"/>
    <x v="0"/>
    <n v="1"/>
    <n v="24.52"/>
    <n v="40.06"/>
    <n v="40.06"/>
    <n v="24.52"/>
    <n v="15.540000000000003"/>
  </r>
  <r>
    <s v="TXN05875"/>
    <x v="92"/>
    <s v="CUST0683"/>
    <x v="219"/>
    <x v="1"/>
    <x v="47"/>
    <x v="47"/>
    <x v="2"/>
    <n v="5"/>
    <n v="29.86"/>
    <n v="88.56"/>
    <n v="442.8"/>
    <n v="149.30000000000001"/>
    <n v="293.5"/>
  </r>
  <r>
    <s v="TXN05876"/>
    <x v="137"/>
    <s v="CUST0284"/>
    <x v="889"/>
    <x v="0"/>
    <x v="15"/>
    <x v="15"/>
    <x v="4"/>
    <n v="7"/>
    <n v="40"/>
    <n v="24.16"/>
    <n v="169.12"/>
    <n v="280"/>
    <n v="-110.88"/>
  </r>
  <r>
    <s v="TXN05877"/>
    <x v="125"/>
    <s v="CUST1340"/>
    <x v="751"/>
    <x v="1"/>
    <x v="23"/>
    <x v="23"/>
    <x v="2"/>
    <n v="3"/>
    <n v="13.68"/>
    <n v="13.22"/>
    <n v="39.660000000000004"/>
    <n v="41.04"/>
    <n v="-1.3799999999999955"/>
  </r>
  <r>
    <s v="TXN05878"/>
    <x v="10"/>
    <s v="CUST0504"/>
    <x v="1353"/>
    <x v="3"/>
    <x v="73"/>
    <x v="73"/>
    <x v="1"/>
    <n v="5"/>
    <n v="14.95"/>
    <n v="5.36"/>
    <n v="26.8"/>
    <n v="74.75"/>
    <n v="-47.95"/>
  </r>
  <r>
    <s v="TXN05879"/>
    <x v="246"/>
    <s v="CUST0785"/>
    <x v="613"/>
    <x v="3"/>
    <x v="49"/>
    <x v="49"/>
    <x v="4"/>
    <n v="8"/>
    <n v="19.98"/>
    <n v="35.26"/>
    <n v="282.08"/>
    <n v="159.84"/>
    <n v="122.23999999999998"/>
  </r>
  <r>
    <s v="TXN05880"/>
    <x v="104"/>
    <s v="CUST0858"/>
    <x v="813"/>
    <x v="0"/>
    <x v="39"/>
    <x v="39"/>
    <x v="1"/>
    <n v="7"/>
    <n v="2.85"/>
    <n v="76.44"/>
    <n v="535.07999999999993"/>
    <n v="19.95"/>
    <n v="515.12999999999988"/>
  </r>
  <r>
    <s v="TXN05881"/>
    <x v="312"/>
    <s v="CUST1126"/>
    <x v="343"/>
    <x v="3"/>
    <x v="47"/>
    <x v="47"/>
    <x v="2"/>
    <n v="9"/>
    <n v="29.86"/>
    <n v="37.76"/>
    <n v="339.84"/>
    <n v="268.74"/>
    <n v="71.099999999999966"/>
  </r>
  <r>
    <s v="TXN05882"/>
    <x v="173"/>
    <s v="CUST1019"/>
    <x v="768"/>
    <x v="3"/>
    <x v="8"/>
    <x v="8"/>
    <x v="0"/>
    <n v="1"/>
    <n v="37.880000000000003"/>
    <n v="29.26"/>
    <n v="29.26"/>
    <n v="37.880000000000003"/>
    <n v="-8.620000000000001"/>
  </r>
  <r>
    <s v="TXN05883"/>
    <x v="94"/>
    <s v="CUST1104"/>
    <x v="1278"/>
    <x v="3"/>
    <x v="2"/>
    <x v="2"/>
    <x v="1"/>
    <n v="5"/>
    <n v="33.65"/>
    <n v="50.25"/>
    <n v="251.25"/>
    <n v="168.25"/>
    <n v="83"/>
  </r>
  <r>
    <s v="TXN05884"/>
    <x v="281"/>
    <s v="CUST1094"/>
    <x v="746"/>
    <x v="2"/>
    <x v="67"/>
    <x v="67"/>
    <x v="3"/>
    <n v="9"/>
    <n v="31.5"/>
    <n v="33.950000000000003"/>
    <n v="305.55"/>
    <n v="283.5"/>
    <n v="22.050000000000011"/>
  </r>
  <r>
    <s v="TXN05885"/>
    <x v="345"/>
    <s v="CUST1009"/>
    <x v="188"/>
    <x v="2"/>
    <x v="36"/>
    <x v="36"/>
    <x v="2"/>
    <n v="3"/>
    <n v="44.18"/>
    <n v="81.709999999999994"/>
    <n v="245.13"/>
    <n v="132.54"/>
    <n v="112.59"/>
  </r>
  <r>
    <s v="TXN05886"/>
    <x v="157"/>
    <s v="CUST1091"/>
    <x v="328"/>
    <x v="3"/>
    <x v="0"/>
    <x v="0"/>
    <x v="0"/>
    <n v="5"/>
    <n v="47.78"/>
    <n v="21.19"/>
    <n v="105.95"/>
    <n v="238.9"/>
    <n v="-132.94999999999999"/>
  </r>
  <r>
    <s v="TXN05887"/>
    <x v="298"/>
    <s v="CUST1099"/>
    <x v="753"/>
    <x v="3"/>
    <x v="2"/>
    <x v="2"/>
    <x v="1"/>
    <n v="2"/>
    <n v="33.65"/>
    <n v="69.97"/>
    <n v="139.94"/>
    <n v="67.3"/>
    <n v="72.64"/>
  </r>
  <r>
    <s v="TXN05888"/>
    <x v="198"/>
    <s v="CUST0472"/>
    <x v="836"/>
    <x v="2"/>
    <x v="8"/>
    <x v="8"/>
    <x v="0"/>
    <n v="6"/>
    <n v="37.880000000000003"/>
    <n v="8.4700000000000006"/>
    <n v="50.820000000000007"/>
    <n v="227.28000000000003"/>
    <n v="-176.46000000000004"/>
  </r>
  <r>
    <s v="TXN05889"/>
    <x v="56"/>
    <s v="CUST0788"/>
    <x v="503"/>
    <x v="0"/>
    <x v="32"/>
    <x v="32"/>
    <x v="1"/>
    <n v="2"/>
    <n v="3.21"/>
    <n v="35.549999999999997"/>
    <n v="71.099999999999994"/>
    <n v="6.42"/>
    <n v="64.679999999999993"/>
  </r>
  <r>
    <s v="TXN05890"/>
    <x v="57"/>
    <s v="CUST0172"/>
    <x v="984"/>
    <x v="2"/>
    <x v="48"/>
    <x v="48"/>
    <x v="0"/>
    <n v="8"/>
    <n v="1.01"/>
    <n v="29.74"/>
    <n v="237.92"/>
    <n v="8.08"/>
    <n v="229.83999999999997"/>
  </r>
  <r>
    <s v="TXN05891"/>
    <x v="108"/>
    <s v="CUST1190"/>
    <x v="457"/>
    <x v="0"/>
    <x v="29"/>
    <x v="29"/>
    <x v="2"/>
    <n v="1"/>
    <n v="14.75"/>
    <n v="87.99"/>
    <n v="87.99"/>
    <n v="14.75"/>
    <n v="73.239999999999995"/>
  </r>
  <r>
    <s v="TXN05892"/>
    <x v="153"/>
    <s v="CUST1465"/>
    <x v="1289"/>
    <x v="3"/>
    <x v="2"/>
    <x v="2"/>
    <x v="1"/>
    <n v="7"/>
    <n v="33.65"/>
    <n v="9.1999999999999993"/>
    <n v="64.399999999999991"/>
    <n v="235.54999999999998"/>
    <n v="-171.14999999999998"/>
  </r>
  <r>
    <s v="TXN05893"/>
    <x v="231"/>
    <s v="CUST0864"/>
    <x v="1307"/>
    <x v="2"/>
    <x v="54"/>
    <x v="54"/>
    <x v="1"/>
    <n v="9"/>
    <n v="48.6"/>
    <n v="84.84"/>
    <n v="763.56000000000006"/>
    <n v="437.40000000000003"/>
    <n v="326.16000000000003"/>
  </r>
  <r>
    <s v="TXN05894"/>
    <x v="256"/>
    <s v="CUST1080"/>
    <x v="157"/>
    <x v="1"/>
    <x v="55"/>
    <x v="55"/>
    <x v="1"/>
    <n v="2"/>
    <n v="21.45"/>
    <n v="12.97"/>
    <n v="25.94"/>
    <n v="42.9"/>
    <n v="-16.959999999999997"/>
  </r>
  <r>
    <s v="TXN05895"/>
    <x v="103"/>
    <s v="CUST1184"/>
    <x v="120"/>
    <x v="0"/>
    <x v="40"/>
    <x v="40"/>
    <x v="4"/>
    <n v="2"/>
    <n v="21.9"/>
    <n v="69.06"/>
    <n v="138.12"/>
    <n v="43.8"/>
    <n v="94.320000000000007"/>
  </r>
  <r>
    <s v="TXN05896"/>
    <x v="230"/>
    <s v="CUST1421"/>
    <x v="802"/>
    <x v="1"/>
    <x v="30"/>
    <x v="30"/>
    <x v="3"/>
    <n v="1"/>
    <n v="24.03"/>
    <n v="78.569999999999993"/>
    <n v="78.569999999999993"/>
    <n v="24.03"/>
    <n v="54.539999999999992"/>
  </r>
  <r>
    <s v="TXN05897"/>
    <x v="324"/>
    <s v="CUST0450"/>
    <x v="659"/>
    <x v="1"/>
    <x v="36"/>
    <x v="36"/>
    <x v="2"/>
    <n v="6"/>
    <n v="44.18"/>
    <n v="12.54"/>
    <n v="75.239999999999995"/>
    <n v="265.08"/>
    <n v="-189.83999999999997"/>
  </r>
  <r>
    <s v="TXN05898"/>
    <x v="246"/>
    <s v="CUST1440"/>
    <x v="910"/>
    <x v="3"/>
    <x v="16"/>
    <x v="16"/>
    <x v="3"/>
    <n v="8"/>
    <n v="47.88"/>
    <n v="55.32"/>
    <n v="442.56"/>
    <n v="383.04"/>
    <n v="59.519999999999982"/>
  </r>
  <r>
    <s v="TXN05899"/>
    <x v="163"/>
    <s v="CUST0179"/>
    <x v="314"/>
    <x v="1"/>
    <x v="45"/>
    <x v="45"/>
    <x v="4"/>
    <n v="4"/>
    <n v="39.729999999999997"/>
    <n v="11.23"/>
    <n v="44.92"/>
    <n v="158.91999999999999"/>
    <n v="-113.99999999999999"/>
  </r>
  <r>
    <s v="TXN05900"/>
    <x v="155"/>
    <s v="CUST0482"/>
    <x v="490"/>
    <x v="1"/>
    <x v="34"/>
    <x v="34"/>
    <x v="2"/>
    <n v="8"/>
    <n v="8.02"/>
    <n v="7.72"/>
    <n v="61.76"/>
    <n v="64.16"/>
    <n v="-2.3999999999999986"/>
  </r>
  <r>
    <s v="TXN05901"/>
    <x v="293"/>
    <s v="CUST0741"/>
    <x v="1023"/>
    <x v="1"/>
    <x v="19"/>
    <x v="19"/>
    <x v="3"/>
    <n v="7"/>
    <n v="22.66"/>
    <n v="11.11"/>
    <n v="77.77"/>
    <n v="158.62"/>
    <n v="-80.850000000000009"/>
  </r>
  <r>
    <s v="TXN05902"/>
    <x v="63"/>
    <s v="CUST0006"/>
    <x v="1013"/>
    <x v="1"/>
    <x v="23"/>
    <x v="23"/>
    <x v="2"/>
    <n v="3"/>
    <n v="13.68"/>
    <n v="14.81"/>
    <n v="44.43"/>
    <n v="41.04"/>
    <n v="3.3900000000000006"/>
  </r>
  <r>
    <s v="TXN05903"/>
    <x v="190"/>
    <s v="CUST0417"/>
    <x v="1168"/>
    <x v="0"/>
    <x v="38"/>
    <x v="38"/>
    <x v="3"/>
    <n v="1"/>
    <n v="32.54"/>
    <n v="30.35"/>
    <n v="30.35"/>
    <n v="32.54"/>
    <n v="-2.1899999999999977"/>
  </r>
  <r>
    <s v="TXN05904"/>
    <x v="292"/>
    <s v="CUST0036"/>
    <x v="1027"/>
    <x v="0"/>
    <x v="7"/>
    <x v="7"/>
    <x v="3"/>
    <n v="1"/>
    <n v="17.45"/>
    <n v="66.91"/>
    <n v="66.91"/>
    <n v="17.45"/>
    <n v="49.459999999999994"/>
  </r>
  <r>
    <s v="TXN05905"/>
    <x v="296"/>
    <s v="CUST0743"/>
    <x v="1039"/>
    <x v="0"/>
    <x v="49"/>
    <x v="49"/>
    <x v="4"/>
    <n v="9"/>
    <n v="19.98"/>
    <n v="80.260000000000005"/>
    <n v="722.34"/>
    <n v="179.82"/>
    <n v="542.52"/>
  </r>
  <r>
    <s v="TXN05906"/>
    <x v="223"/>
    <s v="CUST1144"/>
    <x v="878"/>
    <x v="1"/>
    <x v="62"/>
    <x v="62"/>
    <x v="2"/>
    <n v="2"/>
    <n v="46.58"/>
    <n v="79.87"/>
    <n v="159.74"/>
    <n v="93.16"/>
    <n v="66.580000000000013"/>
  </r>
  <r>
    <s v="TXN05907"/>
    <x v="279"/>
    <s v="CUST0971"/>
    <x v="937"/>
    <x v="0"/>
    <x v="36"/>
    <x v="36"/>
    <x v="2"/>
    <n v="6"/>
    <n v="44.18"/>
    <n v="48.78"/>
    <n v="292.68"/>
    <n v="265.08"/>
    <n v="27.600000000000023"/>
  </r>
  <r>
    <s v="TXN05908"/>
    <x v="179"/>
    <s v="CUST0274"/>
    <x v="789"/>
    <x v="2"/>
    <x v="4"/>
    <x v="4"/>
    <x v="1"/>
    <n v="5"/>
    <n v="1.21"/>
    <n v="57.31"/>
    <n v="286.55"/>
    <n v="6.05"/>
    <n v="280.5"/>
  </r>
  <r>
    <s v="TXN05909"/>
    <x v="129"/>
    <s v="CUST0226"/>
    <x v="837"/>
    <x v="1"/>
    <x v="46"/>
    <x v="46"/>
    <x v="3"/>
    <n v="3"/>
    <n v="15.25"/>
    <n v="89.71"/>
    <n v="269.13"/>
    <n v="45.75"/>
    <n v="223.38"/>
  </r>
  <r>
    <s v="TXN05910"/>
    <x v="130"/>
    <s v="CUST0123"/>
    <x v="852"/>
    <x v="1"/>
    <x v="72"/>
    <x v="72"/>
    <x v="1"/>
    <n v="6"/>
    <n v="3.66"/>
    <n v="22.84"/>
    <n v="137.04"/>
    <n v="21.96"/>
    <n v="115.07999999999998"/>
  </r>
  <r>
    <s v="TXN05911"/>
    <x v="256"/>
    <s v="CUST0716"/>
    <x v="1240"/>
    <x v="1"/>
    <x v="26"/>
    <x v="26"/>
    <x v="4"/>
    <n v="3"/>
    <n v="21.34"/>
    <n v="40.97"/>
    <n v="122.91"/>
    <n v="64.02"/>
    <n v="58.89"/>
  </r>
  <r>
    <s v="TXN05912"/>
    <x v="226"/>
    <s v="CUST0740"/>
    <x v="992"/>
    <x v="1"/>
    <x v="49"/>
    <x v="49"/>
    <x v="4"/>
    <n v="1"/>
    <n v="19.98"/>
    <n v="31.06"/>
    <n v="31.06"/>
    <n v="19.98"/>
    <n v="11.079999999999998"/>
  </r>
  <r>
    <s v="TXN05913"/>
    <x v="211"/>
    <s v="CUST0286"/>
    <x v="975"/>
    <x v="0"/>
    <x v="25"/>
    <x v="25"/>
    <x v="2"/>
    <n v="2"/>
    <n v="40.75"/>
    <n v="52.02"/>
    <n v="104.04"/>
    <n v="81.5"/>
    <n v="22.540000000000006"/>
  </r>
  <r>
    <s v="TXN05914"/>
    <x v="50"/>
    <s v="CUST0604"/>
    <x v="569"/>
    <x v="0"/>
    <x v="68"/>
    <x v="68"/>
    <x v="0"/>
    <n v="7"/>
    <n v="1.38"/>
    <n v="11.06"/>
    <n v="77.42"/>
    <n v="9.66"/>
    <n v="67.760000000000005"/>
  </r>
  <r>
    <s v="TXN05915"/>
    <x v="33"/>
    <s v="CUST0943"/>
    <x v="1251"/>
    <x v="2"/>
    <x v="6"/>
    <x v="6"/>
    <x v="1"/>
    <n v="2"/>
    <n v="49.21"/>
    <n v="82.11"/>
    <n v="164.22"/>
    <n v="98.42"/>
    <n v="65.8"/>
  </r>
  <r>
    <s v="TXN05916"/>
    <x v="239"/>
    <s v="CUST0296"/>
    <x v="1185"/>
    <x v="2"/>
    <x v="63"/>
    <x v="63"/>
    <x v="4"/>
    <n v="5"/>
    <n v="28.03"/>
    <n v="47.12"/>
    <n v="235.6"/>
    <n v="140.15"/>
    <n v="95.449999999999989"/>
  </r>
  <r>
    <s v="TXN05917"/>
    <x v="360"/>
    <s v="CUST1130"/>
    <x v="1453"/>
    <x v="2"/>
    <x v="69"/>
    <x v="69"/>
    <x v="1"/>
    <n v="7"/>
    <n v="25.33"/>
    <n v="17.829999999999998"/>
    <n v="124.80999999999999"/>
    <n v="177.31"/>
    <n v="-52.500000000000014"/>
  </r>
  <r>
    <s v="TXN05918"/>
    <x v="319"/>
    <s v="CUST0863"/>
    <x v="567"/>
    <x v="2"/>
    <x v="54"/>
    <x v="54"/>
    <x v="1"/>
    <n v="5"/>
    <n v="48.6"/>
    <n v="75.709999999999994"/>
    <n v="378.54999999999995"/>
    <n v="243"/>
    <n v="135.54999999999995"/>
  </r>
  <r>
    <s v="TXN05919"/>
    <x v="99"/>
    <s v="CUST0497"/>
    <x v="1280"/>
    <x v="0"/>
    <x v="19"/>
    <x v="19"/>
    <x v="3"/>
    <n v="3"/>
    <n v="22.66"/>
    <n v="91.76"/>
    <n v="275.28000000000003"/>
    <n v="67.98"/>
    <n v="207.3"/>
  </r>
  <r>
    <s v="TXN05920"/>
    <x v="292"/>
    <s v="CUST0432"/>
    <x v="617"/>
    <x v="1"/>
    <x v="43"/>
    <x v="43"/>
    <x v="0"/>
    <n v="5"/>
    <n v="30.96"/>
    <n v="54.79"/>
    <n v="273.95"/>
    <n v="154.80000000000001"/>
    <n v="119.14999999999998"/>
  </r>
  <r>
    <s v="TXN05921"/>
    <x v="119"/>
    <s v="CUST0460"/>
    <x v="1011"/>
    <x v="0"/>
    <x v="9"/>
    <x v="9"/>
    <x v="4"/>
    <n v="3"/>
    <n v="38.15"/>
    <n v="86.47"/>
    <n v="259.40999999999997"/>
    <n v="114.44999999999999"/>
    <n v="144.95999999999998"/>
  </r>
  <r>
    <s v="TXN05922"/>
    <x v="310"/>
    <s v="CUST0115"/>
    <x v="242"/>
    <x v="3"/>
    <x v="31"/>
    <x v="31"/>
    <x v="3"/>
    <n v="1"/>
    <n v="13.9"/>
    <n v="35.369999999999997"/>
    <n v="35.369999999999997"/>
    <n v="13.9"/>
    <n v="21.47"/>
  </r>
  <r>
    <s v="TXN05923"/>
    <x v="195"/>
    <s v="CUST0283"/>
    <x v="1303"/>
    <x v="0"/>
    <x v="36"/>
    <x v="36"/>
    <x v="2"/>
    <n v="5"/>
    <n v="44.18"/>
    <n v="74.13"/>
    <n v="370.65"/>
    <n v="220.9"/>
    <n v="149.74999999999997"/>
  </r>
  <r>
    <s v="TXN05924"/>
    <x v="47"/>
    <s v="CUST0241"/>
    <x v="79"/>
    <x v="2"/>
    <x v="2"/>
    <x v="2"/>
    <x v="1"/>
    <n v="9"/>
    <n v="33.65"/>
    <n v="59.03"/>
    <n v="531.27"/>
    <n v="302.84999999999997"/>
    <n v="228.42000000000002"/>
  </r>
  <r>
    <s v="TXN05925"/>
    <x v="229"/>
    <s v="CUST1425"/>
    <x v="518"/>
    <x v="3"/>
    <x v="64"/>
    <x v="64"/>
    <x v="4"/>
    <n v="8"/>
    <n v="34.61"/>
    <n v="13.81"/>
    <n v="110.48"/>
    <n v="276.88"/>
    <n v="-166.39999999999998"/>
  </r>
  <r>
    <s v="TXN05926"/>
    <x v="327"/>
    <s v="CUST1442"/>
    <x v="891"/>
    <x v="2"/>
    <x v="2"/>
    <x v="2"/>
    <x v="1"/>
    <n v="3"/>
    <n v="33.65"/>
    <n v="82.54"/>
    <n v="247.62"/>
    <n v="100.94999999999999"/>
    <n v="146.67000000000002"/>
  </r>
  <r>
    <s v="TXN05927"/>
    <x v="178"/>
    <s v="CUST0294"/>
    <x v="297"/>
    <x v="3"/>
    <x v="0"/>
    <x v="0"/>
    <x v="0"/>
    <n v="3"/>
    <n v="47.78"/>
    <n v="89.99"/>
    <n v="269.96999999999997"/>
    <n v="143.34"/>
    <n v="126.62999999999997"/>
  </r>
  <r>
    <s v="TXN05928"/>
    <x v="164"/>
    <s v="CUST0774"/>
    <x v="1125"/>
    <x v="2"/>
    <x v="54"/>
    <x v="54"/>
    <x v="1"/>
    <n v="6"/>
    <n v="48.6"/>
    <n v="10.029999999999999"/>
    <n v="60.179999999999993"/>
    <n v="291.60000000000002"/>
    <n v="-231.42000000000002"/>
  </r>
  <r>
    <s v="TXN05929"/>
    <x v="96"/>
    <s v="CUST0054"/>
    <x v="1248"/>
    <x v="3"/>
    <x v="26"/>
    <x v="26"/>
    <x v="4"/>
    <n v="9"/>
    <n v="21.34"/>
    <n v="66.83"/>
    <n v="601.47"/>
    <n v="192.06"/>
    <n v="409.41"/>
  </r>
  <r>
    <s v="TXN05930"/>
    <x v="112"/>
    <s v="CUST1426"/>
    <x v="21"/>
    <x v="3"/>
    <x v="33"/>
    <x v="33"/>
    <x v="3"/>
    <n v="7"/>
    <n v="35.53"/>
    <n v="80.069999999999993"/>
    <n v="560.49"/>
    <n v="248.71"/>
    <n v="311.77999999999997"/>
  </r>
  <r>
    <s v="TXN05931"/>
    <x v="44"/>
    <s v="CUST0870"/>
    <x v="528"/>
    <x v="2"/>
    <x v="72"/>
    <x v="72"/>
    <x v="1"/>
    <n v="5"/>
    <n v="3.66"/>
    <n v="35.880000000000003"/>
    <n v="179.4"/>
    <n v="18.3"/>
    <n v="161.1"/>
  </r>
  <r>
    <s v="TXN05932"/>
    <x v="345"/>
    <s v="CUST0762"/>
    <x v="279"/>
    <x v="2"/>
    <x v="26"/>
    <x v="26"/>
    <x v="4"/>
    <n v="1"/>
    <n v="21.34"/>
    <n v="88.45"/>
    <n v="88.45"/>
    <n v="21.34"/>
    <n v="67.11"/>
  </r>
  <r>
    <s v="TXN05933"/>
    <x v="266"/>
    <s v="CUST0111"/>
    <x v="360"/>
    <x v="1"/>
    <x v="50"/>
    <x v="50"/>
    <x v="2"/>
    <n v="1"/>
    <n v="23.2"/>
    <n v="13.71"/>
    <n v="13.71"/>
    <n v="23.2"/>
    <n v="-9.4899999999999984"/>
  </r>
  <r>
    <s v="TXN05934"/>
    <x v="200"/>
    <s v="CUST1437"/>
    <x v="761"/>
    <x v="0"/>
    <x v="20"/>
    <x v="20"/>
    <x v="3"/>
    <n v="6"/>
    <n v="40.85"/>
    <n v="25.93"/>
    <n v="155.57999999999998"/>
    <n v="245.10000000000002"/>
    <n v="-89.520000000000039"/>
  </r>
  <r>
    <s v="TXN05935"/>
    <x v="239"/>
    <s v="CUST0218"/>
    <x v="698"/>
    <x v="1"/>
    <x v="22"/>
    <x v="22"/>
    <x v="0"/>
    <n v="1"/>
    <n v="19.34"/>
    <n v="65.67"/>
    <n v="65.67"/>
    <n v="19.34"/>
    <n v="46.33"/>
  </r>
  <r>
    <s v="TXN05936"/>
    <x v="304"/>
    <s v="CUST1358"/>
    <x v="436"/>
    <x v="3"/>
    <x v="3"/>
    <x v="3"/>
    <x v="0"/>
    <n v="6"/>
    <n v="28.91"/>
    <n v="94.21"/>
    <n v="565.26"/>
    <n v="173.46"/>
    <n v="391.79999999999995"/>
  </r>
  <r>
    <s v="TXN05937"/>
    <x v="169"/>
    <s v="CUST1192"/>
    <x v="787"/>
    <x v="3"/>
    <x v="7"/>
    <x v="7"/>
    <x v="3"/>
    <n v="6"/>
    <n v="17.45"/>
    <n v="38.92"/>
    <n v="233.52"/>
    <n v="104.69999999999999"/>
    <n v="128.82000000000002"/>
  </r>
  <r>
    <s v="TXN05938"/>
    <x v="116"/>
    <s v="CUST0152"/>
    <x v="683"/>
    <x v="3"/>
    <x v="65"/>
    <x v="65"/>
    <x v="1"/>
    <n v="8"/>
    <n v="47.62"/>
    <n v="69.569999999999993"/>
    <n v="556.55999999999995"/>
    <n v="380.96"/>
    <n v="175.59999999999997"/>
  </r>
  <r>
    <s v="TXN05939"/>
    <x v="244"/>
    <s v="CUST0977"/>
    <x v="1455"/>
    <x v="0"/>
    <x v="70"/>
    <x v="70"/>
    <x v="2"/>
    <n v="8"/>
    <n v="36.229999999999997"/>
    <n v="85.59"/>
    <n v="684.72"/>
    <n v="289.83999999999997"/>
    <n v="394.88000000000005"/>
  </r>
  <r>
    <s v="TXN05940"/>
    <x v="26"/>
    <s v="CUST1217"/>
    <x v="668"/>
    <x v="0"/>
    <x v="52"/>
    <x v="52"/>
    <x v="1"/>
    <n v="6"/>
    <n v="14.27"/>
    <n v="21.93"/>
    <n v="131.57999999999998"/>
    <n v="85.62"/>
    <n v="45.95999999999998"/>
  </r>
  <r>
    <s v="TXN05941"/>
    <x v="8"/>
    <s v="CUST0324"/>
    <x v="793"/>
    <x v="0"/>
    <x v="71"/>
    <x v="71"/>
    <x v="4"/>
    <n v="9"/>
    <n v="22.03"/>
    <n v="33.19"/>
    <n v="298.70999999999998"/>
    <n v="198.27"/>
    <n v="100.43999999999997"/>
  </r>
  <r>
    <s v="TXN05942"/>
    <x v="24"/>
    <s v="CUST0062"/>
    <x v="398"/>
    <x v="0"/>
    <x v="25"/>
    <x v="25"/>
    <x v="2"/>
    <n v="5"/>
    <n v="40.75"/>
    <n v="92"/>
    <n v="460"/>
    <n v="203.75"/>
    <n v="256.25"/>
  </r>
  <r>
    <s v="TXN05943"/>
    <x v="85"/>
    <s v="CUST0301"/>
    <x v="460"/>
    <x v="0"/>
    <x v="54"/>
    <x v="54"/>
    <x v="1"/>
    <n v="6"/>
    <n v="48.6"/>
    <n v="64.680000000000007"/>
    <n v="388.08000000000004"/>
    <n v="291.60000000000002"/>
    <n v="96.480000000000018"/>
  </r>
  <r>
    <s v="TXN05944"/>
    <x v="86"/>
    <s v="CUST0749"/>
    <x v="727"/>
    <x v="2"/>
    <x v="46"/>
    <x v="46"/>
    <x v="3"/>
    <n v="7"/>
    <n v="15.25"/>
    <n v="59.31"/>
    <n v="415.17"/>
    <n v="106.75"/>
    <n v="308.42"/>
  </r>
  <r>
    <s v="TXN05945"/>
    <x v="258"/>
    <s v="CUST0290"/>
    <x v="346"/>
    <x v="0"/>
    <x v="41"/>
    <x v="41"/>
    <x v="4"/>
    <n v="9"/>
    <n v="45.1"/>
    <n v="52.58"/>
    <n v="473.21999999999997"/>
    <n v="405.90000000000003"/>
    <n v="67.319999999999936"/>
  </r>
  <r>
    <s v="TXN05946"/>
    <x v="312"/>
    <s v="CUST0162"/>
    <x v="1469"/>
    <x v="3"/>
    <x v="18"/>
    <x v="18"/>
    <x v="4"/>
    <n v="7"/>
    <n v="45.26"/>
    <n v="14.36"/>
    <n v="100.52"/>
    <n v="316.82"/>
    <n v="-216.3"/>
  </r>
  <r>
    <s v="TXN05947"/>
    <x v="160"/>
    <s v="CUST0502"/>
    <x v="103"/>
    <x v="1"/>
    <x v="7"/>
    <x v="7"/>
    <x v="3"/>
    <n v="5"/>
    <n v="17.45"/>
    <n v="71.069999999999993"/>
    <n v="355.34999999999997"/>
    <n v="87.25"/>
    <n v="268.09999999999997"/>
  </r>
  <r>
    <s v="TXN05948"/>
    <x v="45"/>
    <s v="CUST0158"/>
    <x v="590"/>
    <x v="0"/>
    <x v="46"/>
    <x v="46"/>
    <x v="3"/>
    <n v="6"/>
    <n v="15.25"/>
    <n v="97.65"/>
    <n v="585.90000000000009"/>
    <n v="91.5"/>
    <n v="494.40000000000009"/>
  </r>
  <r>
    <s v="TXN05949"/>
    <x v="227"/>
    <s v="CUST0026"/>
    <x v="85"/>
    <x v="1"/>
    <x v="50"/>
    <x v="50"/>
    <x v="2"/>
    <n v="1"/>
    <n v="23.2"/>
    <n v="49.67"/>
    <n v="49.67"/>
    <n v="23.2"/>
    <n v="26.470000000000002"/>
  </r>
  <r>
    <s v="TXN05950"/>
    <x v="318"/>
    <s v="CUST1166"/>
    <x v="223"/>
    <x v="1"/>
    <x v="7"/>
    <x v="7"/>
    <x v="3"/>
    <n v="1"/>
    <n v="17.45"/>
    <n v="16.37"/>
    <n v="16.37"/>
    <n v="17.45"/>
    <n v="-1.0799999999999983"/>
  </r>
  <r>
    <s v="TXN05951"/>
    <x v="100"/>
    <s v="CUST0853"/>
    <x v="801"/>
    <x v="1"/>
    <x v="55"/>
    <x v="55"/>
    <x v="1"/>
    <n v="1"/>
    <n v="21.45"/>
    <n v="92.84"/>
    <n v="92.84"/>
    <n v="21.45"/>
    <n v="71.39"/>
  </r>
  <r>
    <s v="TXN05952"/>
    <x v="192"/>
    <s v="CUST0307"/>
    <x v="1470"/>
    <x v="1"/>
    <x v="40"/>
    <x v="40"/>
    <x v="4"/>
    <n v="4"/>
    <n v="21.9"/>
    <n v="13.18"/>
    <n v="52.72"/>
    <n v="87.6"/>
    <n v="-34.879999999999995"/>
  </r>
  <r>
    <s v="TXN05953"/>
    <x v="343"/>
    <s v="CUST0374"/>
    <x v="959"/>
    <x v="3"/>
    <x v="40"/>
    <x v="40"/>
    <x v="4"/>
    <n v="7"/>
    <n v="21.9"/>
    <n v="86.87"/>
    <n v="608.09"/>
    <n v="153.29999999999998"/>
    <n v="454.79000000000008"/>
  </r>
  <r>
    <s v="TXN05954"/>
    <x v="15"/>
    <s v="CUST0963"/>
    <x v="922"/>
    <x v="1"/>
    <x v="39"/>
    <x v="39"/>
    <x v="1"/>
    <n v="9"/>
    <n v="2.85"/>
    <n v="57.55"/>
    <n v="517.94999999999993"/>
    <n v="25.650000000000002"/>
    <n v="492.29999999999995"/>
  </r>
  <r>
    <s v="TXN05955"/>
    <x v="104"/>
    <s v="CUST0287"/>
    <x v="739"/>
    <x v="2"/>
    <x v="64"/>
    <x v="64"/>
    <x v="4"/>
    <n v="7"/>
    <n v="34.61"/>
    <n v="71.52"/>
    <n v="500.64"/>
    <n v="242.26999999999998"/>
    <n v="258.37"/>
  </r>
  <r>
    <s v="TXN05956"/>
    <x v="185"/>
    <s v="CUST1081"/>
    <x v="606"/>
    <x v="2"/>
    <x v="0"/>
    <x v="0"/>
    <x v="0"/>
    <n v="8"/>
    <n v="47.78"/>
    <n v="41.71"/>
    <n v="333.68"/>
    <n v="382.24"/>
    <n v="-48.56"/>
  </r>
  <r>
    <s v="TXN05957"/>
    <x v="242"/>
    <s v="CUST1431"/>
    <x v="379"/>
    <x v="2"/>
    <x v="28"/>
    <x v="28"/>
    <x v="3"/>
    <n v="8"/>
    <n v="16.21"/>
    <n v="5.64"/>
    <n v="45.12"/>
    <n v="129.68"/>
    <n v="-84.56"/>
  </r>
  <r>
    <s v="TXN05958"/>
    <x v="194"/>
    <s v="CUST0614"/>
    <x v="244"/>
    <x v="3"/>
    <x v="30"/>
    <x v="30"/>
    <x v="3"/>
    <n v="1"/>
    <n v="24.03"/>
    <n v="46.27"/>
    <n v="46.27"/>
    <n v="24.03"/>
    <n v="22.240000000000002"/>
  </r>
  <r>
    <s v="TXN05959"/>
    <x v="120"/>
    <s v="CUST0963"/>
    <x v="922"/>
    <x v="1"/>
    <x v="23"/>
    <x v="23"/>
    <x v="2"/>
    <n v="7"/>
    <n v="13.68"/>
    <n v="23.48"/>
    <n v="164.36"/>
    <n v="95.759999999999991"/>
    <n v="68.600000000000023"/>
  </r>
  <r>
    <s v="TXN05960"/>
    <x v="128"/>
    <s v="CUST0843"/>
    <x v="656"/>
    <x v="3"/>
    <x v="35"/>
    <x v="35"/>
    <x v="4"/>
    <n v="1"/>
    <n v="48.19"/>
    <n v="67.83"/>
    <n v="67.83"/>
    <n v="48.19"/>
    <n v="19.64"/>
  </r>
  <r>
    <s v="TXN05961"/>
    <x v="152"/>
    <s v="CUST1480"/>
    <x v="16"/>
    <x v="0"/>
    <x v="36"/>
    <x v="36"/>
    <x v="2"/>
    <n v="9"/>
    <n v="44.18"/>
    <n v="69.75"/>
    <n v="627.75"/>
    <n v="397.62"/>
    <n v="230.13"/>
  </r>
  <r>
    <s v="TXN05962"/>
    <x v="209"/>
    <s v="CUST0691"/>
    <x v="771"/>
    <x v="0"/>
    <x v="35"/>
    <x v="35"/>
    <x v="4"/>
    <n v="5"/>
    <n v="48.19"/>
    <n v="67.760000000000005"/>
    <n v="338.8"/>
    <n v="240.95"/>
    <n v="97.850000000000023"/>
  </r>
  <r>
    <s v="TXN05963"/>
    <x v="68"/>
    <s v="CUST0910"/>
    <x v="940"/>
    <x v="3"/>
    <x v="7"/>
    <x v="7"/>
    <x v="3"/>
    <n v="6"/>
    <n v="17.45"/>
    <n v="30.89"/>
    <n v="185.34"/>
    <n v="104.69999999999999"/>
    <n v="80.640000000000015"/>
  </r>
  <r>
    <s v="TXN05964"/>
    <x v="16"/>
    <s v="CUST1321"/>
    <x v="452"/>
    <x v="2"/>
    <x v="52"/>
    <x v="52"/>
    <x v="1"/>
    <n v="3"/>
    <n v="14.27"/>
    <n v="46.34"/>
    <n v="139.02000000000001"/>
    <n v="42.81"/>
    <n v="96.210000000000008"/>
  </r>
  <r>
    <s v="TXN05965"/>
    <x v="337"/>
    <s v="CUST1424"/>
    <x v="572"/>
    <x v="2"/>
    <x v="62"/>
    <x v="62"/>
    <x v="2"/>
    <n v="2"/>
    <n v="46.58"/>
    <n v="71.5"/>
    <n v="143"/>
    <n v="93.16"/>
    <n v="49.84"/>
  </r>
  <r>
    <s v="TXN05966"/>
    <x v="88"/>
    <s v="CUST0028"/>
    <x v="1273"/>
    <x v="0"/>
    <x v="25"/>
    <x v="25"/>
    <x v="2"/>
    <n v="6"/>
    <n v="40.75"/>
    <n v="43.11"/>
    <n v="258.65999999999997"/>
    <n v="244.5"/>
    <n v="14.159999999999968"/>
  </r>
  <r>
    <s v="TXN05967"/>
    <x v="193"/>
    <s v="CUST0588"/>
    <x v="585"/>
    <x v="1"/>
    <x v="30"/>
    <x v="30"/>
    <x v="3"/>
    <n v="8"/>
    <n v="24.03"/>
    <n v="78.38"/>
    <n v="627.04"/>
    <n v="192.24"/>
    <n v="434.79999999999995"/>
  </r>
  <r>
    <s v="TXN05968"/>
    <x v="72"/>
    <s v="CUST0228"/>
    <x v="676"/>
    <x v="3"/>
    <x v="49"/>
    <x v="49"/>
    <x v="4"/>
    <n v="6"/>
    <n v="19.98"/>
    <n v="67.36"/>
    <n v="404.15999999999997"/>
    <n v="119.88"/>
    <n v="284.27999999999997"/>
  </r>
  <r>
    <s v="TXN05969"/>
    <x v="180"/>
    <s v="CUST0320"/>
    <x v="970"/>
    <x v="2"/>
    <x v="52"/>
    <x v="52"/>
    <x v="1"/>
    <n v="1"/>
    <n v="14.27"/>
    <n v="71.349999999999994"/>
    <n v="71.349999999999994"/>
    <n v="14.27"/>
    <n v="57.08"/>
  </r>
  <r>
    <s v="TXN05970"/>
    <x v="93"/>
    <s v="CUST0123"/>
    <x v="852"/>
    <x v="1"/>
    <x v="10"/>
    <x v="10"/>
    <x v="1"/>
    <n v="4"/>
    <n v="41.78"/>
    <n v="64.22"/>
    <n v="256.88"/>
    <n v="167.12"/>
    <n v="89.759999999999991"/>
  </r>
  <r>
    <s v="TXN05971"/>
    <x v="157"/>
    <s v="CUST1316"/>
    <x v="516"/>
    <x v="2"/>
    <x v="62"/>
    <x v="62"/>
    <x v="2"/>
    <n v="7"/>
    <n v="46.58"/>
    <n v="34.99"/>
    <n v="244.93"/>
    <n v="326.06"/>
    <n v="-81.13"/>
  </r>
  <r>
    <s v="TXN05972"/>
    <x v="216"/>
    <s v="CUST0066"/>
    <x v="850"/>
    <x v="2"/>
    <x v="5"/>
    <x v="5"/>
    <x v="2"/>
    <n v="1"/>
    <n v="35.82"/>
    <n v="19.86"/>
    <n v="19.86"/>
    <n v="35.82"/>
    <n v="-15.96"/>
  </r>
  <r>
    <s v="TXN05973"/>
    <x v="145"/>
    <s v="CUST1238"/>
    <x v="405"/>
    <x v="0"/>
    <x v="9"/>
    <x v="9"/>
    <x v="4"/>
    <n v="4"/>
    <n v="38.15"/>
    <n v="30.64"/>
    <n v="122.56"/>
    <n v="152.6"/>
    <n v="-30.039999999999992"/>
  </r>
  <r>
    <s v="TXN05974"/>
    <x v="42"/>
    <s v="CUST0356"/>
    <x v="500"/>
    <x v="1"/>
    <x v="23"/>
    <x v="23"/>
    <x v="2"/>
    <n v="8"/>
    <n v="13.68"/>
    <n v="33.630000000000003"/>
    <n v="269.04000000000002"/>
    <n v="109.44"/>
    <n v="159.60000000000002"/>
  </r>
  <r>
    <s v="TXN05975"/>
    <x v="311"/>
    <s v="CUST1031"/>
    <x v="1045"/>
    <x v="1"/>
    <x v="31"/>
    <x v="31"/>
    <x v="3"/>
    <n v="6"/>
    <n v="13.9"/>
    <n v="80.22"/>
    <n v="481.32"/>
    <n v="83.4"/>
    <n v="397.91999999999996"/>
  </r>
  <r>
    <s v="TXN05976"/>
    <x v="85"/>
    <s v="CUST0329"/>
    <x v="1069"/>
    <x v="3"/>
    <x v="43"/>
    <x v="43"/>
    <x v="0"/>
    <n v="1"/>
    <n v="30.96"/>
    <n v="87.94"/>
    <n v="87.94"/>
    <n v="30.96"/>
    <n v="56.98"/>
  </r>
  <r>
    <s v="TXN05977"/>
    <x v="364"/>
    <s v="CUST0023"/>
    <x v="564"/>
    <x v="1"/>
    <x v="26"/>
    <x v="26"/>
    <x v="4"/>
    <n v="9"/>
    <n v="21.34"/>
    <n v="6.95"/>
    <n v="62.550000000000004"/>
    <n v="192.06"/>
    <n v="-129.51"/>
  </r>
  <r>
    <s v="TXN05978"/>
    <x v="192"/>
    <s v="CUST0812"/>
    <x v="221"/>
    <x v="0"/>
    <x v="12"/>
    <x v="12"/>
    <x v="2"/>
    <n v="7"/>
    <n v="32.950000000000003"/>
    <n v="81.75"/>
    <n v="572.25"/>
    <n v="230.65000000000003"/>
    <n v="341.59999999999997"/>
  </r>
  <r>
    <s v="TXN05979"/>
    <x v="52"/>
    <s v="CUST0868"/>
    <x v="1189"/>
    <x v="3"/>
    <x v="51"/>
    <x v="51"/>
    <x v="2"/>
    <n v="6"/>
    <n v="3.13"/>
    <n v="63.67"/>
    <n v="382.02"/>
    <n v="18.78"/>
    <n v="363.24"/>
  </r>
  <r>
    <s v="TXN05980"/>
    <x v="363"/>
    <s v="CUST1393"/>
    <x v="1348"/>
    <x v="1"/>
    <x v="3"/>
    <x v="3"/>
    <x v="0"/>
    <n v="5"/>
    <n v="28.91"/>
    <n v="6.91"/>
    <n v="34.549999999999997"/>
    <n v="144.55000000000001"/>
    <n v="-110.00000000000001"/>
  </r>
  <r>
    <s v="TXN05981"/>
    <x v="34"/>
    <s v="CUST0931"/>
    <x v="520"/>
    <x v="3"/>
    <x v="30"/>
    <x v="30"/>
    <x v="3"/>
    <n v="3"/>
    <n v="24.03"/>
    <n v="27.34"/>
    <n v="82.02"/>
    <n v="72.09"/>
    <n v="9.9299999999999926"/>
  </r>
  <r>
    <s v="TXN05982"/>
    <x v="130"/>
    <s v="CUST1135"/>
    <x v="1007"/>
    <x v="2"/>
    <x v="42"/>
    <x v="42"/>
    <x v="1"/>
    <n v="3"/>
    <n v="1.35"/>
    <n v="25.45"/>
    <n v="76.349999999999994"/>
    <n v="4.0500000000000007"/>
    <n v="72.3"/>
  </r>
  <r>
    <s v="TXN05983"/>
    <x v="162"/>
    <s v="CUST1457"/>
    <x v="1292"/>
    <x v="3"/>
    <x v="70"/>
    <x v="70"/>
    <x v="2"/>
    <n v="2"/>
    <n v="36.229999999999997"/>
    <n v="64.48"/>
    <n v="128.96"/>
    <n v="72.459999999999994"/>
    <n v="56.500000000000014"/>
  </r>
  <r>
    <s v="TXN05984"/>
    <x v="48"/>
    <s v="CUST0529"/>
    <x v="391"/>
    <x v="1"/>
    <x v="69"/>
    <x v="69"/>
    <x v="1"/>
    <n v="5"/>
    <n v="25.33"/>
    <n v="95.35"/>
    <n v="476.75"/>
    <n v="126.64999999999999"/>
    <n v="350.1"/>
  </r>
  <r>
    <s v="TXN05985"/>
    <x v="8"/>
    <s v="CUST1172"/>
    <x v="1121"/>
    <x v="1"/>
    <x v="7"/>
    <x v="7"/>
    <x v="3"/>
    <n v="5"/>
    <n v="17.45"/>
    <n v="24.58"/>
    <n v="122.89999999999999"/>
    <n v="87.25"/>
    <n v="35.649999999999991"/>
  </r>
  <r>
    <s v="TXN05986"/>
    <x v="236"/>
    <s v="CUST1028"/>
    <x v="533"/>
    <x v="2"/>
    <x v="32"/>
    <x v="32"/>
    <x v="1"/>
    <n v="1"/>
    <n v="3.21"/>
    <n v="40.98"/>
    <n v="40.98"/>
    <n v="3.21"/>
    <n v="37.769999999999996"/>
  </r>
  <r>
    <s v="TXN05987"/>
    <x v="107"/>
    <s v="CUST0627"/>
    <x v="1395"/>
    <x v="1"/>
    <x v="53"/>
    <x v="53"/>
    <x v="2"/>
    <n v="6"/>
    <n v="23.58"/>
    <n v="57.84"/>
    <n v="347.04"/>
    <n v="141.47999999999999"/>
    <n v="205.56000000000003"/>
  </r>
  <r>
    <s v="TXN05988"/>
    <x v="361"/>
    <s v="CUST1453"/>
    <x v="905"/>
    <x v="3"/>
    <x v="37"/>
    <x v="37"/>
    <x v="2"/>
    <n v="3"/>
    <n v="36.64"/>
    <n v="58.25"/>
    <n v="174.75"/>
    <n v="109.92"/>
    <n v="64.83"/>
  </r>
  <r>
    <s v="TXN05989"/>
    <x v="30"/>
    <s v="CUST0466"/>
    <x v="1471"/>
    <x v="3"/>
    <x v="43"/>
    <x v="43"/>
    <x v="0"/>
    <n v="6"/>
    <n v="30.96"/>
    <n v="16.13"/>
    <n v="96.78"/>
    <n v="185.76"/>
    <n v="-88.97999999999999"/>
  </r>
  <r>
    <s v="TXN05990"/>
    <x v="208"/>
    <s v="CUST0868"/>
    <x v="1189"/>
    <x v="3"/>
    <x v="18"/>
    <x v="18"/>
    <x v="4"/>
    <n v="6"/>
    <n v="45.26"/>
    <n v="12.44"/>
    <n v="74.64"/>
    <n v="271.56"/>
    <n v="-196.92000000000002"/>
  </r>
  <r>
    <s v="TXN05991"/>
    <x v="255"/>
    <s v="CUST0322"/>
    <x v="856"/>
    <x v="1"/>
    <x v="58"/>
    <x v="58"/>
    <x v="0"/>
    <n v="7"/>
    <n v="11.76"/>
    <n v="19.420000000000002"/>
    <n v="135.94"/>
    <n v="82.32"/>
    <n v="53.620000000000005"/>
  </r>
  <r>
    <s v="TXN05992"/>
    <x v="200"/>
    <s v="CUST0557"/>
    <x v="275"/>
    <x v="3"/>
    <x v="48"/>
    <x v="48"/>
    <x v="0"/>
    <n v="8"/>
    <n v="1.01"/>
    <n v="73.34"/>
    <n v="586.72"/>
    <n v="8.08"/>
    <n v="578.64"/>
  </r>
  <r>
    <s v="TXN05993"/>
    <x v="358"/>
    <s v="CUST0189"/>
    <x v="666"/>
    <x v="0"/>
    <x v="2"/>
    <x v="2"/>
    <x v="1"/>
    <n v="4"/>
    <n v="33.65"/>
    <n v="90.04"/>
    <n v="360.16"/>
    <n v="134.6"/>
    <n v="225.56000000000003"/>
  </r>
  <r>
    <s v="TXN05994"/>
    <x v="219"/>
    <s v="CUST1069"/>
    <x v="860"/>
    <x v="3"/>
    <x v="60"/>
    <x v="60"/>
    <x v="1"/>
    <n v="5"/>
    <n v="42.74"/>
    <n v="15.38"/>
    <n v="76.900000000000006"/>
    <n v="213.70000000000002"/>
    <n v="-136.80000000000001"/>
  </r>
  <r>
    <s v="TXN05995"/>
    <x v="86"/>
    <s v="CUST0774"/>
    <x v="1125"/>
    <x v="2"/>
    <x v="5"/>
    <x v="5"/>
    <x v="2"/>
    <n v="1"/>
    <n v="35.82"/>
    <n v="75.84"/>
    <n v="75.84"/>
    <n v="35.82"/>
    <n v="40.020000000000003"/>
  </r>
  <r>
    <s v="TXN05996"/>
    <x v="107"/>
    <s v="CUST0257"/>
    <x v="1055"/>
    <x v="1"/>
    <x v="60"/>
    <x v="60"/>
    <x v="1"/>
    <n v="7"/>
    <n v="42.74"/>
    <n v="79.430000000000007"/>
    <n v="556.01"/>
    <n v="299.18"/>
    <n v="256.83"/>
  </r>
  <r>
    <s v="TXN05997"/>
    <x v="292"/>
    <s v="CUST0434"/>
    <x v="750"/>
    <x v="3"/>
    <x v="51"/>
    <x v="51"/>
    <x v="2"/>
    <n v="3"/>
    <n v="3.13"/>
    <n v="96.06"/>
    <n v="288.18"/>
    <n v="9.39"/>
    <n v="278.79000000000002"/>
  </r>
  <r>
    <s v="TXN05998"/>
    <x v="3"/>
    <s v="CUST0821"/>
    <x v="418"/>
    <x v="2"/>
    <x v="22"/>
    <x v="22"/>
    <x v="0"/>
    <n v="2"/>
    <n v="19.34"/>
    <n v="85.78"/>
    <n v="171.56"/>
    <n v="38.68"/>
    <n v="132.88"/>
  </r>
  <r>
    <s v="TXN05999"/>
    <x v="330"/>
    <s v="CUST1268"/>
    <x v="819"/>
    <x v="0"/>
    <x v="69"/>
    <x v="69"/>
    <x v="1"/>
    <n v="2"/>
    <n v="25.33"/>
    <n v="18.149999999999999"/>
    <n v="36.299999999999997"/>
    <n v="50.66"/>
    <n v="-14.36"/>
  </r>
  <r>
    <s v="TXN06000"/>
    <x v="193"/>
    <s v="CUST0115"/>
    <x v="242"/>
    <x v="3"/>
    <x v="5"/>
    <x v="5"/>
    <x v="2"/>
    <n v="2"/>
    <n v="35.82"/>
    <n v="97.05"/>
    <n v="194.1"/>
    <n v="71.64"/>
    <n v="122.46"/>
  </r>
  <r>
    <s v="TXN06001"/>
    <x v="269"/>
    <s v="CUST0449"/>
    <x v="1386"/>
    <x v="1"/>
    <x v="2"/>
    <x v="2"/>
    <x v="1"/>
    <n v="9"/>
    <n v="33.65"/>
    <n v="88.59"/>
    <n v="797.31000000000006"/>
    <n v="302.84999999999997"/>
    <n v="494.46000000000009"/>
  </r>
  <r>
    <s v="TXN06002"/>
    <x v="328"/>
    <s v="CUST0804"/>
    <x v="1446"/>
    <x v="2"/>
    <x v="65"/>
    <x v="65"/>
    <x v="1"/>
    <n v="7"/>
    <n v="47.62"/>
    <n v="42.19"/>
    <n v="295.33"/>
    <n v="333.34"/>
    <n v="-38.009999999999991"/>
  </r>
  <r>
    <s v="TXN06003"/>
    <x v="322"/>
    <s v="CUST0377"/>
    <x v="1204"/>
    <x v="3"/>
    <x v="62"/>
    <x v="62"/>
    <x v="2"/>
    <n v="2"/>
    <n v="46.58"/>
    <n v="16.77"/>
    <n v="33.54"/>
    <n v="93.16"/>
    <n v="-59.62"/>
  </r>
  <r>
    <s v="TXN06004"/>
    <x v="261"/>
    <s v="CUST1146"/>
    <x v="1010"/>
    <x v="2"/>
    <x v="6"/>
    <x v="6"/>
    <x v="1"/>
    <n v="8"/>
    <n v="49.21"/>
    <n v="44.62"/>
    <n v="356.96"/>
    <n v="393.68"/>
    <n v="-36.720000000000027"/>
  </r>
  <r>
    <s v="TXN06005"/>
    <x v="54"/>
    <s v="CUST1240"/>
    <x v="991"/>
    <x v="2"/>
    <x v="69"/>
    <x v="69"/>
    <x v="1"/>
    <n v="2"/>
    <n v="25.33"/>
    <n v="37.909999999999997"/>
    <n v="75.819999999999993"/>
    <n v="50.66"/>
    <n v="25.159999999999997"/>
  </r>
  <r>
    <s v="TXN06006"/>
    <x v="150"/>
    <s v="CUST0159"/>
    <x v="1356"/>
    <x v="3"/>
    <x v="45"/>
    <x v="45"/>
    <x v="4"/>
    <n v="9"/>
    <n v="39.729999999999997"/>
    <n v="30.14"/>
    <n v="271.26"/>
    <n v="357.57"/>
    <n v="-86.31"/>
  </r>
  <r>
    <s v="TXN06007"/>
    <x v="184"/>
    <s v="CUST1419"/>
    <x v="960"/>
    <x v="0"/>
    <x v="17"/>
    <x v="17"/>
    <x v="1"/>
    <n v="8"/>
    <n v="26.74"/>
    <n v="42.17"/>
    <n v="337.36"/>
    <n v="213.92"/>
    <n v="123.44000000000003"/>
  </r>
  <r>
    <s v="TXN06008"/>
    <x v="352"/>
    <s v="CUST0960"/>
    <x v="380"/>
    <x v="1"/>
    <x v="65"/>
    <x v="65"/>
    <x v="1"/>
    <n v="5"/>
    <n v="47.62"/>
    <n v="22.81"/>
    <n v="114.05"/>
    <n v="238.1"/>
    <n v="-124.05"/>
  </r>
  <r>
    <s v="TXN06009"/>
    <x v="12"/>
    <s v="CUST0978"/>
    <x v="1274"/>
    <x v="1"/>
    <x v="5"/>
    <x v="5"/>
    <x v="2"/>
    <n v="1"/>
    <n v="35.82"/>
    <n v="25.43"/>
    <n v="25.43"/>
    <n v="35.82"/>
    <n v="-10.39"/>
  </r>
  <r>
    <s v="TXN06010"/>
    <x v="210"/>
    <s v="CUST0642"/>
    <x v="651"/>
    <x v="1"/>
    <x v="35"/>
    <x v="35"/>
    <x v="4"/>
    <n v="5"/>
    <n v="48.19"/>
    <n v="73.180000000000007"/>
    <n v="365.90000000000003"/>
    <n v="240.95"/>
    <n v="124.95000000000005"/>
  </r>
  <r>
    <s v="TXN06011"/>
    <x v="135"/>
    <s v="CUST1337"/>
    <x v="1293"/>
    <x v="2"/>
    <x v="3"/>
    <x v="3"/>
    <x v="0"/>
    <n v="3"/>
    <n v="28.91"/>
    <n v="56.48"/>
    <n v="169.44"/>
    <n v="86.73"/>
    <n v="82.71"/>
  </r>
  <r>
    <s v="TXN06012"/>
    <x v="13"/>
    <s v="CUST1315"/>
    <x v="1422"/>
    <x v="0"/>
    <x v="58"/>
    <x v="58"/>
    <x v="0"/>
    <n v="4"/>
    <n v="11.76"/>
    <n v="73.2"/>
    <n v="292.8"/>
    <n v="47.04"/>
    <n v="245.76000000000002"/>
  </r>
  <r>
    <s v="TXN06013"/>
    <x v="211"/>
    <s v="CUST0830"/>
    <x v="1275"/>
    <x v="2"/>
    <x v="0"/>
    <x v="0"/>
    <x v="0"/>
    <n v="3"/>
    <n v="47.78"/>
    <n v="61.71"/>
    <n v="185.13"/>
    <n v="143.34"/>
    <n v="41.789999999999992"/>
  </r>
  <r>
    <s v="TXN06014"/>
    <x v="324"/>
    <s v="CUST0780"/>
    <x v="60"/>
    <x v="2"/>
    <x v="36"/>
    <x v="36"/>
    <x v="2"/>
    <n v="8"/>
    <n v="44.18"/>
    <n v="41.98"/>
    <n v="335.84"/>
    <n v="353.44"/>
    <n v="-17.600000000000023"/>
  </r>
  <r>
    <s v="TXN06015"/>
    <x v="313"/>
    <s v="CUST0338"/>
    <x v="784"/>
    <x v="1"/>
    <x v="43"/>
    <x v="43"/>
    <x v="0"/>
    <n v="6"/>
    <n v="30.96"/>
    <n v="97.86"/>
    <n v="587.16"/>
    <n v="185.76"/>
    <n v="401.4"/>
  </r>
  <r>
    <s v="TXN06016"/>
    <x v="243"/>
    <s v="CUST0112"/>
    <x v="8"/>
    <x v="2"/>
    <x v="26"/>
    <x v="26"/>
    <x v="4"/>
    <n v="4"/>
    <n v="21.34"/>
    <n v="13.42"/>
    <n v="53.68"/>
    <n v="85.36"/>
    <n v="-31.68"/>
  </r>
  <r>
    <s v="TXN06017"/>
    <x v="279"/>
    <s v="CUST0761"/>
    <x v="1329"/>
    <x v="0"/>
    <x v="38"/>
    <x v="38"/>
    <x v="3"/>
    <n v="1"/>
    <n v="32.54"/>
    <n v="6.27"/>
    <n v="6.27"/>
    <n v="32.54"/>
    <n v="-26.27"/>
  </r>
  <r>
    <s v="TXN06018"/>
    <x v="96"/>
    <s v="CUST1325"/>
    <x v="1174"/>
    <x v="0"/>
    <x v="5"/>
    <x v="5"/>
    <x v="2"/>
    <n v="7"/>
    <n v="35.82"/>
    <n v="21.94"/>
    <n v="153.58000000000001"/>
    <n v="250.74"/>
    <n v="-97.16"/>
  </r>
  <r>
    <s v="TXN06019"/>
    <x v="162"/>
    <s v="CUST0869"/>
    <x v="522"/>
    <x v="2"/>
    <x v="68"/>
    <x v="68"/>
    <x v="0"/>
    <n v="8"/>
    <n v="1.38"/>
    <n v="90"/>
    <n v="720"/>
    <n v="11.04"/>
    <n v="708.96"/>
  </r>
  <r>
    <s v="TXN06020"/>
    <x v="32"/>
    <s v="CUST0399"/>
    <x v="989"/>
    <x v="2"/>
    <x v="31"/>
    <x v="31"/>
    <x v="3"/>
    <n v="4"/>
    <n v="13.9"/>
    <n v="52.82"/>
    <n v="211.28"/>
    <n v="55.6"/>
    <n v="155.68"/>
  </r>
  <r>
    <s v="TXN06021"/>
    <x v="298"/>
    <s v="CUST0553"/>
    <x v="848"/>
    <x v="2"/>
    <x v="7"/>
    <x v="7"/>
    <x v="3"/>
    <n v="4"/>
    <n v="17.45"/>
    <n v="36.18"/>
    <n v="144.72"/>
    <n v="69.8"/>
    <n v="74.92"/>
  </r>
  <r>
    <s v="TXN06022"/>
    <x v="44"/>
    <s v="CUST0223"/>
    <x v="449"/>
    <x v="3"/>
    <x v="8"/>
    <x v="8"/>
    <x v="0"/>
    <n v="9"/>
    <n v="37.880000000000003"/>
    <n v="83.67"/>
    <n v="753.03"/>
    <n v="340.92"/>
    <n v="412.10999999999996"/>
  </r>
  <r>
    <s v="TXN06023"/>
    <x v="86"/>
    <s v="CUST0214"/>
    <x v="829"/>
    <x v="3"/>
    <x v="3"/>
    <x v="3"/>
    <x v="0"/>
    <n v="8"/>
    <n v="28.91"/>
    <n v="67.59"/>
    <n v="540.72"/>
    <n v="231.28"/>
    <n v="309.44000000000005"/>
  </r>
  <r>
    <s v="TXN06024"/>
    <x v="80"/>
    <s v="CUST0160"/>
    <x v="438"/>
    <x v="3"/>
    <x v="27"/>
    <x v="27"/>
    <x v="3"/>
    <n v="9"/>
    <n v="9.64"/>
    <n v="29.5"/>
    <n v="265.5"/>
    <n v="86.76"/>
    <n v="178.74"/>
  </r>
  <r>
    <s v="TXN06025"/>
    <x v="227"/>
    <s v="CUST0743"/>
    <x v="1039"/>
    <x v="0"/>
    <x v="37"/>
    <x v="37"/>
    <x v="2"/>
    <n v="9"/>
    <n v="36.64"/>
    <n v="14.98"/>
    <n v="134.82"/>
    <n v="329.76"/>
    <n v="-194.94"/>
  </r>
  <r>
    <s v="TXN06026"/>
    <x v="325"/>
    <s v="CUST1236"/>
    <x v="121"/>
    <x v="3"/>
    <x v="69"/>
    <x v="69"/>
    <x v="1"/>
    <n v="5"/>
    <n v="25.33"/>
    <n v="92.75"/>
    <n v="463.75"/>
    <n v="126.64999999999999"/>
    <n v="337.1"/>
  </r>
  <r>
    <s v="TXN06027"/>
    <x v="215"/>
    <s v="CUST0688"/>
    <x v="779"/>
    <x v="3"/>
    <x v="72"/>
    <x v="72"/>
    <x v="1"/>
    <n v="3"/>
    <n v="3.66"/>
    <n v="19.690000000000001"/>
    <n v="59.070000000000007"/>
    <n v="10.98"/>
    <n v="48.09"/>
  </r>
  <r>
    <s v="TXN06028"/>
    <x v="69"/>
    <s v="CUST0058"/>
    <x v="1126"/>
    <x v="2"/>
    <x v="50"/>
    <x v="50"/>
    <x v="2"/>
    <n v="3"/>
    <n v="23.2"/>
    <n v="74.86"/>
    <n v="224.57999999999998"/>
    <n v="69.599999999999994"/>
    <n v="154.97999999999999"/>
  </r>
  <r>
    <s v="TXN06029"/>
    <x v="37"/>
    <s v="CUST0491"/>
    <x v="1191"/>
    <x v="1"/>
    <x v="8"/>
    <x v="8"/>
    <x v="0"/>
    <n v="3"/>
    <n v="37.880000000000003"/>
    <n v="75.53"/>
    <n v="226.59"/>
    <n v="113.64000000000001"/>
    <n v="112.94999999999999"/>
  </r>
  <r>
    <s v="TXN06030"/>
    <x v="267"/>
    <s v="CUST0578"/>
    <x v="489"/>
    <x v="1"/>
    <x v="23"/>
    <x v="23"/>
    <x v="2"/>
    <n v="4"/>
    <n v="13.68"/>
    <n v="25.01"/>
    <n v="100.04"/>
    <n v="54.72"/>
    <n v="45.320000000000007"/>
  </r>
  <r>
    <s v="TXN06031"/>
    <x v="62"/>
    <s v="CUST0334"/>
    <x v="1028"/>
    <x v="1"/>
    <x v="39"/>
    <x v="39"/>
    <x v="1"/>
    <n v="1"/>
    <n v="2.85"/>
    <n v="45.4"/>
    <n v="45.4"/>
    <n v="2.85"/>
    <n v="42.55"/>
  </r>
  <r>
    <s v="TXN06032"/>
    <x v="83"/>
    <s v="CUST1110"/>
    <x v="1339"/>
    <x v="1"/>
    <x v="38"/>
    <x v="38"/>
    <x v="3"/>
    <n v="3"/>
    <n v="32.54"/>
    <n v="15.21"/>
    <n v="45.63"/>
    <n v="97.62"/>
    <n v="-51.99"/>
  </r>
  <r>
    <s v="TXN06033"/>
    <x v="53"/>
    <s v="CUST0219"/>
    <x v="735"/>
    <x v="0"/>
    <x v="13"/>
    <x v="13"/>
    <x v="0"/>
    <n v="4"/>
    <n v="4.59"/>
    <n v="90.1"/>
    <n v="360.4"/>
    <n v="18.36"/>
    <n v="342.03999999999996"/>
  </r>
  <r>
    <s v="TXN06034"/>
    <x v="234"/>
    <s v="CUST0134"/>
    <x v="399"/>
    <x v="2"/>
    <x v="56"/>
    <x v="56"/>
    <x v="0"/>
    <n v="1"/>
    <n v="41.18"/>
    <n v="35.9"/>
    <n v="35.9"/>
    <n v="41.18"/>
    <n v="-5.2800000000000011"/>
  </r>
  <r>
    <s v="TXN06035"/>
    <x v="304"/>
    <s v="CUST0434"/>
    <x v="750"/>
    <x v="3"/>
    <x v="48"/>
    <x v="48"/>
    <x v="0"/>
    <n v="2"/>
    <n v="1.01"/>
    <n v="75.45"/>
    <n v="150.9"/>
    <n v="2.02"/>
    <n v="148.88"/>
  </r>
  <r>
    <s v="TXN06036"/>
    <x v="213"/>
    <s v="CUST1223"/>
    <x v="1344"/>
    <x v="3"/>
    <x v="71"/>
    <x v="71"/>
    <x v="4"/>
    <n v="2"/>
    <n v="22.03"/>
    <n v="89.92"/>
    <n v="179.84"/>
    <n v="44.06"/>
    <n v="135.78"/>
  </r>
  <r>
    <s v="TXN06037"/>
    <x v="282"/>
    <s v="CUST0023"/>
    <x v="564"/>
    <x v="1"/>
    <x v="45"/>
    <x v="45"/>
    <x v="4"/>
    <n v="7"/>
    <n v="39.729999999999997"/>
    <n v="65"/>
    <n v="455"/>
    <n v="278.10999999999996"/>
    <n v="176.89000000000004"/>
  </r>
  <r>
    <s v="TXN06038"/>
    <x v="100"/>
    <s v="CUST0634"/>
    <x v="73"/>
    <x v="3"/>
    <x v="59"/>
    <x v="59"/>
    <x v="0"/>
    <n v="8"/>
    <n v="35.39"/>
    <n v="92.5"/>
    <n v="740"/>
    <n v="283.12"/>
    <n v="456.88"/>
  </r>
  <r>
    <s v="TXN06039"/>
    <x v="172"/>
    <s v="CUST0385"/>
    <x v="1404"/>
    <x v="0"/>
    <x v="5"/>
    <x v="5"/>
    <x v="2"/>
    <n v="4"/>
    <n v="35.82"/>
    <n v="23.12"/>
    <n v="92.48"/>
    <n v="143.28"/>
    <n v="-50.8"/>
  </r>
  <r>
    <s v="TXN06040"/>
    <x v="88"/>
    <s v="CUST1130"/>
    <x v="1453"/>
    <x v="2"/>
    <x v="71"/>
    <x v="71"/>
    <x v="4"/>
    <n v="7"/>
    <n v="22.03"/>
    <n v="49.02"/>
    <n v="343.14000000000004"/>
    <n v="154.21"/>
    <n v="188.93000000000004"/>
  </r>
  <r>
    <s v="TXN06041"/>
    <x v="350"/>
    <s v="CUST0414"/>
    <x v="33"/>
    <x v="1"/>
    <x v="5"/>
    <x v="5"/>
    <x v="2"/>
    <n v="7"/>
    <n v="35.82"/>
    <n v="32.78"/>
    <n v="229.46"/>
    <n v="250.74"/>
    <n v="-21.28"/>
  </r>
  <r>
    <s v="TXN06042"/>
    <x v="234"/>
    <s v="CUST1308"/>
    <x v="1364"/>
    <x v="3"/>
    <x v="72"/>
    <x v="72"/>
    <x v="1"/>
    <n v="5"/>
    <n v="3.66"/>
    <n v="17.82"/>
    <n v="89.1"/>
    <n v="18.3"/>
    <n v="70.8"/>
  </r>
  <r>
    <s v="TXN06043"/>
    <x v="242"/>
    <s v="CUST0067"/>
    <x v="118"/>
    <x v="0"/>
    <x v="33"/>
    <x v="33"/>
    <x v="3"/>
    <n v="8"/>
    <n v="35.53"/>
    <n v="83.04"/>
    <n v="664.32"/>
    <n v="284.24"/>
    <n v="380.08000000000004"/>
  </r>
  <r>
    <s v="TXN06044"/>
    <x v="357"/>
    <s v="CUST0493"/>
    <x v="876"/>
    <x v="0"/>
    <x v="53"/>
    <x v="53"/>
    <x v="2"/>
    <n v="6"/>
    <n v="23.58"/>
    <n v="85.23"/>
    <n v="511.38"/>
    <n v="141.47999999999999"/>
    <n v="369.9"/>
  </r>
  <r>
    <s v="TXN06045"/>
    <x v="333"/>
    <s v="CUST0552"/>
    <x v="534"/>
    <x v="0"/>
    <x v="33"/>
    <x v="33"/>
    <x v="3"/>
    <n v="3"/>
    <n v="35.53"/>
    <n v="28.82"/>
    <n v="86.460000000000008"/>
    <n v="106.59"/>
    <n v="-20.129999999999995"/>
  </r>
  <r>
    <s v="TXN06046"/>
    <x v="93"/>
    <s v="CUST0175"/>
    <x v="50"/>
    <x v="2"/>
    <x v="22"/>
    <x v="22"/>
    <x v="0"/>
    <n v="7"/>
    <n v="19.34"/>
    <n v="58.08"/>
    <n v="406.56"/>
    <n v="135.38"/>
    <n v="271.18"/>
  </r>
  <r>
    <s v="TXN06047"/>
    <x v="297"/>
    <s v="CUST1168"/>
    <x v="469"/>
    <x v="0"/>
    <x v="35"/>
    <x v="35"/>
    <x v="4"/>
    <n v="4"/>
    <n v="48.19"/>
    <n v="53.32"/>
    <n v="213.28"/>
    <n v="192.76"/>
    <n v="20.52000000000001"/>
  </r>
  <r>
    <s v="TXN06048"/>
    <x v="69"/>
    <s v="CUST1157"/>
    <x v="1472"/>
    <x v="2"/>
    <x v="7"/>
    <x v="7"/>
    <x v="3"/>
    <n v="8"/>
    <n v="17.45"/>
    <n v="24.98"/>
    <n v="199.84"/>
    <n v="139.6"/>
    <n v="60.240000000000009"/>
  </r>
  <r>
    <s v="TXN06049"/>
    <x v="25"/>
    <s v="CUST0092"/>
    <x v="1333"/>
    <x v="3"/>
    <x v="18"/>
    <x v="18"/>
    <x v="4"/>
    <n v="3"/>
    <n v="45.26"/>
    <n v="71.599999999999994"/>
    <n v="214.79999999999998"/>
    <n v="135.78"/>
    <n v="79.019999999999982"/>
  </r>
  <r>
    <s v="TXN06050"/>
    <x v="318"/>
    <s v="CUST1155"/>
    <x v="575"/>
    <x v="0"/>
    <x v="67"/>
    <x v="67"/>
    <x v="3"/>
    <n v="3"/>
    <n v="31.5"/>
    <n v="82.02"/>
    <n v="246.06"/>
    <n v="94.5"/>
    <n v="151.56"/>
  </r>
  <r>
    <s v="TXN06051"/>
    <x v="358"/>
    <s v="CUST0991"/>
    <x v="167"/>
    <x v="0"/>
    <x v="46"/>
    <x v="46"/>
    <x v="3"/>
    <n v="8"/>
    <n v="15.25"/>
    <n v="50.41"/>
    <n v="403.28"/>
    <n v="122"/>
    <n v="281.27999999999997"/>
  </r>
  <r>
    <s v="TXN06052"/>
    <x v="65"/>
    <s v="CUST0094"/>
    <x v="203"/>
    <x v="0"/>
    <x v="41"/>
    <x v="41"/>
    <x v="4"/>
    <n v="7"/>
    <n v="45.1"/>
    <n v="33.43"/>
    <n v="234.01"/>
    <n v="315.7"/>
    <n v="-81.69"/>
  </r>
  <r>
    <s v="TXN06053"/>
    <x v="87"/>
    <s v="CUST0099"/>
    <x v="1454"/>
    <x v="2"/>
    <x v="27"/>
    <x v="27"/>
    <x v="3"/>
    <n v="5"/>
    <n v="9.64"/>
    <n v="71.83"/>
    <n v="359.15"/>
    <n v="48.2"/>
    <n v="310.95"/>
  </r>
  <r>
    <s v="TXN06054"/>
    <x v="328"/>
    <s v="CUST0645"/>
    <x v="272"/>
    <x v="2"/>
    <x v="10"/>
    <x v="10"/>
    <x v="1"/>
    <n v="7"/>
    <n v="41.78"/>
    <n v="85.25"/>
    <n v="596.75"/>
    <n v="292.46000000000004"/>
    <n v="304.28999999999996"/>
  </r>
  <r>
    <s v="TXN06055"/>
    <x v="303"/>
    <s v="CUST0191"/>
    <x v="142"/>
    <x v="3"/>
    <x v="37"/>
    <x v="37"/>
    <x v="2"/>
    <n v="8"/>
    <n v="36.64"/>
    <n v="25.42"/>
    <n v="203.36"/>
    <n v="293.12"/>
    <n v="-89.759999999999991"/>
  </r>
  <r>
    <s v="TXN06056"/>
    <x v="346"/>
    <s v="CUST0633"/>
    <x v="1337"/>
    <x v="1"/>
    <x v="34"/>
    <x v="34"/>
    <x v="2"/>
    <n v="1"/>
    <n v="8.02"/>
    <n v="26.55"/>
    <n v="26.55"/>
    <n v="8.02"/>
    <n v="18.53"/>
  </r>
  <r>
    <s v="TXN06057"/>
    <x v="176"/>
    <s v="CUST0018"/>
    <x v="654"/>
    <x v="3"/>
    <x v="11"/>
    <x v="11"/>
    <x v="2"/>
    <n v="8"/>
    <n v="45.97"/>
    <n v="90.91"/>
    <n v="727.28"/>
    <n v="367.76"/>
    <n v="359.52"/>
  </r>
  <r>
    <s v="TXN06058"/>
    <x v="175"/>
    <s v="CUST0731"/>
    <x v="1239"/>
    <x v="1"/>
    <x v="20"/>
    <x v="20"/>
    <x v="3"/>
    <n v="8"/>
    <n v="40.85"/>
    <n v="31.26"/>
    <n v="250.08"/>
    <n v="326.8"/>
    <n v="-76.72"/>
  </r>
  <r>
    <s v="TXN06059"/>
    <x v="292"/>
    <s v="CUST0579"/>
    <x v="403"/>
    <x v="3"/>
    <x v="7"/>
    <x v="7"/>
    <x v="3"/>
    <n v="7"/>
    <n v="17.45"/>
    <n v="42.59"/>
    <n v="298.13"/>
    <n v="122.14999999999999"/>
    <n v="175.98000000000002"/>
  </r>
  <r>
    <s v="TXN06060"/>
    <x v="243"/>
    <s v="CUST0816"/>
    <x v="0"/>
    <x v="0"/>
    <x v="48"/>
    <x v="48"/>
    <x v="0"/>
    <n v="8"/>
    <n v="1.01"/>
    <n v="72.28"/>
    <n v="578.24"/>
    <n v="8.08"/>
    <n v="570.16"/>
  </r>
  <r>
    <s v="TXN06061"/>
    <x v="85"/>
    <s v="CUST1025"/>
    <x v="291"/>
    <x v="2"/>
    <x v="46"/>
    <x v="46"/>
    <x v="3"/>
    <n v="3"/>
    <n v="15.25"/>
    <n v="13.69"/>
    <n v="41.07"/>
    <n v="45.75"/>
    <n v="-4.68"/>
  </r>
  <r>
    <s v="TXN06062"/>
    <x v="62"/>
    <s v="CUST0400"/>
    <x v="648"/>
    <x v="0"/>
    <x v="17"/>
    <x v="17"/>
    <x v="1"/>
    <n v="7"/>
    <n v="26.74"/>
    <n v="11.59"/>
    <n v="81.13"/>
    <n v="187.17999999999998"/>
    <n v="-106.04999999999998"/>
  </r>
  <r>
    <s v="TXN06063"/>
    <x v="79"/>
    <s v="CUST0645"/>
    <x v="272"/>
    <x v="2"/>
    <x v="54"/>
    <x v="54"/>
    <x v="1"/>
    <n v="7"/>
    <n v="48.6"/>
    <n v="34.979999999999997"/>
    <n v="244.85999999999999"/>
    <n v="340.2"/>
    <n v="-95.34"/>
  </r>
  <r>
    <s v="TXN06064"/>
    <x v="216"/>
    <s v="CUST0801"/>
    <x v="928"/>
    <x v="1"/>
    <x v="57"/>
    <x v="57"/>
    <x v="0"/>
    <n v="9"/>
    <n v="31.77"/>
    <n v="79.47"/>
    <n v="715.23"/>
    <n v="285.93"/>
    <n v="429.3"/>
  </r>
  <r>
    <s v="TXN06065"/>
    <x v="204"/>
    <s v="CUST1487"/>
    <x v="615"/>
    <x v="2"/>
    <x v="72"/>
    <x v="72"/>
    <x v="1"/>
    <n v="8"/>
    <n v="3.66"/>
    <n v="90.55"/>
    <n v="724.4"/>
    <n v="29.28"/>
    <n v="695.12"/>
  </r>
  <r>
    <s v="TXN06066"/>
    <x v="326"/>
    <s v="CUST0729"/>
    <x v="370"/>
    <x v="0"/>
    <x v="34"/>
    <x v="34"/>
    <x v="2"/>
    <n v="2"/>
    <n v="8.02"/>
    <n v="6.07"/>
    <n v="12.14"/>
    <n v="16.04"/>
    <n v="-3.8999999999999986"/>
  </r>
  <r>
    <s v="TXN06067"/>
    <x v="116"/>
    <s v="CUST0266"/>
    <x v="181"/>
    <x v="1"/>
    <x v="57"/>
    <x v="57"/>
    <x v="0"/>
    <n v="8"/>
    <n v="31.77"/>
    <n v="9.6300000000000008"/>
    <n v="77.040000000000006"/>
    <n v="254.16"/>
    <n v="-177.12"/>
  </r>
  <r>
    <s v="TXN06068"/>
    <x v="272"/>
    <s v="CUST1440"/>
    <x v="910"/>
    <x v="3"/>
    <x v="28"/>
    <x v="28"/>
    <x v="3"/>
    <n v="9"/>
    <n v="16.21"/>
    <n v="53.81"/>
    <n v="484.29"/>
    <n v="145.89000000000001"/>
    <n v="338.4"/>
  </r>
  <r>
    <s v="TXN06069"/>
    <x v="351"/>
    <s v="CUST1382"/>
    <x v="900"/>
    <x v="2"/>
    <x v="53"/>
    <x v="53"/>
    <x v="2"/>
    <n v="3"/>
    <n v="23.58"/>
    <n v="42.78"/>
    <n v="128.34"/>
    <n v="70.739999999999995"/>
    <n v="57.600000000000009"/>
  </r>
  <r>
    <s v="TXN06070"/>
    <x v="252"/>
    <s v="CUST0200"/>
    <x v="381"/>
    <x v="0"/>
    <x v="56"/>
    <x v="56"/>
    <x v="0"/>
    <n v="8"/>
    <n v="41.18"/>
    <n v="73.94"/>
    <n v="591.52"/>
    <n v="329.44"/>
    <n v="262.08"/>
  </r>
  <r>
    <s v="TXN06071"/>
    <x v="177"/>
    <s v="CUST0679"/>
    <x v="123"/>
    <x v="1"/>
    <x v="62"/>
    <x v="62"/>
    <x v="2"/>
    <n v="5"/>
    <n v="46.58"/>
    <n v="19.829999999999998"/>
    <n v="99.149999999999991"/>
    <n v="232.89999999999998"/>
    <n v="-133.75"/>
  </r>
  <r>
    <s v="TXN06072"/>
    <x v="227"/>
    <s v="CUST0835"/>
    <x v="1081"/>
    <x v="3"/>
    <x v="63"/>
    <x v="63"/>
    <x v="4"/>
    <n v="1"/>
    <n v="28.03"/>
    <n v="52.72"/>
    <n v="52.72"/>
    <n v="28.03"/>
    <n v="24.689999999999998"/>
  </r>
  <r>
    <s v="TXN06073"/>
    <x v="257"/>
    <s v="CUST1032"/>
    <x v="914"/>
    <x v="3"/>
    <x v="27"/>
    <x v="27"/>
    <x v="3"/>
    <n v="9"/>
    <n v="9.64"/>
    <n v="9.9"/>
    <n v="89.100000000000009"/>
    <n v="86.76"/>
    <n v="2.3400000000000034"/>
  </r>
  <r>
    <s v="TXN06074"/>
    <x v="278"/>
    <s v="CUST0207"/>
    <x v="1294"/>
    <x v="0"/>
    <x v="2"/>
    <x v="2"/>
    <x v="1"/>
    <n v="4"/>
    <n v="33.65"/>
    <n v="48.96"/>
    <n v="195.84"/>
    <n v="134.6"/>
    <n v="61.240000000000009"/>
  </r>
  <r>
    <s v="TXN06075"/>
    <x v="93"/>
    <s v="CUST1029"/>
    <x v="1443"/>
    <x v="0"/>
    <x v="26"/>
    <x v="26"/>
    <x v="4"/>
    <n v="3"/>
    <n v="21.34"/>
    <n v="34.520000000000003"/>
    <n v="103.56"/>
    <n v="64.02"/>
    <n v="39.540000000000006"/>
  </r>
  <r>
    <s v="TXN06076"/>
    <x v="238"/>
    <s v="CUST0308"/>
    <x v="66"/>
    <x v="1"/>
    <x v="59"/>
    <x v="59"/>
    <x v="0"/>
    <n v="2"/>
    <n v="35.39"/>
    <n v="7.66"/>
    <n v="15.32"/>
    <n v="70.78"/>
    <n v="-55.46"/>
  </r>
  <r>
    <s v="TXN06077"/>
    <x v="291"/>
    <s v="CUST0049"/>
    <x v="664"/>
    <x v="0"/>
    <x v="73"/>
    <x v="73"/>
    <x v="1"/>
    <n v="4"/>
    <n v="14.95"/>
    <n v="30.42"/>
    <n v="121.68"/>
    <n v="59.8"/>
    <n v="61.88000000000001"/>
  </r>
  <r>
    <s v="TXN06078"/>
    <x v="160"/>
    <s v="CUST1203"/>
    <x v="999"/>
    <x v="0"/>
    <x v="58"/>
    <x v="58"/>
    <x v="0"/>
    <n v="2"/>
    <n v="11.76"/>
    <n v="10.66"/>
    <n v="21.32"/>
    <n v="23.52"/>
    <n v="-2.1999999999999993"/>
  </r>
  <r>
    <s v="TXN06079"/>
    <x v="77"/>
    <s v="CUST0783"/>
    <x v="633"/>
    <x v="0"/>
    <x v="8"/>
    <x v="8"/>
    <x v="0"/>
    <n v="3"/>
    <n v="37.880000000000003"/>
    <n v="42.11"/>
    <n v="126.33"/>
    <n v="113.64000000000001"/>
    <n v="12.689999999999984"/>
  </r>
  <r>
    <s v="TXN06080"/>
    <x v="86"/>
    <s v="CUST0977"/>
    <x v="1455"/>
    <x v="0"/>
    <x v="28"/>
    <x v="28"/>
    <x v="3"/>
    <n v="3"/>
    <n v="16.21"/>
    <n v="15.1"/>
    <n v="45.3"/>
    <n v="48.63"/>
    <n v="-3.3300000000000054"/>
  </r>
  <r>
    <s v="TXN06081"/>
    <x v="205"/>
    <s v="CUST1201"/>
    <x v="1345"/>
    <x v="0"/>
    <x v="63"/>
    <x v="63"/>
    <x v="4"/>
    <n v="6"/>
    <n v="28.03"/>
    <n v="91.56"/>
    <n v="549.36"/>
    <n v="168.18"/>
    <n v="381.18"/>
  </r>
  <r>
    <s v="TXN06082"/>
    <x v="225"/>
    <s v="CUST0077"/>
    <x v="286"/>
    <x v="3"/>
    <x v="60"/>
    <x v="60"/>
    <x v="1"/>
    <n v="5"/>
    <n v="42.74"/>
    <n v="30.72"/>
    <n v="153.6"/>
    <n v="213.70000000000002"/>
    <n v="-60.100000000000023"/>
  </r>
  <r>
    <s v="TXN06083"/>
    <x v="119"/>
    <s v="CUST0595"/>
    <x v="192"/>
    <x v="2"/>
    <x v="11"/>
    <x v="11"/>
    <x v="2"/>
    <n v="7"/>
    <n v="45.97"/>
    <n v="29.27"/>
    <n v="204.89"/>
    <n v="321.78999999999996"/>
    <n v="-116.89999999999998"/>
  </r>
  <r>
    <s v="TXN06084"/>
    <x v="21"/>
    <s v="CUST0331"/>
    <x v="128"/>
    <x v="2"/>
    <x v="48"/>
    <x v="48"/>
    <x v="0"/>
    <n v="7"/>
    <n v="1.01"/>
    <n v="59.83"/>
    <n v="418.81"/>
    <n v="7.07"/>
    <n v="411.74"/>
  </r>
  <r>
    <s v="TXN06085"/>
    <x v="91"/>
    <s v="CUST0311"/>
    <x v="710"/>
    <x v="1"/>
    <x v="8"/>
    <x v="8"/>
    <x v="0"/>
    <n v="5"/>
    <n v="37.880000000000003"/>
    <n v="15.26"/>
    <n v="76.3"/>
    <n v="189.4"/>
    <n v="-113.10000000000001"/>
  </r>
  <r>
    <s v="TXN06086"/>
    <x v="109"/>
    <s v="CUST1398"/>
    <x v="934"/>
    <x v="2"/>
    <x v="26"/>
    <x v="26"/>
    <x v="4"/>
    <n v="7"/>
    <n v="21.34"/>
    <n v="91.77"/>
    <n v="642.39"/>
    <n v="149.38"/>
    <n v="493.01"/>
  </r>
  <r>
    <s v="TXN06087"/>
    <x v="322"/>
    <s v="CUST0949"/>
    <x v="441"/>
    <x v="0"/>
    <x v="64"/>
    <x v="64"/>
    <x v="4"/>
    <n v="2"/>
    <n v="34.61"/>
    <n v="62.74"/>
    <n v="125.48"/>
    <n v="69.22"/>
    <n v="56.260000000000005"/>
  </r>
  <r>
    <s v="TXN06088"/>
    <x v="188"/>
    <s v="CUST0162"/>
    <x v="1469"/>
    <x v="3"/>
    <x v="7"/>
    <x v="7"/>
    <x v="3"/>
    <n v="6"/>
    <n v="17.45"/>
    <n v="85.54"/>
    <n v="513.24"/>
    <n v="104.69999999999999"/>
    <n v="408.54"/>
  </r>
  <r>
    <s v="TXN06089"/>
    <x v="156"/>
    <s v="CUST1282"/>
    <x v="1468"/>
    <x v="1"/>
    <x v="21"/>
    <x v="21"/>
    <x v="0"/>
    <n v="2"/>
    <n v="12.41"/>
    <n v="79.650000000000006"/>
    <n v="159.30000000000001"/>
    <n v="24.82"/>
    <n v="134.48000000000002"/>
  </r>
  <r>
    <s v="TXN06090"/>
    <x v="66"/>
    <s v="CUST0192"/>
    <x v="1241"/>
    <x v="1"/>
    <x v="21"/>
    <x v="21"/>
    <x v="0"/>
    <n v="1"/>
    <n v="12.41"/>
    <n v="61.35"/>
    <n v="61.35"/>
    <n v="12.41"/>
    <n v="48.94"/>
  </r>
  <r>
    <s v="TXN06091"/>
    <x v="168"/>
    <s v="CUST1472"/>
    <x v="42"/>
    <x v="2"/>
    <x v="65"/>
    <x v="65"/>
    <x v="1"/>
    <n v="9"/>
    <n v="47.62"/>
    <n v="80.61"/>
    <n v="725.49"/>
    <n v="428.58"/>
    <n v="296.91000000000003"/>
  </r>
  <r>
    <s v="TXN06092"/>
    <x v="35"/>
    <s v="CUST0475"/>
    <x v="387"/>
    <x v="1"/>
    <x v="33"/>
    <x v="33"/>
    <x v="3"/>
    <n v="1"/>
    <n v="35.53"/>
    <n v="74.2"/>
    <n v="74.2"/>
    <n v="35.53"/>
    <n v="38.67"/>
  </r>
  <r>
    <s v="TXN06093"/>
    <x v="270"/>
    <s v="CUST0442"/>
    <x v="996"/>
    <x v="1"/>
    <x v="29"/>
    <x v="29"/>
    <x v="2"/>
    <n v="1"/>
    <n v="14.75"/>
    <n v="68.17"/>
    <n v="68.17"/>
    <n v="14.75"/>
    <n v="53.42"/>
  </r>
  <r>
    <s v="TXN06094"/>
    <x v="152"/>
    <s v="CUST1396"/>
    <x v="468"/>
    <x v="1"/>
    <x v="29"/>
    <x v="29"/>
    <x v="2"/>
    <n v="8"/>
    <n v="14.75"/>
    <n v="70.290000000000006"/>
    <n v="562.32000000000005"/>
    <n v="118"/>
    <n v="444.32000000000005"/>
  </r>
  <r>
    <s v="TXN06095"/>
    <x v="291"/>
    <s v="CUST1340"/>
    <x v="751"/>
    <x v="1"/>
    <x v="37"/>
    <x v="37"/>
    <x v="2"/>
    <n v="9"/>
    <n v="36.64"/>
    <n v="55.76"/>
    <n v="501.84"/>
    <n v="329.76"/>
    <n v="172.07999999999998"/>
  </r>
  <r>
    <s v="TXN06096"/>
    <x v="38"/>
    <s v="CUST0289"/>
    <x v="1473"/>
    <x v="0"/>
    <x v="13"/>
    <x v="13"/>
    <x v="0"/>
    <n v="6"/>
    <n v="4.59"/>
    <n v="75.14"/>
    <n v="450.84000000000003"/>
    <n v="27.54"/>
    <n v="423.3"/>
  </r>
  <r>
    <s v="TXN06097"/>
    <x v="303"/>
    <s v="CUST1472"/>
    <x v="42"/>
    <x v="2"/>
    <x v="42"/>
    <x v="42"/>
    <x v="1"/>
    <n v="9"/>
    <n v="1.35"/>
    <n v="78.84"/>
    <n v="709.56000000000006"/>
    <n v="12.15"/>
    <n v="697.41000000000008"/>
  </r>
  <r>
    <s v="TXN06098"/>
    <x v="287"/>
    <s v="CUST0330"/>
    <x v="957"/>
    <x v="3"/>
    <x v="1"/>
    <x v="1"/>
    <x v="1"/>
    <n v="5"/>
    <n v="22.93"/>
    <n v="9.84"/>
    <n v="49.2"/>
    <n v="114.65"/>
    <n v="-65.45"/>
  </r>
  <r>
    <s v="TXN06099"/>
    <x v="223"/>
    <s v="CUST1028"/>
    <x v="533"/>
    <x v="2"/>
    <x v="64"/>
    <x v="64"/>
    <x v="4"/>
    <n v="2"/>
    <n v="34.61"/>
    <n v="60.69"/>
    <n v="121.38"/>
    <n v="69.22"/>
    <n v="52.16"/>
  </r>
  <r>
    <s v="TXN06100"/>
    <x v="335"/>
    <s v="CUST1058"/>
    <x v="299"/>
    <x v="1"/>
    <x v="70"/>
    <x v="70"/>
    <x v="2"/>
    <n v="9"/>
    <n v="36.229999999999997"/>
    <n v="89.44"/>
    <n v="804.96"/>
    <n v="326.07"/>
    <n v="478.89000000000004"/>
  </r>
  <r>
    <s v="TXN06101"/>
    <x v="335"/>
    <s v="CUST1493"/>
    <x v="973"/>
    <x v="0"/>
    <x v="7"/>
    <x v="7"/>
    <x v="3"/>
    <n v="2"/>
    <n v="17.45"/>
    <n v="90.97"/>
    <n v="181.94"/>
    <n v="34.9"/>
    <n v="147.04"/>
  </r>
  <r>
    <s v="TXN06102"/>
    <x v="256"/>
    <s v="CUST1247"/>
    <x v="174"/>
    <x v="0"/>
    <x v="21"/>
    <x v="21"/>
    <x v="0"/>
    <n v="8"/>
    <n v="12.41"/>
    <n v="15.17"/>
    <n v="121.36"/>
    <n v="99.28"/>
    <n v="22.08"/>
  </r>
  <r>
    <s v="TXN06103"/>
    <x v="81"/>
    <s v="CUST1335"/>
    <x v="798"/>
    <x v="3"/>
    <x v="30"/>
    <x v="30"/>
    <x v="3"/>
    <n v="6"/>
    <n v="24.03"/>
    <n v="32.479999999999997"/>
    <n v="194.88"/>
    <n v="144.18"/>
    <n v="50.699999999999989"/>
  </r>
  <r>
    <s v="TXN06104"/>
    <x v="319"/>
    <s v="CUST1072"/>
    <x v="550"/>
    <x v="1"/>
    <x v="36"/>
    <x v="36"/>
    <x v="2"/>
    <n v="9"/>
    <n v="44.18"/>
    <n v="97.15"/>
    <n v="874.35"/>
    <n v="397.62"/>
    <n v="476.73"/>
  </r>
  <r>
    <s v="TXN06105"/>
    <x v="40"/>
    <s v="CUST0700"/>
    <x v="220"/>
    <x v="1"/>
    <x v="13"/>
    <x v="13"/>
    <x v="0"/>
    <n v="2"/>
    <n v="4.59"/>
    <n v="88.89"/>
    <n v="177.78"/>
    <n v="9.18"/>
    <n v="168.6"/>
  </r>
  <r>
    <s v="TXN06106"/>
    <x v="165"/>
    <s v="CUST0917"/>
    <x v="1474"/>
    <x v="0"/>
    <x v="0"/>
    <x v="0"/>
    <x v="0"/>
    <n v="4"/>
    <n v="47.78"/>
    <n v="90.08"/>
    <n v="360.32"/>
    <n v="191.12"/>
    <n v="169.2"/>
  </r>
  <r>
    <s v="TXN06107"/>
    <x v="183"/>
    <s v="CUST0269"/>
    <x v="1051"/>
    <x v="3"/>
    <x v="28"/>
    <x v="28"/>
    <x v="3"/>
    <n v="4"/>
    <n v="16.21"/>
    <n v="86.89"/>
    <n v="347.56"/>
    <n v="64.84"/>
    <n v="282.72000000000003"/>
  </r>
  <r>
    <s v="TXN06108"/>
    <x v="300"/>
    <s v="CUST0695"/>
    <x v="260"/>
    <x v="2"/>
    <x v="40"/>
    <x v="40"/>
    <x v="4"/>
    <n v="2"/>
    <n v="21.9"/>
    <n v="65.08"/>
    <n v="130.16"/>
    <n v="43.8"/>
    <n v="86.36"/>
  </r>
  <r>
    <s v="TXN06109"/>
    <x v="262"/>
    <s v="CUST0596"/>
    <x v="1088"/>
    <x v="1"/>
    <x v="47"/>
    <x v="47"/>
    <x v="2"/>
    <n v="8"/>
    <n v="29.86"/>
    <n v="37.659999999999997"/>
    <n v="301.27999999999997"/>
    <n v="238.88"/>
    <n v="62.399999999999977"/>
  </r>
  <r>
    <s v="TXN06110"/>
    <x v="265"/>
    <s v="CUST0738"/>
    <x v="140"/>
    <x v="1"/>
    <x v="46"/>
    <x v="46"/>
    <x v="3"/>
    <n v="1"/>
    <n v="15.25"/>
    <n v="26.65"/>
    <n v="26.65"/>
    <n v="15.25"/>
    <n v="11.399999999999999"/>
  </r>
  <r>
    <s v="TXN06111"/>
    <x v="155"/>
    <s v="CUST1277"/>
    <x v="179"/>
    <x v="1"/>
    <x v="42"/>
    <x v="42"/>
    <x v="1"/>
    <n v="2"/>
    <n v="1.35"/>
    <n v="96.95"/>
    <n v="193.9"/>
    <n v="2.7"/>
    <n v="191.20000000000002"/>
  </r>
  <r>
    <s v="TXN06112"/>
    <x v="22"/>
    <s v="CUST0883"/>
    <x v="429"/>
    <x v="3"/>
    <x v="55"/>
    <x v="55"/>
    <x v="1"/>
    <n v="1"/>
    <n v="21.45"/>
    <n v="82.12"/>
    <n v="82.12"/>
    <n v="21.45"/>
    <n v="60.67"/>
  </r>
  <r>
    <s v="TXN06113"/>
    <x v="54"/>
    <s v="CUST0082"/>
    <x v="1424"/>
    <x v="3"/>
    <x v="53"/>
    <x v="53"/>
    <x v="2"/>
    <n v="9"/>
    <n v="23.58"/>
    <n v="20.39"/>
    <n v="183.51"/>
    <n v="212.21999999999997"/>
    <n v="-28.70999999999998"/>
  </r>
  <r>
    <s v="TXN06114"/>
    <x v="292"/>
    <s v="CUST1460"/>
    <x v="32"/>
    <x v="1"/>
    <x v="41"/>
    <x v="41"/>
    <x v="4"/>
    <n v="6"/>
    <n v="45.1"/>
    <n v="93.93"/>
    <n v="563.58000000000004"/>
    <n v="270.60000000000002"/>
    <n v="292.98"/>
  </r>
  <r>
    <s v="TXN06115"/>
    <x v="23"/>
    <s v="CUST1399"/>
    <x v="636"/>
    <x v="0"/>
    <x v="69"/>
    <x v="69"/>
    <x v="1"/>
    <n v="4"/>
    <n v="25.33"/>
    <n v="92.85"/>
    <n v="371.4"/>
    <n v="101.32"/>
    <n v="270.08"/>
  </r>
  <r>
    <s v="TXN06116"/>
    <x v="23"/>
    <s v="CUST0794"/>
    <x v="305"/>
    <x v="2"/>
    <x v="16"/>
    <x v="16"/>
    <x v="3"/>
    <n v="7"/>
    <n v="47.88"/>
    <n v="66.77"/>
    <n v="467.39"/>
    <n v="335.16"/>
    <n v="132.22999999999996"/>
  </r>
  <r>
    <s v="TXN06117"/>
    <x v="99"/>
    <s v="CUST0490"/>
    <x v="808"/>
    <x v="3"/>
    <x v="56"/>
    <x v="56"/>
    <x v="0"/>
    <n v="9"/>
    <n v="41.18"/>
    <n v="46.77"/>
    <n v="420.93"/>
    <n v="370.62"/>
    <n v="50.31"/>
  </r>
  <r>
    <s v="TXN06118"/>
    <x v="279"/>
    <s v="CUST0428"/>
    <x v="1475"/>
    <x v="1"/>
    <x v="71"/>
    <x v="71"/>
    <x v="4"/>
    <n v="1"/>
    <n v="22.03"/>
    <n v="79.91"/>
    <n v="79.91"/>
    <n v="22.03"/>
    <n v="57.879999999999995"/>
  </r>
  <r>
    <s v="TXN06119"/>
    <x v="231"/>
    <s v="CUST1251"/>
    <x v="638"/>
    <x v="3"/>
    <x v="73"/>
    <x v="73"/>
    <x v="1"/>
    <n v="5"/>
    <n v="14.95"/>
    <n v="9.39"/>
    <n v="46.95"/>
    <n v="74.75"/>
    <n v="-27.799999999999997"/>
  </r>
  <r>
    <s v="TXN06120"/>
    <x v="68"/>
    <s v="CUST1243"/>
    <x v="1340"/>
    <x v="2"/>
    <x v="43"/>
    <x v="43"/>
    <x v="0"/>
    <n v="8"/>
    <n v="30.96"/>
    <n v="66.08"/>
    <n v="528.64"/>
    <n v="247.68"/>
    <n v="280.95999999999998"/>
  </r>
  <r>
    <s v="TXN06121"/>
    <x v="83"/>
    <s v="CUST0154"/>
    <x v="1459"/>
    <x v="0"/>
    <x v="73"/>
    <x v="73"/>
    <x v="1"/>
    <n v="6"/>
    <n v="14.95"/>
    <n v="35.56"/>
    <n v="213.36"/>
    <n v="89.699999999999989"/>
    <n v="123.66000000000003"/>
  </r>
  <r>
    <s v="TXN06122"/>
    <x v="185"/>
    <s v="CUST0313"/>
    <x v="1111"/>
    <x v="3"/>
    <x v="46"/>
    <x v="46"/>
    <x v="3"/>
    <n v="4"/>
    <n v="15.25"/>
    <n v="85.28"/>
    <n v="341.12"/>
    <n v="61"/>
    <n v="280.12"/>
  </r>
  <r>
    <s v="TXN06123"/>
    <x v="269"/>
    <s v="CUST1162"/>
    <x v="431"/>
    <x v="0"/>
    <x v="7"/>
    <x v="7"/>
    <x v="3"/>
    <n v="8"/>
    <n v="17.45"/>
    <n v="83.15"/>
    <n v="665.2"/>
    <n v="139.6"/>
    <n v="525.6"/>
  </r>
  <r>
    <s v="TXN06124"/>
    <x v="205"/>
    <s v="CUST1286"/>
    <x v="1159"/>
    <x v="3"/>
    <x v="31"/>
    <x v="31"/>
    <x v="3"/>
    <n v="1"/>
    <n v="13.9"/>
    <n v="92.97"/>
    <n v="92.97"/>
    <n v="13.9"/>
    <n v="79.069999999999993"/>
  </r>
  <r>
    <s v="TXN06125"/>
    <x v="302"/>
    <s v="CUST1019"/>
    <x v="768"/>
    <x v="3"/>
    <x v="47"/>
    <x v="47"/>
    <x v="2"/>
    <n v="1"/>
    <n v="29.86"/>
    <n v="55.28"/>
    <n v="55.28"/>
    <n v="29.86"/>
    <n v="25.42"/>
  </r>
  <r>
    <s v="TXN06126"/>
    <x v="48"/>
    <s v="CUST0200"/>
    <x v="381"/>
    <x v="0"/>
    <x v="37"/>
    <x v="37"/>
    <x v="2"/>
    <n v="2"/>
    <n v="36.64"/>
    <n v="94.35"/>
    <n v="188.7"/>
    <n v="73.28"/>
    <n v="115.41999999999999"/>
  </r>
  <r>
    <s v="TXN06127"/>
    <x v="116"/>
    <s v="CUST0031"/>
    <x v="1419"/>
    <x v="0"/>
    <x v="17"/>
    <x v="17"/>
    <x v="1"/>
    <n v="4"/>
    <n v="26.74"/>
    <n v="11.52"/>
    <n v="46.08"/>
    <n v="106.96"/>
    <n v="-60.879999999999995"/>
  </r>
  <r>
    <s v="TXN06128"/>
    <x v="361"/>
    <s v="CUST0293"/>
    <x v="1330"/>
    <x v="0"/>
    <x v="5"/>
    <x v="5"/>
    <x v="2"/>
    <n v="5"/>
    <n v="35.82"/>
    <n v="52.61"/>
    <n v="263.05"/>
    <n v="179.1"/>
    <n v="83.950000000000017"/>
  </r>
  <r>
    <s v="TXN06129"/>
    <x v="202"/>
    <s v="CUST0634"/>
    <x v="73"/>
    <x v="3"/>
    <x v="27"/>
    <x v="27"/>
    <x v="3"/>
    <n v="4"/>
    <n v="9.64"/>
    <n v="83.64"/>
    <n v="334.56"/>
    <n v="38.56"/>
    <n v="296"/>
  </r>
  <r>
    <s v="TXN06130"/>
    <x v="299"/>
    <s v="CUST1121"/>
    <x v="104"/>
    <x v="1"/>
    <x v="6"/>
    <x v="6"/>
    <x v="1"/>
    <n v="5"/>
    <n v="49.21"/>
    <n v="26.87"/>
    <n v="134.35"/>
    <n v="246.05"/>
    <n v="-111.70000000000002"/>
  </r>
  <r>
    <s v="TXN06131"/>
    <x v="167"/>
    <s v="CUST0179"/>
    <x v="314"/>
    <x v="1"/>
    <x v="41"/>
    <x v="41"/>
    <x v="4"/>
    <n v="3"/>
    <n v="45.1"/>
    <n v="92.35"/>
    <n v="277.04999999999995"/>
    <n v="135.30000000000001"/>
    <n v="141.74999999999994"/>
  </r>
  <r>
    <s v="TXN06132"/>
    <x v="351"/>
    <s v="CUST1022"/>
    <x v="88"/>
    <x v="0"/>
    <x v="7"/>
    <x v="7"/>
    <x v="3"/>
    <n v="8"/>
    <n v="17.45"/>
    <n v="16.8"/>
    <n v="134.4"/>
    <n v="139.6"/>
    <n v="-5.1999999999999886"/>
  </r>
  <r>
    <s v="TXN06133"/>
    <x v="199"/>
    <s v="CUST0193"/>
    <x v="1476"/>
    <x v="2"/>
    <x v="24"/>
    <x v="24"/>
    <x v="0"/>
    <n v="2"/>
    <n v="24.52"/>
    <n v="49.05"/>
    <n v="98.1"/>
    <n v="49.04"/>
    <n v="49.059999999999995"/>
  </r>
  <r>
    <s v="TXN06134"/>
    <x v="0"/>
    <s v="CUST0932"/>
    <x v="34"/>
    <x v="2"/>
    <x v="45"/>
    <x v="45"/>
    <x v="4"/>
    <n v="7"/>
    <n v="39.729999999999997"/>
    <n v="15.64"/>
    <n v="109.48"/>
    <n v="278.10999999999996"/>
    <n v="-168.62999999999994"/>
  </r>
  <r>
    <s v="TXN06135"/>
    <x v="36"/>
    <s v="CUST0643"/>
    <x v="1177"/>
    <x v="3"/>
    <x v="29"/>
    <x v="29"/>
    <x v="2"/>
    <n v="2"/>
    <n v="14.75"/>
    <n v="46.46"/>
    <n v="92.92"/>
    <n v="29.5"/>
    <n v="63.42"/>
  </r>
  <r>
    <s v="TXN06136"/>
    <x v="278"/>
    <s v="CUST0348"/>
    <x v="1134"/>
    <x v="2"/>
    <x v="56"/>
    <x v="56"/>
    <x v="0"/>
    <n v="7"/>
    <n v="41.18"/>
    <n v="69.19"/>
    <n v="484.33"/>
    <n v="288.26"/>
    <n v="196.07"/>
  </r>
  <r>
    <s v="TXN06137"/>
    <x v="167"/>
    <s v="CUST0606"/>
    <x v="883"/>
    <x v="2"/>
    <x v="26"/>
    <x v="26"/>
    <x v="4"/>
    <n v="7"/>
    <n v="21.34"/>
    <n v="92.44"/>
    <n v="647.07999999999993"/>
    <n v="149.38"/>
    <n v="497.69999999999993"/>
  </r>
  <r>
    <s v="TXN06138"/>
    <x v="234"/>
    <s v="CUST0331"/>
    <x v="128"/>
    <x v="2"/>
    <x v="35"/>
    <x v="35"/>
    <x v="4"/>
    <n v="8"/>
    <n v="48.19"/>
    <n v="71.27"/>
    <n v="570.16"/>
    <n v="385.52"/>
    <n v="184.64"/>
  </r>
  <r>
    <s v="TXN06139"/>
    <x v="176"/>
    <s v="CUST0140"/>
    <x v="655"/>
    <x v="3"/>
    <x v="9"/>
    <x v="9"/>
    <x v="4"/>
    <n v="3"/>
    <n v="38.15"/>
    <n v="80.849999999999994"/>
    <n v="242.54999999999998"/>
    <n v="114.44999999999999"/>
    <n v="128.1"/>
  </r>
  <r>
    <s v="TXN06140"/>
    <x v="281"/>
    <s v="CUST0574"/>
    <x v="1391"/>
    <x v="2"/>
    <x v="51"/>
    <x v="51"/>
    <x v="2"/>
    <n v="3"/>
    <n v="3.13"/>
    <n v="33.53"/>
    <n v="100.59"/>
    <n v="9.39"/>
    <n v="91.2"/>
  </r>
  <r>
    <s v="TXN06141"/>
    <x v="74"/>
    <s v="CUST1181"/>
    <x v="537"/>
    <x v="0"/>
    <x v="53"/>
    <x v="53"/>
    <x v="2"/>
    <n v="6"/>
    <n v="23.58"/>
    <n v="81.56"/>
    <n v="489.36"/>
    <n v="141.47999999999999"/>
    <n v="347.88"/>
  </r>
  <r>
    <s v="TXN06142"/>
    <x v="48"/>
    <s v="CUST0745"/>
    <x v="392"/>
    <x v="0"/>
    <x v="8"/>
    <x v="8"/>
    <x v="0"/>
    <n v="9"/>
    <n v="37.880000000000003"/>
    <n v="6.6"/>
    <n v="59.4"/>
    <n v="340.92"/>
    <n v="-281.52000000000004"/>
  </r>
  <r>
    <s v="TXN06143"/>
    <x v="134"/>
    <s v="CUST0724"/>
    <x v="956"/>
    <x v="1"/>
    <x v="10"/>
    <x v="10"/>
    <x v="1"/>
    <n v="8"/>
    <n v="41.78"/>
    <n v="24.19"/>
    <n v="193.52"/>
    <n v="334.24"/>
    <n v="-140.72"/>
  </r>
  <r>
    <s v="TXN06144"/>
    <x v="242"/>
    <s v="CUST0183"/>
    <x v="474"/>
    <x v="3"/>
    <x v="73"/>
    <x v="73"/>
    <x v="1"/>
    <n v="9"/>
    <n v="14.95"/>
    <n v="94.2"/>
    <n v="847.80000000000007"/>
    <n v="134.54999999999998"/>
    <n v="713.25000000000011"/>
  </r>
  <r>
    <s v="TXN06145"/>
    <x v="60"/>
    <s v="CUST0146"/>
    <x v="351"/>
    <x v="1"/>
    <x v="72"/>
    <x v="72"/>
    <x v="1"/>
    <n v="9"/>
    <n v="3.66"/>
    <n v="41.4"/>
    <n v="372.59999999999997"/>
    <n v="32.94"/>
    <n v="339.65999999999997"/>
  </r>
  <r>
    <s v="TXN06146"/>
    <x v="209"/>
    <s v="CUST0367"/>
    <x v="29"/>
    <x v="3"/>
    <x v="14"/>
    <x v="14"/>
    <x v="3"/>
    <n v="4"/>
    <n v="23.97"/>
    <n v="16.440000000000001"/>
    <n v="65.760000000000005"/>
    <n v="95.88"/>
    <n v="-30.11999999999999"/>
  </r>
  <r>
    <s v="TXN06147"/>
    <x v="301"/>
    <s v="CUST1456"/>
    <x v="1477"/>
    <x v="1"/>
    <x v="38"/>
    <x v="38"/>
    <x v="3"/>
    <n v="9"/>
    <n v="32.54"/>
    <n v="42.73"/>
    <n v="384.57"/>
    <n v="292.86"/>
    <n v="91.70999999999998"/>
  </r>
  <r>
    <s v="TXN06148"/>
    <x v="186"/>
    <s v="CUST0944"/>
    <x v="239"/>
    <x v="1"/>
    <x v="13"/>
    <x v="13"/>
    <x v="0"/>
    <n v="3"/>
    <n v="4.59"/>
    <n v="44.49"/>
    <n v="133.47"/>
    <n v="13.77"/>
    <n v="119.7"/>
  </r>
  <r>
    <s v="TXN06149"/>
    <x v="336"/>
    <s v="CUST0529"/>
    <x v="391"/>
    <x v="1"/>
    <x v="45"/>
    <x v="45"/>
    <x v="4"/>
    <n v="6"/>
    <n v="39.729999999999997"/>
    <n v="78.52"/>
    <n v="471.12"/>
    <n v="238.38"/>
    <n v="232.74"/>
  </r>
  <r>
    <s v="TXN06150"/>
    <x v="349"/>
    <s v="CUST0970"/>
    <x v="577"/>
    <x v="1"/>
    <x v="42"/>
    <x v="42"/>
    <x v="1"/>
    <n v="7"/>
    <n v="1.35"/>
    <n v="10.050000000000001"/>
    <n v="70.350000000000009"/>
    <n v="9.4500000000000011"/>
    <n v="60.900000000000006"/>
  </r>
  <r>
    <s v="TXN06151"/>
    <x v="71"/>
    <s v="CUST0525"/>
    <x v="1227"/>
    <x v="1"/>
    <x v="73"/>
    <x v="73"/>
    <x v="1"/>
    <n v="9"/>
    <n v="14.95"/>
    <n v="64.739999999999995"/>
    <n v="582.66"/>
    <n v="134.54999999999998"/>
    <n v="448.11"/>
  </r>
  <r>
    <s v="TXN06152"/>
    <x v="41"/>
    <s v="CUST0906"/>
    <x v="974"/>
    <x v="3"/>
    <x v="34"/>
    <x v="34"/>
    <x v="2"/>
    <n v="7"/>
    <n v="8.02"/>
    <n v="98.41"/>
    <n v="688.87"/>
    <n v="56.14"/>
    <n v="632.73"/>
  </r>
  <r>
    <s v="TXN06153"/>
    <x v="187"/>
    <s v="CUST1332"/>
    <x v="1367"/>
    <x v="1"/>
    <x v="18"/>
    <x v="18"/>
    <x v="4"/>
    <n v="8"/>
    <n v="45.26"/>
    <n v="55.07"/>
    <n v="440.56"/>
    <n v="362.08"/>
    <n v="78.480000000000018"/>
  </r>
  <r>
    <s v="TXN06154"/>
    <x v="94"/>
    <s v="CUST0288"/>
    <x v="1182"/>
    <x v="3"/>
    <x v="59"/>
    <x v="59"/>
    <x v="0"/>
    <n v="5"/>
    <n v="35.39"/>
    <n v="43.33"/>
    <n v="216.64999999999998"/>
    <n v="176.95"/>
    <n v="39.699999999999989"/>
  </r>
  <r>
    <s v="TXN06155"/>
    <x v="79"/>
    <s v="CUST0254"/>
    <x v="43"/>
    <x v="0"/>
    <x v="5"/>
    <x v="5"/>
    <x v="2"/>
    <n v="5"/>
    <n v="35.82"/>
    <n v="40.770000000000003"/>
    <n v="203.85000000000002"/>
    <n v="179.1"/>
    <n v="24.750000000000028"/>
  </r>
  <r>
    <s v="TXN06156"/>
    <x v="353"/>
    <s v="CUST1165"/>
    <x v="851"/>
    <x v="1"/>
    <x v="70"/>
    <x v="70"/>
    <x v="2"/>
    <n v="8"/>
    <n v="36.229999999999997"/>
    <n v="16.62"/>
    <n v="132.96"/>
    <n v="289.83999999999997"/>
    <n v="-156.87999999999997"/>
  </r>
  <r>
    <s v="TXN06157"/>
    <x v="53"/>
    <s v="CUST1000"/>
    <x v="1284"/>
    <x v="2"/>
    <x v="23"/>
    <x v="23"/>
    <x v="2"/>
    <n v="3"/>
    <n v="13.68"/>
    <n v="40.35"/>
    <n v="121.05000000000001"/>
    <n v="41.04"/>
    <n v="80.010000000000019"/>
  </r>
  <r>
    <s v="TXN06158"/>
    <x v="345"/>
    <s v="CUST0082"/>
    <x v="1424"/>
    <x v="3"/>
    <x v="74"/>
    <x v="74"/>
    <x v="3"/>
    <n v="8"/>
    <n v="8.86"/>
    <n v="50.62"/>
    <n v="404.96"/>
    <n v="70.88"/>
    <n v="334.08"/>
  </r>
  <r>
    <s v="TXN06159"/>
    <x v="271"/>
    <s v="CUST0745"/>
    <x v="392"/>
    <x v="0"/>
    <x v="26"/>
    <x v="26"/>
    <x v="4"/>
    <n v="7"/>
    <n v="21.34"/>
    <n v="13.61"/>
    <n v="95.27"/>
    <n v="149.38"/>
    <n v="-54.11"/>
  </r>
  <r>
    <s v="TXN06160"/>
    <x v="303"/>
    <s v="CUST0588"/>
    <x v="585"/>
    <x v="1"/>
    <x v="2"/>
    <x v="2"/>
    <x v="1"/>
    <n v="4"/>
    <n v="33.65"/>
    <n v="96.26"/>
    <n v="385.04"/>
    <n v="134.6"/>
    <n v="250.44000000000003"/>
  </r>
  <r>
    <s v="TXN06161"/>
    <x v="258"/>
    <s v="CUST0822"/>
    <x v="1219"/>
    <x v="2"/>
    <x v="19"/>
    <x v="19"/>
    <x v="3"/>
    <n v="5"/>
    <n v="22.66"/>
    <n v="99.94"/>
    <n v="499.7"/>
    <n v="113.3"/>
    <n v="386.4"/>
  </r>
  <r>
    <s v="TXN06162"/>
    <x v="199"/>
    <s v="CUST0838"/>
    <x v="1397"/>
    <x v="0"/>
    <x v="3"/>
    <x v="3"/>
    <x v="0"/>
    <n v="9"/>
    <n v="28.91"/>
    <n v="33.19"/>
    <n v="298.70999999999998"/>
    <n v="260.19"/>
    <n v="38.519999999999982"/>
  </r>
  <r>
    <s v="TXN06163"/>
    <x v="333"/>
    <s v="CUST1270"/>
    <x v="106"/>
    <x v="3"/>
    <x v="45"/>
    <x v="45"/>
    <x v="4"/>
    <n v="6"/>
    <n v="39.729999999999997"/>
    <n v="38.71"/>
    <n v="232.26"/>
    <n v="238.38"/>
    <n v="-6.1200000000000045"/>
  </r>
  <r>
    <s v="TXN06164"/>
    <x v="355"/>
    <s v="CUST1394"/>
    <x v="915"/>
    <x v="1"/>
    <x v="72"/>
    <x v="72"/>
    <x v="1"/>
    <n v="9"/>
    <n v="3.66"/>
    <n v="22.4"/>
    <n v="201.6"/>
    <n v="32.94"/>
    <n v="168.66"/>
  </r>
  <r>
    <s v="TXN06165"/>
    <x v="149"/>
    <s v="CUST0265"/>
    <x v="1254"/>
    <x v="3"/>
    <x v="28"/>
    <x v="28"/>
    <x v="3"/>
    <n v="9"/>
    <n v="16.21"/>
    <n v="73.08"/>
    <n v="657.72"/>
    <n v="145.89000000000001"/>
    <n v="511.83000000000004"/>
  </r>
  <r>
    <s v="TXN06166"/>
    <x v="216"/>
    <s v="CUST0903"/>
    <x v="690"/>
    <x v="1"/>
    <x v="41"/>
    <x v="41"/>
    <x v="4"/>
    <n v="1"/>
    <n v="45.1"/>
    <n v="53.77"/>
    <n v="53.77"/>
    <n v="45.1"/>
    <n v="8.6700000000000017"/>
  </r>
  <r>
    <s v="TXN06167"/>
    <x v="59"/>
    <s v="CUST0752"/>
    <x v="538"/>
    <x v="2"/>
    <x v="61"/>
    <x v="61"/>
    <x v="1"/>
    <n v="4"/>
    <n v="36.08"/>
    <n v="79.25"/>
    <n v="317"/>
    <n v="144.32"/>
    <n v="172.68"/>
  </r>
  <r>
    <s v="TXN06168"/>
    <x v="119"/>
    <s v="CUST1050"/>
    <x v="566"/>
    <x v="1"/>
    <x v="32"/>
    <x v="32"/>
    <x v="1"/>
    <n v="7"/>
    <n v="3.21"/>
    <n v="50.57"/>
    <n v="353.99"/>
    <n v="22.47"/>
    <n v="331.52"/>
  </r>
  <r>
    <s v="TXN06169"/>
    <x v="318"/>
    <s v="CUST1280"/>
    <x v="1150"/>
    <x v="1"/>
    <x v="2"/>
    <x v="2"/>
    <x v="1"/>
    <n v="9"/>
    <n v="33.65"/>
    <n v="54.87"/>
    <n v="493.83"/>
    <n v="302.84999999999997"/>
    <n v="190.98000000000002"/>
  </r>
  <r>
    <s v="TXN06170"/>
    <x v="48"/>
    <s v="CUST0643"/>
    <x v="1177"/>
    <x v="3"/>
    <x v="23"/>
    <x v="23"/>
    <x v="2"/>
    <n v="4"/>
    <n v="13.68"/>
    <n v="60.67"/>
    <n v="242.68"/>
    <n v="54.72"/>
    <n v="187.96"/>
  </r>
  <r>
    <s v="TXN06171"/>
    <x v="69"/>
    <s v="CUST0766"/>
    <x v="1249"/>
    <x v="2"/>
    <x v="11"/>
    <x v="11"/>
    <x v="2"/>
    <n v="1"/>
    <n v="45.97"/>
    <n v="14.67"/>
    <n v="14.67"/>
    <n v="45.97"/>
    <n v="-31.299999999999997"/>
  </r>
  <r>
    <s v="TXN06172"/>
    <x v="199"/>
    <s v="CUST0171"/>
    <x v="877"/>
    <x v="2"/>
    <x v="1"/>
    <x v="1"/>
    <x v="1"/>
    <n v="6"/>
    <n v="22.93"/>
    <n v="79.7"/>
    <n v="478.20000000000005"/>
    <n v="137.57999999999998"/>
    <n v="340.62000000000006"/>
  </r>
  <r>
    <s v="TXN06173"/>
    <x v="322"/>
    <s v="CUST1398"/>
    <x v="934"/>
    <x v="2"/>
    <x v="70"/>
    <x v="70"/>
    <x v="2"/>
    <n v="8"/>
    <n v="36.229999999999997"/>
    <n v="67.59"/>
    <n v="540.72"/>
    <n v="289.83999999999997"/>
    <n v="250.88000000000005"/>
  </r>
  <r>
    <s v="TXN06174"/>
    <x v="7"/>
    <s v="CUST0847"/>
    <x v="25"/>
    <x v="2"/>
    <x v="61"/>
    <x v="61"/>
    <x v="1"/>
    <n v="4"/>
    <n v="36.08"/>
    <n v="36.950000000000003"/>
    <n v="147.80000000000001"/>
    <n v="144.32"/>
    <n v="3.4800000000000182"/>
  </r>
  <r>
    <s v="TXN06175"/>
    <x v="181"/>
    <s v="CUST1037"/>
    <x v="289"/>
    <x v="2"/>
    <x v="3"/>
    <x v="3"/>
    <x v="0"/>
    <n v="9"/>
    <n v="28.91"/>
    <n v="87.14"/>
    <n v="784.26"/>
    <n v="260.19"/>
    <n v="524.06999999999994"/>
  </r>
  <r>
    <s v="TXN06176"/>
    <x v="114"/>
    <s v="CUST0922"/>
    <x v="524"/>
    <x v="1"/>
    <x v="2"/>
    <x v="2"/>
    <x v="1"/>
    <n v="9"/>
    <n v="33.65"/>
    <n v="65.7"/>
    <n v="591.30000000000007"/>
    <n v="302.84999999999997"/>
    <n v="288.4500000000001"/>
  </r>
  <r>
    <s v="TXN06177"/>
    <x v="177"/>
    <s v="CUST0539"/>
    <x v="1478"/>
    <x v="2"/>
    <x v="35"/>
    <x v="35"/>
    <x v="4"/>
    <n v="4"/>
    <n v="48.19"/>
    <n v="92.91"/>
    <n v="371.64"/>
    <n v="192.76"/>
    <n v="178.88"/>
  </r>
  <r>
    <s v="TXN06178"/>
    <x v="282"/>
    <s v="CUST1398"/>
    <x v="934"/>
    <x v="2"/>
    <x v="71"/>
    <x v="71"/>
    <x v="4"/>
    <n v="3"/>
    <n v="22.03"/>
    <n v="46.2"/>
    <n v="138.60000000000002"/>
    <n v="66.09"/>
    <n v="72.510000000000019"/>
  </r>
  <r>
    <s v="TXN06179"/>
    <x v="184"/>
    <s v="CUST0088"/>
    <x v="749"/>
    <x v="1"/>
    <x v="23"/>
    <x v="23"/>
    <x v="2"/>
    <n v="9"/>
    <n v="13.68"/>
    <n v="27.36"/>
    <n v="246.24"/>
    <n v="123.12"/>
    <n v="123.12"/>
  </r>
  <r>
    <s v="TXN06180"/>
    <x v="20"/>
    <s v="CUST1272"/>
    <x v="421"/>
    <x v="0"/>
    <x v="33"/>
    <x v="33"/>
    <x v="3"/>
    <n v="6"/>
    <n v="35.53"/>
    <n v="46.68"/>
    <n v="280.08"/>
    <n v="213.18"/>
    <n v="66.899999999999977"/>
  </r>
  <r>
    <s v="TXN06181"/>
    <x v="322"/>
    <s v="CUST1319"/>
    <x v="1102"/>
    <x v="3"/>
    <x v="19"/>
    <x v="19"/>
    <x v="3"/>
    <n v="2"/>
    <n v="22.66"/>
    <n v="84.91"/>
    <n v="169.82"/>
    <n v="45.32"/>
    <n v="124.5"/>
  </r>
  <r>
    <s v="TXN06182"/>
    <x v="334"/>
    <s v="CUST0117"/>
    <x v="667"/>
    <x v="0"/>
    <x v="60"/>
    <x v="60"/>
    <x v="1"/>
    <n v="8"/>
    <n v="42.74"/>
    <n v="28.3"/>
    <n v="226.4"/>
    <n v="341.92"/>
    <n v="-115.52000000000001"/>
  </r>
  <r>
    <s v="TXN06183"/>
    <x v="315"/>
    <s v="CUST0502"/>
    <x v="103"/>
    <x v="1"/>
    <x v="41"/>
    <x v="41"/>
    <x v="4"/>
    <n v="7"/>
    <n v="45.1"/>
    <n v="89.26"/>
    <n v="624.82000000000005"/>
    <n v="315.7"/>
    <n v="309.12000000000006"/>
  </r>
  <r>
    <s v="TXN06184"/>
    <x v="237"/>
    <s v="CUST1434"/>
    <x v="133"/>
    <x v="3"/>
    <x v="34"/>
    <x v="34"/>
    <x v="2"/>
    <n v="6"/>
    <n v="8.02"/>
    <n v="20.48"/>
    <n v="122.88"/>
    <n v="48.12"/>
    <n v="74.759999999999991"/>
  </r>
  <r>
    <s v="TXN06185"/>
    <x v="100"/>
    <s v="CUST1149"/>
    <x v="904"/>
    <x v="1"/>
    <x v="29"/>
    <x v="29"/>
    <x v="2"/>
    <n v="2"/>
    <n v="14.75"/>
    <n v="78.89"/>
    <n v="157.78"/>
    <n v="29.5"/>
    <n v="128.28"/>
  </r>
  <r>
    <s v="TXN06186"/>
    <x v="52"/>
    <s v="CUST0017"/>
    <x v="476"/>
    <x v="3"/>
    <x v="60"/>
    <x v="60"/>
    <x v="1"/>
    <n v="3"/>
    <n v="42.74"/>
    <n v="91.28"/>
    <n v="273.84000000000003"/>
    <n v="128.22"/>
    <n v="145.62000000000003"/>
  </r>
  <r>
    <s v="TXN06187"/>
    <x v="34"/>
    <s v="CUST0317"/>
    <x v="1044"/>
    <x v="2"/>
    <x v="49"/>
    <x v="49"/>
    <x v="4"/>
    <n v="9"/>
    <n v="19.98"/>
    <n v="24.07"/>
    <n v="216.63"/>
    <n v="179.82"/>
    <n v="36.81"/>
  </r>
  <r>
    <s v="TXN06188"/>
    <x v="146"/>
    <s v="CUST0216"/>
    <x v="1094"/>
    <x v="2"/>
    <x v="20"/>
    <x v="20"/>
    <x v="3"/>
    <n v="3"/>
    <n v="40.85"/>
    <n v="84.46"/>
    <n v="253.38"/>
    <n v="122.55000000000001"/>
    <n v="130.82999999999998"/>
  </r>
  <r>
    <s v="TXN06189"/>
    <x v="92"/>
    <s v="CUST0596"/>
    <x v="1088"/>
    <x v="1"/>
    <x v="73"/>
    <x v="73"/>
    <x v="1"/>
    <n v="2"/>
    <n v="14.95"/>
    <n v="16.22"/>
    <n v="32.44"/>
    <n v="29.9"/>
    <n v="2.5399999999999991"/>
  </r>
  <r>
    <s v="TXN06190"/>
    <x v="201"/>
    <s v="CUST0770"/>
    <x v="673"/>
    <x v="1"/>
    <x v="63"/>
    <x v="63"/>
    <x v="4"/>
    <n v="3"/>
    <n v="28.03"/>
    <n v="74.53"/>
    <n v="223.59"/>
    <n v="84.09"/>
    <n v="139.5"/>
  </r>
  <r>
    <s v="TXN06191"/>
    <x v="275"/>
    <s v="CUST0325"/>
    <x v="1296"/>
    <x v="2"/>
    <x v="53"/>
    <x v="53"/>
    <x v="2"/>
    <n v="5"/>
    <n v="23.58"/>
    <n v="7.09"/>
    <n v="35.450000000000003"/>
    <n v="117.89999999999999"/>
    <n v="-82.449999999999989"/>
  </r>
  <r>
    <s v="TXN06192"/>
    <x v="85"/>
    <s v="CUST1168"/>
    <x v="469"/>
    <x v="0"/>
    <x v="11"/>
    <x v="11"/>
    <x v="2"/>
    <n v="3"/>
    <n v="45.97"/>
    <n v="49.15"/>
    <n v="147.44999999999999"/>
    <n v="137.91"/>
    <n v="9.539999999999992"/>
  </r>
  <r>
    <s v="TXN06193"/>
    <x v="98"/>
    <s v="CUST0818"/>
    <x v="1412"/>
    <x v="3"/>
    <x v="39"/>
    <x v="39"/>
    <x v="1"/>
    <n v="9"/>
    <n v="2.85"/>
    <n v="69.739999999999995"/>
    <n v="627.66"/>
    <n v="25.650000000000002"/>
    <n v="602.01"/>
  </r>
  <r>
    <s v="TXN06194"/>
    <x v="231"/>
    <s v="CUST0150"/>
    <x v="702"/>
    <x v="0"/>
    <x v="53"/>
    <x v="53"/>
    <x v="2"/>
    <n v="2"/>
    <n v="23.58"/>
    <n v="98.78"/>
    <n v="197.56"/>
    <n v="47.16"/>
    <n v="150.4"/>
  </r>
  <r>
    <s v="TXN06195"/>
    <x v="195"/>
    <s v="CUST0457"/>
    <x v="1383"/>
    <x v="2"/>
    <x v="18"/>
    <x v="18"/>
    <x v="4"/>
    <n v="4"/>
    <n v="45.26"/>
    <n v="78.14"/>
    <n v="312.56"/>
    <n v="181.04"/>
    <n v="131.52000000000001"/>
  </r>
  <r>
    <s v="TXN06196"/>
    <x v="131"/>
    <s v="CUST0796"/>
    <x v="685"/>
    <x v="2"/>
    <x v="45"/>
    <x v="45"/>
    <x v="4"/>
    <n v="2"/>
    <n v="39.729999999999997"/>
    <n v="85.53"/>
    <n v="171.06"/>
    <n v="79.459999999999994"/>
    <n v="91.600000000000009"/>
  </r>
  <r>
    <s v="TXN06197"/>
    <x v="149"/>
    <s v="CUST0947"/>
    <x v="1004"/>
    <x v="3"/>
    <x v="22"/>
    <x v="22"/>
    <x v="0"/>
    <n v="5"/>
    <n v="19.34"/>
    <n v="51.35"/>
    <n v="256.75"/>
    <n v="96.7"/>
    <n v="160.05000000000001"/>
  </r>
  <r>
    <s v="TXN06198"/>
    <x v="175"/>
    <s v="CUST1371"/>
    <x v="885"/>
    <x v="3"/>
    <x v="54"/>
    <x v="54"/>
    <x v="1"/>
    <n v="1"/>
    <n v="48.6"/>
    <n v="30.45"/>
    <n v="30.45"/>
    <n v="48.6"/>
    <n v="-18.150000000000002"/>
  </r>
  <r>
    <s v="TXN06199"/>
    <x v="352"/>
    <s v="CUST0192"/>
    <x v="1241"/>
    <x v="1"/>
    <x v="32"/>
    <x v="32"/>
    <x v="1"/>
    <n v="9"/>
    <n v="3.21"/>
    <n v="75.22"/>
    <n v="676.98"/>
    <n v="28.89"/>
    <n v="648.09"/>
  </r>
  <r>
    <s v="TXN06200"/>
    <x v="76"/>
    <s v="CUST0715"/>
    <x v="115"/>
    <x v="2"/>
    <x v="68"/>
    <x v="68"/>
    <x v="0"/>
    <n v="6"/>
    <n v="1.38"/>
    <n v="76.94"/>
    <n v="461.64"/>
    <n v="8.2799999999999994"/>
    <n v="453.36"/>
  </r>
  <r>
    <s v="TXN06201"/>
    <x v="266"/>
    <s v="CUST0955"/>
    <x v="1083"/>
    <x v="2"/>
    <x v="64"/>
    <x v="64"/>
    <x v="4"/>
    <n v="8"/>
    <n v="34.61"/>
    <n v="24.86"/>
    <n v="198.88"/>
    <n v="276.88"/>
    <n v="-78"/>
  </r>
  <r>
    <s v="TXN06202"/>
    <x v="356"/>
    <s v="CUST0960"/>
    <x v="380"/>
    <x v="1"/>
    <x v="65"/>
    <x v="65"/>
    <x v="1"/>
    <n v="7"/>
    <n v="47.62"/>
    <n v="95.64"/>
    <n v="669.48"/>
    <n v="333.34"/>
    <n v="336.14000000000004"/>
  </r>
  <r>
    <s v="TXN06203"/>
    <x v="236"/>
    <s v="CUST1316"/>
    <x v="516"/>
    <x v="2"/>
    <x v="32"/>
    <x v="32"/>
    <x v="1"/>
    <n v="4"/>
    <n v="3.21"/>
    <n v="80.81"/>
    <n v="323.24"/>
    <n v="12.84"/>
    <n v="310.40000000000003"/>
  </r>
  <r>
    <s v="TXN06204"/>
    <x v="363"/>
    <s v="CUST1096"/>
    <x v="563"/>
    <x v="3"/>
    <x v="31"/>
    <x v="31"/>
    <x v="3"/>
    <n v="8"/>
    <n v="13.9"/>
    <n v="77.88"/>
    <n v="623.04"/>
    <n v="111.2"/>
    <n v="511.84"/>
  </r>
  <r>
    <s v="TXN06205"/>
    <x v="83"/>
    <s v="CUST0953"/>
    <x v="197"/>
    <x v="3"/>
    <x v="37"/>
    <x v="37"/>
    <x v="2"/>
    <n v="1"/>
    <n v="36.64"/>
    <n v="85.61"/>
    <n v="85.61"/>
    <n v="36.64"/>
    <n v="48.97"/>
  </r>
  <r>
    <s v="TXN06206"/>
    <x v="152"/>
    <s v="CUST0224"/>
    <x v="125"/>
    <x v="3"/>
    <x v="15"/>
    <x v="15"/>
    <x v="4"/>
    <n v="4"/>
    <n v="40"/>
    <n v="25.75"/>
    <n v="103"/>
    <n v="160"/>
    <n v="-57"/>
  </r>
  <r>
    <s v="TXN06207"/>
    <x v="117"/>
    <s v="CUST0176"/>
    <x v="1225"/>
    <x v="1"/>
    <x v="15"/>
    <x v="15"/>
    <x v="4"/>
    <n v="4"/>
    <n v="40"/>
    <n v="26.17"/>
    <n v="104.68"/>
    <n v="160"/>
    <n v="-55.319999999999993"/>
  </r>
  <r>
    <s v="TXN06208"/>
    <x v="135"/>
    <s v="CUST0370"/>
    <x v="1158"/>
    <x v="3"/>
    <x v="61"/>
    <x v="61"/>
    <x v="1"/>
    <n v="4"/>
    <n v="36.08"/>
    <n v="13.78"/>
    <n v="55.12"/>
    <n v="144.32"/>
    <n v="-89.199999999999989"/>
  </r>
  <r>
    <s v="TXN06209"/>
    <x v="240"/>
    <s v="CUST1499"/>
    <x v="880"/>
    <x v="1"/>
    <x v="50"/>
    <x v="50"/>
    <x v="2"/>
    <n v="1"/>
    <n v="23.2"/>
    <n v="7.51"/>
    <n v="7.51"/>
    <n v="23.2"/>
    <n v="-15.69"/>
  </r>
  <r>
    <s v="TXN06210"/>
    <x v="282"/>
    <s v="CUST0222"/>
    <x v="1104"/>
    <x v="0"/>
    <x v="10"/>
    <x v="10"/>
    <x v="1"/>
    <n v="8"/>
    <n v="41.78"/>
    <n v="33.67"/>
    <n v="269.36"/>
    <n v="334.24"/>
    <n v="-64.88"/>
  </r>
  <r>
    <s v="TXN06211"/>
    <x v="353"/>
    <s v="CUST0813"/>
    <x v="1181"/>
    <x v="3"/>
    <x v="33"/>
    <x v="33"/>
    <x v="3"/>
    <n v="4"/>
    <n v="35.53"/>
    <n v="79.459999999999994"/>
    <n v="317.83999999999997"/>
    <n v="142.12"/>
    <n v="175.71999999999997"/>
  </r>
  <r>
    <s v="TXN06212"/>
    <x v="316"/>
    <s v="CUST0888"/>
    <x v="1429"/>
    <x v="0"/>
    <x v="7"/>
    <x v="7"/>
    <x v="3"/>
    <n v="2"/>
    <n v="17.45"/>
    <n v="67.709999999999994"/>
    <n v="135.41999999999999"/>
    <n v="34.9"/>
    <n v="100.51999999999998"/>
  </r>
  <r>
    <s v="TXN06213"/>
    <x v="32"/>
    <s v="CUST0409"/>
    <x v="1006"/>
    <x v="0"/>
    <x v="40"/>
    <x v="40"/>
    <x v="4"/>
    <n v="4"/>
    <n v="21.9"/>
    <n v="26.38"/>
    <n v="105.52"/>
    <n v="87.6"/>
    <n v="17.920000000000002"/>
  </r>
  <r>
    <s v="TXN06214"/>
    <x v="135"/>
    <s v="CUST0823"/>
    <x v="978"/>
    <x v="2"/>
    <x v="5"/>
    <x v="5"/>
    <x v="2"/>
    <n v="3"/>
    <n v="35.82"/>
    <n v="26.29"/>
    <n v="78.87"/>
    <n v="107.46000000000001"/>
    <n v="-28.590000000000003"/>
  </r>
  <r>
    <s v="TXN06215"/>
    <x v="257"/>
    <s v="CUST0674"/>
    <x v="1247"/>
    <x v="2"/>
    <x v="2"/>
    <x v="2"/>
    <x v="1"/>
    <n v="5"/>
    <n v="33.65"/>
    <n v="27.89"/>
    <n v="139.44999999999999"/>
    <n v="168.25"/>
    <n v="-28.800000000000011"/>
  </r>
  <r>
    <s v="TXN06216"/>
    <x v="11"/>
    <s v="CUST0133"/>
    <x v="149"/>
    <x v="0"/>
    <x v="1"/>
    <x v="1"/>
    <x v="1"/>
    <n v="1"/>
    <n v="22.93"/>
    <n v="11.05"/>
    <n v="11.05"/>
    <n v="22.93"/>
    <n v="-11.879999999999999"/>
  </r>
  <r>
    <s v="TXN06217"/>
    <x v="113"/>
    <s v="CUST0650"/>
    <x v="963"/>
    <x v="0"/>
    <x v="72"/>
    <x v="72"/>
    <x v="1"/>
    <n v="8"/>
    <n v="3.66"/>
    <n v="26.18"/>
    <n v="209.44"/>
    <n v="29.28"/>
    <n v="180.16"/>
  </r>
  <r>
    <s v="TXN06218"/>
    <x v="289"/>
    <s v="CUST0702"/>
    <x v="1351"/>
    <x v="3"/>
    <x v="12"/>
    <x v="12"/>
    <x v="2"/>
    <n v="4"/>
    <n v="32.950000000000003"/>
    <n v="95.4"/>
    <n v="381.6"/>
    <n v="131.80000000000001"/>
    <n v="249.8"/>
  </r>
  <r>
    <s v="TXN06219"/>
    <x v="167"/>
    <s v="CUST1238"/>
    <x v="405"/>
    <x v="0"/>
    <x v="64"/>
    <x v="64"/>
    <x v="4"/>
    <n v="7"/>
    <n v="34.61"/>
    <n v="75.17"/>
    <n v="526.19000000000005"/>
    <n v="242.26999999999998"/>
    <n v="283.92000000000007"/>
  </r>
  <r>
    <s v="TXN06220"/>
    <x v="64"/>
    <s v="CUST0996"/>
    <x v="919"/>
    <x v="2"/>
    <x v="55"/>
    <x v="55"/>
    <x v="1"/>
    <n v="8"/>
    <n v="21.45"/>
    <n v="5.39"/>
    <n v="43.12"/>
    <n v="171.6"/>
    <n v="-128.47999999999999"/>
  </r>
  <r>
    <s v="TXN06221"/>
    <x v="229"/>
    <s v="CUST0436"/>
    <x v="1327"/>
    <x v="2"/>
    <x v="7"/>
    <x v="7"/>
    <x v="3"/>
    <n v="7"/>
    <n v="17.45"/>
    <n v="80.88"/>
    <n v="566.16"/>
    <n v="122.14999999999999"/>
    <n v="444.01"/>
  </r>
  <r>
    <s v="TXN06222"/>
    <x v="124"/>
    <s v="CUST1439"/>
    <x v="492"/>
    <x v="3"/>
    <x v="14"/>
    <x v="14"/>
    <x v="3"/>
    <n v="3"/>
    <n v="23.97"/>
    <n v="62.36"/>
    <n v="187.07999999999998"/>
    <n v="71.91"/>
    <n v="115.16999999999999"/>
  </r>
  <r>
    <s v="TXN06223"/>
    <x v="334"/>
    <s v="CUST0976"/>
    <x v="623"/>
    <x v="3"/>
    <x v="35"/>
    <x v="35"/>
    <x v="4"/>
    <n v="8"/>
    <n v="48.19"/>
    <n v="76.87"/>
    <n v="614.96"/>
    <n v="385.52"/>
    <n v="229.44000000000005"/>
  </r>
  <r>
    <s v="TXN06224"/>
    <x v="0"/>
    <s v="CUST0235"/>
    <x v="335"/>
    <x v="2"/>
    <x v="45"/>
    <x v="45"/>
    <x v="4"/>
    <n v="1"/>
    <n v="39.729999999999997"/>
    <n v="81.36"/>
    <n v="81.36"/>
    <n v="39.729999999999997"/>
    <n v="41.63"/>
  </r>
  <r>
    <s v="TXN06225"/>
    <x v="0"/>
    <s v="CUST0571"/>
    <x v="1101"/>
    <x v="0"/>
    <x v="12"/>
    <x v="12"/>
    <x v="2"/>
    <n v="1"/>
    <n v="32.950000000000003"/>
    <n v="35.94"/>
    <n v="35.94"/>
    <n v="32.950000000000003"/>
    <n v="2.9899999999999949"/>
  </r>
  <r>
    <s v="TXN06226"/>
    <x v="77"/>
    <s v="CUST0931"/>
    <x v="520"/>
    <x v="3"/>
    <x v="72"/>
    <x v="72"/>
    <x v="1"/>
    <n v="8"/>
    <n v="3.66"/>
    <n v="21.79"/>
    <n v="174.32"/>
    <n v="29.28"/>
    <n v="145.04"/>
  </r>
  <r>
    <s v="TXN06227"/>
    <x v="275"/>
    <s v="CUST0079"/>
    <x v="1398"/>
    <x v="3"/>
    <x v="24"/>
    <x v="24"/>
    <x v="0"/>
    <n v="9"/>
    <n v="24.52"/>
    <n v="37.729999999999997"/>
    <n v="339.57"/>
    <n v="220.68"/>
    <n v="118.88999999999999"/>
  </r>
  <r>
    <s v="TXN06228"/>
    <x v="324"/>
    <s v="CUST1117"/>
    <x v="497"/>
    <x v="0"/>
    <x v="64"/>
    <x v="64"/>
    <x v="4"/>
    <n v="7"/>
    <n v="34.61"/>
    <n v="48.22"/>
    <n v="337.53999999999996"/>
    <n v="242.26999999999998"/>
    <n v="95.269999999999982"/>
  </r>
  <r>
    <s v="TXN06229"/>
    <x v="200"/>
    <s v="CUST0319"/>
    <x v="237"/>
    <x v="0"/>
    <x v="7"/>
    <x v="7"/>
    <x v="3"/>
    <n v="3"/>
    <n v="17.45"/>
    <n v="37.81"/>
    <n v="113.43"/>
    <n v="52.349999999999994"/>
    <n v="61.080000000000013"/>
  </r>
  <r>
    <s v="TXN06230"/>
    <x v="135"/>
    <s v="CUST0963"/>
    <x v="922"/>
    <x v="1"/>
    <x v="56"/>
    <x v="56"/>
    <x v="0"/>
    <n v="7"/>
    <n v="41.18"/>
    <n v="38.92"/>
    <n v="272.44"/>
    <n v="288.26"/>
    <n v="-15.819999999999993"/>
  </r>
  <r>
    <s v="TXN06231"/>
    <x v="60"/>
    <s v="CUST0299"/>
    <x v="1066"/>
    <x v="3"/>
    <x v="26"/>
    <x v="26"/>
    <x v="4"/>
    <n v="1"/>
    <n v="21.34"/>
    <n v="52.76"/>
    <n v="52.76"/>
    <n v="21.34"/>
    <n v="31.419999999999998"/>
  </r>
  <r>
    <s v="TXN06232"/>
    <x v="347"/>
    <s v="CUST1312"/>
    <x v="210"/>
    <x v="0"/>
    <x v="2"/>
    <x v="2"/>
    <x v="1"/>
    <n v="1"/>
    <n v="33.65"/>
    <n v="36.19"/>
    <n v="36.19"/>
    <n v="33.65"/>
    <n v="2.5399999999999991"/>
  </r>
  <r>
    <s v="TXN06233"/>
    <x v="195"/>
    <s v="CUST0438"/>
    <x v="1318"/>
    <x v="2"/>
    <x v="53"/>
    <x v="53"/>
    <x v="2"/>
    <n v="2"/>
    <n v="23.58"/>
    <n v="11.9"/>
    <n v="23.8"/>
    <n v="47.16"/>
    <n v="-23.359999999999996"/>
  </r>
  <r>
    <s v="TXN06234"/>
    <x v="142"/>
    <s v="CUST0656"/>
    <x v="969"/>
    <x v="0"/>
    <x v="6"/>
    <x v="6"/>
    <x v="1"/>
    <n v="3"/>
    <n v="49.21"/>
    <n v="57.74"/>
    <n v="173.22"/>
    <n v="147.63"/>
    <n v="25.590000000000003"/>
  </r>
  <r>
    <s v="TXN06235"/>
    <x v="357"/>
    <s v="CUST1164"/>
    <x v="541"/>
    <x v="2"/>
    <x v="69"/>
    <x v="69"/>
    <x v="1"/>
    <n v="1"/>
    <n v="25.33"/>
    <n v="91.49"/>
    <n v="91.49"/>
    <n v="25.33"/>
    <n v="66.16"/>
  </r>
  <r>
    <s v="TXN06236"/>
    <x v="258"/>
    <s v="CUST0065"/>
    <x v="274"/>
    <x v="3"/>
    <x v="46"/>
    <x v="46"/>
    <x v="3"/>
    <n v="9"/>
    <n v="15.25"/>
    <n v="79.25"/>
    <n v="713.25"/>
    <n v="137.25"/>
    <n v="576"/>
  </r>
  <r>
    <s v="TXN06237"/>
    <x v="223"/>
    <s v="CUST1232"/>
    <x v="100"/>
    <x v="3"/>
    <x v="54"/>
    <x v="54"/>
    <x v="1"/>
    <n v="7"/>
    <n v="48.6"/>
    <n v="53.6"/>
    <n v="375.2"/>
    <n v="340.2"/>
    <n v="35"/>
  </r>
  <r>
    <s v="TXN06238"/>
    <x v="34"/>
    <s v="CUST0779"/>
    <x v="1349"/>
    <x v="1"/>
    <x v="37"/>
    <x v="37"/>
    <x v="2"/>
    <n v="4"/>
    <n v="36.64"/>
    <n v="54.78"/>
    <n v="219.12"/>
    <n v="146.56"/>
    <n v="72.56"/>
  </r>
  <r>
    <s v="TXN06239"/>
    <x v="283"/>
    <s v="CUST0128"/>
    <x v="481"/>
    <x v="0"/>
    <x v="69"/>
    <x v="69"/>
    <x v="1"/>
    <n v="5"/>
    <n v="25.33"/>
    <n v="31.48"/>
    <n v="157.4"/>
    <n v="126.64999999999999"/>
    <n v="30.750000000000014"/>
  </r>
  <r>
    <s v="TXN06240"/>
    <x v="121"/>
    <s v="CUST0741"/>
    <x v="1023"/>
    <x v="1"/>
    <x v="14"/>
    <x v="14"/>
    <x v="3"/>
    <n v="3"/>
    <n v="23.97"/>
    <n v="27.13"/>
    <n v="81.39"/>
    <n v="71.91"/>
    <n v="9.480000000000004"/>
  </r>
  <r>
    <s v="TXN06241"/>
    <x v="137"/>
    <s v="CUST0881"/>
    <x v="1237"/>
    <x v="0"/>
    <x v="3"/>
    <x v="3"/>
    <x v="0"/>
    <n v="7"/>
    <n v="28.91"/>
    <n v="74.27"/>
    <n v="519.89"/>
    <n v="202.37"/>
    <n v="317.52"/>
  </r>
  <r>
    <s v="TXN06242"/>
    <x v="222"/>
    <s v="CUST0970"/>
    <x v="577"/>
    <x v="1"/>
    <x v="54"/>
    <x v="54"/>
    <x v="1"/>
    <n v="4"/>
    <n v="48.6"/>
    <n v="85.67"/>
    <n v="342.68"/>
    <n v="194.4"/>
    <n v="148.28"/>
  </r>
  <r>
    <s v="TXN06243"/>
    <x v="316"/>
    <s v="CUST0438"/>
    <x v="1318"/>
    <x v="2"/>
    <x v="8"/>
    <x v="8"/>
    <x v="0"/>
    <n v="1"/>
    <n v="37.880000000000003"/>
    <n v="63.07"/>
    <n v="63.07"/>
    <n v="37.880000000000003"/>
    <n v="25.189999999999998"/>
  </r>
  <r>
    <s v="TXN06244"/>
    <x v="40"/>
    <s v="CUST0111"/>
    <x v="360"/>
    <x v="1"/>
    <x v="69"/>
    <x v="69"/>
    <x v="1"/>
    <n v="9"/>
    <n v="25.33"/>
    <n v="42.6"/>
    <n v="383.40000000000003"/>
    <n v="227.96999999999997"/>
    <n v="155.43000000000006"/>
  </r>
  <r>
    <s v="TXN06245"/>
    <x v="202"/>
    <s v="CUST0434"/>
    <x v="750"/>
    <x v="3"/>
    <x v="4"/>
    <x v="4"/>
    <x v="1"/>
    <n v="9"/>
    <n v="1.21"/>
    <n v="96.79"/>
    <n v="871.11"/>
    <n v="10.89"/>
    <n v="860.22"/>
  </r>
  <r>
    <s v="TXN06246"/>
    <x v="260"/>
    <s v="CUST0047"/>
    <x v="321"/>
    <x v="0"/>
    <x v="44"/>
    <x v="44"/>
    <x v="4"/>
    <n v="8"/>
    <n v="2.25"/>
    <n v="77.42"/>
    <n v="619.36"/>
    <n v="18"/>
    <n v="601.36"/>
  </r>
  <r>
    <s v="TXN06247"/>
    <x v="77"/>
    <s v="CUST1401"/>
    <x v="558"/>
    <x v="3"/>
    <x v="52"/>
    <x v="52"/>
    <x v="1"/>
    <n v="9"/>
    <n v="14.27"/>
    <n v="35.909999999999997"/>
    <n v="323.18999999999994"/>
    <n v="128.43"/>
    <n v="194.75999999999993"/>
  </r>
  <r>
    <s v="TXN06248"/>
    <x v="227"/>
    <s v="CUST0867"/>
    <x v="916"/>
    <x v="2"/>
    <x v="5"/>
    <x v="5"/>
    <x v="2"/>
    <n v="6"/>
    <n v="35.82"/>
    <n v="28.26"/>
    <n v="169.56"/>
    <n v="214.92000000000002"/>
    <n v="-45.360000000000014"/>
  </r>
  <r>
    <s v="TXN06249"/>
    <x v="80"/>
    <s v="CUST0553"/>
    <x v="848"/>
    <x v="2"/>
    <x v="47"/>
    <x v="47"/>
    <x v="2"/>
    <n v="2"/>
    <n v="29.86"/>
    <n v="32.53"/>
    <n v="65.06"/>
    <n v="59.72"/>
    <n v="5.3400000000000034"/>
  </r>
  <r>
    <s v="TXN06250"/>
    <x v="330"/>
    <s v="CUST0517"/>
    <x v="591"/>
    <x v="2"/>
    <x v="31"/>
    <x v="31"/>
    <x v="3"/>
    <n v="4"/>
    <n v="13.9"/>
    <n v="17"/>
    <n v="68"/>
    <n v="55.6"/>
    <n v="12.399999999999999"/>
  </r>
  <r>
    <s v="TXN06251"/>
    <x v="210"/>
    <s v="CUST1302"/>
    <x v="1145"/>
    <x v="1"/>
    <x v="65"/>
    <x v="65"/>
    <x v="1"/>
    <n v="5"/>
    <n v="47.62"/>
    <n v="10.25"/>
    <n v="51.25"/>
    <n v="238.1"/>
    <n v="-186.85"/>
  </r>
  <r>
    <s v="TXN06252"/>
    <x v="225"/>
    <s v="CUST0361"/>
    <x v="445"/>
    <x v="2"/>
    <x v="3"/>
    <x v="3"/>
    <x v="0"/>
    <n v="2"/>
    <n v="28.91"/>
    <n v="36.51"/>
    <n v="73.02"/>
    <n v="57.82"/>
    <n v="15.199999999999996"/>
  </r>
  <r>
    <s v="TXN06253"/>
    <x v="227"/>
    <s v="CUST0172"/>
    <x v="984"/>
    <x v="2"/>
    <x v="14"/>
    <x v="14"/>
    <x v="3"/>
    <n v="2"/>
    <n v="23.97"/>
    <n v="66.31"/>
    <n v="132.62"/>
    <n v="47.94"/>
    <n v="84.68"/>
  </r>
  <r>
    <s v="TXN06254"/>
    <x v="182"/>
    <s v="CUST0291"/>
    <x v="546"/>
    <x v="0"/>
    <x v="18"/>
    <x v="18"/>
    <x v="4"/>
    <n v="3"/>
    <n v="45.26"/>
    <n v="49.62"/>
    <n v="148.85999999999999"/>
    <n v="135.78"/>
    <n v="13.079999999999984"/>
  </r>
  <r>
    <s v="TXN06255"/>
    <x v="336"/>
    <s v="CUST0142"/>
    <x v="1479"/>
    <x v="0"/>
    <x v="44"/>
    <x v="44"/>
    <x v="4"/>
    <n v="7"/>
    <n v="2.25"/>
    <n v="34.15"/>
    <n v="239.04999999999998"/>
    <n v="15.75"/>
    <n v="223.29999999999998"/>
  </r>
  <r>
    <s v="TXN06256"/>
    <x v="113"/>
    <s v="CUST0561"/>
    <x v="334"/>
    <x v="2"/>
    <x v="9"/>
    <x v="9"/>
    <x v="4"/>
    <n v="7"/>
    <n v="38.15"/>
    <n v="78.349999999999994"/>
    <n v="548.44999999999993"/>
    <n v="267.05"/>
    <n v="281.39999999999992"/>
  </r>
  <r>
    <s v="TXN06257"/>
    <x v="309"/>
    <s v="CUST0830"/>
    <x v="1275"/>
    <x v="2"/>
    <x v="62"/>
    <x v="62"/>
    <x v="2"/>
    <n v="3"/>
    <n v="46.58"/>
    <n v="12.95"/>
    <n v="38.849999999999994"/>
    <n v="139.74"/>
    <n v="-100.89000000000001"/>
  </r>
  <r>
    <s v="TXN06258"/>
    <x v="30"/>
    <s v="CUST0168"/>
    <x v="1271"/>
    <x v="2"/>
    <x v="31"/>
    <x v="31"/>
    <x v="3"/>
    <n v="3"/>
    <n v="13.9"/>
    <n v="23.78"/>
    <n v="71.34"/>
    <n v="41.7"/>
    <n v="29.64"/>
  </r>
  <r>
    <s v="TXN06259"/>
    <x v="282"/>
    <s v="CUST0611"/>
    <x v="1178"/>
    <x v="0"/>
    <x v="42"/>
    <x v="42"/>
    <x v="1"/>
    <n v="1"/>
    <n v="1.35"/>
    <n v="41.15"/>
    <n v="41.15"/>
    <n v="1.35"/>
    <n v="39.799999999999997"/>
  </r>
  <r>
    <s v="TXN06260"/>
    <x v="133"/>
    <s v="CUST1459"/>
    <x v="69"/>
    <x v="3"/>
    <x v="31"/>
    <x v="31"/>
    <x v="3"/>
    <n v="7"/>
    <n v="13.9"/>
    <n v="87.95"/>
    <n v="615.65"/>
    <n v="97.3"/>
    <n v="518.35"/>
  </r>
  <r>
    <s v="TXN06261"/>
    <x v="348"/>
    <s v="CUST0925"/>
    <x v="1210"/>
    <x v="2"/>
    <x v="36"/>
    <x v="36"/>
    <x v="2"/>
    <n v="2"/>
    <n v="44.18"/>
    <n v="50.31"/>
    <n v="100.62"/>
    <n v="88.36"/>
    <n v="12.260000000000005"/>
  </r>
  <r>
    <s v="TXN06262"/>
    <x v="183"/>
    <s v="CUST0860"/>
    <x v="71"/>
    <x v="2"/>
    <x v="5"/>
    <x v="5"/>
    <x v="2"/>
    <n v="7"/>
    <n v="35.82"/>
    <n v="8.35"/>
    <n v="58.449999999999996"/>
    <n v="250.74"/>
    <n v="-192.29000000000002"/>
  </r>
  <r>
    <s v="TXN06263"/>
    <x v="21"/>
    <s v="CUST1075"/>
    <x v="159"/>
    <x v="2"/>
    <x v="64"/>
    <x v="64"/>
    <x v="4"/>
    <n v="2"/>
    <n v="34.61"/>
    <n v="13.52"/>
    <n v="27.04"/>
    <n v="69.22"/>
    <n v="-42.18"/>
  </r>
  <r>
    <s v="TXN06264"/>
    <x v="268"/>
    <s v="CUST0439"/>
    <x v="1074"/>
    <x v="1"/>
    <x v="20"/>
    <x v="20"/>
    <x v="3"/>
    <n v="5"/>
    <n v="40.85"/>
    <n v="51.04"/>
    <n v="255.2"/>
    <n v="204.25"/>
    <n v="50.949999999999989"/>
  </r>
  <r>
    <s v="TXN06265"/>
    <x v="94"/>
    <s v="CUST1372"/>
    <x v="437"/>
    <x v="0"/>
    <x v="34"/>
    <x v="34"/>
    <x v="2"/>
    <n v="8"/>
    <n v="8.02"/>
    <n v="82.42"/>
    <n v="659.36"/>
    <n v="64.16"/>
    <n v="595.20000000000005"/>
  </r>
  <r>
    <s v="TXN06266"/>
    <x v="192"/>
    <s v="CUST0532"/>
    <x v="176"/>
    <x v="2"/>
    <x v="23"/>
    <x v="23"/>
    <x v="2"/>
    <n v="8"/>
    <n v="13.68"/>
    <n v="66.06"/>
    <n v="528.48"/>
    <n v="109.44"/>
    <n v="419.04"/>
  </r>
  <r>
    <s v="TXN06267"/>
    <x v="66"/>
    <s v="CUST0377"/>
    <x v="1204"/>
    <x v="3"/>
    <x v="5"/>
    <x v="5"/>
    <x v="2"/>
    <n v="9"/>
    <n v="35.82"/>
    <n v="59.12"/>
    <n v="532.07999999999993"/>
    <n v="322.38"/>
    <n v="209.69999999999993"/>
  </r>
  <r>
    <s v="TXN06268"/>
    <x v="187"/>
    <s v="CUST0111"/>
    <x v="360"/>
    <x v="1"/>
    <x v="10"/>
    <x v="10"/>
    <x v="1"/>
    <n v="3"/>
    <n v="41.78"/>
    <n v="35.6"/>
    <n v="106.80000000000001"/>
    <n v="125.34"/>
    <n v="-18.539999999999992"/>
  </r>
  <r>
    <s v="TXN06269"/>
    <x v="201"/>
    <s v="CUST0190"/>
    <x v="287"/>
    <x v="3"/>
    <x v="74"/>
    <x v="74"/>
    <x v="3"/>
    <n v="8"/>
    <n v="8.86"/>
    <n v="35.06"/>
    <n v="280.48"/>
    <n v="70.88"/>
    <n v="209.60000000000002"/>
  </r>
  <r>
    <s v="TXN06270"/>
    <x v="47"/>
    <s v="CUST0878"/>
    <x v="1421"/>
    <x v="0"/>
    <x v="19"/>
    <x v="19"/>
    <x v="3"/>
    <n v="2"/>
    <n v="22.66"/>
    <n v="62.14"/>
    <n v="124.28"/>
    <n v="45.32"/>
    <n v="78.960000000000008"/>
  </r>
  <r>
    <s v="TXN06271"/>
    <x v="26"/>
    <s v="CUST0701"/>
    <x v="432"/>
    <x v="0"/>
    <x v="44"/>
    <x v="44"/>
    <x v="4"/>
    <n v="9"/>
    <n v="2.25"/>
    <n v="87.66"/>
    <n v="788.93999999999994"/>
    <n v="20.25"/>
    <n v="768.68999999999994"/>
  </r>
  <r>
    <s v="TXN06272"/>
    <x v="100"/>
    <s v="CUST0609"/>
    <x v="1149"/>
    <x v="0"/>
    <x v="60"/>
    <x v="60"/>
    <x v="1"/>
    <n v="9"/>
    <n v="42.74"/>
    <n v="26.98"/>
    <n v="242.82"/>
    <n v="384.66"/>
    <n v="-141.84000000000003"/>
  </r>
  <r>
    <s v="TXN06273"/>
    <x v="48"/>
    <s v="CUST0337"/>
    <x v="1120"/>
    <x v="2"/>
    <x v="4"/>
    <x v="4"/>
    <x v="1"/>
    <n v="2"/>
    <n v="1.21"/>
    <n v="6.39"/>
    <n v="12.78"/>
    <n v="2.42"/>
    <n v="10.36"/>
  </r>
  <r>
    <s v="TXN06274"/>
    <x v="12"/>
    <s v="CUST0407"/>
    <x v="1211"/>
    <x v="1"/>
    <x v="30"/>
    <x v="30"/>
    <x v="3"/>
    <n v="2"/>
    <n v="24.03"/>
    <n v="82.12"/>
    <n v="164.24"/>
    <n v="48.06"/>
    <n v="116.18"/>
  </r>
  <r>
    <s v="TXN06275"/>
    <x v="131"/>
    <s v="CUST0716"/>
    <x v="1240"/>
    <x v="1"/>
    <x v="10"/>
    <x v="10"/>
    <x v="1"/>
    <n v="4"/>
    <n v="41.78"/>
    <n v="53.29"/>
    <n v="213.16"/>
    <n v="167.12"/>
    <n v="46.039999999999992"/>
  </r>
  <r>
    <s v="TXN06276"/>
    <x v="143"/>
    <s v="CUST0859"/>
    <x v="833"/>
    <x v="3"/>
    <x v="13"/>
    <x v="13"/>
    <x v="0"/>
    <n v="4"/>
    <n v="4.59"/>
    <n v="11.34"/>
    <n v="45.36"/>
    <n v="18.36"/>
    <n v="27"/>
  </r>
  <r>
    <s v="TXN06277"/>
    <x v="160"/>
    <s v="CUST0987"/>
    <x v="236"/>
    <x v="2"/>
    <x v="4"/>
    <x v="4"/>
    <x v="1"/>
    <n v="1"/>
    <n v="1.21"/>
    <n v="7.87"/>
    <n v="7.87"/>
    <n v="1.21"/>
    <n v="6.66"/>
  </r>
  <r>
    <s v="TXN06278"/>
    <x v="234"/>
    <s v="CUST0974"/>
    <x v="400"/>
    <x v="0"/>
    <x v="37"/>
    <x v="37"/>
    <x v="2"/>
    <n v="9"/>
    <n v="36.64"/>
    <n v="90.61"/>
    <n v="815.49"/>
    <n v="329.76"/>
    <n v="485.73"/>
  </r>
  <r>
    <s v="TXN06279"/>
    <x v="310"/>
    <s v="CUST1097"/>
    <x v="722"/>
    <x v="1"/>
    <x v="5"/>
    <x v="5"/>
    <x v="2"/>
    <n v="3"/>
    <n v="35.82"/>
    <n v="18.47"/>
    <n v="55.41"/>
    <n v="107.46000000000001"/>
    <n v="-52.050000000000011"/>
  </r>
  <r>
    <s v="TXN06280"/>
    <x v="82"/>
    <s v="CUST1411"/>
    <x v="169"/>
    <x v="1"/>
    <x v="3"/>
    <x v="3"/>
    <x v="0"/>
    <n v="5"/>
    <n v="28.91"/>
    <n v="77.599999999999994"/>
    <n v="388"/>
    <n v="144.55000000000001"/>
    <n v="243.45"/>
  </r>
  <r>
    <s v="TXN06281"/>
    <x v="240"/>
    <s v="CUST0330"/>
    <x v="957"/>
    <x v="3"/>
    <x v="8"/>
    <x v="8"/>
    <x v="0"/>
    <n v="8"/>
    <n v="37.880000000000003"/>
    <n v="43.92"/>
    <n v="351.36"/>
    <n v="303.04000000000002"/>
    <n v="48.319999999999993"/>
  </r>
  <r>
    <s v="TXN06282"/>
    <x v="231"/>
    <s v="CUST1427"/>
    <x v="782"/>
    <x v="2"/>
    <x v="43"/>
    <x v="43"/>
    <x v="0"/>
    <n v="8"/>
    <n v="30.96"/>
    <n v="87.87"/>
    <n v="702.96"/>
    <n v="247.68"/>
    <n v="455.28000000000003"/>
  </r>
  <r>
    <s v="TXN06283"/>
    <x v="23"/>
    <s v="CUST0895"/>
    <x v="513"/>
    <x v="2"/>
    <x v="4"/>
    <x v="4"/>
    <x v="1"/>
    <n v="4"/>
    <n v="1.21"/>
    <n v="51.22"/>
    <n v="204.88"/>
    <n v="4.84"/>
    <n v="200.04"/>
  </r>
  <r>
    <s v="TXN06284"/>
    <x v="148"/>
    <s v="CUST0727"/>
    <x v="1079"/>
    <x v="2"/>
    <x v="35"/>
    <x v="35"/>
    <x v="4"/>
    <n v="9"/>
    <n v="48.19"/>
    <n v="83.94"/>
    <n v="755.46"/>
    <n v="433.71"/>
    <n v="321.75000000000006"/>
  </r>
  <r>
    <s v="TXN06285"/>
    <x v="88"/>
    <s v="CUST1420"/>
    <x v="879"/>
    <x v="2"/>
    <x v="39"/>
    <x v="39"/>
    <x v="1"/>
    <n v="4"/>
    <n v="2.85"/>
    <n v="72.16"/>
    <n v="288.64"/>
    <n v="11.4"/>
    <n v="277.24"/>
  </r>
  <r>
    <s v="TXN06286"/>
    <x v="258"/>
    <s v="CUST1169"/>
    <x v="887"/>
    <x v="1"/>
    <x v="35"/>
    <x v="35"/>
    <x v="4"/>
    <n v="4"/>
    <n v="48.19"/>
    <n v="13.93"/>
    <n v="55.72"/>
    <n v="192.76"/>
    <n v="-137.04"/>
  </r>
  <r>
    <s v="TXN06287"/>
    <x v="348"/>
    <s v="CUST0797"/>
    <x v="743"/>
    <x v="0"/>
    <x v="37"/>
    <x v="37"/>
    <x v="2"/>
    <n v="7"/>
    <n v="36.64"/>
    <n v="69.099999999999994"/>
    <n v="483.69999999999993"/>
    <n v="256.48"/>
    <n v="227.21999999999991"/>
  </r>
  <r>
    <s v="TXN06288"/>
    <x v="57"/>
    <s v="CUST0021"/>
    <x v="1309"/>
    <x v="2"/>
    <x v="65"/>
    <x v="65"/>
    <x v="1"/>
    <n v="8"/>
    <n v="47.62"/>
    <n v="63.79"/>
    <n v="510.32"/>
    <n v="380.96"/>
    <n v="129.36000000000001"/>
  </r>
  <r>
    <s v="TXN06289"/>
    <x v="193"/>
    <s v="CUST1149"/>
    <x v="904"/>
    <x v="1"/>
    <x v="27"/>
    <x v="27"/>
    <x v="3"/>
    <n v="3"/>
    <n v="9.64"/>
    <n v="84.22"/>
    <n v="252.66"/>
    <n v="28.92"/>
    <n v="223.74"/>
  </r>
  <r>
    <s v="TXN06290"/>
    <x v="316"/>
    <s v="CUST1223"/>
    <x v="1344"/>
    <x v="3"/>
    <x v="5"/>
    <x v="5"/>
    <x v="2"/>
    <n v="9"/>
    <n v="35.82"/>
    <n v="9.48"/>
    <n v="85.320000000000007"/>
    <n v="322.38"/>
    <n v="-237.06"/>
  </r>
  <r>
    <s v="TXN06291"/>
    <x v="61"/>
    <s v="CUST0407"/>
    <x v="1211"/>
    <x v="1"/>
    <x v="10"/>
    <x v="10"/>
    <x v="1"/>
    <n v="7"/>
    <n v="41.78"/>
    <n v="95.14"/>
    <n v="665.98"/>
    <n v="292.46000000000004"/>
    <n v="373.52"/>
  </r>
  <r>
    <s v="TXN06292"/>
    <x v="110"/>
    <s v="CUST0160"/>
    <x v="438"/>
    <x v="3"/>
    <x v="32"/>
    <x v="32"/>
    <x v="1"/>
    <n v="3"/>
    <n v="3.21"/>
    <n v="93.35"/>
    <n v="280.04999999999995"/>
    <n v="9.629999999999999"/>
    <n v="270.41999999999996"/>
  </r>
  <r>
    <s v="TXN06293"/>
    <x v="249"/>
    <s v="CUST1481"/>
    <x v="1291"/>
    <x v="0"/>
    <x v="62"/>
    <x v="62"/>
    <x v="2"/>
    <n v="3"/>
    <n v="46.58"/>
    <n v="17.29"/>
    <n v="51.87"/>
    <n v="139.74"/>
    <n v="-87.87"/>
  </r>
  <r>
    <s v="TXN06294"/>
    <x v="289"/>
    <s v="CUST1368"/>
    <x v="680"/>
    <x v="1"/>
    <x v="4"/>
    <x v="4"/>
    <x v="1"/>
    <n v="9"/>
    <n v="1.21"/>
    <n v="57.2"/>
    <n v="514.80000000000007"/>
    <n v="10.89"/>
    <n v="503.91000000000008"/>
  </r>
  <r>
    <s v="TXN06295"/>
    <x v="52"/>
    <s v="CUST1185"/>
    <x v="578"/>
    <x v="3"/>
    <x v="50"/>
    <x v="50"/>
    <x v="2"/>
    <n v="2"/>
    <n v="23.2"/>
    <n v="6.44"/>
    <n v="12.88"/>
    <n v="46.4"/>
    <n v="-33.519999999999996"/>
  </r>
  <r>
    <s v="TXN06296"/>
    <x v="161"/>
    <s v="CUST1263"/>
    <x v="369"/>
    <x v="0"/>
    <x v="71"/>
    <x v="71"/>
    <x v="4"/>
    <n v="5"/>
    <n v="22.03"/>
    <n v="10.52"/>
    <n v="52.599999999999994"/>
    <n v="110.15"/>
    <n v="-57.550000000000011"/>
  </r>
  <r>
    <s v="TXN06297"/>
    <x v="240"/>
    <s v="CUST0297"/>
    <x v="68"/>
    <x v="0"/>
    <x v="26"/>
    <x v="26"/>
    <x v="4"/>
    <n v="5"/>
    <n v="21.34"/>
    <n v="51.84"/>
    <n v="259.20000000000005"/>
    <n v="106.7"/>
    <n v="152.50000000000006"/>
  </r>
  <r>
    <s v="TXN06298"/>
    <x v="318"/>
    <s v="CUST0664"/>
    <x v="37"/>
    <x v="3"/>
    <x v="3"/>
    <x v="3"/>
    <x v="0"/>
    <n v="1"/>
    <n v="28.91"/>
    <n v="46.84"/>
    <n v="46.84"/>
    <n v="28.91"/>
    <n v="17.930000000000003"/>
  </r>
  <r>
    <s v="TXN06299"/>
    <x v="228"/>
    <s v="CUST1361"/>
    <x v="1183"/>
    <x v="3"/>
    <x v="50"/>
    <x v="50"/>
    <x v="2"/>
    <n v="6"/>
    <n v="23.2"/>
    <n v="94.19"/>
    <n v="565.14"/>
    <n v="139.19999999999999"/>
    <n v="425.94"/>
  </r>
  <r>
    <s v="TXN06300"/>
    <x v="330"/>
    <s v="CUST0649"/>
    <x v="175"/>
    <x v="3"/>
    <x v="0"/>
    <x v="0"/>
    <x v="0"/>
    <n v="4"/>
    <n v="47.78"/>
    <n v="97.32"/>
    <n v="389.28"/>
    <n v="191.12"/>
    <n v="198.15999999999997"/>
  </r>
  <r>
    <s v="TXN06301"/>
    <x v="348"/>
    <s v="CUST0030"/>
    <x v="595"/>
    <x v="2"/>
    <x v="49"/>
    <x v="49"/>
    <x v="4"/>
    <n v="4"/>
    <n v="19.98"/>
    <n v="89.03"/>
    <n v="356.12"/>
    <n v="79.92"/>
    <n v="276.2"/>
  </r>
  <r>
    <s v="TXN06302"/>
    <x v="284"/>
    <s v="CUST0309"/>
    <x v="931"/>
    <x v="2"/>
    <x v="41"/>
    <x v="41"/>
    <x v="4"/>
    <n v="6"/>
    <n v="45.1"/>
    <n v="68.64"/>
    <n v="411.84000000000003"/>
    <n v="270.60000000000002"/>
    <n v="141.24"/>
  </r>
  <r>
    <s v="TXN06303"/>
    <x v="141"/>
    <s v="CUST0940"/>
    <x v="86"/>
    <x v="1"/>
    <x v="46"/>
    <x v="46"/>
    <x v="3"/>
    <n v="2"/>
    <n v="15.25"/>
    <n v="42.26"/>
    <n v="84.52"/>
    <n v="30.5"/>
    <n v="54.019999999999996"/>
  </r>
  <r>
    <s v="TXN06304"/>
    <x v="308"/>
    <s v="CUST0303"/>
    <x v="965"/>
    <x v="1"/>
    <x v="20"/>
    <x v="20"/>
    <x v="3"/>
    <n v="1"/>
    <n v="40.85"/>
    <n v="50.07"/>
    <n v="50.07"/>
    <n v="40.85"/>
    <n v="9.2199999999999989"/>
  </r>
  <r>
    <s v="TXN06305"/>
    <x v="196"/>
    <s v="CUST1023"/>
    <x v="968"/>
    <x v="1"/>
    <x v="42"/>
    <x v="42"/>
    <x v="1"/>
    <n v="5"/>
    <n v="1.35"/>
    <n v="26.11"/>
    <n v="130.55000000000001"/>
    <n v="6.75"/>
    <n v="123.80000000000001"/>
  </r>
  <r>
    <s v="TXN06306"/>
    <x v="77"/>
    <s v="CUST0649"/>
    <x v="175"/>
    <x v="3"/>
    <x v="29"/>
    <x v="29"/>
    <x v="2"/>
    <n v="9"/>
    <n v="14.75"/>
    <n v="42.9"/>
    <n v="386.09999999999997"/>
    <n v="132.75"/>
    <n v="253.34999999999997"/>
  </r>
  <r>
    <s v="TXN06307"/>
    <x v="355"/>
    <s v="CUST0233"/>
    <x v="908"/>
    <x v="2"/>
    <x v="66"/>
    <x v="66"/>
    <x v="2"/>
    <n v="6"/>
    <n v="31.85"/>
    <n v="92.38"/>
    <n v="554.28"/>
    <n v="191.10000000000002"/>
    <n v="363.17999999999995"/>
  </r>
  <r>
    <s v="TXN06308"/>
    <x v="213"/>
    <s v="CUST1381"/>
    <x v="1092"/>
    <x v="0"/>
    <x v="39"/>
    <x v="39"/>
    <x v="1"/>
    <n v="4"/>
    <n v="2.85"/>
    <n v="39.869999999999997"/>
    <n v="159.47999999999999"/>
    <n v="11.4"/>
    <n v="148.07999999999998"/>
  </r>
  <r>
    <s v="TXN06309"/>
    <x v="7"/>
    <s v="CUST0833"/>
    <x v="881"/>
    <x v="1"/>
    <x v="53"/>
    <x v="53"/>
    <x v="2"/>
    <n v="3"/>
    <n v="23.58"/>
    <n v="5.77"/>
    <n v="17.309999999999999"/>
    <n v="70.739999999999995"/>
    <n v="-53.429999999999993"/>
  </r>
  <r>
    <s v="TXN06310"/>
    <x v="241"/>
    <s v="CUST0539"/>
    <x v="1478"/>
    <x v="2"/>
    <x v="43"/>
    <x v="43"/>
    <x v="0"/>
    <n v="4"/>
    <n v="30.96"/>
    <n v="45.94"/>
    <n v="183.76"/>
    <n v="123.84"/>
    <n v="59.919999999999987"/>
  </r>
  <r>
    <s v="TXN06311"/>
    <x v="88"/>
    <s v="CUST1067"/>
    <x v="318"/>
    <x v="3"/>
    <x v="50"/>
    <x v="50"/>
    <x v="2"/>
    <n v="1"/>
    <n v="23.2"/>
    <n v="83.35"/>
    <n v="83.35"/>
    <n v="23.2"/>
    <n v="60.149999999999991"/>
  </r>
  <r>
    <s v="TXN06312"/>
    <x v="149"/>
    <s v="CUST1480"/>
    <x v="16"/>
    <x v="0"/>
    <x v="6"/>
    <x v="6"/>
    <x v="1"/>
    <n v="4"/>
    <n v="49.21"/>
    <n v="99.74"/>
    <n v="398.96"/>
    <n v="196.84"/>
    <n v="202.11999999999998"/>
  </r>
  <r>
    <s v="TXN06313"/>
    <x v="159"/>
    <s v="CUST0008"/>
    <x v="82"/>
    <x v="1"/>
    <x v="23"/>
    <x v="23"/>
    <x v="2"/>
    <n v="2"/>
    <n v="13.68"/>
    <n v="19.690000000000001"/>
    <n v="39.380000000000003"/>
    <n v="27.36"/>
    <n v="12.020000000000003"/>
  </r>
  <r>
    <s v="TXN06314"/>
    <x v="227"/>
    <s v="CUST0923"/>
    <x v="806"/>
    <x v="1"/>
    <x v="27"/>
    <x v="27"/>
    <x v="3"/>
    <n v="7"/>
    <n v="9.64"/>
    <n v="13.47"/>
    <n v="94.29"/>
    <n v="67.48"/>
    <n v="26.810000000000002"/>
  </r>
  <r>
    <s v="TXN06315"/>
    <x v="17"/>
    <s v="CUST0258"/>
    <x v="507"/>
    <x v="1"/>
    <x v="63"/>
    <x v="63"/>
    <x v="4"/>
    <n v="2"/>
    <n v="28.03"/>
    <n v="10.24"/>
    <n v="20.48"/>
    <n v="56.06"/>
    <n v="-35.58"/>
  </r>
  <r>
    <s v="TXN06316"/>
    <x v="108"/>
    <s v="CUST1300"/>
    <x v="1427"/>
    <x v="3"/>
    <x v="19"/>
    <x v="19"/>
    <x v="3"/>
    <n v="2"/>
    <n v="22.66"/>
    <n v="18.3"/>
    <n v="36.6"/>
    <n v="45.32"/>
    <n v="-8.7199999999999989"/>
  </r>
  <r>
    <s v="TXN06317"/>
    <x v="308"/>
    <s v="CUST0921"/>
    <x v="47"/>
    <x v="0"/>
    <x v="30"/>
    <x v="30"/>
    <x v="3"/>
    <n v="9"/>
    <n v="24.03"/>
    <n v="98.96"/>
    <n v="890.64"/>
    <n v="216.27"/>
    <n v="674.37"/>
  </r>
  <r>
    <s v="TXN06318"/>
    <x v="198"/>
    <s v="CUST1309"/>
    <x v="322"/>
    <x v="0"/>
    <x v="23"/>
    <x v="23"/>
    <x v="2"/>
    <n v="8"/>
    <n v="13.68"/>
    <n v="42.73"/>
    <n v="341.84"/>
    <n v="109.44"/>
    <n v="232.39999999999998"/>
  </r>
  <r>
    <s v="TXN06319"/>
    <x v="107"/>
    <s v="CUST1185"/>
    <x v="578"/>
    <x v="3"/>
    <x v="56"/>
    <x v="56"/>
    <x v="0"/>
    <n v="8"/>
    <n v="41.18"/>
    <n v="55.52"/>
    <n v="444.16"/>
    <n v="329.44"/>
    <n v="114.72000000000003"/>
  </r>
  <r>
    <s v="TXN06320"/>
    <x v="16"/>
    <s v="CUST0200"/>
    <x v="381"/>
    <x v="0"/>
    <x v="50"/>
    <x v="50"/>
    <x v="2"/>
    <n v="9"/>
    <n v="23.2"/>
    <n v="36.15"/>
    <n v="325.34999999999997"/>
    <n v="208.79999999999998"/>
    <n v="116.54999999999998"/>
  </r>
  <r>
    <s v="TXN06321"/>
    <x v="242"/>
    <s v="CUST0075"/>
    <x v="303"/>
    <x v="3"/>
    <x v="3"/>
    <x v="3"/>
    <x v="0"/>
    <n v="7"/>
    <n v="28.91"/>
    <n v="7.17"/>
    <n v="50.19"/>
    <n v="202.37"/>
    <n v="-152.18"/>
  </r>
  <r>
    <s v="TXN06322"/>
    <x v="278"/>
    <s v="CUST0448"/>
    <x v="695"/>
    <x v="0"/>
    <x v="47"/>
    <x v="47"/>
    <x v="2"/>
    <n v="4"/>
    <n v="29.86"/>
    <n v="99.92"/>
    <n v="399.68"/>
    <n v="119.44"/>
    <n v="280.24"/>
  </r>
  <r>
    <s v="TXN06323"/>
    <x v="158"/>
    <s v="CUST0385"/>
    <x v="1404"/>
    <x v="0"/>
    <x v="55"/>
    <x v="55"/>
    <x v="1"/>
    <n v="2"/>
    <n v="21.45"/>
    <n v="85.21"/>
    <n v="170.42"/>
    <n v="42.9"/>
    <n v="127.51999999999998"/>
  </r>
  <r>
    <s v="TXN06324"/>
    <x v="93"/>
    <s v="CUST0861"/>
    <x v="939"/>
    <x v="2"/>
    <x v="16"/>
    <x v="16"/>
    <x v="3"/>
    <n v="5"/>
    <n v="47.88"/>
    <n v="20.41"/>
    <n v="102.05"/>
    <n v="239.4"/>
    <n v="-137.35000000000002"/>
  </r>
  <r>
    <s v="TXN06325"/>
    <x v="358"/>
    <s v="CUST1427"/>
    <x v="782"/>
    <x v="2"/>
    <x v="26"/>
    <x v="26"/>
    <x v="4"/>
    <n v="2"/>
    <n v="21.34"/>
    <n v="26.52"/>
    <n v="53.04"/>
    <n v="42.68"/>
    <n v="10.36"/>
  </r>
  <r>
    <s v="TXN06326"/>
    <x v="299"/>
    <s v="CUST1119"/>
    <x v="536"/>
    <x v="1"/>
    <x v="46"/>
    <x v="46"/>
    <x v="3"/>
    <n v="3"/>
    <n v="15.25"/>
    <n v="99.45"/>
    <n v="298.35000000000002"/>
    <n v="45.75"/>
    <n v="252.60000000000002"/>
  </r>
  <r>
    <s v="TXN06327"/>
    <x v="203"/>
    <s v="CUST0341"/>
    <x v="4"/>
    <x v="2"/>
    <x v="10"/>
    <x v="10"/>
    <x v="1"/>
    <n v="8"/>
    <n v="41.78"/>
    <n v="21.17"/>
    <n v="169.36"/>
    <n v="334.24"/>
    <n v="-164.88"/>
  </r>
  <r>
    <s v="TXN06328"/>
    <x v="13"/>
    <s v="CUST1231"/>
    <x v="1439"/>
    <x v="2"/>
    <x v="4"/>
    <x v="4"/>
    <x v="1"/>
    <n v="4"/>
    <n v="1.21"/>
    <n v="50.91"/>
    <n v="203.64"/>
    <n v="4.84"/>
    <n v="198.79999999999998"/>
  </r>
  <r>
    <s v="TXN06329"/>
    <x v="170"/>
    <s v="CUST0774"/>
    <x v="1125"/>
    <x v="2"/>
    <x v="32"/>
    <x v="32"/>
    <x v="1"/>
    <n v="8"/>
    <n v="3.21"/>
    <n v="51.62"/>
    <n v="412.96"/>
    <n v="25.68"/>
    <n v="387.28"/>
  </r>
  <r>
    <s v="TXN06330"/>
    <x v="212"/>
    <s v="CUST0443"/>
    <x v="281"/>
    <x v="0"/>
    <x v="45"/>
    <x v="45"/>
    <x v="4"/>
    <n v="8"/>
    <n v="39.729999999999997"/>
    <n v="17.61"/>
    <n v="140.88"/>
    <n v="317.83999999999997"/>
    <n v="-176.95999999999998"/>
  </r>
  <r>
    <s v="TXN06331"/>
    <x v="351"/>
    <s v="CUST0713"/>
    <x v="812"/>
    <x v="1"/>
    <x v="29"/>
    <x v="29"/>
    <x v="2"/>
    <n v="2"/>
    <n v="14.75"/>
    <n v="93.53"/>
    <n v="187.06"/>
    <n v="29.5"/>
    <n v="157.56"/>
  </r>
  <r>
    <s v="TXN06332"/>
    <x v="84"/>
    <s v="CUST0430"/>
    <x v="160"/>
    <x v="2"/>
    <x v="64"/>
    <x v="64"/>
    <x v="4"/>
    <n v="4"/>
    <n v="34.61"/>
    <n v="46.65"/>
    <n v="186.6"/>
    <n v="138.44"/>
    <n v="48.16"/>
  </r>
  <r>
    <s v="TXN06333"/>
    <x v="71"/>
    <s v="CUST0392"/>
    <x v="734"/>
    <x v="2"/>
    <x v="10"/>
    <x v="10"/>
    <x v="1"/>
    <n v="4"/>
    <n v="41.78"/>
    <n v="40.42"/>
    <n v="161.68"/>
    <n v="167.12"/>
    <n v="-5.4399999999999977"/>
  </r>
  <r>
    <s v="TXN06334"/>
    <x v="362"/>
    <s v="CUST1392"/>
    <x v="470"/>
    <x v="0"/>
    <x v="62"/>
    <x v="62"/>
    <x v="2"/>
    <n v="8"/>
    <n v="46.58"/>
    <n v="31.55"/>
    <n v="252.4"/>
    <n v="372.64"/>
    <n v="-120.23999999999998"/>
  </r>
  <r>
    <s v="TXN06335"/>
    <x v="74"/>
    <s v="CUST1182"/>
    <x v="1161"/>
    <x v="1"/>
    <x v="22"/>
    <x v="22"/>
    <x v="0"/>
    <n v="9"/>
    <n v="19.34"/>
    <n v="52.76"/>
    <n v="474.84"/>
    <n v="174.06"/>
    <n v="300.77999999999997"/>
  </r>
  <r>
    <s v="TXN06336"/>
    <x v="232"/>
    <s v="CUST0030"/>
    <x v="595"/>
    <x v="2"/>
    <x v="17"/>
    <x v="17"/>
    <x v="1"/>
    <n v="8"/>
    <n v="26.74"/>
    <n v="75.22"/>
    <n v="601.76"/>
    <n v="213.92"/>
    <n v="387.84000000000003"/>
  </r>
  <r>
    <s v="TXN06337"/>
    <x v="260"/>
    <s v="CUST0759"/>
    <x v="890"/>
    <x v="3"/>
    <x v="10"/>
    <x v="10"/>
    <x v="1"/>
    <n v="3"/>
    <n v="41.78"/>
    <n v="52.56"/>
    <n v="157.68"/>
    <n v="125.34"/>
    <n v="32.340000000000003"/>
  </r>
  <r>
    <s v="TXN06338"/>
    <x v="346"/>
    <s v="CUST0746"/>
    <x v="825"/>
    <x v="3"/>
    <x v="32"/>
    <x v="32"/>
    <x v="1"/>
    <n v="3"/>
    <n v="3.21"/>
    <n v="48.75"/>
    <n v="146.25"/>
    <n v="9.629999999999999"/>
    <n v="136.62"/>
  </r>
  <r>
    <s v="TXN06339"/>
    <x v="55"/>
    <s v="CUST0034"/>
    <x v="747"/>
    <x v="2"/>
    <x v="25"/>
    <x v="25"/>
    <x v="2"/>
    <n v="1"/>
    <n v="40.75"/>
    <n v="71.89"/>
    <n v="71.89"/>
    <n v="40.75"/>
    <n v="31.14"/>
  </r>
  <r>
    <s v="TXN06340"/>
    <x v="119"/>
    <s v="CUST0619"/>
    <x v="416"/>
    <x v="1"/>
    <x v="34"/>
    <x v="34"/>
    <x v="2"/>
    <n v="2"/>
    <n v="8.02"/>
    <n v="15.63"/>
    <n v="31.26"/>
    <n v="16.04"/>
    <n v="15.220000000000002"/>
  </r>
  <r>
    <s v="TXN06341"/>
    <x v="116"/>
    <s v="CUST0629"/>
    <x v="1342"/>
    <x v="1"/>
    <x v="64"/>
    <x v="64"/>
    <x v="4"/>
    <n v="8"/>
    <n v="34.61"/>
    <n v="77.86"/>
    <n v="622.88"/>
    <n v="276.88"/>
    <n v="346"/>
  </r>
  <r>
    <s v="TXN06342"/>
    <x v="325"/>
    <s v="CUST1029"/>
    <x v="1443"/>
    <x v="0"/>
    <x v="36"/>
    <x v="36"/>
    <x v="2"/>
    <n v="2"/>
    <n v="44.18"/>
    <n v="90.9"/>
    <n v="181.8"/>
    <n v="88.36"/>
    <n v="93.440000000000012"/>
  </r>
  <r>
    <s v="TXN06343"/>
    <x v="300"/>
    <s v="CUST0256"/>
    <x v="1322"/>
    <x v="2"/>
    <x v="31"/>
    <x v="31"/>
    <x v="3"/>
    <n v="4"/>
    <n v="13.9"/>
    <n v="44.09"/>
    <n v="176.36"/>
    <n v="55.6"/>
    <n v="120.76000000000002"/>
  </r>
  <r>
    <s v="TXN06344"/>
    <x v="192"/>
    <s v="CUST1433"/>
    <x v="368"/>
    <x v="0"/>
    <x v="36"/>
    <x v="36"/>
    <x v="2"/>
    <n v="9"/>
    <n v="44.18"/>
    <n v="22.83"/>
    <n v="205.46999999999997"/>
    <n v="397.62"/>
    <n v="-192.15000000000003"/>
  </r>
  <r>
    <s v="TXN06345"/>
    <x v="115"/>
    <s v="CUST1023"/>
    <x v="968"/>
    <x v="1"/>
    <x v="16"/>
    <x v="16"/>
    <x v="3"/>
    <n v="9"/>
    <n v="47.88"/>
    <n v="14.53"/>
    <n v="130.76999999999998"/>
    <n v="430.92"/>
    <n v="-300.15000000000003"/>
  </r>
  <r>
    <s v="TXN06346"/>
    <x v="195"/>
    <s v="CUST1329"/>
    <x v="39"/>
    <x v="3"/>
    <x v="26"/>
    <x v="26"/>
    <x v="4"/>
    <n v="7"/>
    <n v="21.34"/>
    <n v="51.92"/>
    <n v="363.44"/>
    <n v="149.38"/>
    <n v="214.06"/>
  </r>
  <r>
    <s v="TXN06347"/>
    <x v="98"/>
    <s v="CUST0934"/>
    <x v="382"/>
    <x v="1"/>
    <x v="73"/>
    <x v="73"/>
    <x v="1"/>
    <n v="1"/>
    <n v="14.95"/>
    <n v="53.15"/>
    <n v="53.15"/>
    <n v="14.95"/>
    <n v="38.200000000000003"/>
  </r>
  <r>
    <s v="TXN06348"/>
    <x v="356"/>
    <s v="CUST0848"/>
    <x v="158"/>
    <x v="0"/>
    <x v="53"/>
    <x v="53"/>
    <x v="2"/>
    <n v="9"/>
    <n v="23.58"/>
    <n v="71.8"/>
    <n v="646.19999999999993"/>
    <n v="212.21999999999997"/>
    <n v="433.97999999999996"/>
  </r>
  <r>
    <s v="TXN06349"/>
    <x v="22"/>
    <s v="CUST0841"/>
    <x v="1166"/>
    <x v="3"/>
    <x v="21"/>
    <x v="21"/>
    <x v="0"/>
    <n v="2"/>
    <n v="12.41"/>
    <n v="8.6300000000000008"/>
    <n v="17.260000000000002"/>
    <n v="24.82"/>
    <n v="-7.5599999999999987"/>
  </r>
  <r>
    <s v="TXN06350"/>
    <x v="44"/>
    <s v="CUST0721"/>
    <x v="1041"/>
    <x v="3"/>
    <x v="50"/>
    <x v="50"/>
    <x v="2"/>
    <n v="5"/>
    <n v="23.2"/>
    <n v="97.27"/>
    <n v="486.34999999999997"/>
    <n v="116"/>
    <n v="370.34999999999997"/>
  </r>
  <r>
    <s v="TXN06351"/>
    <x v="181"/>
    <s v="CUST0722"/>
    <x v="1068"/>
    <x v="3"/>
    <x v="24"/>
    <x v="24"/>
    <x v="0"/>
    <n v="8"/>
    <n v="24.52"/>
    <n v="56.39"/>
    <n v="451.12"/>
    <n v="196.16"/>
    <n v="254.96"/>
  </r>
  <r>
    <s v="TXN06352"/>
    <x v="271"/>
    <s v="CUST1111"/>
    <x v="896"/>
    <x v="3"/>
    <x v="61"/>
    <x v="61"/>
    <x v="1"/>
    <n v="2"/>
    <n v="36.08"/>
    <n v="63.93"/>
    <n v="127.86"/>
    <n v="72.16"/>
    <n v="55.7"/>
  </r>
  <r>
    <s v="TXN06353"/>
    <x v="273"/>
    <s v="CUST0873"/>
    <x v="770"/>
    <x v="1"/>
    <x v="11"/>
    <x v="11"/>
    <x v="2"/>
    <n v="3"/>
    <n v="45.97"/>
    <n v="91.88"/>
    <n v="275.64"/>
    <n v="137.91"/>
    <n v="137.72999999999999"/>
  </r>
  <r>
    <s v="TXN06354"/>
    <x v="341"/>
    <s v="CUST1072"/>
    <x v="550"/>
    <x v="1"/>
    <x v="10"/>
    <x v="10"/>
    <x v="1"/>
    <n v="2"/>
    <n v="41.78"/>
    <n v="81.95"/>
    <n v="163.9"/>
    <n v="83.56"/>
    <n v="80.34"/>
  </r>
  <r>
    <s v="TXN06355"/>
    <x v="177"/>
    <s v="CUST0688"/>
    <x v="779"/>
    <x v="3"/>
    <x v="35"/>
    <x v="35"/>
    <x v="4"/>
    <n v="3"/>
    <n v="48.19"/>
    <n v="73.760000000000005"/>
    <n v="221.28000000000003"/>
    <n v="144.57"/>
    <n v="76.710000000000036"/>
  </r>
  <r>
    <s v="TXN06356"/>
    <x v="201"/>
    <s v="CUST0233"/>
    <x v="908"/>
    <x v="2"/>
    <x v="7"/>
    <x v="7"/>
    <x v="3"/>
    <n v="9"/>
    <n v="17.45"/>
    <n v="45.06"/>
    <n v="405.54"/>
    <n v="157.04999999999998"/>
    <n v="248.49000000000004"/>
  </r>
  <r>
    <s v="TXN06357"/>
    <x v="112"/>
    <s v="CUST0361"/>
    <x v="445"/>
    <x v="2"/>
    <x v="67"/>
    <x v="67"/>
    <x v="3"/>
    <n v="9"/>
    <n v="31.5"/>
    <n v="54.35"/>
    <n v="489.15000000000003"/>
    <n v="283.5"/>
    <n v="205.65000000000003"/>
  </r>
  <r>
    <s v="TXN06358"/>
    <x v="158"/>
    <s v="CUST0940"/>
    <x v="86"/>
    <x v="1"/>
    <x v="31"/>
    <x v="31"/>
    <x v="3"/>
    <n v="2"/>
    <n v="13.9"/>
    <n v="45.78"/>
    <n v="91.56"/>
    <n v="27.8"/>
    <n v="63.760000000000005"/>
  </r>
  <r>
    <s v="TXN06359"/>
    <x v="139"/>
    <s v="CUST0878"/>
    <x v="1421"/>
    <x v="0"/>
    <x v="45"/>
    <x v="45"/>
    <x v="4"/>
    <n v="5"/>
    <n v="39.729999999999997"/>
    <n v="8.3000000000000007"/>
    <n v="41.5"/>
    <n v="198.64999999999998"/>
    <n v="-157.14999999999998"/>
  </r>
  <r>
    <s v="TXN06360"/>
    <x v="31"/>
    <s v="CUST0765"/>
    <x v="844"/>
    <x v="2"/>
    <x v="46"/>
    <x v="46"/>
    <x v="3"/>
    <n v="4"/>
    <n v="15.25"/>
    <n v="21.78"/>
    <n v="87.12"/>
    <n v="61"/>
    <n v="26.120000000000005"/>
  </r>
  <r>
    <s v="TXN06361"/>
    <x v="291"/>
    <s v="CUST0363"/>
    <x v="1118"/>
    <x v="3"/>
    <x v="18"/>
    <x v="18"/>
    <x v="4"/>
    <n v="1"/>
    <n v="45.26"/>
    <n v="73.81"/>
    <n v="73.81"/>
    <n v="45.26"/>
    <n v="28.550000000000004"/>
  </r>
  <r>
    <s v="TXN06362"/>
    <x v="255"/>
    <s v="CUST1133"/>
    <x v="858"/>
    <x v="2"/>
    <x v="35"/>
    <x v="35"/>
    <x v="4"/>
    <n v="5"/>
    <n v="48.19"/>
    <n v="77.760000000000005"/>
    <n v="388.8"/>
    <n v="240.95"/>
    <n v="147.85000000000002"/>
  </r>
  <r>
    <s v="TXN06363"/>
    <x v="153"/>
    <s v="CUST1219"/>
    <x v="134"/>
    <x v="2"/>
    <x v="25"/>
    <x v="25"/>
    <x v="2"/>
    <n v="6"/>
    <n v="40.75"/>
    <n v="74.28"/>
    <n v="445.68"/>
    <n v="244.5"/>
    <n v="201.18"/>
  </r>
  <r>
    <s v="TXN06364"/>
    <x v="271"/>
    <s v="CUST0334"/>
    <x v="1028"/>
    <x v="1"/>
    <x v="62"/>
    <x v="62"/>
    <x v="2"/>
    <n v="2"/>
    <n v="46.58"/>
    <n v="20.72"/>
    <n v="41.44"/>
    <n v="93.16"/>
    <n v="-51.72"/>
  </r>
  <r>
    <s v="TXN06365"/>
    <x v="300"/>
    <s v="CUST1112"/>
    <x v="341"/>
    <x v="3"/>
    <x v="17"/>
    <x v="17"/>
    <x v="1"/>
    <n v="3"/>
    <n v="26.74"/>
    <n v="7.89"/>
    <n v="23.669999999999998"/>
    <n v="80.22"/>
    <n v="-56.55"/>
  </r>
  <r>
    <s v="TXN06366"/>
    <x v="317"/>
    <s v="CUST0893"/>
    <x v="843"/>
    <x v="0"/>
    <x v="49"/>
    <x v="49"/>
    <x v="4"/>
    <n v="8"/>
    <n v="19.98"/>
    <n v="36.39"/>
    <n v="291.12"/>
    <n v="159.84"/>
    <n v="131.28"/>
  </r>
  <r>
    <s v="TXN06367"/>
    <x v="200"/>
    <s v="CUST0782"/>
    <x v="496"/>
    <x v="3"/>
    <x v="72"/>
    <x v="72"/>
    <x v="1"/>
    <n v="1"/>
    <n v="3.66"/>
    <n v="67.23"/>
    <n v="67.23"/>
    <n v="3.66"/>
    <n v="63.570000000000007"/>
  </r>
  <r>
    <s v="TXN06368"/>
    <x v="249"/>
    <s v="CUST0584"/>
    <x v="826"/>
    <x v="0"/>
    <x v="43"/>
    <x v="43"/>
    <x v="0"/>
    <n v="9"/>
    <n v="30.96"/>
    <n v="42.37"/>
    <n v="381.33"/>
    <n v="278.64"/>
    <n v="102.69"/>
  </r>
  <r>
    <s v="TXN06369"/>
    <x v="132"/>
    <s v="CUST1351"/>
    <x v="65"/>
    <x v="1"/>
    <x v="68"/>
    <x v="68"/>
    <x v="0"/>
    <n v="2"/>
    <n v="1.38"/>
    <n v="46.53"/>
    <n v="93.06"/>
    <n v="2.76"/>
    <n v="90.3"/>
  </r>
  <r>
    <s v="TXN06370"/>
    <x v="22"/>
    <s v="CUST1411"/>
    <x v="169"/>
    <x v="1"/>
    <x v="25"/>
    <x v="25"/>
    <x v="2"/>
    <n v="4"/>
    <n v="40.75"/>
    <n v="58.32"/>
    <n v="233.28"/>
    <n v="163"/>
    <n v="70.28"/>
  </r>
  <r>
    <s v="TXN06371"/>
    <x v="335"/>
    <s v="CUST1394"/>
    <x v="915"/>
    <x v="1"/>
    <x v="2"/>
    <x v="2"/>
    <x v="1"/>
    <n v="6"/>
    <n v="33.65"/>
    <n v="38.03"/>
    <n v="228.18"/>
    <n v="201.89999999999998"/>
    <n v="26.28000000000003"/>
  </r>
  <r>
    <s v="TXN06372"/>
    <x v="245"/>
    <s v="CUST0896"/>
    <x v="1265"/>
    <x v="2"/>
    <x v="29"/>
    <x v="29"/>
    <x v="2"/>
    <n v="8"/>
    <n v="14.75"/>
    <n v="38.76"/>
    <n v="310.08"/>
    <n v="118"/>
    <n v="192.07999999999998"/>
  </r>
  <r>
    <s v="TXN06373"/>
    <x v="235"/>
    <s v="CUST1299"/>
    <x v="48"/>
    <x v="2"/>
    <x v="9"/>
    <x v="9"/>
    <x v="4"/>
    <n v="9"/>
    <n v="38.15"/>
    <n v="37.549999999999997"/>
    <n v="337.95"/>
    <n v="343.34999999999997"/>
    <n v="-5.3999999999999773"/>
  </r>
  <r>
    <s v="TXN06374"/>
    <x v="16"/>
    <s v="CUST0581"/>
    <x v="348"/>
    <x v="2"/>
    <x v="24"/>
    <x v="24"/>
    <x v="0"/>
    <n v="7"/>
    <n v="24.52"/>
    <n v="39.75"/>
    <n v="278.25"/>
    <n v="171.64"/>
    <n v="106.61000000000001"/>
  </r>
  <r>
    <s v="TXN06375"/>
    <x v="1"/>
    <s v="CUST1438"/>
    <x v="1480"/>
    <x v="2"/>
    <x v="27"/>
    <x v="27"/>
    <x v="3"/>
    <n v="9"/>
    <n v="9.64"/>
    <n v="76.75"/>
    <n v="690.75"/>
    <n v="86.76"/>
    <n v="603.99"/>
  </r>
  <r>
    <s v="TXN06376"/>
    <x v="216"/>
    <s v="CUST1271"/>
    <x v="899"/>
    <x v="2"/>
    <x v="55"/>
    <x v="55"/>
    <x v="1"/>
    <n v="1"/>
    <n v="21.45"/>
    <n v="26.34"/>
    <n v="26.34"/>
    <n v="21.45"/>
    <n v="4.8900000000000006"/>
  </r>
  <r>
    <s v="TXN06377"/>
    <x v="244"/>
    <s v="CUST0204"/>
    <x v="1109"/>
    <x v="3"/>
    <x v="55"/>
    <x v="55"/>
    <x v="1"/>
    <n v="1"/>
    <n v="21.45"/>
    <n v="80.5"/>
    <n v="80.5"/>
    <n v="21.45"/>
    <n v="59.05"/>
  </r>
  <r>
    <s v="TXN06378"/>
    <x v="124"/>
    <s v="CUST0180"/>
    <x v="124"/>
    <x v="3"/>
    <x v="68"/>
    <x v="68"/>
    <x v="0"/>
    <n v="3"/>
    <n v="1.38"/>
    <n v="35.659999999999997"/>
    <n v="106.97999999999999"/>
    <n v="4.1399999999999997"/>
    <n v="102.83999999999999"/>
  </r>
  <r>
    <s v="TXN06379"/>
    <x v="83"/>
    <s v="CUST0213"/>
    <x v="658"/>
    <x v="3"/>
    <x v="32"/>
    <x v="32"/>
    <x v="1"/>
    <n v="3"/>
    <n v="3.21"/>
    <n v="92.05"/>
    <n v="276.14999999999998"/>
    <n v="9.629999999999999"/>
    <n v="266.52"/>
  </r>
  <r>
    <s v="TXN06380"/>
    <x v="198"/>
    <s v="CUST0184"/>
    <x v="1235"/>
    <x v="0"/>
    <x v="41"/>
    <x v="41"/>
    <x v="4"/>
    <n v="8"/>
    <n v="45.1"/>
    <n v="67.55"/>
    <n v="540.4"/>
    <n v="360.8"/>
    <n v="179.59999999999997"/>
  </r>
  <r>
    <s v="TXN06381"/>
    <x v="199"/>
    <s v="CUST1331"/>
    <x v="415"/>
    <x v="3"/>
    <x v="60"/>
    <x v="60"/>
    <x v="1"/>
    <n v="3"/>
    <n v="42.74"/>
    <n v="27.74"/>
    <n v="83.22"/>
    <n v="128.22"/>
    <n v="-45"/>
  </r>
  <r>
    <s v="TXN06382"/>
    <x v="246"/>
    <s v="CUST0034"/>
    <x v="747"/>
    <x v="2"/>
    <x v="52"/>
    <x v="52"/>
    <x v="1"/>
    <n v="7"/>
    <n v="14.27"/>
    <n v="8.98"/>
    <n v="62.86"/>
    <n v="99.89"/>
    <n v="-37.03"/>
  </r>
  <r>
    <s v="TXN06383"/>
    <x v="101"/>
    <s v="CUST1263"/>
    <x v="369"/>
    <x v="0"/>
    <x v="71"/>
    <x v="71"/>
    <x v="4"/>
    <n v="4"/>
    <n v="22.03"/>
    <n v="86.88"/>
    <n v="347.52"/>
    <n v="88.12"/>
    <n v="259.39999999999998"/>
  </r>
  <r>
    <s v="TXN06384"/>
    <x v="162"/>
    <s v="CUST0843"/>
    <x v="656"/>
    <x v="3"/>
    <x v="1"/>
    <x v="1"/>
    <x v="1"/>
    <n v="3"/>
    <n v="22.93"/>
    <n v="11.35"/>
    <n v="34.049999999999997"/>
    <n v="68.789999999999992"/>
    <n v="-34.739999999999995"/>
  </r>
  <r>
    <s v="TXN06385"/>
    <x v="94"/>
    <s v="CUST0213"/>
    <x v="658"/>
    <x v="3"/>
    <x v="60"/>
    <x v="60"/>
    <x v="1"/>
    <n v="1"/>
    <n v="42.74"/>
    <n v="27.42"/>
    <n v="27.42"/>
    <n v="42.74"/>
    <n v="-15.32"/>
  </r>
  <r>
    <s v="TXN06386"/>
    <x v="178"/>
    <s v="CUST1017"/>
    <x v="184"/>
    <x v="3"/>
    <x v="8"/>
    <x v="8"/>
    <x v="0"/>
    <n v="8"/>
    <n v="37.880000000000003"/>
    <n v="48.71"/>
    <n v="389.68"/>
    <n v="303.04000000000002"/>
    <n v="86.639999999999986"/>
  </r>
  <r>
    <s v="TXN06387"/>
    <x v="227"/>
    <s v="CUST1278"/>
    <x v="1272"/>
    <x v="2"/>
    <x v="57"/>
    <x v="57"/>
    <x v="0"/>
    <n v="1"/>
    <n v="31.77"/>
    <n v="48.09"/>
    <n v="48.09"/>
    <n v="31.77"/>
    <n v="16.320000000000004"/>
  </r>
  <r>
    <s v="TXN06388"/>
    <x v="255"/>
    <s v="CUST1116"/>
    <x v="433"/>
    <x v="0"/>
    <x v="73"/>
    <x v="73"/>
    <x v="1"/>
    <n v="2"/>
    <n v="14.95"/>
    <n v="89.26"/>
    <n v="178.52"/>
    <n v="29.9"/>
    <n v="148.62"/>
  </r>
  <r>
    <s v="TXN06389"/>
    <x v="267"/>
    <s v="CUST0205"/>
    <x v="790"/>
    <x v="2"/>
    <x v="58"/>
    <x v="58"/>
    <x v="0"/>
    <n v="3"/>
    <n v="11.76"/>
    <n v="78.09"/>
    <n v="234.27"/>
    <n v="35.28"/>
    <n v="198.99"/>
  </r>
  <r>
    <s v="TXN06390"/>
    <x v="156"/>
    <s v="CUST1298"/>
    <x v="559"/>
    <x v="3"/>
    <x v="35"/>
    <x v="35"/>
    <x v="4"/>
    <n v="8"/>
    <n v="48.19"/>
    <n v="61.7"/>
    <n v="493.6"/>
    <n v="385.52"/>
    <n v="108.08000000000004"/>
  </r>
  <r>
    <s v="TXN06391"/>
    <x v="152"/>
    <s v="CUST0910"/>
    <x v="940"/>
    <x v="3"/>
    <x v="13"/>
    <x v="13"/>
    <x v="0"/>
    <n v="5"/>
    <n v="4.59"/>
    <n v="74.489999999999995"/>
    <n v="372.45"/>
    <n v="22.95"/>
    <n v="349.5"/>
  </r>
  <r>
    <s v="TXN06392"/>
    <x v="80"/>
    <s v="CUST1031"/>
    <x v="1045"/>
    <x v="1"/>
    <x v="29"/>
    <x v="29"/>
    <x v="2"/>
    <n v="9"/>
    <n v="14.75"/>
    <n v="79.02"/>
    <n v="711.18"/>
    <n v="132.75"/>
    <n v="578.42999999999995"/>
  </r>
  <r>
    <s v="TXN06393"/>
    <x v="113"/>
    <s v="CUST1191"/>
    <x v="1024"/>
    <x v="0"/>
    <x v="54"/>
    <x v="54"/>
    <x v="1"/>
    <n v="2"/>
    <n v="48.6"/>
    <n v="29.54"/>
    <n v="59.08"/>
    <n v="97.2"/>
    <n v="-38.120000000000005"/>
  </r>
  <r>
    <s v="TXN06394"/>
    <x v="34"/>
    <s v="CUST0067"/>
    <x v="118"/>
    <x v="0"/>
    <x v="52"/>
    <x v="52"/>
    <x v="1"/>
    <n v="4"/>
    <n v="14.27"/>
    <n v="54.5"/>
    <n v="218"/>
    <n v="57.08"/>
    <n v="160.92000000000002"/>
  </r>
  <r>
    <s v="TXN06395"/>
    <x v="358"/>
    <s v="CUST1368"/>
    <x v="680"/>
    <x v="1"/>
    <x v="36"/>
    <x v="36"/>
    <x v="2"/>
    <n v="7"/>
    <n v="44.18"/>
    <n v="24.99"/>
    <n v="174.92999999999998"/>
    <n v="309.26"/>
    <n v="-134.33000000000001"/>
  </r>
  <r>
    <s v="TXN06396"/>
    <x v="347"/>
    <s v="CUST0594"/>
    <x v="730"/>
    <x v="1"/>
    <x v="7"/>
    <x v="7"/>
    <x v="3"/>
    <n v="2"/>
    <n v="17.45"/>
    <n v="75.02"/>
    <n v="150.04"/>
    <n v="34.9"/>
    <n v="115.13999999999999"/>
  </r>
  <r>
    <s v="TXN06397"/>
    <x v="192"/>
    <s v="CUST0862"/>
    <x v="1201"/>
    <x v="0"/>
    <x v="71"/>
    <x v="71"/>
    <x v="4"/>
    <n v="8"/>
    <n v="22.03"/>
    <n v="30.07"/>
    <n v="240.56"/>
    <n v="176.24"/>
    <n v="64.319999999999993"/>
  </r>
  <r>
    <s v="TXN06398"/>
    <x v="125"/>
    <s v="CUST0434"/>
    <x v="750"/>
    <x v="3"/>
    <x v="38"/>
    <x v="38"/>
    <x v="3"/>
    <n v="9"/>
    <n v="32.54"/>
    <n v="49.45"/>
    <n v="445.05"/>
    <n v="292.86"/>
    <n v="152.19"/>
  </r>
  <r>
    <s v="TXN06399"/>
    <x v="93"/>
    <s v="CUST0457"/>
    <x v="1383"/>
    <x v="2"/>
    <x v="58"/>
    <x v="58"/>
    <x v="0"/>
    <n v="5"/>
    <n v="11.76"/>
    <n v="83.84"/>
    <n v="419.20000000000005"/>
    <n v="58.8"/>
    <n v="360.40000000000003"/>
  </r>
  <r>
    <s v="TXN06400"/>
    <x v="108"/>
    <s v="CUST0932"/>
    <x v="34"/>
    <x v="2"/>
    <x v="5"/>
    <x v="5"/>
    <x v="2"/>
    <n v="8"/>
    <n v="35.82"/>
    <n v="53.63"/>
    <n v="429.04"/>
    <n v="286.56"/>
    <n v="142.48000000000002"/>
  </r>
  <r>
    <s v="TXN06401"/>
    <x v="243"/>
    <s v="CUST1130"/>
    <x v="1453"/>
    <x v="2"/>
    <x v="73"/>
    <x v="73"/>
    <x v="1"/>
    <n v="7"/>
    <n v="14.95"/>
    <n v="87.99"/>
    <n v="615.92999999999995"/>
    <n v="104.64999999999999"/>
    <n v="511.28"/>
  </r>
  <r>
    <s v="TXN06402"/>
    <x v="52"/>
    <s v="CUST0781"/>
    <x v="1232"/>
    <x v="2"/>
    <x v="63"/>
    <x v="63"/>
    <x v="4"/>
    <n v="5"/>
    <n v="28.03"/>
    <n v="57.68"/>
    <n v="288.39999999999998"/>
    <n v="140.15"/>
    <n v="148.24999999999997"/>
  </r>
  <r>
    <s v="TXN06403"/>
    <x v="164"/>
    <s v="CUST0235"/>
    <x v="335"/>
    <x v="2"/>
    <x v="54"/>
    <x v="54"/>
    <x v="1"/>
    <n v="9"/>
    <n v="48.6"/>
    <n v="78.739999999999995"/>
    <n v="708.66"/>
    <n v="437.40000000000003"/>
    <n v="271.25999999999993"/>
  </r>
  <r>
    <s v="TXN06404"/>
    <x v="131"/>
    <s v="CUST0401"/>
    <x v="466"/>
    <x v="3"/>
    <x v="20"/>
    <x v="20"/>
    <x v="3"/>
    <n v="4"/>
    <n v="40.85"/>
    <n v="85.25"/>
    <n v="341"/>
    <n v="163.4"/>
    <n v="177.6"/>
  </r>
  <r>
    <s v="TXN06405"/>
    <x v="168"/>
    <s v="CUST0962"/>
    <x v="1137"/>
    <x v="2"/>
    <x v="26"/>
    <x v="26"/>
    <x v="4"/>
    <n v="6"/>
    <n v="21.34"/>
    <n v="82.92"/>
    <n v="497.52"/>
    <n v="128.04"/>
    <n v="369.48"/>
  </r>
  <r>
    <s v="TXN06406"/>
    <x v="168"/>
    <s v="CUST0255"/>
    <x v="1015"/>
    <x v="1"/>
    <x v="39"/>
    <x v="39"/>
    <x v="1"/>
    <n v="3"/>
    <n v="2.85"/>
    <n v="89.65"/>
    <n v="268.95000000000005"/>
    <n v="8.5500000000000007"/>
    <n v="260.40000000000003"/>
  </r>
  <r>
    <s v="TXN06407"/>
    <x v="363"/>
    <s v="CUST0719"/>
    <x v="1465"/>
    <x v="0"/>
    <x v="23"/>
    <x v="23"/>
    <x v="2"/>
    <n v="5"/>
    <n v="13.68"/>
    <n v="29.07"/>
    <n v="145.35"/>
    <n v="68.400000000000006"/>
    <n v="76.949999999999989"/>
  </r>
  <r>
    <s v="TXN06408"/>
    <x v="187"/>
    <s v="CUST0951"/>
    <x v="621"/>
    <x v="1"/>
    <x v="57"/>
    <x v="57"/>
    <x v="0"/>
    <n v="9"/>
    <n v="31.77"/>
    <n v="74.06"/>
    <n v="666.54"/>
    <n v="285.93"/>
    <n v="380.60999999999996"/>
  </r>
  <r>
    <s v="TXN06409"/>
    <x v="111"/>
    <s v="CUST0846"/>
    <x v="612"/>
    <x v="3"/>
    <x v="44"/>
    <x v="44"/>
    <x v="4"/>
    <n v="6"/>
    <n v="2.25"/>
    <n v="58.36"/>
    <n v="350.15999999999997"/>
    <n v="13.5"/>
    <n v="336.65999999999997"/>
  </r>
  <r>
    <s v="TXN06410"/>
    <x v="24"/>
    <s v="CUST1321"/>
    <x v="452"/>
    <x v="2"/>
    <x v="66"/>
    <x v="66"/>
    <x v="2"/>
    <n v="7"/>
    <n v="31.85"/>
    <n v="64.930000000000007"/>
    <n v="454.51000000000005"/>
    <n v="222.95000000000002"/>
    <n v="231.56000000000003"/>
  </r>
  <r>
    <s v="TXN06411"/>
    <x v="45"/>
    <s v="CUST1442"/>
    <x v="891"/>
    <x v="2"/>
    <x v="26"/>
    <x v="26"/>
    <x v="4"/>
    <n v="4"/>
    <n v="21.34"/>
    <n v="50.09"/>
    <n v="200.36"/>
    <n v="85.36"/>
    <n v="115.00000000000001"/>
  </r>
  <r>
    <s v="TXN06412"/>
    <x v="130"/>
    <s v="CUST0811"/>
    <x v="1394"/>
    <x v="3"/>
    <x v="10"/>
    <x v="10"/>
    <x v="1"/>
    <n v="9"/>
    <n v="41.78"/>
    <n v="76.05"/>
    <n v="684.44999999999993"/>
    <n v="376.02"/>
    <n v="308.42999999999995"/>
  </r>
  <r>
    <s v="TXN06413"/>
    <x v="149"/>
    <s v="CUST0016"/>
    <x v="529"/>
    <x v="1"/>
    <x v="54"/>
    <x v="54"/>
    <x v="1"/>
    <n v="5"/>
    <n v="48.6"/>
    <n v="62.53"/>
    <n v="312.64999999999998"/>
    <n v="243"/>
    <n v="69.649999999999977"/>
  </r>
  <r>
    <s v="TXN06414"/>
    <x v="205"/>
    <s v="CUST0768"/>
    <x v="1188"/>
    <x v="1"/>
    <x v="69"/>
    <x v="69"/>
    <x v="1"/>
    <n v="6"/>
    <n v="25.33"/>
    <n v="66.569999999999993"/>
    <n v="399.41999999999996"/>
    <n v="151.97999999999999"/>
    <n v="247.43999999999997"/>
  </r>
  <r>
    <s v="TXN06415"/>
    <x v="17"/>
    <s v="CUST0459"/>
    <x v="388"/>
    <x v="2"/>
    <x v="27"/>
    <x v="27"/>
    <x v="3"/>
    <n v="2"/>
    <n v="9.64"/>
    <n v="17.59"/>
    <n v="35.18"/>
    <n v="19.28"/>
    <n v="15.899999999999999"/>
  </r>
  <r>
    <s v="TXN06416"/>
    <x v="301"/>
    <s v="CUST1040"/>
    <x v="822"/>
    <x v="3"/>
    <x v="38"/>
    <x v="38"/>
    <x v="3"/>
    <n v="4"/>
    <n v="32.54"/>
    <n v="65.78"/>
    <n v="263.12"/>
    <n v="130.16"/>
    <n v="132.96"/>
  </r>
  <r>
    <s v="TXN06417"/>
    <x v="81"/>
    <s v="CUST0581"/>
    <x v="348"/>
    <x v="2"/>
    <x v="25"/>
    <x v="25"/>
    <x v="2"/>
    <n v="4"/>
    <n v="40.75"/>
    <n v="79.11"/>
    <n v="316.44"/>
    <n v="163"/>
    <n v="153.44"/>
  </r>
  <r>
    <s v="TXN06418"/>
    <x v="187"/>
    <s v="CUST0549"/>
    <x v="1163"/>
    <x v="2"/>
    <x v="3"/>
    <x v="3"/>
    <x v="0"/>
    <n v="9"/>
    <n v="28.91"/>
    <n v="53.02"/>
    <n v="477.18"/>
    <n v="260.19"/>
    <n v="216.99"/>
  </r>
  <r>
    <s v="TXN06419"/>
    <x v="324"/>
    <s v="CUST1349"/>
    <x v="1097"/>
    <x v="2"/>
    <x v="28"/>
    <x v="28"/>
    <x v="3"/>
    <n v="4"/>
    <n v="16.21"/>
    <n v="14.47"/>
    <n v="57.88"/>
    <n v="64.84"/>
    <n v="-6.9600000000000009"/>
  </r>
  <r>
    <s v="TXN06420"/>
    <x v="159"/>
    <s v="CUST0542"/>
    <x v="619"/>
    <x v="1"/>
    <x v="66"/>
    <x v="66"/>
    <x v="2"/>
    <n v="1"/>
    <n v="31.85"/>
    <n v="41.96"/>
    <n v="41.96"/>
    <n v="31.85"/>
    <n v="10.11"/>
  </r>
  <r>
    <s v="TXN06421"/>
    <x v="55"/>
    <s v="CUST0630"/>
    <x v="765"/>
    <x v="0"/>
    <x v="66"/>
    <x v="66"/>
    <x v="2"/>
    <n v="6"/>
    <n v="31.85"/>
    <n v="31"/>
    <n v="186"/>
    <n v="191.10000000000002"/>
    <n v="-5.1000000000000227"/>
  </r>
  <r>
    <s v="TXN06422"/>
    <x v="165"/>
    <s v="CUST0850"/>
    <x v="202"/>
    <x v="2"/>
    <x v="47"/>
    <x v="47"/>
    <x v="2"/>
    <n v="3"/>
    <n v="29.86"/>
    <n v="27.8"/>
    <n v="83.4"/>
    <n v="89.58"/>
    <n v="-6.1799999999999926"/>
  </r>
  <r>
    <s v="TXN06423"/>
    <x v="80"/>
    <s v="CUST1379"/>
    <x v="926"/>
    <x v="3"/>
    <x v="41"/>
    <x v="41"/>
    <x v="4"/>
    <n v="1"/>
    <n v="45.1"/>
    <n v="63.47"/>
    <n v="63.47"/>
    <n v="45.1"/>
    <n v="18.369999999999997"/>
  </r>
  <r>
    <s v="TXN06424"/>
    <x v="47"/>
    <s v="CUST0495"/>
    <x v="1319"/>
    <x v="2"/>
    <x v="51"/>
    <x v="51"/>
    <x v="2"/>
    <n v="1"/>
    <n v="3.13"/>
    <n v="39.43"/>
    <n v="39.43"/>
    <n v="3.13"/>
    <n v="36.299999999999997"/>
  </r>
  <r>
    <s v="TXN06425"/>
    <x v="39"/>
    <s v="CUST0009"/>
    <x v="309"/>
    <x v="0"/>
    <x v="71"/>
    <x v="71"/>
    <x v="4"/>
    <n v="7"/>
    <n v="22.03"/>
    <n v="7.52"/>
    <n v="52.64"/>
    <n v="154.21"/>
    <n v="-101.57000000000001"/>
  </r>
  <r>
    <s v="TXN06426"/>
    <x v="238"/>
    <s v="CUST0850"/>
    <x v="202"/>
    <x v="2"/>
    <x v="14"/>
    <x v="14"/>
    <x v="3"/>
    <n v="2"/>
    <n v="23.97"/>
    <n v="79.239999999999995"/>
    <n v="158.47999999999999"/>
    <n v="47.94"/>
    <n v="110.53999999999999"/>
  </r>
  <r>
    <s v="TXN06427"/>
    <x v="119"/>
    <s v="CUST0067"/>
    <x v="118"/>
    <x v="0"/>
    <x v="56"/>
    <x v="56"/>
    <x v="0"/>
    <n v="4"/>
    <n v="41.18"/>
    <n v="6.36"/>
    <n v="25.44"/>
    <n v="164.72"/>
    <n v="-139.28"/>
  </r>
  <r>
    <s v="TXN06428"/>
    <x v="218"/>
    <s v="CUST0032"/>
    <x v="336"/>
    <x v="1"/>
    <x v="62"/>
    <x v="62"/>
    <x v="2"/>
    <n v="7"/>
    <n v="46.58"/>
    <n v="88.11"/>
    <n v="616.77"/>
    <n v="326.06"/>
    <n v="290.70999999999998"/>
  </r>
  <r>
    <s v="TXN06429"/>
    <x v="147"/>
    <s v="CUST0054"/>
    <x v="1248"/>
    <x v="3"/>
    <x v="26"/>
    <x v="26"/>
    <x v="4"/>
    <n v="5"/>
    <n v="21.34"/>
    <n v="82.47"/>
    <n v="412.35"/>
    <n v="106.7"/>
    <n v="305.65000000000003"/>
  </r>
  <r>
    <s v="TXN06430"/>
    <x v="250"/>
    <s v="CUST0315"/>
    <x v="962"/>
    <x v="3"/>
    <x v="70"/>
    <x v="70"/>
    <x v="2"/>
    <n v="5"/>
    <n v="36.229999999999997"/>
    <n v="63.93"/>
    <n v="319.64999999999998"/>
    <n v="181.14999999999998"/>
    <n v="138.5"/>
  </r>
  <r>
    <s v="TXN06431"/>
    <x v="159"/>
    <s v="CUST0767"/>
    <x v="285"/>
    <x v="0"/>
    <x v="56"/>
    <x v="56"/>
    <x v="0"/>
    <n v="9"/>
    <n v="41.18"/>
    <n v="59.83"/>
    <n v="538.47"/>
    <n v="370.62"/>
    <n v="167.85000000000002"/>
  </r>
  <r>
    <s v="TXN06432"/>
    <x v="256"/>
    <s v="CUST1063"/>
    <x v="1326"/>
    <x v="2"/>
    <x v="16"/>
    <x v="16"/>
    <x v="3"/>
    <n v="3"/>
    <n v="47.88"/>
    <n v="56.49"/>
    <n v="169.47"/>
    <n v="143.64000000000001"/>
    <n v="25.829999999999984"/>
  </r>
  <r>
    <s v="TXN06433"/>
    <x v="50"/>
    <s v="CUST1229"/>
    <x v="1184"/>
    <x v="0"/>
    <x v="3"/>
    <x v="3"/>
    <x v="0"/>
    <n v="1"/>
    <n v="28.91"/>
    <n v="45.86"/>
    <n v="45.86"/>
    <n v="28.91"/>
    <n v="16.95"/>
  </r>
  <r>
    <s v="TXN06434"/>
    <x v="208"/>
    <s v="CUST0651"/>
    <x v="990"/>
    <x v="0"/>
    <x v="50"/>
    <x v="50"/>
    <x v="2"/>
    <n v="6"/>
    <n v="23.2"/>
    <n v="13.5"/>
    <n v="81"/>
    <n v="139.19999999999999"/>
    <n v="-58.199999999999989"/>
  </r>
  <r>
    <s v="TXN06435"/>
    <x v="203"/>
    <s v="CUST0687"/>
    <x v="63"/>
    <x v="2"/>
    <x v="34"/>
    <x v="34"/>
    <x v="2"/>
    <n v="6"/>
    <n v="8.02"/>
    <n v="18.37"/>
    <n v="110.22"/>
    <n v="48.12"/>
    <n v="62.1"/>
  </r>
  <r>
    <s v="TXN06436"/>
    <x v="140"/>
    <s v="CUST0350"/>
    <x v="62"/>
    <x v="2"/>
    <x v="15"/>
    <x v="15"/>
    <x v="4"/>
    <n v="1"/>
    <n v="40"/>
    <n v="21.01"/>
    <n v="21.01"/>
    <n v="40"/>
    <n v="-18.989999999999998"/>
  </r>
  <r>
    <s v="TXN06437"/>
    <x v="180"/>
    <s v="CUST1172"/>
    <x v="1121"/>
    <x v="1"/>
    <x v="0"/>
    <x v="0"/>
    <x v="0"/>
    <n v="2"/>
    <n v="47.78"/>
    <n v="29.24"/>
    <n v="58.48"/>
    <n v="95.56"/>
    <n v="-37.080000000000005"/>
  </r>
  <r>
    <s v="TXN06438"/>
    <x v="91"/>
    <s v="CUST0881"/>
    <x v="1237"/>
    <x v="0"/>
    <x v="60"/>
    <x v="60"/>
    <x v="1"/>
    <n v="7"/>
    <n v="42.74"/>
    <n v="43.62"/>
    <n v="305.33999999999997"/>
    <n v="299.18"/>
    <n v="6.1599999999999682"/>
  </r>
  <r>
    <s v="TXN06439"/>
    <x v="213"/>
    <s v="CUST0496"/>
    <x v="647"/>
    <x v="1"/>
    <x v="54"/>
    <x v="54"/>
    <x v="1"/>
    <n v="6"/>
    <n v="48.6"/>
    <n v="18.95"/>
    <n v="113.69999999999999"/>
    <n v="291.60000000000002"/>
    <n v="-177.90000000000003"/>
  </r>
  <r>
    <s v="TXN06440"/>
    <x v="232"/>
    <s v="CUST1139"/>
    <x v="414"/>
    <x v="3"/>
    <x v="51"/>
    <x v="51"/>
    <x v="2"/>
    <n v="9"/>
    <n v="3.13"/>
    <n v="24.59"/>
    <n v="221.31"/>
    <n v="28.169999999999998"/>
    <n v="193.14000000000001"/>
  </r>
  <r>
    <s v="TXN06441"/>
    <x v="230"/>
    <s v="CUST0802"/>
    <x v="645"/>
    <x v="1"/>
    <x v="4"/>
    <x v="4"/>
    <x v="1"/>
    <n v="4"/>
    <n v="1.21"/>
    <n v="51.27"/>
    <n v="205.08"/>
    <n v="4.84"/>
    <n v="200.24"/>
  </r>
  <r>
    <s v="TXN06442"/>
    <x v="139"/>
    <s v="CUST0395"/>
    <x v="325"/>
    <x v="3"/>
    <x v="52"/>
    <x v="52"/>
    <x v="1"/>
    <n v="7"/>
    <n v="14.27"/>
    <n v="21.29"/>
    <n v="149.03"/>
    <n v="99.89"/>
    <n v="49.14"/>
  </r>
  <r>
    <s v="TXN06443"/>
    <x v="117"/>
    <s v="CUST1263"/>
    <x v="369"/>
    <x v="0"/>
    <x v="40"/>
    <x v="40"/>
    <x v="4"/>
    <n v="3"/>
    <n v="21.9"/>
    <n v="34.520000000000003"/>
    <n v="103.56"/>
    <n v="65.699999999999989"/>
    <n v="37.860000000000014"/>
  </r>
  <r>
    <s v="TXN06444"/>
    <x v="3"/>
    <s v="CUST1320"/>
    <x v="384"/>
    <x v="2"/>
    <x v="3"/>
    <x v="3"/>
    <x v="0"/>
    <n v="3"/>
    <n v="28.91"/>
    <n v="88.93"/>
    <n v="266.79000000000002"/>
    <n v="86.73"/>
    <n v="180.06"/>
  </r>
  <r>
    <s v="TXN06445"/>
    <x v="138"/>
    <s v="CUST0806"/>
    <x v="24"/>
    <x v="2"/>
    <x v="41"/>
    <x v="41"/>
    <x v="4"/>
    <n v="7"/>
    <n v="45.1"/>
    <n v="52.83"/>
    <n v="369.81"/>
    <n v="315.7"/>
    <n v="54.110000000000014"/>
  </r>
  <r>
    <s v="TXN06446"/>
    <x v="120"/>
    <s v="CUST0106"/>
    <x v="70"/>
    <x v="1"/>
    <x v="7"/>
    <x v="7"/>
    <x v="3"/>
    <n v="3"/>
    <n v="17.45"/>
    <n v="18.440000000000001"/>
    <n v="55.320000000000007"/>
    <n v="52.349999999999994"/>
    <n v="2.9700000000000131"/>
  </r>
  <r>
    <s v="TXN06447"/>
    <x v="134"/>
    <s v="CUST1184"/>
    <x v="120"/>
    <x v="0"/>
    <x v="74"/>
    <x v="74"/>
    <x v="3"/>
    <n v="5"/>
    <n v="8.86"/>
    <n v="6.31"/>
    <n v="31.549999999999997"/>
    <n v="44.3"/>
    <n v="-12.75"/>
  </r>
  <r>
    <s v="TXN06448"/>
    <x v="57"/>
    <s v="CUST0879"/>
    <x v="1221"/>
    <x v="1"/>
    <x v="40"/>
    <x v="40"/>
    <x v="4"/>
    <n v="3"/>
    <n v="21.9"/>
    <n v="19.190000000000001"/>
    <n v="57.570000000000007"/>
    <n v="65.699999999999989"/>
    <n v="-8.1299999999999812"/>
  </r>
  <r>
    <s v="TXN06449"/>
    <x v="136"/>
    <s v="CUST0264"/>
    <x v="1054"/>
    <x v="2"/>
    <x v="52"/>
    <x v="52"/>
    <x v="1"/>
    <n v="5"/>
    <n v="14.27"/>
    <n v="76.81"/>
    <n v="384.05"/>
    <n v="71.349999999999994"/>
    <n v="312.70000000000005"/>
  </r>
  <r>
    <s v="TXN06450"/>
    <x v="34"/>
    <s v="CUST1304"/>
    <x v="1014"/>
    <x v="1"/>
    <x v="35"/>
    <x v="35"/>
    <x v="4"/>
    <n v="2"/>
    <n v="48.19"/>
    <n v="21.08"/>
    <n v="42.16"/>
    <n v="96.38"/>
    <n v="-54.22"/>
  </r>
  <r>
    <s v="TXN06451"/>
    <x v="303"/>
    <s v="CUST0800"/>
    <x v="708"/>
    <x v="0"/>
    <x v="57"/>
    <x v="57"/>
    <x v="0"/>
    <n v="2"/>
    <n v="31.77"/>
    <n v="94.26"/>
    <n v="188.52"/>
    <n v="63.54"/>
    <n v="124.98000000000002"/>
  </r>
  <r>
    <s v="TXN06452"/>
    <x v="206"/>
    <s v="CUST1492"/>
    <x v="1302"/>
    <x v="2"/>
    <x v="57"/>
    <x v="57"/>
    <x v="0"/>
    <n v="5"/>
    <n v="31.77"/>
    <n v="56.29"/>
    <n v="281.45"/>
    <n v="158.85"/>
    <n v="122.6"/>
  </r>
  <r>
    <s v="TXN06453"/>
    <x v="100"/>
    <s v="CUST0356"/>
    <x v="500"/>
    <x v="1"/>
    <x v="20"/>
    <x v="20"/>
    <x v="3"/>
    <n v="2"/>
    <n v="40.85"/>
    <n v="11.94"/>
    <n v="23.88"/>
    <n v="81.7"/>
    <n v="-57.820000000000007"/>
  </r>
  <r>
    <s v="TXN06454"/>
    <x v="208"/>
    <s v="CUST0826"/>
    <x v="1481"/>
    <x v="0"/>
    <x v="6"/>
    <x v="6"/>
    <x v="1"/>
    <n v="4"/>
    <n v="49.21"/>
    <n v="14.15"/>
    <n v="56.6"/>
    <n v="196.84"/>
    <n v="-140.24"/>
  </r>
  <r>
    <s v="TXN06455"/>
    <x v="357"/>
    <s v="CUST0652"/>
    <x v="494"/>
    <x v="2"/>
    <x v="34"/>
    <x v="34"/>
    <x v="2"/>
    <n v="9"/>
    <n v="8.02"/>
    <n v="79.209999999999994"/>
    <n v="712.89"/>
    <n v="72.179999999999993"/>
    <n v="640.71"/>
  </r>
  <r>
    <s v="TXN06456"/>
    <x v="63"/>
    <s v="CUST1060"/>
    <x v="1310"/>
    <x v="2"/>
    <x v="70"/>
    <x v="70"/>
    <x v="2"/>
    <n v="6"/>
    <n v="36.229999999999997"/>
    <n v="65.040000000000006"/>
    <n v="390.24"/>
    <n v="217.38"/>
    <n v="172.86"/>
  </r>
  <r>
    <s v="TXN06457"/>
    <x v="137"/>
    <s v="CUST0325"/>
    <x v="1296"/>
    <x v="2"/>
    <x v="67"/>
    <x v="67"/>
    <x v="3"/>
    <n v="2"/>
    <n v="31.5"/>
    <n v="45.87"/>
    <n v="91.74"/>
    <n v="63"/>
    <n v="28.739999999999995"/>
  </r>
  <r>
    <s v="TXN06458"/>
    <x v="249"/>
    <s v="CUST0896"/>
    <x v="1265"/>
    <x v="2"/>
    <x v="22"/>
    <x v="22"/>
    <x v="0"/>
    <n v="3"/>
    <n v="19.34"/>
    <n v="86.1"/>
    <n v="258.29999999999995"/>
    <n v="58.019999999999996"/>
    <n v="200.27999999999997"/>
  </r>
  <r>
    <s v="TXN06459"/>
    <x v="129"/>
    <s v="CUST0474"/>
    <x v="1463"/>
    <x v="1"/>
    <x v="9"/>
    <x v="9"/>
    <x v="4"/>
    <n v="6"/>
    <n v="38.15"/>
    <n v="90.85"/>
    <n v="545.09999999999991"/>
    <n v="228.89999999999998"/>
    <n v="316.19999999999993"/>
  </r>
  <r>
    <s v="TXN06460"/>
    <x v="37"/>
    <s v="CUST0204"/>
    <x v="1109"/>
    <x v="3"/>
    <x v="57"/>
    <x v="57"/>
    <x v="0"/>
    <n v="9"/>
    <n v="31.77"/>
    <n v="17.97"/>
    <n v="161.72999999999999"/>
    <n v="285.93"/>
    <n v="-124.20000000000002"/>
  </r>
  <r>
    <s v="TXN06461"/>
    <x v="333"/>
    <s v="CUST1455"/>
    <x v="385"/>
    <x v="2"/>
    <x v="16"/>
    <x v="16"/>
    <x v="3"/>
    <n v="2"/>
    <n v="47.88"/>
    <n v="31.55"/>
    <n v="63.1"/>
    <n v="95.76"/>
    <n v="-32.660000000000004"/>
  </r>
  <r>
    <s v="TXN06462"/>
    <x v="141"/>
    <s v="CUST0259"/>
    <x v="1316"/>
    <x v="3"/>
    <x v="62"/>
    <x v="62"/>
    <x v="2"/>
    <n v="9"/>
    <n v="46.58"/>
    <n v="25.37"/>
    <n v="228.33"/>
    <n v="419.21999999999997"/>
    <n v="-190.88999999999996"/>
  </r>
  <r>
    <s v="TXN06463"/>
    <x v="219"/>
    <s v="CUST1033"/>
    <x v="872"/>
    <x v="1"/>
    <x v="37"/>
    <x v="37"/>
    <x v="2"/>
    <n v="7"/>
    <n v="36.64"/>
    <n v="56.78"/>
    <n v="397.46000000000004"/>
    <n v="256.48"/>
    <n v="140.98000000000002"/>
  </r>
  <r>
    <s v="TXN06464"/>
    <x v="65"/>
    <s v="CUST0243"/>
    <x v="195"/>
    <x v="1"/>
    <x v="48"/>
    <x v="48"/>
    <x v="0"/>
    <n v="6"/>
    <n v="1.01"/>
    <n v="68.36"/>
    <n v="410.15999999999997"/>
    <n v="6.0600000000000005"/>
    <n v="404.09999999999997"/>
  </r>
  <r>
    <s v="TXN06465"/>
    <x v="219"/>
    <s v="CUST1294"/>
    <x v="1197"/>
    <x v="2"/>
    <x v="17"/>
    <x v="17"/>
    <x v="1"/>
    <n v="9"/>
    <n v="26.74"/>
    <n v="7.4"/>
    <n v="66.600000000000009"/>
    <n v="240.66"/>
    <n v="-174.06"/>
  </r>
  <r>
    <s v="TXN06466"/>
    <x v="143"/>
    <s v="CUST1182"/>
    <x v="1161"/>
    <x v="1"/>
    <x v="58"/>
    <x v="58"/>
    <x v="0"/>
    <n v="1"/>
    <n v="11.76"/>
    <n v="55.51"/>
    <n v="55.51"/>
    <n v="11.76"/>
    <n v="43.75"/>
  </r>
  <r>
    <s v="TXN06467"/>
    <x v="284"/>
    <s v="CUST0803"/>
    <x v="363"/>
    <x v="0"/>
    <x v="48"/>
    <x v="48"/>
    <x v="0"/>
    <n v="6"/>
    <n v="1.01"/>
    <n v="15.27"/>
    <n v="91.62"/>
    <n v="6.0600000000000005"/>
    <n v="85.56"/>
  </r>
  <r>
    <s v="TXN06468"/>
    <x v="114"/>
    <s v="CUST1285"/>
    <x v="238"/>
    <x v="3"/>
    <x v="21"/>
    <x v="21"/>
    <x v="0"/>
    <n v="4"/>
    <n v="12.41"/>
    <n v="32.07"/>
    <n v="128.28"/>
    <n v="49.64"/>
    <n v="78.64"/>
  </r>
  <r>
    <s v="TXN06469"/>
    <x v="151"/>
    <s v="CUST0533"/>
    <x v="952"/>
    <x v="3"/>
    <x v="33"/>
    <x v="33"/>
    <x v="3"/>
    <n v="6"/>
    <n v="35.53"/>
    <n v="54.56"/>
    <n v="327.36"/>
    <n v="213.18"/>
    <n v="114.18"/>
  </r>
  <r>
    <s v="TXN06470"/>
    <x v="99"/>
    <s v="CUST1133"/>
    <x v="858"/>
    <x v="2"/>
    <x v="9"/>
    <x v="9"/>
    <x v="4"/>
    <n v="1"/>
    <n v="38.15"/>
    <n v="76.599999999999994"/>
    <n v="76.599999999999994"/>
    <n v="38.15"/>
    <n v="38.449999999999996"/>
  </r>
  <r>
    <s v="TXN06471"/>
    <x v="359"/>
    <s v="CUST0326"/>
    <x v="424"/>
    <x v="0"/>
    <x v="37"/>
    <x v="37"/>
    <x v="2"/>
    <n v="3"/>
    <n v="36.64"/>
    <n v="84.49"/>
    <n v="253.46999999999997"/>
    <n v="109.92"/>
    <n v="143.54999999999995"/>
  </r>
  <r>
    <s v="TXN06472"/>
    <x v="180"/>
    <s v="CUST0661"/>
    <x v="1036"/>
    <x v="2"/>
    <x v="58"/>
    <x v="58"/>
    <x v="0"/>
    <n v="9"/>
    <n v="11.76"/>
    <n v="47.97"/>
    <n v="431.73"/>
    <n v="105.84"/>
    <n v="325.89"/>
  </r>
  <r>
    <s v="TXN06473"/>
    <x v="334"/>
    <s v="CUST0418"/>
    <x v="1242"/>
    <x v="0"/>
    <x v="51"/>
    <x v="51"/>
    <x v="2"/>
    <n v="4"/>
    <n v="3.13"/>
    <n v="56.29"/>
    <n v="225.16"/>
    <n v="12.52"/>
    <n v="212.64"/>
  </r>
  <r>
    <s v="TXN06474"/>
    <x v="72"/>
    <s v="CUST0191"/>
    <x v="142"/>
    <x v="3"/>
    <x v="55"/>
    <x v="55"/>
    <x v="1"/>
    <n v="6"/>
    <n v="21.45"/>
    <n v="71.63"/>
    <n v="429.78"/>
    <n v="128.69999999999999"/>
    <n v="301.08"/>
  </r>
  <r>
    <s v="TXN06475"/>
    <x v="354"/>
    <s v="CUST0192"/>
    <x v="1241"/>
    <x v="1"/>
    <x v="36"/>
    <x v="36"/>
    <x v="2"/>
    <n v="7"/>
    <n v="44.18"/>
    <n v="8.92"/>
    <n v="62.44"/>
    <n v="309.26"/>
    <n v="-246.82"/>
  </r>
  <r>
    <s v="TXN06476"/>
    <x v="49"/>
    <s v="CUST0053"/>
    <x v="1436"/>
    <x v="1"/>
    <x v="1"/>
    <x v="1"/>
    <x v="1"/>
    <n v="6"/>
    <n v="22.93"/>
    <n v="88.68"/>
    <n v="532.08000000000004"/>
    <n v="137.57999999999998"/>
    <n v="394.50000000000006"/>
  </r>
  <r>
    <s v="TXN06477"/>
    <x v="111"/>
    <s v="CUST0896"/>
    <x v="1265"/>
    <x v="2"/>
    <x v="27"/>
    <x v="27"/>
    <x v="3"/>
    <n v="2"/>
    <n v="9.64"/>
    <n v="18.670000000000002"/>
    <n v="37.340000000000003"/>
    <n v="19.28"/>
    <n v="18.060000000000002"/>
  </r>
  <r>
    <s v="TXN06478"/>
    <x v="234"/>
    <s v="CUST0024"/>
    <x v="209"/>
    <x v="3"/>
    <x v="61"/>
    <x v="61"/>
    <x v="1"/>
    <n v="2"/>
    <n v="36.08"/>
    <n v="38.770000000000003"/>
    <n v="77.540000000000006"/>
    <n v="72.16"/>
    <n v="5.3800000000000097"/>
  </r>
  <r>
    <s v="TXN06479"/>
    <x v="241"/>
    <s v="CUST1288"/>
    <x v="107"/>
    <x v="1"/>
    <x v="72"/>
    <x v="72"/>
    <x v="1"/>
    <n v="1"/>
    <n v="3.66"/>
    <n v="5.92"/>
    <n v="5.92"/>
    <n v="3.66"/>
    <n v="2.2599999999999998"/>
  </r>
  <r>
    <s v="TXN06480"/>
    <x v="139"/>
    <s v="CUST1216"/>
    <x v="799"/>
    <x v="1"/>
    <x v="68"/>
    <x v="68"/>
    <x v="0"/>
    <n v="4"/>
    <n v="1.38"/>
    <n v="10.55"/>
    <n v="42.2"/>
    <n v="5.52"/>
    <n v="36.680000000000007"/>
  </r>
  <r>
    <s v="TXN06481"/>
    <x v="276"/>
    <s v="CUST0314"/>
    <x v="1328"/>
    <x v="1"/>
    <x v="67"/>
    <x v="67"/>
    <x v="3"/>
    <n v="3"/>
    <n v="31.5"/>
    <n v="5.33"/>
    <n v="15.99"/>
    <n v="94.5"/>
    <n v="-78.510000000000005"/>
  </r>
  <r>
    <s v="TXN06482"/>
    <x v="123"/>
    <s v="CUST0057"/>
    <x v="1171"/>
    <x v="0"/>
    <x v="70"/>
    <x v="70"/>
    <x v="2"/>
    <n v="4"/>
    <n v="36.229999999999997"/>
    <n v="11.98"/>
    <n v="47.92"/>
    <n v="144.91999999999999"/>
    <n v="-96.999999999999986"/>
  </r>
  <r>
    <s v="TXN06483"/>
    <x v="284"/>
    <s v="CUST1266"/>
    <x v="1220"/>
    <x v="1"/>
    <x v="48"/>
    <x v="48"/>
    <x v="0"/>
    <n v="1"/>
    <n v="1.01"/>
    <n v="56.2"/>
    <n v="56.2"/>
    <n v="1.01"/>
    <n v="55.190000000000005"/>
  </r>
  <r>
    <s v="TXN06484"/>
    <x v="110"/>
    <s v="CUST1450"/>
    <x v="713"/>
    <x v="1"/>
    <x v="28"/>
    <x v="28"/>
    <x v="3"/>
    <n v="5"/>
    <n v="16.21"/>
    <n v="68.69"/>
    <n v="343.45"/>
    <n v="81.050000000000011"/>
    <n v="262.39999999999998"/>
  </r>
  <r>
    <s v="TXN06485"/>
    <x v="38"/>
    <s v="CUST1114"/>
    <x v="89"/>
    <x v="3"/>
    <x v="17"/>
    <x v="17"/>
    <x v="1"/>
    <n v="7"/>
    <n v="26.74"/>
    <n v="56.12"/>
    <n v="392.84"/>
    <n v="187.17999999999998"/>
    <n v="205.66"/>
  </r>
  <r>
    <s v="TXN06486"/>
    <x v="222"/>
    <s v="CUST0162"/>
    <x v="1469"/>
    <x v="3"/>
    <x v="31"/>
    <x v="31"/>
    <x v="3"/>
    <n v="8"/>
    <n v="13.9"/>
    <n v="97.29"/>
    <n v="778.32"/>
    <n v="111.2"/>
    <n v="667.12"/>
  </r>
  <r>
    <s v="TXN06487"/>
    <x v="151"/>
    <s v="CUST1172"/>
    <x v="1121"/>
    <x v="1"/>
    <x v="16"/>
    <x v="16"/>
    <x v="3"/>
    <n v="3"/>
    <n v="47.88"/>
    <n v="53.45"/>
    <n v="160.35000000000002"/>
    <n v="143.64000000000001"/>
    <n v="16.710000000000008"/>
  </r>
  <r>
    <s v="TXN06488"/>
    <x v="169"/>
    <s v="CUST0784"/>
    <x v="495"/>
    <x v="3"/>
    <x v="36"/>
    <x v="36"/>
    <x v="2"/>
    <n v="7"/>
    <n v="44.18"/>
    <n v="60.67"/>
    <n v="424.69"/>
    <n v="309.26"/>
    <n v="115.43"/>
  </r>
  <r>
    <s v="TXN06489"/>
    <x v="43"/>
    <s v="CUST0052"/>
    <x v="28"/>
    <x v="0"/>
    <x v="46"/>
    <x v="46"/>
    <x v="3"/>
    <n v="2"/>
    <n v="15.25"/>
    <n v="35.54"/>
    <n v="71.08"/>
    <n v="30.5"/>
    <n v="40.58"/>
  </r>
  <r>
    <s v="TXN06490"/>
    <x v="248"/>
    <s v="CUST0268"/>
    <x v="762"/>
    <x v="0"/>
    <x v="35"/>
    <x v="35"/>
    <x v="4"/>
    <n v="5"/>
    <n v="48.19"/>
    <n v="69.41"/>
    <n v="347.04999999999995"/>
    <n v="240.95"/>
    <n v="106.09999999999997"/>
  </r>
  <r>
    <s v="TXN06491"/>
    <x v="128"/>
    <s v="CUST0930"/>
    <x v="30"/>
    <x v="1"/>
    <x v="53"/>
    <x v="53"/>
    <x v="2"/>
    <n v="5"/>
    <n v="23.58"/>
    <n v="50.43"/>
    <n v="252.15"/>
    <n v="117.89999999999999"/>
    <n v="134.25"/>
  </r>
  <r>
    <s v="TXN06492"/>
    <x v="13"/>
    <s v="CUST1300"/>
    <x v="1427"/>
    <x v="3"/>
    <x v="14"/>
    <x v="14"/>
    <x v="3"/>
    <n v="9"/>
    <n v="23.97"/>
    <n v="43.23"/>
    <n v="389.07"/>
    <n v="215.73"/>
    <n v="173.34"/>
  </r>
  <r>
    <s v="TXN06493"/>
    <x v="364"/>
    <s v="CUST1294"/>
    <x v="1197"/>
    <x v="2"/>
    <x v="73"/>
    <x v="73"/>
    <x v="1"/>
    <n v="9"/>
    <n v="14.95"/>
    <n v="91.52"/>
    <n v="823.68"/>
    <n v="134.54999999999998"/>
    <n v="689.13"/>
  </r>
  <r>
    <s v="TXN06494"/>
    <x v="130"/>
    <s v="CUST0734"/>
    <x v="1358"/>
    <x v="2"/>
    <x v="17"/>
    <x v="17"/>
    <x v="1"/>
    <n v="7"/>
    <n v="26.74"/>
    <n v="65.09"/>
    <n v="455.63"/>
    <n v="187.17999999999998"/>
    <n v="268.45000000000005"/>
  </r>
  <r>
    <s v="TXN06495"/>
    <x v="147"/>
    <s v="CUST0383"/>
    <x v="1160"/>
    <x v="3"/>
    <x v="5"/>
    <x v="5"/>
    <x v="2"/>
    <n v="9"/>
    <n v="35.82"/>
    <n v="67.349999999999994"/>
    <n v="606.15"/>
    <n v="322.38"/>
    <n v="283.77"/>
  </r>
  <r>
    <s v="TXN06496"/>
    <x v="55"/>
    <s v="CUST0491"/>
    <x v="1191"/>
    <x v="1"/>
    <x v="43"/>
    <x v="43"/>
    <x v="0"/>
    <n v="7"/>
    <n v="30.96"/>
    <n v="37.31"/>
    <n v="261.17"/>
    <n v="216.72"/>
    <n v="44.450000000000017"/>
  </r>
  <r>
    <s v="TXN06497"/>
    <x v="188"/>
    <s v="CUST1337"/>
    <x v="1293"/>
    <x v="2"/>
    <x v="40"/>
    <x v="40"/>
    <x v="4"/>
    <n v="7"/>
    <n v="21.9"/>
    <n v="8.15"/>
    <n v="57.050000000000004"/>
    <n v="153.29999999999998"/>
    <n v="-96.249999999999972"/>
  </r>
  <r>
    <s v="TXN06498"/>
    <x v="13"/>
    <s v="CUST0455"/>
    <x v="983"/>
    <x v="1"/>
    <x v="54"/>
    <x v="54"/>
    <x v="1"/>
    <n v="2"/>
    <n v="48.6"/>
    <n v="13.97"/>
    <n v="27.94"/>
    <n v="97.2"/>
    <n v="-69.260000000000005"/>
  </r>
  <r>
    <s v="TXN06499"/>
    <x v="176"/>
    <s v="CUST0609"/>
    <x v="1149"/>
    <x v="0"/>
    <x v="9"/>
    <x v="9"/>
    <x v="4"/>
    <n v="5"/>
    <n v="38.15"/>
    <n v="84.31"/>
    <n v="421.55"/>
    <n v="190.75"/>
    <n v="230.8"/>
  </r>
  <r>
    <s v="TXN06500"/>
    <x v="123"/>
    <s v="CUST0397"/>
    <x v="193"/>
    <x v="1"/>
    <x v="44"/>
    <x v="44"/>
    <x v="4"/>
    <n v="3"/>
    <n v="2.25"/>
    <n v="15.6"/>
    <n v="46.8"/>
    <n v="6.75"/>
    <n v="40.049999999999997"/>
  </r>
  <r>
    <s v="TXN06501"/>
    <x v="359"/>
    <s v="CUST1097"/>
    <x v="722"/>
    <x v="1"/>
    <x v="63"/>
    <x v="63"/>
    <x v="4"/>
    <n v="9"/>
    <n v="28.03"/>
    <n v="82.83"/>
    <n v="745.47"/>
    <n v="252.27"/>
    <n v="493.20000000000005"/>
  </r>
  <r>
    <s v="TXN06502"/>
    <x v="220"/>
    <s v="CUST0503"/>
    <x v="553"/>
    <x v="1"/>
    <x v="54"/>
    <x v="54"/>
    <x v="1"/>
    <n v="8"/>
    <n v="48.6"/>
    <n v="12.46"/>
    <n v="99.68"/>
    <n v="388.8"/>
    <n v="-289.12"/>
  </r>
  <r>
    <s v="TXN06503"/>
    <x v="140"/>
    <s v="CUST1488"/>
    <x v="1288"/>
    <x v="0"/>
    <x v="10"/>
    <x v="10"/>
    <x v="1"/>
    <n v="3"/>
    <n v="41.78"/>
    <n v="77.2"/>
    <n v="231.60000000000002"/>
    <n v="125.34"/>
    <n v="106.26000000000002"/>
  </r>
  <r>
    <s v="TXN06504"/>
    <x v="352"/>
    <s v="CUST0775"/>
    <x v="1388"/>
    <x v="0"/>
    <x v="41"/>
    <x v="41"/>
    <x v="4"/>
    <n v="4"/>
    <n v="45.1"/>
    <n v="85.13"/>
    <n v="340.52"/>
    <n v="180.4"/>
    <n v="160.11999999999998"/>
  </r>
  <r>
    <s v="TXN06505"/>
    <x v="274"/>
    <s v="CUST0534"/>
    <x v="576"/>
    <x v="2"/>
    <x v="5"/>
    <x v="5"/>
    <x v="2"/>
    <n v="7"/>
    <n v="35.82"/>
    <n v="62.72"/>
    <n v="439.03999999999996"/>
    <n v="250.74"/>
    <n v="188.29999999999995"/>
  </r>
  <r>
    <s v="TXN06506"/>
    <x v="24"/>
    <s v="CUST1351"/>
    <x v="65"/>
    <x v="1"/>
    <x v="68"/>
    <x v="68"/>
    <x v="0"/>
    <n v="3"/>
    <n v="1.38"/>
    <n v="37.67"/>
    <n v="113.01"/>
    <n v="4.1399999999999997"/>
    <n v="108.87"/>
  </r>
  <r>
    <s v="TXN06507"/>
    <x v="11"/>
    <s v="CUST0106"/>
    <x v="70"/>
    <x v="1"/>
    <x v="2"/>
    <x v="2"/>
    <x v="1"/>
    <n v="8"/>
    <n v="33.65"/>
    <n v="49.6"/>
    <n v="396.8"/>
    <n v="269.2"/>
    <n v="127.60000000000002"/>
  </r>
  <r>
    <s v="TXN06508"/>
    <x v="319"/>
    <s v="CUST0564"/>
    <x v="593"/>
    <x v="2"/>
    <x v="11"/>
    <x v="11"/>
    <x v="2"/>
    <n v="7"/>
    <n v="45.97"/>
    <n v="26.23"/>
    <n v="183.61"/>
    <n v="321.78999999999996"/>
    <n v="-138.17999999999995"/>
  </r>
  <r>
    <s v="TXN06509"/>
    <x v="196"/>
    <s v="CUST0170"/>
    <x v="1415"/>
    <x v="1"/>
    <x v="32"/>
    <x v="32"/>
    <x v="1"/>
    <n v="5"/>
    <n v="3.21"/>
    <n v="78.400000000000006"/>
    <n v="392"/>
    <n v="16.05"/>
    <n v="375.95"/>
  </r>
  <r>
    <s v="TXN06510"/>
    <x v="357"/>
    <s v="CUST0295"/>
    <x v="389"/>
    <x v="0"/>
    <x v="38"/>
    <x v="38"/>
    <x v="3"/>
    <n v="9"/>
    <n v="32.54"/>
    <n v="83.55"/>
    <n v="751.94999999999993"/>
    <n v="292.86"/>
    <n v="459.08999999999992"/>
  </r>
  <r>
    <s v="TXN06511"/>
    <x v="261"/>
    <s v="CUST1285"/>
    <x v="238"/>
    <x v="3"/>
    <x v="47"/>
    <x v="47"/>
    <x v="2"/>
    <n v="7"/>
    <n v="29.86"/>
    <n v="75.8"/>
    <n v="530.6"/>
    <n v="209.01999999999998"/>
    <n v="321.58000000000004"/>
  </r>
  <r>
    <s v="TXN06512"/>
    <x v="155"/>
    <s v="CUST0048"/>
    <x v="1215"/>
    <x v="2"/>
    <x v="54"/>
    <x v="54"/>
    <x v="1"/>
    <n v="4"/>
    <n v="48.6"/>
    <n v="72.56"/>
    <n v="290.24"/>
    <n v="194.4"/>
    <n v="95.84"/>
  </r>
  <r>
    <s v="TXN06513"/>
    <x v="74"/>
    <s v="CUST1308"/>
    <x v="1364"/>
    <x v="3"/>
    <x v="72"/>
    <x v="72"/>
    <x v="1"/>
    <n v="8"/>
    <n v="3.66"/>
    <n v="73.209999999999994"/>
    <n v="585.67999999999995"/>
    <n v="29.28"/>
    <n v="556.4"/>
  </r>
  <r>
    <s v="TXN06514"/>
    <x v="325"/>
    <s v="CUST1187"/>
    <x v="754"/>
    <x v="3"/>
    <x v="14"/>
    <x v="14"/>
    <x v="3"/>
    <n v="9"/>
    <n v="23.97"/>
    <n v="96.95"/>
    <n v="872.55000000000007"/>
    <n v="215.73"/>
    <n v="656.82"/>
  </r>
  <r>
    <s v="TXN06515"/>
    <x v="341"/>
    <s v="CUST0212"/>
    <x v="317"/>
    <x v="1"/>
    <x v="33"/>
    <x v="33"/>
    <x v="3"/>
    <n v="3"/>
    <n v="35.53"/>
    <n v="66.72"/>
    <n v="200.16"/>
    <n v="106.59"/>
    <n v="93.57"/>
  </r>
  <r>
    <s v="TXN06516"/>
    <x v="92"/>
    <s v="CUST0228"/>
    <x v="676"/>
    <x v="3"/>
    <x v="18"/>
    <x v="18"/>
    <x v="4"/>
    <n v="1"/>
    <n v="45.26"/>
    <n v="51.02"/>
    <n v="51.02"/>
    <n v="45.26"/>
    <n v="5.7600000000000051"/>
  </r>
  <r>
    <s v="TXN06517"/>
    <x v="330"/>
    <s v="CUST0941"/>
    <x v="304"/>
    <x v="2"/>
    <x v="37"/>
    <x v="37"/>
    <x v="2"/>
    <n v="1"/>
    <n v="36.64"/>
    <n v="22.21"/>
    <n v="22.21"/>
    <n v="36.64"/>
    <n v="-14.43"/>
  </r>
  <r>
    <s v="TXN06518"/>
    <x v="48"/>
    <s v="CUST1221"/>
    <x v="365"/>
    <x v="3"/>
    <x v="41"/>
    <x v="41"/>
    <x v="4"/>
    <n v="5"/>
    <n v="45.1"/>
    <n v="28.06"/>
    <n v="140.29999999999998"/>
    <n v="225.5"/>
    <n v="-85.200000000000017"/>
  </r>
  <r>
    <s v="TXN06519"/>
    <x v="117"/>
    <s v="CUST0252"/>
    <x v="921"/>
    <x v="2"/>
    <x v="0"/>
    <x v="0"/>
    <x v="0"/>
    <n v="6"/>
    <n v="47.78"/>
    <n v="17.63"/>
    <n v="105.78"/>
    <n v="286.68"/>
    <n v="-180.9"/>
  </r>
  <r>
    <s v="TXN06520"/>
    <x v="0"/>
    <s v="CUST0220"/>
    <x v="412"/>
    <x v="2"/>
    <x v="74"/>
    <x v="74"/>
    <x v="3"/>
    <n v="1"/>
    <n v="8.86"/>
    <n v="71.48"/>
    <n v="71.48"/>
    <n v="8.86"/>
    <n v="62.620000000000005"/>
  </r>
  <r>
    <s v="TXN06521"/>
    <x v="189"/>
    <s v="CUST0291"/>
    <x v="546"/>
    <x v="0"/>
    <x v="37"/>
    <x v="37"/>
    <x v="2"/>
    <n v="5"/>
    <n v="36.64"/>
    <n v="91.39"/>
    <n v="456.95"/>
    <n v="183.2"/>
    <n v="273.75"/>
  </r>
  <r>
    <s v="TXN06522"/>
    <x v="335"/>
    <s v="CUST0579"/>
    <x v="403"/>
    <x v="3"/>
    <x v="10"/>
    <x v="10"/>
    <x v="1"/>
    <n v="3"/>
    <n v="41.78"/>
    <n v="87.63"/>
    <n v="262.89"/>
    <n v="125.34"/>
    <n v="137.54999999999998"/>
  </r>
  <r>
    <s v="TXN06523"/>
    <x v="81"/>
    <s v="CUST0537"/>
    <x v="1217"/>
    <x v="2"/>
    <x v="48"/>
    <x v="48"/>
    <x v="0"/>
    <n v="8"/>
    <n v="1.01"/>
    <n v="38.340000000000003"/>
    <n v="306.72000000000003"/>
    <n v="8.08"/>
    <n v="298.64000000000004"/>
  </r>
  <r>
    <s v="TXN06524"/>
    <x v="290"/>
    <s v="CUST0370"/>
    <x v="1158"/>
    <x v="3"/>
    <x v="28"/>
    <x v="28"/>
    <x v="3"/>
    <n v="4"/>
    <n v="16.21"/>
    <n v="38.799999999999997"/>
    <n v="155.19999999999999"/>
    <n v="64.84"/>
    <n v="90.359999999999985"/>
  </r>
  <r>
    <s v="TXN06525"/>
    <x v="320"/>
    <s v="CUST0191"/>
    <x v="142"/>
    <x v="3"/>
    <x v="68"/>
    <x v="68"/>
    <x v="0"/>
    <n v="6"/>
    <n v="1.38"/>
    <n v="58.1"/>
    <n v="348.6"/>
    <n v="8.2799999999999994"/>
    <n v="340.32000000000005"/>
  </r>
  <r>
    <s v="TXN06526"/>
    <x v="166"/>
    <s v="CUST0159"/>
    <x v="1356"/>
    <x v="3"/>
    <x v="9"/>
    <x v="9"/>
    <x v="4"/>
    <n v="3"/>
    <n v="38.15"/>
    <n v="48.45"/>
    <n v="145.35000000000002"/>
    <n v="114.44999999999999"/>
    <n v="30.900000000000034"/>
  </r>
  <r>
    <s v="TXN06527"/>
    <x v="144"/>
    <s v="CUST1013"/>
    <x v="451"/>
    <x v="1"/>
    <x v="65"/>
    <x v="65"/>
    <x v="1"/>
    <n v="7"/>
    <n v="47.62"/>
    <n v="36.93"/>
    <n v="258.51"/>
    <n v="333.34"/>
    <n v="-74.829999999999984"/>
  </r>
  <r>
    <s v="TXN06528"/>
    <x v="280"/>
    <s v="CUST0741"/>
    <x v="1023"/>
    <x v="1"/>
    <x v="73"/>
    <x v="73"/>
    <x v="1"/>
    <n v="3"/>
    <n v="14.95"/>
    <n v="15.93"/>
    <n v="47.79"/>
    <n v="44.849999999999994"/>
    <n v="2.9400000000000048"/>
  </r>
  <r>
    <s v="TXN06529"/>
    <x v="71"/>
    <s v="CUST0426"/>
    <x v="109"/>
    <x v="1"/>
    <x v="21"/>
    <x v="21"/>
    <x v="0"/>
    <n v="9"/>
    <n v="12.41"/>
    <n v="25.87"/>
    <n v="232.83"/>
    <n v="111.69"/>
    <n v="121.14000000000001"/>
  </r>
  <r>
    <s v="TXN06530"/>
    <x v="118"/>
    <s v="CUST0801"/>
    <x v="928"/>
    <x v="1"/>
    <x v="51"/>
    <x v="51"/>
    <x v="2"/>
    <n v="7"/>
    <n v="3.13"/>
    <n v="6.21"/>
    <n v="43.47"/>
    <n v="21.91"/>
    <n v="21.56"/>
  </r>
  <r>
    <s v="TXN06531"/>
    <x v="218"/>
    <s v="CUST0207"/>
    <x v="1294"/>
    <x v="0"/>
    <x v="34"/>
    <x v="34"/>
    <x v="2"/>
    <n v="5"/>
    <n v="8.02"/>
    <n v="78.45"/>
    <n v="392.25"/>
    <n v="40.099999999999994"/>
    <n v="352.15"/>
  </r>
  <r>
    <s v="TXN06532"/>
    <x v="74"/>
    <s v="CUST1006"/>
    <x v="1258"/>
    <x v="1"/>
    <x v="15"/>
    <x v="15"/>
    <x v="4"/>
    <n v="4"/>
    <n v="40"/>
    <n v="12.63"/>
    <n v="50.52"/>
    <n v="160"/>
    <n v="-109.47999999999999"/>
  </r>
  <r>
    <s v="TXN06533"/>
    <x v="283"/>
    <s v="CUST0045"/>
    <x v="1279"/>
    <x v="1"/>
    <x v="74"/>
    <x v="74"/>
    <x v="3"/>
    <n v="7"/>
    <n v="8.86"/>
    <n v="80.98"/>
    <n v="566.86"/>
    <n v="62.019999999999996"/>
    <n v="504.84000000000003"/>
  </r>
  <r>
    <s v="TXN06534"/>
    <x v="306"/>
    <s v="CUST0848"/>
    <x v="158"/>
    <x v="0"/>
    <x v="65"/>
    <x v="65"/>
    <x v="1"/>
    <n v="6"/>
    <n v="47.62"/>
    <n v="97.51"/>
    <n v="585.06000000000006"/>
    <n v="285.71999999999997"/>
    <n v="299.34000000000009"/>
  </r>
  <r>
    <s v="TXN06535"/>
    <x v="35"/>
    <s v="CUST0151"/>
    <x v="842"/>
    <x v="0"/>
    <x v="37"/>
    <x v="37"/>
    <x v="2"/>
    <n v="5"/>
    <n v="36.64"/>
    <n v="91.64"/>
    <n v="458.2"/>
    <n v="183.2"/>
    <n v="275"/>
  </r>
  <r>
    <s v="TXN06536"/>
    <x v="298"/>
    <s v="CUST0997"/>
    <x v="439"/>
    <x v="1"/>
    <x v="35"/>
    <x v="35"/>
    <x v="4"/>
    <n v="2"/>
    <n v="48.19"/>
    <n v="93.95"/>
    <n v="187.9"/>
    <n v="96.38"/>
    <n v="91.52000000000001"/>
  </r>
  <r>
    <s v="TXN06537"/>
    <x v="38"/>
    <s v="CUST1282"/>
    <x v="1468"/>
    <x v="1"/>
    <x v="40"/>
    <x v="40"/>
    <x v="4"/>
    <n v="2"/>
    <n v="21.9"/>
    <n v="54.63"/>
    <n v="109.26"/>
    <n v="43.8"/>
    <n v="65.460000000000008"/>
  </r>
  <r>
    <s v="TXN06538"/>
    <x v="62"/>
    <s v="CUST0157"/>
    <x v="1049"/>
    <x v="0"/>
    <x v="23"/>
    <x v="23"/>
    <x v="2"/>
    <n v="7"/>
    <n v="13.68"/>
    <n v="40.39"/>
    <n v="282.73"/>
    <n v="95.759999999999991"/>
    <n v="186.97000000000003"/>
  </r>
  <r>
    <s v="TXN06539"/>
    <x v="309"/>
    <s v="CUST0431"/>
    <x v="1196"/>
    <x v="0"/>
    <x v="42"/>
    <x v="42"/>
    <x v="1"/>
    <n v="9"/>
    <n v="1.35"/>
    <n v="15.75"/>
    <n v="141.75"/>
    <n v="12.15"/>
    <n v="129.6"/>
  </r>
  <r>
    <s v="TXN06540"/>
    <x v="148"/>
    <s v="CUST1408"/>
    <x v="312"/>
    <x v="1"/>
    <x v="9"/>
    <x v="9"/>
    <x v="4"/>
    <n v="6"/>
    <n v="38.15"/>
    <n v="88.41"/>
    <n v="530.46"/>
    <n v="228.89999999999998"/>
    <n v="301.56000000000006"/>
  </r>
  <r>
    <s v="TXN06541"/>
    <x v="115"/>
    <s v="CUST0860"/>
    <x v="71"/>
    <x v="2"/>
    <x v="31"/>
    <x v="31"/>
    <x v="3"/>
    <n v="2"/>
    <n v="13.9"/>
    <n v="91.46"/>
    <n v="182.92"/>
    <n v="27.8"/>
    <n v="155.11999999999998"/>
  </r>
  <r>
    <s v="TXN06542"/>
    <x v="180"/>
    <s v="CUST0769"/>
    <x v="261"/>
    <x v="0"/>
    <x v="17"/>
    <x v="17"/>
    <x v="1"/>
    <n v="9"/>
    <n v="26.74"/>
    <n v="94.66"/>
    <n v="851.93999999999994"/>
    <n v="240.66"/>
    <n v="611.28"/>
  </r>
  <r>
    <s v="TXN06543"/>
    <x v="55"/>
    <s v="CUST0643"/>
    <x v="1177"/>
    <x v="3"/>
    <x v="45"/>
    <x v="45"/>
    <x v="4"/>
    <n v="2"/>
    <n v="39.729999999999997"/>
    <n v="60.92"/>
    <n v="121.84"/>
    <n v="79.459999999999994"/>
    <n v="42.38000000000001"/>
  </r>
  <r>
    <s v="TXN06544"/>
    <x v="352"/>
    <s v="CUST1298"/>
    <x v="559"/>
    <x v="3"/>
    <x v="15"/>
    <x v="15"/>
    <x v="4"/>
    <n v="2"/>
    <n v="40"/>
    <n v="81.459999999999994"/>
    <n v="162.91999999999999"/>
    <n v="80"/>
    <n v="82.919999999999987"/>
  </r>
  <r>
    <s v="TXN06545"/>
    <x v="220"/>
    <s v="CUST0924"/>
    <x v="27"/>
    <x v="0"/>
    <x v="66"/>
    <x v="66"/>
    <x v="2"/>
    <n v="4"/>
    <n v="31.85"/>
    <n v="35.67"/>
    <n v="142.68"/>
    <n v="127.4"/>
    <n v="15.280000000000001"/>
  </r>
  <r>
    <s v="TXN06546"/>
    <x v="192"/>
    <s v="CUST0330"/>
    <x v="957"/>
    <x v="3"/>
    <x v="6"/>
    <x v="6"/>
    <x v="1"/>
    <n v="4"/>
    <n v="49.21"/>
    <n v="89.2"/>
    <n v="356.8"/>
    <n v="196.84"/>
    <n v="159.96"/>
  </r>
  <r>
    <s v="TXN06547"/>
    <x v="217"/>
    <s v="CUST0369"/>
    <x v="19"/>
    <x v="3"/>
    <x v="61"/>
    <x v="61"/>
    <x v="1"/>
    <n v="1"/>
    <n v="36.08"/>
    <n v="14.84"/>
    <n v="14.84"/>
    <n v="36.08"/>
    <n v="-21.24"/>
  </r>
  <r>
    <s v="TXN06548"/>
    <x v="131"/>
    <s v="CUST0612"/>
    <x v="122"/>
    <x v="2"/>
    <x v="6"/>
    <x v="6"/>
    <x v="1"/>
    <n v="4"/>
    <n v="49.21"/>
    <n v="28.97"/>
    <n v="115.88"/>
    <n v="196.84"/>
    <n v="-80.960000000000008"/>
  </r>
  <r>
    <s v="TXN06549"/>
    <x v="128"/>
    <s v="CUST0021"/>
    <x v="1309"/>
    <x v="2"/>
    <x v="17"/>
    <x v="17"/>
    <x v="1"/>
    <n v="7"/>
    <n v="26.74"/>
    <n v="39.200000000000003"/>
    <n v="274.40000000000003"/>
    <n v="187.17999999999998"/>
    <n v="87.220000000000056"/>
  </r>
  <r>
    <s v="TXN06550"/>
    <x v="81"/>
    <s v="CUST0366"/>
    <x v="127"/>
    <x v="2"/>
    <x v="30"/>
    <x v="30"/>
    <x v="3"/>
    <n v="1"/>
    <n v="24.03"/>
    <n v="12.66"/>
    <n v="12.66"/>
    <n v="24.03"/>
    <n v="-11.370000000000001"/>
  </r>
  <r>
    <s v="TXN06551"/>
    <x v="81"/>
    <s v="CUST1351"/>
    <x v="65"/>
    <x v="1"/>
    <x v="1"/>
    <x v="1"/>
    <x v="1"/>
    <n v="4"/>
    <n v="22.93"/>
    <n v="70.23"/>
    <n v="280.92"/>
    <n v="91.72"/>
    <n v="189.20000000000002"/>
  </r>
  <r>
    <s v="TXN06552"/>
    <x v="290"/>
    <s v="CUST1162"/>
    <x v="431"/>
    <x v="0"/>
    <x v="68"/>
    <x v="68"/>
    <x v="0"/>
    <n v="7"/>
    <n v="1.38"/>
    <n v="54.86"/>
    <n v="384.02"/>
    <n v="9.66"/>
    <n v="374.35999999999996"/>
  </r>
  <r>
    <s v="TXN06553"/>
    <x v="130"/>
    <s v="CUST1293"/>
    <x v="1384"/>
    <x v="1"/>
    <x v="39"/>
    <x v="39"/>
    <x v="1"/>
    <n v="1"/>
    <n v="2.85"/>
    <n v="43.7"/>
    <n v="43.7"/>
    <n v="2.85"/>
    <n v="40.85"/>
  </r>
  <r>
    <s v="TXN06554"/>
    <x v="249"/>
    <s v="CUST1243"/>
    <x v="1340"/>
    <x v="2"/>
    <x v="17"/>
    <x v="17"/>
    <x v="1"/>
    <n v="4"/>
    <n v="26.74"/>
    <n v="18.97"/>
    <n v="75.88"/>
    <n v="106.96"/>
    <n v="-31.08"/>
  </r>
  <r>
    <s v="TXN06555"/>
    <x v="54"/>
    <s v="CUST0065"/>
    <x v="274"/>
    <x v="3"/>
    <x v="67"/>
    <x v="67"/>
    <x v="3"/>
    <n v="2"/>
    <n v="31.5"/>
    <n v="29.07"/>
    <n v="58.14"/>
    <n v="63"/>
    <n v="-4.8599999999999994"/>
  </r>
  <r>
    <s v="TXN06556"/>
    <x v="39"/>
    <s v="CUST0241"/>
    <x v="79"/>
    <x v="2"/>
    <x v="26"/>
    <x v="26"/>
    <x v="4"/>
    <n v="6"/>
    <n v="21.34"/>
    <n v="98.15"/>
    <n v="588.90000000000009"/>
    <n v="128.04"/>
    <n v="460.86000000000013"/>
  </r>
  <r>
    <s v="TXN06557"/>
    <x v="215"/>
    <s v="CUST0703"/>
    <x v="608"/>
    <x v="0"/>
    <x v="29"/>
    <x v="29"/>
    <x v="2"/>
    <n v="6"/>
    <n v="14.75"/>
    <n v="92.99"/>
    <n v="557.93999999999994"/>
    <n v="88.5"/>
    <n v="469.43999999999994"/>
  </r>
  <r>
    <s v="TXN06558"/>
    <x v="96"/>
    <s v="CUST0711"/>
    <x v="938"/>
    <x v="0"/>
    <x v="45"/>
    <x v="45"/>
    <x v="4"/>
    <n v="7"/>
    <n v="39.729999999999997"/>
    <n v="91.18"/>
    <n v="638.26"/>
    <n v="278.10999999999996"/>
    <n v="360.15000000000003"/>
  </r>
  <r>
    <s v="TXN06559"/>
    <x v="24"/>
    <s v="CUST0992"/>
    <x v="954"/>
    <x v="2"/>
    <x v="6"/>
    <x v="6"/>
    <x v="1"/>
    <n v="4"/>
    <n v="49.21"/>
    <n v="27.94"/>
    <n v="111.76"/>
    <n v="196.84"/>
    <n v="-85.08"/>
  </r>
  <r>
    <s v="TXN06560"/>
    <x v="273"/>
    <s v="CUST1258"/>
    <x v="696"/>
    <x v="1"/>
    <x v="31"/>
    <x v="31"/>
    <x v="3"/>
    <n v="2"/>
    <n v="13.9"/>
    <n v="11.74"/>
    <n v="23.48"/>
    <n v="27.8"/>
    <n v="-4.32"/>
  </r>
  <r>
    <s v="TXN06561"/>
    <x v="251"/>
    <s v="CUST1229"/>
    <x v="1184"/>
    <x v="0"/>
    <x v="14"/>
    <x v="14"/>
    <x v="3"/>
    <n v="3"/>
    <n v="23.97"/>
    <n v="92.35"/>
    <n v="277.04999999999995"/>
    <n v="71.91"/>
    <n v="205.13999999999996"/>
  </r>
  <r>
    <s v="TXN06562"/>
    <x v="237"/>
    <s v="CUST1120"/>
    <x v="22"/>
    <x v="3"/>
    <x v="3"/>
    <x v="3"/>
    <x v="0"/>
    <n v="1"/>
    <n v="28.91"/>
    <n v="68.92"/>
    <n v="68.92"/>
    <n v="28.91"/>
    <n v="40.010000000000005"/>
  </r>
  <r>
    <s v="TXN06563"/>
    <x v="199"/>
    <s v="CUST0011"/>
    <x v="869"/>
    <x v="3"/>
    <x v="28"/>
    <x v="28"/>
    <x v="3"/>
    <n v="7"/>
    <n v="16.21"/>
    <n v="54.17"/>
    <n v="379.19"/>
    <n v="113.47"/>
    <n v="265.72000000000003"/>
  </r>
  <r>
    <s v="TXN06564"/>
    <x v="346"/>
    <s v="CUST0325"/>
    <x v="1296"/>
    <x v="2"/>
    <x v="17"/>
    <x v="17"/>
    <x v="1"/>
    <n v="2"/>
    <n v="26.74"/>
    <n v="58.06"/>
    <n v="116.12"/>
    <n v="53.48"/>
    <n v="62.640000000000008"/>
  </r>
  <r>
    <s v="TXN06565"/>
    <x v="153"/>
    <s v="CUST1069"/>
    <x v="860"/>
    <x v="3"/>
    <x v="61"/>
    <x v="61"/>
    <x v="1"/>
    <n v="8"/>
    <n v="36.08"/>
    <n v="68.010000000000005"/>
    <n v="544.08000000000004"/>
    <n v="288.64"/>
    <n v="255.44000000000005"/>
  </r>
  <r>
    <s v="TXN06566"/>
    <x v="87"/>
    <s v="CUST0522"/>
    <x v="213"/>
    <x v="0"/>
    <x v="62"/>
    <x v="62"/>
    <x v="2"/>
    <n v="5"/>
    <n v="46.58"/>
    <n v="88.23"/>
    <n v="441.15000000000003"/>
    <n v="232.89999999999998"/>
    <n v="208.25000000000006"/>
  </r>
  <r>
    <s v="TXN06567"/>
    <x v="18"/>
    <s v="CUST0250"/>
    <x v="153"/>
    <x v="2"/>
    <x v="46"/>
    <x v="46"/>
    <x v="3"/>
    <n v="6"/>
    <n v="15.25"/>
    <n v="22.12"/>
    <n v="132.72"/>
    <n v="91.5"/>
    <n v="41.22"/>
  </r>
  <r>
    <s v="TXN06568"/>
    <x v="36"/>
    <s v="CUST0395"/>
    <x v="325"/>
    <x v="3"/>
    <x v="20"/>
    <x v="20"/>
    <x v="3"/>
    <n v="4"/>
    <n v="40.85"/>
    <n v="28.58"/>
    <n v="114.32"/>
    <n v="163.4"/>
    <n v="-49.080000000000013"/>
  </r>
  <r>
    <s v="TXN06569"/>
    <x v="220"/>
    <s v="CUST1242"/>
    <x v="1230"/>
    <x v="0"/>
    <x v="24"/>
    <x v="24"/>
    <x v="0"/>
    <n v="9"/>
    <n v="24.52"/>
    <n v="96.27"/>
    <n v="866.43"/>
    <n v="220.68"/>
    <n v="645.75"/>
  </r>
  <r>
    <s v="TXN06570"/>
    <x v="125"/>
    <s v="CUST0061"/>
    <x v="1108"/>
    <x v="2"/>
    <x v="71"/>
    <x v="71"/>
    <x v="4"/>
    <n v="3"/>
    <n v="22.03"/>
    <n v="79.28"/>
    <n v="237.84"/>
    <n v="66.09"/>
    <n v="171.75"/>
  </r>
  <r>
    <s v="TXN06571"/>
    <x v="77"/>
    <s v="CUST1098"/>
    <x v="250"/>
    <x v="0"/>
    <x v="62"/>
    <x v="62"/>
    <x v="2"/>
    <n v="8"/>
    <n v="46.58"/>
    <n v="57.56"/>
    <n v="460.48"/>
    <n v="372.64"/>
    <n v="87.840000000000032"/>
  </r>
  <r>
    <s v="TXN06572"/>
    <x v="323"/>
    <s v="CUST0048"/>
    <x v="1215"/>
    <x v="2"/>
    <x v="28"/>
    <x v="28"/>
    <x v="3"/>
    <n v="9"/>
    <n v="16.21"/>
    <n v="76.36"/>
    <n v="687.24"/>
    <n v="145.89000000000001"/>
    <n v="541.35"/>
  </r>
  <r>
    <s v="TXN06573"/>
    <x v="195"/>
    <s v="CUST1061"/>
    <x v="1378"/>
    <x v="0"/>
    <x v="72"/>
    <x v="72"/>
    <x v="1"/>
    <n v="5"/>
    <n v="3.66"/>
    <n v="16.84"/>
    <n v="84.2"/>
    <n v="18.3"/>
    <n v="65.900000000000006"/>
  </r>
  <r>
    <s v="TXN06574"/>
    <x v="312"/>
    <s v="CUST1049"/>
    <x v="988"/>
    <x v="1"/>
    <x v="62"/>
    <x v="62"/>
    <x v="2"/>
    <n v="8"/>
    <n v="46.58"/>
    <n v="32.07"/>
    <n v="256.56"/>
    <n v="372.64"/>
    <n v="-116.07999999999998"/>
  </r>
  <r>
    <s v="TXN06575"/>
    <x v="86"/>
    <s v="CUST0313"/>
    <x v="1111"/>
    <x v="3"/>
    <x v="23"/>
    <x v="23"/>
    <x v="2"/>
    <n v="4"/>
    <n v="13.68"/>
    <n v="89.29"/>
    <n v="357.16"/>
    <n v="54.72"/>
    <n v="302.44000000000005"/>
  </r>
  <r>
    <s v="TXN06576"/>
    <x v="153"/>
    <s v="CUST0443"/>
    <x v="281"/>
    <x v="0"/>
    <x v="10"/>
    <x v="10"/>
    <x v="1"/>
    <n v="8"/>
    <n v="41.78"/>
    <n v="31.58"/>
    <n v="252.64"/>
    <n v="334.24"/>
    <n v="-81.600000000000023"/>
  </r>
  <r>
    <s v="TXN06577"/>
    <x v="83"/>
    <s v="CUST0748"/>
    <x v="1441"/>
    <x v="3"/>
    <x v="21"/>
    <x v="21"/>
    <x v="0"/>
    <n v="7"/>
    <n v="12.41"/>
    <n v="53.37"/>
    <n v="373.59"/>
    <n v="86.87"/>
    <n v="286.71999999999997"/>
  </r>
  <r>
    <s v="TXN06578"/>
    <x v="358"/>
    <s v="CUST0236"/>
    <x v="1346"/>
    <x v="1"/>
    <x v="19"/>
    <x v="19"/>
    <x v="3"/>
    <n v="1"/>
    <n v="22.66"/>
    <n v="95.82"/>
    <n v="95.82"/>
    <n v="22.66"/>
    <n v="73.16"/>
  </r>
  <r>
    <s v="TXN06579"/>
    <x v="258"/>
    <s v="CUST0445"/>
    <x v="94"/>
    <x v="2"/>
    <x v="55"/>
    <x v="55"/>
    <x v="1"/>
    <n v="3"/>
    <n v="21.45"/>
    <n v="71.44"/>
    <n v="214.32"/>
    <n v="64.349999999999994"/>
    <n v="149.97"/>
  </r>
  <r>
    <s v="TXN06580"/>
    <x v="244"/>
    <s v="CUST0061"/>
    <x v="1108"/>
    <x v="2"/>
    <x v="36"/>
    <x v="36"/>
    <x v="2"/>
    <n v="4"/>
    <n v="44.18"/>
    <n v="31.39"/>
    <n v="125.56"/>
    <n v="176.72"/>
    <n v="-51.16"/>
  </r>
  <r>
    <s v="TXN06581"/>
    <x v="182"/>
    <s v="CUST0671"/>
    <x v="296"/>
    <x v="3"/>
    <x v="17"/>
    <x v="17"/>
    <x v="1"/>
    <n v="4"/>
    <n v="26.74"/>
    <n v="11.8"/>
    <n v="47.2"/>
    <n v="106.96"/>
    <n v="-59.759999999999991"/>
  </r>
  <r>
    <s v="TXN06582"/>
    <x v="139"/>
    <s v="CUST0284"/>
    <x v="889"/>
    <x v="0"/>
    <x v="10"/>
    <x v="10"/>
    <x v="1"/>
    <n v="9"/>
    <n v="41.78"/>
    <n v="67.8"/>
    <n v="610.19999999999993"/>
    <n v="376.02"/>
    <n v="234.17999999999995"/>
  </r>
  <r>
    <s v="TXN06583"/>
    <x v="75"/>
    <s v="CUST0451"/>
    <x v="854"/>
    <x v="1"/>
    <x v="58"/>
    <x v="58"/>
    <x v="0"/>
    <n v="9"/>
    <n v="11.76"/>
    <n v="31.82"/>
    <n v="286.38"/>
    <n v="105.84"/>
    <n v="180.54"/>
  </r>
  <r>
    <s v="TXN06584"/>
    <x v="145"/>
    <s v="CUST0171"/>
    <x v="877"/>
    <x v="2"/>
    <x v="9"/>
    <x v="9"/>
    <x v="4"/>
    <n v="5"/>
    <n v="38.15"/>
    <n v="50.92"/>
    <n v="254.60000000000002"/>
    <n v="190.75"/>
    <n v="63.850000000000023"/>
  </r>
  <r>
    <s v="TXN06585"/>
    <x v="229"/>
    <s v="CUST1491"/>
    <x v="704"/>
    <x v="1"/>
    <x v="65"/>
    <x v="65"/>
    <x v="1"/>
    <n v="2"/>
    <n v="47.62"/>
    <n v="67.430000000000007"/>
    <n v="134.86000000000001"/>
    <n v="95.24"/>
    <n v="39.620000000000019"/>
  </r>
  <r>
    <s v="TXN06586"/>
    <x v="9"/>
    <s v="CUST1417"/>
    <x v="38"/>
    <x v="0"/>
    <x v="27"/>
    <x v="27"/>
    <x v="3"/>
    <n v="1"/>
    <n v="9.64"/>
    <n v="15.92"/>
    <n v="15.92"/>
    <n v="9.64"/>
    <n v="6.2799999999999994"/>
  </r>
  <r>
    <s v="TXN06587"/>
    <x v="174"/>
    <s v="CUST0260"/>
    <x v="588"/>
    <x v="2"/>
    <x v="16"/>
    <x v="16"/>
    <x v="3"/>
    <n v="9"/>
    <n v="47.88"/>
    <n v="14.8"/>
    <n v="133.20000000000002"/>
    <n v="430.92"/>
    <n v="-297.72000000000003"/>
  </r>
  <r>
    <s v="TXN06588"/>
    <x v="321"/>
    <s v="CUST0549"/>
    <x v="1163"/>
    <x v="2"/>
    <x v="63"/>
    <x v="63"/>
    <x v="4"/>
    <n v="7"/>
    <n v="28.03"/>
    <n v="16.940000000000001"/>
    <n v="118.58000000000001"/>
    <n v="196.21"/>
    <n v="-77.63"/>
  </r>
  <r>
    <s v="TXN06589"/>
    <x v="153"/>
    <s v="CUST0561"/>
    <x v="334"/>
    <x v="2"/>
    <x v="51"/>
    <x v="51"/>
    <x v="2"/>
    <n v="7"/>
    <n v="3.13"/>
    <n v="18.87"/>
    <n v="132.09"/>
    <n v="21.91"/>
    <n v="110.18"/>
  </r>
  <r>
    <s v="TXN06590"/>
    <x v="270"/>
    <s v="CUST0987"/>
    <x v="236"/>
    <x v="2"/>
    <x v="34"/>
    <x v="34"/>
    <x v="2"/>
    <n v="7"/>
    <n v="8.02"/>
    <n v="32.68"/>
    <n v="228.76"/>
    <n v="56.14"/>
    <n v="172.62"/>
  </r>
  <r>
    <s v="TXN06591"/>
    <x v="335"/>
    <s v="CUST0409"/>
    <x v="1006"/>
    <x v="0"/>
    <x v="41"/>
    <x v="41"/>
    <x v="4"/>
    <n v="5"/>
    <n v="45.1"/>
    <n v="5.07"/>
    <n v="25.35"/>
    <n v="225.5"/>
    <n v="-200.15"/>
  </r>
  <r>
    <s v="TXN06592"/>
    <x v="161"/>
    <s v="CUST0189"/>
    <x v="666"/>
    <x v="0"/>
    <x v="19"/>
    <x v="19"/>
    <x v="3"/>
    <n v="4"/>
    <n v="22.66"/>
    <n v="99.19"/>
    <n v="396.76"/>
    <n v="90.64"/>
    <n v="306.12"/>
  </r>
  <r>
    <s v="TXN06593"/>
    <x v="27"/>
    <s v="CUST0714"/>
    <x v="404"/>
    <x v="3"/>
    <x v="21"/>
    <x v="21"/>
    <x v="0"/>
    <n v="7"/>
    <n v="12.41"/>
    <n v="27.51"/>
    <n v="192.57000000000002"/>
    <n v="86.87"/>
    <n v="105.70000000000002"/>
  </r>
  <r>
    <s v="TXN06594"/>
    <x v="322"/>
    <s v="CUST1451"/>
    <x v="671"/>
    <x v="1"/>
    <x v="13"/>
    <x v="13"/>
    <x v="0"/>
    <n v="7"/>
    <n v="4.59"/>
    <n v="91.32"/>
    <n v="639.24"/>
    <n v="32.129999999999995"/>
    <n v="607.11"/>
  </r>
  <r>
    <s v="TXN06595"/>
    <x v="137"/>
    <s v="CUST1130"/>
    <x v="1453"/>
    <x v="2"/>
    <x v="17"/>
    <x v="17"/>
    <x v="1"/>
    <n v="6"/>
    <n v="26.74"/>
    <n v="91.97"/>
    <n v="551.81999999999994"/>
    <n v="160.44"/>
    <n v="391.37999999999994"/>
  </r>
  <r>
    <s v="TXN06596"/>
    <x v="356"/>
    <s v="CUST1336"/>
    <x v="639"/>
    <x v="3"/>
    <x v="14"/>
    <x v="14"/>
    <x v="3"/>
    <n v="8"/>
    <n v="23.97"/>
    <n v="57.56"/>
    <n v="460.48"/>
    <n v="191.76"/>
    <n v="268.72000000000003"/>
  </r>
  <r>
    <s v="TXN06597"/>
    <x v="231"/>
    <s v="CUST0603"/>
    <x v="6"/>
    <x v="3"/>
    <x v="37"/>
    <x v="37"/>
    <x v="2"/>
    <n v="5"/>
    <n v="36.64"/>
    <n v="9.7200000000000006"/>
    <n v="48.6"/>
    <n v="183.2"/>
    <n v="-134.6"/>
  </r>
  <r>
    <s v="TXN06598"/>
    <x v="113"/>
    <s v="CUST0957"/>
    <x v="315"/>
    <x v="2"/>
    <x v="40"/>
    <x v="40"/>
    <x v="4"/>
    <n v="6"/>
    <n v="21.9"/>
    <n v="72.540000000000006"/>
    <n v="435.24"/>
    <n v="131.39999999999998"/>
    <n v="303.84000000000003"/>
  </r>
  <r>
    <s v="TXN06599"/>
    <x v="331"/>
    <s v="CUST1016"/>
    <x v="611"/>
    <x v="1"/>
    <x v="62"/>
    <x v="62"/>
    <x v="2"/>
    <n v="5"/>
    <n v="46.58"/>
    <n v="91.45"/>
    <n v="457.25"/>
    <n v="232.89999999999998"/>
    <n v="224.35000000000002"/>
  </r>
  <r>
    <s v="TXN06600"/>
    <x v="298"/>
    <s v="CUST0894"/>
    <x v="716"/>
    <x v="0"/>
    <x v="4"/>
    <x v="4"/>
    <x v="1"/>
    <n v="4"/>
    <n v="1.21"/>
    <n v="39.07"/>
    <n v="156.28"/>
    <n v="4.84"/>
    <n v="151.44"/>
  </r>
  <r>
    <s v="TXN06601"/>
    <x v="316"/>
    <s v="CUST1050"/>
    <x v="566"/>
    <x v="1"/>
    <x v="49"/>
    <x v="49"/>
    <x v="4"/>
    <n v="7"/>
    <n v="19.98"/>
    <n v="18.059999999999999"/>
    <n v="126.41999999999999"/>
    <n v="139.86000000000001"/>
    <n v="-13.440000000000026"/>
  </r>
  <r>
    <s v="TXN06602"/>
    <x v="233"/>
    <s v="CUST0820"/>
    <x v="1103"/>
    <x v="1"/>
    <x v="73"/>
    <x v="73"/>
    <x v="1"/>
    <n v="2"/>
    <n v="14.95"/>
    <n v="20.14"/>
    <n v="40.28"/>
    <n v="29.9"/>
    <n v="10.380000000000003"/>
  </r>
  <r>
    <s v="TXN06603"/>
    <x v="30"/>
    <s v="CUST0396"/>
    <x v="662"/>
    <x v="2"/>
    <x v="23"/>
    <x v="23"/>
    <x v="2"/>
    <n v="5"/>
    <n v="13.68"/>
    <n v="53.24"/>
    <n v="266.2"/>
    <n v="68.400000000000006"/>
    <n v="197.79999999999998"/>
  </r>
  <r>
    <s v="TXN06604"/>
    <x v="225"/>
    <s v="CUST0513"/>
    <x v="36"/>
    <x v="3"/>
    <x v="39"/>
    <x v="39"/>
    <x v="1"/>
    <n v="9"/>
    <n v="2.85"/>
    <n v="84.32"/>
    <n v="758.87999999999988"/>
    <n v="25.650000000000002"/>
    <n v="733.2299999999999"/>
  </r>
  <r>
    <s v="TXN06605"/>
    <x v="261"/>
    <s v="CUST0355"/>
    <x v="435"/>
    <x v="0"/>
    <x v="73"/>
    <x v="73"/>
    <x v="1"/>
    <n v="5"/>
    <n v="14.95"/>
    <n v="95.33"/>
    <n v="476.65"/>
    <n v="74.75"/>
    <n v="401.9"/>
  </r>
  <r>
    <s v="TXN06606"/>
    <x v="174"/>
    <s v="CUST0406"/>
    <x v="372"/>
    <x v="1"/>
    <x v="31"/>
    <x v="31"/>
    <x v="3"/>
    <n v="5"/>
    <n v="13.9"/>
    <n v="39.57"/>
    <n v="197.85"/>
    <n v="69.5"/>
    <n v="128.35"/>
  </r>
  <r>
    <s v="TXN06607"/>
    <x v="86"/>
    <s v="CUST1408"/>
    <x v="312"/>
    <x v="1"/>
    <x v="56"/>
    <x v="56"/>
    <x v="0"/>
    <n v="3"/>
    <n v="41.18"/>
    <n v="75.2"/>
    <n v="225.60000000000002"/>
    <n v="123.53999999999999"/>
    <n v="102.06000000000003"/>
  </r>
  <r>
    <s v="TXN06608"/>
    <x v="355"/>
    <s v="CUST1470"/>
    <x v="1151"/>
    <x v="0"/>
    <x v="63"/>
    <x v="63"/>
    <x v="4"/>
    <n v="3"/>
    <n v="28.03"/>
    <n v="58.01"/>
    <n v="174.03"/>
    <n v="84.09"/>
    <n v="89.94"/>
  </r>
  <r>
    <s v="TXN06609"/>
    <x v="156"/>
    <s v="CUST0576"/>
    <x v="592"/>
    <x v="0"/>
    <x v="4"/>
    <x v="4"/>
    <x v="1"/>
    <n v="8"/>
    <n v="1.21"/>
    <n v="92.32"/>
    <n v="738.56"/>
    <n v="9.68"/>
    <n v="728.88"/>
  </r>
  <r>
    <s v="TXN06610"/>
    <x v="246"/>
    <s v="CUST0805"/>
    <x v="692"/>
    <x v="2"/>
    <x v="41"/>
    <x v="41"/>
    <x v="4"/>
    <n v="8"/>
    <n v="45.1"/>
    <n v="59.08"/>
    <n v="472.64"/>
    <n v="360.8"/>
    <n v="111.83999999999997"/>
  </r>
  <r>
    <s v="TXN06611"/>
    <x v="120"/>
    <s v="CUST0211"/>
    <x v="409"/>
    <x v="0"/>
    <x v="20"/>
    <x v="20"/>
    <x v="3"/>
    <n v="9"/>
    <n v="40.85"/>
    <n v="69.22"/>
    <n v="622.98"/>
    <n v="367.65000000000003"/>
    <n v="255.32999999999998"/>
  </r>
  <r>
    <s v="TXN06612"/>
    <x v="269"/>
    <s v="CUST1196"/>
    <x v="888"/>
    <x v="0"/>
    <x v="2"/>
    <x v="2"/>
    <x v="1"/>
    <n v="6"/>
    <n v="33.65"/>
    <n v="46.12"/>
    <n v="276.71999999999997"/>
    <n v="201.89999999999998"/>
    <n v="74.819999999999993"/>
  </r>
  <r>
    <s v="TXN06613"/>
    <x v="204"/>
    <s v="CUST1204"/>
    <x v="1065"/>
    <x v="3"/>
    <x v="50"/>
    <x v="50"/>
    <x v="2"/>
    <n v="7"/>
    <n v="23.2"/>
    <n v="97.58"/>
    <n v="683.06"/>
    <n v="162.4"/>
    <n v="520.66"/>
  </r>
  <r>
    <s v="TXN06614"/>
    <x v="176"/>
    <s v="CUST0639"/>
    <x v="1052"/>
    <x v="0"/>
    <x v="74"/>
    <x v="74"/>
    <x v="3"/>
    <n v="4"/>
    <n v="8.86"/>
    <n v="34.25"/>
    <n v="137"/>
    <n v="35.44"/>
    <n v="101.56"/>
  </r>
  <r>
    <s v="TXN06615"/>
    <x v="176"/>
    <s v="CUST0340"/>
    <x v="264"/>
    <x v="2"/>
    <x v="25"/>
    <x v="25"/>
    <x v="2"/>
    <n v="8"/>
    <n v="40.75"/>
    <n v="41.06"/>
    <n v="328.48"/>
    <n v="326"/>
    <n v="2.4800000000000182"/>
  </r>
  <r>
    <s v="TXN06616"/>
    <x v="34"/>
    <s v="CUST0422"/>
    <x v="467"/>
    <x v="1"/>
    <x v="72"/>
    <x v="72"/>
    <x v="1"/>
    <n v="1"/>
    <n v="3.66"/>
    <n v="71.34"/>
    <n v="71.34"/>
    <n v="3.66"/>
    <n v="67.680000000000007"/>
  </r>
  <r>
    <s v="TXN06617"/>
    <x v="181"/>
    <s v="CUST1479"/>
    <x v="1084"/>
    <x v="1"/>
    <x v="32"/>
    <x v="32"/>
    <x v="1"/>
    <n v="7"/>
    <n v="3.21"/>
    <n v="67.06"/>
    <n v="469.42"/>
    <n v="22.47"/>
    <n v="446.95000000000005"/>
  </r>
  <r>
    <s v="TXN06618"/>
    <x v="259"/>
    <s v="CUST1000"/>
    <x v="1284"/>
    <x v="2"/>
    <x v="17"/>
    <x v="17"/>
    <x v="1"/>
    <n v="9"/>
    <n v="26.74"/>
    <n v="32.21"/>
    <n v="289.89"/>
    <n v="240.66"/>
    <n v="49.22999999999999"/>
  </r>
  <r>
    <s v="TXN06619"/>
    <x v="44"/>
    <s v="CUST0888"/>
    <x v="1429"/>
    <x v="0"/>
    <x v="47"/>
    <x v="47"/>
    <x v="2"/>
    <n v="9"/>
    <n v="29.86"/>
    <n v="42.69"/>
    <n v="384.21"/>
    <n v="268.74"/>
    <n v="115.46999999999997"/>
  </r>
  <r>
    <s v="TXN06620"/>
    <x v="363"/>
    <s v="CUST0914"/>
    <x v="75"/>
    <x v="1"/>
    <x v="17"/>
    <x v="17"/>
    <x v="1"/>
    <n v="6"/>
    <n v="26.74"/>
    <n v="75.66"/>
    <n v="453.96"/>
    <n v="160.44"/>
    <n v="293.52"/>
  </r>
  <r>
    <s v="TXN06621"/>
    <x v="34"/>
    <s v="CUST0868"/>
    <x v="1189"/>
    <x v="3"/>
    <x v="3"/>
    <x v="3"/>
    <x v="0"/>
    <n v="3"/>
    <n v="28.91"/>
    <n v="69.040000000000006"/>
    <n v="207.12"/>
    <n v="86.73"/>
    <n v="120.39"/>
  </r>
  <r>
    <s v="TXN06622"/>
    <x v="105"/>
    <s v="CUST1222"/>
    <x v="450"/>
    <x v="0"/>
    <x v="51"/>
    <x v="51"/>
    <x v="2"/>
    <n v="2"/>
    <n v="3.13"/>
    <n v="98.84"/>
    <n v="197.68"/>
    <n v="6.26"/>
    <n v="191.42000000000002"/>
  </r>
  <r>
    <s v="TXN06623"/>
    <x v="42"/>
    <s v="CUST0557"/>
    <x v="275"/>
    <x v="3"/>
    <x v="70"/>
    <x v="70"/>
    <x v="2"/>
    <n v="8"/>
    <n v="36.229999999999997"/>
    <n v="35.51"/>
    <n v="284.08"/>
    <n v="289.83999999999997"/>
    <n v="-5.7599999999999909"/>
  </r>
  <r>
    <s v="TXN06624"/>
    <x v="357"/>
    <s v="CUST0653"/>
    <x v="344"/>
    <x v="3"/>
    <x v="59"/>
    <x v="59"/>
    <x v="0"/>
    <n v="6"/>
    <n v="35.39"/>
    <n v="33.07"/>
    <n v="198.42000000000002"/>
    <n v="212.34"/>
    <n v="-13.919999999999987"/>
  </r>
  <r>
    <s v="TXN06625"/>
    <x v="103"/>
    <s v="CUST1276"/>
    <x v="83"/>
    <x v="1"/>
    <x v="13"/>
    <x v="13"/>
    <x v="0"/>
    <n v="1"/>
    <n v="4.59"/>
    <n v="75.849999999999994"/>
    <n v="75.849999999999994"/>
    <n v="4.59"/>
    <n v="71.259999999999991"/>
  </r>
  <r>
    <s v="TXN06626"/>
    <x v="192"/>
    <s v="CUST0221"/>
    <x v="1058"/>
    <x v="3"/>
    <x v="59"/>
    <x v="59"/>
    <x v="0"/>
    <n v="1"/>
    <n v="35.39"/>
    <n v="22.21"/>
    <n v="22.21"/>
    <n v="35.39"/>
    <n v="-13.18"/>
  </r>
  <r>
    <s v="TXN06627"/>
    <x v="17"/>
    <s v="CUST1244"/>
    <x v="1416"/>
    <x v="0"/>
    <x v="6"/>
    <x v="6"/>
    <x v="1"/>
    <n v="3"/>
    <n v="49.21"/>
    <n v="69.45"/>
    <n v="208.35000000000002"/>
    <n v="147.63"/>
    <n v="60.720000000000027"/>
  </r>
  <r>
    <s v="TXN06628"/>
    <x v="319"/>
    <s v="CUST0785"/>
    <x v="613"/>
    <x v="3"/>
    <x v="17"/>
    <x v="17"/>
    <x v="1"/>
    <n v="5"/>
    <n v="26.74"/>
    <n v="18.2"/>
    <n v="91"/>
    <n v="133.69999999999999"/>
    <n v="-42.699999999999989"/>
  </r>
  <r>
    <s v="TXN06629"/>
    <x v="225"/>
    <s v="CUST0880"/>
    <x v="1389"/>
    <x v="0"/>
    <x v="32"/>
    <x v="32"/>
    <x v="1"/>
    <n v="8"/>
    <n v="3.21"/>
    <n v="84.93"/>
    <n v="679.44"/>
    <n v="25.68"/>
    <n v="653.7600000000001"/>
  </r>
  <r>
    <s v="TXN06630"/>
    <x v="15"/>
    <s v="CUST0410"/>
    <x v="841"/>
    <x v="3"/>
    <x v="18"/>
    <x v="18"/>
    <x v="4"/>
    <n v="9"/>
    <n v="45.26"/>
    <n v="19.48"/>
    <n v="175.32"/>
    <n v="407.34"/>
    <n v="-232.01999999999998"/>
  </r>
  <r>
    <s v="TXN06631"/>
    <x v="176"/>
    <s v="CUST1162"/>
    <x v="431"/>
    <x v="0"/>
    <x v="8"/>
    <x v="8"/>
    <x v="0"/>
    <n v="4"/>
    <n v="37.880000000000003"/>
    <n v="74.900000000000006"/>
    <n v="299.60000000000002"/>
    <n v="151.52000000000001"/>
    <n v="148.08000000000001"/>
  </r>
  <r>
    <s v="TXN06632"/>
    <x v="104"/>
    <s v="CUST0723"/>
    <x v="568"/>
    <x v="0"/>
    <x v="5"/>
    <x v="5"/>
    <x v="2"/>
    <n v="7"/>
    <n v="35.82"/>
    <n v="10.52"/>
    <n v="73.64"/>
    <n v="250.74"/>
    <n v="-177.10000000000002"/>
  </r>
  <r>
    <s v="TXN06633"/>
    <x v="217"/>
    <s v="CUST0766"/>
    <x v="1249"/>
    <x v="2"/>
    <x v="70"/>
    <x v="70"/>
    <x v="2"/>
    <n v="7"/>
    <n v="36.229999999999997"/>
    <n v="32.229999999999997"/>
    <n v="225.60999999999999"/>
    <n v="253.60999999999999"/>
    <n v="-28"/>
  </r>
  <r>
    <s v="TXN06634"/>
    <x v="16"/>
    <s v="CUST1296"/>
    <x v="736"/>
    <x v="3"/>
    <x v="12"/>
    <x v="12"/>
    <x v="2"/>
    <n v="7"/>
    <n v="32.950000000000003"/>
    <n v="53.37"/>
    <n v="373.59"/>
    <n v="230.65000000000003"/>
    <n v="142.93999999999994"/>
  </r>
  <r>
    <s v="TXN06635"/>
    <x v="306"/>
    <s v="CUST0132"/>
    <x v="1167"/>
    <x v="3"/>
    <x v="45"/>
    <x v="45"/>
    <x v="4"/>
    <n v="8"/>
    <n v="39.729999999999997"/>
    <n v="59.96"/>
    <n v="479.68"/>
    <n v="317.83999999999997"/>
    <n v="161.84000000000003"/>
  </r>
  <r>
    <s v="TXN06636"/>
    <x v="83"/>
    <s v="CUST0921"/>
    <x v="47"/>
    <x v="0"/>
    <x v="68"/>
    <x v="68"/>
    <x v="0"/>
    <n v="7"/>
    <n v="1.38"/>
    <n v="67.77"/>
    <n v="474.39"/>
    <n v="9.66"/>
    <n v="464.72999999999996"/>
  </r>
  <r>
    <s v="TXN06637"/>
    <x v="327"/>
    <s v="CUST0343"/>
    <x v="616"/>
    <x v="3"/>
    <x v="64"/>
    <x v="64"/>
    <x v="4"/>
    <n v="9"/>
    <n v="34.61"/>
    <n v="54.89"/>
    <n v="494.01"/>
    <n v="311.49"/>
    <n v="182.51999999999998"/>
  </r>
  <r>
    <s v="TXN06638"/>
    <x v="342"/>
    <s v="CUST0070"/>
    <x v="663"/>
    <x v="3"/>
    <x v="52"/>
    <x v="52"/>
    <x v="1"/>
    <n v="8"/>
    <n v="14.27"/>
    <n v="61.58"/>
    <n v="492.64"/>
    <n v="114.16"/>
    <n v="378.48"/>
  </r>
  <r>
    <s v="TXN06639"/>
    <x v="205"/>
    <s v="CUST1048"/>
    <x v="55"/>
    <x v="3"/>
    <x v="58"/>
    <x v="58"/>
    <x v="0"/>
    <n v="7"/>
    <n v="11.76"/>
    <n v="60.5"/>
    <n v="423.5"/>
    <n v="82.32"/>
    <n v="341.18"/>
  </r>
  <r>
    <s v="TXN06640"/>
    <x v="156"/>
    <s v="CUST0519"/>
    <x v="84"/>
    <x v="1"/>
    <x v="47"/>
    <x v="47"/>
    <x v="2"/>
    <n v="4"/>
    <n v="29.86"/>
    <n v="74.23"/>
    <n v="296.92"/>
    <n v="119.44"/>
    <n v="177.48000000000002"/>
  </r>
  <r>
    <s v="TXN06641"/>
    <x v="24"/>
    <s v="CUST1202"/>
    <x v="1379"/>
    <x v="2"/>
    <x v="16"/>
    <x v="16"/>
    <x v="3"/>
    <n v="9"/>
    <n v="47.88"/>
    <n v="89.37"/>
    <n v="804.33"/>
    <n v="430.92"/>
    <n v="373.41"/>
  </r>
  <r>
    <s v="TXN06642"/>
    <x v="54"/>
    <s v="CUST0840"/>
    <x v="97"/>
    <x v="2"/>
    <x v="14"/>
    <x v="14"/>
    <x v="3"/>
    <n v="8"/>
    <n v="23.97"/>
    <n v="48.5"/>
    <n v="388"/>
    <n v="191.76"/>
    <n v="196.24"/>
  </r>
  <r>
    <s v="TXN06643"/>
    <x v="181"/>
    <s v="CUST0602"/>
    <x v="1113"/>
    <x v="0"/>
    <x v="17"/>
    <x v="17"/>
    <x v="1"/>
    <n v="4"/>
    <n v="26.74"/>
    <n v="10.24"/>
    <n v="40.96"/>
    <n v="106.96"/>
    <n v="-66"/>
  </r>
  <r>
    <s v="TXN06644"/>
    <x v="214"/>
    <s v="CUST1237"/>
    <x v="597"/>
    <x v="1"/>
    <x v="8"/>
    <x v="8"/>
    <x v="0"/>
    <n v="7"/>
    <n v="37.880000000000003"/>
    <n v="17.13"/>
    <n v="119.91"/>
    <n v="265.16000000000003"/>
    <n v="-145.25000000000003"/>
  </r>
  <r>
    <s v="TXN06645"/>
    <x v="123"/>
    <s v="CUST1322"/>
    <x v="693"/>
    <x v="2"/>
    <x v="20"/>
    <x v="20"/>
    <x v="3"/>
    <n v="1"/>
    <n v="40.85"/>
    <n v="47.93"/>
    <n v="47.93"/>
    <n v="40.85"/>
    <n v="7.0799999999999983"/>
  </r>
  <r>
    <s v="TXN06646"/>
    <x v="225"/>
    <s v="CUST1087"/>
    <x v="630"/>
    <x v="0"/>
    <x v="59"/>
    <x v="59"/>
    <x v="0"/>
    <n v="1"/>
    <n v="35.39"/>
    <n v="62.5"/>
    <n v="62.5"/>
    <n v="35.39"/>
    <n v="27.11"/>
  </r>
  <r>
    <s v="TXN06647"/>
    <x v="259"/>
    <s v="CUST0722"/>
    <x v="1068"/>
    <x v="3"/>
    <x v="66"/>
    <x v="66"/>
    <x v="2"/>
    <n v="8"/>
    <n v="31.85"/>
    <n v="88.4"/>
    <n v="707.2"/>
    <n v="254.8"/>
    <n v="452.40000000000003"/>
  </r>
  <r>
    <s v="TXN06648"/>
    <x v="54"/>
    <s v="CUST0816"/>
    <x v="0"/>
    <x v="0"/>
    <x v="34"/>
    <x v="34"/>
    <x v="2"/>
    <n v="6"/>
    <n v="8.02"/>
    <n v="24.15"/>
    <n v="144.89999999999998"/>
    <n v="48.12"/>
    <n v="96.779999999999973"/>
  </r>
  <r>
    <s v="TXN06649"/>
    <x v="116"/>
    <s v="CUST0062"/>
    <x v="398"/>
    <x v="0"/>
    <x v="22"/>
    <x v="22"/>
    <x v="0"/>
    <n v="2"/>
    <n v="19.34"/>
    <n v="94.44"/>
    <n v="188.88"/>
    <n v="38.68"/>
    <n v="150.19999999999999"/>
  </r>
  <r>
    <s v="TXN06650"/>
    <x v="48"/>
    <s v="CUST0235"/>
    <x v="335"/>
    <x v="2"/>
    <x v="39"/>
    <x v="39"/>
    <x v="1"/>
    <n v="2"/>
    <n v="2.85"/>
    <n v="73.39"/>
    <n v="146.78"/>
    <n v="5.7"/>
    <n v="141.08000000000001"/>
  </r>
  <r>
    <s v="TXN06651"/>
    <x v="84"/>
    <s v="CUST0369"/>
    <x v="19"/>
    <x v="3"/>
    <x v="72"/>
    <x v="72"/>
    <x v="1"/>
    <n v="6"/>
    <n v="3.66"/>
    <n v="47.46"/>
    <n v="284.76"/>
    <n v="21.96"/>
    <n v="262.8"/>
  </r>
  <r>
    <s v="TXN06652"/>
    <x v="287"/>
    <s v="CUST0661"/>
    <x v="1036"/>
    <x v="2"/>
    <x v="17"/>
    <x v="17"/>
    <x v="1"/>
    <n v="3"/>
    <n v="26.74"/>
    <n v="56.55"/>
    <n v="169.64999999999998"/>
    <n v="80.22"/>
    <n v="89.429999999999978"/>
  </r>
  <r>
    <s v="TXN06653"/>
    <x v="230"/>
    <s v="CUST0880"/>
    <x v="1389"/>
    <x v="0"/>
    <x v="62"/>
    <x v="62"/>
    <x v="2"/>
    <n v="9"/>
    <n v="46.58"/>
    <n v="49.14"/>
    <n v="442.26"/>
    <n v="419.21999999999997"/>
    <n v="23.04000000000002"/>
  </r>
  <r>
    <s v="TXN06654"/>
    <x v="124"/>
    <s v="CUST0381"/>
    <x v="527"/>
    <x v="1"/>
    <x v="14"/>
    <x v="14"/>
    <x v="3"/>
    <n v="8"/>
    <n v="23.97"/>
    <n v="82.54"/>
    <n v="660.32"/>
    <n v="191.76"/>
    <n v="468.56000000000006"/>
  </r>
  <r>
    <s v="TXN06655"/>
    <x v="340"/>
    <s v="CUST0733"/>
    <x v="1361"/>
    <x v="1"/>
    <x v="60"/>
    <x v="60"/>
    <x v="1"/>
    <n v="8"/>
    <n v="42.74"/>
    <n v="51.05"/>
    <n v="408.4"/>
    <n v="341.92"/>
    <n v="66.479999999999961"/>
  </r>
  <r>
    <s v="TXN06656"/>
    <x v="162"/>
    <s v="CUST0503"/>
    <x v="553"/>
    <x v="1"/>
    <x v="24"/>
    <x v="24"/>
    <x v="0"/>
    <n v="7"/>
    <n v="24.52"/>
    <n v="45.82"/>
    <n v="320.74"/>
    <n v="171.64"/>
    <n v="149.10000000000002"/>
  </r>
  <r>
    <s v="TXN06657"/>
    <x v="60"/>
    <s v="CUST0149"/>
    <x v="1482"/>
    <x v="1"/>
    <x v="57"/>
    <x v="57"/>
    <x v="0"/>
    <n v="4"/>
    <n v="31.77"/>
    <n v="5.31"/>
    <n v="21.24"/>
    <n v="127.08"/>
    <n v="-105.84"/>
  </r>
  <r>
    <s v="TXN06658"/>
    <x v="186"/>
    <s v="CUST0441"/>
    <x v="1451"/>
    <x v="3"/>
    <x v="17"/>
    <x v="17"/>
    <x v="1"/>
    <n v="1"/>
    <n v="26.74"/>
    <n v="61.74"/>
    <n v="61.74"/>
    <n v="26.74"/>
    <n v="35"/>
  </r>
  <r>
    <s v="TXN06659"/>
    <x v="19"/>
    <s v="CUST1346"/>
    <x v="1290"/>
    <x v="1"/>
    <x v="65"/>
    <x v="65"/>
    <x v="1"/>
    <n v="8"/>
    <n v="47.62"/>
    <n v="96.15"/>
    <n v="769.2"/>
    <n v="380.96"/>
    <n v="388.24000000000007"/>
  </r>
  <r>
    <s v="TXN06660"/>
    <x v="121"/>
    <s v="CUST0762"/>
    <x v="279"/>
    <x v="2"/>
    <x v="29"/>
    <x v="29"/>
    <x v="2"/>
    <n v="7"/>
    <n v="14.75"/>
    <n v="63.7"/>
    <n v="445.90000000000003"/>
    <n v="103.25"/>
    <n v="342.65000000000003"/>
  </r>
  <r>
    <s v="TXN06661"/>
    <x v="244"/>
    <s v="CUST0762"/>
    <x v="279"/>
    <x v="2"/>
    <x v="14"/>
    <x v="14"/>
    <x v="3"/>
    <n v="2"/>
    <n v="23.97"/>
    <n v="74.67"/>
    <n v="149.34"/>
    <n v="47.94"/>
    <n v="101.4"/>
  </r>
  <r>
    <s v="TXN06662"/>
    <x v="167"/>
    <s v="CUST0298"/>
    <x v="117"/>
    <x v="2"/>
    <x v="38"/>
    <x v="38"/>
    <x v="3"/>
    <n v="5"/>
    <n v="32.54"/>
    <n v="61.69"/>
    <n v="308.45"/>
    <n v="162.69999999999999"/>
    <n v="145.75"/>
  </r>
  <r>
    <s v="TXN06663"/>
    <x v="116"/>
    <s v="CUST0644"/>
    <x v="1082"/>
    <x v="2"/>
    <x v="36"/>
    <x v="36"/>
    <x v="2"/>
    <n v="2"/>
    <n v="44.18"/>
    <n v="46.66"/>
    <n v="93.32"/>
    <n v="88.36"/>
    <n v="4.9599999999999937"/>
  </r>
  <r>
    <s v="TXN06664"/>
    <x v="184"/>
    <s v="CUST0251"/>
    <x v="1105"/>
    <x v="2"/>
    <x v="73"/>
    <x v="73"/>
    <x v="1"/>
    <n v="4"/>
    <n v="14.95"/>
    <n v="58.83"/>
    <n v="235.32"/>
    <n v="59.8"/>
    <n v="175.51999999999998"/>
  </r>
  <r>
    <s v="TXN06665"/>
    <x v="263"/>
    <s v="CUST0020"/>
    <x v="1355"/>
    <x v="2"/>
    <x v="52"/>
    <x v="52"/>
    <x v="1"/>
    <n v="8"/>
    <n v="14.27"/>
    <n v="75.2"/>
    <n v="601.6"/>
    <n v="114.16"/>
    <n v="487.44000000000005"/>
  </r>
  <r>
    <s v="TXN06666"/>
    <x v="334"/>
    <s v="CUST0653"/>
    <x v="344"/>
    <x v="3"/>
    <x v="48"/>
    <x v="48"/>
    <x v="0"/>
    <n v="3"/>
    <n v="1.01"/>
    <n v="43.79"/>
    <n v="131.37"/>
    <n v="3.0300000000000002"/>
    <n v="128.34"/>
  </r>
  <r>
    <s v="TXN06667"/>
    <x v="255"/>
    <s v="CUST1410"/>
    <x v="1038"/>
    <x v="0"/>
    <x v="28"/>
    <x v="28"/>
    <x v="3"/>
    <n v="6"/>
    <n v="16.21"/>
    <n v="8.24"/>
    <n v="49.44"/>
    <n v="97.26"/>
    <n v="-47.820000000000007"/>
  </r>
  <r>
    <s v="TXN06668"/>
    <x v="307"/>
    <s v="CUST0023"/>
    <x v="564"/>
    <x v="1"/>
    <x v="74"/>
    <x v="74"/>
    <x v="3"/>
    <n v="6"/>
    <n v="8.86"/>
    <n v="22.37"/>
    <n v="134.22"/>
    <n v="53.16"/>
    <n v="81.06"/>
  </r>
  <r>
    <s v="TXN06669"/>
    <x v="135"/>
    <s v="CUST1469"/>
    <x v="809"/>
    <x v="2"/>
    <x v="28"/>
    <x v="28"/>
    <x v="3"/>
    <n v="6"/>
    <n v="16.21"/>
    <n v="64.87"/>
    <n v="389.22"/>
    <n v="97.26"/>
    <n v="291.96000000000004"/>
  </r>
  <r>
    <s v="TXN06670"/>
    <x v="221"/>
    <s v="CUST0674"/>
    <x v="1247"/>
    <x v="2"/>
    <x v="60"/>
    <x v="60"/>
    <x v="1"/>
    <n v="4"/>
    <n v="42.74"/>
    <n v="81.23"/>
    <n v="324.92"/>
    <n v="170.96"/>
    <n v="153.96"/>
  </r>
  <r>
    <s v="TXN06671"/>
    <x v="252"/>
    <s v="CUST0438"/>
    <x v="1318"/>
    <x v="2"/>
    <x v="17"/>
    <x v="17"/>
    <x v="1"/>
    <n v="9"/>
    <n v="26.74"/>
    <n v="47.61"/>
    <n v="428.49"/>
    <n v="240.66"/>
    <n v="187.83"/>
  </r>
  <r>
    <s v="TXN06672"/>
    <x v="277"/>
    <s v="CUST0954"/>
    <x v="377"/>
    <x v="2"/>
    <x v="49"/>
    <x v="49"/>
    <x v="4"/>
    <n v="4"/>
    <n v="19.98"/>
    <n v="43.99"/>
    <n v="175.96"/>
    <n v="79.92"/>
    <n v="96.04"/>
  </r>
  <r>
    <s v="TXN06673"/>
    <x v="211"/>
    <s v="CUST1163"/>
    <x v="378"/>
    <x v="1"/>
    <x v="31"/>
    <x v="31"/>
    <x v="3"/>
    <n v="8"/>
    <n v="13.9"/>
    <n v="88.77"/>
    <n v="710.16"/>
    <n v="111.2"/>
    <n v="598.95999999999992"/>
  </r>
  <r>
    <s v="TXN06674"/>
    <x v="32"/>
    <s v="CUST0659"/>
    <x v="777"/>
    <x v="2"/>
    <x v="32"/>
    <x v="32"/>
    <x v="1"/>
    <n v="9"/>
    <n v="3.21"/>
    <n v="48.87"/>
    <n v="439.83"/>
    <n v="28.89"/>
    <n v="410.94"/>
  </r>
  <r>
    <s v="TXN06675"/>
    <x v="261"/>
    <s v="CUST0477"/>
    <x v="190"/>
    <x v="1"/>
    <x v="8"/>
    <x v="8"/>
    <x v="0"/>
    <n v="7"/>
    <n v="37.880000000000003"/>
    <n v="61.56"/>
    <n v="430.92"/>
    <n v="265.16000000000003"/>
    <n v="165.76"/>
  </r>
  <r>
    <s v="TXN06676"/>
    <x v="111"/>
    <s v="CUST1151"/>
    <x v="1297"/>
    <x v="2"/>
    <x v="28"/>
    <x v="28"/>
    <x v="3"/>
    <n v="4"/>
    <n v="16.21"/>
    <n v="81.36"/>
    <n v="325.44"/>
    <n v="64.84"/>
    <n v="260.60000000000002"/>
  </r>
  <r>
    <s v="TXN06677"/>
    <x v="196"/>
    <s v="CUST0136"/>
    <x v="256"/>
    <x v="3"/>
    <x v="49"/>
    <x v="49"/>
    <x v="4"/>
    <n v="2"/>
    <n v="19.98"/>
    <n v="58.82"/>
    <n v="117.64"/>
    <n v="39.96"/>
    <n v="77.680000000000007"/>
  </r>
  <r>
    <s v="TXN06678"/>
    <x v="185"/>
    <s v="CUST0790"/>
    <x v="1431"/>
    <x v="1"/>
    <x v="70"/>
    <x v="70"/>
    <x v="2"/>
    <n v="3"/>
    <n v="36.229999999999997"/>
    <n v="85.46"/>
    <n v="256.38"/>
    <n v="108.69"/>
    <n v="147.69"/>
  </r>
  <r>
    <s v="TXN06679"/>
    <x v="313"/>
    <s v="CUST0581"/>
    <x v="348"/>
    <x v="2"/>
    <x v="67"/>
    <x v="67"/>
    <x v="3"/>
    <n v="1"/>
    <n v="31.5"/>
    <n v="55.58"/>
    <n v="55.58"/>
    <n v="31.5"/>
    <n v="24.08"/>
  </r>
  <r>
    <s v="TXN06680"/>
    <x v="302"/>
    <s v="CUST1233"/>
    <x v="1064"/>
    <x v="1"/>
    <x v="23"/>
    <x v="23"/>
    <x v="2"/>
    <n v="2"/>
    <n v="13.68"/>
    <n v="6.26"/>
    <n v="12.52"/>
    <n v="27.36"/>
    <n v="-14.84"/>
  </r>
  <r>
    <s v="TXN06681"/>
    <x v="214"/>
    <s v="CUST0435"/>
    <x v="208"/>
    <x v="1"/>
    <x v="31"/>
    <x v="31"/>
    <x v="3"/>
    <n v="7"/>
    <n v="13.9"/>
    <n v="73.67"/>
    <n v="515.69000000000005"/>
    <n v="97.3"/>
    <n v="418.39000000000004"/>
  </r>
  <r>
    <s v="TXN06682"/>
    <x v="292"/>
    <s v="CUST1080"/>
    <x v="157"/>
    <x v="1"/>
    <x v="57"/>
    <x v="57"/>
    <x v="0"/>
    <n v="2"/>
    <n v="31.77"/>
    <n v="33.11"/>
    <n v="66.22"/>
    <n v="63.54"/>
    <n v="2.6799999999999997"/>
  </r>
  <r>
    <s v="TXN06683"/>
    <x v="18"/>
    <s v="CUST0446"/>
    <x v="455"/>
    <x v="1"/>
    <x v="28"/>
    <x v="28"/>
    <x v="3"/>
    <n v="2"/>
    <n v="16.21"/>
    <n v="91.14"/>
    <n v="182.28"/>
    <n v="32.42"/>
    <n v="149.86000000000001"/>
  </r>
  <r>
    <s v="TXN06684"/>
    <x v="108"/>
    <s v="CUST0211"/>
    <x v="409"/>
    <x v="0"/>
    <x v="59"/>
    <x v="59"/>
    <x v="0"/>
    <n v="9"/>
    <n v="35.39"/>
    <n v="67.430000000000007"/>
    <n v="606.87000000000012"/>
    <n v="318.51"/>
    <n v="288.36000000000013"/>
  </r>
  <r>
    <s v="TXN06685"/>
    <x v="261"/>
    <s v="CUST1149"/>
    <x v="904"/>
    <x v="1"/>
    <x v="74"/>
    <x v="74"/>
    <x v="3"/>
    <n v="4"/>
    <n v="8.86"/>
    <n v="82.79"/>
    <n v="331.16"/>
    <n v="35.44"/>
    <n v="295.72000000000003"/>
  </r>
  <r>
    <s v="TXN06686"/>
    <x v="326"/>
    <s v="CUST0570"/>
    <x v="105"/>
    <x v="3"/>
    <x v="67"/>
    <x v="67"/>
    <x v="3"/>
    <n v="8"/>
    <n v="31.5"/>
    <n v="78.42"/>
    <n v="627.36"/>
    <n v="252"/>
    <n v="375.36"/>
  </r>
  <r>
    <s v="TXN06687"/>
    <x v="61"/>
    <s v="CUST1467"/>
    <x v="994"/>
    <x v="1"/>
    <x v="7"/>
    <x v="7"/>
    <x v="3"/>
    <n v="7"/>
    <n v="17.45"/>
    <n v="5.63"/>
    <n v="39.409999999999997"/>
    <n v="122.14999999999999"/>
    <n v="-82.74"/>
  </r>
  <r>
    <s v="TXN06688"/>
    <x v="313"/>
    <s v="CUST1245"/>
    <x v="1407"/>
    <x v="0"/>
    <x v="55"/>
    <x v="55"/>
    <x v="1"/>
    <n v="2"/>
    <n v="21.45"/>
    <n v="13.97"/>
    <n v="27.94"/>
    <n v="42.9"/>
    <n v="-14.959999999999997"/>
  </r>
  <r>
    <s v="TXN06689"/>
    <x v="254"/>
    <s v="CUST1375"/>
    <x v="331"/>
    <x v="1"/>
    <x v="62"/>
    <x v="62"/>
    <x v="2"/>
    <n v="3"/>
    <n v="46.58"/>
    <n v="40.11"/>
    <n v="120.33"/>
    <n v="139.74"/>
    <n v="-19.410000000000011"/>
  </r>
  <r>
    <s v="TXN06690"/>
    <x v="175"/>
    <s v="CUST0154"/>
    <x v="1459"/>
    <x v="0"/>
    <x v="65"/>
    <x v="65"/>
    <x v="1"/>
    <n v="4"/>
    <n v="47.62"/>
    <n v="59.91"/>
    <n v="239.64"/>
    <n v="190.48"/>
    <n v="49.16"/>
  </r>
  <r>
    <s v="TXN06691"/>
    <x v="36"/>
    <s v="CUST1176"/>
    <x v="349"/>
    <x v="1"/>
    <x v="72"/>
    <x v="72"/>
    <x v="1"/>
    <n v="7"/>
    <n v="3.66"/>
    <n v="35.22"/>
    <n v="246.54"/>
    <n v="25.62"/>
    <n v="220.92"/>
  </r>
  <r>
    <s v="TXN06692"/>
    <x v="315"/>
    <s v="CUST1324"/>
    <x v="13"/>
    <x v="1"/>
    <x v="69"/>
    <x v="69"/>
    <x v="1"/>
    <n v="4"/>
    <n v="25.33"/>
    <n v="95.32"/>
    <n v="381.28"/>
    <n v="101.32"/>
    <n v="279.95999999999998"/>
  </r>
  <r>
    <s v="TXN06693"/>
    <x v="152"/>
    <s v="CUST0864"/>
    <x v="1307"/>
    <x v="2"/>
    <x v="54"/>
    <x v="54"/>
    <x v="1"/>
    <n v="7"/>
    <n v="48.6"/>
    <n v="79.83"/>
    <n v="558.80999999999995"/>
    <n v="340.2"/>
    <n v="218.60999999999996"/>
  </r>
  <r>
    <s v="TXN06694"/>
    <x v="176"/>
    <s v="CUST1398"/>
    <x v="934"/>
    <x v="2"/>
    <x v="25"/>
    <x v="25"/>
    <x v="2"/>
    <n v="1"/>
    <n v="40.75"/>
    <n v="60.72"/>
    <n v="60.72"/>
    <n v="40.75"/>
    <n v="19.97"/>
  </r>
  <r>
    <s v="TXN06695"/>
    <x v="196"/>
    <s v="CUST0892"/>
    <x v="430"/>
    <x v="0"/>
    <x v="29"/>
    <x v="29"/>
    <x v="2"/>
    <n v="5"/>
    <n v="14.75"/>
    <n v="24.95"/>
    <n v="124.75"/>
    <n v="73.75"/>
    <n v="51"/>
  </r>
  <r>
    <s v="TXN06696"/>
    <x v="282"/>
    <s v="CUST0651"/>
    <x v="990"/>
    <x v="0"/>
    <x v="19"/>
    <x v="19"/>
    <x v="3"/>
    <n v="8"/>
    <n v="22.66"/>
    <n v="59.01"/>
    <n v="472.08"/>
    <n v="181.28"/>
    <n v="290.79999999999995"/>
  </r>
  <r>
    <s v="TXN06697"/>
    <x v="104"/>
    <s v="CUST0656"/>
    <x v="969"/>
    <x v="0"/>
    <x v="60"/>
    <x v="60"/>
    <x v="1"/>
    <n v="4"/>
    <n v="42.74"/>
    <n v="27.67"/>
    <n v="110.68"/>
    <n v="170.96"/>
    <n v="-60.28"/>
  </r>
  <r>
    <s v="TXN06698"/>
    <x v="100"/>
    <s v="CUST0406"/>
    <x v="372"/>
    <x v="1"/>
    <x v="36"/>
    <x v="36"/>
    <x v="2"/>
    <n v="2"/>
    <n v="44.18"/>
    <n v="53.32"/>
    <n v="106.64"/>
    <n v="88.36"/>
    <n v="18.28"/>
  </r>
  <r>
    <s v="TXN06699"/>
    <x v="146"/>
    <s v="CUST0404"/>
    <x v="1370"/>
    <x v="3"/>
    <x v="13"/>
    <x v="13"/>
    <x v="0"/>
    <n v="2"/>
    <n v="4.59"/>
    <n v="54.03"/>
    <n v="108.06"/>
    <n v="9.18"/>
    <n v="98.88"/>
  </r>
  <r>
    <s v="TXN06700"/>
    <x v="104"/>
    <s v="CUST0102"/>
    <x v="1218"/>
    <x v="2"/>
    <x v="20"/>
    <x v="20"/>
    <x v="3"/>
    <n v="9"/>
    <n v="40.85"/>
    <n v="12.62"/>
    <n v="113.58"/>
    <n v="367.65000000000003"/>
    <n v="-254.07000000000005"/>
  </r>
  <r>
    <s v="TXN06701"/>
    <x v="127"/>
    <s v="CUST1012"/>
    <x v="1009"/>
    <x v="2"/>
    <x v="4"/>
    <x v="4"/>
    <x v="1"/>
    <n v="7"/>
    <n v="1.21"/>
    <n v="76.87"/>
    <n v="538.09"/>
    <n v="8.4699999999999989"/>
    <n v="529.62"/>
  </r>
  <r>
    <s v="TXN06702"/>
    <x v="124"/>
    <s v="CUST1022"/>
    <x v="88"/>
    <x v="0"/>
    <x v="59"/>
    <x v="59"/>
    <x v="0"/>
    <n v="2"/>
    <n v="35.39"/>
    <n v="18.399999999999999"/>
    <n v="36.799999999999997"/>
    <n v="70.78"/>
    <n v="-33.980000000000004"/>
  </r>
  <r>
    <s v="TXN06703"/>
    <x v="32"/>
    <s v="CUST0096"/>
    <x v="1298"/>
    <x v="0"/>
    <x v="29"/>
    <x v="29"/>
    <x v="2"/>
    <n v="6"/>
    <n v="14.75"/>
    <n v="27.21"/>
    <n v="163.26"/>
    <n v="88.5"/>
    <n v="74.759999999999991"/>
  </r>
  <r>
    <s v="TXN06704"/>
    <x v="248"/>
    <s v="CUST0563"/>
    <x v="155"/>
    <x v="2"/>
    <x v="46"/>
    <x v="46"/>
    <x v="3"/>
    <n v="2"/>
    <n v="15.25"/>
    <n v="63.42"/>
    <n v="126.84"/>
    <n v="30.5"/>
    <n v="96.34"/>
  </r>
  <r>
    <s v="TXN06705"/>
    <x v="316"/>
    <s v="CUST0863"/>
    <x v="567"/>
    <x v="2"/>
    <x v="9"/>
    <x v="9"/>
    <x v="4"/>
    <n v="3"/>
    <n v="38.15"/>
    <n v="60.37"/>
    <n v="181.10999999999999"/>
    <n v="114.44999999999999"/>
    <n v="66.66"/>
  </r>
  <r>
    <s v="TXN06706"/>
    <x v="200"/>
    <s v="CUST0245"/>
    <x v="1019"/>
    <x v="1"/>
    <x v="38"/>
    <x v="38"/>
    <x v="3"/>
    <n v="4"/>
    <n v="32.54"/>
    <n v="77.87"/>
    <n v="311.48"/>
    <n v="130.16"/>
    <n v="181.32000000000002"/>
  </r>
  <r>
    <s v="TXN06707"/>
    <x v="256"/>
    <s v="CUST0255"/>
    <x v="1015"/>
    <x v="1"/>
    <x v="17"/>
    <x v="17"/>
    <x v="1"/>
    <n v="3"/>
    <n v="26.74"/>
    <n v="99.72"/>
    <n v="299.15999999999997"/>
    <n v="80.22"/>
    <n v="218.93999999999997"/>
  </r>
  <r>
    <s v="TXN06708"/>
    <x v="22"/>
    <s v="CUST0928"/>
    <x v="461"/>
    <x v="2"/>
    <x v="39"/>
    <x v="39"/>
    <x v="1"/>
    <n v="1"/>
    <n v="2.85"/>
    <n v="53.76"/>
    <n v="53.76"/>
    <n v="2.85"/>
    <n v="50.91"/>
  </r>
  <r>
    <s v="TXN06709"/>
    <x v="205"/>
    <s v="CUST0351"/>
    <x v="350"/>
    <x v="0"/>
    <x v="45"/>
    <x v="45"/>
    <x v="4"/>
    <n v="7"/>
    <n v="39.729999999999997"/>
    <n v="89.83"/>
    <n v="628.80999999999995"/>
    <n v="278.10999999999996"/>
    <n v="350.7"/>
  </r>
  <r>
    <s v="TXN06710"/>
    <x v="94"/>
    <s v="CUST1232"/>
    <x v="100"/>
    <x v="3"/>
    <x v="69"/>
    <x v="69"/>
    <x v="1"/>
    <n v="4"/>
    <n v="25.33"/>
    <n v="43.18"/>
    <n v="172.72"/>
    <n v="101.32"/>
    <n v="71.400000000000006"/>
  </r>
  <r>
    <s v="TXN06711"/>
    <x v="197"/>
    <s v="CUST0670"/>
    <x v="1110"/>
    <x v="3"/>
    <x v="25"/>
    <x v="25"/>
    <x v="2"/>
    <n v="8"/>
    <n v="40.75"/>
    <n v="84.26"/>
    <n v="674.08"/>
    <n v="326"/>
    <n v="348.08000000000004"/>
  </r>
  <r>
    <s v="TXN06712"/>
    <x v="176"/>
    <s v="CUST1211"/>
    <x v="428"/>
    <x v="3"/>
    <x v="18"/>
    <x v="18"/>
    <x v="4"/>
    <n v="5"/>
    <n v="45.26"/>
    <n v="12.49"/>
    <n v="62.45"/>
    <n v="226.29999999999998"/>
    <n v="-163.84999999999997"/>
  </r>
  <r>
    <s v="TXN06713"/>
    <x v="272"/>
    <s v="CUST0785"/>
    <x v="613"/>
    <x v="3"/>
    <x v="65"/>
    <x v="65"/>
    <x v="1"/>
    <n v="8"/>
    <n v="47.62"/>
    <n v="28.14"/>
    <n v="225.12"/>
    <n v="380.96"/>
    <n v="-155.83999999999997"/>
  </r>
  <r>
    <s v="TXN06714"/>
    <x v="21"/>
    <s v="CUST0485"/>
    <x v="532"/>
    <x v="3"/>
    <x v="7"/>
    <x v="7"/>
    <x v="3"/>
    <n v="9"/>
    <n v="17.45"/>
    <n v="18.190000000000001"/>
    <n v="163.71"/>
    <n v="157.04999999999998"/>
    <n v="6.660000000000025"/>
  </r>
  <r>
    <s v="TXN06715"/>
    <x v="280"/>
    <s v="CUST1181"/>
    <x v="537"/>
    <x v="0"/>
    <x v="41"/>
    <x v="41"/>
    <x v="4"/>
    <n v="7"/>
    <n v="45.1"/>
    <n v="99.13"/>
    <n v="693.91"/>
    <n v="315.7"/>
    <n v="378.21"/>
  </r>
  <r>
    <s v="TXN06716"/>
    <x v="334"/>
    <s v="CUST0044"/>
    <x v="941"/>
    <x v="0"/>
    <x v="20"/>
    <x v="20"/>
    <x v="3"/>
    <n v="1"/>
    <n v="40.85"/>
    <n v="42.32"/>
    <n v="42.32"/>
    <n v="40.85"/>
    <n v="1.4699999999999989"/>
  </r>
  <r>
    <s v="TXN06717"/>
    <x v="98"/>
    <s v="CUST0584"/>
    <x v="826"/>
    <x v="0"/>
    <x v="41"/>
    <x v="41"/>
    <x v="4"/>
    <n v="2"/>
    <n v="45.1"/>
    <n v="5.35"/>
    <n v="10.7"/>
    <n v="90.2"/>
    <n v="-79.5"/>
  </r>
  <r>
    <s v="TXN06718"/>
    <x v="178"/>
    <s v="CUST0037"/>
    <x v="1116"/>
    <x v="3"/>
    <x v="57"/>
    <x v="57"/>
    <x v="0"/>
    <n v="6"/>
    <n v="31.77"/>
    <n v="88.34"/>
    <n v="530.04"/>
    <n v="190.62"/>
    <n v="339.41999999999996"/>
  </r>
  <r>
    <s v="TXN06719"/>
    <x v="74"/>
    <s v="CUST1319"/>
    <x v="1102"/>
    <x v="3"/>
    <x v="56"/>
    <x v="56"/>
    <x v="0"/>
    <n v="4"/>
    <n v="41.18"/>
    <n v="34.42"/>
    <n v="137.68"/>
    <n v="164.72"/>
    <n v="-27.039999999999992"/>
  </r>
  <r>
    <s v="TXN06720"/>
    <x v="71"/>
    <s v="CUST1180"/>
    <x v="775"/>
    <x v="0"/>
    <x v="22"/>
    <x v="22"/>
    <x v="0"/>
    <n v="4"/>
    <n v="19.34"/>
    <n v="44.12"/>
    <n v="176.48"/>
    <n v="77.36"/>
    <n v="99.11999999999999"/>
  </r>
  <r>
    <s v="TXN06721"/>
    <x v="182"/>
    <s v="CUST0010"/>
    <x v="814"/>
    <x v="2"/>
    <x v="5"/>
    <x v="5"/>
    <x v="2"/>
    <n v="9"/>
    <n v="35.82"/>
    <n v="91.77"/>
    <n v="825.93"/>
    <n v="322.38"/>
    <n v="503.54999999999995"/>
  </r>
  <r>
    <s v="TXN06722"/>
    <x v="139"/>
    <s v="CUST0946"/>
    <x v="1414"/>
    <x v="3"/>
    <x v="65"/>
    <x v="65"/>
    <x v="1"/>
    <n v="1"/>
    <n v="47.62"/>
    <n v="7.82"/>
    <n v="7.82"/>
    <n v="47.62"/>
    <n v="-39.799999999999997"/>
  </r>
  <r>
    <s v="TXN06723"/>
    <x v="82"/>
    <s v="CUST0583"/>
    <x v="130"/>
    <x v="2"/>
    <x v="30"/>
    <x v="30"/>
    <x v="3"/>
    <n v="6"/>
    <n v="24.03"/>
    <n v="29.39"/>
    <n v="176.34"/>
    <n v="144.18"/>
    <n v="32.159999999999997"/>
  </r>
  <r>
    <s v="TXN06724"/>
    <x v="292"/>
    <s v="CUST0269"/>
    <x v="1051"/>
    <x v="3"/>
    <x v="56"/>
    <x v="56"/>
    <x v="0"/>
    <n v="4"/>
    <n v="41.18"/>
    <n v="59.4"/>
    <n v="237.6"/>
    <n v="164.72"/>
    <n v="72.88"/>
  </r>
  <r>
    <s v="TXN06725"/>
    <x v="347"/>
    <s v="CUST0825"/>
    <x v="1256"/>
    <x v="2"/>
    <x v="74"/>
    <x v="74"/>
    <x v="3"/>
    <n v="4"/>
    <n v="8.86"/>
    <n v="48.5"/>
    <n v="194"/>
    <n v="35.44"/>
    <n v="158.56"/>
  </r>
  <r>
    <s v="TXN06726"/>
    <x v="1"/>
    <s v="CUST0076"/>
    <x v="116"/>
    <x v="2"/>
    <x v="31"/>
    <x v="31"/>
    <x v="3"/>
    <n v="9"/>
    <n v="13.9"/>
    <n v="48.26"/>
    <n v="434.34"/>
    <n v="125.10000000000001"/>
    <n v="309.23999999999995"/>
  </r>
  <r>
    <s v="TXN06727"/>
    <x v="70"/>
    <s v="CUST1093"/>
    <x v="375"/>
    <x v="2"/>
    <x v="25"/>
    <x v="25"/>
    <x v="2"/>
    <n v="7"/>
    <n v="40.75"/>
    <n v="36.28"/>
    <n v="253.96"/>
    <n v="285.25"/>
    <n v="-31.289999999999992"/>
  </r>
  <r>
    <s v="TXN06728"/>
    <x v="258"/>
    <s v="CUST1081"/>
    <x v="606"/>
    <x v="2"/>
    <x v="41"/>
    <x v="41"/>
    <x v="4"/>
    <n v="2"/>
    <n v="45.1"/>
    <n v="36.24"/>
    <n v="72.48"/>
    <n v="90.2"/>
    <n v="-17.72"/>
  </r>
  <r>
    <s v="TXN06729"/>
    <x v="12"/>
    <s v="CUST0081"/>
    <x v="733"/>
    <x v="0"/>
    <x v="27"/>
    <x v="27"/>
    <x v="3"/>
    <n v="4"/>
    <n v="9.64"/>
    <n v="68.44"/>
    <n v="273.76"/>
    <n v="38.56"/>
    <n v="235.2"/>
  </r>
  <r>
    <s v="TXN06730"/>
    <x v="357"/>
    <s v="CUST0691"/>
    <x v="771"/>
    <x v="0"/>
    <x v="35"/>
    <x v="35"/>
    <x v="4"/>
    <n v="6"/>
    <n v="48.19"/>
    <n v="98.77"/>
    <n v="592.62"/>
    <n v="289.14"/>
    <n v="303.48"/>
  </r>
  <r>
    <s v="TXN06731"/>
    <x v="230"/>
    <s v="CUST1321"/>
    <x v="452"/>
    <x v="2"/>
    <x v="17"/>
    <x v="17"/>
    <x v="1"/>
    <n v="2"/>
    <n v="26.74"/>
    <n v="78.5"/>
    <n v="157"/>
    <n v="53.48"/>
    <n v="103.52000000000001"/>
  </r>
  <r>
    <s v="TXN06732"/>
    <x v="180"/>
    <s v="CUST0034"/>
    <x v="747"/>
    <x v="2"/>
    <x v="31"/>
    <x v="31"/>
    <x v="3"/>
    <n v="4"/>
    <n v="13.9"/>
    <n v="60.09"/>
    <n v="240.36"/>
    <n v="55.6"/>
    <n v="184.76000000000002"/>
  </r>
  <r>
    <s v="TXN06733"/>
    <x v="284"/>
    <s v="CUST0143"/>
    <x v="447"/>
    <x v="2"/>
    <x v="37"/>
    <x v="37"/>
    <x v="2"/>
    <n v="5"/>
    <n v="36.64"/>
    <n v="41.15"/>
    <n v="205.75"/>
    <n v="183.2"/>
    <n v="22.550000000000011"/>
  </r>
  <r>
    <s v="TXN06734"/>
    <x v="40"/>
    <s v="CUST0963"/>
    <x v="922"/>
    <x v="1"/>
    <x v="45"/>
    <x v="45"/>
    <x v="4"/>
    <n v="3"/>
    <n v="39.729999999999997"/>
    <n v="14.62"/>
    <n v="43.86"/>
    <n v="119.19"/>
    <n v="-75.33"/>
  </r>
  <r>
    <s v="TXN06735"/>
    <x v="214"/>
    <s v="CUST0195"/>
    <x v="1152"/>
    <x v="2"/>
    <x v="62"/>
    <x v="62"/>
    <x v="2"/>
    <n v="6"/>
    <n v="46.58"/>
    <n v="99.25"/>
    <n v="595.5"/>
    <n v="279.48"/>
    <n v="316.02"/>
  </r>
  <r>
    <s v="TXN06736"/>
    <x v="92"/>
    <s v="CUST0851"/>
    <x v="780"/>
    <x v="2"/>
    <x v="9"/>
    <x v="9"/>
    <x v="4"/>
    <n v="2"/>
    <n v="38.15"/>
    <n v="95.63"/>
    <n v="191.26"/>
    <n v="76.3"/>
    <n v="114.96"/>
  </r>
  <r>
    <s v="TXN06737"/>
    <x v="2"/>
    <s v="CUST1482"/>
    <x v="1402"/>
    <x v="2"/>
    <x v="40"/>
    <x v="40"/>
    <x v="4"/>
    <n v="6"/>
    <n v="21.9"/>
    <n v="20.83"/>
    <n v="124.97999999999999"/>
    <n v="131.39999999999998"/>
    <n v="-6.4199999999999875"/>
  </r>
  <r>
    <s v="TXN06738"/>
    <x v="263"/>
    <s v="CUST0617"/>
    <x v="811"/>
    <x v="2"/>
    <x v="58"/>
    <x v="58"/>
    <x v="0"/>
    <n v="1"/>
    <n v="11.76"/>
    <n v="18.649999999999999"/>
    <n v="18.649999999999999"/>
    <n v="11.76"/>
    <n v="6.8899999999999988"/>
  </r>
  <r>
    <s v="TXN06739"/>
    <x v="286"/>
    <s v="CUST0563"/>
    <x v="155"/>
    <x v="2"/>
    <x v="63"/>
    <x v="63"/>
    <x v="4"/>
    <n v="5"/>
    <n v="28.03"/>
    <n v="85.03"/>
    <n v="425.15"/>
    <n v="140.15"/>
    <n v="285"/>
  </r>
  <r>
    <s v="TXN06740"/>
    <x v="262"/>
    <s v="CUST0650"/>
    <x v="963"/>
    <x v="0"/>
    <x v="65"/>
    <x v="65"/>
    <x v="1"/>
    <n v="6"/>
    <n v="47.62"/>
    <n v="56.33"/>
    <n v="337.98"/>
    <n v="285.71999999999997"/>
    <n v="52.260000000000048"/>
  </r>
  <r>
    <s v="TXN06741"/>
    <x v="280"/>
    <s v="CUST0709"/>
    <x v="1483"/>
    <x v="2"/>
    <x v="74"/>
    <x v="74"/>
    <x v="3"/>
    <n v="9"/>
    <n v="8.86"/>
    <n v="57.12"/>
    <n v="514.07999999999993"/>
    <n v="79.739999999999995"/>
    <n v="434.33999999999992"/>
  </r>
  <r>
    <s v="TXN06742"/>
    <x v="195"/>
    <s v="CUST0820"/>
    <x v="1103"/>
    <x v="1"/>
    <x v="45"/>
    <x v="45"/>
    <x v="4"/>
    <n v="3"/>
    <n v="39.729999999999997"/>
    <n v="47.99"/>
    <n v="143.97"/>
    <n v="119.19"/>
    <n v="24.78"/>
  </r>
  <r>
    <s v="TXN06743"/>
    <x v="274"/>
    <s v="CUST0164"/>
    <x v="545"/>
    <x v="0"/>
    <x v="24"/>
    <x v="24"/>
    <x v="0"/>
    <n v="2"/>
    <n v="24.52"/>
    <n v="47.27"/>
    <n v="94.54"/>
    <n v="49.04"/>
    <n v="45.500000000000007"/>
  </r>
  <r>
    <s v="TXN06744"/>
    <x v="351"/>
    <s v="CUST1140"/>
    <x v="1350"/>
    <x v="0"/>
    <x v="39"/>
    <x v="39"/>
    <x v="1"/>
    <n v="5"/>
    <n v="2.85"/>
    <n v="10.039999999999999"/>
    <n v="50.199999999999996"/>
    <n v="14.25"/>
    <n v="35.949999999999996"/>
  </r>
  <r>
    <s v="TXN06745"/>
    <x v="305"/>
    <s v="CUST0642"/>
    <x v="651"/>
    <x v="1"/>
    <x v="45"/>
    <x v="45"/>
    <x v="4"/>
    <n v="4"/>
    <n v="39.729999999999997"/>
    <n v="88.98"/>
    <n v="355.92"/>
    <n v="158.91999999999999"/>
    <n v="197.00000000000003"/>
  </r>
  <r>
    <s v="TXN06746"/>
    <x v="43"/>
    <s v="CUST1012"/>
    <x v="1009"/>
    <x v="2"/>
    <x v="60"/>
    <x v="60"/>
    <x v="1"/>
    <n v="3"/>
    <n v="42.74"/>
    <n v="76.959999999999994"/>
    <n v="230.88"/>
    <n v="128.22"/>
    <n v="102.66"/>
  </r>
  <r>
    <s v="TXN06747"/>
    <x v="17"/>
    <s v="CUST1255"/>
    <x v="791"/>
    <x v="2"/>
    <x v="9"/>
    <x v="9"/>
    <x v="4"/>
    <n v="4"/>
    <n v="38.15"/>
    <n v="59.21"/>
    <n v="236.84"/>
    <n v="152.6"/>
    <n v="84.240000000000009"/>
  </r>
  <r>
    <s v="TXN06748"/>
    <x v="157"/>
    <s v="CUST0097"/>
    <x v="955"/>
    <x v="2"/>
    <x v="31"/>
    <x v="31"/>
    <x v="3"/>
    <n v="4"/>
    <n v="13.9"/>
    <n v="62.44"/>
    <n v="249.76"/>
    <n v="55.6"/>
    <n v="194.16"/>
  </r>
  <r>
    <s v="TXN06749"/>
    <x v="82"/>
    <s v="CUST0806"/>
    <x v="24"/>
    <x v="2"/>
    <x v="9"/>
    <x v="9"/>
    <x v="4"/>
    <n v="2"/>
    <n v="38.15"/>
    <n v="51.85"/>
    <n v="103.7"/>
    <n v="76.3"/>
    <n v="27.400000000000006"/>
  </r>
  <r>
    <s v="TXN06750"/>
    <x v="133"/>
    <s v="CUST0612"/>
    <x v="122"/>
    <x v="2"/>
    <x v="62"/>
    <x v="62"/>
    <x v="2"/>
    <n v="3"/>
    <n v="46.58"/>
    <n v="88.54"/>
    <n v="265.62"/>
    <n v="139.74"/>
    <n v="125.88"/>
  </r>
  <r>
    <s v="TXN06751"/>
    <x v="34"/>
    <s v="CUST1427"/>
    <x v="782"/>
    <x v="2"/>
    <x v="27"/>
    <x v="27"/>
    <x v="3"/>
    <n v="1"/>
    <n v="9.64"/>
    <n v="69.84"/>
    <n v="69.84"/>
    <n v="9.64"/>
    <n v="60.2"/>
  </r>
  <r>
    <s v="TXN06752"/>
    <x v="146"/>
    <s v="CUST0931"/>
    <x v="520"/>
    <x v="3"/>
    <x v="27"/>
    <x v="27"/>
    <x v="3"/>
    <n v="3"/>
    <n v="9.64"/>
    <n v="60.21"/>
    <n v="180.63"/>
    <n v="28.92"/>
    <n v="151.70999999999998"/>
  </r>
  <r>
    <s v="TXN06753"/>
    <x v="1"/>
    <s v="CUST1011"/>
    <x v="92"/>
    <x v="3"/>
    <x v="45"/>
    <x v="45"/>
    <x v="4"/>
    <n v="4"/>
    <n v="39.729999999999997"/>
    <n v="65.17"/>
    <n v="260.68"/>
    <n v="158.91999999999999"/>
    <n v="101.76000000000002"/>
  </r>
  <r>
    <s v="TXN06754"/>
    <x v="184"/>
    <s v="CUST1313"/>
    <x v="1206"/>
    <x v="1"/>
    <x v="7"/>
    <x v="7"/>
    <x v="3"/>
    <n v="8"/>
    <n v="17.45"/>
    <n v="75.2"/>
    <n v="601.6"/>
    <n v="139.6"/>
    <n v="462"/>
  </r>
  <r>
    <s v="TXN06755"/>
    <x v="178"/>
    <s v="CUST0249"/>
    <x v="721"/>
    <x v="3"/>
    <x v="69"/>
    <x v="69"/>
    <x v="1"/>
    <n v="3"/>
    <n v="25.33"/>
    <n v="34.49"/>
    <n v="103.47"/>
    <n v="75.989999999999995"/>
    <n v="27.480000000000004"/>
  </r>
  <r>
    <s v="TXN06756"/>
    <x v="219"/>
    <s v="CUST0766"/>
    <x v="1249"/>
    <x v="2"/>
    <x v="37"/>
    <x v="37"/>
    <x v="2"/>
    <n v="7"/>
    <n v="36.64"/>
    <n v="84.41"/>
    <n v="590.87"/>
    <n v="256.48"/>
    <n v="334.39"/>
  </r>
  <r>
    <s v="TXN06757"/>
    <x v="254"/>
    <s v="CUST1266"/>
    <x v="1220"/>
    <x v="1"/>
    <x v="27"/>
    <x v="27"/>
    <x v="3"/>
    <n v="5"/>
    <n v="9.64"/>
    <n v="51.53"/>
    <n v="257.64999999999998"/>
    <n v="48.2"/>
    <n v="209.45"/>
  </r>
  <r>
    <s v="TXN06758"/>
    <x v="343"/>
    <s v="CUST0211"/>
    <x v="409"/>
    <x v="0"/>
    <x v="8"/>
    <x v="8"/>
    <x v="0"/>
    <n v="4"/>
    <n v="37.880000000000003"/>
    <n v="72.98"/>
    <n v="291.92"/>
    <n v="151.52000000000001"/>
    <n v="140.4"/>
  </r>
  <r>
    <s v="TXN06759"/>
    <x v="198"/>
    <s v="CUST0060"/>
    <x v="225"/>
    <x v="3"/>
    <x v="37"/>
    <x v="37"/>
    <x v="2"/>
    <n v="2"/>
    <n v="36.64"/>
    <n v="84.21"/>
    <n v="168.42"/>
    <n v="73.28"/>
    <n v="95.139999999999986"/>
  </r>
  <r>
    <s v="TXN06760"/>
    <x v="242"/>
    <s v="CUST0459"/>
    <x v="388"/>
    <x v="2"/>
    <x v="50"/>
    <x v="50"/>
    <x v="2"/>
    <n v="7"/>
    <n v="23.2"/>
    <n v="99.61"/>
    <n v="697.27"/>
    <n v="162.4"/>
    <n v="534.87"/>
  </r>
  <r>
    <s v="TXN06761"/>
    <x v="310"/>
    <s v="CUST0098"/>
    <x v="1148"/>
    <x v="0"/>
    <x v="41"/>
    <x v="41"/>
    <x v="4"/>
    <n v="2"/>
    <n v="45.1"/>
    <n v="49.65"/>
    <n v="99.3"/>
    <n v="90.2"/>
    <n v="9.0999999999999943"/>
  </r>
  <r>
    <s v="TXN06762"/>
    <x v="110"/>
    <s v="CUST0022"/>
    <x v="653"/>
    <x v="1"/>
    <x v="69"/>
    <x v="69"/>
    <x v="1"/>
    <n v="4"/>
    <n v="25.33"/>
    <n v="41.19"/>
    <n v="164.76"/>
    <n v="101.32"/>
    <n v="63.44"/>
  </r>
  <r>
    <s v="TXN06763"/>
    <x v="263"/>
    <s v="CUST0285"/>
    <x v="456"/>
    <x v="3"/>
    <x v="19"/>
    <x v="19"/>
    <x v="3"/>
    <n v="1"/>
    <n v="22.66"/>
    <n v="31.52"/>
    <n v="31.52"/>
    <n v="22.66"/>
    <n v="8.86"/>
  </r>
  <r>
    <s v="TXN06764"/>
    <x v="303"/>
    <s v="CUST0216"/>
    <x v="1094"/>
    <x v="2"/>
    <x v="29"/>
    <x v="29"/>
    <x v="2"/>
    <n v="8"/>
    <n v="14.75"/>
    <n v="25.34"/>
    <n v="202.72"/>
    <n v="118"/>
    <n v="84.72"/>
  </r>
  <r>
    <s v="TXN06765"/>
    <x v="350"/>
    <s v="CUST0662"/>
    <x v="144"/>
    <x v="1"/>
    <x v="15"/>
    <x v="15"/>
    <x v="4"/>
    <n v="2"/>
    <n v="40"/>
    <n v="66.66"/>
    <n v="133.32"/>
    <n v="80"/>
    <n v="53.319999999999993"/>
  </r>
  <r>
    <s v="TXN06766"/>
    <x v="355"/>
    <s v="CUST1409"/>
    <x v="1017"/>
    <x v="0"/>
    <x v="23"/>
    <x v="23"/>
    <x v="2"/>
    <n v="1"/>
    <n v="13.68"/>
    <n v="54.35"/>
    <n v="54.35"/>
    <n v="13.68"/>
    <n v="40.67"/>
  </r>
  <r>
    <s v="TXN06767"/>
    <x v="170"/>
    <s v="CUST1484"/>
    <x v="222"/>
    <x v="3"/>
    <x v="40"/>
    <x v="40"/>
    <x v="4"/>
    <n v="2"/>
    <n v="21.9"/>
    <n v="42.5"/>
    <n v="85"/>
    <n v="43.8"/>
    <n v="41.2"/>
  </r>
  <r>
    <s v="TXN06768"/>
    <x v="69"/>
    <s v="CUST0893"/>
    <x v="843"/>
    <x v="0"/>
    <x v="60"/>
    <x v="60"/>
    <x v="1"/>
    <n v="1"/>
    <n v="42.74"/>
    <n v="48.69"/>
    <n v="48.69"/>
    <n v="42.74"/>
    <n v="5.9499999999999957"/>
  </r>
  <r>
    <s v="TXN06769"/>
    <x v="99"/>
    <s v="CUST0464"/>
    <x v="1461"/>
    <x v="0"/>
    <x v="50"/>
    <x v="50"/>
    <x v="2"/>
    <n v="1"/>
    <n v="23.2"/>
    <n v="26.67"/>
    <n v="26.67"/>
    <n v="23.2"/>
    <n v="3.4700000000000024"/>
  </r>
  <r>
    <s v="TXN06770"/>
    <x v="90"/>
    <s v="CUST0349"/>
    <x v="857"/>
    <x v="2"/>
    <x v="63"/>
    <x v="63"/>
    <x v="4"/>
    <n v="1"/>
    <n v="28.03"/>
    <n v="45.52"/>
    <n v="45.52"/>
    <n v="28.03"/>
    <n v="17.490000000000002"/>
  </r>
  <r>
    <s v="TXN06771"/>
    <x v="224"/>
    <s v="CUST0181"/>
    <x v="810"/>
    <x v="1"/>
    <x v="3"/>
    <x v="3"/>
    <x v="0"/>
    <n v="7"/>
    <n v="28.91"/>
    <n v="85.8"/>
    <n v="600.6"/>
    <n v="202.37"/>
    <n v="398.23"/>
  </r>
  <r>
    <s v="TXN06772"/>
    <x v="9"/>
    <s v="CUST0392"/>
    <x v="734"/>
    <x v="2"/>
    <x v="63"/>
    <x v="63"/>
    <x v="4"/>
    <n v="3"/>
    <n v="28.03"/>
    <n v="85.19"/>
    <n v="255.57"/>
    <n v="84.09"/>
    <n v="171.48"/>
  </r>
  <r>
    <s v="TXN06773"/>
    <x v="222"/>
    <s v="CUST1483"/>
    <x v="168"/>
    <x v="1"/>
    <x v="15"/>
    <x v="15"/>
    <x v="4"/>
    <n v="2"/>
    <n v="40"/>
    <n v="83.77"/>
    <n v="167.54"/>
    <n v="80"/>
    <n v="87.539999999999992"/>
  </r>
  <r>
    <s v="TXN06774"/>
    <x v="304"/>
    <s v="CUST0756"/>
    <x v="1377"/>
    <x v="2"/>
    <x v="47"/>
    <x v="47"/>
    <x v="2"/>
    <n v="6"/>
    <n v="29.86"/>
    <n v="96.15"/>
    <n v="576.90000000000009"/>
    <n v="179.16"/>
    <n v="397.74000000000012"/>
  </r>
  <r>
    <s v="TXN06775"/>
    <x v="282"/>
    <s v="CUST1101"/>
    <x v="830"/>
    <x v="2"/>
    <x v="40"/>
    <x v="40"/>
    <x v="4"/>
    <n v="6"/>
    <n v="21.9"/>
    <n v="98.68"/>
    <n v="592.08000000000004"/>
    <n v="131.39999999999998"/>
    <n v="460.68000000000006"/>
  </r>
  <r>
    <s v="TXN06776"/>
    <x v="327"/>
    <s v="CUST0011"/>
    <x v="869"/>
    <x v="3"/>
    <x v="27"/>
    <x v="27"/>
    <x v="3"/>
    <n v="2"/>
    <n v="9.64"/>
    <n v="50"/>
    <n v="100"/>
    <n v="19.28"/>
    <n v="80.72"/>
  </r>
  <r>
    <s v="TXN06777"/>
    <x v="228"/>
    <s v="CUST1410"/>
    <x v="1038"/>
    <x v="0"/>
    <x v="55"/>
    <x v="55"/>
    <x v="1"/>
    <n v="8"/>
    <n v="21.45"/>
    <n v="29.44"/>
    <n v="235.52"/>
    <n v="171.6"/>
    <n v="63.920000000000016"/>
  </r>
  <r>
    <s v="TXN06778"/>
    <x v="344"/>
    <s v="CUST0108"/>
    <x v="620"/>
    <x v="1"/>
    <x v="35"/>
    <x v="35"/>
    <x v="4"/>
    <n v="8"/>
    <n v="48.19"/>
    <n v="40.01"/>
    <n v="320.08"/>
    <n v="385.52"/>
    <n v="-65.44"/>
  </r>
  <r>
    <s v="TXN06779"/>
    <x v="310"/>
    <s v="CUST0532"/>
    <x v="176"/>
    <x v="2"/>
    <x v="43"/>
    <x v="43"/>
    <x v="0"/>
    <n v="8"/>
    <n v="30.96"/>
    <n v="84.83"/>
    <n v="678.64"/>
    <n v="247.68"/>
    <n v="430.96"/>
  </r>
  <r>
    <s v="TXN06780"/>
    <x v="32"/>
    <s v="CUST0089"/>
    <x v="824"/>
    <x v="2"/>
    <x v="46"/>
    <x v="46"/>
    <x v="3"/>
    <n v="3"/>
    <n v="15.25"/>
    <n v="6.57"/>
    <n v="19.71"/>
    <n v="45.75"/>
    <n v="-26.04"/>
  </r>
  <r>
    <s v="TXN06781"/>
    <x v="173"/>
    <s v="CUST0227"/>
    <x v="1208"/>
    <x v="0"/>
    <x v="68"/>
    <x v="68"/>
    <x v="0"/>
    <n v="2"/>
    <n v="1.38"/>
    <n v="79.16"/>
    <n v="158.32"/>
    <n v="2.76"/>
    <n v="155.56"/>
  </r>
  <r>
    <s v="TXN06782"/>
    <x v="141"/>
    <s v="CUST0099"/>
    <x v="1454"/>
    <x v="2"/>
    <x v="31"/>
    <x v="31"/>
    <x v="3"/>
    <n v="9"/>
    <n v="13.9"/>
    <n v="8.02"/>
    <n v="72.179999999999993"/>
    <n v="125.10000000000001"/>
    <n v="-52.920000000000016"/>
  </r>
  <r>
    <s v="TXN06783"/>
    <x v="321"/>
    <s v="CUST0624"/>
    <x v="1"/>
    <x v="1"/>
    <x v="73"/>
    <x v="73"/>
    <x v="1"/>
    <n v="4"/>
    <n v="14.95"/>
    <n v="70.319999999999993"/>
    <n v="281.27999999999997"/>
    <n v="59.8"/>
    <n v="221.47999999999996"/>
  </r>
  <r>
    <s v="TXN06784"/>
    <x v="103"/>
    <s v="CUST0154"/>
    <x v="1459"/>
    <x v="0"/>
    <x v="1"/>
    <x v="1"/>
    <x v="1"/>
    <n v="5"/>
    <n v="22.93"/>
    <n v="21.61"/>
    <n v="108.05"/>
    <n v="114.65"/>
    <n v="-6.6000000000000085"/>
  </r>
  <r>
    <s v="TXN06785"/>
    <x v="236"/>
    <s v="CUST0541"/>
    <x v="1238"/>
    <x v="2"/>
    <x v="24"/>
    <x v="24"/>
    <x v="0"/>
    <n v="8"/>
    <n v="24.52"/>
    <n v="93.95"/>
    <n v="751.6"/>
    <n v="196.16"/>
    <n v="555.44000000000005"/>
  </r>
  <r>
    <s v="TXN06786"/>
    <x v="352"/>
    <s v="CUST0675"/>
    <x v="156"/>
    <x v="3"/>
    <x v="24"/>
    <x v="24"/>
    <x v="0"/>
    <n v="6"/>
    <n v="24.52"/>
    <n v="45.1"/>
    <n v="270.60000000000002"/>
    <n v="147.12"/>
    <n v="123.48000000000002"/>
  </r>
  <r>
    <s v="TXN06787"/>
    <x v="43"/>
    <s v="CUST1409"/>
    <x v="1017"/>
    <x v="0"/>
    <x v="9"/>
    <x v="9"/>
    <x v="4"/>
    <n v="8"/>
    <n v="38.15"/>
    <n v="56.83"/>
    <n v="454.64"/>
    <n v="305.2"/>
    <n v="149.44"/>
  </r>
  <r>
    <s v="TXN06788"/>
    <x v="270"/>
    <s v="CUST1255"/>
    <x v="791"/>
    <x v="2"/>
    <x v="54"/>
    <x v="54"/>
    <x v="1"/>
    <n v="9"/>
    <n v="48.6"/>
    <n v="95.23"/>
    <n v="857.07"/>
    <n v="437.40000000000003"/>
    <n v="419.67"/>
  </r>
  <r>
    <s v="TXN06789"/>
    <x v="76"/>
    <s v="CUST0778"/>
    <x v="626"/>
    <x v="1"/>
    <x v="57"/>
    <x v="57"/>
    <x v="0"/>
    <n v="5"/>
    <n v="31.77"/>
    <n v="13.56"/>
    <n v="67.8"/>
    <n v="158.85"/>
    <n v="-91.05"/>
  </r>
  <r>
    <s v="TXN06790"/>
    <x v="168"/>
    <s v="CUST0553"/>
    <x v="848"/>
    <x v="2"/>
    <x v="23"/>
    <x v="23"/>
    <x v="2"/>
    <n v="2"/>
    <n v="13.68"/>
    <n v="31.74"/>
    <n v="63.48"/>
    <n v="27.36"/>
    <n v="36.119999999999997"/>
  </r>
  <r>
    <s v="TXN06791"/>
    <x v="231"/>
    <s v="CUST1431"/>
    <x v="379"/>
    <x v="2"/>
    <x v="13"/>
    <x v="13"/>
    <x v="0"/>
    <n v="8"/>
    <n v="4.59"/>
    <n v="92.36"/>
    <n v="738.88"/>
    <n v="36.72"/>
    <n v="702.16"/>
  </r>
  <r>
    <s v="TXN06792"/>
    <x v="157"/>
    <s v="CUST0349"/>
    <x v="857"/>
    <x v="2"/>
    <x v="44"/>
    <x v="44"/>
    <x v="4"/>
    <n v="1"/>
    <n v="2.25"/>
    <n v="6"/>
    <n v="6"/>
    <n v="2.25"/>
    <n v="3.75"/>
  </r>
  <r>
    <s v="TXN06793"/>
    <x v="203"/>
    <s v="CUST0283"/>
    <x v="1303"/>
    <x v="0"/>
    <x v="72"/>
    <x v="72"/>
    <x v="1"/>
    <n v="6"/>
    <n v="3.66"/>
    <n v="32.49"/>
    <n v="194.94"/>
    <n v="21.96"/>
    <n v="172.98"/>
  </r>
  <r>
    <s v="TXN06794"/>
    <x v="52"/>
    <s v="CUST1195"/>
    <x v="982"/>
    <x v="1"/>
    <x v="25"/>
    <x v="25"/>
    <x v="2"/>
    <n v="2"/>
    <n v="40.75"/>
    <n v="7.87"/>
    <n v="15.74"/>
    <n v="81.5"/>
    <n v="-65.760000000000005"/>
  </r>
  <r>
    <s v="TXN06795"/>
    <x v="79"/>
    <s v="CUST0944"/>
    <x v="239"/>
    <x v="1"/>
    <x v="59"/>
    <x v="59"/>
    <x v="0"/>
    <n v="3"/>
    <n v="35.39"/>
    <n v="92.64"/>
    <n v="277.92"/>
    <n v="106.17"/>
    <n v="171.75"/>
  </r>
  <r>
    <s v="TXN06796"/>
    <x v="184"/>
    <s v="CUST0246"/>
    <x v="672"/>
    <x v="0"/>
    <x v="34"/>
    <x v="34"/>
    <x v="2"/>
    <n v="5"/>
    <n v="8.02"/>
    <n v="67.180000000000007"/>
    <n v="335.90000000000003"/>
    <n v="40.099999999999994"/>
    <n v="295.80000000000007"/>
  </r>
  <r>
    <s v="TXN06797"/>
    <x v="285"/>
    <s v="CUST0259"/>
    <x v="1316"/>
    <x v="3"/>
    <x v="19"/>
    <x v="19"/>
    <x v="3"/>
    <n v="4"/>
    <n v="22.66"/>
    <n v="38.42"/>
    <n v="153.68"/>
    <n v="90.64"/>
    <n v="63.040000000000006"/>
  </r>
  <r>
    <s v="TXN06798"/>
    <x v="92"/>
    <s v="CUST0654"/>
    <x v="329"/>
    <x v="1"/>
    <x v="33"/>
    <x v="33"/>
    <x v="3"/>
    <n v="1"/>
    <n v="35.53"/>
    <n v="68.05"/>
    <n v="68.05"/>
    <n v="35.53"/>
    <n v="32.519999999999996"/>
  </r>
  <r>
    <s v="TXN06799"/>
    <x v="227"/>
    <s v="CUST0304"/>
    <x v="112"/>
    <x v="0"/>
    <x v="41"/>
    <x v="41"/>
    <x v="4"/>
    <n v="1"/>
    <n v="45.1"/>
    <n v="36.72"/>
    <n v="36.72"/>
    <n v="45.1"/>
    <n v="-8.3800000000000026"/>
  </r>
  <r>
    <s v="TXN06800"/>
    <x v="169"/>
    <s v="CUST1197"/>
    <x v="644"/>
    <x v="3"/>
    <x v="43"/>
    <x v="43"/>
    <x v="0"/>
    <n v="6"/>
    <n v="30.96"/>
    <n v="74.38"/>
    <n v="446.28"/>
    <n v="185.76"/>
    <n v="260.52"/>
  </r>
  <r>
    <s v="TXN06801"/>
    <x v="359"/>
    <s v="CUST0847"/>
    <x v="25"/>
    <x v="2"/>
    <x v="34"/>
    <x v="34"/>
    <x v="2"/>
    <n v="2"/>
    <n v="8.02"/>
    <n v="49.3"/>
    <n v="98.6"/>
    <n v="16.04"/>
    <n v="82.56"/>
  </r>
  <r>
    <s v="TXN06802"/>
    <x v="59"/>
    <s v="CUST1305"/>
    <x v="1484"/>
    <x v="3"/>
    <x v="63"/>
    <x v="63"/>
    <x v="4"/>
    <n v="3"/>
    <n v="28.03"/>
    <n v="5.64"/>
    <n v="16.919999999999998"/>
    <n v="84.09"/>
    <n v="-67.17"/>
  </r>
  <r>
    <s v="TXN06803"/>
    <x v="79"/>
    <s v="CUST0916"/>
    <x v="465"/>
    <x v="2"/>
    <x v="5"/>
    <x v="5"/>
    <x v="2"/>
    <n v="1"/>
    <n v="35.82"/>
    <n v="8.0500000000000007"/>
    <n v="8.0500000000000007"/>
    <n v="35.82"/>
    <n v="-27.77"/>
  </r>
  <r>
    <s v="TXN06804"/>
    <x v="236"/>
    <s v="CUST1369"/>
    <x v="1485"/>
    <x v="0"/>
    <x v="20"/>
    <x v="20"/>
    <x v="3"/>
    <n v="7"/>
    <n v="40.85"/>
    <n v="40.659999999999997"/>
    <n v="284.62"/>
    <n v="285.95"/>
    <n v="-1.3299999999999841"/>
  </r>
  <r>
    <s v="TXN06805"/>
    <x v="151"/>
    <s v="CUST0251"/>
    <x v="1105"/>
    <x v="2"/>
    <x v="37"/>
    <x v="37"/>
    <x v="2"/>
    <n v="6"/>
    <n v="36.64"/>
    <n v="75.260000000000005"/>
    <n v="451.56000000000006"/>
    <n v="219.84"/>
    <n v="231.72000000000006"/>
  </r>
  <r>
    <s v="TXN06806"/>
    <x v="335"/>
    <s v="CUST1069"/>
    <x v="860"/>
    <x v="3"/>
    <x v="63"/>
    <x v="63"/>
    <x v="4"/>
    <n v="8"/>
    <n v="28.03"/>
    <n v="67.44"/>
    <n v="539.52"/>
    <n v="224.24"/>
    <n v="315.27999999999997"/>
  </r>
  <r>
    <s v="TXN06807"/>
    <x v="191"/>
    <s v="CUST1081"/>
    <x v="606"/>
    <x v="2"/>
    <x v="63"/>
    <x v="63"/>
    <x v="4"/>
    <n v="8"/>
    <n v="28.03"/>
    <n v="80.12"/>
    <n v="640.96"/>
    <n v="224.24"/>
    <n v="416.72"/>
  </r>
  <r>
    <s v="TXN06808"/>
    <x v="141"/>
    <s v="CUST0493"/>
    <x v="876"/>
    <x v="0"/>
    <x v="57"/>
    <x v="57"/>
    <x v="0"/>
    <n v="2"/>
    <n v="31.77"/>
    <n v="46.87"/>
    <n v="93.74"/>
    <n v="63.54"/>
    <n v="30.199999999999996"/>
  </r>
  <r>
    <s v="TXN06809"/>
    <x v="336"/>
    <s v="CUST1184"/>
    <x v="120"/>
    <x v="0"/>
    <x v="37"/>
    <x v="37"/>
    <x v="2"/>
    <n v="5"/>
    <n v="36.64"/>
    <n v="20.32"/>
    <n v="101.6"/>
    <n v="183.2"/>
    <n v="-81.599999999999994"/>
  </r>
  <r>
    <s v="TXN06810"/>
    <x v="23"/>
    <s v="CUST0979"/>
    <x v="1266"/>
    <x v="1"/>
    <x v="53"/>
    <x v="53"/>
    <x v="2"/>
    <n v="9"/>
    <n v="23.58"/>
    <n v="42.49"/>
    <n v="382.41"/>
    <n v="212.21999999999997"/>
    <n v="170.19000000000005"/>
  </r>
  <r>
    <s v="TXN06811"/>
    <x v="115"/>
    <s v="CUST1355"/>
    <x v="1131"/>
    <x v="0"/>
    <x v="39"/>
    <x v="39"/>
    <x v="1"/>
    <n v="7"/>
    <n v="2.85"/>
    <n v="44.55"/>
    <n v="311.84999999999997"/>
    <n v="19.95"/>
    <n v="291.89999999999998"/>
  </r>
  <r>
    <s v="TXN06812"/>
    <x v="309"/>
    <s v="CUST1004"/>
    <x v="1486"/>
    <x v="0"/>
    <x v="19"/>
    <x v="19"/>
    <x v="3"/>
    <n v="1"/>
    <n v="22.66"/>
    <n v="39.299999999999997"/>
    <n v="39.299999999999997"/>
    <n v="22.66"/>
    <n v="16.639999999999997"/>
  </r>
  <r>
    <s v="TXN06813"/>
    <x v="37"/>
    <s v="CUST0575"/>
    <x v="258"/>
    <x v="2"/>
    <x v="53"/>
    <x v="53"/>
    <x v="2"/>
    <n v="8"/>
    <n v="23.58"/>
    <n v="86.31"/>
    <n v="690.48"/>
    <n v="188.64"/>
    <n v="501.84000000000003"/>
  </r>
  <r>
    <s v="TXN06814"/>
    <x v="106"/>
    <s v="CUST0660"/>
    <x v="1393"/>
    <x v="3"/>
    <x v="42"/>
    <x v="42"/>
    <x v="1"/>
    <n v="4"/>
    <n v="1.35"/>
    <n v="91.89"/>
    <n v="367.56"/>
    <n v="5.4"/>
    <n v="362.16"/>
  </r>
  <r>
    <s v="TXN06815"/>
    <x v="349"/>
    <s v="CUST1497"/>
    <x v="531"/>
    <x v="2"/>
    <x v="0"/>
    <x v="0"/>
    <x v="0"/>
    <n v="8"/>
    <n v="47.78"/>
    <n v="48.55"/>
    <n v="388.4"/>
    <n v="382.24"/>
    <n v="6.1599999999999682"/>
  </r>
  <r>
    <s v="TXN06816"/>
    <x v="188"/>
    <s v="CUST0989"/>
    <x v="290"/>
    <x v="0"/>
    <x v="7"/>
    <x v="7"/>
    <x v="3"/>
    <n v="6"/>
    <n v="17.45"/>
    <n v="46.39"/>
    <n v="278.34000000000003"/>
    <n v="104.69999999999999"/>
    <n v="173.64000000000004"/>
  </r>
  <r>
    <s v="TXN06817"/>
    <x v="86"/>
    <s v="CUST0463"/>
    <x v="526"/>
    <x v="2"/>
    <x v="11"/>
    <x v="11"/>
    <x v="2"/>
    <n v="7"/>
    <n v="45.97"/>
    <n v="88.75"/>
    <n v="621.25"/>
    <n v="321.78999999999996"/>
    <n v="299.46000000000004"/>
  </r>
  <r>
    <s v="TXN06818"/>
    <x v="147"/>
    <s v="CUST0189"/>
    <x v="666"/>
    <x v="0"/>
    <x v="72"/>
    <x v="72"/>
    <x v="1"/>
    <n v="5"/>
    <n v="3.66"/>
    <n v="39.94"/>
    <n v="199.7"/>
    <n v="18.3"/>
    <n v="181.39999999999998"/>
  </r>
  <r>
    <s v="TXN06819"/>
    <x v="113"/>
    <s v="CUST0541"/>
    <x v="1238"/>
    <x v="2"/>
    <x v="61"/>
    <x v="61"/>
    <x v="1"/>
    <n v="7"/>
    <n v="36.08"/>
    <n v="26.17"/>
    <n v="183.19"/>
    <n v="252.56"/>
    <n v="-69.37"/>
  </r>
  <r>
    <s v="TXN06820"/>
    <x v="148"/>
    <s v="CUST0607"/>
    <x v="1467"/>
    <x v="1"/>
    <x v="14"/>
    <x v="14"/>
    <x v="3"/>
    <n v="6"/>
    <n v="23.97"/>
    <n v="79.760000000000005"/>
    <n v="478.56000000000006"/>
    <n v="143.82"/>
    <n v="334.74000000000007"/>
  </r>
  <r>
    <s v="TXN06821"/>
    <x v="347"/>
    <s v="CUST1457"/>
    <x v="1292"/>
    <x v="3"/>
    <x v="67"/>
    <x v="67"/>
    <x v="3"/>
    <n v="9"/>
    <n v="31.5"/>
    <n v="58.91"/>
    <n v="530.18999999999994"/>
    <n v="283.5"/>
    <n v="246.68999999999994"/>
  </r>
  <r>
    <s v="TXN06822"/>
    <x v="213"/>
    <s v="CUST0170"/>
    <x v="1415"/>
    <x v="1"/>
    <x v="2"/>
    <x v="2"/>
    <x v="1"/>
    <n v="8"/>
    <n v="33.65"/>
    <n v="62.61"/>
    <n v="500.88"/>
    <n v="269.2"/>
    <n v="231.68"/>
  </r>
  <r>
    <s v="TXN06823"/>
    <x v="22"/>
    <s v="CUST0723"/>
    <x v="568"/>
    <x v="0"/>
    <x v="3"/>
    <x v="3"/>
    <x v="0"/>
    <n v="6"/>
    <n v="28.91"/>
    <n v="96.61"/>
    <n v="579.66"/>
    <n v="173.46"/>
    <n v="406.19999999999993"/>
  </r>
  <r>
    <s v="TXN06824"/>
    <x v="127"/>
    <s v="CUST1144"/>
    <x v="878"/>
    <x v="1"/>
    <x v="25"/>
    <x v="25"/>
    <x v="2"/>
    <n v="5"/>
    <n v="40.75"/>
    <n v="16.010000000000002"/>
    <n v="80.050000000000011"/>
    <n v="203.75"/>
    <n v="-123.69999999999999"/>
  </r>
  <r>
    <s v="TXN06825"/>
    <x v="96"/>
    <s v="CUST0497"/>
    <x v="1280"/>
    <x v="0"/>
    <x v="49"/>
    <x v="49"/>
    <x v="4"/>
    <n v="6"/>
    <n v="19.98"/>
    <n v="77.48"/>
    <n v="464.88"/>
    <n v="119.88"/>
    <n v="345"/>
  </r>
  <r>
    <s v="TXN06826"/>
    <x v="21"/>
    <s v="CUST1351"/>
    <x v="65"/>
    <x v="1"/>
    <x v="37"/>
    <x v="37"/>
    <x v="2"/>
    <n v="2"/>
    <n v="36.64"/>
    <n v="15.43"/>
    <n v="30.86"/>
    <n v="73.28"/>
    <n v="-42.42"/>
  </r>
  <r>
    <s v="TXN06827"/>
    <x v="329"/>
    <s v="CUST1326"/>
    <x v="726"/>
    <x v="1"/>
    <x v="47"/>
    <x v="47"/>
    <x v="2"/>
    <n v="7"/>
    <n v="29.86"/>
    <n v="67.36"/>
    <n v="471.52"/>
    <n v="209.01999999999998"/>
    <n v="262.5"/>
  </r>
  <r>
    <s v="TXN06828"/>
    <x v="355"/>
    <s v="CUST0422"/>
    <x v="467"/>
    <x v="1"/>
    <x v="34"/>
    <x v="34"/>
    <x v="2"/>
    <n v="2"/>
    <n v="8.02"/>
    <n v="71.97"/>
    <n v="143.94"/>
    <n v="16.04"/>
    <n v="127.9"/>
  </r>
  <r>
    <s v="TXN06829"/>
    <x v="218"/>
    <s v="CUST1424"/>
    <x v="572"/>
    <x v="2"/>
    <x v="59"/>
    <x v="59"/>
    <x v="0"/>
    <n v="3"/>
    <n v="35.39"/>
    <n v="26.15"/>
    <n v="78.449999999999989"/>
    <n v="106.17"/>
    <n v="-27.720000000000013"/>
  </r>
  <r>
    <s v="TXN06830"/>
    <x v="98"/>
    <s v="CUST0160"/>
    <x v="438"/>
    <x v="3"/>
    <x v="22"/>
    <x v="22"/>
    <x v="0"/>
    <n v="5"/>
    <n v="19.34"/>
    <n v="14.69"/>
    <n v="73.45"/>
    <n v="96.7"/>
    <n v="-23.25"/>
  </r>
  <r>
    <s v="TXN06831"/>
    <x v="136"/>
    <s v="CUST0154"/>
    <x v="1459"/>
    <x v="0"/>
    <x v="39"/>
    <x v="39"/>
    <x v="1"/>
    <n v="8"/>
    <n v="2.85"/>
    <n v="96.79"/>
    <n v="774.32"/>
    <n v="22.8"/>
    <n v="751.5200000000001"/>
  </r>
  <r>
    <s v="TXN06832"/>
    <x v="263"/>
    <s v="CUST1013"/>
    <x v="451"/>
    <x v="1"/>
    <x v="20"/>
    <x v="20"/>
    <x v="3"/>
    <n v="4"/>
    <n v="40.85"/>
    <n v="24.36"/>
    <n v="97.44"/>
    <n v="163.4"/>
    <n v="-65.960000000000008"/>
  </r>
  <r>
    <s v="TXN06833"/>
    <x v="247"/>
    <s v="CUST0124"/>
    <x v="687"/>
    <x v="1"/>
    <x v="60"/>
    <x v="60"/>
    <x v="1"/>
    <n v="4"/>
    <n v="42.74"/>
    <n v="74.31"/>
    <n v="297.24"/>
    <n v="170.96"/>
    <n v="126.28"/>
  </r>
  <r>
    <s v="TXN06834"/>
    <x v="140"/>
    <s v="CUST0436"/>
    <x v="1327"/>
    <x v="2"/>
    <x v="7"/>
    <x v="7"/>
    <x v="3"/>
    <n v="1"/>
    <n v="17.45"/>
    <n v="38.14"/>
    <n v="38.14"/>
    <n v="17.45"/>
    <n v="20.69"/>
  </r>
  <r>
    <s v="TXN06835"/>
    <x v="313"/>
    <s v="CUST0027"/>
    <x v="1042"/>
    <x v="0"/>
    <x v="46"/>
    <x v="46"/>
    <x v="3"/>
    <n v="9"/>
    <n v="15.25"/>
    <n v="98.01"/>
    <n v="882.09"/>
    <n v="137.25"/>
    <n v="744.84"/>
  </r>
  <r>
    <s v="TXN06836"/>
    <x v="125"/>
    <s v="CUST1374"/>
    <x v="374"/>
    <x v="0"/>
    <x v="7"/>
    <x v="7"/>
    <x v="3"/>
    <n v="5"/>
    <n v="17.45"/>
    <n v="79.349999999999994"/>
    <n v="396.75"/>
    <n v="87.25"/>
    <n v="309.5"/>
  </r>
  <r>
    <s v="TXN06837"/>
    <x v="141"/>
    <s v="CUST0443"/>
    <x v="281"/>
    <x v="0"/>
    <x v="0"/>
    <x v="0"/>
    <x v="0"/>
    <n v="4"/>
    <n v="47.78"/>
    <n v="65.73"/>
    <n v="262.92"/>
    <n v="191.12"/>
    <n v="71.800000000000011"/>
  </r>
  <r>
    <s v="TXN06838"/>
    <x v="324"/>
    <s v="CUST0959"/>
    <x v="1234"/>
    <x v="2"/>
    <x v="50"/>
    <x v="50"/>
    <x v="2"/>
    <n v="1"/>
    <n v="23.2"/>
    <n v="14.16"/>
    <n v="14.16"/>
    <n v="23.2"/>
    <n v="-9.0399999999999991"/>
  </r>
  <r>
    <s v="TXN06839"/>
    <x v="82"/>
    <s v="CUST0789"/>
    <x v="893"/>
    <x v="0"/>
    <x v="71"/>
    <x v="71"/>
    <x v="4"/>
    <n v="7"/>
    <n v="22.03"/>
    <n v="61.78"/>
    <n v="432.46000000000004"/>
    <n v="154.21"/>
    <n v="278.25"/>
  </r>
  <r>
    <s v="TXN06840"/>
    <x v="312"/>
    <s v="CUST0385"/>
    <x v="1404"/>
    <x v="0"/>
    <x v="70"/>
    <x v="70"/>
    <x v="2"/>
    <n v="8"/>
    <n v="36.229999999999997"/>
    <n v="98.3"/>
    <n v="786.4"/>
    <n v="289.83999999999997"/>
    <n v="496.56"/>
  </r>
  <r>
    <s v="TXN06841"/>
    <x v="68"/>
    <s v="CUST0999"/>
    <x v="397"/>
    <x v="0"/>
    <x v="24"/>
    <x v="24"/>
    <x v="0"/>
    <n v="4"/>
    <n v="24.52"/>
    <n v="6.8"/>
    <n v="27.2"/>
    <n v="98.08"/>
    <n v="-70.88"/>
  </r>
  <r>
    <s v="TXN06842"/>
    <x v="131"/>
    <s v="CUST0215"/>
    <x v="1382"/>
    <x v="1"/>
    <x v="55"/>
    <x v="55"/>
    <x v="1"/>
    <n v="3"/>
    <n v="21.45"/>
    <n v="12.42"/>
    <n v="37.26"/>
    <n v="64.349999999999994"/>
    <n v="-27.089999999999996"/>
  </r>
  <r>
    <s v="TXN06843"/>
    <x v="233"/>
    <s v="CUST0698"/>
    <x v="426"/>
    <x v="3"/>
    <x v="25"/>
    <x v="25"/>
    <x v="2"/>
    <n v="4"/>
    <n v="40.75"/>
    <n v="9.25"/>
    <n v="37"/>
    <n v="163"/>
    <n v="-126"/>
  </r>
  <r>
    <s v="TXN06844"/>
    <x v="216"/>
    <s v="CUST0428"/>
    <x v="1475"/>
    <x v="1"/>
    <x v="19"/>
    <x v="19"/>
    <x v="3"/>
    <n v="5"/>
    <n v="22.66"/>
    <n v="70.8"/>
    <n v="354"/>
    <n v="113.3"/>
    <n v="240.7"/>
  </r>
  <r>
    <s v="TXN06845"/>
    <x v="127"/>
    <s v="CUST1210"/>
    <x v="419"/>
    <x v="2"/>
    <x v="70"/>
    <x v="70"/>
    <x v="2"/>
    <n v="6"/>
    <n v="36.229999999999997"/>
    <n v="83.95"/>
    <n v="503.70000000000005"/>
    <n v="217.38"/>
    <n v="286.32000000000005"/>
  </r>
  <r>
    <s v="TXN06846"/>
    <x v="246"/>
    <s v="CUST1081"/>
    <x v="606"/>
    <x v="2"/>
    <x v="72"/>
    <x v="72"/>
    <x v="1"/>
    <n v="9"/>
    <n v="3.66"/>
    <n v="95.41"/>
    <n v="858.68999999999994"/>
    <n v="32.94"/>
    <n v="825.75"/>
  </r>
  <r>
    <s v="TXN06847"/>
    <x v="189"/>
    <s v="CUST1053"/>
    <x v="338"/>
    <x v="2"/>
    <x v="68"/>
    <x v="68"/>
    <x v="0"/>
    <n v="2"/>
    <n v="1.38"/>
    <n v="79.599999999999994"/>
    <n v="159.19999999999999"/>
    <n v="2.76"/>
    <n v="156.44"/>
  </r>
  <r>
    <s v="TXN06848"/>
    <x v="131"/>
    <s v="CUST0642"/>
    <x v="651"/>
    <x v="1"/>
    <x v="7"/>
    <x v="7"/>
    <x v="3"/>
    <n v="4"/>
    <n v="17.45"/>
    <n v="87.1"/>
    <n v="348.4"/>
    <n v="69.8"/>
    <n v="278.59999999999997"/>
  </r>
  <r>
    <s v="TXN06849"/>
    <x v="319"/>
    <s v="CUST0639"/>
    <x v="1052"/>
    <x v="0"/>
    <x v="50"/>
    <x v="50"/>
    <x v="2"/>
    <n v="4"/>
    <n v="23.2"/>
    <n v="58.41"/>
    <n v="233.64"/>
    <n v="92.8"/>
    <n v="140.83999999999997"/>
  </r>
  <r>
    <s v="TXN06850"/>
    <x v="359"/>
    <s v="CUST1452"/>
    <x v="191"/>
    <x v="2"/>
    <x v="16"/>
    <x v="16"/>
    <x v="3"/>
    <n v="1"/>
    <n v="47.88"/>
    <n v="54.17"/>
    <n v="54.17"/>
    <n v="47.88"/>
    <n v="6.2899999999999991"/>
  </r>
  <r>
    <s v="TXN06851"/>
    <x v="14"/>
    <s v="CUST0930"/>
    <x v="30"/>
    <x v="1"/>
    <x v="62"/>
    <x v="62"/>
    <x v="2"/>
    <n v="8"/>
    <n v="46.58"/>
    <n v="57.64"/>
    <n v="461.12"/>
    <n v="372.64"/>
    <n v="88.480000000000018"/>
  </r>
  <r>
    <s v="TXN06852"/>
    <x v="204"/>
    <s v="CUST1343"/>
    <x v="946"/>
    <x v="2"/>
    <x v="51"/>
    <x v="51"/>
    <x v="2"/>
    <n v="4"/>
    <n v="3.13"/>
    <n v="43.59"/>
    <n v="174.36"/>
    <n v="12.52"/>
    <n v="161.84"/>
  </r>
  <r>
    <s v="TXN06853"/>
    <x v="328"/>
    <s v="CUST0316"/>
    <x v="292"/>
    <x v="2"/>
    <x v="56"/>
    <x v="56"/>
    <x v="0"/>
    <n v="9"/>
    <n v="41.18"/>
    <n v="42.9"/>
    <n v="386.09999999999997"/>
    <n v="370.62"/>
    <n v="15.479999999999961"/>
  </r>
  <r>
    <s v="TXN06854"/>
    <x v="163"/>
    <s v="CUST1034"/>
    <x v="1115"/>
    <x v="0"/>
    <x v="13"/>
    <x v="13"/>
    <x v="0"/>
    <n v="1"/>
    <n v="4.59"/>
    <n v="88.34"/>
    <n v="88.34"/>
    <n v="4.59"/>
    <n v="83.75"/>
  </r>
  <r>
    <s v="TXN06855"/>
    <x v="308"/>
    <s v="CUST0217"/>
    <x v="358"/>
    <x v="1"/>
    <x v="50"/>
    <x v="50"/>
    <x v="2"/>
    <n v="1"/>
    <n v="23.2"/>
    <n v="55.28"/>
    <n v="55.28"/>
    <n v="23.2"/>
    <n v="32.08"/>
  </r>
  <r>
    <s v="TXN06856"/>
    <x v="33"/>
    <s v="CUST0267"/>
    <x v="356"/>
    <x v="3"/>
    <x v="61"/>
    <x v="61"/>
    <x v="1"/>
    <n v="5"/>
    <n v="36.08"/>
    <n v="85.38"/>
    <n v="426.9"/>
    <n v="180.39999999999998"/>
    <n v="246.5"/>
  </r>
  <r>
    <s v="TXN06857"/>
    <x v="313"/>
    <s v="CUST0449"/>
    <x v="1386"/>
    <x v="1"/>
    <x v="42"/>
    <x v="42"/>
    <x v="1"/>
    <n v="7"/>
    <n v="1.35"/>
    <n v="66.66"/>
    <n v="466.62"/>
    <n v="9.4500000000000011"/>
    <n v="457.17"/>
  </r>
  <r>
    <s v="TXN06858"/>
    <x v="220"/>
    <s v="CUST0745"/>
    <x v="392"/>
    <x v="0"/>
    <x v="71"/>
    <x v="71"/>
    <x v="4"/>
    <n v="5"/>
    <n v="22.03"/>
    <n v="67.59"/>
    <n v="337.95000000000005"/>
    <n v="110.15"/>
    <n v="227.80000000000004"/>
  </r>
  <r>
    <s v="TXN06859"/>
    <x v="105"/>
    <s v="CUST0790"/>
    <x v="1431"/>
    <x v="1"/>
    <x v="63"/>
    <x v="63"/>
    <x v="4"/>
    <n v="4"/>
    <n v="28.03"/>
    <n v="23.06"/>
    <n v="92.24"/>
    <n v="112.12"/>
    <n v="-19.88000000000001"/>
  </r>
  <r>
    <s v="TXN06860"/>
    <x v="10"/>
    <s v="CUST0927"/>
    <x v="874"/>
    <x v="2"/>
    <x v="44"/>
    <x v="44"/>
    <x v="4"/>
    <n v="5"/>
    <n v="2.25"/>
    <n v="64.03"/>
    <n v="320.14999999999998"/>
    <n v="11.25"/>
    <n v="308.89999999999998"/>
  </r>
  <r>
    <s v="TXN06861"/>
    <x v="116"/>
    <s v="CUST1271"/>
    <x v="899"/>
    <x v="2"/>
    <x v="8"/>
    <x v="8"/>
    <x v="0"/>
    <n v="4"/>
    <n v="37.880000000000003"/>
    <n v="7.78"/>
    <n v="31.12"/>
    <n v="151.52000000000001"/>
    <n v="-120.4"/>
  </r>
  <r>
    <s v="TXN06862"/>
    <x v="271"/>
    <s v="CUST1052"/>
    <x v="1060"/>
    <x v="2"/>
    <x v="42"/>
    <x v="42"/>
    <x v="1"/>
    <n v="7"/>
    <n v="1.35"/>
    <n v="10.07"/>
    <n v="70.490000000000009"/>
    <n v="9.4500000000000011"/>
    <n v="61.040000000000006"/>
  </r>
  <r>
    <s v="TXN06863"/>
    <x v="265"/>
    <s v="CUST0416"/>
    <x v="81"/>
    <x v="1"/>
    <x v="14"/>
    <x v="14"/>
    <x v="3"/>
    <n v="1"/>
    <n v="23.97"/>
    <n v="51.99"/>
    <n v="51.99"/>
    <n v="23.97"/>
    <n v="28.020000000000003"/>
  </r>
  <r>
    <s v="TXN06864"/>
    <x v="234"/>
    <s v="CUST0820"/>
    <x v="1103"/>
    <x v="1"/>
    <x v="74"/>
    <x v="74"/>
    <x v="3"/>
    <n v="6"/>
    <n v="8.86"/>
    <n v="25.62"/>
    <n v="153.72"/>
    <n v="53.16"/>
    <n v="100.56"/>
  </r>
  <r>
    <s v="TXN06865"/>
    <x v="131"/>
    <s v="CUST0385"/>
    <x v="1404"/>
    <x v="0"/>
    <x v="66"/>
    <x v="66"/>
    <x v="2"/>
    <n v="3"/>
    <n v="31.85"/>
    <n v="53.24"/>
    <n v="159.72"/>
    <n v="95.550000000000011"/>
    <n v="64.169999999999987"/>
  </r>
  <r>
    <s v="TXN06866"/>
    <x v="243"/>
    <s v="CUST0141"/>
    <x v="1381"/>
    <x v="3"/>
    <x v="38"/>
    <x v="38"/>
    <x v="3"/>
    <n v="6"/>
    <n v="32.54"/>
    <n v="20.58"/>
    <n v="123.47999999999999"/>
    <n v="195.24"/>
    <n v="-71.760000000000019"/>
  </r>
  <r>
    <s v="TXN06867"/>
    <x v="60"/>
    <s v="CUST0570"/>
    <x v="105"/>
    <x v="3"/>
    <x v="12"/>
    <x v="12"/>
    <x v="2"/>
    <n v="3"/>
    <n v="32.950000000000003"/>
    <n v="85.98"/>
    <n v="257.94"/>
    <n v="98.850000000000009"/>
    <n v="159.08999999999997"/>
  </r>
  <r>
    <s v="TXN06868"/>
    <x v="340"/>
    <s v="CUST0867"/>
    <x v="916"/>
    <x v="2"/>
    <x v="9"/>
    <x v="9"/>
    <x v="4"/>
    <n v="5"/>
    <n v="38.15"/>
    <n v="51.55"/>
    <n v="257.75"/>
    <n v="190.75"/>
    <n v="67"/>
  </r>
  <r>
    <s v="TXN06869"/>
    <x v="145"/>
    <s v="CUST0337"/>
    <x v="1120"/>
    <x v="2"/>
    <x v="56"/>
    <x v="56"/>
    <x v="0"/>
    <n v="5"/>
    <n v="41.18"/>
    <n v="54.02"/>
    <n v="270.10000000000002"/>
    <n v="205.9"/>
    <n v="64.200000000000017"/>
  </r>
  <r>
    <s v="TXN06870"/>
    <x v="337"/>
    <s v="CUST1406"/>
    <x v="1263"/>
    <x v="3"/>
    <x v="28"/>
    <x v="28"/>
    <x v="3"/>
    <n v="1"/>
    <n v="16.21"/>
    <n v="70.02"/>
    <n v="70.02"/>
    <n v="16.21"/>
    <n v="53.809999999999995"/>
  </r>
  <r>
    <s v="TXN06871"/>
    <x v="111"/>
    <s v="CUST0630"/>
    <x v="765"/>
    <x v="0"/>
    <x v="45"/>
    <x v="45"/>
    <x v="4"/>
    <n v="5"/>
    <n v="39.729999999999997"/>
    <n v="74.98"/>
    <n v="374.90000000000003"/>
    <n v="198.64999999999998"/>
    <n v="176.25000000000006"/>
  </r>
  <r>
    <s v="TXN06872"/>
    <x v="251"/>
    <s v="CUST1183"/>
    <x v="253"/>
    <x v="0"/>
    <x v="68"/>
    <x v="68"/>
    <x v="0"/>
    <n v="3"/>
    <n v="1.38"/>
    <n v="14.09"/>
    <n v="42.269999999999996"/>
    <n v="4.1399999999999997"/>
    <n v="38.129999999999995"/>
  </r>
  <r>
    <s v="TXN06873"/>
    <x v="158"/>
    <s v="CUST1328"/>
    <x v="509"/>
    <x v="3"/>
    <x v="45"/>
    <x v="45"/>
    <x v="4"/>
    <n v="7"/>
    <n v="39.729999999999997"/>
    <n v="13.9"/>
    <n v="97.3"/>
    <n v="278.10999999999996"/>
    <n v="-180.80999999999995"/>
  </r>
  <r>
    <s v="TXN06874"/>
    <x v="41"/>
    <s v="CUST0210"/>
    <x v="339"/>
    <x v="1"/>
    <x v="38"/>
    <x v="38"/>
    <x v="3"/>
    <n v="6"/>
    <n v="32.54"/>
    <n v="18.11"/>
    <n v="108.66"/>
    <n v="195.24"/>
    <n v="-86.580000000000013"/>
  </r>
  <r>
    <s v="TXN06875"/>
    <x v="264"/>
    <s v="CUST0302"/>
    <x v="972"/>
    <x v="0"/>
    <x v="17"/>
    <x v="17"/>
    <x v="1"/>
    <n v="8"/>
    <n v="26.74"/>
    <n v="64.790000000000006"/>
    <n v="518.32000000000005"/>
    <n v="213.92"/>
    <n v="304.40000000000009"/>
  </r>
  <r>
    <s v="TXN06876"/>
    <x v="27"/>
    <s v="CUST0945"/>
    <x v="3"/>
    <x v="1"/>
    <x v="45"/>
    <x v="45"/>
    <x v="4"/>
    <n v="3"/>
    <n v="39.729999999999997"/>
    <n v="63.37"/>
    <n v="190.10999999999999"/>
    <n v="119.19"/>
    <n v="70.919999999999987"/>
  </r>
  <r>
    <s v="TXN06877"/>
    <x v="208"/>
    <s v="CUST0220"/>
    <x v="412"/>
    <x v="2"/>
    <x v="61"/>
    <x v="61"/>
    <x v="1"/>
    <n v="8"/>
    <n v="36.08"/>
    <n v="38.520000000000003"/>
    <n v="308.16000000000003"/>
    <n v="288.64"/>
    <n v="19.520000000000039"/>
  </r>
  <r>
    <s v="TXN06878"/>
    <x v="175"/>
    <s v="CUST0226"/>
    <x v="837"/>
    <x v="1"/>
    <x v="19"/>
    <x v="19"/>
    <x v="3"/>
    <n v="3"/>
    <n v="22.66"/>
    <n v="76.14"/>
    <n v="228.42000000000002"/>
    <n v="67.98"/>
    <n v="160.44"/>
  </r>
  <r>
    <s v="TXN06879"/>
    <x v="311"/>
    <s v="CUST0493"/>
    <x v="876"/>
    <x v="0"/>
    <x v="67"/>
    <x v="67"/>
    <x v="3"/>
    <n v="1"/>
    <n v="31.5"/>
    <n v="85.31"/>
    <n v="85.31"/>
    <n v="31.5"/>
    <n v="53.81"/>
  </r>
  <r>
    <s v="TXN06880"/>
    <x v="186"/>
    <s v="CUST0034"/>
    <x v="747"/>
    <x v="2"/>
    <x v="47"/>
    <x v="47"/>
    <x v="2"/>
    <n v="9"/>
    <n v="29.86"/>
    <n v="7.93"/>
    <n v="71.37"/>
    <n v="268.74"/>
    <n v="-197.37"/>
  </r>
  <r>
    <s v="TXN06881"/>
    <x v="105"/>
    <s v="CUST0944"/>
    <x v="239"/>
    <x v="1"/>
    <x v="39"/>
    <x v="39"/>
    <x v="1"/>
    <n v="3"/>
    <n v="2.85"/>
    <n v="23.79"/>
    <n v="71.37"/>
    <n v="8.5500000000000007"/>
    <n v="62.820000000000007"/>
  </r>
  <r>
    <s v="TXN06882"/>
    <x v="267"/>
    <s v="CUST0384"/>
    <x v="268"/>
    <x v="0"/>
    <x v="8"/>
    <x v="8"/>
    <x v="0"/>
    <n v="8"/>
    <n v="37.880000000000003"/>
    <n v="76.33"/>
    <n v="610.64"/>
    <n v="303.04000000000002"/>
    <n v="307.59999999999997"/>
  </r>
  <r>
    <s v="TXN06883"/>
    <x v="208"/>
    <s v="CUST0547"/>
    <x v="641"/>
    <x v="3"/>
    <x v="70"/>
    <x v="70"/>
    <x v="2"/>
    <n v="9"/>
    <n v="36.229999999999997"/>
    <n v="52.95"/>
    <n v="476.55"/>
    <n v="326.07"/>
    <n v="150.48000000000002"/>
  </r>
  <r>
    <s v="TXN06884"/>
    <x v="82"/>
    <s v="CUST0059"/>
    <x v="1018"/>
    <x v="3"/>
    <x v="12"/>
    <x v="12"/>
    <x v="2"/>
    <n v="7"/>
    <n v="32.950000000000003"/>
    <n v="45.95"/>
    <n v="321.65000000000003"/>
    <n v="230.65000000000003"/>
    <n v="91"/>
  </r>
  <r>
    <s v="TXN06885"/>
    <x v="364"/>
    <s v="CUST0976"/>
    <x v="623"/>
    <x v="3"/>
    <x v="46"/>
    <x v="46"/>
    <x v="3"/>
    <n v="8"/>
    <n v="15.25"/>
    <n v="32.25"/>
    <n v="258"/>
    <n v="122"/>
    <n v="136"/>
  </r>
  <r>
    <s v="TXN06886"/>
    <x v="105"/>
    <s v="CUST1356"/>
    <x v="1114"/>
    <x v="3"/>
    <x v="58"/>
    <x v="58"/>
    <x v="0"/>
    <n v="7"/>
    <n v="11.76"/>
    <n v="33.47"/>
    <n v="234.29"/>
    <n v="82.32"/>
    <n v="151.97"/>
  </r>
  <r>
    <s v="TXN06887"/>
    <x v="275"/>
    <s v="CUST1088"/>
    <x v="873"/>
    <x v="2"/>
    <x v="61"/>
    <x v="61"/>
    <x v="1"/>
    <n v="1"/>
    <n v="36.08"/>
    <n v="51.19"/>
    <n v="51.19"/>
    <n v="36.08"/>
    <n v="15.11"/>
  </r>
  <r>
    <s v="TXN06888"/>
    <x v="80"/>
    <s v="CUST0928"/>
    <x v="461"/>
    <x v="2"/>
    <x v="13"/>
    <x v="13"/>
    <x v="0"/>
    <n v="1"/>
    <n v="4.59"/>
    <n v="42.61"/>
    <n v="42.61"/>
    <n v="4.59"/>
    <n v="38.019999999999996"/>
  </r>
  <r>
    <s v="TXN06889"/>
    <x v="250"/>
    <s v="CUST0721"/>
    <x v="1041"/>
    <x v="3"/>
    <x v="29"/>
    <x v="29"/>
    <x v="2"/>
    <n v="6"/>
    <n v="14.75"/>
    <n v="42.78"/>
    <n v="256.68"/>
    <n v="88.5"/>
    <n v="168.18"/>
  </r>
  <r>
    <s v="TXN06890"/>
    <x v="334"/>
    <s v="CUST0544"/>
    <x v="1147"/>
    <x v="1"/>
    <x v="56"/>
    <x v="56"/>
    <x v="0"/>
    <n v="5"/>
    <n v="41.18"/>
    <n v="66.75"/>
    <n v="333.75"/>
    <n v="205.9"/>
    <n v="127.85"/>
  </r>
  <r>
    <s v="TXN06891"/>
    <x v="316"/>
    <s v="CUST0243"/>
    <x v="195"/>
    <x v="1"/>
    <x v="55"/>
    <x v="55"/>
    <x v="1"/>
    <n v="8"/>
    <n v="21.45"/>
    <n v="14.55"/>
    <n v="116.4"/>
    <n v="171.6"/>
    <n v="-55.199999999999989"/>
  </r>
  <r>
    <s v="TXN06892"/>
    <x v="182"/>
    <s v="CUST1128"/>
    <x v="59"/>
    <x v="0"/>
    <x v="2"/>
    <x v="2"/>
    <x v="1"/>
    <n v="9"/>
    <n v="33.65"/>
    <n v="89.03"/>
    <n v="801.27"/>
    <n v="302.84999999999997"/>
    <n v="498.42"/>
  </r>
  <r>
    <s v="TXN06893"/>
    <x v="351"/>
    <s v="CUST0173"/>
    <x v="609"/>
    <x v="0"/>
    <x v="2"/>
    <x v="2"/>
    <x v="1"/>
    <n v="4"/>
    <n v="33.65"/>
    <n v="82.83"/>
    <n v="331.32"/>
    <n v="134.6"/>
    <n v="196.72"/>
  </r>
  <r>
    <s v="TXN06894"/>
    <x v="92"/>
    <s v="CUST0726"/>
    <x v="1229"/>
    <x v="1"/>
    <x v="49"/>
    <x v="49"/>
    <x v="4"/>
    <n v="9"/>
    <n v="19.98"/>
    <n v="90.77"/>
    <n v="816.93"/>
    <n v="179.82"/>
    <n v="637.1099999999999"/>
  </r>
  <r>
    <s v="TXN06895"/>
    <x v="221"/>
    <s v="CUST0884"/>
    <x v="694"/>
    <x v="1"/>
    <x v="43"/>
    <x v="43"/>
    <x v="0"/>
    <n v="4"/>
    <n v="30.96"/>
    <n v="14.18"/>
    <n v="56.72"/>
    <n v="123.84"/>
    <n v="-67.12"/>
  </r>
  <r>
    <s v="TXN06896"/>
    <x v="125"/>
    <s v="CUST0435"/>
    <x v="208"/>
    <x v="1"/>
    <x v="69"/>
    <x v="69"/>
    <x v="1"/>
    <n v="2"/>
    <n v="25.33"/>
    <n v="37.979999999999997"/>
    <n v="75.959999999999994"/>
    <n v="50.66"/>
    <n v="25.299999999999997"/>
  </r>
  <r>
    <s v="TXN06897"/>
    <x v="301"/>
    <s v="CUST0309"/>
    <x v="931"/>
    <x v="2"/>
    <x v="6"/>
    <x v="6"/>
    <x v="1"/>
    <n v="8"/>
    <n v="49.21"/>
    <n v="95.08"/>
    <n v="760.64"/>
    <n v="393.68"/>
    <n v="366.96"/>
  </r>
  <r>
    <s v="TXN06898"/>
    <x v="169"/>
    <s v="CUST0813"/>
    <x v="1181"/>
    <x v="3"/>
    <x v="6"/>
    <x v="6"/>
    <x v="1"/>
    <n v="9"/>
    <n v="49.21"/>
    <n v="99.37"/>
    <n v="894.33"/>
    <n v="442.89"/>
    <n v="451.44000000000005"/>
  </r>
  <r>
    <s v="TXN06899"/>
    <x v="81"/>
    <s v="CUST1029"/>
    <x v="1443"/>
    <x v="0"/>
    <x v="73"/>
    <x v="73"/>
    <x v="1"/>
    <n v="8"/>
    <n v="14.95"/>
    <n v="46.38"/>
    <n v="371.04"/>
    <n v="119.6"/>
    <n v="251.44000000000003"/>
  </r>
  <r>
    <s v="TXN06900"/>
    <x v="148"/>
    <s v="CUST0883"/>
    <x v="429"/>
    <x v="3"/>
    <x v="72"/>
    <x v="72"/>
    <x v="1"/>
    <n v="7"/>
    <n v="3.66"/>
    <n v="55.86"/>
    <n v="391.02"/>
    <n v="25.62"/>
    <n v="365.4"/>
  </r>
  <r>
    <s v="TXN06901"/>
    <x v="339"/>
    <s v="CUST1041"/>
    <x v="408"/>
    <x v="2"/>
    <x v="70"/>
    <x v="70"/>
    <x v="2"/>
    <n v="8"/>
    <n v="36.229999999999997"/>
    <n v="11.35"/>
    <n v="90.8"/>
    <n v="289.83999999999997"/>
    <n v="-199.03999999999996"/>
  </r>
  <r>
    <s v="TXN06902"/>
    <x v="333"/>
    <s v="CUST0684"/>
    <x v="204"/>
    <x v="0"/>
    <x v="1"/>
    <x v="1"/>
    <x v="1"/>
    <n v="4"/>
    <n v="22.93"/>
    <n v="60.16"/>
    <n v="240.64"/>
    <n v="91.72"/>
    <n v="148.91999999999999"/>
  </r>
  <r>
    <s v="TXN06903"/>
    <x v="301"/>
    <s v="CUST0109"/>
    <x v="484"/>
    <x v="0"/>
    <x v="63"/>
    <x v="63"/>
    <x v="4"/>
    <n v="7"/>
    <n v="28.03"/>
    <n v="89.65"/>
    <n v="627.55000000000007"/>
    <n v="196.21"/>
    <n v="431.34000000000003"/>
  </r>
  <r>
    <s v="TXN06904"/>
    <x v="351"/>
    <s v="CUST0904"/>
    <x v="330"/>
    <x v="1"/>
    <x v="67"/>
    <x v="67"/>
    <x v="3"/>
    <n v="4"/>
    <n v="31.5"/>
    <n v="55.28"/>
    <n v="221.12"/>
    <n v="126"/>
    <n v="95.12"/>
  </r>
  <r>
    <s v="TXN06905"/>
    <x v="14"/>
    <s v="CUST0559"/>
    <x v="332"/>
    <x v="3"/>
    <x v="52"/>
    <x v="52"/>
    <x v="1"/>
    <n v="8"/>
    <n v="14.27"/>
    <n v="35.79"/>
    <n v="286.32"/>
    <n v="114.16"/>
    <n v="172.16"/>
  </r>
  <r>
    <s v="TXN06906"/>
    <x v="307"/>
    <s v="CUST0758"/>
    <x v="602"/>
    <x v="3"/>
    <x v="33"/>
    <x v="33"/>
    <x v="3"/>
    <n v="1"/>
    <n v="35.53"/>
    <n v="46.86"/>
    <n v="46.86"/>
    <n v="35.53"/>
    <n v="11.329999999999998"/>
  </r>
  <r>
    <s v="TXN06907"/>
    <x v="258"/>
    <s v="CUST0201"/>
    <x v="657"/>
    <x v="2"/>
    <x v="55"/>
    <x v="55"/>
    <x v="1"/>
    <n v="6"/>
    <n v="21.45"/>
    <n v="92.05"/>
    <n v="552.29999999999995"/>
    <n v="128.69999999999999"/>
    <n v="423.59999999999997"/>
  </r>
  <r>
    <s v="TXN06908"/>
    <x v="183"/>
    <s v="CUST0101"/>
    <x v="110"/>
    <x v="3"/>
    <x v="63"/>
    <x v="63"/>
    <x v="4"/>
    <n v="1"/>
    <n v="28.03"/>
    <n v="96.62"/>
    <n v="96.62"/>
    <n v="28.03"/>
    <n v="68.59"/>
  </r>
  <r>
    <s v="TXN06909"/>
    <x v="283"/>
    <s v="CUST1329"/>
    <x v="39"/>
    <x v="3"/>
    <x v="45"/>
    <x v="45"/>
    <x v="4"/>
    <n v="7"/>
    <n v="39.729999999999997"/>
    <n v="66.2"/>
    <n v="463.40000000000003"/>
    <n v="278.10999999999996"/>
    <n v="185.29000000000008"/>
  </r>
  <r>
    <s v="TXN06910"/>
    <x v="195"/>
    <s v="CUST0784"/>
    <x v="495"/>
    <x v="3"/>
    <x v="24"/>
    <x v="24"/>
    <x v="0"/>
    <n v="8"/>
    <n v="24.52"/>
    <n v="83.46"/>
    <n v="667.68"/>
    <n v="196.16"/>
    <n v="471.52"/>
  </r>
  <r>
    <s v="TXN06911"/>
    <x v="249"/>
    <s v="CUST1500"/>
    <x v="1320"/>
    <x v="3"/>
    <x v="59"/>
    <x v="59"/>
    <x v="0"/>
    <n v="1"/>
    <n v="35.39"/>
    <n v="32.69"/>
    <n v="32.69"/>
    <n v="35.39"/>
    <n v="-2.7000000000000028"/>
  </r>
  <r>
    <s v="TXN06912"/>
    <x v="3"/>
    <s v="CUST0866"/>
    <x v="5"/>
    <x v="0"/>
    <x v="23"/>
    <x v="23"/>
    <x v="2"/>
    <n v="8"/>
    <n v="13.68"/>
    <n v="47.25"/>
    <n v="378"/>
    <n v="109.44"/>
    <n v="268.56"/>
  </r>
  <r>
    <s v="TXN06913"/>
    <x v="308"/>
    <s v="CUST0398"/>
    <x v="227"/>
    <x v="2"/>
    <x v="33"/>
    <x v="33"/>
    <x v="3"/>
    <n v="8"/>
    <n v="35.53"/>
    <n v="88.29"/>
    <n v="706.32"/>
    <n v="284.24"/>
    <n v="422.08000000000004"/>
  </r>
  <r>
    <s v="TXN06914"/>
    <x v="348"/>
    <s v="CUST0603"/>
    <x v="6"/>
    <x v="3"/>
    <x v="61"/>
    <x v="61"/>
    <x v="1"/>
    <n v="9"/>
    <n v="36.08"/>
    <n v="24.27"/>
    <n v="218.43"/>
    <n v="324.71999999999997"/>
    <n v="-106.28999999999996"/>
  </r>
  <r>
    <s v="TXN06915"/>
    <x v="130"/>
    <s v="CUST0388"/>
    <x v="942"/>
    <x v="0"/>
    <x v="50"/>
    <x v="50"/>
    <x v="2"/>
    <n v="8"/>
    <n v="23.2"/>
    <n v="93.4"/>
    <n v="747.2"/>
    <n v="185.6"/>
    <n v="561.6"/>
  </r>
  <r>
    <s v="TXN06916"/>
    <x v="175"/>
    <s v="CUST0825"/>
    <x v="1256"/>
    <x v="2"/>
    <x v="65"/>
    <x v="65"/>
    <x v="1"/>
    <n v="4"/>
    <n v="47.62"/>
    <n v="95.86"/>
    <n v="383.44"/>
    <n v="190.48"/>
    <n v="192.96"/>
  </r>
  <r>
    <s v="TXN06917"/>
    <x v="333"/>
    <s v="CUST0362"/>
    <x v="731"/>
    <x v="3"/>
    <x v="11"/>
    <x v="11"/>
    <x v="2"/>
    <n v="8"/>
    <n v="45.97"/>
    <n v="91.15"/>
    <n v="729.2"/>
    <n v="367.76"/>
    <n v="361.44000000000005"/>
  </r>
  <r>
    <s v="TXN06918"/>
    <x v="20"/>
    <s v="CUST1217"/>
    <x v="668"/>
    <x v="0"/>
    <x v="47"/>
    <x v="47"/>
    <x v="2"/>
    <n v="4"/>
    <n v="29.86"/>
    <n v="28.41"/>
    <n v="113.64"/>
    <n v="119.44"/>
    <n v="-5.7999999999999972"/>
  </r>
  <r>
    <s v="TXN06919"/>
    <x v="234"/>
    <s v="CUST0566"/>
    <x v="929"/>
    <x v="2"/>
    <x v="12"/>
    <x v="12"/>
    <x v="2"/>
    <n v="9"/>
    <n v="32.950000000000003"/>
    <n v="96.11"/>
    <n v="864.99"/>
    <n v="296.55"/>
    <n v="568.44000000000005"/>
  </r>
  <r>
    <s v="TXN06920"/>
    <x v="280"/>
    <s v="CUST1085"/>
    <x v="1034"/>
    <x v="0"/>
    <x v="47"/>
    <x v="47"/>
    <x v="2"/>
    <n v="8"/>
    <n v="29.86"/>
    <n v="31.09"/>
    <n v="248.72"/>
    <n v="238.88"/>
    <n v="9.8400000000000034"/>
  </r>
  <r>
    <s v="TXN06921"/>
    <x v="71"/>
    <s v="CUST1245"/>
    <x v="1407"/>
    <x v="0"/>
    <x v="23"/>
    <x v="23"/>
    <x v="2"/>
    <n v="2"/>
    <n v="13.68"/>
    <n v="70.540000000000006"/>
    <n v="141.08000000000001"/>
    <n v="27.36"/>
    <n v="113.72000000000001"/>
  </r>
  <r>
    <s v="TXN06922"/>
    <x v="155"/>
    <s v="CUST1011"/>
    <x v="92"/>
    <x v="3"/>
    <x v="7"/>
    <x v="7"/>
    <x v="3"/>
    <n v="7"/>
    <n v="17.45"/>
    <n v="43.16"/>
    <n v="302.12"/>
    <n v="122.14999999999999"/>
    <n v="179.97000000000003"/>
  </r>
  <r>
    <s v="TXN06923"/>
    <x v="91"/>
    <s v="CUST1063"/>
    <x v="1326"/>
    <x v="2"/>
    <x v="60"/>
    <x v="60"/>
    <x v="1"/>
    <n v="2"/>
    <n v="42.74"/>
    <n v="79.66"/>
    <n v="159.32"/>
    <n v="85.48"/>
    <n v="73.839999999999989"/>
  </r>
  <r>
    <s v="TXN06924"/>
    <x v="234"/>
    <s v="CUST0888"/>
    <x v="1429"/>
    <x v="0"/>
    <x v="60"/>
    <x v="60"/>
    <x v="1"/>
    <n v="8"/>
    <n v="42.74"/>
    <n v="99.08"/>
    <n v="792.64"/>
    <n v="341.92"/>
    <n v="450.71999999999997"/>
  </r>
  <r>
    <s v="TXN06925"/>
    <x v="309"/>
    <s v="CUST0224"/>
    <x v="125"/>
    <x v="3"/>
    <x v="15"/>
    <x v="15"/>
    <x v="4"/>
    <n v="1"/>
    <n v="40"/>
    <n v="76.72"/>
    <n v="76.72"/>
    <n v="40"/>
    <n v="36.72"/>
  </r>
  <r>
    <s v="TXN06926"/>
    <x v="113"/>
    <s v="CUST1396"/>
    <x v="468"/>
    <x v="1"/>
    <x v="10"/>
    <x v="10"/>
    <x v="1"/>
    <n v="9"/>
    <n v="41.78"/>
    <n v="27.19"/>
    <n v="244.71"/>
    <n v="376.02"/>
    <n v="-131.30999999999997"/>
  </r>
  <r>
    <s v="TXN06927"/>
    <x v="309"/>
    <s v="CUST0103"/>
    <x v="764"/>
    <x v="0"/>
    <x v="28"/>
    <x v="28"/>
    <x v="3"/>
    <n v="6"/>
    <n v="16.21"/>
    <n v="30.93"/>
    <n v="185.57999999999998"/>
    <n v="97.26"/>
    <n v="88.319999999999979"/>
  </r>
  <r>
    <s v="TXN06928"/>
    <x v="309"/>
    <s v="CUST1324"/>
    <x v="13"/>
    <x v="1"/>
    <x v="27"/>
    <x v="27"/>
    <x v="3"/>
    <n v="1"/>
    <n v="9.64"/>
    <n v="80.150000000000006"/>
    <n v="80.150000000000006"/>
    <n v="9.64"/>
    <n v="70.510000000000005"/>
  </r>
  <r>
    <s v="TXN06929"/>
    <x v="243"/>
    <s v="CUST0510"/>
    <x v="1268"/>
    <x v="3"/>
    <x v="61"/>
    <x v="61"/>
    <x v="1"/>
    <n v="8"/>
    <n v="36.08"/>
    <n v="21.54"/>
    <n v="172.32"/>
    <n v="288.64"/>
    <n v="-116.32"/>
  </r>
  <r>
    <s v="TXN06930"/>
    <x v="20"/>
    <s v="CUST0228"/>
    <x v="676"/>
    <x v="3"/>
    <x v="14"/>
    <x v="14"/>
    <x v="3"/>
    <n v="6"/>
    <n v="23.97"/>
    <n v="63.33"/>
    <n v="379.98"/>
    <n v="143.82"/>
    <n v="236.16000000000003"/>
  </r>
  <r>
    <s v="TXN06931"/>
    <x v="39"/>
    <s v="CUST0450"/>
    <x v="659"/>
    <x v="1"/>
    <x v="66"/>
    <x v="66"/>
    <x v="2"/>
    <n v="1"/>
    <n v="31.85"/>
    <n v="49.9"/>
    <n v="49.9"/>
    <n v="31.85"/>
    <n v="18.049999999999997"/>
  </r>
  <r>
    <s v="TXN06932"/>
    <x v="48"/>
    <s v="CUST0236"/>
    <x v="1346"/>
    <x v="1"/>
    <x v="5"/>
    <x v="5"/>
    <x v="2"/>
    <n v="8"/>
    <n v="35.82"/>
    <n v="10.48"/>
    <n v="83.84"/>
    <n v="286.56"/>
    <n v="-202.72"/>
  </r>
  <r>
    <s v="TXN06933"/>
    <x v="80"/>
    <s v="CUST0109"/>
    <x v="484"/>
    <x v="0"/>
    <x v="26"/>
    <x v="26"/>
    <x v="4"/>
    <n v="7"/>
    <n v="21.34"/>
    <n v="78.819999999999993"/>
    <n v="551.74"/>
    <n v="149.38"/>
    <n v="402.36"/>
  </r>
  <r>
    <s v="TXN06934"/>
    <x v="210"/>
    <s v="CUST0074"/>
    <x v="141"/>
    <x v="3"/>
    <x v="49"/>
    <x v="49"/>
    <x v="4"/>
    <n v="1"/>
    <n v="19.98"/>
    <n v="5.85"/>
    <n v="5.85"/>
    <n v="19.98"/>
    <n v="-14.13"/>
  </r>
  <r>
    <s v="TXN06935"/>
    <x v="238"/>
    <s v="CUST1179"/>
    <x v="897"/>
    <x v="3"/>
    <x v="55"/>
    <x v="55"/>
    <x v="1"/>
    <n v="2"/>
    <n v="21.45"/>
    <n v="68.34"/>
    <n v="136.68"/>
    <n v="42.9"/>
    <n v="93.78"/>
  </r>
  <r>
    <s v="TXN06936"/>
    <x v="211"/>
    <s v="CUST0546"/>
    <x v="709"/>
    <x v="1"/>
    <x v="70"/>
    <x v="70"/>
    <x v="2"/>
    <n v="2"/>
    <n v="36.229999999999997"/>
    <n v="11.6"/>
    <n v="23.2"/>
    <n v="72.459999999999994"/>
    <n v="-49.259999999999991"/>
  </r>
  <r>
    <s v="TXN06937"/>
    <x v="41"/>
    <s v="CUST0489"/>
    <x v="420"/>
    <x v="3"/>
    <x v="19"/>
    <x v="19"/>
    <x v="3"/>
    <n v="2"/>
    <n v="22.66"/>
    <n v="17.690000000000001"/>
    <n v="35.380000000000003"/>
    <n v="45.32"/>
    <n v="-9.9399999999999977"/>
  </r>
  <r>
    <s v="TXN06938"/>
    <x v="260"/>
    <s v="CUST0135"/>
    <x v="927"/>
    <x v="2"/>
    <x v="68"/>
    <x v="68"/>
    <x v="0"/>
    <n v="7"/>
    <n v="1.38"/>
    <n v="30.83"/>
    <n v="215.81"/>
    <n v="9.66"/>
    <n v="206.15"/>
  </r>
  <r>
    <s v="TXN06939"/>
    <x v="329"/>
    <s v="CUST1090"/>
    <x v="923"/>
    <x v="3"/>
    <x v="9"/>
    <x v="9"/>
    <x v="4"/>
    <n v="7"/>
    <n v="38.15"/>
    <n v="8.94"/>
    <n v="62.58"/>
    <n v="267.05"/>
    <n v="-204.47000000000003"/>
  </r>
  <r>
    <s v="TXN06940"/>
    <x v="23"/>
    <s v="CUST0207"/>
    <x v="1294"/>
    <x v="0"/>
    <x v="69"/>
    <x v="69"/>
    <x v="1"/>
    <n v="1"/>
    <n v="25.33"/>
    <n v="38.96"/>
    <n v="38.96"/>
    <n v="25.33"/>
    <n v="13.630000000000003"/>
  </r>
  <r>
    <s v="TXN06941"/>
    <x v="133"/>
    <s v="CUST0565"/>
    <x v="1411"/>
    <x v="1"/>
    <x v="47"/>
    <x v="47"/>
    <x v="2"/>
    <n v="7"/>
    <n v="29.86"/>
    <n v="61.15"/>
    <n v="428.05"/>
    <n v="209.01999999999998"/>
    <n v="219.03000000000003"/>
  </r>
  <r>
    <s v="TXN06942"/>
    <x v="333"/>
    <s v="CUST0464"/>
    <x v="1461"/>
    <x v="0"/>
    <x v="33"/>
    <x v="33"/>
    <x v="3"/>
    <n v="3"/>
    <n v="35.53"/>
    <n v="88.62"/>
    <n v="265.86"/>
    <n v="106.59"/>
    <n v="159.27000000000001"/>
  </r>
  <r>
    <s v="TXN06943"/>
    <x v="359"/>
    <s v="CUST1271"/>
    <x v="899"/>
    <x v="2"/>
    <x v="52"/>
    <x v="52"/>
    <x v="1"/>
    <n v="8"/>
    <n v="14.27"/>
    <n v="29.34"/>
    <n v="234.72"/>
    <n v="114.16"/>
    <n v="120.56"/>
  </r>
  <r>
    <s v="TXN06944"/>
    <x v="330"/>
    <s v="CUST1433"/>
    <x v="368"/>
    <x v="0"/>
    <x v="7"/>
    <x v="7"/>
    <x v="3"/>
    <n v="9"/>
    <n v="17.45"/>
    <n v="92.17"/>
    <n v="829.53"/>
    <n v="157.04999999999998"/>
    <n v="672.48"/>
  </r>
  <r>
    <s v="TXN06945"/>
    <x v="177"/>
    <s v="CUST1467"/>
    <x v="994"/>
    <x v="1"/>
    <x v="53"/>
    <x v="53"/>
    <x v="2"/>
    <n v="9"/>
    <n v="23.58"/>
    <n v="25.28"/>
    <n v="227.52"/>
    <n v="212.21999999999997"/>
    <n v="15.30000000000004"/>
  </r>
  <r>
    <s v="TXN06946"/>
    <x v="105"/>
    <s v="CUST0829"/>
    <x v="967"/>
    <x v="0"/>
    <x v="39"/>
    <x v="39"/>
    <x v="1"/>
    <n v="8"/>
    <n v="2.85"/>
    <n v="93.75"/>
    <n v="750"/>
    <n v="22.8"/>
    <n v="727.2"/>
  </r>
  <r>
    <s v="TXN06947"/>
    <x v="66"/>
    <s v="CUST0803"/>
    <x v="363"/>
    <x v="0"/>
    <x v="17"/>
    <x v="17"/>
    <x v="1"/>
    <n v="8"/>
    <n v="26.74"/>
    <n v="6.31"/>
    <n v="50.48"/>
    <n v="213.92"/>
    <n v="-163.44"/>
  </r>
  <r>
    <s v="TXN06948"/>
    <x v="55"/>
    <s v="CUST0805"/>
    <x v="692"/>
    <x v="2"/>
    <x v="37"/>
    <x v="37"/>
    <x v="2"/>
    <n v="2"/>
    <n v="36.64"/>
    <n v="68.930000000000007"/>
    <n v="137.86000000000001"/>
    <n v="73.28"/>
    <n v="64.580000000000013"/>
  </r>
  <r>
    <s v="TXN06949"/>
    <x v="163"/>
    <s v="CUST0208"/>
    <x v="1347"/>
    <x v="2"/>
    <x v="56"/>
    <x v="56"/>
    <x v="0"/>
    <n v="4"/>
    <n v="41.18"/>
    <n v="44.05"/>
    <n v="176.2"/>
    <n v="164.72"/>
    <n v="11.47999999999999"/>
  </r>
  <r>
    <s v="TXN06950"/>
    <x v="13"/>
    <s v="CUST0451"/>
    <x v="854"/>
    <x v="1"/>
    <x v="35"/>
    <x v="35"/>
    <x v="4"/>
    <n v="4"/>
    <n v="48.19"/>
    <n v="94.62"/>
    <n v="378.48"/>
    <n v="192.76"/>
    <n v="185.72000000000003"/>
  </r>
  <r>
    <s v="TXN06951"/>
    <x v="276"/>
    <s v="CUST1417"/>
    <x v="38"/>
    <x v="0"/>
    <x v="52"/>
    <x v="52"/>
    <x v="1"/>
    <n v="9"/>
    <n v="14.27"/>
    <n v="81.760000000000005"/>
    <n v="735.84"/>
    <n v="128.43"/>
    <n v="607.41000000000008"/>
  </r>
  <r>
    <s v="TXN06952"/>
    <x v="198"/>
    <s v="CUST0550"/>
    <x v="1261"/>
    <x v="1"/>
    <x v="70"/>
    <x v="70"/>
    <x v="2"/>
    <n v="1"/>
    <n v="36.229999999999997"/>
    <n v="74.760000000000005"/>
    <n v="74.760000000000005"/>
    <n v="36.229999999999997"/>
    <n v="38.530000000000008"/>
  </r>
  <r>
    <s v="TXN06953"/>
    <x v="79"/>
    <s v="CUST1015"/>
    <x v="875"/>
    <x v="3"/>
    <x v="57"/>
    <x v="57"/>
    <x v="0"/>
    <n v="4"/>
    <n v="31.77"/>
    <n v="32.96"/>
    <n v="131.84"/>
    <n v="127.08"/>
    <n v="4.7600000000000051"/>
  </r>
  <r>
    <s v="TXN06954"/>
    <x v="258"/>
    <s v="CUST0422"/>
    <x v="467"/>
    <x v="1"/>
    <x v="10"/>
    <x v="10"/>
    <x v="1"/>
    <n v="4"/>
    <n v="41.78"/>
    <n v="24.51"/>
    <n v="98.04"/>
    <n v="167.12"/>
    <n v="-69.08"/>
  </r>
  <r>
    <s v="TXN06955"/>
    <x v="261"/>
    <s v="CUST0351"/>
    <x v="350"/>
    <x v="0"/>
    <x v="55"/>
    <x v="55"/>
    <x v="1"/>
    <n v="6"/>
    <n v="21.45"/>
    <n v="75.14"/>
    <n v="450.84000000000003"/>
    <n v="128.69999999999999"/>
    <n v="322.14000000000004"/>
  </r>
  <r>
    <s v="TXN06956"/>
    <x v="70"/>
    <s v="CUST0417"/>
    <x v="1168"/>
    <x v="0"/>
    <x v="43"/>
    <x v="43"/>
    <x v="0"/>
    <n v="4"/>
    <n v="30.96"/>
    <n v="51.84"/>
    <n v="207.36"/>
    <n v="123.84"/>
    <n v="83.52000000000001"/>
  </r>
  <r>
    <s v="TXN06957"/>
    <x v="364"/>
    <s v="CUST0712"/>
    <x v="1155"/>
    <x v="2"/>
    <x v="34"/>
    <x v="34"/>
    <x v="2"/>
    <n v="8"/>
    <n v="8.02"/>
    <n v="97.65"/>
    <n v="781.2"/>
    <n v="64.16"/>
    <n v="717.04000000000008"/>
  </r>
  <r>
    <s v="TXN06958"/>
    <x v="224"/>
    <s v="CUST1305"/>
    <x v="1484"/>
    <x v="3"/>
    <x v="71"/>
    <x v="71"/>
    <x v="4"/>
    <n v="5"/>
    <n v="22.03"/>
    <n v="56.9"/>
    <n v="284.5"/>
    <n v="110.15"/>
    <n v="174.35"/>
  </r>
  <r>
    <s v="TXN06959"/>
    <x v="89"/>
    <s v="CUST0590"/>
    <x v="1016"/>
    <x v="0"/>
    <x v="36"/>
    <x v="36"/>
    <x v="2"/>
    <n v="2"/>
    <n v="44.18"/>
    <n v="51.85"/>
    <n v="103.7"/>
    <n v="88.36"/>
    <n v="15.340000000000003"/>
  </r>
  <r>
    <s v="TXN06960"/>
    <x v="257"/>
    <s v="CUST1446"/>
    <x v="628"/>
    <x v="1"/>
    <x v="21"/>
    <x v="21"/>
    <x v="0"/>
    <n v="3"/>
    <n v="12.41"/>
    <n v="34.39"/>
    <n v="103.17"/>
    <n v="37.230000000000004"/>
    <n v="65.94"/>
  </r>
  <r>
    <s v="TXN06961"/>
    <x v="159"/>
    <s v="CUST1222"/>
    <x v="450"/>
    <x v="0"/>
    <x v="34"/>
    <x v="34"/>
    <x v="2"/>
    <n v="5"/>
    <n v="8.02"/>
    <n v="31.89"/>
    <n v="159.44999999999999"/>
    <n v="40.099999999999994"/>
    <n v="119.35"/>
  </r>
  <r>
    <s v="TXN06962"/>
    <x v="280"/>
    <s v="CUST0590"/>
    <x v="1016"/>
    <x v="0"/>
    <x v="23"/>
    <x v="23"/>
    <x v="2"/>
    <n v="5"/>
    <n v="13.68"/>
    <n v="18.170000000000002"/>
    <n v="90.850000000000009"/>
    <n v="68.400000000000006"/>
    <n v="22.450000000000003"/>
  </r>
  <r>
    <s v="TXN06963"/>
    <x v="140"/>
    <s v="CUST0007"/>
    <x v="719"/>
    <x v="3"/>
    <x v="30"/>
    <x v="30"/>
    <x v="3"/>
    <n v="3"/>
    <n v="24.03"/>
    <n v="33.200000000000003"/>
    <n v="99.600000000000009"/>
    <n v="72.09"/>
    <n v="27.510000000000005"/>
  </r>
  <r>
    <s v="TXN06964"/>
    <x v="80"/>
    <s v="CUST0194"/>
    <x v="1035"/>
    <x v="2"/>
    <x v="42"/>
    <x v="42"/>
    <x v="1"/>
    <n v="4"/>
    <n v="1.35"/>
    <n v="61.98"/>
    <n v="247.92"/>
    <n v="5.4"/>
    <n v="242.51999999999998"/>
  </r>
  <r>
    <s v="TXN06965"/>
    <x v="83"/>
    <s v="CUST0380"/>
    <x v="1076"/>
    <x v="2"/>
    <x v="40"/>
    <x v="40"/>
    <x v="4"/>
    <n v="4"/>
    <n v="21.9"/>
    <n v="50.24"/>
    <n v="200.96"/>
    <n v="87.6"/>
    <n v="113.36000000000001"/>
  </r>
  <r>
    <s v="TXN06966"/>
    <x v="96"/>
    <s v="CUST1031"/>
    <x v="1045"/>
    <x v="1"/>
    <x v="15"/>
    <x v="15"/>
    <x v="4"/>
    <n v="6"/>
    <n v="40"/>
    <n v="97.55"/>
    <n v="585.29999999999995"/>
    <n v="240"/>
    <n v="345.29999999999995"/>
  </r>
  <r>
    <s v="TXN06967"/>
    <x v="98"/>
    <s v="CUST1435"/>
    <x v="1193"/>
    <x v="2"/>
    <x v="51"/>
    <x v="51"/>
    <x v="2"/>
    <n v="4"/>
    <n v="3.13"/>
    <n v="65.650000000000006"/>
    <n v="262.60000000000002"/>
    <n v="12.52"/>
    <n v="250.08"/>
  </r>
  <r>
    <s v="TXN06968"/>
    <x v="251"/>
    <s v="CUST1275"/>
    <x v="1253"/>
    <x v="3"/>
    <x v="33"/>
    <x v="33"/>
    <x v="3"/>
    <n v="9"/>
    <n v="35.53"/>
    <n v="69"/>
    <n v="621"/>
    <n v="319.77"/>
    <n v="301.23"/>
  </r>
  <r>
    <s v="TXN06969"/>
    <x v="281"/>
    <s v="CUST0977"/>
    <x v="1455"/>
    <x v="0"/>
    <x v="64"/>
    <x v="64"/>
    <x v="4"/>
    <n v="3"/>
    <n v="34.61"/>
    <n v="42.3"/>
    <n v="126.89999999999999"/>
    <n v="103.83"/>
    <n v="23.069999999999993"/>
  </r>
  <r>
    <s v="TXN06970"/>
    <x v="255"/>
    <s v="CUST0626"/>
    <x v="1207"/>
    <x v="0"/>
    <x v="48"/>
    <x v="48"/>
    <x v="0"/>
    <n v="2"/>
    <n v="1.01"/>
    <n v="85.94"/>
    <n v="171.88"/>
    <n v="2.02"/>
    <n v="169.85999999999999"/>
  </r>
  <r>
    <s v="TXN06971"/>
    <x v="75"/>
    <s v="CUST1409"/>
    <x v="1017"/>
    <x v="0"/>
    <x v="16"/>
    <x v="16"/>
    <x v="3"/>
    <n v="1"/>
    <n v="47.88"/>
    <n v="55.52"/>
    <n v="55.52"/>
    <n v="47.88"/>
    <n v="7.6400000000000006"/>
  </r>
  <r>
    <s v="TXN06972"/>
    <x v="37"/>
    <s v="CUST0489"/>
    <x v="420"/>
    <x v="3"/>
    <x v="29"/>
    <x v="29"/>
    <x v="2"/>
    <n v="9"/>
    <n v="14.75"/>
    <n v="80.58"/>
    <n v="725.22"/>
    <n v="132.75"/>
    <n v="592.47"/>
  </r>
  <r>
    <s v="TXN06973"/>
    <x v="209"/>
    <s v="CUST0349"/>
    <x v="857"/>
    <x v="2"/>
    <x v="74"/>
    <x v="74"/>
    <x v="3"/>
    <n v="9"/>
    <n v="8.86"/>
    <n v="24.47"/>
    <n v="220.23"/>
    <n v="79.739999999999995"/>
    <n v="140.49"/>
  </r>
  <r>
    <s v="TXN06974"/>
    <x v="313"/>
    <s v="CUST0646"/>
    <x v="1435"/>
    <x v="1"/>
    <x v="9"/>
    <x v="9"/>
    <x v="4"/>
    <n v="3"/>
    <n v="38.15"/>
    <n v="17.05"/>
    <n v="51.150000000000006"/>
    <n v="114.44999999999999"/>
    <n v="-63.299999999999983"/>
  </r>
  <r>
    <s v="TXN06975"/>
    <x v="234"/>
    <s v="CUST1396"/>
    <x v="468"/>
    <x v="1"/>
    <x v="0"/>
    <x v="0"/>
    <x v="0"/>
    <n v="6"/>
    <n v="47.78"/>
    <n v="28.97"/>
    <n v="173.82"/>
    <n v="286.68"/>
    <n v="-112.86000000000001"/>
  </r>
  <r>
    <s v="TXN06976"/>
    <x v="176"/>
    <s v="CUST0143"/>
    <x v="447"/>
    <x v="2"/>
    <x v="62"/>
    <x v="62"/>
    <x v="2"/>
    <n v="7"/>
    <n v="46.58"/>
    <n v="86.33"/>
    <n v="604.30999999999995"/>
    <n v="326.06"/>
    <n v="278.24999999999994"/>
  </r>
  <r>
    <s v="TXN06977"/>
    <x v="214"/>
    <s v="CUST0342"/>
    <x v="1143"/>
    <x v="1"/>
    <x v="23"/>
    <x v="23"/>
    <x v="2"/>
    <n v="1"/>
    <n v="13.68"/>
    <n v="7.47"/>
    <n v="7.47"/>
    <n v="13.68"/>
    <n v="-6.21"/>
  </r>
  <r>
    <s v="TXN06978"/>
    <x v="45"/>
    <s v="CUST0384"/>
    <x v="268"/>
    <x v="0"/>
    <x v="34"/>
    <x v="34"/>
    <x v="2"/>
    <n v="3"/>
    <n v="8.02"/>
    <n v="53.7"/>
    <n v="161.10000000000002"/>
    <n v="24.06"/>
    <n v="137.04000000000002"/>
  </r>
  <r>
    <s v="TXN06979"/>
    <x v="334"/>
    <s v="CUST0681"/>
    <x v="371"/>
    <x v="1"/>
    <x v="20"/>
    <x v="20"/>
    <x v="3"/>
    <n v="4"/>
    <n v="40.85"/>
    <n v="24.06"/>
    <n v="96.24"/>
    <n v="163.4"/>
    <n v="-67.160000000000011"/>
  </r>
  <r>
    <s v="TXN06980"/>
    <x v="123"/>
    <s v="CUST0933"/>
    <x v="138"/>
    <x v="0"/>
    <x v="39"/>
    <x v="39"/>
    <x v="1"/>
    <n v="3"/>
    <n v="2.85"/>
    <n v="27.76"/>
    <n v="83.28"/>
    <n v="8.5500000000000007"/>
    <n v="74.73"/>
  </r>
  <r>
    <s v="TXN06981"/>
    <x v="56"/>
    <s v="CUST0291"/>
    <x v="546"/>
    <x v="0"/>
    <x v="65"/>
    <x v="65"/>
    <x v="1"/>
    <n v="8"/>
    <n v="47.62"/>
    <n v="29.19"/>
    <n v="233.52"/>
    <n v="380.96"/>
    <n v="-147.43999999999997"/>
  </r>
  <r>
    <s v="TXN06982"/>
    <x v="259"/>
    <s v="CUST0027"/>
    <x v="1042"/>
    <x v="0"/>
    <x v="16"/>
    <x v="16"/>
    <x v="3"/>
    <n v="6"/>
    <n v="47.88"/>
    <n v="76.36"/>
    <n v="458.15999999999997"/>
    <n v="287.28000000000003"/>
    <n v="170.87999999999994"/>
  </r>
  <r>
    <s v="TXN06983"/>
    <x v="271"/>
    <s v="CUST1365"/>
    <x v="961"/>
    <x v="0"/>
    <x v="24"/>
    <x v="24"/>
    <x v="0"/>
    <n v="4"/>
    <n v="24.52"/>
    <n v="54.69"/>
    <n v="218.76"/>
    <n v="98.08"/>
    <n v="120.67999999999999"/>
  </r>
  <r>
    <s v="TXN06984"/>
    <x v="191"/>
    <s v="CUST0972"/>
    <x v="232"/>
    <x v="2"/>
    <x v="48"/>
    <x v="48"/>
    <x v="0"/>
    <n v="1"/>
    <n v="1.01"/>
    <n v="49.07"/>
    <n v="49.07"/>
    <n v="1.01"/>
    <n v="48.06"/>
  </r>
  <r>
    <s v="TXN06985"/>
    <x v="161"/>
    <s v="CUST0877"/>
    <x v="863"/>
    <x v="1"/>
    <x v="63"/>
    <x v="63"/>
    <x v="4"/>
    <n v="2"/>
    <n v="28.03"/>
    <n v="30.65"/>
    <n v="61.3"/>
    <n v="56.06"/>
    <n v="5.2399999999999949"/>
  </r>
  <r>
    <s v="TXN06986"/>
    <x v="289"/>
    <s v="CUST0685"/>
    <x v="828"/>
    <x v="3"/>
    <x v="40"/>
    <x v="40"/>
    <x v="4"/>
    <n v="9"/>
    <n v="21.9"/>
    <n v="98.59"/>
    <n v="887.31000000000006"/>
    <n v="197.1"/>
    <n v="690.21"/>
  </r>
  <r>
    <s v="TXN06987"/>
    <x v="255"/>
    <s v="CUST0043"/>
    <x v="1214"/>
    <x v="3"/>
    <x v="19"/>
    <x v="19"/>
    <x v="3"/>
    <n v="6"/>
    <n v="22.66"/>
    <n v="78.47"/>
    <n v="470.82"/>
    <n v="135.96"/>
    <n v="334.86"/>
  </r>
  <r>
    <s v="TXN06988"/>
    <x v="4"/>
    <s v="CUST0364"/>
    <x v="137"/>
    <x v="1"/>
    <x v="50"/>
    <x v="50"/>
    <x v="2"/>
    <n v="2"/>
    <n v="23.2"/>
    <n v="97.48"/>
    <n v="194.96"/>
    <n v="46.4"/>
    <n v="148.56"/>
  </r>
  <r>
    <s v="TXN06989"/>
    <x v="298"/>
    <s v="CUST0541"/>
    <x v="1238"/>
    <x v="2"/>
    <x v="25"/>
    <x v="25"/>
    <x v="2"/>
    <n v="5"/>
    <n v="40.75"/>
    <n v="24.72"/>
    <n v="123.6"/>
    <n v="203.75"/>
    <n v="-80.150000000000006"/>
  </r>
  <r>
    <s v="TXN06990"/>
    <x v="99"/>
    <s v="CUST0158"/>
    <x v="590"/>
    <x v="0"/>
    <x v="24"/>
    <x v="24"/>
    <x v="0"/>
    <n v="1"/>
    <n v="24.52"/>
    <n v="98.45"/>
    <n v="98.45"/>
    <n v="24.52"/>
    <n v="73.930000000000007"/>
  </r>
  <r>
    <s v="TXN06991"/>
    <x v="94"/>
    <s v="CUST0350"/>
    <x v="62"/>
    <x v="2"/>
    <x v="56"/>
    <x v="56"/>
    <x v="0"/>
    <n v="9"/>
    <n v="41.18"/>
    <n v="37.630000000000003"/>
    <n v="338.67"/>
    <n v="370.62"/>
    <n v="-31.949999999999989"/>
  </r>
  <r>
    <s v="TXN06992"/>
    <x v="218"/>
    <s v="CUST1392"/>
    <x v="470"/>
    <x v="0"/>
    <x v="36"/>
    <x v="36"/>
    <x v="2"/>
    <n v="7"/>
    <n v="44.18"/>
    <n v="33.97"/>
    <n v="237.79"/>
    <n v="309.26"/>
    <n v="-71.47"/>
  </r>
  <r>
    <s v="TXN06993"/>
    <x v="81"/>
    <s v="CUST0020"/>
    <x v="1355"/>
    <x v="2"/>
    <x v="49"/>
    <x v="49"/>
    <x v="4"/>
    <n v="3"/>
    <n v="19.98"/>
    <n v="76.48"/>
    <n v="229.44"/>
    <n v="59.94"/>
    <n v="169.5"/>
  </r>
  <r>
    <s v="TXN06994"/>
    <x v="359"/>
    <s v="CUST1217"/>
    <x v="668"/>
    <x v="0"/>
    <x v="31"/>
    <x v="31"/>
    <x v="3"/>
    <n v="9"/>
    <n v="13.9"/>
    <n v="83.75"/>
    <n v="753.75"/>
    <n v="125.10000000000001"/>
    <n v="628.65"/>
  </r>
  <r>
    <s v="TXN06995"/>
    <x v="160"/>
    <s v="CUST0722"/>
    <x v="1068"/>
    <x v="3"/>
    <x v="59"/>
    <x v="59"/>
    <x v="0"/>
    <n v="9"/>
    <n v="35.39"/>
    <n v="75.150000000000006"/>
    <n v="676.35"/>
    <n v="318.51"/>
    <n v="357.84000000000003"/>
  </r>
  <r>
    <s v="TXN06996"/>
    <x v="291"/>
    <s v="CUST0971"/>
    <x v="937"/>
    <x v="0"/>
    <x v="63"/>
    <x v="63"/>
    <x v="4"/>
    <n v="3"/>
    <n v="28.03"/>
    <n v="49.77"/>
    <n v="149.31"/>
    <n v="84.09"/>
    <n v="65.22"/>
  </r>
  <r>
    <s v="TXN06997"/>
    <x v="196"/>
    <s v="CUST1195"/>
    <x v="982"/>
    <x v="1"/>
    <x v="10"/>
    <x v="10"/>
    <x v="1"/>
    <n v="4"/>
    <n v="41.78"/>
    <n v="11.12"/>
    <n v="44.48"/>
    <n v="167.12"/>
    <n v="-122.64000000000001"/>
  </r>
  <r>
    <s v="TXN06998"/>
    <x v="180"/>
    <s v="CUST0003"/>
    <x v="892"/>
    <x v="1"/>
    <x v="34"/>
    <x v="34"/>
    <x v="2"/>
    <n v="3"/>
    <n v="8.02"/>
    <n v="7.88"/>
    <n v="23.64"/>
    <n v="24.06"/>
    <n v="-0.41999999999999815"/>
  </r>
  <r>
    <s v="TXN06999"/>
    <x v="336"/>
    <s v="CUST1001"/>
    <x v="1139"/>
    <x v="3"/>
    <x v="68"/>
    <x v="68"/>
    <x v="0"/>
    <n v="7"/>
    <n v="1.38"/>
    <n v="68.56"/>
    <n v="479.92"/>
    <n v="9.66"/>
    <n v="470.26"/>
  </r>
  <r>
    <s v="TXN07000"/>
    <x v="305"/>
    <s v="CUST0507"/>
    <x v="1372"/>
    <x v="3"/>
    <x v="20"/>
    <x v="20"/>
    <x v="3"/>
    <n v="3"/>
    <n v="40.85"/>
    <n v="33.61"/>
    <n v="100.83"/>
    <n v="122.55000000000001"/>
    <n v="-21.7200000000000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FD0BE1-39D1-4707-A367-A54E32522DA3}" name="PV_Top10ProdRev"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J21:K32"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showAll="0">
      <items count="5">
        <item x="0"/>
        <item x="3"/>
        <item x="1"/>
        <item x="2"/>
        <item t="default"/>
      </items>
    </pivotField>
    <pivotField axis="axisRow" showAll="0" measureFilter="1" sortType="descending">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autoSortScope>
        <pivotArea dataOnly="0" outline="0" fieldPosition="0">
          <references count="1">
            <reference field="4294967294" count="1" selected="0">
              <x v="0"/>
            </reference>
          </references>
        </pivotArea>
      </autoSortScope>
    </pivotField>
    <pivotField showAll="0"/>
    <pivotField showAll="0">
      <items count="6">
        <item x="1"/>
        <item x="4"/>
        <item x="0"/>
        <item x="3"/>
        <item x="2"/>
        <item t="default"/>
      </items>
    </pivotField>
    <pivotField showAll="0"/>
    <pivotField numFmtId="44" showAll="0"/>
    <pivotField numFmtId="44" showAll="0"/>
    <pivotField numFmtId="44" showAll="0"/>
    <pivotField numFmtId="44" showAll="0"/>
    <pivotField dataField="1"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55"/>
    </i>
    <i>
      <x v="72"/>
    </i>
    <i>
      <x v="22"/>
    </i>
    <i>
      <x v="53"/>
    </i>
    <i>
      <x v="59"/>
    </i>
    <i>
      <x v="20"/>
    </i>
    <i>
      <x v="68"/>
    </i>
    <i>
      <x v="30"/>
    </i>
    <i>
      <x v="73"/>
    </i>
    <i>
      <x v="3"/>
    </i>
    <i t="grand">
      <x/>
    </i>
  </rowItems>
  <colItems count="1">
    <i/>
  </colItems>
  <dataFields count="1">
    <dataField name="Sum of Revenue" fld="13" baseField="0" baseItem="0" numFmtId="44"/>
  </dataFields>
  <chartFormats count="1">
    <chartFormat chart="55" format="0"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8CBDB3-582E-4256-B452-57E051B4619D}" name="PV_Top10Prod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J3:K14"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showAll="0">
      <items count="5">
        <item x="0"/>
        <item x="3"/>
        <item x="1"/>
        <item x="2"/>
        <item t="default"/>
      </items>
    </pivotField>
    <pivotField axis="axisRow" showAll="0" measureFilter="1" sortType="descending">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autoSortScope>
        <pivotArea dataOnly="0" outline="0" fieldPosition="0">
          <references count="1">
            <reference field="4294967294" count="1" selected="0">
              <x v="0"/>
            </reference>
          </references>
        </pivotArea>
      </autoSortScope>
    </pivotField>
    <pivotField showAll="0"/>
    <pivotField showAll="0">
      <items count="6">
        <item x="1"/>
        <item x="4"/>
        <item x="0"/>
        <item x="3"/>
        <item x="2"/>
        <item t="default"/>
      </items>
    </pivotField>
    <pivotField showAll="0"/>
    <pivotField numFmtId="44" showAll="0"/>
    <pivotField numFmtId="44" showAll="0"/>
    <pivotField dataField="1" numFmtId="44" showAll="0"/>
    <pivotField numFmtId="44" showAll="0"/>
    <pivotField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41"/>
    </i>
    <i>
      <x v="18"/>
    </i>
    <i>
      <x v="55"/>
    </i>
    <i>
      <x v="47"/>
    </i>
    <i>
      <x v="43"/>
    </i>
    <i>
      <x v="5"/>
    </i>
    <i>
      <x v="62"/>
    </i>
    <i>
      <x v="25"/>
    </i>
    <i>
      <x v="73"/>
    </i>
    <i>
      <x v="35"/>
    </i>
    <i t="grand">
      <x/>
    </i>
  </rowItems>
  <colItems count="1">
    <i/>
  </colItems>
  <dataFields count="1">
    <dataField name="Sum of Sales" fld="11" baseField="0" baseItem="0" numFmtId="44"/>
  </dataFields>
  <chartFormats count="2">
    <chartFormat chart="42" format="0"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9E4FAA-69E7-4FF5-A7F4-0DD8B997D2F1}" name="Total_Revenue_Ca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21:B27"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showAll="0">
      <items count="5">
        <item x="0"/>
        <item x="3"/>
        <item x="1"/>
        <item x="2"/>
        <item t="default"/>
      </items>
    </pivotField>
    <pivotField showAll="0">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pivotField>
    <pivotField showAll="0"/>
    <pivotField axis="axisRow" showAll="0">
      <items count="6">
        <item x="1"/>
        <item x="4"/>
        <item x="0"/>
        <item x="3"/>
        <item x="2"/>
        <item t="default"/>
      </items>
    </pivotField>
    <pivotField showAll="0"/>
    <pivotField numFmtId="44" showAll="0"/>
    <pivotField numFmtId="44" showAll="0"/>
    <pivotField numFmtId="44" showAll="0"/>
    <pivotField numFmtId="44" showAll="0"/>
    <pivotField dataField="1"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6">
    <i>
      <x/>
    </i>
    <i>
      <x v="1"/>
    </i>
    <i>
      <x v="2"/>
    </i>
    <i>
      <x v="3"/>
    </i>
    <i>
      <x v="4"/>
    </i>
    <i t="grand">
      <x/>
    </i>
  </rowItems>
  <colItems count="1">
    <i/>
  </colItems>
  <dataFields count="1">
    <dataField name="Sum of Revenue" fld="13" baseField="0" baseItem="0" numFmtId="44"/>
  </dataFields>
  <chartFormats count="12">
    <chartFormat chart="45" format="0" series="1">
      <pivotArea type="data" outline="0" fieldPosition="0">
        <references count="1">
          <reference field="4294967294" count="1" selected="0">
            <x v="0"/>
          </reference>
        </references>
      </pivotArea>
    </chartFormat>
    <chartFormat chart="50" format="7" series="1">
      <pivotArea type="data" outline="0" fieldPosition="0">
        <references count="1">
          <reference field="4294967294" count="1" selected="0">
            <x v="0"/>
          </reference>
        </references>
      </pivotArea>
    </chartFormat>
    <chartFormat chart="50" format="8">
      <pivotArea type="data" outline="0" fieldPosition="0">
        <references count="2">
          <reference field="4294967294" count="1" selected="0">
            <x v="0"/>
          </reference>
          <reference field="7" count="1" selected="0">
            <x v="0"/>
          </reference>
        </references>
      </pivotArea>
    </chartFormat>
    <chartFormat chart="50" format="9">
      <pivotArea type="data" outline="0" fieldPosition="0">
        <references count="2">
          <reference field="4294967294" count="1" selected="0">
            <x v="0"/>
          </reference>
          <reference field="7" count="1" selected="0">
            <x v="1"/>
          </reference>
        </references>
      </pivotArea>
    </chartFormat>
    <chartFormat chart="50" format="10">
      <pivotArea type="data" outline="0" fieldPosition="0">
        <references count="2">
          <reference field="4294967294" count="1" selected="0">
            <x v="0"/>
          </reference>
          <reference field="7" count="1" selected="0">
            <x v="2"/>
          </reference>
        </references>
      </pivotArea>
    </chartFormat>
    <chartFormat chart="50" format="11">
      <pivotArea type="data" outline="0" fieldPosition="0">
        <references count="2">
          <reference field="4294967294" count="1" selected="0">
            <x v="0"/>
          </reference>
          <reference field="7" count="1" selected="0">
            <x v="3"/>
          </reference>
        </references>
      </pivotArea>
    </chartFormat>
    <chartFormat chart="50" format="12">
      <pivotArea type="data" outline="0" fieldPosition="0">
        <references count="2">
          <reference field="4294967294" count="1" selected="0">
            <x v="0"/>
          </reference>
          <reference field="7" count="1" selected="0">
            <x v="4"/>
          </reference>
        </references>
      </pivotArea>
    </chartFormat>
    <chartFormat chart="45" format="1">
      <pivotArea type="data" outline="0" fieldPosition="0">
        <references count="2">
          <reference field="4294967294" count="1" selected="0">
            <x v="0"/>
          </reference>
          <reference field="7" count="1" selected="0">
            <x v="0"/>
          </reference>
        </references>
      </pivotArea>
    </chartFormat>
    <chartFormat chart="45" format="2">
      <pivotArea type="data" outline="0" fieldPosition="0">
        <references count="2">
          <reference field="4294967294" count="1" selected="0">
            <x v="0"/>
          </reference>
          <reference field="7" count="1" selected="0">
            <x v="1"/>
          </reference>
        </references>
      </pivotArea>
    </chartFormat>
    <chartFormat chart="45" format="3">
      <pivotArea type="data" outline="0" fieldPosition="0">
        <references count="2">
          <reference field="4294967294" count="1" selected="0">
            <x v="0"/>
          </reference>
          <reference field="7" count="1" selected="0">
            <x v="2"/>
          </reference>
        </references>
      </pivotArea>
    </chartFormat>
    <chartFormat chart="45" format="4">
      <pivotArea type="data" outline="0" fieldPosition="0">
        <references count="2">
          <reference field="4294967294" count="1" selected="0">
            <x v="0"/>
          </reference>
          <reference field="7" count="1" selected="0">
            <x v="3"/>
          </reference>
        </references>
      </pivotArea>
    </chartFormat>
    <chartFormat chart="45" format="5">
      <pivotArea type="data" outline="0" fieldPosition="0">
        <references count="2">
          <reference field="4294967294" count="1" selected="0">
            <x v="0"/>
          </reference>
          <reference field="7" count="1" selected="0">
            <x v="4"/>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DDB749-9CEF-4A91-9C09-81EF618FD62B}" name="Total_Sales_Ca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0">
  <location ref="A3:B9"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showAll="0">
      <items count="5">
        <item x="0"/>
        <item x="3"/>
        <item x="1"/>
        <item x="2"/>
        <item t="default"/>
      </items>
    </pivotField>
    <pivotField showAll="0">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pivotField>
    <pivotField showAll="0"/>
    <pivotField axis="axisRow" showAll="0">
      <items count="6">
        <item x="1"/>
        <item x="4"/>
        <item x="0"/>
        <item x="3"/>
        <item x="2"/>
        <item t="default"/>
      </items>
    </pivotField>
    <pivotField showAll="0"/>
    <pivotField numFmtId="44" showAll="0"/>
    <pivotField numFmtId="44" showAll="0"/>
    <pivotField dataField="1" numFmtId="44" showAll="0"/>
    <pivotField numFmtId="44" showAll="0"/>
    <pivotField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6">
    <i>
      <x/>
    </i>
    <i>
      <x v="1"/>
    </i>
    <i>
      <x v="2"/>
    </i>
    <i>
      <x v="3"/>
    </i>
    <i>
      <x v="4"/>
    </i>
    <i t="grand">
      <x/>
    </i>
  </rowItems>
  <colItems count="1">
    <i/>
  </colItems>
  <dataFields count="1">
    <dataField name="Sum of Sales" fld="11" baseField="0" baseItem="0" numFmtId="44"/>
  </dataFields>
  <chartFormats count="6">
    <chartFormat chart="42" format="0" series="1">
      <pivotArea type="data" outline="0" fieldPosition="0">
        <references count="1">
          <reference field="4294967294" count="1" selected="0">
            <x v="0"/>
          </reference>
        </references>
      </pivotArea>
    </chartFormat>
    <chartFormat chart="42" format="1">
      <pivotArea type="data" outline="0" fieldPosition="0">
        <references count="2">
          <reference field="4294967294" count="1" selected="0">
            <x v="0"/>
          </reference>
          <reference field="7" count="1" selected="0">
            <x v="0"/>
          </reference>
        </references>
      </pivotArea>
    </chartFormat>
    <chartFormat chart="42" format="2">
      <pivotArea type="data" outline="0" fieldPosition="0">
        <references count="2">
          <reference field="4294967294" count="1" selected="0">
            <x v="0"/>
          </reference>
          <reference field="7" count="1" selected="0">
            <x v="1"/>
          </reference>
        </references>
      </pivotArea>
    </chartFormat>
    <chartFormat chart="42" format="3">
      <pivotArea type="data" outline="0" fieldPosition="0">
        <references count="2">
          <reference field="4294967294" count="1" selected="0">
            <x v="0"/>
          </reference>
          <reference field="7" count="1" selected="0">
            <x v="2"/>
          </reference>
        </references>
      </pivotArea>
    </chartFormat>
    <chartFormat chart="42" format="4">
      <pivotArea type="data" outline="0" fieldPosition="0">
        <references count="2">
          <reference field="4294967294" count="1" selected="0">
            <x v="0"/>
          </reference>
          <reference field="7" count="1" selected="0">
            <x v="3"/>
          </reference>
        </references>
      </pivotArea>
    </chartFormat>
    <chartFormat chart="42" format="5">
      <pivotArea type="data" outline="0" fieldPosition="0">
        <references count="2">
          <reference field="4294967294" count="1" selected="0">
            <x v="0"/>
          </reference>
          <reference field="7" count="1" selected="0">
            <x v="4"/>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33FE01-0175-4883-B878-1CAC25312354}" name="PV_ToTSal_Lin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5:G59" firstHeaderRow="1" firstDataRow="2"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showAll="0"/>
    <pivotField showAll="0"/>
    <pivotField showAll="0">
      <items count="76">
        <item x="55"/>
        <item x="73"/>
        <item x="58"/>
        <item x="34"/>
        <item x="11"/>
        <item x="37"/>
        <item x="1"/>
        <item x="46"/>
        <item x="70"/>
        <item x="56"/>
        <item x="10"/>
        <item x="21"/>
        <item x="49"/>
        <item x="51"/>
        <item x="9"/>
        <item x="39"/>
        <item x="65"/>
        <item x="35"/>
        <item x="57"/>
        <item x="33"/>
        <item x="53"/>
        <item x="27"/>
        <item x="3"/>
        <item x="6"/>
        <item x="72"/>
        <item x="30"/>
        <item x="18"/>
        <item x="40"/>
        <item x="25"/>
        <item x="38"/>
        <item x="47"/>
        <item x="5"/>
        <item x="12"/>
        <item x="29"/>
        <item x="43"/>
        <item x="67"/>
        <item x="63"/>
        <item x="13"/>
        <item x="45"/>
        <item x="16"/>
        <item x="22"/>
        <item x="19"/>
        <item x="69"/>
        <item x="36"/>
        <item x="59"/>
        <item x="60"/>
        <item x="41"/>
        <item x="62"/>
        <item x="26"/>
        <item x="42"/>
        <item x="61"/>
        <item x="32"/>
        <item x="66"/>
        <item x="14"/>
        <item x="20"/>
        <item x="2"/>
        <item x="48"/>
        <item x="0"/>
        <item x="24"/>
        <item x="15"/>
        <item x="28"/>
        <item x="8"/>
        <item x="68"/>
        <item x="23"/>
        <item x="7"/>
        <item x="74"/>
        <item x="54"/>
        <item x="17"/>
        <item x="64"/>
        <item x="50"/>
        <item x="4"/>
        <item x="31"/>
        <item x="44"/>
        <item x="71"/>
        <item x="52"/>
        <item t="default"/>
      </items>
    </pivotField>
    <pivotField axis="axisCol" showAll="0">
      <items count="6">
        <item x="1"/>
        <item x="4"/>
        <item x="0"/>
        <item x="3"/>
        <item x="2"/>
        <item t="default"/>
      </items>
    </pivotField>
    <pivotField showAll="0"/>
    <pivotField numFmtId="44" showAll="0"/>
    <pivotField numFmtId="44" showAll="0"/>
    <pivotField dataField="1" numFmtId="44" showAll="0"/>
    <pivotField numFmtId="44" showAll="0"/>
    <pivotField numFmtId="4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5"/>
  </rowFields>
  <rowItems count="13">
    <i>
      <x v="1"/>
    </i>
    <i>
      <x v="2"/>
    </i>
    <i>
      <x v="3"/>
    </i>
    <i>
      <x v="4"/>
    </i>
    <i>
      <x v="5"/>
    </i>
    <i>
      <x v="6"/>
    </i>
    <i>
      <x v="7"/>
    </i>
    <i>
      <x v="8"/>
    </i>
    <i>
      <x v="9"/>
    </i>
    <i>
      <x v="10"/>
    </i>
    <i>
      <x v="11"/>
    </i>
    <i>
      <x v="12"/>
    </i>
    <i t="grand">
      <x/>
    </i>
  </rowItems>
  <colFields count="1">
    <field x="7"/>
  </colFields>
  <colItems count="6">
    <i>
      <x/>
    </i>
    <i>
      <x v="1"/>
    </i>
    <i>
      <x v="2"/>
    </i>
    <i>
      <x v="3"/>
    </i>
    <i>
      <x v="4"/>
    </i>
    <i t="grand">
      <x/>
    </i>
  </colItems>
  <dataFields count="1">
    <dataField name="Sum of Sales" fld="11" baseField="0" baseItem="0" numFmtId="44"/>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0"/>
          </reference>
        </references>
      </pivotArea>
    </chartFormat>
    <chartFormat chart="8" format="11" series="1">
      <pivotArea type="data" outline="0" fieldPosition="0">
        <references count="2">
          <reference field="4294967294" count="1" selected="0">
            <x v="0"/>
          </reference>
          <reference field="7" count="1" selected="0">
            <x v="0"/>
          </reference>
        </references>
      </pivotArea>
    </chartFormat>
    <chartFormat chart="8" format="12" series="1">
      <pivotArea type="data" outline="0" fieldPosition="0">
        <references count="2">
          <reference field="4294967294" count="1" selected="0">
            <x v="0"/>
          </reference>
          <reference field="7" count="1" selected="0">
            <x v="1"/>
          </reference>
        </references>
      </pivotArea>
    </chartFormat>
    <chartFormat chart="8" format="13" series="1">
      <pivotArea type="data" outline="0" fieldPosition="0">
        <references count="2">
          <reference field="4294967294" count="1" selected="0">
            <x v="0"/>
          </reference>
          <reference field="7" count="1" selected="0">
            <x v="2"/>
          </reference>
        </references>
      </pivotArea>
    </chartFormat>
    <chartFormat chart="8" format="14" series="1">
      <pivotArea type="data" outline="0" fieldPosition="0">
        <references count="2">
          <reference field="4294967294" count="1" selected="0">
            <x v="0"/>
          </reference>
          <reference field="7" count="1" selected="0">
            <x v="3"/>
          </reference>
        </references>
      </pivotArea>
    </chartFormat>
    <chartFormat chart="8" format="15" series="1">
      <pivotArea type="data" outline="0" fieldPosition="0">
        <references count="2">
          <reference field="4294967294" count="1" selected="0">
            <x v="0"/>
          </reference>
          <reference field="7" count="1" selected="0">
            <x v="4"/>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A0A536-2E29-40CA-BE80-437492C0B3B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0:B73" firstHeaderRow="1" firstDataRow="1" firstDataCol="1"/>
  <pivotFields count="5">
    <pivotField dataField="1" showAll="0"/>
    <pivotField showAll="0"/>
    <pivotField axis="axisRow" showAll="0">
      <items count="3">
        <item x="1"/>
        <item x="0"/>
        <item t="default"/>
      </items>
    </pivotField>
    <pivotField showAll="0"/>
    <pivotField showAll="0"/>
  </pivotFields>
  <rowFields count="1">
    <field x="2"/>
  </rowFields>
  <rowItems count="3">
    <i>
      <x/>
    </i>
    <i>
      <x v="1"/>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4214A8-5338-4250-A3FA-3E1CC959FFD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40:L46" firstHeaderRow="1" firstDataRow="1" firstDataCol="1"/>
  <pivotFields count="5">
    <pivotField dataField="1" showAll="0"/>
    <pivotField showAll="0"/>
    <pivotField showAll="0"/>
    <pivotField axis="axisRow" showAll="0">
      <items count="6">
        <item x="0"/>
        <item x="3"/>
        <item x="4"/>
        <item x="2"/>
        <item x="1"/>
        <item t="default"/>
      </items>
    </pivotField>
    <pivotField showAll="0"/>
  </pivotFields>
  <rowFields count="1">
    <field x="3"/>
  </rowFields>
  <rowItems count="6">
    <i>
      <x/>
    </i>
    <i>
      <x v="1"/>
    </i>
    <i>
      <x v="2"/>
    </i>
    <i>
      <x v="3"/>
    </i>
    <i>
      <x v="4"/>
    </i>
    <i t="grand">
      <x/>
    </i>
  </rowItems>
  <colItems count="1">
    <i/>
  </colItems>
  <dataFields count="1">
    <dataField name="Count of Customer_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552B88-1017-4D17-8A8E-B18202F5AFE1}"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0:N24"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axis="axisRow" showAll="0" measureFilter="1" sortType="descending">
      <items count="1488">
        <item x="459"/>
        <item x="814"/>
        <item x="1033"/>
        <item x="1284"/>
        <item x="1139"/>
        <item x="742"/>
        <item x="1106"/>
        <item x="1486"/>
        <item x="714"/>
        <item x="1258"/>
        <item x="1093"/>
        <item x="691"/>
        <item x="188"/>
        <item x="110"/>
        <item x="1020"/>
        <item x="92"/>
        <item x="1009"/>
        <item x="451"/>
        <item x="1124"/>
        <item x="875"/>
        <item x="611"/>
        <item x="184"/>
        <item x="277"/>
        <item x="768"/>
        <item x="1218"/>
        <item x="87"/>
        <item x="530"/>
        <item x="88"/>
        <item x="968"/>
        <item x="745"/>
        <item x="291"/>
        <item x="17"/>
        <item x="920"/>
        <item x="533"/>
        <item x="1443"/>
        <item x="764"/>
        <item x="1141"/>
        <item x="1045"/>
        <item x="914"/>
        <item x="872"/>
        <item x="1115"/>
        <item x="1070"/>
        <item x="589"/>
        <item x="289"/>
        <item x="215"/>
        <item x="1301"/>
        <item x="355"/>
        <item x="822"/>
        <item x="408"/>
        <item x="1243"/>
        <item x="1374"/>
        <item x="521"/>
        <item x="1464"/>
        <item x="478"/>
        <item x="1420"/>
        <item x="55"/>
        <item x="988"/>
        <item x="1282"/>
        <item x="566"/>
        <item x="1376"/>
        <item x="1060"/>
        <item x="338"/>
        <item x="1080"/>
        <item x="831"/>
        <item x="712"/>
        <item x="1403"/>
        <item x="299"/>
        <item x="10"/>
        <item x="70"/>
        <item x="1310"/>
        <item x="1378"/>
        <item x="1043"/>
        <item x="1326"/>
        <item x="1449"/>
        <item x="185"/>
        <item x="1317"/>
        <item x="318"/>
        <item x="243"/>
        <item x="860"/>
        <item x="1203"/>
        <item x="307"/>
        <item x="1096"/>
        <item x="550"/>
        <item x="51"/>
        <item x="1409"/>
        <item x="159"/>
        <item x="282"/>
        <item x="177"/>
        <item x="1246"/>
        <item x="548"/>
        <item x="620"/>
        <item x="157"/>
        <item x="606"/>
        <item x="1286"/>
        <item x="166"/>
        <item x="1034"/>
        <item x="635"/>
        <item x="630"/>
        <item x="873"/>
        <item x="462"/>
        <item x="484"/>
        <item x="923"/>
        <item x="328"/>
        <item x="417"/>
        <item x="375"/>
        <item x="746"/>
        <item x="263"/>
        <item x="563"/>
        <item x="722"/>
        <item x="250"/>
        <item x="753"/>
        <item x="869"/>
        <item x="1390"/>
        <item x="240"/>
        <item x="830"/>
        <item x="1406"/>
        <item x="985"/>
        <item x="1278"/>
        <item x="560"/>
        <item x="821"/>
        <item x="718"/>
        <item x="354"/>
        <item x="935"/>
        <item x="360"/>
        <item x="1339"/>
        <item x="896"/>
        <item x="341"/>
        <item x="1399"/>
        <item x="89"/>
        <item x="1313"/>
        <item x="433"/>
        <item x="497"/>
        <item x="776"/>
        <item x="536"/>
        <item x="8"/>
        <item x="22"/>
        <item x="104"/>
        <item x="652"/>
        <item x="423"/>
        <item x="949"/>
        <item x="483"/>
        <item x="343"/>
        <item x="216"/>
        <item x="59"/>
        <item x="976"/>
        <item x="113"/>
        <item x="1453"/>
        <item x="523"/>
        <item x="1192"/>
        <item x="858"/>
        <item x="783"/>
        <item x="1007"/>
        <item x="732"/>
        <item x="443"/>
        <item x="249"/>
        <item x="414"/>
        <item x="725"/>
        <item x="1350"/>
        <item x="1119"/>
        <item x="108"/>
        <item x="815"/>
        <item x="878"/>
        <item x="902"/>
        <item x="1010"/>
        <item x="337"/>
        <item x="206"/>
        <item x="904"/>
        <item x="242"/>
        <item x="1338"/>
        <item x="1297"/>
        <item x="136"/>
        <item x="183"/>
        <item x="1244"/>
        <item x="575"/>
        <item x="1472"/>
        <item x="245"/>
        <item x="64"/>
        <item x="1130"/>
        <item x="675"/>
        <item x="1154"/>
        <item x="431"/>
        <item x="378"/>
        <item x="541"/>
        <item x="851"/>
        <item x="223"/>
        <item x="1281"/>
        <item x="469"/>
        <item x="887"/>
        <item x="667"/>
        <item x="265"/>
        <item x="163"/>
        <item x="1121"/>
        <item x="135"/>
        <item x="580"/>
        <item x="868"/>
        <item x="349"/>
        <item x="406"/>
        <item x="178"/>
        <item x="897"/>
        <item x="1380"/>
        <item x="775"/>
        <item x="537"/>
        <item x="1161"/>
        <item x="253"/>
        <item x="120"/>
        <item x="578"/>
        <item x="139"/>
        <item x="754"/>
        <item x="561"/>
        <item x="543"/>
        <item x="1311"/>
        <item x="457"/>
        <item x="1024"/>
        <item x="787"/>
        <item x="1324"/>
        <item x="475"/>
        <item x="982"/>
        <item x="888"/>
        <item x="644"/>
        <item x="1375"/>
        <item x="20"/>
        <item x="90"/>
        <item x="162"/>
        <item x="1245"/>
        <item x="1345"/>
        <item x="1379"/>
        <item x="999"/>
        <item x="1065"/>
        <item x="1138"/>
        <item x="95"/>
        <item x="1341"/>
        <item x="1075"/>
        <item x="31"/>
        <item x="1228"/>
        <item x="419"/>
        <item x="428"/>
        <item x="599"/>
        <item x="440"/>
        <item x="366"/>
        <item x="741"/>
        <item x="799"/>
        <item x="668"/>
        <item x="313"/>
        <item x="134"/>
        <item x="1061"/>
        <item x="610"/>
        <item x="365"/>
        <item x="450"/>
        <item x="1344"/>
        <item x="573"/>
        <item x="1000"/>
        <item x="448"/>
        <item x="1022"/>
        <item x="669"/>
        <item x="1184"/>
        <item x="852"/>
        <item x="101"/>
        <item x="1439"/>
        <item x="100"/>
        <item x="1064"/>
        <item x="1202"/>
        <item x="1365"/>
        <item x="121"/>
        <item x="597"/>
        <item x="405"/>
        <item x="170"/>
        <item x="687"/>
        <item x="991"/>
        <item x="266"/>
        <item x="1230"/>
        <item x="1340"/>
        <item x="1416"/>
        <item x="1407"/>
        <item x="91"/>
        <item x="174"/>
        <item x="1458"/>
        <item x="189"/>
        <item x="1285"/>
        <item x="551"/>
        <item x="638"/>
        <item x="131"/>
        <item x="477"/>
        <item x="56"/>
        <item x="791"/>
        <item x="7"/>
        <item x="1047"/>
        <item x="696"/>
        <item x="182"/>
        <item x="454"/>
        <item x="1144"/>
        <item x="201"/>
        <item x="224"/>
        <item x="369"/>
        <item x="390"/>
        <item x="979"/>
        <item x="1220"/>
        <item x="759"/>
        <item x="819"/>
        <item x="665"/>
        <item x="1373"/>
        <item x="106"/>
        <item x="899"/>
        <item x="421"/>
        <item x="1396"/>
        <item x="1112"/>
        <item x="1253"/>
        <item x="83"/>
        <item x="179"/>
        <item x="1272"/>
        <item x="583"/>
        <item x="481"/>
        <item x="1150"/>
        <item x="198"/>
        <item x="1468"/>
        <item x="77"/>
        <item x="262"/>
        <item x="238"/>
        <item x="1159"/>
        <item x="1026"/>
        <item x="107"/>
        <item x="165"/>
        <item x="943"/>
        <item x="367"/>
        <item x="1205"/>
        <item x="555"/>
        <item x="1384"/>
        <item x="1197"/>
        <item x="187"/>
        <item x="736"/>
        <item x="1452"/>
        <item x="559"/>
        <item x="48"/>
        <item x="217"/>
        <item x="744"/>
        <item x="1427"/>
        <item x="1352"/>
        <item x="1145"/>
        <item x="458"/>
        <item x="1014"/>
        <item x="1484"/>
        <item x="207"/>
        <item x="670"/>
        <item x="1364"/>
        <item x="322"/>
        <item x="767"/>
        <item x="1456"/>
        <item x="804"/>
        <item x="210"/>
        <item x="1206"/>
        <item x="981"/>
        <item x="1422"/>
        <item x="516"/>
        <item x="1460"/>
        <item x="697"/>
        <item x="1102"/>
        <item x="1167"/>
        <item x="384"/>
        <item x="452"/>
        <item x="693"/>
        <item x="234"/>
        <item x="13"/>
        <item x="1174"/>
        <item x="726"/>
        <item x="674"/>
        <item x="509"/>
        <item x="39"/>
        <item x="149"/>
        <item x="909"/>
        <item x="415"/>
        <item x="1367"/>
        <item x="1321"/>
        <item x="798"/>
        <item x="639"/>
        <item x="1293"/>
        <item x="114"/>
        <item x="399"/>
        <item x="751"/>
        <item x="643"/>
        <item x="1387"/>
        <item x="946"/>
        <item x="1252"/>
        <item x="581"/>
        <item x="1290"/>
        <item x="1180"/>
        <item x="512"/>
        <item x="1097"/>
        <item x="927"/>
        <item x="319"/>
        <item x="65"/>
        <item x="1059"/>
        <item x="453"/>
        <item x="132"/>
        <item x="1131"/>
        <item x="1114"/>
        <item x="499"/>
        <item x="436"/>
        <item x="1157"/>
        <item x="256"/>
        <item x="556"/>
        <item x="1183"/>
        <item x="707"/>
        <item x="394"/>
        <item x="948"/>
        <item x="961"/>
        <item x="971"/>
        <item x="119"/>
        <item x="680"/>
        <item x="1485"/>
        <item x="1021"/>
        <item x="557"/>
        <item x="885"/>
        <item x="437"/>
        <item x="506"/>
        <item x="374"/>
        <item x="331"/>
        <item x="987"/>
        <item x="129"/>
        <item x="230"/>
        <item x="926"/>
        <item x="903"/>
        <item x="1078"/>
        <item x="1092"/>
        <item x="900"/>
        <item x="646"/>
        <item x="357"/>
        <item x="300"/>
        <item x="835"/>
        <item x="650"/>
        <item x="247"/>
        <item x="147"/>
        <item x="634"/>
        <item x="1090"/>
        <item x="470"/>
        <item x="1348"/>
        <item x="915"/>
        <item x="1312"/>
        <item x="468"/>
        <item x="723"/>
        <item x="934"/>
        <item x="636"/>
        <item x="102"/>
        <item x="655"/>
        <item x="627"/>
        <item x="558"/>
        <item x="383"/>
        <item x="898"/>
        <item x="254"/>
        <item x="218"/>
        <item x="1263"/>
        <item x="1170"/>
        <item x="312"/>
        <item x="1017"/>
        <item x="1381"/>
        <item x="1038"/>
        <item x="169"/>
        <item x="720"/>
        <item x="1048"/>
        <item x="9"/>
        <item x="544"/>
        <item x="1053"/>
        <item x="38"/>
        <item x="679"/>
        <item x="960"/>
        <item x="1479"/>
        <item x="879"/>
        <item x="802"/>
        <item x="427"/>
        <item x="154"/>
        <item x="572"/>
        <item x="518"/>
        <item x="21"/>
        <item x="782"/>
        <item x="930"/>
        <item x="1287"/>
        <item x="447"/>
        <item x="895"/>
        <item x="379"/>
        <item x="1433"/>
        <item x="368"/>
        <item x="133"/>
        <item x="1193"/>
        <item x="604"/>
        <item x="761"/>
        <item x="1480"/>
        <item x="492"/>
        <item x="717"/>
        <item x="910"/>
        <item x="486"/>
        <item x="891"/>
        <item x="347"/>
        <item x="364"/>
        <item x="271"/>
        <item x="628"/>
        <item x="46"/>
        <item x="171"/>
        <item x="52"/>
        <item x="703"/>
        <item x="713"/>
        <item x="671"/>
        <item x="191"/>
        <item x="905"/>
        <item x="273"/>
        <item x="385"/>
        <item x="1477"/>
        <item x="1292"/>
        <item x="40"/>
        <item x="69"/>
        <item x="351"/>
        <item x="32"/>
        <item x="373"/>
        <item x="306"/>
        <item x="411"/>
        <item x="1323"/>
        <item x="1289"/>
        <item x="699"/>
        <item x="994"/>
        <item x="1410"/>
        <item x="809"/>
        <item x="508"/>
        <item x="1151"/>
        <item x="472"/>
        <item x="42"/>
        <item x="1315"/>
        <item x="1426"/>
        <item x="740"/>
        <item x="1270"/>
        <item x="748"/>
        <item x="511"/>
        <item x="1084"/>
        <item x="756"/>
        <item x="16"/>
        <item x="1291"/>
        <item x="1402"/>
        <item x="168"/>
        <item x="222"/>
        <item x="246"/>
        <item x="660"/>
        <item x="615"/>
        <item x="1288"/>
        <item x="54"/>
        <item x="1482"/>
        <item x="1392"/>
        <item x="704"/>
        <item x="1302"/>
        <item x="973"/>
        <item x="186"/>
        <item x="164"/>
        <item x="74"/>
        <item x="531"/>
        <item x="547"/>
        <item x="880"/>
        <item x="796"/>
        <item x="702"/>
        <item x="1320"/>
        <item x="842"/>
        <item x="683"/>
        <item x="1369"/>
        <item x="1459"/>
        <item x="1146"/>
        <item x="678"/>
        <item x="1049"/>
        <item x="590"/>
        <item x="1356"/>
        <item x="529"/>
        <item x="438"/>
        <item x="376"/>
        <item x="1469"/>
        <item x="99"/>
        <item x="545"/>
        <item x="728"/>
        <item x="795"/>
        <item x="1250"/>
        <item x="1271"/>
        <item x="587"/>
        <item x="476"/>
        <item x="1415"/>
        <item x="877"/>
        <item x="984"/>
        <item x="609"/>
        <item x="514"/>
        <item x="50"/>
        <item x="1225"/>
        <item x="361"/>
        <item x="276"/>
        <item x="314"/>
        <item x="654"/>
        <item x="124"/>
        <item x="810"/>
        <item x="552"/>
        <item x="474"/>
        <item x="1235"/>
        <item x="35"/>
        <item x="15"/>
        <item x="44"/>
        <item x="1418"/>
        <item x="666"/>
        <item x="1442"/>
        <item x="287"/>
        <item x="142"/>
        <item x="1241"/>
        <item x="1476"/>
        <item x="1035"/>
        <item x="1152"/>
        <item x="818"/>
        <item x="1040"/>
        <item x="1063"/>
        <item x="1371"/>
        <item x="485"/>
        <item x="1355"/>
        <item x="381"/>
        <item x="657"/>
        <item x="298"/>
        <item x="1071"/>
        <item x="1109"/>
        <item x="790"/>
        <item x="1199"/>
        <item x="1294"/>
        <item x="1347"/>
        <item x="1099"/>
        <item x="1309"/>
        <item x="339"/>
        <item x="409"/>
        <item x="317"/>
        <item x="658"/>
        <item x="829"/>
        <item x="1382"/>
        <item x="1094"/>
        <item x="358"/>
        <item x="698"/>
        <item x="735"/>
        <item x="653"/>
        <item x="412"/>
        <item x="1058"/>
        <item x="1104"/>
        <item x="449"/>
        <item x="125"/>
        <item x="488"/>
        <item x="837"/>
        <item x="1208"/>
        <item x="676"/>
        <item x="596"/>
        <item x="564"/>
        <item x="284"/>
        <item x="823"/>
        <item x="18"/>
        <item x="908"/>
        <item x="45"/>
        <item x="335"/>
        <item x="1346"/>
        <item x="1086"/>
        <item x="308"/>
        <item x="1050"/>
        <item x="209"/>
        <item x="269"/>
        <item x="79"/>
        <item x="199"/>
        <item x="195"/>
        <item x="1062"/>
        <item x="1019"/>
        <item x="672"/>
        <item x="1257"/>
        <item x="774"/>
        <item x="721"/>
        <item x="631"/>
        <item x="153"/>
        <item x="1105"/>
        <item x="921"/>
        <item x="1357"/>
        <item x="43"/>
        <item x="1015"/>
        <item x="1322"/>
        <item x="1055"/>
        <item x="507"/>
        <item x="1316"/>
        <item x="85"/>
        <item x="588"/>
        <item x="407"/>
        <item x="480"/>
        <item x="1128"/>
        <item x="1054"/>
        <item x="1254"/>
        <item x="181"/>
        <item x="356"/>
        <item x="762"/>
        <item x="1051"/>
        <item x="1042"/>
        <item x="80"/>
        <item x="936"/>
        <item x="301"/>
        <item x="1226"/>
        <item x="789"/>
        <item x="1423"/>
        <item x="152"/>
        <item x="1276"/>
        <item x="23"/>
        <item x="235"/>
        <item x="1273"/>
        <item x="845"/>
        <item x="1005"/>
        <item x="515"/>
        <item x="1303"/>
        <item x="889"/>
        <item x="456"/>
        <item x="975"/>
        <item x="739"/>
        <item x="1182"/>
        <item x="1473"/>
        <item x="1072"/>
        <item x="346"/>
        <item x="546"/>
        <item x="11"/>
        <item x="1330"/>
        <item x="297"/>
        <item x="389"/>
        <item x="1185"/>
        <item x="68"/>
        <item x="117"/>
        <item x="1066"/>
        <item x="892"/>
        <item x="595"/>
        <item x="1029"/>
        <item x="460"/>
        <item x="972"/>
        <item x="965"/>
        <item x="112"/>
        <item x="706"/>
        <item x="257"/>
        <item x="1470"/>
        <item x="66"/>
        <item x="931"/>
        <item x="1419"/>
        <item x="600"/>
        <item x="710"/>
        <item x="1111"/>
        <item x="1328"/>
        <item x="962"/>
        <item x="292"/>
        <item x="1044"/>
        <item x="1264"/>
        <item x="237"/>
        <item x="336"/>
        <item x="970"/>
        <item x="1122"/>
        <item x="856"/>
        <item x="333"/>
        <item x="793"/>
        <item x="1296"/>
        <item x="424"/>
        <item x="1175"/>
        <item x="57"/>
        <item x="1069"/>
        <item x="510"/>
        <item x="957"/>
        <item x="128"/>
        <item x="682"/>
        <item x="67"/>
        <item x="1028"/>
        <item x="1031"/>
        <item x="41"/>
        <item x="1120"/>
        <item x="784"/>
        <item x="1457"/>
        <item x="747"/>
        <item x="264"/>
        <item x="4"/>
        <item x="1143"/>
        <item x="616"/>
        <item x="571"/>
        <item x="781"/>
        <item x="1100"/>
        <item x="579"/>
        <item x="1134"/>
        <item x="857"/>
        <item x="1437"/>
        <item x="62"/>
        <item x="350"/>
        <item x="951"/>
        <item x="763"/>
        <item x="1448"/>
        <item x="435"/>
        <item x="500"/>
        <item x="1385"/>
        <item x="598"/>
        <item x="283"/>
        <item x="1027"/>
        <item x="226"/>
        <item x="445"/>
        <item x="731"/>
        <item x="1118"/>
        <item x="137"/>
        <item x="689"/>
        <item x="127"/>
        <item x="29"/>
        <item x="797"/>
        <item x="19"/>
        <item x="1116"/>
        <item x="1158"/>
        <item x="78"/>
        <item x="1343"/>
        <item x="1212"/>
        <item x="959"/>
        <item x="1331"/>
        <item x="393"/>
        <item x="1204"/>
        <item x="677"/>
        <item x="111"/>
        <item x="1295"/>
        <item x="1076"/>
        <item x="527"/>
        <item x="1262"/>
        <item x="1160"/>
        <item x="268"/>
        <item x="1404"/>
        <item x="502"/>
        <item x="1089"/>
        <item x="942"/>
        <item x="738"/>
        <item x="251"/>
        <item x="293"/>
        <item x="1222"/>
        <item x="734"/>
        <item x="1073"/>
        <item x="817"/>
        <item x="325"/>
        <item x="662"/>
        <item x="193"/>
        <item x="227"/>
        <item x="989"/>
        <item x="194"/>
        <item x="757"/>
        <item x="648"/>
        <item x="466"/>
        <item x="1363"/>
        <item x="1057"/>
        <item x="1370"/>
        <item x="1314"/>
        <item x="372"/>
        <item x="1211"/>
        <item x="834"/>
        <item x="1006"/>
        <item x="1135"/>
        <item x="841"/>
        <item x="324"/>
        <item x="1434"/>
        <item x="211"/>
        <item x="33"/>
        <item x="849"/>
        <item x="81"/>
        <item x="1168"/>
        <item x="1242"/>
        <item x="932"/>
        <item x="1136"/>
        <item x="906"/>
        <item x="302"/>
        <item x="467"/>
        <item x="803"/>
        <item x="340"/>
        <item x="200"/>
        <item x="109"/>
        <item x="252"/>
        <item x="1475"/>
        <item x="161"/>
        <item x="1214"/>
        <item x="160"/>
        <item x="1196"/>
        <item x="617"/>
        <item x="498"/>
        <item x="750"/>
        <item x="208"/>
        <item x="1327"/>
        <item x="778"/>
        <item x="1318"/>
        <item x="1074"/>
        <item x="941"/>
        <item x="1325"/>
        <item x="1451"/>
        <item x="996"/>
        <item x="281"/>
        <item x="861"/>
        <item x="94"/>
        <item x="455"/>
        <item x="882"/>
        <item x="695"/>
        <item x="1386"/>
        <item x="1279"/>
        <item x="659"/>
        <item x="854"/>
        <item x="769"/>
        <item x="1046"/>
        <item x="1360"/>
        <item x="983"/>
        <item x="867"/>
        <item x="1383"/>
        <item x="1440"/>
        <item x="388"/>
        <item x="944"/>
        <item x="1011"/>
        <item x="1445"/>
        <item x="911"/>
        <item x="526"/>
        <item x="1461"/>
        <item x="953"/>
        <item x="1471"/>
        <item x="838"/>
        <item x="1308"/>
        <item x="1216"/>
        <item x="321"/>
        <item x="1425"/>
        <item x="859"/>
        <item x="836"/>
        <item x="1107"/>
        <item x="1463"/>
        <item x="387"/>
        <item x="945"/>
        <item x="190"/>
        <item x="755"/>
        <item x="625"/>
        <item x="1215"/>
        <item x="1362"/>
        <item x="1133"/>
        <item x="490"/>
        <item x="816"/>
        <item x="434"/>
        <item x="532"/>
        <item x="839"/>
        <item x="278"/>
        <item x="93"/>
        <item x="420"/>
        <item x="664"/>
        <item x="808"/>
        <item x="1191"/>
        <item x="1255"/>
        <item x="876"/>
        <item x="1438"/>
        <item x="1319"/>
        <item x="647"/>
        <item x="1280"/>
        <item x="760"/>
        <item x="786"/>
        <item x="1332"/>
        <item x="196"/>
        <item x="422"/>
        <item x="1132"/>
        <item x="103"/>
        <item x="553"/>
        <item x="1353"/>
        <item x="1190"/>
        <item x="864"/>
        <item x="1372"/>
        <item x="865"/>
        <item x="1224"/>
        <item x="977"/>
        <item x="1268"/>
        <item x="1413"/>
        <item x="1209"/>
        <item x="36"/>
        <item x="705"/>
        <item x="827"/>
        <item x="661"/>
        <item x="591"/>
        <item x="1366"/>
        <item x="84"/>
        <item x="28"/>
        <item x="1231"/>
        <item x="1187"/>
        <item x="213"/>
        <item x="642"/>
        <item x="1194"/>
        <item x="1227"/>
        <item x="1169"/>
        <item x="594"/>
        <item x="681"/>
        <item x="391"/>
        <item x="1436"/>
        <item x="1176"/>
        <item x="700"/>
        <item x="176"/>
        <item x="952"/>
        <item x="576"/>
        <item x="1200"/>
        <item x="603"/>
        <item x="1217"/>
        <item x="629"/>
        <item x="1478"/>
        <item x="1248"/>
        <item x="1123"/>
        <item x="1238"/>
        <item x="619"/>
        <item x="688"/>
        <item x="1147"/>
        <item x="1305"/>
        <item x="709"/>
        <item x="641"/>
        <item x="913"/>
        <item x="1163"/>
        <item x="1012"/>
        <item x="1261"/>
        <item x="1432"/>
        <item x="534"/>
        <item x="848"/>
        <item x="640"/>
        <item x="805"/>
        <item x="345"/>
        <item x="275"/>
        <item x="332"/>
        <item x="584"/>
        <item x="1003"/>
        <item x="334"/>
        <item x="1198"/>
        <item x="155"/>
        <item x="593"/>
        <item x="1411"/>
        <item x="929"/>
        <item x="327"/>
        <item x="684"/>
        <item x="1067"/>
        <item x="1171"/>
        <item x="105"/>
        <item x="1101"/>
        <item x="862"/>
        <item x="549"/>
        <item x="1391"/>
        <item x="258"/>
        <item x="592"/>
        <item x="212"/>
        <item x="489"/>
        <item x="403"/>
        <item x="1126"/>
        <item x="1223"/>
        <item x="348"/>
        <item x="800"/>
        <item x="130"/>
        <item x="826"/>
        <item x="958"/>
        <item x="2"/>
        <item x="326"/>
        <item x="585"/>
        <item x="172"/>
        <item x="1018"/>
        <item x="1016"/>
        <item x="505"/>
        <item x="76"/>
        <item x="570"/>
        <item x="730"/>
        <item x="192"/>
        <item x="1088"/>
        <item x="463"/>
        <item x="582"/>
        <item x="924"/>
        <item x="1013"/>
        <item x="225"/>
        <item x="150"/>
        <item x="933"/>
        <item x="1113"/>
        <item x="6"/>
        <item x="569"/>
        <item x="855"/>
        <item x="883"/>
        <item x="1467"/>
        <item x="894"/>
        <item x="1149"/>
        <item x="1108"/>
        <item x="1195"/>
        <item x="1178"/>
        <item x="122"/>
        <item x="143"/>
        <item x="244"/>
        <item x="214"/>
        <item x="1267"/>
        <item x="811"/>
        <item x="624"/>
        <item x="416"/>
        <item x="398"/>
        <item x="280"/>
        <item x="724"/>
        <item x="1001"/>
        <item x="574"/>
        <item x="1"/>
        <item x="886"/>
        <item x="1207"/>
        <item x="1395"/>
        <item x="950"/>
        <item x="1342"/>
        <item x="765"/>
        <item x="72"/>
        <item x="270"/>
        <item x="1337"/>
        <item x="73"/>
        <item x="1334"/>
        <item x="295"/>
        <item x="310"/>
        <item x="352"/>
        <item x="1052"/>
        <item x="259"/>
        <item x="320"/>
        <item x="1450"/>
        <item x="651"/>
        <item x="1177"/>
        <item x="1082"/>
        <item x="272"/>
        <item x="1435"/>
        <item x="248"/>
        <item x="1037"/>
        <item x="175"/>
        <item x="274"/>
        <item x="963"/>
        <item x="990"/>
        <item x="494"/>
        <item x="344"/>
        <item x="329"/>
        <item x="1030"/>
        <item x="969"/>
        <item x="912"/>
        <item x="323"/>
        <item x="777"/>
        <item x="850"/>
        <item x="1393"/>
        <item x="1036"/>
        <item x="144"/>
        <item x="26"/>
        <item x="37"/>
        <item x="773"/>
        <item x="395"/>
        <item x="442"/>
        <item x="413"/>
        <item x="947"/>
        <item x="118"/>
        <item x="1110"/>
        <item x="296"/>
        <item x="1085"/>
        <item x="1354"/>
        <item x="1247"/>
        <item x="156"/>
        <item x="711"/>
        <item x="228"/>
        <item x="123"/>
        <item x="607"/>
        <item x="255"/>
        <item x="371"/>
        <item x="686"/>
        <item x="219"/>
        <item x="204"/>
        <item x="828"/>
        <item x="907"/>
        <item x="63"/>
        <item x="779"/>
        <item x="1140"/>
        <item x="539"/>
        <item x="1153"/>
        <item x="771"/>
        <item x="649"/>
        <item x="229"/>
        <item x="353"/>
        <item x="260"/>
        <item x="1142"/>
        <item x="294"/>
        <item x="426"/>
        <item x="1129"/>
        <item x="719"/>
        <item x="663"/>
        <item x="220"/>
        <item x="432"/>
        <item x="1351"/>
        <item x="608"/>
        <item x="562"/>
        <item x="964"/>
        <item x="473"/>
        <item x="618"/>
        <item x="918"/>
        <item x="1483"/>
        <item x="1417"/>
        <item x="1400"/>
        <item x="938"/>
        <item x="1155"/>
        <item x="812"/>
        <item x="404"/>
        <item x="115"/>
        <item x="1240"/>
        <item x="205"/>
        <item x="342"/>
        <item x="1465"/>
        <item x="701"/>
        <item x="401"/>
        <item x="1041"/>
        <item x="1068"/>
        <item x="568"/>
        <item x="956"/>
        <item x="180"/>
        <item x="1229"/>
        <item x="1079"/>
        <item x="525"/>
        <item x="370"/>
        <item x="233"/>
        <item x="1032"/>
        <item x="1239"/>
        <item x="980"/>
        <item x="1361"/>
        <item x="1358"/>
        <item x="847"/>
        <item x="487"/>
        <item x="1428"/>
        <item x="140"/>
        <item x="1236"/>
        <item x="141"/>
        <item x="992"/>
        <item x="1023"/>
        <item x="820"/>
        <item x="1039"/>
        <item x="49"/>
        <item x="392"/>
        <item x="825"/>
        <item x="1165"/>
        <item x="1441"/>
        <item x="727"/>
        <item x="303"/>
        <item x="1466"/>
        <item x="901"/>
        <item x="538"/>
        <item x="1091"/>
        <item x="925"/>
        <item x="145"/>
        <item x="1377"/>
        <item x="482"/>
        <item x="602"/>
        <item x="890"/>
        <item x="116"/>
        <item x="1233"/>
        <item x="1329"/>
        <item x="279"/>
        <item x="1306"/>
        <item x="917"/>
        <item x="844"/>
        <item x="1249"/>
        <item x="285"/>
        <item x="1188"/>
        <item x="261"/>
        <item x="286"/>
        <item x="673"/>
        <item x="792"/>
        <item x="1444"/>
        <item x="1213"/>
        <item x="1125"/>
        <item x="1388"/>
        <item x="58"/>
        <item x="146"/>
        <item x="626"/>
        <item x="1349"/>
        <item x="540"/>
        <item x="60"/>
        <item x="1232"/>
        <item x="496"/>
        <item x="633"/>
        <item x="495"/>
        <item x="613"/>
        <item x="359"/>
        <item x="53"/>
        <item x="503"/>
        <item x="893"/>
        <item x="1398"/>
        <item x="1431"/>
        <item x="995"/>
        <item x="1408"/>
        <item x="1359"/>
        <item x="305"/>
        <item x="1260"/>
        <item x="685"/>
        <item x="743"/>
        <item x="267"/>
        <item x="464"/>
        <item x="82"/>
        <item x="1430"/>
        <item x="708"/>
        <item x="928"/>
        <item x="645"/>
        <item x="363"/>
        <item x="1446"/>
        <item x="692"/>
        <item x="24"/>
        <item x="1447"/>
        <item x="493"/>
        <item x="1098"/>
        <item x="733"/>
        <item x="1335"/>
        <item x="1394"/>
        <item x="221"/>
        <item x="1181"/>
        <item x="993"/>
        <item x="0"/>
        <item x="622"/>
        <item x="1412"/>
        <item x="1283"/>
        <item x="1424"/>
        <item x="1103"/>
        <item x="418"/>
        <item x="1219"/>
        <item x="978"/>
        <item x="772"/>
        <item x="1256"/>
        <item x="1481"/>
        <item x="1405"/>
        <item x="479"/>
        <item x="967"/>
        <item x="871"/>
        <item x="1275"/>
        <item x="410"/>
        <item x="446"/>
        <item x="881"/>
        <item x="1179"/>
        <item x="1081"/>
        <item x="1186"/>
        <item x="1397"/>
        <item x="1002"/>
        <item x="788"/>
        <item x="97"/>
        <item x="1166"/>
        <item x="535"/>
        <item x="656"/>
        <item x="807"/>
        <item x="840"/>
        <item x="612"/>
        <item x="25"/>
        <item x="158"/>
        <item x="998"/>
        <item x="637"/>
        <item x="202"/>
        <item x="780"/>
        <item x="517"/>
        <item x="801"/>
        <item x="126"/>
        <item x="504"/>
        <item x="870"/>
        <item x="853"/>
        <item x="813"/>
        <item x="833"/>
        <item x="1300"/>
        <item x="71"/>
        <item x="939"/>
        <item x="1201"/>
        <item x="567"/>
        <item x="1307"/>
        <item x="1173"/>
        <item x="5"/>
        <item x="916"/>
        <item x="1189"/>
        <item x="522"/>
        <item x="1008"/>
        <item x="528"/>
        <item x="1056"/>
        <item x="519"/>
        <item x="770"/>
        <item x="362"/>
        <item x="173"/>
        <item x="148"/>
        <item x="863"/>
        <item x="1421"/>
        <item x="1221"/>
        <item x="749"/>
        <item x="1389"/>
        <item x="1237"/>
        <item x="1117"/>
        <item x="429"/>
        <item x="694"/>
        <item x="491"/>
        <item x="1259"/>
        <item x="1156"/>
        <item x="1429"/>
        <item x="1164"/>
        <item x="824"/>
        <item x="866"/>
        <item x="471"/>
        <item x="430"/>
        <item x="843"/>
        <item x="716"/>
        <item x="513"/>
        <item x="1265"/>
        <item x="737"/>
        <item x="1095"/>
        <item x="785"/>
        <item x="309"/>
        <item x="61"/>
        <item x="1304"/>
        <item x="1077"/>
        <item x="614"/>
        <item x="690"/>
        <item x="330"/>
        <item x="98"/>
        <item x="974"/>
        <item x="997"/>
        <item x="1336"/>
        <item x="288"/>
        <item x="311"/>
        <item x="940"/>
        <item x="832"/>
        <item x="444"/>
        <item x="986"/>
        <item x="75"/>
        <item x="601"/>
        <item x="465"/>
        <item x="1474"/>
        <item x="966"/>
        <item x="1333"/>
        <item x="632"/>
        <item x="47"/>
        <item x="524"/>
        <item x="806"/>
        <item x="27"/>
        <item x="1210"/>
        <item x="14"/>
        <item x="874"/>
        <item x="461"/>
        <item x="396"/>
        <item x="1127"/>
        <item x="30"/>
        <item x="520"/>
        <item x="34"/>
        <item x="138"/>
        <item x="382"/>
        <item x="766"/>
        <item x="1087"/>
        <item x="1299"/>
        <item x="846"/>
        <item x="752"/>
        <item x="203"/>
        <item x="86"/>
        <item x="304"/>
        <item x="729"/>
        <item x="1251"/>
        <item x="239"/>
        <item x="3"/>
        <item x="1414"/>
        <item x="1004"/>
        <item x="241"/>
        <item x="441"/>
        <item x="316"/>
        <item x="12"/>
        <item x="621"/>
        <item x="1269"/>
        <item x="197"/>
        <item x="377"/>
        <item x="1083"/>
        <item x="1368"/>
        <item x="315"/>
        <item x="1162"/>
        <item x="1234"/>
        <item x="1298"/>
        <item x="380"/>
        <item x="565"/>
        <item x="1137"/>
        <item x="922"/>
        <item x="386"/>
        <item x="151"/>
        <item x="758"/>
        <item x="1401"/>
        <item x="554"/>
        <item x="955"/>
        <item x="577"/>
        <item x="937"/>
        <item x="232"/>
        <item x="501"/>
        <item x="400"/>
        <item x="96"/>
        <item x="623"/>
        <item x="1455"/>
        <item x="1274"/>
        <item x="1266"/>
        <item x="1148"/>
        <item x="715"/>
        <item x="402"/>
        <item x="231"/>
        <item x="884"/>
        <item x="1462"/>
        <item x="1025"/>
        <item x="1277"/>
        <item x="236"/>
        <item x="425"/>
        <item x="290"/>
        <item x="1454"/>
        <item x="542"/>
        <item x="167"/>
        <item x="954"/>
        <item x="586"/>
        <item x="605"/>
        <item x="1172"/>
        <item x="919"/>
        <item x="439"/>
        <item x="794"/>
        <item x="3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44" showAll="0"/>
    <pivotField numFmtId="44" showAll="0"/>
    <pivotField dataField="1" numFmtId="44" showAll="0"/>
    <pivotField numFmtId="44" showAll="0"/>
    <pivotField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v="589"/>
    </i>
    <i>
      <x v="74"/>
    </i>
    <i>
      <x v="579"/>
    </i>
    <i t="grand">
      <x/>
    </i>
  </rowItems>
  <colItems count="1">
    <i/>
  </colItems>
  <dataFields count="1">
    <dataField name="Sum of Sales" fld="11" baseField="0" baseItem="0" numFmtId="44"/>
  </dataFields>
  <pivotTableStyleInfo name="PivotStyleMedium10" showRowHeaders="1" showColHeaders="1" showRowStripes="0" showColStripes="0" showLastColumn="1"/>
  <filters count="1">
    <filter fld="3"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55CB43-4A32-40FA-BB89-C86CE467E8BB}" name="PV_Tot_Cust_Re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8" firstHeaderRow="1" firstDataRow="1" firstDataCol="1"/>
  <pivotFields count="5">
    <pivotField dataField="1" showAll="0"/>
    <pivotField showAll="0"/>
    <pivotField showAll="0"/>
    <pivotField showAll="0"/>
    <pivotField axis="axisRow" showAll="0">
      <items count="5">
        <item x="3"/>
        <item x="1"/>
        <item x="2"/>
        <item x="0"/>
        <item t="default"/>
      </items>
    </pivotField>
  </pivotFields>
  <rowFields count="1">
    <field x="4"/>
  </rowFields>
  <rowItems count="5">
    <i>
      <x/>
    </i>
    <i>
      <x v="1"/>
    </i>
    <i>
      <x v="2"/>
    </i>
    <i>
      <x v="3"/>
    </i>
    <i t="grand">
      <x/>
    </i>
  </rowItems>
  <colItems count="1">
    <i/>
  </colItems>
  <dataFields count="1">
    <dataField name="Count of Customer_ID" fld="0" subtotal="count" baseField="0"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DB2634-2746-4054-B433-F4695FD393F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D8" firstHeaderRow="1" firstDataRow="2" firstDataCol="1"/>
  <pivotFields count="5">
    <pivotField dataField="1" showAll="0"/>
    <pivotField showAll="0"/>
    <pivotField axis="axisCol" showAll="0">
      <items count="3">
        <item x="1"/>
        <item x="0"/>
        <item t="default"/>
      </items>
    </pivotField>
    <pivotField axis="axisRow" showAll="0">
      <items count="6">
        <item x="0"/>
        <item x="3"/>
        <item x="4"/>
        <item x="2"/>
        <item x="1"/>
        <item t="default"/>
      </items>
    </pivotField>
    <pivotField showAll="0">
      <items count="5">
        <item x="3"/>
        <item x="1"/>
        <item x="2"/>
        <item x="0"/>
        <item t="default"/>
      </items>
    </pivotField>
  </pivotFields>
  <rowFields count="1">
    <field x="3"/>
  </rowFields>
  <rowItems count="6">
    <i>
      <x/>
    </i>
    <i>
      <x v="1"/>
    </i>
    <i>
      <x v="2"/>
    </i>
    <i>
      <x v="3"/>
    </i>
    <i>
      <x v="4"/>
    </i>
    <i t="grand">
      <x/>
    </i>
  </rowItems>
  <colFields count="1">
    <field x="2"/>
  </colFields>
  <colItems count="3">
    <i>
      <x/>
    </i>
    <i>
      <x v="1"/>
    </i>
    <i t="grand">
      <x/>
    </i>
  </colItems>
  <dataFields count="1">
    <dataField name="Count of Customer_ID" fld="0" subtotal="count" baseField="3" baseItem="2"/>
  </dataFields>
  <chartFormats count="2">
    <chartFormat chart="18" format="0" series="1">
      <pivotArea type="data" outline="0" fieldPosition="0">
        <references count="2">
          <reference field="4294967294" count="1" selected="0">
            <x v="0"/>
          </reference>
          <reference field="2" count="1" selected="0">
            <x v="0"/>
          </reference>
        </references>
      </pivotArea>
    </chartFormat>
    <chartFormat chart="18" format="1" series="1">
      <pivotArea type="data" outline="0" fieldPosition="0">
        <references count="2">
          <reference field="4294967294" count="1" selected="0">
            <x v="0"/>
          </reference>
          <reference field="2"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E0E3A7-47F1-49E3-9DB5-16F0716BA45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6:F40" firstHeaderRow="1" firstDataRow="2" firstDataCol="1"/>
  <pivotFields count="5">
    <pivotField dataField="1" showAll="0"/>
    <pivotField showAll="0"/>
    <pivotField axis="axisRow" showAll="0">
      <items count="3">
        <item x="1"/>
        <item x="0"/>
        <item t="default"/>
      </items>
    </pivotField>
    <pivotField axis="axisRow" showAll="0">
      <items count="6">
        <item x="0"/>
        <item x="3"/>
        <item x="4"/>
        <item x="2"/>
        <item x="1"/>
        <item t="default"/>
      </items>
    </pivotField>
    <pivotField axis="axisCol" showAll="0">
      <items count="5">
        <item x="3"/>
        <item x="1"/>
        <item x="2"/>
        <item x="0"/>
        <item t="default"/>
      </items>
    </pivotField>
  </pivotFields>
  <rowFields count="2">
    <field x="2"/>
    <field x="3"/>
  </rowFields>
  <rowItems count="13">
    <i>
      <x/>
    </i>
    <i r="1">
      <x/>
    </i>
    <i r="1">
      <x v="1"/>
    </i>
    <i r="1">
      <x v="2"/>
    </i>
    <i r="1">
      <x v="3"/>
    </i>
    <i r="1">
      <x v="4"/>
    </i>
    <i>
      <x v="1"/>
    </i>
    <i r="1">
      <x/>
    </i>
    <i r="1">
      <x v="1"/>
    </i>
    <i r="1">
      <x v="2"/>
    </i>
    <i r="1">
      <x v="3"/>
    </i>
    <i r="1">
      <x v="4"/>
    </i>
    <i t="grand">
      <x/>
    </i>
  </rowItems>
  <colFields count="1">
    <field x="4"/>
  </colFields>
  <colItems count="5">
    <i>
      <x/>
    </i>
    <i>
      <x v="1"/>
    </i>
    <i>
      <x v="2"/>
    </i>
    <i>
      <x v="3"/>
    </i>
    <i t="grand">
      <x/>
    </i>
  </colItems>
  <dataFields count="1">
    <dataField name="Count of Customer_ID" fld="0" subtotal="count" baseField="3" baseItem="2"/>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78A898-DDFE-4F0E-AC26-CBA4DEA1A4A4}" name="PVT_Total_Rev_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P1:Q6" firstHeaderRow="1"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axis="axisRow" showAll="0">
      <items count="5">
        <item x="0"/>
        <item x="3"/>
        <item x="1"/>
        <item x="2"/>
        <item t="default"/>
      </items>
    </pivotField>
    <pivotField showAll="0">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pivotField>
    <pivotField showAll="0"/>
    <pivotField showAll="0">
      <items count="6">
        <item x="1"/>
        <item x="4"/>
        <item x="0"/>
        <item x="3"/>
        <item x="2"/>
        <item t="default"/>
      </items>
    </pivotField>
    <pivotField showAll="0"/>
    <pivotField numFmtId="44" showAll="0"/>
    <pivotField numFmtId="44" showAll="0"/>
    <pivotField numFmtId="44" showAll="0"/>
    <pivotField numFmtId="44" showAll="0"/>
    <pivotField dataField="1"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Items count="1">
    <i/>
  </colItems>
  <dataFields count="1">
    <dataField name="Sum of Revenue" fld="13" baseField="0" baseItem="0" numFmtId="44"/>
  </dataFields>
  <chartFormats count="10">
    <chartFormat chart="19" format="0"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4" count="1" selected="0">
            <x v="0"/>
          </reference>
        </references>
      </pivotArea>
    </chartFormat>
    <chartFormat chart="24" format="8">
      <pivotArea type="data" outline="0" fieldPosition="0">
        <references count="2">
          <reference field="4294967294" count="1" selected="0">
            <x v="0"/>
          </reference>
          <reference field="4" count="1" selected="0">
            <x v="1"/>
          </reference>
        </references>
      </pivotArea>
    </chartFormat>
    <chartFormat chart="24" format="9">
      <pivotArea type="data" outline="0" fieldPosition="0">
        <references count="2">
          <reference field="4294967294" count="1" selected="0">
            <x v="0"/>
          </reference>
          <reference field="4" count="1" selected="0">
            <x v="2"/>
          </reference>
        </references>
      </pivotArea>
    </chartFormat>
    <chartFormat chart="24" format="10">
      <pivotArea type="data" outline="0" fieldPosition="0">
        <references count="2">
          <reference field="4294967294" count="1" selected="0">
            <x v="0"/>
          </reference>
          <reference field="4" count="1" selected="0">
            <x v="3"/>
          </reference>
        </references>
      </pivotArea>
    </chartFormat>
    <chartFormat chart="19" format="1">
      <pivotArea type="data" outline="0" fieldPosition="0">
        <references count="2">
          <reference field="4294967294" count="1" selected="0">
            <x v="0"/>
          </reference>
          <reference field="4" count="1" selected="0">
            <x v="0"/>
          </reference>
        </references>
      </pivotArea>
    </chartFormat>
    <chartFormat chart="19" format="2">
      <pivotArea type="data" outline="0" fieldPosition="0">
        <references count="2">
          <reference field="4294967294" count="1" selected="0">
            <x v="0"/>
          </reference>
          <reference field="4" count="1" selected="0">
            <x v="1"/>
          </reference>
        </references>
      </pivotArea>
    </chartFormat>
    <chartFormat chart="19" format="3">
      <pivotArea type="data" outline="0" fieldPosition="0">
        <references count="2">
          <reference field="4294967294" count="1" selected="0">
            <x v="0"/>
          </reference>
          <reference field="4" count="1" selected="0">
            <x v="2"/>
          </reference>
        </references>
      </pivotArea>
    </chartFormat>
    <chartFormat chart="19" format="4">
      <pivotArea type="data" outline="0" fieldPosition="0">
        <references count="2">
          <reference field="4294967294" count="1" selected="0">
            <x v="0"/>
          </reference>
          <reference field="4" count="1" selected="0">
            <x v="3"/>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2AC82C-4F0D-4155-B2CA-0E6D0FE570F5}" name="PVT_Total_Sales_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1:K6" firstHeaderRow="0" firstDataRow="1"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axis="axisRow" showAll="0">
      <items count="5">
        <item x="0"/>
        <item x="3"/>
        <item x="1"/>
        <item x="2"/>
        <item t="default"/>
      </items>
    </pivotField>
    <pivotField showAll="0">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pivotField>
    <pivotField showAll="0"/>
    <pivotField showAll="0">
      <items count="6">
        <item x="1"/>
        <item x="4"/>
        <item x="0"/>
        <item x="3"/>
        <item x="2"/>
        <item t="default"/>
      </items>
    </pivotField>
    <pivotField showAll="0"/>
    <pivotField numFmtId="44" showAll="0"/>
    <pivotField numFmtId="44" showAll="0"/>
    <pivotField dataField="1" numFmtId="44" showAll="0"/>
    <pivotField numFmtId="44" showAll="0"/>
    <pivotField dataField="1"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Fields count="1">
    <field x="-2"/>
  </colFields>
  <colItems count="2">
    <i>
      <x/>
    </i>
    <i i="1">
      <x v="1"/>
    </i>
  </colItems>
  <dataFields count="2">
    <dataField name="Sum of Sales" fld="11" baseField="0" baseItem="0" numFmtId="44"/>
    <dataField name="Sum of Revenue" fld="13" baseField="0" baseItem="0" numFmtId="44"/>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55C575D-A4D7-4F99-BEAD-90D684CE614C}" name="pvt_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G7" firstHeaderRow="1" firstDataRow="2" firstDataCol="1"/>
  <pivotFields count="16">
    <pivotField showAll="0"/>
    <pivotField numFmtId="164" showAll="0">
      <items count="366">
        <item x="137"/>
        <item x="126"/>
        <item x="296"/>
        <item x="30"/>
        <item x="227"/>
        <item x="121"/>
        <item x="325"/>
        <item x="198"/>
        <item x="331"/>
        <item x="141"/>
        <item x="165"/>
        <item x="355"/>
        <item x="2"/>
        <item x="20"/>
        <item x="266"/>
        <item x="14"/>
        <item x="13"/>
        <item x="356"/>
        <item x="253"/>
        <item x="259"/>
        <item x="218"/>
        <item x="255"/>
        <item x="43"/>
        <item x="58"/>
        <item x="109"/>
        <item x="196"/>
        <item x="245"/>
        <item x="184"/>
        <item x="84"/>
        <item x="144"/>
        <item x="168"/>
        <item x="189"/>
        <item x="114"/>
        <item x="89"/>
        <item x="169"/>
        <item x="57"/>
        <item x="74"/>
        <item x="226"/>
        <item x="194"/>
        <item x="306"/>
        <item x="48"/>
        <item x="212"/>
        <item x="315"/>
        <item x="146"/>
        <item x="10"/>
        <item x="347"/>
        <item x="108"/>
        <item x="15"/>
        <item x="181"/>
        <item x="38"/>
        <item x="188"/>
        <item x="62"/>
        <item x="7"/>
        <item x="237"/>
        <item x="130"/>
        <item x="191"/>
        <item x="110"/>
        <item x="1"/>
        <item x="122"/>
        <item x="239"/>
        <item x="339"/>
        <item x="162"/>
        <item x="300"/>
        <item x="46"/>
        <item x="149"/>
        <item x="150"/>
        <item x="248"/>
        <item x="175"/>
        <item x="238"/>
        <item x="316"/>
        <item x="105"/>
        <item x="6"/>
        <item x="344"/>
        <item x="97"/>
        <item x="351"/>
        <item x="254"/>
        <item x="252"/>
        <item x="308"/>
        <item x="111"/>
        <item x="34"/>
        <item x="125"/>
        <item x="31"/>
        <item x="134"/>
        <item x="66"/>
        <item x="154"/>
        <item x="199"/>
        <item x="286"/>
        <item x="76"/>
        <item x="342"/>
        <item x="279"/>
        <item x="257"/>
        <item x="128"/>
        <item x="346"/>
        <item x="193"/>
        <item x="333"/>
        <item x="213"/>
        <item x="348"/>
        <item x="180"/>
        <item x="55"/>
        <item x="293"/>
        <item x="272"/>
        <item x="22"/>
        <item x="157"/>
        <item x="364"/>
        <item x="224"/>
        <item x="311"/>
        <item x="341"/>
        <item x="69"/>
        <item x="90"/>
        <item x="174"/>
        <item x="35"/>
        <item x="16"/>
        <item x="26"/>
        <item x="261"/>
        <item x="5"/>
        <item x="163"/>
        <item x="60"/>
        <item x="85"/>
        <item x="309"/>
        <item x="17"/>
        <item x="216"/>
        <item x="172"/>
        <item x="143"/>
        <item x="145"/>
        <item x="178"/>
        <item x="4"/>
        <item x="98"/>
        <item x="192"/>
        <item x="119"/>
        <item x="317"/>
        <item x="270"/>
        <item x="319"/>
        <item x="304"/>
        <item x="223"/>
        <item x="100"/>
        <item x="42"/>
        <item x="71"/>
        <item x="88"/>
        <item x="79"/>
        <item x="240"/>
        <item x="3"/>
        <item x="246"/>
        <item x="29"/>
        <item x="328"/>
        <item x="241"/>
        <item x="231"/>
        <item x="202"/>
        <item x="343"/>
        <item x="61"/>
        <item x="336"/>
        <item x="50"/>
        <item x="206"/>
        <item x="132"/>
        <item x="225"/>
        <item x="233"/>
        <item x="283"/>
        <item x="263"/>
        <item x="142"/>
        <item x="275"/>
        <item x="158"/>
        <item x="209"/>
        <item x="86"/>
        <item x="301"/>
        <item x="307"/>
        <item x="284"/>
        <item x="139"/>
        <item x="83"/>
        <item x="277"/>
        <item x="264"/>
        <item x="170"/>
        <item x="247"/>
        <item x="287"/>
        <item x="36"/>
        <item x="164"/>
        <item x="33"/>
        <item x="242"/>
        <item x="40"/>
        <item x="324"/>
        <item x="230"/>
        <item x="262"/>
        <item x="312"/>
        <item x="68"/>
        <item x="363"/>
        <item x="39"/>
        <item x="335"/>
        <item x="53"/>
        <item x="65"/>
        <item x="357"/>
        <item x="320"/>
        <item x="67"/>
        <item x="358"/>
        <item x="133"/>
        <item x="321"/>
        <item x="47"/>
        <item x="37"/>
        <item x="116"/>
        <item x="294"/>
        <item x="115"/>
        <item x="359"/>
        <item x="201"/>
        <item x="362"/>
        <item x="313"/>
        <item x="94"/>
        <item x="322"/>
        <item x="104"/>
        <item x="87"/>
        <item x="190"/>
        <item x="281"/>
        <item x="179"/>
        <item x="276"/>
        <item x="183"/>
        <item x="258"/>
        <item x="290"/>
        <item x="340"/>
        <item x="25"/>
        <item x="278"/>
        <item x="12"/>
        <item x="297"/>
        <item x="251"/>
        <item x="102"/>
        <item x="182"/>
        <item x="326"/>
        <item x="124"/>
        <item x="268"/>
        <item x="159"/>
        <item x="305"/>
        <item x="195"/>
        <item x="353"/>
        <item x="302"/>
        <item x="27"/>
        <item x="303"/>
        <item x="161"/>
        <item x="63"/>
        <item x="289"/>
        <item x="96"/>
        <item x="44"/>
        <item x="78"/>
        <item x="299"/>
        <item x="285"/>
        <item x="117"/>
        <item x="260"/>
        <item x="350"/>
        <item x="177"/>
        <item x="152"/>
        <item x="210"/>
        <item x="338"/>
        <item x="200"/>
        <item x="327"/>
        <item x="147"/>
        <item x="205"/>
        <item x="140"/>
        <item x="330"/>
        <item x="107"/>
        <item x="295"/>
        <item x="354"/>
        <item x="93"/>
        <item x="127"/>
        <item x="211"/>
        <item x="18"/>
        <item x="129"/>
        <item x="106"/>
        <item x="269"/>
        <item x="360"/>
        <item x="171"/>
        <item x="160"/>
        <item x="298"/>
        <item x="271"/>
        <item x="222"/>
        <item x="334"/>
        <item x="352"/>
        <item x="118"/>
        <item x="136"/>
        <item x="148"/>
        <item x="77"/>
        <item x="45"/>
        <item x="99"/>
        <item x="135"/>
        <item x="208"/>
        <item x="232"/>
        <item x="9"/>
        <item x="282"/>
        <item x="153"/>
        <item x="49"/>
        <item x="120"/>
        <item x="204"/>
        <item x="81"/>
        <item x="256"/>
        <item x="21"/>
        <item x="229"/>
        <item x="221"/>
        <item x="91"/>
        <item x="217"/>
        <item x="176"/>
        <item x="337"/>
        <item x="292"/>
        <item x="54"/>
        <item x="207"/>
        <item x="267"/>
        <item x="103"/>
        <item x="101"/>
        <item x="345"/>
        <item x="28"/>
        <item x="11"/>
        <item x="314"/>
        <item x="214"/>
        <item x="113"/>
        <item x="138"/>
        <item x="323"/>
        <item x="19"/>
        <item x="41"/>
        <item x="155"/>
        <item x="75"/>
        <item x="288"/>
        <item x="234"/>
        <item x="361"/>
        <item x="280"/>
        <item x="52"/>
        <item x="219"/>
        <item x="228"/>
        <item x="274"/>
        <item x="131"/>
        <item x="51"/>
        <item x="291"/>
        <item x="167"/>
        <item x="244"/>
        <item x="64"/>
        <item x="249"/>
        <item x="0"/>
        <item x="123"/>
        <item x="95"/>
        <item x="187"/>
        <item x="73"/>
        <item x="23"/>
        <item x="197"/>
        <item x="186"/>
        <item x="92"/>
        <item x="220"/>
        <item x="151"/>
        <item x="59"/>
        <item x="236"/>
        <item x="273"/>
        <item x="235"/>
        <item x="173"/>
        <item x="70"/>
        <item x="185"/>
        <item x="215"/>
        <item x="8"/>
        <item x="265"/>
        <item x="112"/>
        <item x="72"/>
        <item x="82"/>
        <item x="243"/>
        <item x="80"/>
        <item x="156"/>
        <item x="332"/>
        <item x="310"/>
        <item x="203"/>
        <item x="32"/>
        <item x="318"/>
        <item x="24"/>
        <item x="56"/>
        <item x="250"/>
        <item x="166"/>
        <item x="349"/>
        <item x="329"/>
        <item t="default"/>
      </items>
    </pivotField>
    <pivotField showAll="0"/>
    <pivotField showAll="0"/>
    <pivotField axis="axisRow" showAll="0">
      <items count="5">
        <item x="0"/>
        <item x="3"/>
        <item x="1"/>
        <item x="2"/>
        <item t="default"/>
      </items>
    </pivotField>
    <pivotField showAll="0">
      <items count="76">
        <item x="55"/>
        <item x="21"/>
        <item x="3"/>
        <item x="29"/>
        <item x="59"/>
        <item x="2"/>
        <item x="54"/>
        <item x="71"/>
        <item x="52"/>
        <item x="73"/>
        <item x="58"/>
        <item x="34"/>
        <item x="11"/>
        <item x="37"/>
        <item x="1"/>
        <item x="46"/>
        <item x="70"/>
        <item x="56"/>
        <item x="10"/>
        <item x="49"/>
        <item x="51"/>
        <item x="9"/>
        <item x="39"/>
        <item x="65"/>
        <item x="35"/>
        <item x="57"/>
        <item x="33"/>
        <item x="53"/>
        <item x="27"/>
        <item x="6"/>
        <item x="72"/>
        <item x="30"/>
        <item x="18"/>
        <item x="40"/>
        <item x="25"/>
        <item x="38"/>
        <item x="47"/>
        <item x="5"/>
        <item x="12"/>
        <item x="43"/>
        <item x="67"/>
        <item x="63"/>
        <item x="13"/>
        <item x="45"/>
        <item x="16"/>
        <item x="22"/>
        <item x="19"/>
        <item x="69"/>
        <item x="36"/>
        <item x="60"/>
        <item x="41"/>
        <item x="62"/>
        <item x="26"/>
        <item x="42"/>
        <item x="61"/>
        <item x="32"/>
        <item x="66"/>
        <item x="14"/>
        <item x="20"/>
        <item x="48"/>
        <item x="0"/>
        <item x="24"/>
        <item x="15"/>
        <item x="28"/>
        <item x="8"/>
        <item x="68"/>
        <item x="23"/>
        <item x="7"/>
        <item x="74"/>
        <item x="17"/>
        <item x="64"/>
        <item x="50"/>
        <item x="4"/>
        <item x="31"/>
        <item x="44"/>
        <item t="default"/>
      </items>
    </pivotField>
    <pivotField showAll="0"/>
    <pivotField axis="axisCol" showAll="0">
      <items count="6">
        <item x="1"/>
        <item x="4"/>
        <item x="0"/>
        <item x="3"/>
        <item x="2"/>
        <item t="default"/>
      </items>
    </pivotField>
    <pivotField showAll="0"/>
    <pivotField numFmtId="44" showAll="0"/>
    <pivotField numFmtId="44" showAll="0"/>
    <pivotField dataField="1" numFmtId="44" showAll="0"/>
    <pivotField numFmtId="44" showAll="0"/>
    <pivotField numFmtId="4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Fields count="1">
    <field x="7"/>
  </colFields>
  <colItems count="6">
    <i>
      <x/>
    </i>
    <i>
      <x v="1"/>
    </i>
    <i>
      <x v="2"/>
    </i>
    <i>
      <x v="3"/>
    </i>
    <i>
      <x v="4"/>
    </i>
    <i t="grand">
      <x/>
    </i>
  </colItems>
  <dataFields count="1">
    <dataField name="Sum of Sales" fld="11" baseField="0" baseItem="0" numFmtId="44"/>
  </dataFields>
  <chartFormats count="2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3">
          <reference field="4294967294" count="1" selected="0">
            <x v="0"/>
          </reference>
          <reference field="4" count="1" selected="0">
            <x v="0"/>
          </reference>
          <reference field="7" count="1" selected="0">
            <x v="4"/>
          </reference>
        </references>
      </pivotArea>
    </chartFormat>
    <chartFormat chart="0" format="5" series="1">
      <pivotArea type="data" outline="0" fieldPosition="0">
        <references count="3">
          <reference field="4294967294" count="1" selected="0">
            <x v="0"/>
          </reference>
          <reference field="4" count="1" selected="0">
            <x v="1"/>
          </reference>
          <reference field="7" count="1" selected="0">
            <x v="0"/>
          </reference>
        </references>
      </pivotArea>
    </chartFormat>
    <chartFormat chart="0" format="6" series="1">
      <pivotArea type="data" outline="0" fieldPosition="0">
        <references count="3">
          <reference field="4294967294" count="1" selected="0">
            <x v="0"/>
          </reference>
          <reference field="4" count="1" selected="0">
            <x v="1"/>
          </reference>
          <reference field="7" count="1" selected="0">
            <x v="1"/>
          </reference>
        </references>
      </pivotArea>
    </chartFormat>
    <chartFormat chart="0" format="7" series="1">
      <pivotArea type="data" outline="0" fieldPosition="0">
        <references count="3">
          <reference field="4294967294" count="1" selected="0">
            <x v="0"/>
          </reference>
          <reference field="4" count="1" selected="0">
            <x v="1"/>
          </reference>
          <reference field="7" count="1" selected="0">
            <x v="2"/>
          </reference>
        </references>
      </pivotArea>
    </chartFormat>
    <chartFormat chart="0" format="8" series="1">
      <pivotArea type="data" outline="0" fieldPosition="0">
        <references count="3">
          <reference field="4294967294" count="1" selected="0">
            <x v="0"/>
          </reference>
          <reference field="4" count="1" selected="0">
            <x v="1"/>
          </reference>
          <reference field="7" count="1" selected="0">
            <x v="3"/>
          </reference>
        </references>
      </pivotArea>
    </chartFormat>
    <chartFormat chart="0" format="9" series="1">
      <pivotArea type="data" outline="0" fieldPosition="0">
        <references count="3">
          <reference field="4294967294" count="1" selected="0">
            <x v="0"/>
          </reference>
          <reference field="4" count="1" selected="0">
            <x v="1"/>
          </reference>
          <reference field="7" count="1" selected="0">
            <x v="4"/>
          </reference>
        </references>
      </pivotArea>
    </chartFormat>
    <chartFormat chart="0" format="10" series="1">
      <pivotArea type="data" outline="0" fieldPosition="0">
        <references count="3">
          <reference field="4294967294" count="1" selected="0">
            <x v="0"/>
          </reference>
          <reference field="4" count="1" selected="0">
            <x v="2"/>
          </reference>
          <reference field="7" count="1" selected="0">
            <x v="0"/>
          </reference>
        </references>
      </pivotArea>
    </chartFormat>
    <chartFormat chart="0" format="11" series="1">
      <pivotArea type="data" outline="0" fieldPosition="0">
        <references count="3">
          <reference field="4294967294" count="1" selected="0">
            <x v="0"/>
          </reference>
          <reference field="4" count="1" selected="0">
            <x v="2"/>
          </reference>
          <reference field="7" count="1" selected="0">
            <x v="1"/>
          </reference>
        </references>
      </pivotArea>
    </chartFormat>
    <chartFormat chart="0" format="12" series="1">
      <pivotArea type="data" outline="0" fieldPosition="0">
        <references count="3">
          <reference field="4294967294" count="1" selected="0">
            <x v="0"/>
          </reference>
          <reference field="4" count="1" selected="0">
            <x v="2"/>
          </reference>
          <reference field="7" count="1" selected="0">
            <x v="2"/>
          </reference>
        </references>
      </pivotArea>
    </chartFormat>
    <chartFormat chart="0" format="13" series="1">
      <pivotArea type="data" outline="0" fieldPosition="0">
        <references count="3">
          <reference field="4294967294" count="1" selected="0">
            <x v="0"/>
          </reference>
          <reference field="4" count="1" selected="0">
            <x v="2"/>
          </reference>
          <reference field="7" count="1" selected="0">
            <x v="3"/>
          </reference>
        </references>
      </pivotArea>
    </chartFormat>
    <chartFormat chart="0" format="14" series="1">
      <pivotArea type="data" outline="0" fieldPosition="0">
        <references count="3">
          <reference field="4294967294" count="1" selected="0">
            <x v="0"/>
          </reference>
          <reference field="4" count="1" selected="0">
            <x v="2"/>
          </reference>
          <reference field="7" count="1" selected="0">
            <x v="4"/>
          </reference>
        </references>
      </pivotArea>
    </chartFormat>
    <chartFormat chart="0" format="15" series="1">
      <pivotArea type="data" outline="0" fieldPosition="0">
        <references count="3">
          <reference field="4294967294" count="1" selected="0">
            <x v="0"/>
          </reference>
          <reference field="4" count="1" selected="0">
            <x v="3"/>
          </reference>
          <reference field="7" count="1" selected="0">
            <x v="0"/>
          </reference>
        </references>
      </pivotArea>
    </chartFormat>
    <chartFormat chart="0" format="16" series="1">
      <pivotArea type="data" outline="0" fieldPosition="0">
        <references count="3">
          <reference field="4294967294" count="1" selected="0">
            <x v="0"/>
          </reference>
          <reference field="4" count="1" selected="0">
            <x v="3"/>
          </reference>
          <reference field="7" count="1" selected="0">
            <x v="1"/>
          </reference>
        </references>
      </pivotArea>
    </chartFormat>
    <chartFormat chart="0" format="17" series="1">
      <pivotArea type="data" outline="0" fieldPosition="0">
        <references count="3">
          <reference field="4294967294" count="1" selected="0">
            <x v="0"/>
          </reference>
          <reference field="4" count="1" selected="0">
            <x v="3"/>
          </reference>
          <reference field="7" count="1" selected="0">
            <x v="2"/>
          </reference>
        </references>
      </pivotArea>
    </chartFormat>
    <chartFormat chart="0" format="18" series="1">
      <pivotArea type="data" outline="0" fieldPosition="0">
        <references count="3">
          <reference field="4294967294" count="1" selected="0">
            <x v="0"/>
          </reference>
          <reference field="4" count="1" selected="0">
            <x v="3"/>
          </reference>
          <reference field="7" count="1" selected="0">
            <x v="3"/>
          </reference>
        </references>
      </pivotArea>
    </chartFormat>
    <chartFormat chart="0" format="19" series="1">
      <pivotArea type="data" outline="0" fieldPosition="0">
        <references count="3">
          <reference field="4294967294" count="1" selected="0">
            <x v="0"/>
          </reference>
          <reference field="4" count="1" selected="0">
            <x v="3"/>
          </reference>
          <reference field="7" count="1" selected="0">
            <x v="4"/>
          </reference>
        </references>
      </pivotArea>
    </chartFormat>
    <chartFormat chart="0" format="20" series="1">
      <pivotArea type="data" outline="0" fieldPosition="0">
        <references count="2">
          <reference field="4294967294" count="1" selected="0">
            <x v="0"/>
          </reference>
          <reference field="7" count="1" selected="0">
            <x v="0"/>
          </reference>
        </references>
      </pivotArea>
    </chartFormat>
    <chartFormat chart="0" format="21" series="1">
      <pivotArea type="data" outline="0" fieldPosition="0">
        <references count="2">
          <reference field="4294967294" count="1" selected="0">
            <x v="0"/>
          </reference>
          <reference field="7" count="1" selected="0">
            <x v="1"/>
          </reference>
        </references>
      </pivotArea>
    </chartFormat>
    <chartFormat chart="0" format="22" series="1">
      <pivotArea type="data" outline="0" fieldPosition="0">
        <references count="2">
          <reference field="4294967294" count="1" selected="0">
            <x v="0"/>
          </reference>
          <reference field="7" count="1" selected="0">
            <x v="2"/>
          </reference>
        </references>
      </pivotArea>
    </chartFormat>
    <chartFormat chart="0" format="23" series="1">
      <pivotArea type="data" outline="0" fieldPosition="0">
        <references count="2">
          <reference field="4294967294" count="1" selected="0">
            <x v="0"/>
          </reference>
          <reference field="7" count="1" selected="0">
            <x v="3"/>
          </reference>
        </references>
      </pivotArea>
    </chartFormat>
    <chartFormat chart="0" format="24" series="1">
      <pivotArea type="data" outline="0" fieldPosition="0">
        <references count="2">
          <reference field="4294967294" count="1" selected="0">
            <x v="0"/>
          </reference>
          <reference field="7" count="1" selected="0">
            <x v="4"/>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ED7DA2F-D82C-481D-9E44-E5BE94ABABE6}" sourceName="Gender">
  <pivotTables>
    <pivotTable tabId="9" name="PivotTable5"/>
    <pivotTable tabId="9" name="PivotTable7"/>
  </pivotTables>
  <data>
    <tabular pivotCacheId="84072705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81DF82-411C-4D1A-ABB2-F6BF71C173D3}" sourceName="Region">
  <pivotTables>
    <pivotTable tabId="9" name="PivotTable5"/>
    <pivotTable tabId="9" name="PivotTable7"/>
  </pivotTables>
  <data>
    <tabular pivotCacheId="840727057">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FCAA483-62DA-46D7-8C4C-7FB3B4D6CE07}" sourceName="Category">
  <pivotTables>
    <pivotTable tabId="7" name="Total_Revenue_Cat"/>
    <pivotTable tabId="7" name="Total_Sales_Cat"/>
    <pivotTable tabId="7" name="PV_ToTSal_Line"/>
  </pivotTables>
  <data>
    <tabular pivotCacheId="68276501">
      <items count="5">
        <i x="1" s="1"/>
        <i x="4"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B91830F-EFBB-48AA-9755-3982179AE519}" sourceName="Region">
  <pivotTables>
    <pivotTable tabId="13" name="PVT_Total_Sales_Region"/>
    <pivotTable tabId="13" name="PVT_Total_Rev_Region"/>
  </pivotTables>
  <data>
    <tabular pivotCacheId="68276501">
      <items count="4">
        <i x="0" s="1"/>
        <i x="3"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0DF844C-3FB7-46B8-AE00-7B58ACD9921C}" sourceName="Category">
  <extLst>
    <x:ext xmlns:x15="http://schemas.microsoft.com/office/spreadsheetml/2010/11/main" uri="{2F2917AC-EB37-4324-AD4E-5DD8C200BD13}">
      <x15:tableSlicerCache tableId="3"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A31F655-C4C6-46BF-93B6-B4CB864838EA}" cache="Slicer_Category1" caption="Category" columnCount="5" style="SlicerStyleDark2" rowHeight="274320"/>
  <slicer name="Region 1" xr10:uid="{3C0A4E46-F7A9-4FCB-BEDE-1AAFE482017D}" cache="Slicer_Region1" caption="Region" columnCount="4"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00585F0-E335-4236-BD83-075DDF5780B7}" cache="Slicer_Gender" caption="Gender" columnCount="2" style="SlicerStyleDark2" rowHeight="234950"/>
  <slicer name="Region" xr10:uid="{F9C6F2DE-E0F2-4F72-866B-5D42D0A63215}" cache="Slicer_Region" caption="Region" columnCount="4"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3BD0D43-9330-48CE-9C85-2B4B4B715557}"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5569B4-4CCE-4D82-932B-4C73A4D24794}" name="tbl_Sales" displayName="tbl_Sales" ref="A1:N7001" totalsRowShown="0" headerRowDxfId="16" headerRowCellStyle="Currency">
  <tableColumns count="14">
    <tableColumn id="1" xr3:uid="{94033651-3F61-492C-A66F-841EE1F81F58}" name="Transaction_ID"/>
    <tableColumn id="2" xr3:uid="{1EDF9381-52DA-4DE3-A789-79FAAE293B47}" name="Date" dataDxfId="15"/>
    <tableColumn id="3" xr3:uid="{735D8969-FB3B-4ED6-8878-3F6BC43BCBA4}" name="Customer_ID"/>
    <tableColumn id="4" xr3:uid="{7F204DBB-F160-4AC0-AAE5-5CD2DF4A51A8}" name="Customer Name">
      <calculatedColumnFormula>VLOOKUP(Sales_Data!$C2,tbl_Customers[],2,FALSE)</calculatedColumnFormula>
    </tableColumn>
    <tableColumn id="12" xr3:uid="{D5F423AB-E915-4F72-A319-6DFB530B24F8}" name="Region" dataDxfId="14">
      <calculatedColumnFormula>VLOOKUP(tbl_Sales[[#This Row],[Customer_ID]],tbl_Customers[],5,0)</calculatedColumnFormula>
    </tableColumn>
    <tableColumn id="5" xr3:uid="{D222CCC1-19D5-4A85-8A82-745E3271F42E}" name="Product_ID"/>
    <tableColumn id="6" xr3:uid="{57933F0B-29F0-4657-9293-A9302020E049}" name="Product Name">
      <calculatedColumnFormula>VLOOKUP(Sales_Data!$F2,tbl_Products[],2,FALSE)</calculatedColumnFormula>
    </tableColumn>
    <tableColumn id="11" xr3:uid="{E7C7C57B-11A2-414A-BC53-29E6BBEC9414}" name="Category" dataDxfId="13">
      <calculatedColumnFormula>VLOOKUP(tbl_Sales[[#This Row],[Product_ID]],tbl_Products[],3,0)</calculatedColumnFormula>
    </tableColumn>
    <tableColumn id="7" xr3:uid="{E0A7A5A6-0716-485B-B4FB-7218481A662C}" name="Quantity"/>
    <tableColumn id="10" xr3:uid="{21E193AD-6221-49BD-965D-713B91C2C5DC}" name="Cost_per_Unit" dataDxfId="12">
      <calculatedColumnFormula>VLOOKUP(tbl_Sales[[#This Row],[Product_ID]],tbl_Products[],4,0)</calculatedColumnFormula>
    </tableColumn>
    <tableColumn id="8" xr3:uid="{A1AAD843-4429-4CD3-A85F-8DCDFD0B5B05}" name="Price_per_Unit" dataDxfId="11" dataCellStyle="Currency"/>
    <tableColumn id="13" xr3:uid="{9D385724-C84E-4956-9D7E-922B133B9BF8}" name="Sales" dataDxfId="10" dataCellStyle="Currency">
      <calculatedColumnFormula>tbl_Sales[[#This Row],[Price_per_Unit]]*tbl_Sales[[#This Row],[Quantity]]</calculatedColumnFormula>
    </tableColumn>
    <tableColumn id="14" xr3:uid="{C6E8E310-4831-4F3C-A96E-243C5CD3357B}" name="Total_Cost" dataDxfId="9" dataCellStyle="Currency">
      <calculatedColumnFormula>tbl_Sales[[#This Row],[Cost_per_Unit]]*tbl_Sales[[#This Row],[Quantity]]</calculatedColumnFormula>
    </tableColumn>
    <tableColumn id="9" xr3:uid="{DCBCBB53-CEB5-44C1-AC1A-69FD86580FB1}" name="Revenue" dataDxfId="8" dataCellStyle="Currency">
      <calculatedColumnFormula>tbl_Sales[[#This Row],[Sales]]-tbl_Sales[[#This Row],[Total_Cost]]</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108366-501E-4491-95DD-739B22A4CD66}" name="tbl_Customers" displayName="tbl_Customers" ref="A1:E1501" totalsRowShown="0" headerRowDxfId="7" headerRowBorderDxfId="6" tableBorderDxfId="5">
  <tableColumns count="5">
    <tableColumn id="1" xr3:uid="{7FB7A01C-6E78-4489-8E47-9A94FD313192}" name="Customer_ID"/>
    <tableColumn id="2" xr3:uid="{7C6EEA90-3096-4150-8E51-5DD54EA71647}" name="Customer_Name"/>
    <tableColumn id="3" xr3:uid="{86C4420C-1C93-4B4E-883A-86579E0D3809}" name="Gender"/>
    <tableColumn id="4" xr3:uid="{51523BA0-D32E-43BA-B84C-02DE9C656889}" name="Age"/>
    <tableColumn id="5" xr3:uid="{7E44C312-A345-47E7-A4D0-19FC611F03F5}" name="Region"/>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CFEF96-C0CF-42C2-8AA1-8C08138F425D}" name="tbl_Products" displayName="tbl_Products" ref="A1:D76" totalsRowShown="0" headerRowDxfId="4" headerRowBorderDxfId="3" tableBorderDxfId="2">
  <autoFilter ref="A1:D76" xr:uid="{7ACFEF96-C0CF-42C2-8AA1-8C08138F425D}"/>
  <tableColumns count="4">
    <tableColumn id="1" xr3:uid="{E314D16E-2EE9-4A6C-8562-B493E987A37C}" name="Product_ID"/>
    <tableColumn id="2" xr3:uid="{357FEFC5-4CDD-480E-BA68-279E7E3925C8}" name="Product_Name"/>
    <tableColumn id="3" xr3:uid="{B651013C-0370-4EE6-A258-E980643F2220}" name="Category"/>
    <tableColumn id="4" xr3:uid="{B64FE6E6-2F50-44A4-B546-A3A50E4E5AED}" name="Cost_per_Unit" dataDxfId="1"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37D20-F16A-45E8-BE2C-B4C2776B6D3B}">
  <sheetPr>
    <tabColor rgb="FF33CC33"/>
  </sheetPr>
  <dimension ref="A5:L93"/>
  <sheetViews>
    <sheetView showGridLines="0" tabSelected="1" zoomScale="60" zoomScaleNormal="60" workbookViewId="0">
      <selection activeCell="K72" sqref="K72"/>
    </sheetView>
  </sheetViews>
  <sheetFormatPr defaultRowHeight="14.4"/>
  <cols>
    <col min="1" max="1" width="12.5546875" style="19" bestFit="1" customWidth="1"/>
    <col min="2" max="2" width="14.6640625" style="19" customWidth="1"/>
    <col min="3" max="3" width="19.21875" style="19" customWidth="1"/>
    <col min="4" max="4" width="18.21875" style="19" customWidth="1"/>
    <col min="5" max="5" width="17.109375" style="19" customWidth="1"/>
    <col min="6" max="6" width="16.21875" style="19" bestFit="1" customWidth="1"/>
    <col min="7" max="7" width="12.44140625" style="19" bestFit="1" customWidth="1"/>
    <col min="8" max="8" width="12.21875" style="19" bestFit="1" customWidth="1"/>
    <col min="9" max="9" width="13.109375" style="19" customWidth="1"/>
    <col min="10" max="10" width="13.5546875" style="19" customWidth="1"/>
    <col min="11" max="11" width="22.109375" style="19" customWidth="1"/>
    <col min="12" max="12" width="14" style="19" customWidth="1"/>
    <col min="13" max="13" width="11.6640625" style="19" customWidth="1"/>
    <col min="14" max="15" width="11.6640625" style="19" bestFit="1" customWidth="1"/>
    <col min="16" max="16" width="12.6640625" style="19" bestFit="1" customWidth="1"/>
    <col min="17" max="17" width="13.77734375" style="19" bestFit="1" customWidth="1"/>
    <col min="18" max="20" width="11.6640625" style="19" bestFit="1" customWidth="1"/>
    <col min="21" max="21" width="17.44140625" style="19" bestFit="1" customWidth="1"/>
    <col min="22" max="24" width="11.6640625" style="19" bestFit="1" customWidth="1"/>
    <col min="25" max="26" width="12.6640625" style="19" bestFit="1" customWidth="1"/>
    <col min="27" max="27" width="14.33203125" style="19" bestFit="1" customWidth="1"/>
    <col min="28" max="28" width="11.6640625" style="19" bestFit="1" customWidth="1"/>
    <col min="29" max="16384" width="8.88671875" style="19"/>
  </cols>
  <sheetData>
    <row r="5" spans="2:12" ht="18">
      <c r="B5" s="27" t="s">
        <v>10207</v>
      </c>
      <c r="C5" s="27"/>
      <c r="D5" s="27" t="s">
        <v>10208</v>
      </c>
      <c r="E5" s="27"/>
    </row>
    <row r="6" spans="2:12">
      <c r="B6" s="27"/>
      <c r="C6" s="28">
        <f>B90</f>
        <v>1851336.6300000013</v>
      </c>
      <c r="D6" s="27"/>
      <c r="E6" s="28">
        <f>B91</f>
        <v>921503.30000000086</v>
      </c>
      <c r="J6" s="26"/>
      <c r="K6" s="26"/>
      <c r="L6" s="26"/>
    </row>
    <row r="7" spans="2:12">
      <c r="B7" s="27"/>
      <c r="C7" s="28"/>
      <c r="D7" s="27"/>
      <c r="E7" s="28"/>
    </row>
    <row r="20" spans="8:8">
      <c r="H20" s="20"/>
    </row>
    <row r="21" spans="8:8">
      <c r="H21" s="20"/>
    </row>
    <row r="88" spans="1:2">
      <c r="A88" s="23"/>
      <c r="B88" s="23"/>
    </row>
    <row r="89" spans="1:2">
      <c r="A89" s="23"/>
      <c r="B89" s="23"/>
    </row>
    <row r="90" spans="1:2">
      <c r="A90" s="23" t="s">
        <v>10199</v>
      </c>
      <c r="B90" s="24">
        <f>SUM(Sales)</f>
        <v>1851336.6300000013</v>
      </c>
    </row>
    <row r="91" spans="1:2">
      <c r="A91" s="23" t="s">
        <v>10179</v>
      </c>
      <c r="B91" s="24">
        <f>SUM(Revenue)</f>
        <v>921503.30000000086</v>
      </c>
    </row>
    <row r="92" spans="1:2">
      <c r="A92" s="23"/>
      <c r="B92" s="23"/>
    </row>
    <row r="93" spans="1:2">
      <c r="A93" s="23"/>
      <c r="B93" s="23"/>
    </row>
  </sheetData>
  <mergeCells count="7">
    <mergeCell ref="J6:L6"/>
    <mergeCell ref="B5:C5"/>
    <mergeCell ref="C6:C7"/>
    <mergeCell ref="B6:B7"/>
    <mergeCell ref="D5:E5"/>
    <mergeCell ref="E6:E7"/>
    <mergeCell ref="D6:D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E8E1-450E-494D-A109-5A2901C40F6B}">
  <sheetPr>
    <tabColor theme="9"/>
  </sheetPr>
  <dimension ref="A1:K81"/>
  <sheetViews>
    <sheetView topLeftCell="A49" zoomScale="70" zoomScaleNormal="70" workbookViewId="0">
      <selection activeCell="G75" sqref="G75"/>
    </sheetView>
  </sheetViews>
  <sheetFormatPr defaultRowHeight="14.4"/>
  <cols>
    <col min="1" max="1" width="13.88671875" bestFit="1" customWidth="1"/>
    <col min="2" max="2" width="16.77734375" bestFit="1" customWidth="1"/>
    <col min="3" max="6" width="13.33203125" bestFit="1" customWidth="1"/>
    <col min="7" max="7" width="15" bestFit="1" customWidth="1"/>
    <col min="8" max="8" width="12.6640625" bestFit="1" customWidth="1"/>
    <col min="9" max="9" width="15.5546875" bestFit="1" customWidth="1"/>
    <col min="10" max="10" width="13.88671875" bestFit="1" customWidth="1"/>
    <col min="11" max="11" width="15.33203125" customWidth="1"/>
    <col min="12" max="12" width="17.33203125" bestFit="1" customWidth="1"/>
    <col min="13" max="13" width="20.77734375" bestFit="1" customWidth="1"/>
    <col min="14" max="15" width="11.44140625" bestFit="1" customWidth="1"/>
    <col min="16" max="16" width="16.77734375" customWidth="1"/>
    <col min="17" max="17" width="26.21875" customWidth="1"/>
    <col min="18" max="18" width="21.5546875" customWidth="1"/>
    <col min="19" max="76" width="11.44140625" bestFit="1" customWidth="1"/>
    <col min="77" max="77" width="14.109375" bestFit="1" customWidth="1"/>
  </cols>
  <sheetData>
    <row r="1" spans="1:11">
      <c r="A1" s="29" t="s">
        <v>10212</v>
      </c>
      <c r="B1" s="29"/>
      <c r="J1" s="29" t="s">
        <v>10202</v>
      </c>
      <c r="K1" s="29"/>
    </row>
    <row r="2" spans="1:11" ht="14.4" customHeight="1">
      <c r="A2" s="29"/>
      <c r="B2" s="29"/>
      <c r="J2" s="29"/>
      <c r="K2" s="29"/>
    </row>
    <row r="3" spans="1:11">
      <c r="A3" s="8" t="s">
        <v>10182</v>
      </c>
      <c r="B3" t="s">
        <v>10201</v>
      </c>
      <c r="J3" s="8" t="s">
        <v>10182</v>
      </c>
      <c r="K3" t="s">
        <v>10201</v>
      </c>
    </row>
    <row r="4" spans="1:11">
      <c r="A4" s="9" t="s">
        <v>10174</v>
      </c>
      <c r="B4" s="10">
        <v>464367.51000000013</v>
      </c>
      <c r="J4" s="9" t="s">
        <v>8556</v>
      </c>
      <c r="K4" s="10">
        <v>32399.790000000008</v>
      </c>
    </row>
    <row r="5" spans="1:11">
      <c r="A5" s="9" t="s">
        <v>10177</v>
      </c>
      <c r="B5" s="10">
        <v>332851.86999999918</v>
      </c>
      <c r="J5" s="9" t="s">
        <v>8503</v>
      </c>
      <c r="K5" s="10">
        <v>30785.580000000009</v>
      </c>
    </row>
    <row r="6" spans="1:11">
      <c r="A6" s="9" t="s">
        <v>10175</v>
      </c>
      <c r="B6" s="10">
        <v>323205.35999999993</v>
      </c>
      <c r="J6" s="9" t="s">
        <v>8525</v>
      </c>
      <c r="K6" s="10">
        <v>30432.979999999996</v>
      </c>
    </row>
    <row r="7" spans="1:11">
      <c r="A7" s="9" t="s">
        <v>10178</v>
      </c>
      <c r="B7" s="10">
        <v>346995.36999999976</v>
      </c>
      <c r="J7" s="9" t="s">
        <v>8562</v>
      </c>
      <c r="K7" s="10">
        <v>30409.200000000008</v>
      </c>
    </row>
    <row r="8" spans="1:11">
      <c r="A8" s="9" t="s">
        <v>10176</v>
      </c>
      <c r="B8" s="10">
        <v>383916.51999999973</v>
      </c>
      <c r="J8" s="9" t="s">
        <v>8538</v>
      </c>
      <c r="K8" s="10">
        <v>30183.06</v>
      </c>
    </row>
    <row r="9" spans="1:11">
      <c r="A9" s="9" t="s">
        <v>10183</v>
      </c>
      <c r="B9" s="10">
        <v>1851336.6299999987</v>
      </c>
      <c r="J9" s="9" t="s">
        <v>8495</v>
      </c>
      <c r="K9" s="10">
        <v>30128.399999999994</v>
      </c>
    </row>
    <row r="10" spans="1:11">
      <c r="J10" s="9" t="s">
        <v>8508</v>
      </c>
      <c r="K10" s="10">
        <v>29925.189999999988</v>
      </c>
    </row>
    <row r="11" spans="1:11">
      <c r="J11" s="9" t="s">
        <v>8550</v>
      </c>
      <c r="K11" s="10">
        <v>29594.450000000008</v>
      </c>
    </row>
    <row r="12" spans="1:11">
      <c r="J12" s="9" t="s">
        <v>8524</v>
      </c>
      <c r="K12" s="10">
        <v>29510.75</v>
      </c>
    </row>
    <row r="13" spans="1:11">
      <c r="J13" s="9" t="s">
        <v>8531</v>
      </c>
      <c r="K13" s="10">
        <v>29238.529999999988</v>
      </c>
    </row>
    <row r="14" spans="1:11">
      <c r="J14" s="9" t="s">
        <v>10183</v>
      </c>
      <c r="K14" s="10">
        <v>302607.93</v>
      </c>
    </row>
    <row r="19" spans="1:11">
      <c r="A19" s="30" t="s">
        <v>10213</v>
      </c>
      <c r="B19" s="30"/>
      <c r="J19" s="29" t="s">
        <v>10203</v>
      </c>
      <c r="K19" s="29"/>
    </row>
    <row r="20" spans="1:11">
      <c r="A20" s="30"/>
      <c r="B20" s="30"/>
      <c r="J20" s="29"/>
      <c r="K20" s="29"/>
    </row>
    <row r="21" spans="1:11">
      <c r="A21" s="8" t="s">
        <v>10182</v>
      </c>
      <c r="B21" t="s">
        <v>10197</v>
      </c>
      <c r="J21" s="8" t="s">
        <v>10182</v>
      </c>
      <c r="K21" t="s">
        <v>10197</v>
      </c>
    </row>
    <row r="22" spans="1:11">
      <c r="A22" s="9" t="s">
        <v>10174</v>
      </c>
      <c r="B22" s="10">
        <v>256774.90999999997</v>
      </c>
      <c r="J22" s="9" t="s">
        <v>8525</v>
      </c>
      <c r="K22" s="10">
        <v>28744.519999999993</v>
      </c>
    </row>
    <row r="23" spans="1:11">
      <c r="A23" s="9" t="s">
        <v>10177</v>
      </c>
      <c r="B23" s="10">
        <v>136781.13999999998</v>
      </c>
      <c r="J23" s="9" t="s">
        <v>8497</v>
      </c>
      <c r="K23" s="10">
        <v>27069.74</v>
      </c>
    </row>
    <row r="24" spans="1:11">
      <c r="A24" s="9" t="s">
        <v>10175</v>
      </c>
      <c r="B24" s="10">
        <v>167703.33000000019</v>
      </c>
      <c r="J24" s="9" t="s">
        <v>8532</v>
      </c>
      <c r="K24" s="10">
        <v>26013</v>
      </c>
    </row>
    <row r="25" spans="1:11">
      <c r="A25" s="9" t="s">
        <v>10178</v>
      </c>
      <c r="B25" s="10">
        <v>191618.24000000014</v>
      </c>
      <c r="J25" s="9" t="s">
        <v>8535</v>
      </c>
      <c r="K25" s="10">
        <v>24277.430000000004</v>
      </c>
    </row>
    <row r="26" spans="1:11">
      <c r="A26" s="9" t="s">
        <v>10176</v>
      </c>
      <c r="B26" s="10">
        <v>168625.68000000014</v>
      </c>
      <c r="J26" s="9" t="s">
        <v>8541</v>
      </c>
      <c r="K26" s="10">
        <v>23662.05</v>
      </c>
    </row>
    <row r="27" spans="1:11">
      <c r="A27" s="9" t="s">
        <v>10183</v>
      </c>
      <c r="B27" s="10">
        <v>921503.3000000004</v>
      </c>
      <c r="J27" s="9" t="s">
        <v>8544</v>
      </c>
      <c r="K27" s="10">
        <v>23533.160000000007</v>
      </c>
    </row>
    <row r="28" spans="1:11">
      <c r="J28" s="9" t="s">
        <v>8567</v>
      </c>
      <c r="K28" s="10">
        <v>23072.26</v>
      </c>
    </row>
    <row r="29" spans="1:11">
      <c r="J29" s="9" t="s">
        <v>8565</v>
      </c>
      <c r="K29" s="10">
        <v>22819.650000000005</v>
      </c>
    </row>
    <row r="30" spans="1:11">
      <c r="J30" s="9" t="s">
        <v>8524</v>
      </c>
      <c r="K30" s="10">
        <v>21782.349999999988</v>
      </c>
    </row>
    <row r="31" spans="1:11">
      <c r="J31" s="9" t="s">
        <v>8522</v>
      </c>
      <c r="K31" s="10">
        <v>20476.629999999997</v>
      </c>
    </row>
    <row r="32" spans="1:11">
      <c r="J32" s="9" t="s">
        <v>10183</v>
      </c>
      <c r="K32" s="10">
        <v>241450.78999999998</v>
      </c>
    </row>
    <row r="43" spans="1:7">
      <c r="A43" s="30" t="s">
        <v>10214</v>
      </c>
      <c r="B43" s="30"/>
      <c r="C43" s="30"/>
      <c r="D43" s="30"/>
      <c r="E43" s="30"/>
      <c r="F43" s="30"/>
      <c r="G43" s="30"/>
    </row>
    <row r="44" spans="1:7">
      <c r="A44" s="30"/>
      <c r="B44" s="30"/>
      <c r="C44" s="30"/>
      <c r="D44" s="30"/>
      <c r="E44" s="30"/>
      <c r="F44" s="30"/>
      <c r="G44" s="30"/>
    </row>
    <row r="45" spans="1:7">
      <c r="A45" s="8" t="s">
        <v>10201</v>
      </c>
      <c r="B45" s="8" t="s">
        <v>10196</v>
      </c>
    </row>
    <row r="46" spans="1:7">
      <c r="A46" s="8" t="s">
        <v>10182</v>
      </c>
      <c r="B46" t="s">
        <v>10174</v>
      </c>
      <c r="C46" t="s">
        <v>10177</v>
      </c>
      <c r="D46" t="s">
        <v>10175</v>
      </c>
      <c r="E46" t="s">
        <v>10178</v>
      </c>
      <c r="F46" t="s">
        <v>10176</v>
      </c>
      <c r="G46" t="s">
        <v>10183</v>
      </c>
    </row>
    <row r="47" spans="1:7">
      <c r="A47" s="9" t="s">
        <v>10184</v>
      </c>
      <c r="B47" s="10">
        <v>39712.409999999996</v>
      </c>
      <c r="C47" s="10">
        <v>28131.039999999994</v>
      </c>
      <c r="D47" s="10">
        <v>20479.54</v>
      </c>
      <c r="E47" s="10">
        <v>25276.909999999996</v>
      </c>
      <c r="F47" s="10">
        <v>33976.760000000009</v>
      </c>
      <c r="G47" s="10">
        <v>147576.66</v>
      </c>
    </row>
    <row r="48" spans="1:7">
      <c r="A48" s="9" t="s">
        <v>10185</v>
      </c>
      <c r="B48" s="10">
        <v>39565.339999999989</v>
      </c>
      <c r="C48" s="10">
        <v>25466.939999999991</v>
      </c>
      <c r="D48" s="10">
        <v>22593.8</v>
      </c>
      <c r="E48" s="10">
        <v>29164.280000000002</v>
      </c>
      <c r="F48" s="10">
        <v>35003.549999999988</v>
      </c>
      <c r="G48" s="10">
        <v>151793.90999999997</v>
      </c>
    </row>
    <row r="49" spans="1:7">
      <c r="A49" s="9" t="s">
        <v>10186</v>
      </c>
      <c r="B49" s="10">
        <v>39421.619999999981</v>
      </c>
      <c r="C49" s="10">
        <v>20831.23</v>
      </c>
      <c r="D49" s="10">
        <v>28392.570000000011</v>
      </c>
      <c r="E49" s="10">
        <v>35682.589999999997</v>
      </c>
      <c r="F49" s="10">
        <v>26055.61</v>
      </c>
      <c r="G49" s="10">
        <v>150383.62</v>
      </c>
    </row>
    <row r="50" spans="1:7">
      <c r="A50" s="9" t="s">
        <v>10187</v>
      </c>
      <c r="B50" s="10">
        <v>29270.899999999994</v>
      </c>
      <c r="C50" s="10">
        <v>23882.029999999995</v>
      </c>
      <c r="D50" s="10">
        <v>22892.629999999994</v>
      </c>
      <c r="E50" s="10">
        <v>28749.74</v>
      </c>
      <c r="F50" s="10">
        <v>31168.649999999994</v>
      </c>
      <c r="G50" s="10">
        <v>135963.94999999998</v>
      </c>
    </row>
    <row r="51" spans="1:7">
      <c r="A51" s="9" t="s">
        <v>10188</v>
      </c>
      <c r="B51" s="10">
        <v>40537.370000000003</v>
      </c>
      <c r="C51" s="10">
        <v>24122.600000000006</v>
      </c>
      <c r="D51" s="10">
        <v>31661.539999999997</v>
      </c>
      <c r="E51" s="10">
        <v>28178.810000000005</v>
      </c>
      <c r="F51" s="10">
        <v>29455.029999999992</v>
      </c>
      <c r="G51" s="10">
        <v>153955.35</v>
      </c>
    </row>
    <row r="52" spans="1:7">
      <c r="A52" s="9" t="s">
        <v>10189</v>
      </c>
      <c r="B52" s="10">
        <v>40498.740000000005</v>
      </c>
      <c r="C52" s="10">
        <v>22408.349999999995</v>
      </c>
      <c r="D52" s="10">
        <v>32145.999999999993</v>
      </c>
      <c r="E52" s="10">
        <v>24488.890000000007</v>
      </c>
      <c r="F52" s="10">
        <v>32484.12</v>
      </c>
      <c r="G52" s="10">
        <v>152026.1</v>
      </c>
    </row>
    <row r="53" spans="1:7">
      <c r="A53" s="9" t="s">
        <v>10190</v>
      </c>
      <c r="B53" s="10">
        <v>40825.87999999999</v>
      </c>
      <c r="C53" s="10">
        <v>30583.340000000004</v>
      </c>
      <c r="D53" s="10">
        <v>36945.14</v>
      </c>
      <c r="E53" s="10">
        <v>32804.83</v>
      </c>
      <c r="F53" s="10">
        <v>29124.580000000005</v>
      </c>
      <c r="G53" s="10">
        <v>170283.77000000002</v>
      </c>
    </row>
    <row r="54" spans="1:7">
      <c r="A54" s="9" t="s">
        <v>10191</v>
      </c>
      <c r="B54" s="10">
        <v>31530.150000000012</v>
      </c>
      <c r="C54" s="10">
        <v>32304.950000000004</v>
      </c>
      <c r="D54" s="10">
        <v>23527.570000000014</v>
      </c>
      <c r="E54" s="10">
        <v>25787.7</v>
      </c>
      <c r="F54" s="10">
        <v>37335.879999999997</v>
      </c>
      <c r="G54" s="10">
        <v>150486.25000000003</v>
      </c>
    </row>
    <row r="55" spans="1:7">
      <c r="A55" s="9" t="s">
        <v>10192</v>
      </c>
      <c r="B55" s="10">
        <v>43805.62</v>
      </c>
      <c r="C55" s="10">
        <v>31036.449999999993</v>
      </c>
      <c r="D55" s="10">
        <v>25954.739999999998</v>
      </c>
      <c r="E55" s="10">
        <v>27611.850000000006</v>
      </c>
      <c r="F55" s="10">
        <v>21078.25</v>
      </c>
      <c r="G55" s="10">
        <v>149486.91</v>
      </c>
    </row>
    <row r="56" spans="1:7">
      <c r="A56" s="9" t="s">
        <v>10193</v>
      </c>
      <c r="B56" s="10">
        <v>41458.590000000026</v>
      </c>
      <c r="C56" s="10">
        <v>34036.480000000003</v>
      </c>
      <c r="D56" s="10">
        <v>21753.850000000002</v>
      </c>
      <c r="E56" s="10">
        <v>29934.49</v>
      </c>
      <c r="F56" s="10">
        <v>34571.21</v>
      </c>
      <c r="G56" s="10">
        <v>161754.62000000005</v>
      </c>
    </row>
    <row r="57" spans="1:7">
      <c r="A57" s="9" t="s">
        <v>10194</v>
      </c>
      <c r="B57" s="10">
        <v>35745.55999999999</v>
      </c>
      <c r="C57" s="10">
        <v>27036.060000000009</v>
      </c>
      <c r="D57" s="10">
        <v>21821.870000000006</v>
      </c>
      <c r="E57" s="10">
        <v>28146.050000000003</v>
      </c>
      <c r="F57" s="10">
        <v>42396.05</v>
      </c>
      <c r="G57" s="10">
        <v>155145.59000000003</v>
      </c>
    </row>
    <row r="58" spans="1:7">
      <c r="A58" s="9" t="s">
        <v>10195</v>
      </c>
      <c r="B58" s="10">
        <v>41995.329999999987</v>
      </c>
      <c r="C58" s="10">
        <v>33012.399999999994</v>
      </c>
      <c r="D58" s="10">
        <v>35036.11</v>
      </c>
      <c r="E58" s="10">
        <v>31169.230000000003</v>
      </c>
      <c r="F58" s="10">
        <v>31266.829999999998</v>
      </c>
      <c r="G58" s="10">
        <v>172479.89999999997</v>
      </c>
    </row>
    <row r="59" spans="1:7">
      <c r="A59" s="9" t="s">
        <v>10183</v>
      </c>
      <c r="B59" s="10">
        <v>464367.51</v>
      </c>
      <c r="C59" s="10">
        <v>332851.87</v>
      </c>
      <c r="D59" s="10">
        <v>323205.35999999993</v>
      </c>
      <c r="E59" s="10">
        <v>346995.37000000005</v>
      </c>
      <c r="F59" s="10">
        <v>383916.52</v>
      </c>
      <c r="G59" s="10">
        <v>1851336.63</v>
      </c>
    </row>
    <row r="74" spans="1:9" ht="21">
      <c r="A74" s="17"/>
      <c r="H74" s="22"/>
      <c r="I74" s="18" t="s">
        <v>10209</v>
      </c>
    </row>
    <row r="75" spans="1:9" ht="21">
      <c r="A75" s="17"/>
      <c r="H75" s="22"/>
      <c r="I75" s="18" t="s">
        <v>10210</v>
      </c>
    </row>
    <row r="76" spans="1:9" ht="21">
      <c r="A76" s="17"/>
      <c r="H76" s="22"/>
      <c r="I76" s="18" t="s">
        <v>10211</v>
      </c>
    </row>
    <row r="77" spans="1:9">
      <c r="A77" s="17">
        <f>COUNTA(Transaction_ID)</f>
        <v>7001</v>
      </c>
    </row>
    <row r="78" spans="1:9">
      <c r="A78" s="17"/>
    </row>
    <row r="79" spans="1:9">
      <c r="A79" s="17"/>
    </row>
    <row r="80" spans="1:9">
      <c r="A80" s="17"/>
    </row>
    <row r="81" spans="1:1">
      <c r="A81" s="17"/>
    </row>
  </sheetData>
  <mergeCells count="5">
    <mergeCell ref="J19:K20"/>
    <mergeCell ref="J1:K2"/>
    <mergeCell ref="A1:B2"/>
    <mergeCell ref="A19:B20"/>
    <mergeCell ref="A43:G44"/>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73EE6-06CE-4FA1-9163-38C1DCFCB36D}">
  <sheetPr>
    <tabColor rgb="FF00B0F0"/>
  </sheetPr>
  <dimension ref="A1:P103"/>
  <sheetViews>
    <sheetView zoomScale="70" zoomScaleNormal="70" workbookViewId="0">
      <selection activeCell="J13" sqref="J13"/>
    </sheetView>
  </sheetViews>
  <sheetFormatPr defaultRowHeight="14.4"/>
  <cols>
    <col min="1" max="1" width="13.44140625" bestFit="1" customWidth="1"/>
    <col min="2" max="2" width="20.77734375" bestFit="1" customWidth="1"/>
    <col min="3" max="3" width="5.77734375" bestFit="1" customWidth="1"/>
    <col min="4" max="4" width="5.6640625" bestFit="1" customWidth="1"/>
    <col min="5" max="5" width="5.21875" bestFit="1" customWidth="1"/>
    <col min="6" max="6" width="10.5546875" bestFit="1" customWidth="1"/>
    <col min="7" max="7" width="5" bestFit="1" customWidth="1"/>
    <col min="8" max="8" width="10.77734375" bestFit="1" customWidth="1"/>
    <col min="9" max="9" width="12.6640625" bestFit="1" customWidth="1"/>
    <col min="10" max="10" width="13.44140625" bestFit="1" customWidth="1"/>
    <col min="11" max="11" width="20.77734375" bestFit="1" customWidth="1"/>
    <col min="12" max="12" width="19.88671875" bestFit="1" customWidth="1"/>
    <col min="13" max="13" width="14.33203125" bestFit="1" customWidth="1"/>
    <col min="14" max="14" width="12.109375" bestFit="1" customWidth="1"/>
    <col min="15" max="15" width="12.6640625" bestFit="1" customWidth="1"/>
    <col min="16" max="16" width="15.44140625" bestFit="1" customWidth="1"/>
    <col min="17" max="17" width="12.6640625" bestFit="1" customWidth="1"/>
    <col min="18" max="18" width="15.44140625" bestFit="1" customWidth="1"/>
    <col min="19" max="19" width="12.6640625" bestFit="1" customWidth="1"/>
    <col min="20" max="20" width="15.44140625" bestFit="1" customWidth="1"/>
    <col min="21" max="21" width="12.6640625" bestFit="1" customWidth="1"/>
    <col min="22" max="22" width="15.44140625" bestFit="1" customWidth="1"/>
    <col min="23" max="23" width="12.6640625" bestFit="1" customWidth="1"/>
    <col min="24" max="24" width="15.44140625" bestFit="1" customWidth="1"/>
    <col min="25" max="25" width="11.6640625" bestFit="1" customWidth="1"/>
    <col min="26" max="26" width="14.44140625" bestFit="1" customWidth="1"/>
    <col min="27" max="27" width="12.6640625" bestFit="1" customWidth="1"/>
    <col min="28" max="28" width="15.44140625" bestFit="1" customWidth="1"/>
    <col min="29" max="29" width="12.6640625" bestFit="1" customWidth="1"/>
    <col min="30" max="30" width="15.44140625" bestFit="1" customWidth="1"/>
    <col min="31" max="31" width="12.6640625" bestFit="1" customWidth="1"/>
    <col min="32" max="32" width="15.44140625" bestFit="1" customWidth="1"/>
    <col min="33" max="33" width="12.6640625" bestFit="1" customWidth="1"/>
    <col min="34" max="34" width="15.44140625" bestFit="1" customWidth="1"/>
    <col min="35" max="35" width="12.6640625" bestFit="1" customWidth="1"/>
    <col min="36" max="36" width="15.44140625" bestFit="1" customWidth="1"/>
    <col min="37" max="37" width="12.6640625" bestFit="1" customWidth="1"/>
    <col min="38" max="38" width="15.44140625" bestFit="1" customWidth="1"/>
    <col min="39" max="39" width="12.6640625" bestFit="1" customWidth="1"/>
    <col min="40" max="40" width="15.44140625" bestFit="1" customWidth="1"/>
    <col min="41" max="41" width="12.6640625" bestFit="1" customWidth="1"/>
    <col min="42" max="42" width="15.44140625" bestFit="1" customWidth="1"/>
    <col min="43" max="43" width="12.6640625" bestFit="1" customWidth="1"/>
    <col min="44" max="44" width="15.44140625" bestFit="1" customWidth="1"/>
    <col min="45" max="45" width="12.6640625" bestFit="1" customWidth="1"/>
    <col min="46" max="46" width="15.44140625" bestFit="1" customWidth="1"/>
    <col min="47" max="47" width="11.6640625" bestFit="1" customWidth="1"/>
    <col min="48" max="48" width="14.44140625" bestFit="1" customWidth="1"/>
    <col min="49" max="49" width="12.6640625" bestFit="1" customWidth="1"/>
    <col min="50" max="50" width="15.44140625" bestFit="1" customWidth="1"/>
    <col min="51" max="51" width="12.6640625" bestFit="1" customWidth="1"/>
    <col min="52" max="52" width="15.44140625" bestFit="1" customWidth="1"/>
    <col min="53" max="53" width="12.6640625" bestFit="1" customWidth="1"/>
    <col min="54" max="54" width="15.44140625" bestFit="1" customWidth="1"/>
    <col min="55" max="55" width="12.6640625" bestFit="1" customWidth="1"/>
    <col min="56" max="56" width="15.44140625" bestFit="1" customWidth="1"/>
    <col min="57" max="57" width="12.6640625" bestFit="1" customWidth="1"/>
    <col min="58" max="58" width="15.44140625" bestFit="1" customWidth="1"/>
    <col min="59" max="59" width="12.6640625" bestFit="1" customWidth="1"/>
    <col min="60" max="60" width="15.44140625" bestFit="1" customWidth="1"/>
    <col min="61" max="61" width="12.6640625" bestFit="1" customWidth="1"/>
    <col min="62" max="62" width="15.44140625" bestFit="1" customWidth="1"/>
    <col min="63" max="63" width="12.6640625" bestFit="1" customWidth="1"/>
    <col min="64" max="64" width="15.44140625" bestFit="1" customWidth="1"/>
    <col min="65" max="65" width="12.6640625" bestFit="1" customWidth="1"/>
    <col min="66" max="66" width="15.44140625" bestFit="1" customWidth="1"/>
    <col min="67" max="67" width="12.6640625" bestFit="1" customWidth="1"/>
    <col min="68" max="68" width="15.44140625" bestFit="1" customWidth="1"/>
    <col min="69" max="69" width="11.6640625" bestFit="1" customWidth="1"/>
    <col min="70" max="70" width="14.44140625" bestFit="1" customWidth="1"/>
    <col min="71" max="71" width="12.6640625" bestFit="1" customWidth="1"/>
    <col min="72" max="72" width="15.44140625" bestFit="1" customWidth="1"/>
    <col min="73" max="73" width="12.6640625" bestFit="1" customWidth="1"/>
    <col min="74" max="74" width="15.44140625" bestFit="1" customWidth="1"/>
    <col min="75" max="75" width="12.6640625" bestFit="1" customWidth="1"/>
    <col min="76" max="76" width="15.44140625" bestFit="1" customWidth="1"/>
    <col min="77" max="77" width="12.6640625" bestFit="1" customWidth="1"/>
    <col min="78" max="78" width="15.44140625" bestFit="1" customWidth="1"/>
    <col min="79" max="79" width="12.6640625" bestFit="1" customWidth="1"/>
    <col min="80" max="80" width="15.44140625" bestFit="1" customWidth="1"/>
    <col min="81" max="81" width="12.6640625" bestFit="1" customWidth="1"/>
    <col min="82" max="82" width="15.44140625" bestFit="1" customWidth="1"/>
    <col min="83" max="83" width="12.6640625" bestFit="1" customWidth="1"/>
    <col min="84" max="84" width="15.44140625" bestFit="1" customWidth="1"/>
    <col min="85" max="85" width="12.6640625" bestFit="1" customWidth="1"/>
    <col min="86" max="86" width="15.44140625" bestFit="1" customWidth="1"/>
    <col min="87" max="87" width="12.6640625" bestFit="1" customWidth="1"/>
    <col min="88" max="88" width="15.44140625" bestFit="1" customWidth="1"/>
    <col min="89" max="89" width="12.6640625" bestFit="1" customWidth="1"/>
    <col min="90" max="90" width="15.44140625" bestFit="1" customWidth="1"/>
    <col min="91" max="91" width="11.6640625" bestFit="1" customWidth="1"/>
    <col min="92" max="92" width="14.44140625" bestFit="1" customWidth="1"/>
    <col min="93" max="93" width="12.6640625" bestFit="1" customWidth="1"/>
    <col min="94" max="94" width="15.44140625" bestFit="1" customWidth="1"/>
    <col min="95" max="95" width="12.6640625" bestFit="1" customWidth="1"/>
    <col min="96" max="96" width="15.44140625" bestFit="1" customWidth="1"/>
    <col min="97" max="97" width="12.6640625" bestFit="1" customWidth="1"/>
    <col min="98" max="98" width="15.44140625" bestFit="1" customWidth="1"/>
    <col min="99" max="99" width="12.6640625" bestFit="1" customWidth="1"/>
    <col min="100" max="100" width="15.44140625" bestFit="1" customWidth="1"/>
    <col min="101" max="101" width="12.6640625" bestFit="1" customWidth="1"/>
    <col min="102" max="102" width="15.44140625" bestFit="1" customWidth="1"/>
    <col min="103" max="103" width="12.6640625" bestFit="1" customWidth="1"/>
    <col min="104" max="104" width="15.44140625" bestFit="1" customWidth="1"/>
    <col min="105" max="105" width="12.6640625" bestFit="1" customWidth="1"/>
    <col min="106" max="106" width="15.44140625" bestFit="1" customWidth="1"/>
    <col min="107" max="107" width="12.6640625" bestFit="1" customWidth="1"/>
    <col min="108" max="108" width="15.44140625" bestFit="1" customWidth="1"/>
    <col min="109" max="109" width="12.6640625" bestFit="1" customWidth="1"/>
    <col min="110" max="110" width="15.44140625" bestFit="1" customWidth="1"/>
    <col min="111" max="111" width="12.6640625" bestFit="1" customWidth="1"/>
    <col min="112" max="112" width="15.44140625" bestFit="1" customWidth="1"/>
    <col min="113" max="113" width="11.6640625" bestFit="1" customWidth="1"/>
    <col min="114" max="114" width="14.44140625" bestFit="1" customWidth="1"/>
    <col min="115" max="115" width="12.6640625" bestFit="1" customWidth="1"/>
    <col min="116" max="116" width="15.44140625" bestFit="1" customWidth="1"/>
    <col min="117" max="117" width="12.6640625" bestFit="1" customWidth="1"/>
    <col min="118" max="118" width="15.44140625" bestFit="1" customWidth="1"/>
    <col min="119" max="119" width="12.6640625" bestFit="1" customWidth="1"/>
    <col min="120" max="120" width="15.44140625" bestFit="1" customWidth="1"/>
    <col min="121" max="121" width="12.6640625" bestFit="1" customWidth="1"/>
    <col min="122" max="122" width="15.44140625" bestFit="1" customWidth="1"/>
    <col min="123" max="123" width="12.6640625" bestFit="1" customWidth="1"/>
    <col min="124" max="124" width="15.44140625" bestFit="1" customWidth="1"/>
    <col min="125" max="125" width="12.6640625" bestFit="1" customWidth="1"/>
    <col min="126" max="126" width="15.44140625" bestFit="1" customWidth="1"/>
    <col min="127" max="127" width="12.6640625" bestFit="1" customWidth="1"/>
    <col min="128" max="128" width="15.44140625" bestFit="1" customWidth="1"/>
    <col min="129" max="129" width="12.6640625" bestFit="1" customWidth="1"/>
    <col min="130" max="130" width="15.44140625" bestFit="1" customWidth="1"/>
    <col min="131" max="131" width="12.6640625" bestFit="1" customWidth="1"/>
    <col min="132" max="132" width="15.44140625" bestFit="1" customWidth="1"/>
    <col min="133" max="133" width="12.6640625" bestFit="1" customWidth="1"/>
    <col min="134" max="134" width="15.44140625" bestFit="1" customWidth="1"/>
    <col min="135" max="135" width="11.6640625" bestFit="1" customWidth="1"/>
    <col min="136" max="136" width="14.44140625" bestFit="1" customWidth="1"/>
    <col min="137" max="137" width="12.6640625" bestFit="1" customWidth="1"/>
    <col min="138" max="138" width="15.44140625" bestFit="1" customWidth="1"/>
    <col min="139" max="139" width="12.6640625" bestFit="1" customWidth="1"/>
    <col min="140" max="140" width="15.44140625" bestFit="1" customWidth="1"/>
    <col min="141" max="141" width="12.6640625" bestFit="1" customWidth="1"/>
    <col min="142" max="142" width="15.44140625" bestFit="1" customWidth="1"/>
    <col min="143" max="143" width="12.6640625" bestFit="1" customWidth="1"/>
    <col min="144" max="144" width="15.44140625" bestFit="1" customWidth="1"/>
    <col min="145" max="145" width="12.6640625" bestFit="1" customWidth="1"/>
    <col min="146" max="146" width="15.44140625" bestFit="1" customWidth="1"/>
    <col min="147" max="147" width="12.6640625" bestFit="1" customWidth="1"/>
    <col min="148" max="148" width="15.44140625" bestFit="1" customWidth="1"/>
    <col min="149" max="149" width="11.6640625" bestFit="1" customWidth="1"/>
    <col min="150" max="150" width="14.44140625" bestFit="1" customWidth="1"/>
    <col min="151" max="151" width="11.6640625" bestFit="1" customWidth="1"/>
    <col min="152" max="152" width="14.44140625" bestFit="1" customWidth="1"/>
    <col min="153" max="153" width="10.77734375" bestFit="1" customWidth="1"/>
  </cols>
  <sheetData>
    <row r="1" spans="1:11">
      <c r="A1" s="8" t="s">
        <v>10198</v>
      </c>
      <c r="B1" s="8" t="s">
        <v>10196</v>
      </c>
      <c r="J1" s="32" t="s">
        <v>10215</v>
      </c>
      <c r="K1" s="32"/>
    </row>
    <row r="2" spans="1:11">
      <c r="A2" s="8" t="s">
        <v>10182</v>
      </c>
      <c r="B2" t="s">
        <v>10086</v>
      </c>
      <c r="C2" t="s">
        <v>10085</v>
      </c>
      <c r="D2" t="s">
        <v>10183</v>
      </c>
      <c r="J2" s="32"/>
      <c r="K2" s="32"/>
    </row>
    <row r="3" spans="1:11">
      <c r="A3" s="9" t="s">
        <v>10087</v>
      </c>
      <c r="B3">
        <v>156</v>
      </c>
      <c r="C3">
        <v>151</v>
      </c>
      <c r="D3">
        <v>307</v>
      </c>
      <c r="J3" s="8" t="s">
        <v>10182</v>
      </c>
      <c r="K3" t="s">
        <v>10198</v>
      </c>
    </row>
    <row r="4" spans="1:11">
      <c r="A4" s="9" t="s">
        <v>10090</v>
      </c>
      <c r="B4">
        <v>145</v>
      </c>
      <c r="C4">
        <v>151</v>
      </c>
      <c r="D4">
        <v>296</v>
      </c>
      <c r="J4" s="9" t="s">
        <v>10095</v>
      </c>
      <c r="K4">
        <v>368</v>
      </c>
    </row>
    <row r="5" spans="1:11">
      <c r="A5" s="9" t="s">
        <v>10091</v>
      </c>
      <c r="B5">
        <v>141</v>
      </c>
      <c r="C5">
        <v>158</v>
      </c>
      <c r="D5">
        <v>299</v>
      </c>
      <c r="J5" s="9" t="s">
        <v>10093</v>
      </c>
      <c r="K5">
        <v>346</v>
      </c>
    </row>
    <row r="6" spans="1:11">
      <c r="A6" s="9" t="s">
        <v>10089</v>
      </c>
      <c r="B6">
        <v>155</v>
      </c>
      <c r="C6">
        <v>136</v>
      </c>
      <c r="D6">
        <v>291</v>
      </c>
      <c r="J6" s="9" t="s">
        <v>10094</v>
      </c>
      <c r="K6">
        <v>385</v>
      </c>
    </row>
    <row r="7" spans="1:11">
      <c r="A7" s="9" t="s">
        <v>10088</v>
      </c>
      <c r="B7">
        <v>152</v>
      </c>
      <c r="C7">
        <v>155</v>
      </c>
      <c r="D7">
        <v>307</v>
      </c>
      <c r="J7" s="9" t="s">
        <v>10092</v>
      </c>
      <c r="K7">
        <v>401</v>
      </c>
    </row>
    <row r="8" spans="1:11">
      <c r="A8" s="9" t="s">
        <v>10183</v>
      </c>
      <c r="B8">
        <v>749</v>
      </c>
      <c r="C8">
        <v>751</v>
      </c>
      <c r="D8">
        <v>1500</v>
      </c>
      <c r="J8" s="9" t="s">
        <v>10183</v>
      </c>
      <c r="K8">
        <v>1500</v>
      </c>
    </row>
    <row r="13" spans="1:11">
      <c r="K13" s="17">
        <f>GETPIVOTDATA("Customer_ID",$J$3)</f>
        <v>1500</v>
      </c>
    </row>
    <row r="19" spans="1:16">
      <c r="M19" s="32" t="s">
        <v>10216</v>
      </c>
      <c r="N19" s="32"/>
    </row>
    <row r="20" spans="1:16">
      <c r="M20" s="8" t="s">
        <v>10182</v>
      </c>
      <c r="N20" t="s">
        <v>10201</v>
      </c>
      <c r="O20" s="17"/>
      <c r="P20" s="17"/>
    </row>
    <row r="21" spans="1:16">
      <c r="M21" s="9" t="s">
        <v>8767</v>
      </c>
      <c r="N21" s="10">
        <v>4462.0700000000006</v>
      </c>
      <c r="O21" s="25">
        <f>GETPIVOTDATA("Sales",$M$20,"Customer Name","Customer_183")</f>
        <v>4462.0700000000006</v>
      </c>
      <c r="P21" s="17" t="str">
        <f>M21</f>
        <v>Customer_183</v>
      </c>
    </row>
    <row r="22" spans="1:16">
      <c r="M22" s="9" t="s">
        <v>9649</v>
      </c>
      <c r="N22" s="10">
        <v>4359.84</v>
      </c>
      <c r="O22" s="25">
        <f>GETPIVOTDATA("Sales",$M$20,"Customer Name","Customer_1065")</f>
        <v>4359.84</v>
      </c>
      <c r="P22" s="17" t="str">
        <f>M22</f>
        <v>Customer_1065</v>
      </c>
    </row>
    <row r="23" spans="1:16">
      <c r="M23" s="9" t="s">
        <v>8758</v>
      </c>
      <c r="N23" s="10">
        <v>4105.04</v>
      </c>
      <c r="O23" s="25">
        <f>GETPIVOTDATA("Sales",$M$20,"Customer Name","Customer_174")</f>
        <v>4105.04</v>
      </c>
      <c r="P23" s="17" t="str">
        <f>M23</f>
        <v>Customer_174</v>
      </c>
    </row>
    <row r="24" spans="1:16">
      <c r="A24" s="14"/>
      <c r="B24" s="14"/>
      <c r="C24" s="14"/>
      <c r="D24" s="14"/>
      <c r="E24" s="14"/>
      <c r="F24" s="14"/>
      <c r="G24" s="14"/>
      <c r="H24" s="14"/>
      <c r="M24" s="9" t="s">
        <v>10183</v>
      </c>
      <c r="N24" s="10">
        <v>12926.95</v>
      </c>
      <c r="O24" s="17"/>
      <c r="P24" s="17"/>
    </row>
    <row r="25" spans="1:16">
      <c r="A25" s="32" t="s">
        <v>10217</v>
      </c>
      <c r="B25" s="32"/>
      <c r="C25" s="32"/>
      <c r="D25" s="32"/>
      <c r="E25" s="32"/>
      <c r="F25" s="32"/>
    </row>
    <row r="26" spans="1:16">
      <c r="A26" s="8" t="s">
        <v>10198</v>
      </c>
      <c r="B26" s="8" t="s">
        <v>10196</v>
      </c>
      <c r="K26" s="32"/>
      <c r="L26" s="32"/>
      <c r="M26" s="32"/>
      <c r="N26" s="32"/>
      <c r="O26" s="32"/>
      <c r="P26" s="32"/>
    </row>
    <row r="27" spans="1:16">
      <c r="A27" s="8" t="s">
        <v>10182</v>
      </c>
      <c r="B27" t="s">
        <v>10095</v>
      </c>
      <c r="C27" t="s">
        <v>10093</v>
      </c>
      <c r="D27" t="s">
        <v>10094</v>
      </c>
      <c r="E27" t="s">
        <v>10092</v>
      </c>
      <c r="F27" t="s">
        <v>10183</v>
      </c>
      <c r="K27" s="32"/>
      <c r="L27" s="32"/>
      <c r="M27" s="32"/>
      <c r="N27" s="32"/>
      <c r="O27" s="32"/>
      <c r="P27" s="32"/>
    </row>
    <row r="28" spans="1:16">
      <c r="A28" s="9" t="s">
        <v>10086</v>
      </c>
      <c r="B28">
        <v>201</v>
      </c>
      <c r="C28">
        <v>162</v>
      </c>
      <c r="D28">
        <v>193</v>
      </c>
      <c r="E28">
        <v>193</v>
      </c>
      <c r="F28">
        <v>749</v>
      </c>
      <c r="K28" s="32"/>
      <c r="L28" s="32"/>
      <c r="M28" s="32"/>
      <c r="N28" s="32"/>
      <c r="O28" s="32"/>
      <c r="P28" s="32"/>
    </row>
    <row r="29" spans="1:16">
      <c r="A29" s="11" t="s">
        <v>10087</v>
      </c>
      <c r="B29">
        <v>39</v>
      </c>
      <c r="C29">
        <v>37</v>
      </c>
      <c r="D29">
        <v>38</v>
      </c>
      <c r="E29">
        <v>42</v>
      </c>
      <c r="F29">
        <v>156</v>
      </c>
      <c r="K29" s="32"/>
      <c r="L29" s="32"/>
      <c r="M29" s="32"/>
      <c r="N29" s="32"/>
      <c r="O29" s="32"/>
      <c r="P29" s="32"/>
    </row>
    <row r="30" spans="1:16">
      <c r="A30" s="11" t="s">
        <v>10090</v>
      </c>
      <c r="B30">
        <v>34</v>
      </c>
      <c r="C30">
        <v>34</v>
      </c>
      <c r="D30">
        <v>34</v>
      </c>
      <c r="E30">
        <v>43</v>
      </c>
      <c r="F30">
        <v>145</v>
      </c>
      <c r="K30" s="32"/>
      <c r="L30" s="32"/>
      <c r="M30" s="32"/>
      <c r="N30" s="32"/>
      <c r="O30" s="32"/>
      <c r="P30" s="32"/>
    </row>
    <row r="31" spans="1:16">
      <c r="A31" s="11" t="s">
        <v>10091</v>
      </c>
      <c r="B31">
        <v>45</v>
      </c>
      <c r="C31">
        <v>24</v>
      </c>
      <c r="D31">
        <v>40</v>
      </c>
      <c r="E31">
        <v>32</v>
      </c>
      <c r="F31">
        <v>141</v>
      </c>
      <c r="K31" s="32"/>
      <c r="L31" s="32"/>
      <c r="M31" s="32"/>
      <c r="N31" s="32"/>
      <c r="O31" s="32"/>
      <c r="P31" s="32"/>
    </row>
    <row r="32" spans="1:16">
      <c r="A32" s="11" t="s">
        <v>10089</v>
      </c>
      <c r="B32">
        <v>42</v>
      </c>
      <c r="C32">
        <v>32</v>
      </c>
      <c r="D32">
        <v>44</v>
      </c>
      <c r="E32">
        <v>37</v>
      </c>
      <c r="F32">
        <v>155</v>
      </c>
      <c r="K32" s="32"/>
      <c r="L32" s="32"/>
      <c r="M32" s="32"/>
      <c r="N32" s="32"/>
      <c r="O32" s="32"/>
      <c r="P32" s="32"/>
    </row>
    <row r="33" spans="1:16">
      <c r="A33" s="11" t="s">
        <v>10088</v>
      </c>
      <c r="B33">
        <v>41</v>
      </c>
      <c r="C33">
        <v>35</v>
      </c>
      <c r="D33">
        <v>37</v>
      </c>
      <c r="E33">
        <v>39</v>
      </c>
      <c r="F33">
        <v>152</v>
      </c>
      <c r="K33" s="32"/>
      <c r="L33" s="32"/>
      <c r="M33" s="32"/>
      <c r="N33" s="32"/>
      <c r="O33" s="32"/>
      <c r="P33" s="32"/>
    </row>
    <row r="34" spans="1:16">
      <c r="A34" s="9" t="s">
        <v>10085</v>
      </c>
      <c r="B34">
        <v>167</v>
      </c>
      <c r="C34">
        <v>184</v>
      </c>
      <c r="D34">
        <v>192</v>
      </c>
      <c r="E34">
        <v>208</v>
      </c>
      <c r="F34">
        <v>751</v>
      </c>
      <c r="K34" s="32"/>
      <c r="L34" s="32"/>
      <c r="M34" s="32"/>
      <c r="N34" s="32"/>
      <c r="O34" s="32"/>
      <c r="P34" s="32"/>
    </row>
    <row r="35" spans="1:16">
      <c r="A35" s="11" t="s">
        <v>10087</v>
      </c>
      <c r="B35">
        <v>34</v>
      </c>
      <c r="C35">
        <v>37</v>
      </c>
      <c r="D35">
        <v>37</v>
      </c>
      <c r="E35">
        <v>43</v>
      </c>
      <c r="F35">
        <v>151</v>
      </c>
      <c r="K35" s="32"/>
      <c r="L35" s="32"/>
      <c r="M35" s="32"/>
      <c r="N35" s="32"/>
      <c r="O35" s="32"/>
      <c r="P35" s="32"/>
    </row>
    <row r="36" spans="1:16">
      <c r="A36" s="11" t="s">
        <v>10090</v>
      </c>
      <c r="B36">
        <v>40</v>
      </c>
      <c r="C36">
        <v>34</v>
      </c>
      <c r="D36">
        <v>37</v>
      </c>
      <c r="E36">
        <v>40</v>
      </c>
      <c r="F36">
        <v>151</v>
      </c>
      <c r="K36" s="32"/>
      <c r="L36" s="32"/>
      <c r="M36" s="32"/>
      <c r="N36" s="32"/>
      <c r="O36" s="32"/>
      <c r="P36" s="32"/>
    </row>
    <row r="37" spans="1:16">
      <c r="A37" s="11" t="s">
        <v>10091</v>
      </c>
      <c r="B37">
        <v>37</v>
      </c>
      <c r="C37">
        <v>43</v>
      </c>
      <c r="D37">
        <v>35</v>
      </c>
      <c r="E37">
        <v>43</v>
      </c>
      <c r="F37">
        <v>158</v>
      </c>
      <c r="K37" s="32"/>
      <c r="L37" s="32"/>
      <c r="M37" s="32"/>
      <c r="N37" s="32"/>
      <c r="O37" s="32"/>
      <c r="P37" s="32"/>
    </row>
    <row r="38" spans="1:16">
      <c r="A38" s="11" t="s">
        <v>10089</v>
      </c>
      <c r="B38">
        <v>26</v>
      </c>
      <c r="C38">
        <v>29</v>
      </c>
      <c r="D38">
        <v>41</v>
      </c>
      <c r="E38">
        <v>40</v>
      </c>
      <c r="F38">
        <v>136</v>
      </c>
      <c r="K38" s="31" t="s">
        <v>10218</v>
      </c>
      <c r="L38" s="31"/>
    </row>
    <row r="39" spans="1:16">
      <c r="A39" s="11" t="s">
        <v>10088</v>
      </c>
      <c r="B39">
        <v>30</v>
      </c>
      <c r="C39">
        <v>41</v>
      </c>
      <c r="D39">
        <v>42</v>
      </c>
      <c r="E39">
        <v>42</v>
      </c>
      <c r="F39">
        <v>155</v>
      </c>
      <c r="K39" s="31"/>
      <c r="L39" s="31"/>
    </row>
    <row r="40" spans="1:16">
      <c r="A40" s="9" t="s">
        <v>10183</v>
      </c>
      <c r="B40">
        <v>368</v>
      </c>
      <c r="C40">
        <v>346</v>
      </c>
      <c r="D40">
        <v>385</v>
      </c>
      <c r="E40">
        <v>401</v>
      </c>
      <c r="F40">
        <v>1500</v>
      </c>
      <c r="K40" s="8" t="s">
        <v>10182</v>
      </c>
      <c r="L40" t="s">
        <v>10198</v>
      </c>
    </row>
    <row r="41" spans="1:16">
      <c r="K41" s="9" t="s">
        <v>10087</v>
      </c>
      <c r="L41">
        <v>307</v>
      </c>
    </row>
    <row r="42" spans="1:16">
      <c r="K42" s="9" t="s">
        <v>10090</v>
      </c>
      <c r="L42">
        <v>296</v>
      </c>
    </row>
    <row r="43" spans="1:16">
      <c r="K43" s="9" t="s">
        <v>10091</v>
      </c>
      <c r="L43">
        <v>299</v>
      </c>
    </row>
    <row r="44" spans="1:16">
      <c r="K44" s="9" t="s">
        <v>10089</v>
      </c>
      <c r="L44">
        <v>291</v>
      </c>
    </row>
    <row r="45" spans="1:16">
      <c r="K45" s="9" t="s">
        <v>10088</v>
      </c>
      <c r="L45">
        <v>307</v>
      </c>
    </row>
    <row r="46" spans="1:16">
      <c r="K46" s="9" t="s">
        <v>10183</v>
      </c>
      <c r="L46">
        <v>1500</v>
      </c>
    </row>
    <row r="58" spans="11:11">
      <c r="K58" s="21"/>
    </row>
    <row r="69" spans="1:2">
      <c r="A69" s="31" t="s">
        <v>10219</v>
      </c>
      <c r="B69" s="31"/>
    </row>
    <row r="70" spans="1:2">
      <c r="A70" s="8" t="s">
        <v>10182</v>
      </c>
      <c r="B70" t="s">
        <v>10198</v>
      </c>
    </row>
    <row r="71" spans="1:2">
      <c r="A71" s="9" t="s">
        <v>10086</v>
      </c>
      <c r="B71">
        <v>749</v>
      </c>
    </row>
    <row r="72" spans="1:2">
      <c r="A72" s="9" t="s">
        <v>10085</v>
      </c>
      <c r="B72">
        <v>751</v>
      </c>
    </row>
    <row r="73" spans="1:2">
      <c r="A73" s="9" t="s">
        <v>10183</v>
      </c>
      <c r="B73">
        <v>1500</v>
      </c>
    </row>
    <row r="97" spans="1:1">
      <c r="A97" s="17"/>
    </row>
    <row r="98" spans="1:1">
      <c r="A98" s="17"/>
    </row>
    <row r="99" spans="1:1">
      <c r="A99" s="17"/>
    </row>
    <row r="100" spans="1:1">
      <c r="A100" s="17"/>
    </row>
    <row r="101" spans="1:1">
      <c r="A101" s="17">
        <f>COUNTA(Customer_ID)</f>
        <v>1501</v>
      </c>
    </row>
    <row r="102" spans="1:1">
      <c r="A102" s="17"/>
    </row>
    <row r="103" spans="1:1">
      <c r="A103" s="17"/>
    </row>
  </sheetData>
  <mergeCells count="6">
    <mergeCell ref="A69:B69"/>
    <mergeCell ref="K26:P37"/>
    <mergeCell ref="J1:K2"/>
    <mergeCell ref="M19:N19"/>
    <mergeCell ref="A25:F25"/>
    <mergeCell ref="K38:L39"/>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217FF-CB97-4C42-BEBE-4131C442AF04}">
  <sheetPr>
    <tabColor theme="8" tint="-0.249977111117893"/>
  </sheetPr>
  <dimension ref="A1:Q35"/>
  <sheetViews>
    <sheetView topLeftCell="B7" zoomScale="70" zoomScaleNormal="70" workbookViewId="0">
      <selection activeCell="F30" sqref="F30"/>
    </sheetView>
  </sheetViews>
  <sheetFormatPr defaultRowHeight="14.4"/>
  <cols>
    <col min="1" max="1" width="13.88671875" bestFit="1" customWidth="1"/>
    <col min="2" max="2" width="16.88671875" bestFit="1" customWidth="1"/>
    <col min="3" max="6" width="13.33203125" bestFit="1" customWidth="1"/>
    <col min="7" max="7" width="15" bestFit="1" customWidth="1"/>
    <col min="8" max="8" width="12.44140625" bestFit="1" customWidth="1"/>
    <col min="9" max="9" width="13.88671875" bestFit="1" customWidth="1"/>
    <col min="10" max="10" width="15" bestFit="1" customWidth="1"/>
    <col min="11" max="11" width="14.6640625" bestFit="1" customWidth="1"/>
    <col min="12" max="12" width="11.44140625" bestFit="1" customWidth="1"/>
    <col min="13" max="14" width="12.44140625" bestFit="1" customWidth="1"/>
    <col min="15" max="15" width="11.44140625" bestFit="1" customWidth="1"/>
    <col min="16" max="16" width="13.88671875" bestFit="1" customWidth="1"/>
    <col min="17" max="17" width="14.6640625" bestFit="1" customWidth="1"/>
    <col min="18" max="18" width="11.44140625" bestFit="1" customWidth="1"/>
    <col min="19" max="20" width="12.44140625" bestFit="1" customWidth="1"/>
    <col min="21" max="22" width="11.44140625" bestFit="1" customWidth="1"/>
    <col min="23" max="23" width="11.77734375" bestFit="1" customWidth="1"/>
    <col min="24" max="25" width="12.44140625" bestFit="1" customWidth="1"/>
    <col min="26" max="26" width="14.109375" bestFit="1" customWidth="1"/>
  </cols>
  <sheetData>
    <row r="1" spans="1:17">
      <c r="A1" s="8" t="s">
        <v>10201</v>
      </c>
      <c r="B1" s="8" t="s">
        <v>10196</v>
      </c>
      <c r="I1" s="8" t="s">
        <v>10182</v>
      </c>
      <c r="J1" t="s">
        <v>10201</v>
      </c>
      <c r="K1" t="s">
        <v>10197</v>
      </c>
      <c r="P1" s="8" t="s">
        <v>10182</v>
      </c>
      <c r="Q1" t="s">
        <v>10197</v>
      </c>
    </row>
    <row r="2" spans="1:17">
      <c r="A2" s="8" t="s">
        <v>10182</v>
      </c>
      <c r="B2" t="s">
        <v>10174</v>
      </c>
      <c r="C2" t="s">
        <v>10177</v>
      </c>
      <c r="D2" t="s">
        <v>10175</v>
      </c>
      <c r="E2" t="s">
        <v>10178</v>
      </c>
      <c r="F2" t="s">
        <v>10176</v>
      </c>
      <c r="G2" t="s">
        <v>10183</v>
      </c>
      <c r="I2" s="9" t="s">
        <v>10095</v>
      </c>
      <c r="J2" s="10">
        <v>454268.75000000093</v>
      </c>
      <c r="K2" s="10">
        <v>230821.23000000027</v>
      </c>
      <c r="P2" s="9" t="s">
        <v>10095</v>
      </c>
      <c r="Q2" s="10">
        <v>230821.23000000027</v>
      </c>
    </row>
    <row r="3" spans="1:17">
      <c r="A3" s="9" t="s">
        <v>10095</v>
      </c>
      <c r="B3" s="10">
        <v>107735.68999999999</v>
      </c>
      <c r="C3" s="10">
        <v>83909.030000000072</v>
      </c>
      <c r="D3" s="10">
        <v>76224.61000000003</v>
      </c>
      <c r="E3" s="10">
        <v>90161.660000000018</v>
      </c>
      <c r="F3" s="10">
        <v>96237.759999999907</v>
      </c>
      <c r="G3" s="10">
        <v>454268.75</v>
      </c>
      <c r="I3" s="9" t="s">
        <v>10093</v>
      </c>
      <c r="J3" s="10">
        <v>446777.78999999975</v>
      </c>
      <c r="K3" s="10">
        <v>223492.94999999984</v>
      </c>
      <c r="P3" s="9" t="s">
        <v>10093</v>
      </c>
      <c r="Q3" s="10">
        <v>223492.94999999984</v>
      </c>
    </row>
    <row r="4" spans="1:17">
      <c r="A4" s="9" t="s">
        <v>10093</v>
      </c>
      <c r="B4" s="10">
        <v>115461.40999999999</v>
      </c>
      <c r="C4" s="10">
        <v>76652.680000000008</v>
      </c>
      <c r="D4" s="10">
        <v>78331.239999999962</v>
      </c>
      <c r="E4" s="10">
        <v>79457.600000000035</v>
      </c>
      <c r="F4" s="10">
        <v>96874.86000000003</v>
      </c>
      <c r="G4" s="10">
        <v>446777.79000000004</v>
      </c>
      <c r="I4" s="9" t="s">
        <v>10094</v>
      </c>
      <c r="J4" s="10">
        <v>448764.81999999873</v>
      </c>
      <c r="K4" s="10">
        <v>214667.9400000005</v>
      </c>
      <c r="P4" s="9" t="s">
        <v>10094</v>
      </c>
      <c r="Q4" s="10">
        <v>214667.9400000005</v>
      </c>
    </row>
    <row r="5" spans="1:17">
      <c r="A5" s="9" t="s">
        <v>10094</v>
      </c>
      <c r="B5" s="10">
        <v>112086.53999999996</v>
      </c>
      <c r="C5" s="10">
        <v>84054.010000000068</v>
      </c>
      <c r="D5" s="10">
        <v>78564.410000000018</v>
      </c>
      <c r="E5" s="10">
        <v>85604.040000000052</v>
      </c>
      <c r="F5" s="10">
        <v>88455.819999999963</v>
      </c>
      <c r="G5" s="10">
        <v>448764.82000000007</v>
      </c>
      <c r="I5" s="9" t="s">
        <v>10092</v>
      </c>
      <c r="J5" s="10">
        <v>501525.27000000089</v>
      </c>
      <c r="K5" s="10">
        <v>252521.18000000005</v>
      </c>
      <c r="P5" s="9" t="s">
        <v>10092</v>
      </c>
      <c r="Q5" s="10">
        <v>252521.18000000005</v>
      </c>
    </row>
    <row r="6" spans="1:17">
      <c r="A6" s="9" t="s">
        <v>10092</v>
      </c>
      <c r="B6" s="10">
        <v>129083.87000000013</v>
      </c>
      <c r="C6" s="10">
        <v>88236.150000000023</v>
      </c>
      <c r="D6" s="10">
        <v>90085.099999999991</v>
      </c>
      <c r="E6" s="10">
        <v>91772.070000000022</v>
      </c>
      <c r="F6" s="10">
        <v>102348.07999999987</v>
      </c>
      <c r="G6" s="10">
        <v>501525.27</v>
      </c>
      <c r="I6" s="9" t="s">
        <v>10183</v>
      </c>
      <c r="J6" s="10">
        <v>1851336.6300000004</v>
      </c>
      <c r="K6" s="10">
        <v>921503.30000000063</v>
      </c>
      <c r="P6" s="9" t="s">
        <v>10183</v>
      </c>
      <c r="Q6" s="10">
        <v>921503.30000000063</v>
      </c>
    </row>
    <row r="7" spans="1:17">
      <c r="A7" s="9" t="s">
        <v>10183</v>
      </c>
      <c r="B7" s="10">
        <v>464367.51000000007</v>
      </c>
      <c r="C7" s="10">
        <v>332851.87000000017</v>
      </c>
      <c r="D7" s="10">
        <v>323205.36</v>
      </c>
      <c r="E7" s="10">
        <v>346995.37000000011</v>
      </c>
      <c r="F7" s="10">
        <v>383916.51999999979</v>
      </c>
      <c r="G7" s="10">
        <v>1851336.6300000001</v>
      </c>
    </row>
    <row r="32" spans="6:10" ht="22.8">
      <c r="F32" s="16"/>
      <c r="G32" s="15" t="s">
        <v>10204</v>
      </c>
      <c r="H32" s="15"/>
      <c r="I32" s="15"/>
      <c r="J32" s="15"/>
    </row>
    <row r="33" spans="6:14" ht="22.8" customHeight="1">
      <c r="F33" s="16"/>
      <c r="G33" s="15" t="s">
        <v>10205</v>
      </c>
      <c r="H33" s="15"/>
      <c r="I33" s="15"/>
      <c r="J33" s="15"/>
      <c r="K33" s="15"/>
      <c r="L33" s="15"/>
      <c r="M33" s="15"/>
      <c r="N33" s="15"/>
    </row>
    <row r="34" spans="6:14" ht="19.8" customHeight="1">
      <c r="F34" s="16"/>
      <c r="G34" s="15" t="s">
        <v>10206</v>
      </c>
      <c r="H34" s="15"/>
      <c r="I34" s="15"/>
      <c r="J34" s="15"/>
      <c r="K34" s="15"/>
      <c r="L34" s="15"/>
      <c r="M34" s="15"/>
      <c r="N34" s="15"/>
    </row>
    <row r="35" spans="6:14" ht="14.4" customHeight="1">
      <c r="G35" s="15"/>
      <c r="H35" s="15"/>
      <c r="I35" s="15"/>
      <c r="J35" s="15"/>
      <c r="K35" s="15"/>
      <c r="L35" s="15"/>
      <c r="M35" s="15"/>
      <c r="N35" s="15"/>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N7001"/>
  <sheetViews>
    <sheetView zoomScaleNormal="100" workbookViewId="0">
      <selection activeCell="J7" sqref="J7"/>
    </sheetView>
  </sheetViews>
  <sheetFormatPr defaultRowHeight="14.4"/>
  <cols>
    <col min="1" max="1" width="19.6640625" customWidth="1"/>
    <col min="2" max="2" width="27.88671875" style="4" customWidth="1"/>
    <col min="3" max="3" width="18" customWidth="1"/>
    <col min="4" max="5" width="21.44140625" customWidth="1"/>
    <col min="6" max="6" width="18" customWidth="1"/>
    <col min="7" max="8" width="18.5546875" customWidth="1"/>
    <col min="9" max="9" width="16" customWidth="1"/>
    <col min="10" max="10" width="16" style="10" customWidth="1"/>
    <col min="11" max="11" width="20.6640625" style="6" customWidth="1"/>
    <col min="12" max="13" width="18.21875" style="6" customWidth="1"/>
    <col min="14" max="14" width="13.109375" style="6" customWidth="1"/>
  </cols>
  <sheetData>
    <row r="1" spans="1:14">
      <c r="A1" s="1" t="s">
        <v>0</v>
      </c>
      <c r="B1" s="3" t="s">
        <v>1</v>
      </c>
      <c r="C1" s="1" t="s">
        <v>2</v>
      </c>
      <c r="D1" s="1" t="s">
        <v>10180</v>
      </c>
      <c r="E1" s="1" t="s">
        <v>8571</v>
      </c>
      <c r="F1" s="1" t="s">
        <v>3</v>
      </c>
      <c r="G1" s="1" t="s">
        <v>10181</v>
      </c>
      <c r="H1" s="1" t="s">
        <v>10097</v>
      </c>
      <c r="I1" s="1" t="s">
        <v>4</v>
      </c>
      <c r="J1" s="12" t="s">
        <v>10098</v>
      </c>
      <c r="K1" s="5" t="s">
        <v>5</v>
      </c>
      <c r="L1" s="7" t="s">
        <v>10199</v>
      </c>
      <c r="M1" s="7" t="s">
        <v>10200</v>
      </c>
      <c r="N1" s="7" t="s">
        <v>10179</v>
      </c>
    </row>
    <row r="2" spans="1:14">
      <c r="A2" t="s">
        <v>6</v>
      </c>
      <c r="B2" s="4">
        <v>45254</v>
      </c>
      <c r="C2" t="s">
        <v>7006</v>
      </c>
      <c r="D2" t="str">
        <f>VLOOKUP(Sales_Data!$C2,tbl_Customers[],2,FALSE)</f>
        <v>Customer_816</v>
      </c>
      <c r="E2" t="str">
        <f>VLOOKUP(tbl_Sales[[#This Row],[Customer_ID]],tbl_Customers[],5,0)</f>
        <v>East</v>
      </c>
      <c r="F2" t="s">
        <v>8493</v>
      </c>
      <c r="G2" t="str">
        <f>VLOOKUP(Sales_Data!$F2,tbl_Products[],2,FALSE)</f>
        <v>Product_61</v>
      </c>
      <c r="H2" t="str">
        <f>VLOOKUP(tbl_Sales[[#This Row],[Product_ID]],tbl_Products[],3,0)</f>
        <v>Health</v>
      </c>
      <c r="I2">
        <v>9</v>
      </c>
      <c r="J2" s="10">
        <f>VLOOKUP(tbl_Sales[[#This Row],[Product_ID]],tbl_Products[],4,0)</f>
        <v>47.78</v>
      </c>
      <c r="K2" s="6">
        <v>37.94</v>
      </c>
      <c r="L2" s="6">
        <f>tbl_Sales[[#This Row],[Price_per_Unit]]*tbl_Sales[[#This Row],[Quantity]]</f>
        <v>341.46</v>
      </c>
      <c r="M2" s="6">
        <f>tbl_Sales[[#This Row],[Cost_per_Unit]]*tbl_Sales[[#This Row],[Quantity]]</f>
        <v>430.02</v>
      </c>
      <c r="N2" s="6">
        <f>tbl_Sales[[#This Row],[Sales]]-tbl_Sales[[#This Row],[Total_Cost]]</f>
        <v>-88.56</v>
      </c>
    </row>
    <row r="3" spans="1:14">
      <c r="A3" t="s">
        <v>7</v>
      </c>
      <c r="B3" s="4">
        <v>44984</v>
      </c>
      <c r="C3" t="s">
        <v>7007</v>
      </c>
      <c r="D3" t="str">
        <f>VLOOKUP(Sales_Data!$C3,tbl_Customers[],2,FALSE)</f>
        <v>Customer_624</v>
      </c>
      <c r="E3" t="str">
        <f>VLOOKUP(tbl_Sales[[#This Row],[Customer_ID]],tbl_Customers[],5,0)</f>
        <v>South</v>
      </c>
      <c r="F3" t="s">
        <v>8494</v>
      </c>
      <c r="G3" t="str">
        <f>VLOOKUP(Sales_Data!$F3,tbl_Products[],2,FALSE)</f>
        <v>Product_15</v>
      </c>
      <c r="H3" t="str">
        <f>VLOOKUP(tbl_Sales[[#This Row],[Product_ID]],tbl_Products[],3,0)</f>
        <v>Apparel</v>
      </c>
      <c r="I3">
        <v>7</v>
      </c>
      <c r="J3" s="10">
        <f>VLOOKUP(tbl_Sales[[#This Row],[Product_ID]],tbl_Products[],4,0)</f>
        <v>22.93</v>
      </c>
      <c r="K3" s="6">
        <v>55.79</v>
      </c>
      <c r="L3" s="6">
        <f>tbl_Sales[[#This Row],[Price_per_Unit]]*tbl_Sales[[#This Row],[Quantity]]</f>
        <v>390.53</v>
      </c>
      <c r="M3" s="6">
        <f>tbl_Sales[[#This Row],[Cost_per_Unit]]*tbl_Sales[[#This Row],[Quantity]]</f>
        <v>160.51</v>
      </c>
      <c r="N3" s="6">
        <f>tbl_Sales[[#This Row],[Sales]]-tbl_Sales[[#This Row],[Total_Cost]]</f>
        <v>230.01999999999998</v>
      </c>
    </row>
    <row r="4" spans="1:14">
      <c r="A4" t="s">
        <v>8</v>
      </c>
      <c r="B4" s="4">
        <v>44939</v>
      </c>
      <c r="C4" t="s">
        <v>7008</v>
      </c>
      <c r="D4" t="str">
        <f>VLOOKUP(Sales_Data!$C4,tbl_Customers[],2,FALSE)</f>
        <v>Customer_586</v>
      </c>
      <c r="E4" t="str">
        <f>VLOOKUP(tbl_Sales[[#This Row],[Customer_ID]],tbl_Customers[],5,0)</f>
        <v>East</v>
      </c>
      <c r="F4" t="s">
        <v>8495</v>
      </c>
      <c r="G4" t="str">
        <f>VLOOKUP(Sales_Data!$F4,tbl_Products[],2,FALSE)</f>
        <v>Product_6</v>
      </c>
      <c r="H4" t="str">
        <f>VLOOKUP(tbl_Sales[[#This Row],[Product_ID]],tbl_Products[],3,0)</f>
        <v>Apparel</v>
      </c>
      <c r="I4">
        <v>9</v>
      </c>
      <c r="J4" s="10">
        <f>VLOOKUP(tbl_Sales[[#This Row],[Product_ID]],tbl_Products[],4,0)</f>
        <v>33.65</v>
      </c>
      <c r="K4" s="6">
        <v>74.25</v>
      </c>
      <c r="L4" s="6">
        <f>tbl_Sales[[#This Row],[Price_per_Unit]]*tbl_Sales[[#This Row],[Quantity]]</f>
        <v>668.25</v>
      </c>
      <c r="M4" s="6">
        <f>tbl_Sales[[#This Row],[Cost_per_Unit]]*tbl_Sales[[#This Row],[Quantity]]</f>
        <v>302.84999999999997</v>
      </c>
      <c r="N4" s="6">
        <f>tbl_Sales[[#This Row],[Sales]]-tbl_Sales[[#This Row],[Total_Cost]]</f>
        <v>365.40000000000003</v>
      </c>
    </row>
    <row r="5" spans="1:14">
      <c r="A5" t="s">
        <v>9</v>
      </c>
      <c r="B5" s="4">
        <v>45067</v>
      </c>
      <c r="C5" t="s">
        <v>7009</v>
      </c>
      <c r="D5" t="str">
        <f>VLOOKUP(Sales_Data!$C5,tbl_Customers[],2,FALSE)</f>
        <v>Customer_945</v>
      </c>
      <c r="E5" t="str">
        <f>VLOOKUP(tbl_Sales[[#This Row],[Customer_ID]],tbl_Customers[],5,0)</f>
        <v>South</v>
      </c>
      <c r="F5" t="s">
        <v>8496</v>
      </c>
      <c r="G5" t="str">
        <f>VLOOKUP(Sales_Data!$F5,tbl_Products[],2,FALSE)</f>
        <v>Product_3</v>
      </c>
      <c r="H5" t="str">
        <f>VLOOKUP(tbl_Sales[[#This Row],[Product_ID]],tbl_Products[],3,0)</f>
        <v>Health</v>
      </c>
      <c r="I5">
        <v>3</v>
      </c>
      <c r="J5" s="10">
        <f>VLOOKUP(tbl_Sales[[#This Row],[Product_ID]],tbl_Products[],4,0)</f>
        <v>28.91</v>
      </c>
      <c r="K5" s="6">
        <v>94.47</v>
      </c>
      <c r="L5" s="6">
        <f>tbl_Sales[[#This Row],[Price_per_Unit]]*tbl_Sales[[#This Row],[Quantity]]</f>
        <v>283.40999999999997</v>
      </c>
      <c r="M5" s="6">
        <f>tbl_Sales[[#This Row],[Cost_per_Unit]]*tbl_Sales[[#This Row],[Quantity]]</f>
        <v>86.73</v>
      </c>
      <c r="N5" s="6">
        <f>tbl_Sales[[#This Row],[Sales]]-tbl_Sales[[#This Row],[Total_Cost]]</f>
        <v>196.67999999999995</v>
      </c>
    </row>
    <row r="6" spans="1:14">
      <c r="A6" t="s">
        <v>10</v>
      </c>
      <c r="B6" s="4">
        <v>45052</v>
      </c>
      <c r="C6" t="s">
        <v>7010</v>
      </c>
      <c r="D6" t="str">
        <f>VLOOKUP(Sales_Data!$C6,tbl_Customers[],2,FALSE)</f>
        <v>Customer_341</v>
      </c>
      <c r="E6" t="str">
        <f>VLOOKUP(tbl_Sales[[#This Row],[Customer_ID]],tbl_Customers[],5,0)</f>
        <v>West</v>
      </c>
      <c r="F6" t="s">
        <v>8497</v>
      </c>
      <c r="G6" t="str">
        <f>VLOOKUP(Sales_Data!$F6,tbl_Products[],2,FALSE)</f>
        <v>Product_73</v>
      </c>
      <c r="H6" t="str">
        <f>VLOOKUP(tbl_Sales[[#This Row],[Product_ID]],tbl_Products[],3,0)</f>
        <v>Apparel</v>
      </c>
      <c r="I6">
        <v>7</v>
      </c>
      <c r="J6" s="10">
        <f>VLOOKUP(tbl_Sales[[#This Row],[Product_ID]],tbl_Products[],4,0)</f>
        <v>1.21</v>
      </c>
      <c r="K6" s="6">
        <v>21.73</v>
      </c>
      <c r="L6" s="6">
        <f>tbl_Sales[[#This Row],[Price_per_Unit]]*tbl_Sales[[#This Row],[Quantity]]</f>
        <v>152.11000000000001</v>
      </c>
      <c r="M6" s="6">
        <f>tbl_Sales[[#This Row],[Cost_per_Unit]]*tbl_Sales[[#This Row],[Quantity]]</f>
        <v>8.4699999999999989</v>
      </c>
      <c r="N6" s="6">
        <f>tbl_Sales[[#This Row],[Sales]]-tbl_Sales[[#This Row],[Total_Cost]]</f>
        <v>143.64000000000001</v>
      </c>
    </row>
    <row r="7" spans="1:14">
      <c r="A7" t="s">
        <v>11</v>
      </c>
      <c r="B7" s="4">
        <v>45041</v>
      </c>
      <c r="C7" t="s">
        <v>7011</v>
      </c>
      <c r="D7" t="str">
        <f>VLOOKUP(Sales_Data!$C7,tbl_Customers[],2,FALSE)</f>
        <v>Customer_866</v>
      </c>
      <c r="E7" t="str">
        <f>VLOOKUP(tbl_Sales[[#This Row],[Customer_ID]],tbl_Customers[],5,0)</f>
        <v>East</v>
      </c>
      <c r="F7" t="s">
        <v>8498</v>
      </c>
      <c r="G7" t="str">
        <f>VLOOKUP(Sales_Data!$F7,tbl_Products[],2,FALSE)</f>
        <v>Product_38</v>
      </c>
      <c r="H7" t="str">
        <f>VLOOKUP(tbl_Sales[[#This Row],[Product_ID]],tbl_Products[],3,0)</f>
        <v>Toys</v>
      </c>
      <c r="I7">
        <v>5</v>
      </c>
      <c r="J7" s="10">
        <f>VLOOKUP(tbl_Sales[[#This Row],[Product_ID]],tbl_Products[],4,0)</f>
        <v>35.82</v>
      </c>
      <c r="K7" s="6">
        <v>55.36</v>
      </c>
      <c r="L7" s="6">
        <f>tbl_Sales[[#This Row],[Price_per_Unit]]*tbl_Sales[[#This Row],[Quantity]]</f>
        <v>276.8</v>
      </c>
      <c r="M7" s="6">
        <f>tbl_Sales[[#This Row],[Cost_per_Unit]]*tbl_Sales[[#This Row],[Quantity]]</f>
        <v>179.1</v>
      </c>
      <c r="N7" s="6">
        <f>tbl_Sales[[#This Row],[Sales]]-tbl_Sales[[#This Row],[Total_Cost]]</f>
        <v>97.700000000000017</v>
      </c>
    </row>
    <row r="8" spans="1:14">
      <c r="A8" t="s">
        <v>12</v>
      </c>
      <c r="B8" s="4">
        <v>44998</v>
      </c>
      <c r="C8" t="s">
        <v>7012</v>
      </c>
      <c r="D8" t="str">
        <f>VLOOKUP(Sales_Data!$C8,tbl_Customers[],2,FALSE)</f>
        <v>Customer_603</v>
      </c>
      <c r="E8" t="str">
        <f>VLOOKUP(tbl_Sales[[#This Row],[Customer_ID]],tbl_Customers[],5,0)</f>
        <v>North</v>
      </c>
      <c r="F8" t="s">
        <v>8499</v>
      </c>
      <c r="G8" t="str">
        <f>VLOOKUP(Sales_Data!$F8,tbl_Products[],2,FALSE)</f>
        <v>Product_30</v>
      </c>
      <c r="H8" t="str">
        <f>VLOOKUP(tbl_Sales[[#This Row],[Product_ID]],tbl_Products[],3,0)</f>
        <v>Apparel</v>
      </c>
      <c r="I8">
        <v>4</v>
      </c>
      <c r="J8" s="10">
        <f>VLOOKUP(tbl_Sales[[#This Row],[Product_ID]],tbl_Products[],4,0)</f>
        <v>49.21</v>
      </c>
      <c r="K8" s="6">
        <v>76.94</v>
      </c>
      <c r="L8" s="6">
        <f>tbl_Sales[[#This Row],[Price_per_Unit]]*tbl_Sales[[#This Row],[Quantity]]</f>
        <v>307.76</v>
      </c>
      <c r="M8" s="6">
        <f>tbl_Sales[[#This Row],[Cost_per_Unit]]*tbl_Sales[[#This Row],[Quantity]]</f>
        <v>196.84</v>
      </c>
      <c r="N8" s="6">
        <f>tbl_Sales[[#This Row],[Sales]]-tbl_Sales[[#This Row],[Total_Cost]]</f>
        <v>110.91999999999999</v>
      </c>
    </row>
    <row r="9" spans="1:14">
      <c r="A9" t="s">
        <v>13</v>
      </c>
      <c r="B9" s="4">
        <v>44979</v>
      </c>
      <c r="C9" t="s">
        <v>7013</v>
      </c>
      <c r="D9" t="str">
        <f>VLOOKUP(Sales_Data!$C9,tbl_Customers[],2,FALSE)</f>
        <v>Customer_1256</v>
      </c>
      <c r="E9" t="str">
        <f>VLOOKUP(tbl_Sales[[#This Row],[Customer_ID]],tbl_Customers[],5,0)</f>
        <v>North</v>
      </c>
      <c r="F9" t="s">
        <v>8500</v>
      </c>
      <c r="G9" t="str">
        <f>VLOOKUP(Sales_Data!$F9,tbl_Products[],2,FALSE)</f>
        <v>Product_68</v>
      </c>
      <c r="H9" t="str">
        <f>VLOOKUP(tbl_Sales[[#This Row],[Product_ID]],tbl_Products[],3,0)</f>
        <v>Home Goods</v>
      </c>
      <c r="I9">
        <v>5</v>
      </c>
      <c r="J9" s="10">
        <f>VLOOKUP(tbl_Sales[[#This Row],[Product_ID]],tbl_Products[],4,0)</f>
        <v>17.45</v>
      </c>
      <c r="K9" s="6">
        <v>42.96</v>
      </c>
      <c r="L9" s="6">
        <f>tbl_Sales[[#This Row],[Price_per_Unit]]*tbl_Sales[[#This Row],[Quantity]]</f>
        <v>214.8</v>
      </c>
      <c r="M9" s="6">
        <f>tbl_Sales[[#This Row],[Cost_per_Unit]]*tbl_Sales[[#This Row],[Quantity]]</f>
        <v>87.25</v>
      </c>
      <c r="N9" s="6">
        <f>tbl_Sales[[#This Row],[Sales]]-tbl_Sales[[#This Row],[Total_Cost]]</f>
        <v>127.55000000000001</v>
      </c>
    </row>
    <row r="10" spans="1:14">
      <c r="A10" t="s">
        <v>14</v>
      </c>
      <c r="B10" s="4">
        <v>45273</v>
      </c>
      <c r="C10" t="s">
        <v>7014</v>
      </c>
      <c r="D10" t="str">
        <f>VLOOKUP(Sales_Data!$C10,tbl_Customers[],2,FALSE)</f>
        <v>Customer_112</v>
      </c>
      <c r="E10" t="str">
        <f>VLOOKUP(tbl_Sales[[#This Row],[Customer_ID]],tbl_Customers[],5,0)</f>
        <v>West</v>
      </c>
      <c r="F10" t="s">
        <v>8501</v>
      </c>
      <c r="G10" t="str">
        <f>VLOOKUP(Sales_Data!$F10,tbl_Products[],2,FALSE)</f>
        <v>Product_65</v>
      </c>
      <c r="H10" t="str">
        <f>VLOOKUP(tbl_Sales[[#This Row],[Product_ID]],tbl_Products[],3,0)</f>
        <v>Health</v>
      </c>
      <c r="I10">
        <v>7</v>
      </c>
      <c r="J10" s="10">
        <f>VLOOKUP(tbl_Sales[[#This Row],[Product_ID]],tbl_Products[],4,0)</f>
        <v>37.880000000000003</v>
      </c>
      <c r="K10" s="6">
        <v>29.5</v>
      </c>
      <c r="L10" s="6">
        <f>tbl_Sales[[#This Row],[Price_per_Unit]]*tbl_Sales[[#This Row],[Quantity]]</f>
        <v>206.5</v>
      </c>
      <c r="M10" s="6">
        <f>tbl_Sales[[#This Row],[Cost_per_Unit]]*tbl_Sales[[#This Row],[Quantity]]</f>
        <v>265.16000000000003</v>
      </c>
      <c r="N10" s="6">
        <f>tbl_Sales[[#This Row],[Sales]]-tbl_Sales[[#This Row],[Total_Cost]]</f>
        <v>-58.660000000000025</v>
      </c>
    </row>
    <row r="11" spans="1:14">
      <c r="A11" t="s">
        <v>15</v>
      </c>
      <c r="B11" s="4">
        <v>45206</v>
      </c>
      <c r="C11" t="s">
        <v>7015</v>
      </c>
      <c r="D11" t="str">
        <f>VLOOKUP(Sales_Data!$C11,tbl_Customers[],2,FALSE)</f>
        <v>Customer_1414</v>
      </c>
      <c r="E11" t="str">
        <f>VLOOKUP(tbl_Sales[[#This Row],[Customer_ID]],tbl_Customers[],5,0)</f>
        <v>South</v>
      </c>
      <c r="F11" t="s">
        <v>8502</v>
      </c>
      <c r="G11" t="str">
        <f>VLOOKUP(Sales_Data!$F11,tbl_Products[],2,FALSE)</f>
        <v>Product_22</v>
      </c>
      <c r="H11" t="str">
        <f>VLOOKUP(tbl_Sales[[#This Row],[Product_ID]],tbl_Products[],3,0)</f>
        <v>Electronics</v>
      </c>
      <c r="I11">
        <v>3</v>
      </c>
      <c r="J11" s="10">
        <f>VLOOKUP(tbl_Sales[[#This Row],[Product_ID]],tbl_Products[],4,0)</f>
        <v>38.15</v>
      </c>
      <c r="K11" s="6">
        <v>45.83</v>
      </c>
      <c r="L11" s="6">
        <f>tbl_Sales[[#This Row],[Price_per_Unit]]*tbl_Sales[[#This Row],[Quantity]]</f>
        <v>137.49</v>
      </c>
      <c r="M11" s="6">
        <f>tbl_Sales[[#This Row],[Cost_per_Unit]]*tbl_Sales[[#This Row],[Quantity]]</f>
        <v>114.44999999999999</v>
      </c>
      <c r="N11" s="6">
        <f>tbl_Sales[[#This Row],[Sales]]-tbl_Sales[[#This Row],[Total_Cost]]</f>
        <v>23.04000000000002</v>
      </c>
    </row>
    <row r="12" spans="1:14">
      <c r="A12" t="s">
        <v>16</v>
      </c>
      <c r="B12" s="4">
        <v>44971</v>
      </c>
      <c r="C12" t="s">
        <v>7016</v>
      </c>
      <c r="D12" t="str">
        <f>VLOOKUP(Sales_Data!$C12,tbl_Customers[],2,FALSE)</f>
        <v>Customer_1059</v>
      </c>
      <c r="E12" t="str">
        <f>VLOOKUP(tbl_Sales[[#This Row],[Customer_ID]],tbl_Customers[],5,0)</f>
        <v>West</v>
      </c>
      <c r="F12" t="s">
        <v>8503</v>
      </c>
      <c r="G12" t="str">
        <f>VLOOKUP(Sales_Data!$F12,tbl_Products[],2,FALSE)</f>
        <v>Product_19</v>
      </c>
      <c r="H12" t="str">
        <f>VLOOKUP(tbl_Sales[[#This Row],[Product_ID]],tbl_Products[],3,0)</f>
        <v>Apparel</v>
      </c>
      <c r="I12">
        <v>9</v>
      </c>
      <c r="J12" s="10">
        <f>VLOOKUP(tbl_Sales[[#This Row],[Product_ID]],tbl_Products[],4,0)</f>
        <v>41.78</v>
      </c>
      <c r="K12" s="6">
        <v>83.42</v>
      </c>
      <c r="L12" s="6">
        <f>tbl_Sales[[#This Row],[Price_per_Unit]]*tbl_Sales[[#This Row],[Quantity]]</f>
        <v>750.78</v>
      </c>
      <c r="M12" s="6">
        <f>tbl_Sales[[#This Row],[Cost_per_Unit]]*tbl_Sales[[#This Row],[Quantity]]</f>
        <v>376.02</v>
      </c>
      <c r="N12" s="6">
        <f>tbl_Sales[[#This Row],[Sales]]-tbl_Sales[[#This Row],[Total_Cost]]</f>
        <v>374.76</v>
      </c>
    </row>
    <row r="13" spans="1:14">
      <c r="A13" t="s">
        <v>17</v>
      </c>
      <c r="B13" s="4">
        <v>45229</v>
      </c>
      <c r="C13" t="s">
        <v>7017</v>
      </c>
      <c r="D13" t="str">
        <f>VLOOKUP(Sales_Data!$C13,tbl_Customers[],2,FALSE)</f>
        <v>Customer_292</v>
      </c>
      <c r="E13" t="str">
        <f>VLOOKUP(tbl_Sales[[#This Row],[Customer_ID]],tbl_Customers[],5,0)</f>
        <v>West</v>
      </c>
      <c r="F13" t="s">
        <v>8504</v>
      </c>
      <c r="G13" t="str">
        <f>VLOOKUP(Sales_Data!$F13,tbl_Products[],2,FALSE)</f>
        <v>Product_13</v>
      </c>
      <c r="H13" t="str">
        <f>VLOOKUP(tbl_Sales[[#This Row],[Product_ID]],tbl_Products[],3,0)</f>
        <v>Toys</v>
      </c>
      <c r="I13">
        <v>9</v>
      </c>
      <c r="J13" s="10">
        <f>VLOOKUP(tbl_Sales[[#This Row],[Product_ID]],tbl_Products[],4,0)</f>
        <v>45.97</v>
      </c>
      <c r="K13" s="6">
        <v>49.89</v>
      </c>
      <c r="L13" s="6">
        <f>tbl_Sales[[#This Row],[Price_per_Unit]]*tbl_Sales[[#This Row],[Quantity]]</f>
        <v>449.01</v>
      </c>
      <c r="M13" s="6">
        <f>tbl_Sales[[#This Row],[Cost_per_Unit]]*tbl_Sales[[#This Row],[Quantity]]</f>
        <v>413.73</v>
      </c>
      <c r="N13" s="6">
        <f>tbl_Sales[[#This Row],[Sales]]-tbl_Sales[[#This Row],[Total_Cost]]</f>
        <v>35.279999999999973</v>
      </c>
    </row>
    <row r="14" spans="1:14">
      <c r="A14" t="s">
        <v>18</v>
      </c>
      <c r="B14" s="4">
        <v>45143</v>
      </c>
      <c r="C14" t="s">
        <v>7018</v>
      </c>
      <c r="D14" t="str">
        <f>VLOOKUP(Sales_Data!$C14,tbl_Customers[],2,FALSE)</f>
        <v>Customer_950</v>
      </c>
      <c r="E14" t="str">
        <f>VLOOKUP(tbl_Sales[[#This Row],[Customer_ID]],tbl_Customers[],5,0)</f>
        <v>South</v>
      </c>
      <c r="F14" t="s">
        <v>8504</v>
      </c>
      <c r="G14" t="str">
        <f>VLOOKUP(Sales_Data!$F14,tbl_Products[],2,FALSE)</f>
        <v>Product_13</v>
      </c>
      <c r="H14" t="str">
        <f>VLOOKUP(tbl_Sales[[#This Row],[Product_ID]],tbl_Products[],3,0)</f>
        <v>Toys</v>
      </c>
      <c r="I14">
        <v>1</v>
      </c>
      <c r="J14" s="10">
        <f>VLOOKUP(tbl_Sales[[#This Row],[Product_ID]],tbl_Products[],4,0)</f>
        <v>45.97</v>
      </c>
      <c r="K14" s="6">
        <v>7.72</v>
      </c>
      <c r="L14" s="6">
        <f>tbl_Sales[[#This Row],[Price_per_Unit]]*tbl_Sales[[#This Row],[Quantity]]</f>
        <v>7.72</v>
      </c>
      <c r="M14" s="6">
        <f>tbl_Sales[[#This Row],[Cost_per_Unit]]*tbl_Sales[[#This Row],[Quantity]]</f>
        <v>45.97</v>
      </c>
      <c r="N14" s="6">
        <f>tbl_Sales[[#This Row],[Sales]]-tbl_Sales[[#This Row],[Total_Cost]]</f>
        <v>-38.25</v>
      </c>
    </row>
    <row r="15" spans="1:14">
      <c r="A15" t="s">
        <v>19</v>
      </c>
      <c r="B15" s="4">
        <v>44943</v>
      </c>
      <c r="C15" t="s">
        <v>7019</v>
      </c>
      <c r="D15" t="str">
        <f>VLOOKUP(Sales_Data!$C15,tbl_Customers[],2,FALSE)</f>
        <v>Customer_1324</v>
      </c>
      <c r="E15" t="str">
        <f>VLOOKUP(tbl_Sales[[#This Row],[Customer_ID]],tbl_Customers[],5,0)</f>
        <v>South</v>
      </c>
      <c r="F15" t="s">
        <v>8505</v>
      </c>
      <c r="G15" t="str">
        <f>VLOOKUP(Sales_Data!$F15,tbl_Products[],2,FALSE)</f>
        <v>Product_39</v>
      </c>
      <c r="H15" t="str">
        <f>VLOOKUP(tbl_Sales[[#This Row],[Product_ID]],tbl_Products[],3,0)</f>
        <v>Toys</v>
      </c>
      <c r="I15">
        <v>9</v>
      </c>
      <c r="J15" s="10">
        <f>VLOOKUP(tbl_Sales[[#This Row],[Product_ID]],tbl_Products[],4,0)</f>
        <v>32.950000000000003</v>
      </c>
      <c r="K15" s="6">
        <v>72.150000000000006</v>
      </c>
      <c r="L15" s="6">
        <f>tbl_Sales[[#This Row],[Price_per_Unit]]*tbl_Sales[[#This Row],[Quantity]]</f>
        <v>649.35</v>
      </c>
      <c r="M15" s="6">
        <f>tbl_Sales[[#This Row],[Cost_per_Unit]]*tbl_Sales[[#This Row],[Quantity]]</f>
        <v>296.55</v>
      </c>
      <c r="N15" s="6">
        <f>tbl_Sales[[#This Row],[Sales]]-tbl_Sales[[#This Row],[Total_Cost]]</f>
        <v>352.8</v>
      </c>
    </row>
    <row r="16" spans="1:14">
      <c r="A16" t="s">
        <v>20</v>
      </c>
      <c r="B16" s="4">
        <v>44942</v>
      </c>
      <c r="C16" t="s">
        <v>7020</v>
      </c>
      <c r="D16" t="str">
        <f>VLOOKUP(Sales_Data!$C16,tbl_Customers[],2,FALSE)</f>
        <v>Customer_926</v>
      </c>
      <c r="E16" t="str">
        <f>VLOOKUP(tbl_Sales[[#This Row],[Customer_ID]],tbl_Customers[],5,0)</f>
        <v>East</v>
      </c>
      <c r="F16" t="s">
        <v>8506</v>
      </c>
      <c r="G16" t="str">
        <f>VLOOKUP(Sales_Data!$F16,tbl_Products[],2,FALSE)</f>
        <v>Product_43</v>
      </c>
      <c r="H16" t="str">
        <f>VLOOKUP(tbl_Sales[[#This Row],[Product_ID]],tbl_Products[],3,0)</f>
        <v>Health</v>
      </c>
      <c r="I16">
        <v>4</v>
      </c>
      <c r="J16" s="10">
        <f>VLOOKUP(tbl_Sales[[#This Row],[Product_ID]],tbl_Products[],4,0)</f>
        <v>4.59</v>
      </c>
      <c r="K16" s="6">
        <v>40.76</v>
      </c>
      <c r="L16" s="6">
        <f>tbl_Sales[[#This Row],[Price_per_Unit]]*tbl_Sales[[#This Row],[Quantity]]</f>
        <v>163.04</v>
      </c>
      <c r="M16" s="6">
        <f>tbl_Sales[[#This Row],[Cost_per_Unit]]*tbl_Sales[[#This Row],[Quantity]]</f>
        <v>18.36</v>
      </c>
      <c r="N16" s="6">
        <f>tbl_Sales[[#This Row],[Sales]]-tbl_Sales[[#This Row],[Total_Cost]]</f>
        <v>144.68</v>
      </c>
    </row>
    <row r="17" spans="1:14">
      <c r="A17" t="s">
        <v>21</v>
      </c>
      <c r="B17" s="4">
        <v>44974</v>
      </c>
      <c r="C17" t="s">
        <v>7021</v>
      </c>
      <c r="D17" t="str">
        <f>VLOOKUP(Sales_Data!$C17,tbl_Customers[],2,FALSE)</f>
        <v>Customer_186</v>
      </c>
      <c r="E17" t="str">
        <f>VLOOKUP(tbl_Sales[[#This Row],[Customer_ID]],tbl_Customers[],5,0)</f>
        <v>West</v>
      </c>
      <c r="F17" t="s">
        <v>8507</v>
      </c>
      <c r="G17" t="str">
        <f>VLOOKUP(Sales_Data!$F17,tbl_Products[],2,FALSE)</f>
        <v>Product_58</v>
      </c>
      <c r="H17" t="str">
        <f>VLOOKUP(tbl_Sales[[#This Row],[Product_ID]],tbl_Products[],3,0)</f>
        <v>Home Goods</v>
      </c>
      <c r="I17">
        <v>3</v>
      </c>
      <c r="J17" s="10">
        <f>VLOOKUP(tbl_Sales[[#This Row],[Product_ID]],tbl_Products[],4,0)</f>
        <v>23.97</v>
      </c>
      <c r="K17" s="6">
        <v>89.32</v>
      </c>
      <c r="L17" s="6">
        <f>tbl_Sales[[#This Row],[Price_per_Unit]]*tbl_Sales[[#This Row],[Quantity]]</f>
        <v>267.95999999999998</v>
      </c>
      <c r="M17" s="6">
        <f>tbl_Sales[[#This Row],[Cost_per_Unit]]*tbl_Sales[[#This Row],[Quantity]]</f>
        <v>71.91</v>
      </c>
      <c r="N17" s="6">
        <f>tbl_Sales[[#This Row],[Sales]]-tbl_Sales[[#This Row],[Total_Cost]]</f>
        <v>196.04999999999998</v>
      </c>
    </row>
    <row r="18" spans="1:14">
      <c r="A18" t="s">
        <v>22</v>
      </c>
      <c r="B18" s="4">
        <v>45038</v>
      </c>
      <c r="C18" t="s">
        <v>7022</v>
      </c>
      <c r="D18" t="str">
        <f>VLOOKUP(Sales_Data!$C18,tbl_Customers[],2,FALSE)</f>
        <v>Customer_1480</v>
      </c>
      <c r="E18" t="str">
        <f>VLOOKUP(tbl_Sales[[#This Row],[Customer_ID]],tbl_Customers[],5,0)</f>
        <v>East</v>
      </c>
      <c r="F18" t="s">
        <v>8508</v>
      </c>
      <c r="G18" t="str">
        <f>VLOOKUP(Sales_Data!$F18,tbl_Products[],2,FALSE)</f>
        <v>Product_63</v>
      </c>
      <c r="H18" t="str">
        <f>VLOOKUP(tbl_Sales[[#This Row],[Product_ID]],tbl_Products[],3,0)</f>
        <v>Electronics</v>
      </c>
      <c r="I18">
        <v>9</v>
      </c>
      <c r="J18" s="10">
        <f>VLOOKUP(tbl_Sales[[#This Row],[Product_ID]],tbl_Products[],4,0)</f>
        <v>40</v>
      </c>
      <c r="K18" s="6">
        <v>65.25</v>
      </c>
      <c r="L18" s="6">
        <f>tbl_Sales[[#This Row],[Price_per_Unit]]*tbl_Sales[[#This Row],[Quantity]]</f>
        <v>587.25</v>
      </c>
      <c r="M18" s="6">
        <f>tbl_Sales[[#This Row],[Cost_per_Unit]]*tbl_Sales[[#This Row],[Quantity]]</f>
        <v>360</v>
      </c>
      <c r="N18" s="6">
        <f>tbl_Sales[[#This Row],[Sales]]-tbl_Sales[[#This Row],[Total_Cost]]</f>
        <v>227.25</v>
      </c>
    </row>
    <row r="19" spans="1:14">
      <c r="A19" t="s">
        <v>23</v>
      </c>
      <c r="B19" s="4">
        <v>45046</v>
      </c>
      <c r="C19" t="s">
        <v>7023</v>
      </c>
      <c r="D19" t="str">
        <f>VLOOKUP(Sales_Data!$C19,tbl_Customers[],2,FALSE)</f>
        <v>Customer_1026</v>
      </c>
      <c r="E19" t="str">
        <f>VLOOKUP(tbl_Sales[[#This Row],[Customer_ID]],tbl_Customers[],5,0)</f>
        <v>North</v>
      </c>
      <c r="F19" t="s">
        <v>8509</v>
      </c>
      <c r="G19" t="str">
        <f>VLOOKUP(Sales_Data!$F19,tbl_Products[],2,FALSE)</f>
        <v>Product_45</v>
      </c>
      <c r="H19" t="str">
        <f>VLOOKUP(tbl_Sales[[#This Row],[Product_ID]],tbl_Products[],3,0)</f>
        <v>Home Goods</v>
      </c>
      <c r="I19">
        <v>2</v>
      </c>
      <c r="J19" s="10">
        <f>VLOOKUP(tbl_Sales[[#This Row],[Product_ID]],tbl_Products[],4,0)</f>
        <v>47.88</v>
      </c>
      <c r="K19" s="6">
        <v>99.37</v>
      </c>
      <c r="L19" s="6">
        <f>tbl_Sales[[#This Row],[Price_per_Unit]]*tbl_Sales[[#This Row],[Quantity]]</f>
        <v>198.74</v>
      </c>
      <c r="M19" s="6">
        <f>tbl_Sales[[#This Row],[Cost_per_Unit]]*tbl_Sales[[#This Row],[Quantity]]</f>
        <v>95.76</v>
      </c>
      <c r="N19" s="6">
        <f>tbl_Sales[[#This Row],[Sales]]-tbl_Sales[[#This Row],[Total_Cost]]</f>
        <v>102.98</v>
      </c>
    </row>
    <row r="20" spans="1:14">
      <c r="A20" t="s">
        <v>24</v>
      </c>
      <c r="B20" s="4">
        <v>45185</v>
      </c>
      <c r="C20" t="s">
        <v>7024</v>
      </c>
      <c r="D20" t="str">
        <f>VLOOKUP(Sales_Data!$C20,tbl_Customers[],2,FALSE)</f>
        <v>Customer_232</v>
      </c>
      <c r="E20" t="str">
        <f>VLOOKUP(tbl_Sales[[#This Row],[Customer_ID]],tbl_Customers[],5,0)</f>
        <v>West</v>
      </c>
      <c r="F20" t="s">
        <v>8510</v>
      </c>
      <c r="G20" t="str">
        <f>VLOOKUP(Sales_Data!$F20,tbl_Products[],2,FALSE)</f>
        <v>Product_70</v>
      </c>
      <c r="H20" t="str">
        <f>VLOOKUP(tbl_Sales[[#This Row],[Product_ID]],tbl_Products[],3,0)</f>
        <v>Apparel</v>
      </c>
      <c r="I20">
        <v>1</v>
      </c>
      <c r="J20" s="10">
        <f>VLOOKUP(tbl_Sales[[#This Row],[Product_ID]],tbl_Products[],4,0)</f>
        <v>26.74</v>
      </c>
      <c r="K20" s="6">
        <v>82.63</v>
      </c>
      <c r="L20" s="6">
        <f>tbl_Sales[[#This Row],[Price_per_Unit]]*tbl_Sales[[#This Row],[Quantity]]</f>
        <v>82.63</v>
      </c>
      <c r="M20" s="6">
        <f>tbl_Sales[[#This Row],[Cost_per_Unit]]*tbl_Sales[[#This Row],[Quantity]]</f>
        <v>26.74</v>
      </c>
      <c r="N20" s="6">
        <f>tbl_Sales[[#This Row],[Sales]]-tbl_Sales[[#This Row],[Total_Cost]]</f>
        <v>55.89</v>
      </c>
    </row>
    <row r="21" spans="1:14">
      <c r="A21" t="s">
        <v>25</v>
      </c>
      <c r="B21" s="4">
        <v>45235</v>
      </c>
      <c r="C21" t="s">
        <v>7025</v>
      </c>
      <c r="D21" t="str">
        <f>VLOOKUP(Sales_Data!$C21,tbl_Customers[],2,FALSE)</f>
        <v>Customer_369</v>
      </c>
      <c r="E21" t="str">
        <f>VLOOKUP(tbl_Sales[[#This Row],[Customer_ID]],tbl_Customers[],5,0)</f>
        <v>North</v>
      </c>
      <c r="F21" t="s">
        <v>8511</v>
      </c>
      <c r="G21" t="str">
        <f>VLOOKUP(Sales_Data!$F21,tbl_Products[],2,FALSE)</f>
        <v>Product_33</v>
      </c>
      <c r="H21" t="str">
        <f>VLOOKUP(tbl_Sales[[#This Row],[Product_ID]],tbl_Products[],3,0)</f>
        <v>Electronics</v>
      </c>
      <c r="I21">
        <v>6</v>
      </c>
      <c r="J21" s="10">
        <f>VLOOKUP(tbl_Sales[[#This Row],[Product_ID]],tbl_Products[],4,0)</f>
        <v>45.26</v>
      </c>
      <c r="K21" s="6">
        <v>67.17</v>
      </c>
      <c r="L21" s="6">
        <f>tbl_Sales[[#This Row],[Price_per_Unit]]*tbl_Sales[[#This Row],[Quantity]]</f>
        <v>403.02</v>
      </c>
      <c r="M21" s="6">
        <f>tbl_Sales[[#This Row],[Cost_per_Unit]]*tbl_Sales[[#This Row],[Quantity]]</f>
        <v>271.56</v>
      </c>
      <c r="N21" s="6">
        <f>tbl_Sales[[#This Row],[Sales]]-tbl_Sales[[#This Row],[Total_Cost]]</f>
        <v>131.45999999999998</v>
      </c>
    </row>
    <row r="22" spans="1:14">
      <c r="A22" t="s">
        <v>26</v>
      </c>
      <c r="B22" s="4">
        <v>44940</v>
      </c>
      <c r="C22" t="s">
        <v>7026</v>
      </c>
      <c r="D22" t="str">
        <f>VLOOKUP(Sales_Data!$C22,tbl_Customers[],2,FALSE)</f>
        <v>Customer_1199</v>
      </c>
      <c r="E22" t="str">
        <f>VLOOKUP(tbl_Sales[[#This Row],[Customer_ID]],tbl_Customers[],5,0)</f>
        <v>East</v>
      </c>
      <c r="F22" t="s">
        <v>8508</v>
      </c>
      <c r="G22" t="str">
        <f>VLOOKUP(Sales_Data!$F22,tbl_Products[],2,FALSE)</f>
        <v>Product_63</v>
      </c>
      <c r="H22" t="str">
        <f>VLOOKUP(tbl_Sales[[#This Row],[Product_ID]],tbl_Products[],3,0)</f>
        <v>Electronics</v>
      </c>
      <c r="I22">
        <v>5</v>
      </c>
      <c r="J22" s="10">
        <f>VLOOKUP(tbl_Sales[[#This Row],[Product_ID]],tbl_Products[],4,0)</f>
        <v>40</v>
      </c>
      <c r="K22" s="6">
        <v>93.55</v>
      </c>
      <c r="L22" s="6">
        <f>tbl_Sales[[#This Row],[Price_per_Unit]]*tbl_Sales[[#This Row],[Quantity]]</f>
        <v>467.75</v>
      </c>
      <c r="M22" s="6">
        <f>tbl_Sales[[#This Row],[Cost_per_Unit]]*tbl_Sales[[#This Row],[Quantity]]</f>
        <v>200</v>
      </c>
      <c r="N22" s="6">
        <f>tbl_Sales[[#This Row],[Sales]]-tbl_Sales[[#This Row],[Total_Cost]]</f>
        <v>267.75</v>
      </c>
    </row>
    <row r="23" spans="1:14">
      <c r="A23" t="s">
        <v>27</v>
      </c>
      <c r="B23" s="4">
        <v>45214</v>
      </c>
      <c r="C23" t="s">
        <v>7027</v>
      </c>
      <c r="D23" t="str">
        <f>VLOOKUP(Sales_Data!$C23,tbl_Customers[],2,FALSE)</f>
        <v>Customer_1426</v>
      </c>
      <c r="E23" t="str">
        <f>VLOOKUP(tbl_Sales[[#This Row],[Customer_ID]],tbl_Customers[],5,0)</f>
        <v>North</v>
      </c>
      <c r="F23" t="s">
        <v>8511</v>
      </c>
      <c r="G23" t="str">
        <f>VLOOKUP(Sales_Data!$F23,tbl_Products[],2,FALSE)</f>
        <v>Product_33</v>
      </c>
      <c r="H23" t="str">
        <f>VLOOKUP(tbl_Sales[[#This Row],[Product_ID]],tbl_Products[],3,0)</f>
        <v>Electronics</v>
      </c>
      <c r="I23">
        <v>7</v>
      </c>
      <c r="J23" s="10">
        <f>VLOOKUP(tbl_Sales[[#This Row],[Product_ID]],tbl_Products[],4,0)</f>
        <v>45.26</v>
      </c>
      <c r="K23" s="6">
        <v>39.24</v>
      </c>
      <c r="L23" s="6">
        <f>tbl_Sales[[#This Row],[Price_per_Unit]]*tbl_Sales[[#This Row],[Quantity]]</f>
        <v>274.68</v>
      </c>
      <c r="M23" s="6">
        <f>tbl_Sales[[#This Row],[Cost_per_Unit]]*tbl_Sales[[#This Row],[Quantity]]</f>
        <v>316.82</v>
      </c>
      <c r="N23" s="6">
        <f>tbl_Sales[[#This Row],[Sales]]-tbl_Sales[[#This Row],[Total_Cost]]</f>
        <v>-42.139999999999986</v>
      </c>
    </row>
    <row r="24" spans="1:14">
      <c r="A24" t="s">
        <v>28</v>
      </c>
      <c r="B24" s="4">
        <v>45028</v>
      </c>
      <c r="C24" t="s">
        <v>7028</v>
      </c>
      <c r="D24" t="str">
        <f>VLOOKUP(Sales_Data!$C24,tbl_Customers[],2,FALSE)</f>
        <v>Customer_1120</v>
      </c>
      <c r="E24" t="str">
        <f>VLOOKUP(tbl_Sales[[#This Row],[Customer_ID]],tbl_Customers[],5,0)</f>
        <v>North</v>
      </c>
      <c r="F24" t="s">
        <v>8512</v>
      </c>
      <c r="G24" t="str">
        <f>VLOOKUP(Sales_Data!$F24,tbl_Products[],2,FALSE)</f>
        <v>Product_47</v>
      </c>
      <c r="H24" t="str">
        <f>VLOOKUP(tbl_Sales[[#This Row],[Product_ID]],tbl_Products[],3,0)</f>
        <v>Home Goods</v>
      </c>
      <c r="I24">
        <v>4</v>
      </c>
      <c r="J24" s="10">
        <f>VLOOKUP(tbl_Sales[[#This Row],[Product_ID]],tbl_Products[],4,0)</f>
        <v>22.66</v>
      </c>
      <c r="K24" s="6">
        <v>12.13</v>
      </c>
      <c r="L24" s="6">
        <f>tbl_Sales[[#This Row],[Price_per_Unit]]*tbl_Sales[[#This Row],[Quantity]]</f>
        <v>48.52</v>
      </c>
      <c r="M24" s="6">
        <f>tbl_Sales[[#This Row],[Cost_per_Unit]]*tbl_Sales[[#This Row],[Quantity]]</f>
        <v>90.64</v>
      </c>
      <c r="N24" s="6">
        <f>tbl_Sales[[#This Row],[Sales]]-tbl_Sales[[#This Row],[Total_Cost]]</f>
        <v>-42.12</v>
      </c>
    </row>
    <row r="25" spans="1:14">
      <c r="A25" t="s">
        <v>29</v>
      </c>
      <c r="B25" s="4">
        <v>45259</v>
      </c>
      <c r="C25" t="s">
        <v>7029</v>
      </c>
      <c r="D25" t="str">
        <f>VLOOKUP(Sales_Data!$C25,tbl_Customers[],2,FALSE)</f>
        <v>Customer_278</v>
      </c>
      <c r="E25" t="str">
        <f>VLOOKUP(tbl_Sales[[#This Row],[Customer_ID]],tbl_Customers[],5,0)</f>
        <v>North</v>
      </c>
      <c r="F25" t="s">
        <v>8513</v>
      </c>
      <c r="G25" t="str">
        <f>VLOOKUP(Sales_Data!$F25,tbl_Products[],2,FALSE)</f>
        <v>Product_59</v>
      </c>
      <c r="H25" t="str">
        <f>VLOOKUP(tbl_Sales[[#This Row],[Product_ID]],tbl_Products[],3,0)</f>
        <v>Home Goods</v>
      </c>
      <c r="I25">
        <v>9</v>
      </c>
      <c r="J25" s="10">
        <f>VLOOKUP(tbl_Sales[[#This Row],[Product_ID]],tbl_Products[],4,0)</f>
        <v>40.85</v>
      </c>
      <c r="K25" s="6">
        <v>18.59</v>
      </c>
      <c r="L25" s="6">
        <f>tbl_Sales[[#This Row],[Price_per_Unit]]*tbl_Sales[[#This Row],[Quantity]]</f>
        <v>167.31</v>
      </c>
      <c r="M25" s="6">
        <f>tbl_Sales[[#This Row],[Cost_per_Unit]]*tbl_Sales[[#This Row],[Quantity]]</f>
        <v>367.65000000000003</v>
      </c>
      <c r="N25" s="6">
        <f>tbl_Sales[[#This Row],[Sales]]-tbl_Sales[[#This Row],[Total_Cost]]</f>
        <v>-200.34000000000003</v>
      </c>
    </row>
    <row r="26" spans="1:14">
      <c r="A26" t="s">
        <v>30</v>
      </c>
      <c r="B26" s="4">
        <v>45286</v>
      </c>
      <c r="C26" t="s">
        <v>7030</v>
      </c>
      <c r="D26" t="str">
        <f>VLOOKUP(Sales_Data!$C26,tbl_Customers[],2,FALSE)</f>
        <v>Customer_806</v>
      </c>
      <c r="E26" t="str">
        <f>VLOOKUP(tbl_Sales[[#This Row],[Customer_ID]],tbl_Customers[],5,0)</f>
        <v>West</v>
      </c>
      <c r="F26" t="s">
        <v>8514</v>
      </c>
      <c r="G26" t="str">
        <f>VLOOKUP(Sales_Data!$F26,tbl_Products[],2,FALSE)</f>
        <v>Product_2</v>
      </c>
      <c r="H26" t="str">
        <f>VLOOKUP(tbl_Sales[[#This Row],[Product_ID]],tbl_Products[],3,0)</f>
        <v>Health</v>
      </c>
      <c r="I26">
        <v>2</v>
      </c>
      <c r="J26" s="10">
        <f>VLOOKUP(tbl_Sales[[#This Row],[Product_ID]],tbl_Products[],4,0)</f>
        <v>12.41</v>
      </c>
      <c r="K26" s="6">
        <v>97.04</v>
      </c>
      <c r="L26" s="6">
        <f>tbl_Sales[[#This Row],[Price_per_Unit]]*tbl_Sales[[#This Row],[Quantity]]</f>
        <v>194.08</v>
      </c>
      <c r="M26" s="6">
        <f>tbl_Sales[[#This Row],[Cost_per_Unit]]*tbl_Sales[[#This Row],[Quantity]]</f>
        <v>24.82</v>
      </c>
      <c r="N26" s="6">
        <f>tbl_Sales[[#This Row],[Sales]]-tbl_Sales[[#This Row],[Total_Cost]]</f>
        <v>169.26000000000002</v>
      </c>
    </row>
    <row r="27" spans="1:14">
      <c r="A27" t="s">
        <v>31</v>
      </c>
      <c r="B27" s="4">
        <v>45206</v>
      </c>
      <c r="C27" t="s">
        <v>7031</v>
      </c>
      <c r="D27" t="str">
        <f>VLOOKUP(Sales_Data!$C27,tbl_Customers[],2,FALSE)</f>
        <v>Customer_847</v>
      </c>
      <c r="E27" t="str">
        <f>VLOOKUP(tbl_Sales[[#This Row],[Customer_ID]],tbl_Customers[],5,0)</f>
        <v>West</v>
      </c>
      <c r="F27" t="s">
        <v>8515</v>
      </c>
      <c r="G27" t="str">
        <f>VLOOKUP(Sales_Data!$F27,tbl_Products[],2,FALSE)</f>
        <v>Product_46</v>
      </c>
      <c r="H27" t="str">
        <f>VLOOKUP(tbl_Sales[[#This Row],[Product_ID]],tbl_Products[],3,0)</f>
        <v>Health</v>
      </c>
      <c r="I27">
        <v>3</v>
      </c>
      <c r="J27" s="10">
        <f>VLOOKUP(tbl_Sales[[#This Row],[Product_ID]],tbl_Products[],4,0)</f>
        <v>19.34</v>
      </c>
      <c r="K27" s="6">
        <v>94.4</v>
      </c>
      <c r="L27" s="6">
        <f>tbl_Sales[[#This Row],[Price_per_Unit]]*tbl_Sales[[#This Row],[Quantity]]</f>
        <v>283.20000000000005</v>
      </c>
      <c r="M27" s="6">
        <f>tbl_Sales[[#This Row],[Cost_per_Unit]]*tbl_Sales[[#This Row],[Quantity]]</f>
        <v>58.019999999999996</v>
      </c>
      <c r="N27" s="6">
        <f>tbl_Sales[[#This Row],[Sales]]-tbl_Sales[[#This Row],[Total_Cost]]</f>
        <v>225.18000000000006</v>
      </c>
    </row>
    <row r="28" spans="1:14">
      <c r="A28" t="s">
        <v>32</v>
      </c>
      <c r="B28" s="4">
        <v>45141</v>
      </c>
      <c r="C28" t="s">
        <v>7032</v>
      </c>
      <c r="D28" t="str">
        <f>VLOOKUP(Sales_Data!$C28,tbl_Customers[],2,FALSE)</f>
        <v>Customer_663</v>
      </c>
      <c r="E28" t="str">
        <f>VLOOKUP(tbl_Sales[[#This Row],[Customer_ID]],tbl_Customers[],5,0)</f>
        <v>East</v>
      </c>
      <c r="F28" t="s">
        <v>8505</v>
      </c>
      <c r="G28" t="str">
        <f>VLOOKUP(Sales_Data!$F28,tbl_Products[],2,FALSE)</f>
        <v>Product_39</v>
      </c>
      <c r="H28" t="str">
        <f>VLOOKUP(tbl_Sales[[#This Row],[Product_ID]],tbl_Products[],3,0)</f>
        <v>Toys</v>
      </c>
      <c r="I28">
        <v>8</v>
      </c>
      <c r="J28" s="10">
        <f>VLOOKUP(tbl_Sales[[#This Row],[Product_ID]],tbl_Products[],4,0)</f>
        <v>32.950000000000003</v>
      </c>
      <c r="K28" s="6">
        <v>7.22</v>
      </c>
      <c r="L28" s="6">
        <f>tbl_Sales[[#This Row],[Price_per_Unit]]*tbl_Sales[[#This Row],[Quantity]]</f>
        <v>57.76</v>
      </c>
      <c r="M28" s="6">
        <f>tbl_Sales[[#This Row],[Cost_per_Unit]]*tbl_Sales[[#This Row],[Quantity]]</f>
        <v>263.60000000000002</v>
      </c>
      <c r="N28" s="6">
        <f>tbl_Sales[[#This Row],[Sales]]-tbl_Sales[[#This Row],[Total_Cost]]</f>
        <v>-205.84000000000003</v>
      </c>
    </row>
    <row r="29" spans="1:14">
      <c r="A29" t="s">
        <v>33</v>
      </c>
      <c r="B29" s="4">
        <v>45039</v>
      </c>
      <c r="C29" t="s">
        <v>7033</v>
      </c>
      <c r="D29" t="str">
        <f>VLOOKUP(Sales_Data!$C29,tbl_Customers[],2,FALSE)</f>
        <v>Customer_924</v>
      </c>
      <c r="E29" t="str">
        <f>VLOOKUP(tbl_Sales[[#This Row],[Customer_ID]],tbl_Customers[],5,0)</f>
        <v>East</v>
      </c>
      <c r="F29" t="s">
        <v>8506</v>
      </c>
      <c r="G29" t="str">
        <f>VLOOKUP(Sales_Data!$F29,tbl_Products[],2,FALSE)</f>
        <v>Product_43</v>
      </c>
      <c r="H29" t="str">
        <f>VLOOKUP(tbl_Sales[[#This Row],[Product_ID]],tbl_Products[],3,0)</f>
        <v>Health</v>
      </c>
      <c r="I29">
        <v>3</v>
      </c>
      <c r="J29" s="10">
        <f>VLOOKUP(tbl_Sales[[#This Row],[Product_ID]],tbl_Products[],4,0)</f>
        <v>4.59</v>
      </c>
      <c r="K29" s="6">
        <v>33.07</v>
      </c>
      <c r="L29" s="6">
        <f>tbl_Sales[[#This Row],[Price_per_Unit]]*tbl_Sales[[#This Row],[Quantity]]</f>
        <v>99.210000000000008</v>
      </c>
      <c r="M29" s="6">
        <f>tbl_Sales[[#This Row],[Cost_per_Unit]]*tbl_Sales[[#This Row],[Quantity]]</f>
        <v>13.77</v>
      </c>
      <c r="N29" s="6">
        <f>tbl_Sales[[#This Row],[Sales]]-tbl_Sales[[#This Row],[Total_Cost]]</f>
        <v>85.440000000000012</v>
      </c>
    </row>
    <row r="30" spans="1:14">
      <c r="A30" t="s">
        <v>34</v>
      </c>
      <c r="B30" s="4">
        <v>45156</v>
      </c>
      <c r="C30" t="s">
        <v>7034</v>
      </c>
      <c r="D30" t="str">
        <f>VLOOKUP(Sales_Data!$C30,tbl_Customers[],2,FALSE)</f>
        <v>Customer_52</v>
      </c>
      <c r="E30" t="str">
        <f>VLOOKUP(tbl_Sales[[#This Row],[Customer_ID]],tbl_Customers[],5,0)</f>
        <v>East</v>
      </c>
      <c r="F30" t="s">
        <v>8516</v>
      </c>
      <c r="G30" t="str">
        <f>VLOOKUP(Sales_Data!$F30,tbl_Products[],2,FALSE)</f>
        <v>Product_67</v>
      </c>
      <c r="H30" t="str">
        <f>VLOOKUP(tbl_Sales[[#This Row],[Product_ID]],tbl_Products[],3,0)</f>
        <v>Toys</v>
      </c>
      <c r="I30">
        <v>3</v>
      </c>
      <c r="J30" s="10">
        <f>VLOOKUP(tbl_Sales[[#This Row],[Product_ID]],tbl_Products[],4,0)</f>
        <v>13.68</v>
      </c>
      <c r="K30" s="6">
        <v>84.62</v>
      </c>
      <c r="L30" s="6">
        <f>tbl_Sales[[#This Row],[Price_per_Unit]]*tbl_Sales[[#This Row],[Quantity]]</f>
        <v>253.86</v>
      </c>
      <c r="M30" s="6">
        <f>tbl_Sales[[#This Row],[Cost_per_Unit]]*tbl_Sales[[#This Row],[Quantity]]</f>
        <v>41.04</v>
      </c>
      <c r="N30" s="6">
        <f>tbl_Sales[[#This Row],[Sales]]-tbl_Sales[[#This Row],[Total_Cost]]</f>
        <v>212.82000000000002</v>
      </c>
    </row>
    <row r="31" spans="1:14">
      <c r="A31" t="s">
        <v>35</v>
      </c>
      <c r="B31" s="4">
        <v>45228</v>
      </c>
      <c r="C31" t="s">
        <v>7035</v>
      </c>
      <c r="D31" t="str">
        <f>VLOOKUP(Sales_Data!$C31,tbl_Customers[],2,FALSE)</f>
        <v>Customer_367</v>
      </c>
      <c r="E31" t="str">
        <f>VLOOKUP(tbl_Sales[[#This Row],[Customer_ID]],tbl_Customers[],5,0)</f>
        <v>North</v>
      </c>
      <c r="F31" t="s">
        <v>8517</v>
      </c>
      <c r="G31" t="str">
        <f>VLOOKUP(Sales_Data!$F31,tbl_Products[],2,FALSE)</f>
        <v>Product_62</v>
      </c>
      <c r="H31" t="str">
        <f>VLOOKUP(tbl_Sales[[#This Row],[Product_ID]],tbl_Products[],3,0)</f>
        <v>Health</v>
      </c>
      <c r="I31">
        <v>3</v>
      </c>
      <c r="J31" s="10">
        <f>VLOOKUP(tbl_Sales[[#This Row],[Product_ID]],tbl_Products[],4,0)</f>
        <v>24.52</v>
      </c>
      <c r="K31" s="6">
        <v>52.41</v>
      </c>
      <c r="L31" s="6">
        <f>tbl_Sales[[#This Row],[Price_per_Unit]]*tbl_Sales[[#This Row],[Quantity]]</f>
        <v>157.22999999999999</v>
      </c>
      <c r="M31" s="6">
        <f>tbl_Sales[[#This Row],[Cost_per_Unit]]*tbl_Sales[[#This Row],[Quantity]]</f>
        <v>73.56</v>
      </c>
      <c r="N31" s="6">
        <f>tbl_Sales[[#This Row],[Sales]]-tbl_Sales[[#This Row],[Total_Cost]]</f>
        <v>83.669999999999987</v>
      </c>
    </row>
    <row r="32" spans="1:14">
      <c r="A32" t="s">
        <v>36</v>
      </c>
      <c r="B32" s="4">
        <v>45069</v>
      </c>
      <c r="C32" t="s">
        <v>7036</v>
      </c>
      <c r="D32" t="str">
        <f>VLOOKUP(Sales_Data!$C32,tbl_Customers[],2,FALSE)</f>
        <v>Customer_930</v>
      </c>
      <c r="E32" t="str">
        <f>VLOOKUP(tbl_Sales[[#This Row],[Customer_ID]],tbl_Customers[],5,0)</f>
        <v>South</v>
      </c>
      <c r="F32" t="s">
        <v>8494</v>
      </c>
      <c r="G32" t="str">
        <f>VLOOKUP(Sales_Data!$F32,tbl_Products[],2,FALSE)</f>
        <v>Product_15</v>
      </c>
      <c r="H32" t="str">
        <f>VLOOKUP(tbl_Sales[[#This Row],[Product_ID]],tbl_Products[],3,0)</f>
        <v>Apparel</v>
      </c>
      <c r="I32">
        <v>8</v>
      </c>
      <c r="J32" s="10">
        <f>VLOOKUP(tbl_Sales[[#This Row],[Product_ID]],tbl_Products[],4,0)</f>
        <v>22.93</v>
      </c>
      <c r="K32" s="6">
        <v>42.31</v>
      </c>
      <c r="L32" s="6">
        <f>tbl_Sales[[#This Row],[Price_per_Unit]]*tbl_Sales[[#This Row],[Quantity]]</f>
        <v>338.48</v>
      </c>
      <c r="M32" s="6">
        <f>tbl_Sales[[#This Row],[Cost_per_Unit]]*tbl_Sales[[#This Row],[Quantity]]</f>
        <v>183.44</v>
      </c>
      <c r="N32" s="6">
        <f>tbl_Sales[[#This Row],[Sales]]-tbl_Sales[[#This Row],[Total_Cost]]</f>
        <v>155.04000000000002</v>
      </c>
    </row>
    <row r="33" spans="1:14">
      <c r="A33" t="s">
        <v>37</v>
      </c>
      <c r="B33" s="4">
        <v>44930</v>
      </c>
      <c r="C33" t="s">
        <v>7037</v>
      </c>
      <c r="D33" t="str">
        <f>VLOOKUP(Sales_Data!$C33,tbl_Customers[],2,FALSE)</f>
        <v>Customer_1209</v>
      </c>
      <c r="E33" t="str">
        <f>VLOOKUP(tbl_Sales[[#This Row],[Customer_ID]],tbl_Customers[],5,0)</f>
        <v>South</v>
      </c>
      <c r="F33" t="s">
        <v>8518</v>
      </c>
      <c r="G33" t="str">
        <f>VLOOKUP(Sales_Data!$F33,tbl_Products[],2,FALSE)</f>
        <v>Product_35</v>
      </c>
      <c r="H33" t="str">
        <f>VLOOKUP(tbl_Sales[[#This Row],[Product_ID]],tbl_Products[],3,0)</f>
        <v>Toys</v>
      </c>
      <c r="I33">
        <v>6</v>
      </c>
      <c r="J33" s="10">
        <f>VLOOKUP(tbl_Sales[[#This Row],[Product_ID]],tbl_Products[],4,0)</f>
        <v>40.75</v>
      </c>
      <c r="K33" s="6">
        <v>34.450000000000003</v>
      </c>
      <c r="L33" s="6">
        <f>tbl_Sales[[#This Row],[Price_per_Unit]]*tbl_Sales[[#This Row],[Quantity]]</f>
        <v>206.70000000000002</v>
      </c>
      <c r="M33" s="6">
        <f>tbl_Sales[[#This Row],[Cost_per_Unit]]*tbl_Sales[[#This Row],[Quantity]]</f>
        <v>244.5</v>
      </c>
      <c r="N33" s="6">
        <f>tbl_Sales[[#This Row],[Sales]]-tbl_Sales[[#This Row],[Total_Cost]]</f>
        <v>-37.799999999999983</v>
      </c>
    </row>
    <row r="34" spans="1:14">
      <c r="A34" t="s">
        <v>38</v>
      </c>
      <c r="B34" s="4">
        <v>45008</v>
      </c>
      <c r="C34" t="s">
        <v>7038</v>
      </c>
      <c r="D34" t="str">
        <f>VLOOKUP(Sales_Data!$C34,tbl_Customers[],2,FALSE)</f>
        <v>Customer_1460</v>
      </c>
      <c r="E34" t="str">
        <f>VLOOKUP(tbl_Sales[[#This Row],[Customer_ID]],tbl_Customers[],5,0)</f>
        <v>South</v>
      </c>
      <c r="F34" t="s">
        <v>8516</v>
      </c>
      <c r="G34" t="str">
        <f>VLOOKUP(Sales_Data!$F34,tbl_Products[],2,FALSE)</f>
        <v>Product_67</v>
      </c>
      <c r="H34" t="str">
        <f>VLOOKUP(tbl_Sales[[#This Row],[Product_ID]],tbl_Products[],3,0)</f>
        <v>Toys</v>
      </c>
      <c r="I34">
        <v>9</v>
      </c>
      <c r="J34" s="10">
        <f>VLOOKUP(tbl_Sales[[#This Row],[Product_ID]],tbl_Products[],4,0)</f>
        <v>13.68</v>
      </c>
      <c r="K34" s="6">
        <v>56.46</v>
      </c>
      <c r="L34" s="6">
        <f>tbl_Sales[[#This Row],[Price_per_Unit]]*tbl_Sales[[#This Row],[Quantity]]</f>
        <v>508.14</v>
      </c>
      <c r="M34" s="6">
        <f>tbl_Sales[[#This Row],[Cost_per_Unit]]*tbl_Sales[[#This Row],[Quantity]]</f>
        <v>123.12</v>
      </c>
      <c r="N34" s="6">
        <f>tbl_Sales[[#This Row],[Sales]]-tbl_Sales[[#This Row],[Total_Cost]]</f>
        <v>385.02</v>
      </c>
    </row>
    <row r="35" spans="1:14">
      <c r="A35" t="s">
        <v>39</v>
      </c>
      <c r="B35" s="4">
        <v>45284</v>
      </c>
      <c r="C35" t="s">
        <v>7039</v>
      </c>
      <c r="D35" t="str">
        <f>VLOOKUP(Sales_Data!$C35,tbl_Customers[],2,FALSE)</f>
        <v>Customer_414</v>
      </c>
      <c r="E35" t="str">
        <f>VLOOKUP(tbl_Sales[[#This Row],[Customer_ID]],tbl_Customers[],5,0)</f>
        <v>South</v>
      </c>
      <c r="F35" t="s">
        <v>8496</v>
      </c>
      <c r="G35" t="str">
        <f>VLOOKUP(Sales_Data!$F35,tbl_Products[],2,FALSE)</f>
        <v>Product_3</v>
      </c>
      <c r="H35" t="str">
        <f>VLOOKUP(tbl_Sales[[#This Row],[Product_ID]],tbl_Products[],3,0)</f>
        <v>Health</v>
      </c>
      <c r="I35">
        <v>7</v>
      </c>
      <c r="J35" s="10">
        <f>VLOOKUP(tbl_Sales[[#This Row],[Product_ID]],tbl_Products[],4,0)</f>
        <v>28.91</v>
      </c>
      <c r="K35" s="6">
        <v>33.119999999999997</v>
      </c>
      <c r="L35" s="6">
        <f>tbl_Sales[[#This Row],[Price_per_Unit]]*tbl_Sales[[#This Row],[Quantity]]</f>
        <v>231.83999999999997</v>
      </c>
      <c r="M35" s="6">
        <f>tbl_Sales[[#This Row],[Cost_per_Unit]]*tbl_Sales[[#This Row],[Quantity]]</f>
        <v>202.37</v>
      </c>
      <c r="N35" s="6">
        <f>tbl_Sales[[#This Row],[Sales]]-tbl_Sales[[#This Row],[Total_Cost]]</f>
        <v>29.46999999999997</v>
      </c>
    </row>
    <row r="36" spans="1:14">
      <c r="A36" t="s">
        <v>40</v>
      </c>
      <c r="B36" s="4">
        <v>45143</v>
      </c>
      <c r="C36" t="s">
        <v>7040</v>
      </c>
      <c r="D36" t="str">
        <f>VLOOKUP(Sales_Data!$C36,tbl_Customers[],2,FALSE)</f>
        <v>Customer_932</v>
      </c>
      <c r="E36" t="str">
        <f>VLOOKUP(tbl_Sales[[#This Row],[Customer_ID]],tbl_Customers[],5,0)</f>
        <v>West</v>
      </c>
      <c r="F36" t="s">
        <v>8503</v>
      </c>
      <c r="G36" t="str">
        <f>VLOOKUP(Sales_Data!$F36,tbl_Products[],2,FALSE)</f>
        <v>Product_19</v>
      </c>
      <c r="H36" t="str">
        <f>VLOOKUP(tbl_Sales[[#This Row],[Product_ID]],tbl_Products[],3,0)</f>
        <v>Apparel</v>
      </c>
      <c r="I36">
        <v>8</v>
      </c>
      <c r="J36" s="10">
        <f>VLOOKUP(tbl_Sales[[#This Row],[Product_ID]],tbl_Products[],4,0)</f>
        <v>41.78</v>
      </c>
      <c r="K36" s="6">
        <v>30.4</v>
      </c>
      <c r="L36" s="6">
        <f>tbl_Sales[[#This Row],[Price_per_Unit]]*tbl_Sales[[#This Row],[Quantity]]</f>
        <v>243.2</v>
      </c>
      <c r="M36" s="6">
        <f>tbl_Sales[[#This Row],[Cost_per_Unit]]*tbl_Sales[[#This Row],[Quantity]]</f>
        <v>334.24</v>
      </c>
      <c r="N36" s="6">
        <f>tbl_Sales[[#This Row],[Sales]]-tbl_Sales[[#This Row],[Total_Cost]]</f>
        <v>-91.04000000000002</v>
      </c>
    </row>
    <row r="37" spans="1:14">
      <c r="A37" t="s">
        <v>41</v>
      </c>
      <c r="B37" s="4">
        <v>45101</v>
      </c>
      <c r="C37" t="s">
        <v>7041</v>
      </c>
      <c r="D37" t="str">
        <f>VLOOKUP(Sales_Data!$C37,tbl_Customers[],2,FALSE)</f>
        <v>Customer_185</v>
      </c>
      <c r="E37" t="str">
        <f>VLOOKUP(tbl_Sales[[#This Row],[Customer_ID]],tbl_Customers[],5,0)</f>
        <v>West</v>
      </c>
      <c r="F37" t="s">
        <v>8519</v>
      </c>
      <c r="G37" t="str">
        <f>VLOOKUP(Sales_Data!$F37,tbl_Products[],2,FALSE)</f>
        <v>Product_53</v>
      </c>
      <c r="H37" t="str">
        <f>VLOOKUP(tbl_Sales[[#This Row],[Product_ID]],tbl_Products[],3,0)</f>
        <v>Electronics</v>
      </c>
      <c r="I37">
        <v>2</v>
      </c>
      <c r="J37" s="10">
        <f>VLOOKUP(tbl_Sales[[#This Row],[Product_ID]],tbl_Products[],4,0)</f>
        <v>21.34</v>
      </c>
      <c r="K37" s="6">
        <v>42.02</v>
      </c>
      <c r="L37" s="6">
        <f>tbl_Sales[[#This Row],[Price_per_Unit]]*tbl_Sales[[#This Row],[Quantity]]</f>
        <v>84.04</v>
      </c>
      <c r="M37" s="6">
        <f>tbl_Sales[[#This Row],[Cost_per_Unit]]*tbl_Sales[[#This Row],[Quantity]]</f>
        <v>42.68</v>
      </c>
      <c r="N37" s="6">
        <f>tbl_Sales[[#This Row],[Sales]]-tbl_Sales[[#This Row],[Total_Cost]]</f>
        <v>41.360000000000007</v>
      </c>
    </row>
    <row r="38" spans="1:14">
      <c r="A38" t="s">
        <v>42</v>
      </c>
      <c r="B38" s="4">
        <v>45069</v>
      </c>
      <c r="C38" t="s">
        <v>7042</v>
      </c>
      <c r="D38" t="str">
        <f>VLOOKUP(Sales_Data!$C38,tbl_Customers[],2,FALSE)</f>
        <v>Customer_513</v>
      </c>
      <c r="E38" t="str">
        <f>VLOOKUP(tbl_Sales[[#This Row],[Customer_ID]],tbl_Customers[],5,0)</f>
        <v>North</v>
      </c>
      <c r="F38" t="s">
        <v>8520</v>
      </c>
      <c r="G38" t="str">
        <f>VLOOKUP(Sales_Data!$F38,tbl_Products[],2,FALSE)</f>
        <v>Product_29</v>
      </c>
      <c r="H38" t="str">
        <f>VLOOKUP(tbl_Sales[[#This Row],[Product_ID]],tbl_Products[],3,0)</f>
        <v>Home Goods</v>
      </c>
      <c r="I38">
        <v>6</v>
      </c>
      <c r="J38" s="10">
        <f>VLOOKUP(tbl_Sales[[#This Row],[Product_ID]],tbl_Products[],4,0)</f>
        <v>9.64</v>
      </c>
      <c r="K38" s="6">
        <v>70.900000000000006</v>
      </c>
      <c r="L38" s="6">
        <f>tbl_Sales[[#This Row],[Price_per_Unit]]*tbl_Sales[[#This Row],[Quantity]]</f>
        <v>425.40000000000003</v>
      </c>
      <c r="M38" s="6">
        <f>tbl_Sales[[#This Row],[Cost_per_Unit]]*tbl_Sales[[#This Row],[Quantity]]</f>
        <v>57.84</v>
      </c>
      <c r="N38" s="6">
        <f>tbl_Sales[[#This Row],[Sales]]-tbl_Sales[[#This Row],[Total_Cost]]</f>
        <v>367.56000000000006</v>
      </c>
    </row>
    <row r="39" spans="1:14">
      <c r="A39" t="s">
        <v>43</v>
      </c>
      <c r="B39" s="4">
        <v>45006</v>
      </c>
      <c r="C39" t="s">
        <v>7043</v>
      </c>
      <c r="D39" t="str">
        <f>VLOOKUP(Sales_Data!$C39,tbl_Customers[],2,FALSE)</f>
        <v>Customer_664</v>
      </c>
      <c r="E39" t="str">
        <f>VLOOKUP(tbl_Sales[[#This Row],[Customer_ID]],tbl_Customers[],5,0)</f>
        <v>North</v>
      </c>
      <c r="F39" t="s">
        <v>8503</v>
      </c>
      <c r="G39" t="str">
        <f>VLOOKUP(Sales_Data!$F39,tbl_Products[],2,FALSE)</f>
        <v>Product_19</v>
      </c>
      <c r="H39" t="str">
        <f>VLOOKUP(tbl_Sales[[#This Row],[Product_ID]],tbl_Products[],3,0)</f>
        <v>Apparel</v>
      </c>
      <c r="I39">
        <v>8</v>
      </c>
      <c r="J39" s="10">
        <f>VLOOKUP(tbl_Sales[[#This Row],[Product_ID]],tbl_Products[],4,0)</f>
        <v>41.78</v>
      </c>
      <c r="K39" s="6">
        <v>44.01</v>
      </c>
      <c r="L39" s="6">
        <f>tbl_Sales[[#This Row],[Price_per_Unit]]*tbl_Sales[[#This Row],[Quantity]]</f>
        <v>352.08</v>
      </c>
      <c r="M39" s="6">
        <f>tbl_Sales[[#This Row],[Cost_per_Unit]]*tbl_Sales[[#This Row],[Quantity]]</f>
        <v>334.24</v>
      </c>
      <c r="N39" s="6">
        <f>tbl_Sales[[#This Row],[Sales]]-tbl_Sales[[#This Row],[Total_Cost]]</f>
        <v>17.839999999999975</v>
      </c>
    </row>
    <row r="40" spans="1:14">
      <c r="A40" t="s">
        <v>44</v>
      </c>
      <c r="B40" s="4">
        <v>45037</v>
      </c>
      <c r="C40" t="s">
        <v>7044</v>
      </c>
      <c r="D40" t="str">
        <f>VLOOKUP(Sales_Data!$C40,tbl_Customers[],2,FALSE)</f>
        <v>Customer_1417</v>
      </c>
      <c r="E40" t="str">
        <f>VLOOKUP(tbl_Sales[[#This Row],[Customer_ID]],tbl_Customers[],5,0)</f>
        <v>East</v>
      </c>
      <c r="F40" t="s">
        <v>8515</v>
      </c>
      <c r="G40" t="str">
        <f>VLOOKUP(Sales_Data!$F40,tbl_Products[],2,FALSE)</f>
        <v>Product_46</v>
      </c>
      <c r="H40" t="str">
        <f>VLOOKUP(tbl_Sales[[#This Row],[Product_ID]],tbl_Products[],3,0)</f>
        <v>Health</v>
      </c>
      <c r="I40">
        <v>6</v>
      </c>
      <c r="J40" s="10">
        <f>VLOOKUP(tbl_Sales[[#This Row],[Product_ID]],tbl_Products[],4,0)</f>
        <v>19.34</v>
      </c>
      <c r="K40" s="6">
        <v>7.62</v>
      </c>
      <c r="L40" s="6">
        <f>tbl_Sales[[#This Row],[Price_per_Unit]]*tbl_Sales[[#This Row],[Quantity]]</f>
        <v>45.72</v>
      </c>
      <c r="M40" s="6">
        <f>tbl_Sales[[#This Row],[Cost_per_Unit]]*tbl_Sales[[#This Row],[Quantity]]</f>
        <v>116.03999999999999</v>
      </c>
      <c r="N40" s="6">
        <f>tbl_Sales[[#This Row],[Sales]]-tbl_Sales[[#This Row],[Total_Cost]]</f>
        <v>-70.319999999999993</v>
      </c>
    </row>
    <row r="41" spans="1:14">
      <c r="A41" t="s">
        <v>45</v>
      </c>
      <c r="B41" s="4">
        <v>45099</v>
      </c>
      <c r="C41" t="s">
        <v>7045</v>
      </c>
      <c r="D41" t="str">
        <f>VLOOKUP(Sales_Data!$C41,tbl_Customers[],2,FALSE)</f>
        <v>Customer_1329</v>
      </c>
      <c r="E41" t="str">
        <f>VLOOKUP(tbl_Sales[[#This Row],[Customer_ID]],tbl_Customers[],5,0)</f>
        <v>North</v>
      </c>
      <c r="F41" t="s">
        <v>8521</v>
      </c>
      <c r="G41" t="str">
        <f>VLOOKUP(Sales_Data!$F41,tbl_Products[],2,FALSE)</f>
        <v>Product_64</v>
      </c>
      <c r="H41" t="str">
        <f>VLOOKUP(tbl_Sales[[#This Row],[Product_ID]],tbl_Products[],3,0)</f>
        <v>Home Goods</v>
      </c>
      <c r="I41">
        <v>9</v>
      </c>
      <c r="J41" s="10">
        <f>VLOOKUP(tbl_Sales[[#This Row],[Product_ID]],tbl_Products[],4,0)</f>
        <v>16.21</v>
      </c>
      <c r="K41" s="6">
        <v>45.23</v>
      </c>
      <c r="L41" s="6">
        <f>tbl_Sales[[#This Row],[Price_per_Unit]]*tbl_Sales[[#This Row],[Quantity]]</f>
        <v>407.07</v>
      </c>
      <c r="M41" s="6">
        <f>tbl_Sales[[#This Row],[Cost_per_Unit]]*tbl_Sales[[#This Row],[Quantity]]</f>
        <v>145.89000000000001</v>
      </c>
      <c r="N41" s="6">
        <f>tbl_Sales[[#This Row],[Sales]]-tbl_Sales[[#This Row],[Total_Cost]]</f>
        <v>261.17999999999995</v>
      </c>
    </row>
    <row r="42" spans="1:14">
      <c r="A42" t="s">
        <v>46</v>
      </c>
      <c r="B42" s="4">
        <v>44979</v>
      </c>
      <c r="C42" t="s">
        <v>7046</v>
      </c>
      <c r="D42" t="str">
        <f>VLOOKUP(Sales_Data!$C42,tbl_Customers[],2,FALSE)</f>
        <v>Customer_1458</v>
      </c>
      <c r="E42" t="str">
        <f>VLOOKUP(tbl_Sales[[#This Row],[Customer_ID]],tbl_Customers[],5,0)</f>
        <v>West</v>
      </c>
      <c r="F42" t="s">
        <v>8522</v>
      </c>
      <c r="G42" t="str">
        <f>VLOOKUP(Sales_Data!$F42,tbl_Products[],2,FALSE)</f>
        <v>Product_4</v>
      </c>
      <c r="H42" t="str">
        <f>VLOOKUP(tbl_Sales[[#This Row],[Product_ID]],tbl_Products[],3,0)</f>
        <v>Toys</v>
      </c>
      <c r="I42">
        <v>3</v>
      </c>
      <c r="J42" s="10">
        <f>VLOOKUP(tbl_Sales[[#This Row],[Product_ID]],tbl_Products[],4,0)</f>
        <v>14.75</v>
      </c>
      <c r="K42" s="6">
        <v>14.38</v>
      </c>
      <c r="L42" s="6">
        <f>tbl_Sales[[#This Row],[Price_per_Unit]]*tbl_Sales[[#This Row],[Quantity]]</f>
        <v>43.14</v>
      </c>
      <c r="M42" s="6">
        <f>tbl_Sales[[#This Row],[Cost_per_Unit]]*tbl_Sales[[#This Row],[Quantity]]</f>
        <v>44.25</v>
      </c>
      <c r="N42" s="6">
        <f>tbl_Sales[[#This Row],[Sales]]-tbl_Sales[[#This Row],[Total_Cost]]</f>
        <v>-1.1099999999999994</v>
      </c>
    </row>
    <row r="43" spans="1:14">
      <c r="A43" t="s">
        <v>47</v>
      </c>
      <c r="B43" s="4">
        <v>44974</v>
      </c>
      <c r="C43" t="s">
        <v>7047</v>
      </c>
      <c r="D43" t="str">
        <f>VLOOKUP(Sales_Data!$C43,tbl_Customers[],2,FALSE)</f>
        <v>Customer_336</v>
      </c>
      <c r="E43" t="str">
        <f>VLOOKUP(tbl_Sales[[#This Row],[Customer_ID]],tbl_Customers[],5,0)</f>
        <v>East</v>
      </c>
      <c r="F43" t="s">
        <v>8523</v>
      </c>
      <c r="G43" t="str">
        <f>VLOOKUP(Sales_Data!$F43,tbl_Products[],2,FALSE)</f>
        <v>Product_32</v>
      </c>
      <c r="H43" t="str">
        <f>VLOOKUP(tbl_Sales[[#This Row],[Product_ID]],tbl_Products[],3,0)</f>
        <v>Home Goods</v>
      </c>
      <c r="I43">
        <v>5</v>
      </c>
      <c r="J43" s="10">
        <f>VLOOKUP(tbl_Sales[[#This Row],[Product_ID]],tbl_Products[],4,0)</f>
        <v>24.03</v>
      </c>
      <c r="K43" s="6">
        <v>36.619999999999997</v>
      </c>
      <c r="L43" s="6">
        <f>tbl_Sales[[#This Row],[Price_per_Unit]]*tbl_Sales[[#This Row],[Quantity]]</f>
        <v>183.1</v>
      </c>
      <c r="M43" s="6">
        <f>tbl_Sales[[#This Row],[Cost_per_Unit]]*tbl_Sales[[#This Row],[Quantity]]</f>
        <v>120.15</v>
      </c>
      <c r="N43" s="6">
        <f>tbl_Sales[[#This Row],[Sales]]-tbl_Sales[[#This Row],[Total_Cost]]</f>
        <v>62.949999999999989</v>
      </c>
    </row>
    <row r="44" spans="1:14">
      <c r="A44" t="s">
        <v>48</v>
      </c>
      <c r="B44" s="4">
        <v>45121</v>
      </c>
      <c r="C44" t="s">
        <v>7048</v>
      </c>
      <c r="D44" t="str">
        <f>VLOOKUP(Sales_Data!$C44,tbl_Customers[],2,FALSE)</f>
        <v>Customer_1472</v>
      </c>
      <c r="E44" t="str">
        <f>VLOOKUP(tbl_Sales[[#This Row],[Customer_ID]],tbl_Customers[],5,0)</f>
        <v>West</v>
      </c>
      <c r="F44" t="s">
        <v>8524</v>
      </c>
      <c r="G44" t="str">
        <f>VLOOKUP(Sales_Data!$F44,tbl_Products[],2,FALSE)</f>
        <v>Product_74</v>
      </c>
      <c r="H44" t="str">
        <f>VLOOKUP(tbl_Sales[[#This Row],[Product_ID]],tbl_Products[],3,0)</f>
        <v>Home Goods</v>
      </c>
      <c r="I44">
        <v>8</v>
      </c>
      <c r="J44" s="10">
        <f>VLOOKUP(tbl_Sales[[#This Row],[Product_ID]],tbl_Products[],4,0)</f>
        <v>13.9</v>
      </c>
      <c r="K44" s="6">
        <v>25.73</v>
      </c>
      <c r="L44" s="6">
        <f>tbl_Sales[[#This Row],[Price_per_Unit]]*tbl_Sales[[#This Row],[Quantity]]</f>
        <v>205.84</v>
      </c>
      <c r="M44" s="6">
        <f>tbl_Sales[[#This Row],[Cost_per_Unit]]*tbl_Sales[[#This Row],[Quantity]]</f>
        <v>111.2</v>
      </c>
      <c r="N44" s="6">
        <f>tbl_Sales[[#This Row],[Sales]]-tbl_Sales[[#This Row],[Total_Cost]]</f>
        <v>94.64</v>
      </c>
    </row>
    <row r="45" spans="1:14">
      <c r="A45" t="s">
        <v>49</v>
      </c>
      <c r="B45" s="4">
        <v>44976</v>
      </c>
      <c r="C45" t="s">
        <v>7049</v>
      </c>
      <c r="D45" t="str">
        <f>VLOOKUP(Sales_Data!$C45,tbl_Customers[],2,FALSE)</f>
        <v>Customer_254</v>
      </c>
      <c r="E45" t="str">
        <f>VLOOKUP(tbl_Sales[[#This Row],[Customer_ID]],tbl_Customers[],5,0)</f>
        <v>East</v>
      </c>
      <c r="F45" t="s">
        <v>8525</v>
      </c>
      <c r="G45" t="str">
        <f>VLOOKUP(Sales_Data!$F45,tbl_Products[],2,FALSE)</f>
        <v>Product_56</v>
      </c>
      <c r="H45" t="str">
        <f>VLOOKUP(tbl_Sales[[#This Row],[Product_ID]],tbl_Products[],3,0)</f>
        <v>Apparel</v>
      </c>
      <c r="I45">
        <v>6</v>
      </c>
      <c r="J45" s="10">
        <f>VLOOKUP(tbl_Sales[[#This Row],[Product_ID]],tbl_Products[],4,0)</f>
        <v>3.21</v>
      </c>
      <c r="K45" s="6">
        <v>69.62</v>
      </c>
      <c r="L45" s="6">
        <f>tbl_Sales[[#This Row],[Price_per_Unit]]*tbl_Sales[[#This Row],[Quantity]]</f>
        <v>417.72</v>
      </c>
      <c r="M45" s="6">
        <f>tbl_Sales[[#This Row],[Cost_per_Unit]]*tbl_Sales[[#This Row],[Quantity]]</f>
        <v>19.259999999999998</v>
      </c>
      <c r="N45" s="6">
        <f>tbl_Sales[[#This Row],[Sales]]-tbl_Sales[[#This Row],[Total_Cost]]</f>
        <v>398.46000000000004</v>
      </c>
    </row>
    <row r="46" spans="1:14">
      <c r="A46" t="s">
        <v>50</v>
      </c>
      <c r="B46" s="4">
        <v>45110</v>
      </c>
      <c r="C46" t="s">
        <v>7050</v>
      </c>
      <c r="D46" t="str">
        <f>VLOOKUP(Sales_Data!$C46,tbl_Customers[],2,FALSE)</f>
        <v>Customer_187</v>
      </c>
      <c r="E46" t="str">
        <f>VLOOKUP(tbl_Sales[[#This Row],[Customer_ID]],tbl_Customers[],5,0)</f>
        <v>East</v>
      </c>
      <c r="F46" t="s">
        <v>8512</v>
      </c>
      <c r="G46" t="str">
        <f>VLOOKUP(Sales_Data!$F46,tbl_Products[],2,FALSE)</f>
        <v>Product_47</v>
      </c>
      <c r="H46" t="str">
        <f>VLOOKUP(tbl_Sales[[#This Row],[Product_ID]],tbl_Products[],3,0)</f>
        <v>Home Goods</v>
      </c>
      <c r="I46">
        <v>2</v>
      </c>
      <c r="J46" s="10">
        <f>VLOOKUP(tbl_Sales[[#This Row],[Product_ID]],tbl_Products[],4,0)</f>
        <v>22.66</v>
      </c>
      <c r="K46" s="6">
        <v>31.65</v>
      </c>
      <c r="L46" s="6">
        <f>tbl_Sales[[#This Row],[Price_per_Unit]]*tbl_Sales[[#This Row],[Quantity]]</f>
        <v>63.3</v>
      </c>
      <c r="M46" s="6">
        <f>tbl_Sales[[#This Row],[Cost_per_Unit]]*tbl_Sales[[#This Row],[Quantity]]</f>
        <v>45.32</v>
      </c>
      <c r="N46" s="6">
        <f>tbl_Sales[[#This Row],[Sales]]-tbl_Sales[[#This Row],[Total_Cost]]</f>
        <v>17.979999999999997</v>
      </c>
    </row>
    <row r="47" spans="1:14">
      <c r="A47" t="s">
        <v>51</v>
      </c>
      <c r="B47" s="4">
        <v>45103</v>
      </c>
      <c r="C47" t="s">
        <v>7051</v>
      </c>
      <c r="D47" t="str">
        <f>VLOOKUP(Sales_Data!$C47,tbl_Customers[],2,FALSE)</f>
        <v>Customer_234</v>
      </c>
      <c r="E47" t="str">
        <f>VLOOKUP(tbl_Sales[[#This Row],[Customer_ID]],tbl_Customers[],5,0)</f>
        <v>East</v>
      </c>
      <c r="F47" t="s">
        <v>8526</v>
      </c>
      <c r="G47" t="str">
        <f>VLOOKUP(Sales_Data!$F47,tbl_Products[],2,FALSE)</f>
        <v>Product_27</v>
      </c>
      <c r="H47" t="str">
        <f>VLOOKUP(tbl_Sales[[#This Row],[Product_ID]],tbl_Products[],3,0)</f>
        <v>Home Goods</v>
      </c>
      <c r="I47">
        <v>8</v>
      </c>
      <c r="J47" s="10">
        <f>VLOOKUP(tbl_Sales[[#This Row],[Product_ID]],tbl_Products[],4,0)</f>
        <v>35.53</v>
      </c>
      <c r="K47" s="6">
        <v>30.56</v>
      </c>
      <c r="L47" s="6">
        <f>tbl_Sales[[#This Row],[Price_per_Unit]]*tbl_Sales[[#This Row],[Quantity]]</f>
        <v>244.48</v>
      </c>
      <c r="M47" s="6">
        <f>tbl_Sales[[#This Row],[Cost_per_Unit]]*tbl_Sales[[#This Row],[Quantity]]</f>
        <v>284.24</v>
      </c>
      <c r="N47" s="6">
        <f>tbl_Sales[[#This Row],[Sales]]-tbl_Sales[[#This Row],[Total_Cost]]</f>
        <v>-39.760000000000019</v>
      </c>
    </row>
    <row r="48" spans="1:14">
      <c r="A48" t="s">
        <v>52</v>
      </c>
      <c r="B48" s="4">
        <v>45236</v>
      </c>
      <c r="C48" t="s">
        <v>7052</v>
      </c>
      <c r="D48" t="str">
        <f>VLOOKUP(Sales_Data!$C48,tbl_Customers[],2,FALSE)</f>
        <v>Customer_1447</v>
      </c>
      <c r="E48" t="str">
        <f>VLOOKUP(tbl_Sales[[#This Row],[Customer_ID]],tbl_Customers[],5,0)</f>
        <v>South</v>
      </c>
      <c r="F48" t="s">
        <v>8527</v>
      </c>
      <c r="G48" t="str">
        <f>VLOOKUP(Sales_Data!$F48,tbl_Products[],2,FALSE)</f>
        <v>Product_12</v>
      </c>
      <c r="H48" t="str">
        <f>VLOOKUP(tbl_Sales[[#This Row],[Product_ID]],tbl_Products[],3,0)</f>
        <v>Toys</v>
      </c>
      <c r="I48">
        <v>1</v>
      </c>
      <c r="J48" s="10">
        <f>VLOOKUP(tbl_Sales[[#This Row],[Product_ID]],tbl_Products[],4,0)</f>
        <v>8.02</v>
      </c>
      <c r="K48" s="6">
        <v>95.42</v>
      </c>
      <c r="L48" s="6">
        <f>tbl_Sales[[#This Row],[Price_per_Unit]]*tbl_Sales[[#This Row],[Quantity]]</f>
        <v>95.42</v>
      </c>
      <c r="M48" s="6">
        <f>tbl_Sales[[#This Row],[Cost_per_Unit]]*tbl_Sales[[#This Row],[Quantity]]</f>
        <v>8.02</v>
      </c>
      <c r="N48" s="6">
        <f>tbl_Sales[[#This Row],[Sales]]-tbl_Sales[[#This Row],[Total_Cost]]</f>
        <v>87.4</v>
      </c>
    </row>
    <row r="49" spans="1:14">
      <c r="A49" t="s">
        <v>53</v>
      </c>
      <c r="B49" s="4">
        <v>45062</v>
      </c>
      <c r="C49" t="s">
        <v>7053</v>
      </c>
      <c r="D49" t="str">
        <f>VLOOKUP(Sales_Data!$C49,tbl_Customers[],2,FALSE)</f>
        <v>Customer_921</v>
      </c>
      <c r="E49" t="str">
        <f>VLOOKUP(tbl_Sales[[#This Row],[Customer_ID]],tbl_Customers[],5,0)</f>
        <v>East</v>
      </c>
      <c r="F49" t="s">
        <v>8528</v>
      </c>
      <c r="G49" t="str">
        <f>VLOOKUP(Sales_Data!$F49,tbl_Products[],2,FALSE)</f>
        <v>Product_25</v>
      </c>
      <c r="H49" t="str">
        <f>VLOOKUP(tbl_Sales[[#This Row],[Product_ID]],tbl_Products[],3,0)</f>
        <v>Electronics</v>
      </c>
      <c r="I49">
        <v>5</v>
      </c>
      <c r="J49" s="10">
        <f>VLOOKUP(tbl_Sales[[#This Row],[Product_ID]],tbl_Products[],4,0)</f>
        <v>48.19</v>
      </c>
      <c r="K49" s="6">
        <v>52.68</v>
      </c>
      <c r="L49" s="6">
        <f>tbl_Sales[[#This Row],[Price_per_Unit]]*tbl_Sales[[#This Row],[Quantity]]</f>
        <v>263.39999999999998</v>
      </c>
      <c r="M49" s="6">
        <f>tbl_Sales[[#This Row],[Cost_per_Unit]]*tbl_Sales[[#This Row],[Quantity]]</f>
        <v>240.95</v>
      </c>
      <c r="N49" s="6">
        <f>tbl_Sales[[#This Row],[Sales]]-tbl_Sales[[#This Row],[Total_Cost]]</f>
        <v>22.449999999999989</v>
      </c>
    </row>
    <row r="50" spans="1:14">
      <c r="A50" t="s">
        <v>54</v>
      </c>
      <c r="B50" s="4">
        <v>44949</v>
      </c>
      <c r="C50" t="s">
        <v>7054</v>
      </c>
      <c r="D50" t="str">
        <f>VLOOKUP(Sales_Data!$C50,tbl_Customers[],2,FALSE)</f>
        <v>Customer_1299</v>
      </c>
      <c r="E50" t="str">
        <f>VLOOKUP(tbl_Sales[[#This Row],[Customer_ID]],tbl_Customers[],5,0)</f>
        <v>West</v>
      </c>
      <c r="F50" t="s">
        <v>8529</v>
      </c>
      <c r="G50" t="str">
        <f>VLOOKUP(Sales_Data!$F50,tbl_Products[],2,FALSE)</f>
        <v>Product_49</v>
      </c>
      <c r="H50" t="str">
        <f>VLOOKUP(tbl_Sales[[#This Row],[Product_ID]],tbl_Products[],3,0)</f>
        <v>Toys</v>
      </c>
      <c r="I50">
        <v>5</v>
      </c>
      <c r="J50" s="10">
        <f>VLOOKUP(tbl_Sales[[#This Row],[Product_ID]],tbl_Products[],4,0)</f>
        <v>44.18</v>
      </c>
      <c r="K50" s="6">
        <v>80.709999999999994</v>
      </c>
      <c r="L50" s="6">
        <f>tbl_Sales[[#This Row],[Price_per_Unit]]*tbl_Sales[[#This Row],[Quantity]]</f>
        <v>403.54999999999995</v>
      </c>
      <c r="M50" s="6">
        <f>tbl_Sales[[#This Row],[Cost_per_Unit]]*tbl_Sales[[#This Row],[Quantity]]</f>
        <v>220.9</v>
      </c>
      <c r="N50" s="6">
        <f>tbl_Sales[[#This Row],[Sales]]-tbl_Sales[[#This Row],[Total_Cost]]</f>
        <v>182.64999999999995</v>
      </c>
    </row>
    <row r="51" spans="1:14">
      <c r="A51" t="s">
        <v>55</v>
      </c>
      <c r="B51" s="4">
        <v>45162</v>
      </c>
      <c r="C51" t="s">
        <v>7055</v>
      </c>
      <c r="D51" t="str">
        <f>VLOOKUP(Sales_Data!$C51,tbl_Customers[],2,FALSE)</f>
        <v>Customer_744</v>
      </c>
      <c r="E51" t="str">
        <f>VLOOKUP(tbl_Sales[[#This Row],[Customer_ID]],tbl_Customers[],5,0)</f>
        <v>East</v>
      </c>
      <c r="F51" t="s">
        <v>8530</v>
      </c>
      <c r="G51" t="str">
        <f>VLOOKUP(Sales_Data!$F51,tbl_Products[],2,FALSE)</f>
        <v>Product_14</v>
      </c>
      <c r="H51" t="str">
        <f>VLOOKUP(tbl_Sales[[#This Row],[Product_ID]],tbl_Products[],3,0)</f>
        <v>Toys</v>
      </c>
      <c r="I51">
        <v>2</v>
      </c>
      <c r="J51" s="10">
        <f>VLOOKUP(tbl_Sales[[#This Row],[Product_ID]],tbl_Products[],4,0)</f>
        <v>36.64</v>
      </c>
      <c r="K51" s="6">
        <v>78.819999999999993</v>
      </c>
      <c r="L51" s="6">
        <f>tbl_Sales[[#This Row],[Price_per_Unit]]*tbl_Sales[[#This Row],[Quantity]]</f>
        <v>157.63999999999999</v>
      </c>
      <c r="M51" s="6">
        <f>tbl_Sales[[#This Row],[Cost_per_Unit]]*tbl_Sales[[#This Row],[Quantity]]</f>
        <v>73.28</v>
      </c>
      <c r="N51" s="6">
        <f>tbl_Sales[[#This Row],[Sales]]-tbl_Sales[[#This Row],[Total_Cost]]</f>
        <v>84.359999999999985</v>
      </c>
    </row>
    <row r="52" spans="1:14">
      <c r="A52" t="s">
        <v>56</v>
      </c>
      <c r="B52" s="4">
        <v>45201</v>
      </c>
      <c r="C52" t="s">
        <v>7056</v>
      </c>
      <c r="D52" t="str">
        <f>VLOOKUP(Sales_Data!$C52,tbl_Customers[],2,FALSE)</f>
        <v>Customer_175</v>
      </c>
      <c r="E52" t="str">
        <f>VLOOKUP(tbl_Sales[[#This Row],[Customer_ID]],tbl_Customers[],5,0)</f>
        <v>West</v>
      </c>
      <c r="F52" t="s">
        <v>8531</v>
      </c>
      <c r="G52" t="str">
        <f>VLOOKUP(Sales_Data!$F52,tbl_Products[],2,FALSE)</f>
        <v>Product_36</v>
      </c>
      <c r="H52" t="str">
        <f>VLOOKUP(tbl_Sales[[#This Row],[Product_ID]],tbl_Products[],3,0)</f>
        <v>Home Goods</v>
      </c>
      <c r="I52">
        <v>7</v>
      </c>
      <c r="J52" s="10">
        <f>VLOOKUP(tbl_Sales[[#This Row],[Product_ID]],tbl_Products[],4,0)</f>
        <v>32.54</v>
      </c>
      <c r="K52" s="6">
        <v>55.14</v>
      </c>
      <c r="L52" s="6">
        <f>tbl_Sales[[#This Row],[Price_per_Unit]]*tbl_Sales[[#This Row],[Quantity]]</f>
        <v>385.98</v>
      </c>
      <c r="M52" s="6">
        <f>tbl_Sales[[#This Row],[Cost_per_Unit]]*tbl_Sales[[#This Row],[Quantity]]</f>
        <v>227.78</v>
      </c>
      <c r="N52" s="6">
        <f>tbl_Sales[[#This Row],[Sales]]-tbl_Sales[[#This Row],[Total_Cost]]</f>
        <v>158.20000000000002</v>
      </c>
    </row>
    <row r="53" spans="1:14">
      <c r="A53" t="s">
        <v>57</v>
      </c>
      <c r="B53" s="4">
        <v>44990</v>
      </c>
      <c r="C53" t="s">
        <v>7057</v>
      </c>
      <c r="D53" t="str">
        <f>VLOOKUP(Sales_Data!$C53,tbl_Customers[],2,FALSE)</f>
        <v>Customer_1073</v>
      </c>
      <c r="E53" t="str">
        <f>VLOOKUP(tbl_Sales[[#This Row],[Customer_ID]],tbl_Customers[],5,0)</f>
        <v>West</v>
      </c>
      <c r="F53" t="s">
        <v>8510</v>
      </c>
      <c r="G53" t="str">
        <f>VLOOKUP(Sales_Data!$F53,tbl_Products[],2,FALSE)</f>
        <v>Product_70</v>
      </c>
      <c r="H53" t="str">
        <f>VLOOKUP(tbl_Sales[[#This Row],[Product_ID]],tbl_Products[],3,0)</f>
        <v>Apparel</v>
      </c>
      <c r="I53">
        <v>6</v>
      </c>
      <c r="J53" s="10">
        <f>VLOOKUP(tbl_Sales[[#This Row],[Product_ID]],tbl_Products[],4,0)</f>
        <v>26.74</v>
      </c>
      <c r="K53" s="6">
        <v>93.12</v>
      </c>
      <c r="L53" s="6">
        <f>tbl_Sales[[#This Row],[Price_per_Unit]]*tbl_Sales[[#This Row],[Quantity]]</f>
        <v>558.72</v>
      </c>
      <c r="M53" s="6">
        <f>tbl_Sales[[#This Row],[Cost_per_Unit]]*tbl_Sales[[#This Row],[Quantity]]</f>
        <v>160.44</v>
      </c>
      <c r="N53" s="6">
        <f>tbl_Sales[[#This Row],[Sales]]-tbl_Sales[[#This Row],[Total_Cost]]</f>
        <v>398.28000000000003</v>
      </c>
    </row>
    <row r="54" spans="1:14">
      <c r="A54" t="s">
        <v>58</v>
      </c>
      <c r="B54" s="4">
        <v>45120</v>
      </c>
      <c r="C54" t="s">
        <v>7058</v>
      </c>
      <c r="D54" t="str">
        <f>VLOOKUP(Sales_Data!$C54,tbl_Customers[],2,FALSE)</f>
        <v>Customer_1449</v>
      </c>
      <c r="E54" t="str">
        <f>VLOOKUP(tbl_Sales[[#This Row],[Customer_ID]],tbl_Customers[],5,0)</f>
        <v>East</v>
      </c>
      <c r="F54" t="s">
        <v>8507</v>
      </c>
      <c r="G54" t="str">
        <f>VLOOKUP(Sales_Data!$F54,tbl_Products[],2,FALSE)</f>
        <v>Product_58</v>
      </c>
      <c r="H54" t="str">
        <f>VLOOKUP(tbl_Sales[[#This Row],[Product_ID]],tbl_Products[],3,0)</f>
        <v>Home Goods</v>
      </c>
      <c r="I54">
        <v>7</v>
      </c>
      <c r="J54" s="10">
        <f>VLOOKUP(tbl_Sales[[#This Row],[Product_ID]],tbl_Products[],4,0)</f>
        <v>23.97</v>
      </c>
      <c r="K54" s="6">
        <v>93.78</v>
      </c>
      <c r="L54" s="6">
        <f>tbl_Sales[[#This Row],[Price_per_Unit]]*tbl_Sales[[#This Row],[Quantity]]</f>
        <v>656.46</v>
      </c>
      <c r="M54" s="6">
        <f>tbl_Sales[[#This Row],[Cost_per_Unit]]*tbl_Sales[[#This Row],[Quantity]]</f>
        <v>167.79</v>
      </c>
      <c r="N54" s="6">
        <f>tbl_Sales[[#This Row],[Sales]]-tbl_Sales[[#This Row],[Total_Cost]]</f>
        <v>488.67000000000007</v>
      </c>
    </row>
    <row r="55" spans="1:14">
      <c r="A55" t="s">
        <v>59</v>
      </c>
      <c r="B55" s="4">
        <v>44967</v>
      </c>
      <c r="C55" t="s">
        <v>7059</v>
      </c>
      <c r="D55" t="str">
        <f>VLOOKUP(Sales_Data!$C55,tbl_Customers[],2,FALSE)</f>
        <v>Customer_787</v>
      </c>
      <c r="E55" t="str">
        <f>VLOOKUP(tbl_Sales[[#This Row],[Customer_ID]],tbl_Customers[],5,0)</f>
        <v>North</v>
      </c>
      <c r="F55" t="s">
        <v>8500</v>
      </c>
      <c r="G55" t="str">
        <f>VLOOKUP(Sales_Data!$F55,tbl_Products[],2,FALSE)</f>
        <v>Product_68</v>
      </c>
      <c r="H55" t="str">
        <f>VLOOKUP(tbl_Sales[[#This Row],[Product_ID]],tbl_Products[],3,0)</f>
        <v>Home Goods</v>
      </c>
      <c r="I55">
        <v>3</v>
      </c>
      <c r="J55" s="10">
        <f>VLOOKUP(tbl_Sales[[#This Row],[Product_ID]],tbl_Products[],4,0)</f>
        <v>17.45</v>
      </c>
      <c r="K55" s="6">
        <v>28.89</v>
      </c>
      <c r="L55" s="6">
        <f>tbl_Sales[[#This Row],[Price_per_Unit]]*tbl_Sales[[#This Row],[Quantity]]</f>
        <v>86.67</v>
      </c>
      <c r="M55" s="6">
        <f>tbl_Sales[[#This Row],[Cost_per_Unit]]*tbl_Sales[[#This Row],[Quantity]]</f>
        <v>52.349999999999994</v>
      </c>
      <c r="N55" s="6">
        <f>tbl_Sales[[#This Row],[Sales]]-tbl_Sales[[#This Row],[Total_Cost]]</f>
        <v>34.320000000000007</v>
      </c>
    </row>
    <row r="56" spans="1:14">
      <c r="A56" t="s">
        <v>60</v>
      </c>
      <c r="B56" s="4">
        <v>45209</v>
      </c>
      <c r="C56" t="s">
        <v>7060</v>
      </c>
      <c r="D56" t="str">
        <f>VLOOKUP(Sales_Data!$C56,tbl_Customers[],2,FALSE)</f>
        <v>Customer_1489</v>
      </c>
      <c r="E56" t="str">
        <f>VLOOKUP(tbl_Sales[[#This Row],[Customer_ID]],tbl_Customers[],5,0)</f>
        <v>South</v>
      </c>
      <c r="F56" t="s">
        <v>8532</v>
      </c>
      <c r="G56" t="str">
        <f>VLOOKUP(Sales_Data!$F56,tbl_Products[],2,FALSE)</f>
        <v>Product_23</v>
      </c>
      <c r="H56" t="str">
        <f>VLOOKUP(tbl_Sales[[#This Row],[Product_ID]],tbl_Products[],3,0)</f>
        <v>Apparel</v>
      </c>
      <c r="I56">
        <v>5</v>
      </c>
      <c r="J56" s="10">
        <f>VLOOKUP(tbl_Sales[[#This Row],[Product_ID]],tbl_Products[],4,0)</f>
        <v>2.85</v>
      </c>
      <c r="K56" s="6">
        <v>15.21</v>
      </c>
      <c r="L56" s="6">
        <f>tbl_Sales[[#This Row],[Price_per_Unit]]*tbl_Sales[[#This Row],[Quantity]]</f>
        <v>76.050000000000011</v>
      </c>
      <c r="M56" s="6">
        <f>tbl_Sales[[#This Row],[Cost_per_Unit]]*tbl_Sales[[#This Row],[Quantity]]</f>
        <v>14.25</v>
      </c>
      <c r="N56" s="6">
        <f>tbl_Sales[[#This Row],[Sales]]-tbl_Sales[[#This Row],[Total_Cost]]</f>
        <v>61.800000000000011</v>
      </c>
    </row>
    <row r="57" spans="1:14">
      <c r="A57" t="s">
        <v>61</v>
      </c>
      <c r="B57" s="4">
        <v>45077</v>
      </c>
      <c r="C57" t="s">
        <v>7061</v>
      </c>
      <c r="D57" t="str">
        <f>VLOOKUP(Sales_Data!$C57,tbl_Customers[],2,FALSE)</f>
        <v>Customer_1048</v>
      </c>
      <c r="E57" t="str">
        <f>VLOOKUP(tbl_Sales[[#This Row],[Customer_ID]],tbl_Customers[],5,0)</f>
        <v>North</v>
      </c>
      <c r="F57" t="s">
        <v>8533</v>
      </c>
      <c r="G57" t="str">
        <f>VLOOKUP(Sales_Data!$F57,tbl_Products[],2,FALSE)</f>
        <v>Product_34</v>
      </c>
      <c r="H57" t="str">
        <f>VLOOKUP(tbl_Sales[[#This Row],[Product_ID]],tbl_Products[],3,0)</f>
        <v>Electronics</v>
      </c>
      <c r="I57">
        <v>1</v>
      </c>
      <c r="J57" s="10">
        <f>VLOOKUP(tbl_Sales[[#This Row],[Product_ID]],tbl_Products[],4,0)</f>
        <v>21.9</v>
      </c>
      <c r="K57" s="6">
        <v>33.79</v>
      </c>
      <c r="L57" s="6">
        <f>tbl_Sales[[#This Row],[Price_per_Unit]]*tbl_Sales[[#This Row],[Quantity]]</f>
        <v>33.79</v>
      </c>
      <c r="M57" s="6">
        <f>tbl_Sales[[#This Row],[Cost_per_Unit]]*tbl_Sales[[#This Row],[Quantity]]</f>
        <v>21.9</v>
      </c>
      <c r="N57" s="6">
        <f>tbl_Sales[[#This Row],[Sales]]-tbl_Sales[[#This Row],[Total_Cost]]</f>
        <v>11.89</v>
      </c>
    </row>
    <row r="58" spans="1:14">
      <c r="A58" t="s">
        <v>62</v>
      </c>
      <c r="B58" s="4">
        <v>45248</v>
      </c>
      <c r="C58" t="s">
        <v>7062</v>
      </c>
      <c r="D58" t="str">
        <f>VLOOKUP(Sales_Data!$C58,tbl_Customers[],2,FALSE)</f>
        <v>Customer_1254</v>
      </c>
      <c r="E58" t="str">
        <f>VLOOKUP(tbl_Sales[[#This Row],[Customer_ID]],tbl_Customers[],5,0)</f>
        <v>East</v>
      </c>
      <c r="F58" t="s">
        <v>8509</v>
      </c>
      <c r="G58" t="str">
        <f>VLOOKUP(Sales_Data!$F58,tbl_Products[],2,FALSE)</f>
        <v>Product_45</v>
      </c>
      <c r="H58" t="str">
        <f>VLOOKUP(tbl_Sales[[#This Row],[Product_ID]],tbl_Products[],3,0)</f>
        <v>Home Goods</v>
      </c>
      <c r="I58">
        <v>1</v>
      </c>
      <c r="J58" s="10">
        <f>VLOOKUP(tbl_Sales[[#This Row],[Product_ID]],tbl_Products[],4,0)</f>
        <v>47.88</v>
      </c>
      <c r="K58" s="6">
        <v>84.02</v>
      </c>
      <c r="L58" s="6">
        <f>tbl_Sales[[#This Row],[Price_per_Unit]]*tbl_Sales[[#This Row],[Quantity]]</f>
        <v>84.02</v>
      </c>
      <c r="M58" s="6">
        <f>tbl_Sales[[#This Row],[Cost_per_Unit]]*tbl_Sales[[#This Row],[Quantity]]</f>
        <v>47.88</v>
      </c>
      <c r="N58" s="6">
        <f>tbl_Sales[[#This Row],[Sales]]-tbl_Sales[[#This Row],[Total_Cost]]</f>
        <v>36.139999999999993</v>
      </c>
    </row>
    <row r="59" spans="1:14">
      <c r="A59" t="s">
        <v>63</v>
      </c>
      <c r="B59" s="4">
        <v>45243</v>
      </c>
      <c r="C59" t="s">
        <v>7063</v>
      </c>
      <c r="D59" t="str">
        <f>VLOOKUP(Sales_Data!$C59,tbl_Customers[],2,FALSE)</f>
        <v>Customer_328</v>
      </c>
      <c r="E59" t="str">
        <f>VLOOKUP(tbl_Sales[[#This Row],[Customer_ID]],tbl_Customers[],5,0)</f>
        <v>North</v>
      </c>
      <c r="F59" t="s">
        <v>8506</v>
      </c>
      <c r="G59" t="str">
        <f>VLOOKUP(Sales_Data!$F59,tbl_Products[],2,FALSE)</f>
        <v>Product_43</v>
      </c>
      <c r="H59" t="str">
        <f>VLOOKUP(tbl_Sales[[#This Row],[Product_ID]],tbl_Products[],3,0)</f>
        <v>Health</v>
      </c>
      <c r="I59">
        <v>5</v>
      </c>
      <c r="J59" s="10">
        <f>VLOOKUP(tbl_Sales[[#This Row],[Product_ID]],tbl_Products[],4,0)</f>
        <v>4.59</v>
      </c>
      <c r="K59" s="6">
        <v>66.53</v>
      </c>
      <c r="L59" s="6">
        <f>tbl_Sales[[#This Row],[Price_per_Unit]]*tbl_Sales[[#This Row],[Quantity]]</f>
        <v>332.65</v>
      </c>
      <c r="M59" s="6">
        <f>tbl_Sales[[#This Row],[Cost_per_Unit]]*tbl_Sales[[#This Row],[Quantity]]</f>
        <v>22.95</v>
      </c>
      <c r="N59" s="6">
        <f>tbl_Sales[[#This Row],[Sales]]-tbl_Sales[[#This Row],[Total_Cost]]</f>
        <v>309.7</v>
      </c>
    </row>
    <row r="60" spans="1:14">
      <c r="A60" t="s">
        <v>64</v>
      </c>
      <c r="B60" s="4">
        <v>45112</v>
      </c>
      <c r="C60" t="s">
        <v>7064</v>
      </c>
      <c r="D60" t="str">
        <f>VLOOKUP(Sales_Data!$C60,tbl_Customers[],2,FALSE)</f>
        <v>Customer_776</v>
      </c>
      <c r="E60" t="str">
        <f>VLOOKUP(tbl_Sales[[#This Row],[Customer_ID]],tbl_Customers[],5,0)</f>
        <v>East</v>
      </c>
      <c r="F60" t="s">
        <v>8534</v>
      </c>
      <c r="G60" t="str">
        <f>VLOOKUP(Sales_Data!$F60,tbl_Products[],2,FALSE)</f>
        <v>Product_51</v>
      </c>
      <c r="H60" t="str">
        <f>VLOOKUP(tbl_Sales[[#This Row],[Product_ID]],tbl_Products[],3,0)</f>
        <v>Electronics</v>
      </c>
      <c r="I60">
        <v>3</v>
      </c>
      <c r="J60" s="10">
        <f>VLOOKUP(tbl_Sales[[#This Row],[Product_ID]],tbl_Products[],4,0)</f>
        <v>45.1</v>
      </c>
      <c r="K60" s="6">
        <v>19.670000000000002</v>
      </c>
      <c r="L60" s="6">
        <f>tbl_Sales[[#This Row],[Price_per_Unit]]*tbl_Sales[[#This Row],[Quantity]]</f>
        <v>59.010000000000005</v>
      </c>
      <c r="M60" s="6">
        <f>tbl_Sales[[#This Row],[Cost_per_Unit]]*tbl_Sales[[#This Row],[Quantity]]</f>
        <v>135.30000000000001</v>
      </c>
      <c r="N60" s="6">
        <f>tbl_Sales[[#This Row],[Sales]]-tbl_Sales[[#This Row],[Total_Cost]]</f>
        <v>-76.290000000000006</v>
      </c>
    </row>
    <row r="61" spans="1:14">
      <c r="A61" t="s">
        <v>65</v>
      </c>
      <c r="B61" s="4">
        <v>45222</v>
      </c>
      <c r="C61" t="s">
        <v>7065</v>
      </c>
      <c r="D61" t="str">
        <f>VLOOKUP(Sales_Data!$C61,tbl_Customers[],2,FALSE)</f>
        <v>Customer_1128</v>
      </c>
      <c r="E61" t="str">
        <f>VLOOKUP(tbl_Sales[[#This Row],[Customer_ID]],tbl_Customers[],5,0)</f>
        <v>East</v>
      </c>
      <c r="F61" t="s">
        <v>8535</v>
      </c>
      <c r="G61" t="str">
        <f>VLOOKUP(Sales_Data!$F61,tbl_Products[],2,FALSE)</f>
        <v>Product_54</v>
      </c>
      <c r="H61" t="str">
        <f>VLOOKUP(tbl_Sales[[#This Row],[Product_ID]],tbl_Products[],3,0)</f>
        <v>Apparel</v>
      </c>
      <c r="I61">
        <v>8</v>
      </c>
      <c r="J61" s="10">
        <f>VLOOKUP(tbl_Sales[[#This Row],[Product_ID]],tbl_Products[],4,0)</f>
        <v>1.35</v>
      </c>
      <c r="K61" s="6">
        <v>35.840000000000003</v>
      </c>
      <c r="L61" s="6">
        <f>tbl_Sales[[#This Row],[Price_per_Unit]]*tbl_Sales[[#This Row],[Quantity]]</f>
        <v>286.72000000000003</v>
      </c>
      <c r="M61" s="6">
        <f>tbl_Sales[[#This Row],[Cost_per_Unit]]*tbl_Sales[[#This Row],[Quantity]]</f>
        <v>10.8</v>
      </c>
      <c r="N61" s="6">
        <f>tbl_Sales[[#This Row],[Sales]]-tbl_Sales[[#This Row],[Total_Cost]]</f>
        <v>275.92</v>
      </c>
    </row>
    <row r="62" spans="1:14">
      <c r="A62" t="s">
        <v>66</v>
      </c>
      <c r="B62" s="4">
        <v>45025</v>
      </c>
      <c r="C62" t="s">
        <v>7066</v>
      </c>
      <c r="D62" t="str">
        <f>VLOOKUP(Sales_Data!$C62,tbl_Customers[],2,FALSE)</f>
        <v>Customer_780</v>
      </c>
      <c r="E62" t="str">
        <f>VLOOKUP(tbl_Sales[[#This Row],[Customer_ID]],tbl_Customers[],5,0)</f>
        <v>West</v>
      </c>
      <c r="F62" t="s">
        <v>8531</v>
      </c>
      <c r="G62" t="str">
        <f>VLOOKUP(Sales_Data!$F62,tbl_Products[],2,FALSE)</f>
        <v>Product_36</v>
      </c>
      <c r="H62" t="str">
        <f>VLOOKUP(tbl_Sales[[#This Row],[Product_ID]],tbl_Products[],3,0)</f>
        <v>Home Goods</v>
      </c>
      <c r="I62">
        <v>2</v>
      </c>
      <c r="J62" s="10">
        <f>VLOOKUP(tbl_Sales[[#This Row],[Product_ID]],tbl_Products[],4,0)</f>
        <v>32.54</v>
      </c>
      <c r="K62" s="6">
        <v>7.59</v>
      </c>
      <c r="L62" s="6">
        <f>tbl_Sales[[#This Row],[Price_per_Unit]]*tbl_Sales[[#This Row],[Quantity]]</f>
        <v>15.18</v>
      </c>
      <c r="M62" s="6">
        <f>tbl_Sales[[#This Row],[Cost_per_Unit]]*tbl_Sales[[#This Row],[Quantity]]</f>
        <v>65.08</v>
      </c>
      <c r="N62" s="6">
        <f>tbl_Sales[[#This Row],[Sales]]-tbl_Sales[[#This Row],[Total_Cost]]</f>
        <v>-49.9</v>
      </c>
    </row>
    <row r="63" spans="1:14">
      <c r="A63" t="s">
        <v>67</v>
      </c>
      <c r="B63" s="4">
        <v>45287</v>
      </c>
      <c r="C63" t="s">
        <v>7067</v>
      </c>
      <c r="D63" t="str">
        <f>VLOOKUP(Sales_Data!$C63,tbl_Customers[],2,FALSE)</f>
        <v>Customer_90</v>
      </c>
      <c r="E63" t="str">
        <f>VLOOKUP(tbl_Sales[[#This Row],[Customer_ID]],tbl_Customers[],5,0)</f>
        <v>North</v>
      </c>
      <c r="F63" t="s">
        <v>8536</v>
      </c>
      <c r="G63" t="str">
        <f>VLOOKUP(Sales_Data!$F63,tbl_Products[],2,FALSE)</f>
        <v>Product_40</v>
      </c>
      <c r="H63" t="str">
        <f>VLOOKUP(tbl_Sales[[#This Row],[Product_ID]],tbl_Products[],3,0)</f>
        <v>Health</v>
      </c>
      <c r="I63">
        <v>9</v>
      </c>
      <c r="J63" s="10">
        <f>VLOOKUP(tbl_Sales[[#This Row],[Product_ID]],tbl_Products[],4,0)</f>
        <v>30.96</v>
      </c>
      <c r="K63" s="6">
        <v>48.4</v>
      </c>
      <c r="L63" s="6">
        <f>tbl_Sales[[#This Row],[Price_per_Unit]]*tbl_Sales[[#This Row],[Quantity]]</f>
        <v>435.59999999999997</v>
      </c>
      <c r="M63" s="6">
        <f>tbl_Sales[[#This Row],[Cost_per_Unit]]*tbl_Sales[[#This Row],[Quantity]]</f>
        <v>278.64</v>
      </c>
      <c r="N63" s="6">
        <f>tbl_Sales[[#This Row],[Sales]]-tbl_Sales[[#This Row],[Total_Cost]]</f>
        <v>156.95999999999998</v>
      </c>
    </row>
    <row r="64" spans="1:14">
      <c r="A64" t="s">
        <v>68</v>
      </c>
      <c r="B64" s="4">
        <v>44962</v>
      </c>
      <c r="C64" t="s">
        <v>7068</v>
      </c>
      <c r="D64" t="str">
        <f>VLOOKUP(Sales_Data!$C64,tbl_Customers[],2,FALSE)</f>
        <v>Customer_350</v>
      </c>
      <c r="E64" t="str">
        <f>VLOOKUP(tbl_Sales[[#This Row],[Customer_ID]],tbl_Customers[],5,0)</f>
        <v>West</v>
      </c>
      <c r="F64" t="s">
        <v>8528</v>
      </c>
      <c r="G64" t="str">
        <f>VLOOKUP(Sales_Data!$F64,tbl_Products[],2,FALSE)</f>
        <v>Product_25</v>
      </c>
      <c r="H64" t="str">
        <f>VLOOKUP(tbl_Sales[[#This Row],[Product_ID]],tbl_Products[],3,0)</f>
        <v>Electronics</v>
      </c>
      <c r="I64">
        <v>3</v>
      </c>
      <c r="J64" s="10">
        <f>VLOOKUP(tbl_Sales[[#This Row],[Product_ID]],tbl_Products[],4,0)</f>
        <v>48.19</v>
      </c>
      <c r="K64" s="6">
        <v>23.28</v>
      </c>
      <c r="L64" s="6">
        <f>tbl_Sales[[#This Row],[Price_per_Unit]]*tbl_Sales[[#This Row],[Quantity]]</f>
        <v>69.84</v>
      </c>
      <c r="M64" s="6">
        <f>tbl_Sales[[#This Row],[Cost_per_Unit]]*tbl_Sales[[#This Row],[Quantity]]</f>
        <v>144.57</v>
      </c>
      <c r="N64" s="6">
        <f>tbl_Sales[[#This Row],[Sales]]-tbl_Sales[[#This Row],[Total_Cost]]</f>
        <v>-74.72999999999999</v>
      </c>
    </row>
    <row r="65" spans="1:14">
      <c r="A65" t="s">
        <v>69</v>
      </c>
      <c r="B65" s="4">
        <v>44950</v>
      </c>
      <c r="C65" t="s">
        <v>7069</v>
      </c>
      <c r="D65" t="str">
        <f>VLOOKUP(Sales_Data!$C65,tbl_Customers[],2,FALSE)</f>
        <v>Customer_687</v>
      </c>
      <c r="E65" t="str">
        <f>VLOOKUP(tbl_Sales[[#This Row],[Customer_ID]],tbl_Customers[],5,0)</f>
        <v>West</v>
      </c>
      <c r="F65" t="s">
        <v>8495</v>
      </c>
      <c r="G65" t="str">
        <f>VLOOKUP(Sales_Data!$F65,tbl_Products[],2,FALSE)</f>
        <v>Product_6</v>
      </c>
      <c r="H65" t="str">
        <f>VLOOKUP(tbl_Sales[[#This Row],[Product_ID]],tbl_Products[],3,0)</f>
        <v>Apparel</v>
      </c>
      <c r="I65">
        <v>3</v>
      </c>
      <c r="J65" s="10">
        <f>VLOOKUP(tbl_Sales[[#This Row],[Product_ID]],tbl_Products[],4,0)</f>
        <v>33.65</v>
      </c>
      <c r="K65" s="6">
        <v>46.81</v>
      </c>
      <c r="L65" s="6">
        <f>tbl_Sales[[#This Row],[Price_per_Unit]]*tbl_Sales[[#This Row],[Quantity]]</f>
        <v>140.43</v>
      </c>
      <c r="M65" s="6">
        <f>tbl_Sales[[#This Row],[Cost_per_Unit]]*tbl_Sales[[#This Row],[Quantity]]</f>
        <v>100.94999999999999</v>
      </c>
      <c r="N65" s="6">
        <f>tbl_Sales[[#This Row],[Sales]]-tbl_Sales[[#This Row],[Total_Cost]]</f>
        <v>39.480000000000018</v>
      </c>
    </row>
    <row r="66" spans="1:14">
      <c r="A66" t="s">
        <v>70</v>
      </c>
      <c r="B66" s="4">
        <v>45265</v>
      </c>
      <c r="C66" t="s">
        <v>7070</v>
      </c>
      <c r="D66" t="str">
        <f>VLOOKUP(Sales_Data!$C66,tbl_Customers[],2,FALSE)</f>
        <v>Customer_1159</v>
      </c>
      <c r="E66" t="str">
        <f>VLOOKUP(tbl_Sales[[#This Row],[Customer_ID]],tbl_Customers[],5,0)</f>
        <v>South</v>
      </c>
      <c r="F66" t="s">
        <v>8537</v>
      </c>
      <c r="G66" t="str">
        <f>VLOOKUP(Sales_Data!$F66,tbl_Products[],2,FALSE)</f>
        <v>Product_75</v>
      </c>
      <c r="H66" t="str">
        <f>VLOOKUP(tbl_Sales[[#This Row],[Product_ID]],tbl_Products[],3,0)</f>
        <v>Electronics</v>
      </c>
      <c r="I66">
        <v>6</v>
      </c>
      <c r="J66" s="10">
        <f>VLOOKUP(tbl_Sales[[#This Row],[Product_ID]],tbl_Products[],4,0)</f>
        <v>2.25</v>
      </c>
      <c r="K66" s="6">
        <v>28.49</v>
      </c>
      <c r="L66" s="6">
        <f>tbl_Sales[[#This Row],[Price_per_Unit]]*tbl_Sales[[#This Row],[Quantity]]</f>
        <v>170.94</v>
      </c>
      <c r="M66" s="6">
        <f>tbl_Sales[[#This Row],[Cost_per_Unit]]*tbl_Sales[[#This Row],[Quantity]]</f>
        <v>13.5</v>
      </c>
      <c r="N66" s="6">
        <f>tbl_Sales[[#This Row],[Sales]]-tbl_Sales[[#This Row],[Total_Cost]]</f>
        <v>157.44</v>
      </c>
    </row>
    <row r="67" spans="1:14">
      <c r="A67" t="s">
        <v>71</v>
      </c>
      <c r="B67" s="4">
        <v>45043</v>
      </c>
      <c r="C67" t="s">
        <v>7071</v>
      </c>
      <c r="D67" t="str">
        <f>VLOOKUP(Sales_Data!$C67,tbl_Customers[],2,FALSE)</f>
        <v>Customer_1351</v>
      </c>
      <c r="E67" t="str">
        <f>VLOOKUP(tbl_Sales[[#This Row],[Customer_ID]],tbl_Customers[],5,0)</f>
        <v>South</v>
      </c>
      <c r="F67" t="s">
        <v>8516</v>
      </c>
      <c r="G67" t="str">
        <f>VLOOKUP(Sales_Data!$F67,tbl_Products[],2,FALSE)</f>
        <v>Product_67</v>
      </c>
      <c r="H67" t="str">
        <f>VLOOKUP(tbl_Sales[[#This Row],[Product_ID]],tbl_Products[],3,0)</f>
        <v>Toys</v>
      </c>
      <c r="I67">
        <v>1</v>
      </c>
      <c r="J67" s="10">
        <f>VLOOKUP(tbl_Sales[[#This Row],[Product_ID]],tbl_Products[],4,0)</f>
        <v>13.68</v>
      </c>
      <c r="K67" s="6">
        <v>90.76</v>
      </c>
      <c r="L67" s="6">
        <f>tbl_Sales[[#This Row],[Price_per_Unit]]*tbl_Sales[[#This Row],[Quantity]]</f>
        <v>90.76</v>
      </c>
      <c r="M67" s="6">
        <f>tbl_Sales[[#This Row],[Cost_per_Unit]]*tbl_Sales[[#This Row],[Quantity]]</f>
        <v>13.68</v>
      </c>
      <c r="N67" s="6">
        <f>tbl_Sales[[#This Row],[Sales]]-tbl_Sales[[#This Row],[Total_Cost]]</f>
        <v>77.080000000000013</v>
      </c>
    </row>
    <row r="68" spans="1:14">
      <c r="A68" t="s">
        <v>72</v>
      </c>
      <c r="B68" s="4">
        <v>45075</v>
      </c>
      <c r="C68" t="s">
        <v>7072</v>
      </c>
      <c r="D68" t="str">
        <f>VLOOKUP(Sales_Data!$C68,tbl_Customers[],2,FALSE)</f>
        <v>Customer_308</v>
      </c>
      <c r="E68" t="str">
        <f>VLOOKUP(tbl_Sales[[#This Row],[Customer_ID]],tbl_Customers[],5,0)</f>
        <v>South</v>
      </c>
      <c r="F68" t="s">
        <v>8538</v>
      </c>
      <c r="G68" t="str">
        <f>VLOOKUP(Sales_Data!$F68,tbl_Products[],2,FALSE)</f>
        <v>Product_44</v>
      </c>
      <c r="H68" t="str">
        <f>VLOOKUP(tbl_Sales[[#This Row],[Product_ID]],tbl_Products[],3,0)</f>
        <v>Electronics</v>
      </c>
      <c r="I68">
        <v>1</v>
      </c>
      <c r="J68" s="10">
        <f>VLOOKUP(tbl_Sales[[#This Row],[Product_ID]],tbl_Products[],4,0)</f>
        <v>39.729999999999997</v>
      </c>
      <c r="K68" s="6">
        <v>26.18</v>
      </c>
      <c r="L68" s="6">
        <f>tbl_Sales[[#This Row],[Price_per_Unit]]*tbl_Sales[[#This Row],[Quantity]]</f>
        <v>26.18</v>
      </c>
      <c r="M68" s="6">
        <f>tbl_Sales[[#This Row],[Cost_per_Unit]]*tbl_Sales[[#This Row],[Quantity]]</f>
        <v>39.729999999999997</v>
      </c>
      <c r="N68" s="6">
        <f>tbl_Sales[[#This Row],[Sales]]-tbl_Sales[[#This Row],[Total_Cost]]</f>
        <v>-13.549999999999997</v>
      </c>
    </row>
    <row r="69" spans="1:14">
      <c r="A69" t="s">
        <v>73</v>
      </c>
      <c r="B69" s="4">
        <v>44967</v>
      </c>
      <c r="C69" t="s">
        <v>7073</v>
      </c>
      <c r="D69" t="str">
        <f>VLOOKUP(Sales_Data!$C69,tbl_Customers[],2,FALSE)</f>
        <v>Customer_333</v>
      </c>
      <c r="E69" t="str">
        <f>VLOOKUP(tbl_Sales[[#This Row],[Customer_ID]],tbl_Customers[],5,0)</f>
        <v>South</v>
      </c>
      <c r="F69" t="s">
        <v>8539</v>
      </c>
      <c r="G69" t="str">
        <f>VLOOKUP(Sales_Data!$F69,tbl_Products[],2,FALSE)</f>
        <v>Product_16</v>
      </c>
      <c r="H69" t="str">
        <f>VLOOKUP(tbl_Sales[[#This Row],[Product_ID]],tbl_Products[],3,0)</f>
        <v>Home Goods</v>
      </c>
      <c r="I69">
        <v>1</v>
      </c>
      <c r="J69" s="10">
        <f>VLOOKUP(tbl_Sales[[#This Row],[Product_ID]],tbl_Products[],4,0)</f>
        <v>15.25</v>
      </c>
      <c r="K69" s="6">
        <v>95.77</v>
      </c>
      <c r="L69" s="6">
        <f>tbl_Sales[[#This Row],[Price_per_Unit]]*tbl_Sales[[#This Row],[Quantity]]</f>
        <v>95.77</v>
      </c>
      <c r="M69" s="6">
        <f>tbl_Sales[[#This Row],[Cost_per_Unit]]*tbl_Sales[[#This Row],[Quantity]]</f>
        <v>15.25</v>
      </c>
      <c r="N69" s="6">
        <f>tbl_Sales[[#This Row],[Sales]]-tbl_Sales[[#This Row],[Total_Cost]]</f>
        <v>80.52</v>
      </c>
    </row>
    <row r="70" spans="1:14">
      <c r="A70" t="s">
        <v>74</v>
      </c>
      <c r="B70" s="4">
        <v>45046</v>
      </c>
      <c r="C70" t="s">
        <v>7074</v>
      </c>
      <c r="D70" t="str">
        <f>VLOOKUP(Sales_Data!$C70,tbl_Customers[],2,FALSE)</f>
        <v>Customer_297</v>
      </c>
      <c r="E70" t="str">
        <f>VLOOKUP(tbl_Sales[[#This Row],[Customer_ID]],tbl_Customers[],5,0)</f>
        <v>East</v>
      </c>
      <c r="F70" t="s">
        <v>8525</v>
      </c>
      <c r="G70" t="str">
        <f>VLOOKUP(Sales_Data!$F70,tbl_Products[],2,FALSE)</f>
        <v>Product_56</v>
      </c>
      <c r="H70" t="str">
        <f>VLOOKUP(tbl_Sales[[#This Row],[Product_ID]],tbl_Products[],3,0)</f>
        <v>Apparel</v>
      </c>
      <c r="I70">
        <v>8</v>
      </c>
      <c r="J70" s="10">
        <f>VLOOKUP(tbl_Sales[[#This Row],[Product_ID]],tbl_Products[],4,0)</f>
        <v>3.21</v>
      </c>
      <c r="K70" s="6">
        <v>26.82</v>
      </c>
      <c r="L70" s="6">
        <f>tbl_Sales[[#This Row],[Price_per_Unit]]*tbl_Sales[[#This Row],[Quantity]]</f>
        <v>214.56</v>
      </c>
      <c r="M70" s="6">
        <f>tbl_Sales[[#This Row],[Cost_per_Unit]]*tbl_Sales[[#This Row],[Quantity]]</f>
        <v>25.68</v>
      </c>
      <c r="N70" s="6">
        <f>tbl_Sales[[#This Row],[Sales]]-tbl_Sales[[#This Row],[Total_Cost]]</f>
        <v>188.88</v>
      </c>
    </row>
    <row r="71" spans="1:14">
      <c r="A71" t="s">
        <v>75</v>
      </c>
      <c r="B71" s="4">
        <v>44978</v>
      </c>
      <c r="C71" t="s">
        <v>7035</v>
      </c>
      <c r="D71" t="str">
        <f>VLOOKUP(Sales_Data!$C71,tbl_Customers[],2,FALSE)</f>
        <v>Customer_367</v>
      </c>
      <c r="E71" t="str">
        <f>VLOOKUP(tbl_Sales[[#This Row],[Customer_ID]],tbl_Customers[],5,0)</f>
        <v>North</v>
      </c>
      <c r="F71" t="s">
        <v>8513</v>
      </c>
      <c r="G71" t="str">
        <f>VLOOKUP(Sales_Data!$F71,tbl_Products[],2,FALSE)</f>
        <v>Product_59</v>
      </c>
      <c r="H71" t="str">
        <f>VLOOKUP(tbl_Sales[[#This Row],[Product_ID]],tbl_Products[],3,0)</f>
        <v>Home Goods</v>
      </c>
      <c r="I71">
        <v>1</v>
      </c>
      <c r="J71" s="10">
        <f>VLOOKUP(tbl_Sales[[#This Row],[Product_ID]],tbl_Products[],4,0)</f>
        <v>40.85</v>
      </c>
      <c r="K71" s="6">
        <v>39.75</v>
      </c>
      <c r="L71" s="6">
        <f>tbl_Sales[[#This Row],[Price_per_Unit]]*tbl_Sales[[#This Row],[Quantity]]</f>
        <v>39.75</v>
      </c>
      <c r="M71" s="6">
        <f>tbl_Sales[[#This Row],[Cost_per_Unit]]*tbl_Sales[[#This Row],[Quantity]]</f>
        <v>40.85</v>
      </c>
      <c r="N71" s="6">
        <f>tbl_Sales[[#This Row],[Sales]]-tbl_Sales[[#This Row],[Total_Cost]]</f>
        <v>-1.1000000000000014</v>
      </c>
    </row>
    <row r="72" spans="1:14">
      <c r="A72" t="s">
        <v>76</v>
      </c>
      <c r="B72" s="4">
        <v>45121</v>
      </c>
      <c r="C72" t="s">
        <v>7075</v>
      </c>
      <c r="D72" t="str">
        <f>VLOOKUP(Sales_Data!$C72,tbl_Customers[],2,FALSE)</f>
        <v>Customer_1459</v>
      </c>
      <c r="E72" t="str">
        <f>VLOOKUP(tbl_Sales[[#This Row],[Customer_ID]],tbl_Customers[],5,0)</f>
        <v>North</v>
      </c>
      <c r="F72" t="s">
        <v>8497</v>
      </c>
      <c r="G72" t="str">
        <f>VLOOKUP(Sales_Data!$F72,tbl_Products[],2,FALSE)</f>
        <v>Product_73</v>
      </c>
      <c r="H72" t="str">
        <f>VLOOKUP(tbl_Sales[[#This Row],[Product_ID]],tbl_Products[],3,0)</f>
        <v>Apparel</v>
      </c>
      <c r="I72">
        <v>6</v>
      </c>
      <c r="J72" s="10">
        <f>VLOOKUP(tbl_Sales[[#This Row],[Product_ID]],tbl_Products[],4,0)</f>
        <v>1.21</v>
      </c>
      <c r="K72" s="6">
        <v>61.92</v>
      </c>
      <c r="L72" s="6">
        <f>tbl_Sales[[#This Row],[Price_per_Unit]]*tbl_Sales[[#This Row],[Quantity]]</f>
        <v>371.52</v>
      </c>
      <c r="M72" s="6">
        <f>tbl_Sales[[#This Row],[Cost_per_Unit]]*tbl_Sales[[#This Row],[Quantity]]</f>
        <v>7.26</v>
      </c>
      <c r="N72" s="6">
        <f>tbl_Sales[[#This Row],[Sales]]-tbl_Sales[[#This Row],[Total_Cost]]</f>
        <v>364.26</v>
      </c>
    </row>
    <row r="73" spans="1:14">
      <c r="A73" t="s">
        <v>77</v>
      </c>
      <c r="B73" s="4">
        <v>45069</v>
      </c>
      <c r="C73" t="s">
        <v>7076</v>
      </c>
      <c r="D73" t="str">
        <f>VLOOKUP(Sales_Data!$C73,tbl_Customers[],2,FALSE)</f>
        <v>Customer_106</v>
      </c>
      <c r="E73" t="str">
        <f>VLOOKUP(tbl_Sales[[#This Row],[Customer_ID]],tbl_Customers[],5,0)</f>
        <v>South</v>
      </c>
      <c r="F73" t="s">
        <v>8509</v>
      </c>
      <c r="G73" t="str">
        <f>VLOOKUP(Sales_Data!$F73,tbl_Products[],2,FALSE)</f>
        <v>Product_45</v>
      </c>
      <c r="H73" t="str">
        <f>VLOOKUP(tbl_Sales[[#This Row],[Product_ID]],tbl_Products[],3,0)</f>
        <v>Home Goods</v>
      </c>
      <c r="I73">
        <v>7</v>
      </c>
      <c r="J73" s="10">
        <f>VLOOKUP(tbl_Sales[[#This Row],[Product_ID]],tbl_Products[],4,0)</f>
        <v>47.88</v>
      </c>
      <c r="K73" s="6">
        <v>46.41</v>
      </c>
      <c r="L73" s="6">
        <f>tbl_Sales[[#This Row],[Price_per_Unit]]*tbl_Sales[[#This Row],[Quantity]]</f>
        <v>324.87</v>
      </c>
      <c r="M73" s="6">
        <f>tbl_Sales[[#This Row],[Cost_per_Unit]]*tbl_Sales[[#This Row],[Quantity]]</f>
        <v>335.16</v>
      </c>
      <c r="N73" s="6">
        <f>tbl_Sales[[#This Row],[Sales]]-tbl_Sales[[#This Row],[Total_Cost]]</f>
        <v>-10.29000000000002</v>
      </c>
    </row>
    <row r="74" spans="1:14">
      <c r="A74" t="s">
        <v>78</v>
      </c>
      <c r="B74" s="4">
        <v>45159</v>
      </c>
      <c r="C74" t="s">
        <v>7077</v>
      </c>
      <c r="D74" t="str">
        <f>VLOOKUP(Sales_Data!$C74,tbl_Customers[],2,FALSE)</f>
        <v>Customer_860</v>
      </c>
      <c r="E74" t="str">
        <f>VLOOKUP(tbl_Sales[[#This Row],[Customer_ID]],tbl_Customers[],5,0)</f>
        <v>West</v>
      </c>
      <c r="F74" t="s">
        <v>8540</v>
      </c>
      <c r="G74" t="str">
        <f>VLOOKUP(Sales_Data!$F74,tbl_Products[],2,FALSE)</f>
        <v>Product_37</v>
      </c>
      <c r="H74" t="str">
        <f>VLOOKUP(tbl_Sales[[#This Row],[Product_ID]],tbl_Products[],3,0)</f>
        <v>Toys</v>
      </c>
      <c r="I74">
        <v>5</v>
      </c>
      <c r="J74" s="10">
        <f>VLOOKUP(tbl_Sales[[#This Row],[Product_ID]],tbl_Products[],4,0)</f>
        <v>29.86</v>
      </c>
      <c r="K74" s="6">
        <v>73.739999999999995</v>
      </c>
      <c r="L74" s="6">
        <f>tbl_Sales[[#This Row],[Price_per_Unit]]*tbl_Sales[[#This Row],[Quantity]]</f>
        <v>368.7</v>
      </c>
      <c r="M74" s="6">
        <f>tbl_Sales[[#This Row],[Cost_per_Unit]]*tbl_Sales[[#This Row],[Quantity]]</f>
        <v>149.30000000000001</v>
      </c>
      <c r="N74" s="6">
        <f>tbl_Sales[[#This Row],[Sales]]-tbl_Sales[[#This Row],[Total_Cost]]</f>
        <v>219.39999999999998</v>
      </c>
    </row>
    <row r="75" spans="1:14">
      <c r="A75" t="s">
        <v>79</v>
      </c>
      <c r="B75" s="4">
        <v>45252</v>
      </c>
      <c r="C75" t="s">
        <v>7078</v>
      </c>
      <c r="D75" t="str">
        <f>VLOOKUP(Sales_Data!$C75,tbl_Customers[],2,FALSE)</f>
        <v>Customer_631</v>
      </c>
      <c r="E75" t="str">
        <f>VLOOKUP(tbl_Sales[[#This Row],[Customer_ID]],tbl_Customers[],5,0)</f>
        <v>West</v>
      </c>
      <c r="F75" t="s">
        <v>8494</v>
      </c>
      <c r="G75" t="str">
        <f>VLOOKUP(Sales_Data!$F75,tbl_Products[],2,FALSE)</f>
        <v>Product_15</v>
      </c>
      <c r="H75" t="str">
        <f>VLOOKUP(tbl_Sales[[#This Row],[Product_ID]],tbl_Products[],3,0)</f>
        <v>Apparel</v>
      </c>
      <c r="I75">
        <v>7</v>
      </c>
      <c r="J75" s="10">
        <f>VLOOKUP(tbl_Sales[[#This Row],[Product_ID]],tbl_Products[],4,0)</f>
        <v>22.93</v>
      </c>
      <c r="K75" s="6">
        <v>25.82</v>
      </c>
      <c r="L75" s="6">
        <f>tbl_Sales[[#This Row],[Price_per_Unit]]*tbl_Sales[[#This Row],[Quantity]]</f>
        <v>180.74</v>
      </c>
      <c r="M75" s="6">
        <f>tbl_Sales[[#This Row],[Cost_per_Unit]]*tbl_Sales[[#This Row],[Quantity]]</f>
        <v>160.51</v>
      </c>
      <c r="N75" s="6">
        <f>tbl_Sales[[#This Row],[Sales]]-tbl_Sales[[#This Row],[Total_Cost]]</f>
        <v>20.230000000000018</v>
      </c>
    </row>
    <row r="76" spans="1:14">
      <c r="A76" t="s">
        <v>80</v>
      </c>
      <c r="B76" s="4">
        <v>45113</v>
      </c>
      <c r="C76" t="s">
        <v>7079</v>
      </c>
      <c r="D76" t="str">
        <f>VLOOKUP(Sales_Data!$C76,tbl_Customers[],2,FALSE)</f>
        <v>Customer_634</v>
      </c>
      <c r="E76" t="str">
        <f>VLOOKUP(tbl_Sales[[#This Row],[Customer_ID]],tbl_Customers[],5,0)</f>
        <v>North</v>
      </c>
      <c r="F76" t="s">
        <v>8514</v>
      </c>
      <c r="G76" t="str">
        <f>VLOOKUP(Sales_Data!$F76,tbl_Products[],2,FALSE)</f>
        <v>Product_2</v>
      </c>
      <c r="H76" t="str">
        <f>VLOOKUP(tbl_Sales[[#This Row],[Product_ID]],tbl_Products[],3,0)</f>
        <v>Health</v>
      </c>
      <c r="I76">
        <v>7</v>
      </c>
      <c r="J76" s="10">
        <f>VLOOKUP(tbl_Sales[[#This Row],[Product_ID]],tbl_Products[],4,0)</f>
        <v>12.41</v>
      </c>
      <c r="K76" s="6">
        <v>62.8</v>
      </c>
      <c r="L76" s="6">
        <f>tbl_Sales[[#This Row],[Price_per_Unit]]*tbl_Sales[[#This Row],[Quantity]]</f>
        <v>439.59999999999997</v>
      </c>
      <c r="M76" s="6">
        <f>tbl_Sales[[#This Row],[Cost_per_Unit]]*tbl_Sales[[#This Row],[Quantity]]</f>
        <v>86.87</v>
      </c>
      <c r="N76" s="6">
        <f>tbl_Sales[[#This Row],[Sales]]-tbl_Sales[[#This Row],[Total_Cost]]</f>
        <v>352.72999999999996</v>
      </c>
    </row>
    <row r="77" spans="1:14">
      <c r="A77" t="s">
        <v>81</v>
      </c>
      <c r="B77" s="4">
        <v>45010</v>
      </c>
      <c r="C77" t="s">
        <v>7080</v>
      </c>
      <c r="D77" t="str">
        <f>VLOOKUP(Sales_Data!$C77,tbl_Customers[],2,FALSE)</f>
        <v>Customer_1496</v>
      </c>
      <c r="E77" t="str">
        <f>VLOOKUP(tbl_Sales[[#This Row],[Customer_ID]],tbl_Customers[],5,0)</f>
        <v>West</v>
      </c>
      <c r="F77" t="s">
        <v>8521</v>
      </c>
      <c r="G77" t="str">
        <f>VLOOKUP(Sales_Data!$F77,tbl_Products[],2,FALSE)</f>
        <v>Product_64</v>
      </c>
      <c r="H77" t="str">
        <f>VLOOKUP(tbl_Sales[[#This Row],[Product_ID]],tbl_Products[],3,0)</f>
        <v>Home Goods</v>
      </c>
      <c r="I77">
        <v>2</v>
      </c>
      <c r="J77" s="10">
        <f>VLOOKUP(tbl_Sales[[#This Row],[Product_ID]],tbl_Products[],4,0)</f>
        <v>16.21</v>
      </c>
      <c r="K77" s="6">
        <v>40.369999999999997</v>
      </c>
      <c r="L77" s="6">
        <f>tbl_Sales[[#This Row],[Price_per_Unit]]*tbl_Sales[[#This Row],[Quantity]]</f>
        <v>80.739999999999995</v>
      </c>
      <c r="M77" s="6">
        <f>tbl_Sales[[#This Row],[Cost_per_Unit]]*tbl_Sales[[#This Row],[Quantity]]</f>
        <v>32.42</v>
      </c>
      <c r="N77" s="6">
        <f>tbl_Sales[[#This Row],[Sales]]-tbl_Sales[[#This Row],[Total_Cost]]</f>
        <v>48.319999999999993</v>
      </c>
    </row>
    <row r="78" spans="1:14">
      <c r="A78" t="s">
        <v>82</v>
      </c>
      <c r="B78" s="4">
        <v>45116</v>
      </c>
      <c r="C78" t="s">
        <v>7081</v>
      </c>
      <c r="D78" t="str">
        <f>VLOOKUP(Sales_Data!$C78,tbl_Customers[],2,FALSE)</f>
        <v>Customer_914</v>
      </c>
      <c r="E78" t="str">
        <f>VLOOKUP(tbl_Sales[[#This Row],[Customer_ID]],tbl_Customers[],5,0)</f>
        <v>South</v>
      </c>
      <c r="F78" t="s">
        <v>8503</v>
      </c>
      <c r="G78" t="str">
        <f>VLOOKUP(Sales_Data!$F78,tbl_Products[],2,FALSE)</f>
        <v>Product_19</v>
      </c>
      <c r="H78" t="str">
        <f>VLOOKUP(tbl_Sales[[#This Row],[Product_ID]],tbl_Products[],3,0)</f>
        <v>Apparel</v>
      </c>
      <c r="I78">
        <v>5</v>
      </c>
      <c r="J78" s="10">
        <f>VLOOKUP(tbl_Sales[[#This Row],[Product_ID]],tbl_Products[],4,0)</f>
        <v>41.78</v>
      </c>
      <c r="K78" s="6">
        <v>42.54</v>
      </c>
      <c r="L78" s="6">
        <f>tbl_Sales[[#This Row],[Price_per_Unit]]*tbl_Sales[[#This Row],[Quantity]]</f>
        <v>212.7</v>
      </c>
      <c r="M78" s="6">
        <f>tbl_Sales[[#This Row],[Cost_per_Unit]]*tbl_Sales[[#This Row],[Quantity]]</f>
        <v>208.9</v>
      </c>
      <c r="N78" s="6">
        <f>tbl_Sales[[#This Row],[Sales]]-tbl_Sales[[#This Row],[Total_Cost]]</f>
        <v>3.7999999999999829</v>
      </c>
    </row>
    <row r="79" spans="1:14">
      <c r="A79" t="s">
        <v>83</v>
      </c>
      <c r="B79" s="4">
        <v>45108</v>
      </c>
      <c r="C79" t="s">
        <v>7082</v>
      </c>
      <c r="D79" t="str">
        <f>VLOOKUP(Sales_Data!$C79,tbl_Customers[],2,FALSE)</f>
        <v>Customer_592</v>
      </c>
      <c r="E79" t="str">
        <f>VLOOKUP(tbl_Sales[[#This Row],[Customer_ID]],tbl_Customers[],5,0)</f>
        <v>South</v>
      </c>
      <c r="F79" t="s">
        <v>8541</v>
      </c>
      <c r="G79" t="str">
        <f>VLOOKUP(Sales_Data!$F79,tbl_Products[],2,FALSE)</f>
        <v>Product_60</v>
      </c>
      <c r="H79" t="str">
        <f>VLOOKUP(tbl_Sales[[#This Row],[Product_ID]],tbl_Products[],3,0)</f>
        <v>Health</v>
      </c>
      <c r="I79">
        <v>8</v>
      </c>
      <c r="J79" s="10">
        <f>VLOOKUP(tbl_Sales[[#This Row],[Product_ID]],tbl_Products[],4,0)</f>
        <v>1.01</v>
      </c>
      <c r="K79" s="6">
        <v>64.42</v>
      </c>
      <c r="L79" s="6">
        <f>tbl_Sales[[#This Row],[Price_per_Unit]]*tbl_Sales[[#This Row],[Quantity]]</f>
        <v>515.36</v>
      </c>
      <c r="M79" s="6">
        <f>tbl_Sales[[#This Row],[Cost_per_Unit]]*tbl_Sales[[#This Row],[Quantity]]</f>
        <v>8.08</v>
      </c>
      <c r="N79" s="6">
        <f>tbl_Sales[[#This Row],[Sales]]-tbl_Sales[[#This Row],[Total_Cost]]</f>
        <v>507.28000000000003</v>
      </c>
    </row>
    <row r="80" spans="1:14">
      <c r="A80" t="s">
        <v>84</v>
      </c>
      <c r="B80" s="4">
        <v>45034</v>
      </c>
      <c r="C80" t="s">
        <v>7083</v>
      </c>
      <c r="D80" t="str">
        <f>VLOOKUP(Sales_Data!$C80,tbl_Customers[],2,FALSE)</f>
        <v>Customer_1283</v>
      </c>
      <c r="E80" t="str">
        <f>VLOOKUP(tbl_Sales[[#This Row],[Customer_ID]],tbl_Customers[],5,0)</f>
        <v>North</v>
      </c>
      <c r="F80" t="s">
        <v>8542</v>
      </c>
      <c r="G80" t="str">
        <f>VLOOKUP(Sales_Data!$F80,tbl_Products[],2,FALSE)</f>
        <v>Product_20</v>
      </c>
      <c r="H80" t="str">
        <f>VLOOKUP(tbl_Sales[[#This Row],[Product_ID]],tbl_Products[],3,0)</f>
        <v>Electronics</v>
      </c>
      <c r="I80">
        <v>8</v>
      </c>
      <c r="J80" s="10">
        <f>VLOOKUP(tbl_Sales[[#This Row],[Product_ID]],tbl_Products[],4,0)</f>
        <v>19.98</v>
      </c>
      <c r="K80" s="6">
        <v>10.58</v>
      </c>
      <c r="L80" s="6">
        <f>tbl_Sales[[#This Row],[Price_per_Unit]]*tbl_Sales[[#This Row],[Quantity]]</f>
        <v>84.64</v>
      </c>
      <c r="M80" s="6">
        <f>tbl_Sales[[#This Row],[Cost_per_Unit]]*tbl_Sales[[#This Row],[Quantity]]</f>
        <v>159.84</v>
      </c>
      <c r="N80" s="6">
        <f>tbl_Sales[[#This Row],[Sales]]-tbl_Sales[[#This Row],[Total_Cost]]</f>
        <v>-75.2</v>
      </c>
    </row>
    <row r="81" spans="1:14">
      <c r="A81" t="s">
        <v>85</v>
      </c>
      <c r="B81" s="4">
        <v>45270</v>
      </c>
      <c r="C81" t="s">
        <v>7084</v>
      </c>
      <c r="D81" t="str">
        <f>VLOOKUP(Sales_Data!$C81,tbl_Customers[],2,FALSE)</f>
        <v>Customer_371</v>
      </c>
      <c r="E81" t="str">
        <f>VLOOKUP(tbl_Sales[[#This Row],[Customer_ID]],tbl_Customers[],5,0)</f>
        <v>South</v>
      </c>
      <c r="F81" t="s">
        <v>8516</v>
      </c>
      <c r="G81" t="str">
        <f>VLOOKUP(Sales_Data!$F81,tbl_Products[],2,FALSE)</f>
        <v>Product_67</v>
      </c>
      <c r="H81" t="str">
        <f>VLOOKUP(tbl_Sales[[#This Row],[Product_ID]],tbl_Products[],3,0)</f>
        <v>Toys</v>
      </c>
      <c r="I81">
        <v>8</v>
      </c>
      <c r="J81" s="10">
        <f>VLOOKUP(tbl_Sales[[#This Row],[Product_ID]],tbl_Products[],4,0)</f>
        <v>13.68</v>
      </c>
      <c r="K81" s="6">
        <v>99.4</v>
      </c>
      <c r="L81" s="6">
        <f>tbl_Sales[[#This Row],[Price_per_Unit]]*tbl_Sales[[#This Row],[Quantity]]</f>
        <v>795.2</v>
      </c>
      <c r="M81" s="6">
        <f>tbl_Sales[[#This Row],[Cost_per_Unit]]*tbl_Sales[[#This Row],[Quantity]]</f>
        <v>109.44</v>
      </c>
      <c r="N81" s="6">
        <f>tbl_Sales[[#This Row],[Sales]]-tbl_Sales[[#This Row],[Total_Cost]]</f>
        <v>685.76</v>
      </c>
    </row>
    <row r="82" spans="1:14">
      <c r="A82" t="s">
        <v>86</v>
      </c>
      <c r="B82" s="4">
        <v>45063</v>
      </c>
      <c r="C82" t="s">
        <v>7085</v>
      </c>
      <c r="D82" t="str">
        <f>VLOOKUP(Sales_Data!$C82,tbl_Customers[],2,FALSE)</f>
        <v>Customer_241</v>
      </c>
      <c r="E82" t="str">
        <f>VLOOKUP(tbl_Sales[[#This Row],[Customer_ID]],tbl_Customers[],5,0)</f>
        <v>West</v>
      </c>
      <c r="F82" t="s">
        <v>8498</v>
      </c>
      <c r="G82" t="str">
        <f>VLOOKUP(Sales_Data!$F82,tbl_Products[],2,FALSE)</f>
        <v>Product_38</v>
      </c>
      <c r="H82" t="str">
        <f>VLOOKUP(tbl_Sales[[#This Row],[Product_ID]],tbl_Products[],3,0)</f>
        <v>Toys</v>
      </c>
      <c r="I82">
        <v>9</v>
      </c>
      <c r="J82" s="10">
        <f>VLOOKUP(tbl_Sales[[#This Row],[Product_ID]],tbl_Products[],4,0)</f>
        <v>35.82</v>
      </c>
      <c r="K82" s="6">
        <v>24.39</v>
      </c>
      <c r="L82" s="6">
        <f>tbl_Sales[[#This Row],[Price_per_Unit]]*tbl_Sales[[#This Row],[Quantity]]</f>
        <v>219.51</v>
      </c>
      <c r="M82" s="6">
        <f>tbl_Sales[[#This Row],[Cost_per_Unit]]*tbl_Sales[[#This Row],[Quantity]]</f>
        <v>322.38</v>
      </c>
      <c r="N82" s="6">
        <f>tbl_Sales[[#This Row],[Sales]]-tbl_Sales[[#This Row],[Total_Cost]]</f>
        <v>-102.87</v>
      </c>
    </row>
    <row r="83" spans="1:14">
      <c r="A83" t="s">
        <v>87</v>
      </c>
      <c r="B83" s="4">
        <v>45286</v>
      </c>
      <c r="C83" t="s">
        <v>7086</v>
      </c>
      <c r="D83" t="str">
        <f>VLOOKUP(Sales_Data!$C83,tbl_Customers[],2,FALSE)</f>
        <v>Customer_270</v>
      </c>
      <c r="E83" t="str">
        <f>VLOOKUP(tbl_Sales[[#This Row],[Customer_ID]],tbl_Customers[],5,0)</f>
        <v>East</v>
      </c>
      <c r="F83" t="s">
        <v>8543</v>
      </c>
      <c r="G83" t="str">
        <f>VLOOKUP(Sales_Data!$F83,tbl_Products[],2,FALSE)</f>
        <v>Product_72</v>
      </c>
      <c r="H83" t="str">
        <f>VLOOKUP(tbl_Sales[[#This Row],[Product_ID]],tbl_Products[],3,0)</f>
        <v>Toys</v>
      </c>
      <c r="I83">
        <v>4</v>
      </c>
      <c r="J83" s="10">
        <f>VLOOKUP(tbl_Sales[[#This Row],[Product_ID]],tbl_Products[],4,0)</f>
        <v>23.2</v>
      </c>
      <c r="K83" s="6">
        <v>75.63</v>
      </c>
      <c r="L83" s="6">
        <f>tbl_Sales[[#This Row],[Price_per_Unit]]*tbl_Sales[[#This Row],[Quantity]]</f>
        <v>302.52</v>
      </c>
      <c r="M83" s="6">
        <f>tbl_Sales[[#This Row],[Cost_per_Unit]]*tbl_Sales[[#This Row],[Quantity]]</f>
        <v>92.8</v>
      </c>
      <c r="N83" s="6">
        <f>tbl_Sales[[#This Row],[Sales]]-tbl_Sales[[#This Row],[Total_Cost]]</f>
        <v>209.71999999999997</v>
      </c>
    </row>
    <row r="84" spans="1:14">
      <c r="A84" t="s">
        <v>88</v>
      </c>
      <c r="B84" s="4">
        <v>45276</v>
      </c>
      <c r="C84" t="s">
        <v>7087</v>
      </c>
      <c r="D84" t="str">
        <f>VLOOKUP(Sales_Data!$C84,tbl_Customers[],2,FALSE)</f>
        <v>Customer_416</v>
      </c>
      <c r="E84" t="str">
        <f>VLOOKUP(tbl_Sales[[#This Row],[Customer_ID]],tbl_Customers[],5,0)</f>
        <v>South</v>
      </c>
      <c r="F84" t="s">
        <v>8544</v>
      </c>
      <c r="G84" t="str">
        <f>VLOOKUP(Sales_Data!$F84,tbl_Products[],2,FALSE)</f>
        <v>Product_21</v>
      </c>
      <c r="H84" t="str">
        <f>VLOOKUP(tbl_Sales[[#This Row],[Product_ID]],tbl_Products[],3,0)</f>
        <v>Toys</v>
      </c>
      <c r="I84">
        <v>7</v>
      </c>
      <c r="J84" s="10">
        <f>VLOOKUP(tbl_Sales[[#This Row],[Product_ID]],tbl_Products[],4,0)</f>
        <v>3.13</v>
      </c>
      <c r="K84" s="6">
        <v>11.5</v>
      </c>
      <c r="L84" s="6">
        <f>tbl_Sales[[#This Row],[Price_per_Unit]]*tbl_Sales[[#This Row],[Quantity]]</f>
        <v>80.5</v>
      </c>
      <c r="M84" s="6">
        <f>tbl_Sales[[#This Row],[Cost_per_Unit]]*tbl_Sales[[#This Row],[Quantity]]</f>
        <v>21.91</v>
      </c>
      <c r="N84" s="6">
        <f>tbl_Sales[[#This Row],[Sales]]-tbl_Sales[[#This Row],[Total_Cost]]</f>
        <v>58.59</v>
      </c>
    </row>
    <row r="85" spans="1:14">
      <c r="A85" t="s">
        <v>89</v>
      </c>
      <c r="B85" s="4">
        <v>45258</v>
      </c>
      <c r="C85" t="s">
        <v>7088</v>
      </c>
      <c r="D85" t="str">
        <f>VLOOKUP(Sales_Data!$C85,tbl_Customers[],2,FALSE)</f>
        <v>Customer_8</v>
      </c>
      <c r="E85" t="str">
        <f>VLOOKUP(tbl_Sales[[#This Row],[Customer_ID]],tbl_Customers[],5,0)</f>
        <v>South</v>
      </c>
      <c r="F85" t="s">
        <v>8505</v>
      </c>
      <c r="G85" t="str">
        <f>VLOOKUP(Sales_Data!$F85,tbl_Products[],2,FALSE)</f>
        <v>Product_39</v>
      </c>
      <c r="H85" t="str">
        <f>VLOOKUP(tbl_Sales[[#This Row],[Product_ID]],tbl_Products[],3,0)</f>
        <v>Toys</v>
      </c>
      <c r="I85">
        <v>7</v>
      </c>
      <c r="J85" s="10">
        <f>VLOOKUP(tbl_Sales[[#This Row],[Product_ID]],tbl_Products[],4,0)</f>
        <v>32.950000000000003</v>
      </c>
      <c r="K85" s="6">
        <v>86.85</v>
      </c>
      <c r="L85" s="6">
        <f>tbl_Sales[[#This Row],[Price_per_Unit]]*tbl_Sales[[#This Row],[Quantity]]</f>
        <v>607.94999999999993</v>
      </c>
      <c r="M85" s="6">
        <f>tbl_Sales[[#This Row],[Cost_per_Unit]]*tbl_Sales[[#This Row],[Quantity]]</f>
        <v>230.65000000000003</v>
      </c>
      <c r="N85" s="6">
        <f>tbl_Sales[[#This Row],[Sales]]-tbl_Sales[[#This Row],[Total_Cost]]</f>
        <v>377.2999999999999</v>
      </c>
    </row>
    <row r="86" spans="1:14">
      <c r="A86" t="s">
        <v>90</v>
      </c>
      <c r="B86" s="4">
        <v>44963</v>
      </c>
      <c r="C86" t="s">
        <v>7089</v>
      </c>
      <c r="D86" t="str">
        <f>VLOOKUP(Sales_Data!$C86,tbl_Customers[],2,FALSE)</f>
        <v>Customer_1276</v>
      </c>
      <c r="E86" t="str">
        <f>VLOOKUP(tbl_Sales[[#This Row],[Customer_ID]],tbl_Customers[],5,0)</f>
        <v>South</v>
      </c>
      <c r="F86" t="s">
        <v>8508</v>
      </c>
      <c r="G86" t="str">
        <f>VLOOKUP(Sales_Data!$F86,tbl_Products[],2,FALSE)</f>
        <v>Product_63</v>
      </c>
      <c r="H86" t="str">
        <f>VLOOKUP(tbl_Sales[[#This Row],[Product_ID]],tbl_Products[],3,0)</f>
        <v>Electronics</v>
      </c>
      <c r="I86">
        <v>9</v>
      </c>
      <c r="J86" s="10">
        <f>VLOOKUP(tbl_Sales[[#This Row],[Product_ID]],tbl_Products[],4,0)</f>
        <v>40</v>
      </c>
      <c r="K86" s="6">
        <v>43.68</v>
      </c>
      <c r="L86" s="6">
        <f>tbl_Sales[[#This Row],[Price_per_Unit]]*tbl_Sales[[#This Row],[Quantity]]</f>
        <v>393.12</v>
      </c>
      <c r="M86" s="6">
        <f>tbl_Sales[[#This Row],[Cost_per_Unit]]*tbl_Sales[[#This Row],[Quantity]]</f>
        <v>360</v>
      </c>
      <c r="N86" s="6">
        <f>tbl_Sales[[#This Row],[Sales]]-tbl_Sales[[#This Row],[Total_Cost]]</f>
        <v>33.120000000000005</v>
      </c>
    </row>
    <row r="87" spans="1:14">
      <c r="A87" t="s">
        <v>91</v>
      </c>
      <c r="B87" s="4">
        <v>45238</v>
      </c>
      <c r="C87" t="s">
        <v>7090</v>
      </c>
      <c r="D87" t="str">
        <f>VLOOKUP(Sales_Data!$C87,tbl_Customers[],2,FALSE)</f>
        <v>Customer_519</v>
      </c>
      <c r="E87" t="str">
        <f>VLOOKUP(tbl_Sales[[#This Row],[Customer_ID]],tbl_Customers[],5,0)</f>
        <v>South</v>
      </c>
      <c r="F87" t="s">
        <v>8540</v>
      </c>
      <c r="G87" t="str">
        <f>VLOOKUP(Sales_Data!$F87,tbl_Products[],2,FALSE)</f>
        <v>Product_37</v>
      </c>
      <c r="H87" t="str">
        <f>VLOOKUP(tbl_Sales[[#This Row],[Product_ID]],tbl_Products[],3,0)</f>
        <v>Toys</v>
      </c>
      <c r="I87">
        <v>1</v>
      </c>
      <c r="J87" s="10">
        <f>VLOOKUP(tbl_Sales[[#This Row],[Product_ID]],tbl_Products[],4,0)</f>
        <v>29.86</v>
      </c>
      <c r="K87" s="6">
        <v>42.17</v>
      </c>
      <c r="L87" s="6">
        <f>tbl_Sales[[#This Row],[Price_per_Unit]]*tbl_Sales[[#This Row],[Quantity]]</f>
        <v>42.17</v>
      </c>
      <c r="M87" s="6">
        <f>tbl_Sales[[#This Row],[Cost_per_Unit]]*tbl_Sales[[#This Row],[Quantity]]</f>
        <v>29.86</v>
      </c>
      <c r="N87" s="6">
        <f>tbl_Sales[[#This Row],[Sales]]-tbl_Sales[[#This Row],[Total_Cost]]</f>
        <v>12.310000000000002</v>
      </c>
    </row>
    <row r="88" spans="1:14">
      <c r="A88" t="s">
        <v>92</v>
      </c>
      <c r="B88" s="4">
        <v>45252</v>
      </c>
      <c r="C88" t="s">
        <v>7091</v>
      </c>
      <c r="D88" t="str">
        <f>VLOOKUP(Sales_Data!$C88,tbl_Customers[],2,FALSE)</f>
        <v>Customer_26</v>
      </c>
      <c r="E88" t="str">
        <f>VLOOKUP(tbl_Sales[[#This Row],[Customer_ID]],tbl_Customers[],5,0)</f>
        <v>South</v>
      </c>
      <c r="F88" t="s">
        <v>8545</v>
      </c>
      <c r="G88" t="str">
        <f>VLOOKUP(Sales_Data!$F88,tbl_Products[],2,FALSE)</f>
        <v>Product_9</v>
      </c>
      <c r="H88" t="str">
        <f>VLOOKUP(tbl_Sales[[#This Row],[Product_ID]],tbl_Products[],3,0)</f>
        <v>Apparel</v>
      </c>
      <c r="I88">
        <v>2</v>
      </c>
      <c r="J88" s="10">
        <f>VLOOKUP(tbl_Sales[[#This Row],[Product_ID]],tbl_Products[],4,0)</f>
        <v>14.27</v>
      </c>
      <c r="K88" s="6">
        <v>53.15</v>
      </c>
      <c r="L88" s="6">
        <f>tbl_Sales[[#This Row],[Price_per_Unit]]*tbl_Sales[[#This Row],[Quantity]]</f>
        <v>106.3</v>
      </c>
      <c r="M88" s="6">
        <f>tbl_Sales[[#This Row],[Cost_per_Unit]]*tbl_Sales[[#This Row],[Quantity]]</f>
        <v>28.54</v>
      </c>
      <c r="N88" s="6">
        <f>tbl_Sales[[#This Row],[Sales]]-tbl_Sales[[#This Row],[Total_Cost]]</f>
        <v>77.759999999999991</v>
      </c>
    </row>
    <row r="89" spans="1:14">
      <c r="A89" t="s">
        <v>93</v>
      </c>
      <c r="B89" s="4">
        <v>45014</v>
      </c>
      <c r="C89" t="s">
        <v>7092</v>
      </c>
      <c r="D89" t="str">
        <f>VLOOKUP(Sales_Data!$C89,tbl_Customers[],2,FALSE)</f>
        <v>Customer_940</v>
      </c>
      <c r="E89" t="str">
        <f>VLOOKUP(tbl_Sales[[#This Row],[Customer_ID]],tbl_Customers[],5,0)</f>
        <v>South</v>
      </c>
      <c r="F89" t="s">
        <v>8498</v>
      </c>
      <c r="G89" t="str">
        <f>VLOOKUP(Sales_Data!$F89,tbl_Products[],2,FALSE)</f>
        <v>Product_38</v>
      </c>
      <c r="H89" t="str">
        <f>VLOOKUP(tbl_Sales[[#This Row],[Product_ID]],tbl_Products[],3,0)</f>
        <v>Toys</v>
      </c>
      <c r="I89">
        <v>8</v>
      </c>
      <c r="J89" s="10">
        <f>VLOOKUP(tbl_Sales[[#This Row],[Product_ID]],tbl_Products[],4,0)</f>
        <v>35.82</v>
      </c>
      <c r="K89" s="6">
        <v>49.67</v>
      </c>
      <c r="L89" s="6">
        <f>tbl_Sales[[#This Row],[Price_per_Unit]]*tbl_Sales[[#This Row],[Quantity]]</f>
        <v>397.36</v>
      </c>
      <c r="M89" s="6">
        <f>tbl_Sales[[#This Row],[Cost_per_Unit]]*tbl_Sales[[#This Row],[Quantity]]</f>
        <v>286.56</v>
      </c>
      <c r="N89" s="6">
        <f>tbl_Sales[[#This Row],[Sales]]-tbl_Sales[[#This Row],[Total_Cost]]</f>
        <v>110.80000000000001</v>
      </c>
    </row>
    <row r="90" spans="1:14">
      <c r="A90" t="s">
        <v>94</v>
      </c>
      <c r="B90" s="4">
        <v>45200</v>
      </c>
      <c r="C90" t="s">
        <v>7093</v>
      </c>
      <c r="D90" t="str">
        <f>VLOOKUP(Sales_Data!$C90,tbl_Customers[],2,FALSE)</f>
        <v>Customer_1020</v>
      </c>
      <c r="E90" t="str">
        <f>VLOOKUP(tbl_Sales[[#This Row],[Customer_ID]],tbl_Customers[],5,0)</f>
        <v>North</v>
      </c>
      <c r="F90" t="s">
        <v>8514</v>
      </c>
      <c r="G90" t="str">
        <f>VLOOKUP(Sales_Data!$F90,tbl_Products[],2,FALSE)</f>
        <v>Product_2</v>
      </c>
      <c r="H90" t="str">
        <f>VLOOKUP(tbl_Sales[[#This Row],[Product_ID]],tbl_Products[],3,0)</f>
        <v>Health</v>
      </c>
      <c r="I90">
        <v>7</v>
      </c>
      <c r="J90" s="10">
        <f>VLOOKUP(tbl_Sales[[#This Row],[Product_ID]],tbl_Products[],4,0)</f>
        <v>12.41</v>
      </c>
      <c r="K90" s="6">
        <v>66.28</v>
      </c>
      <c r="L90" s="6">
        <f>tbl_Sales[[#This Row],[Price_per_Unit]]*tbl_Sales[[#This Row],[Quantity]]</f>
        <v>463.96000000000004</v>
      </c>
      <c r="M90" s="6">
        <f>tbl_Sales[[#This Row],[Cost_per_Unit]]*tbl_Sales[[#This Row],[Quantity]]</f>
        <v>86.87</v>
      </c>
      <c r="N90" s="6">
        <f>tbl_Sales[[#This Row],[Sales]]-tbl_Sales[[#This Row],[Total_Cost]]</f>
        <v>377.09000000000003</v>
      </c>
    </row>
    <row r="91" spans="1:14">
      <c r="A91" t="s">
        <v>95</v>
      </c>
      <c r="B91" s="4">
        <v>45052</v>
      </c>
      <c r="C91" t="s">
        <v>7094</v>
      </c>
      <c r="D91" t="str">
        <f>VLOOKUP(Sales_Data!$C91,tbl_Customers[],2,FALSE)</f>
        <v>Customer_1022</v>
      </c>
      <c r="E91" t="str">
        <f>VLOOKUP(tbl_Sales[[#This Row],[Customer_ID]],tbl_Customers[],5,0)</f>
        <v>East</v>
      </c>
      <c r="F91" t="s">
        <v>8513</v>
      </c>
      <c r="G91" t="str">
        <f>VLOOKUP(Sales_Data!$F91,tbl_Products[],2,FALSE)</f>
        <v>Product_59</v>
      </c>
      <c r="H91" t="str">
        <f>VLOOKUP(tbl_Sales[[#This Row],[Product_ID]],tbl_Products[],3,0)</f>
        <v>Home Goods</v>
      </c>
      <c r="I91">
        <v>6</v>
      </c>
      <c r="J91" s="10">
        <f>VLOOKUP(tbl_Sales[[#This Row],[Product_ID]],tbl_Products[],4,0)</f>
        <v>40.85</v>
      </c>
      <c r="K91" s="6">
        <v>73.489999999999995</v>
      </c>
      <c r="L91" s="6">
        <f>tbl_Sales[[#This Row],[Price_per_Unit]]*tbl_Sales[[#This Row],[Quantity]]</f>
        <v>440.93999999999994</v>
      </c>
      <c r="M91" s="6">
        <f>tbl_Sales[[#This Row],[Cost_per_Unit]]*tbl_Sales[[#This Row],[Quantity]]</f>
        <v>245.10000000000002</v>
      </c>
      <c r="N91" s="6">
        <f>tbl_Sales[[#This Row],[Sales]]-tbl_Sales[[#This Row],[Total_Cost]]</f>
        <v>195.83999999999992</v>
      </c>
    </row>
    <row r="92" spans="1:14">
      <c r="A92" t="s">
        <v>96</v>
      </c>
      <c r="B92" s="4">
        <v>45010</v>
      </c>
      <c r="C92" t="s">
        <v>7095</v>
      </c>
      <c r="D92" t="str">
        <f>VLOOKUP(Sales_Data!$C92,tbl_Customers[],2,FALSE)</f>
        <v>Customer_1114</v>
      </c>
      <c r="E92" t="str">
        <f>VLOOKUP(tbl_Sales[[#This Row],[Customer_ID]],tbl_Customers[],5,0)</f>
        <v>North</v>
      </c>
      <c r="F92" t="s">
        <v>8495</v>
      </c>
      <c r="G92" t="str">
        <f>VLOOKUP(Sales_Data!$F92,tbl_Products[],2,FALSE)</f>
        <v>Product_6</v>
      </c>
      <c r="H92" t="str">
        <f>VLOOKUP(tbl_Sales[[#This Row],[Product_ID]],tbl_Products[],3,0)</f>
        <v>Apparel</v>
      </c>
      <c r="I92">
        <v>5</v>
      </c>
      <c r="J92" s="10">
        <f>VLOOKUP(tbl_Sales[[#This Row],[Product_ID]],tbl_Products[],4,0)</f>
        <v>33.65</v>
      </c>
      <c r="K92" s="6">
        <v>43.08</v>
      </c>
      <c r="L92" s="6">
        <f>tbl_Sales[[#This Row],[Price_per_Unit]]*tbl_Sales[[#This Row],[Quantity]]</f>
        <v>215.39999999999998</v>
      </c>
      <c r="M92" s="6">
        <f>tbl_Sales[[#This Row],[Cost_per_Unit]]*tbl_Sales[[#This Row],[Quantity]]</f>
        <v>168.25</v>
      </c>
      <c r="N92" s="6">
        <f>tbl_Sales[[#This Row],[Sales]]-tbl_Sales[[#This Row],[Total_Cost]]</f>
        <v>47.149999999999977</v>
      </c>
    </row>
    <row r="93" spans="1:14">
      <c r="A93" t="s">
        <v>97</v>
      </c>
      <c r="B93" s="4">
        <v>45163</v>
      </c>
      <c r="C93" t="s">
        <v>7096</v>
      </c>
      <c r="D93" t="str">
        <f>VLOOKUP(Sales_Data!$C93,tbl_Customers[],2,FALSE)</f>
        <v>Customer_12</v>
      </c>
      <c r="E93" t="str">
        <f>VLOOKUP(tbl_Sales[[#This Row],[Customer_ID]],tbl_Customers[],5,0)</f>
        <v>West</v>
      </c>
      <c r="F93" t="s">
        <v>8546</v>
      </c>
      <c r="G93" t="str">
        <f>VLOOKUP(Sales_Data!$F93,tbl_Products[],2,FALSE)</f>
        <v>Product_28</v>
      </c>
      <c r="H93" t="str">
        <f>VLOOKUP(tbl_Sales[[#This Row],[Product_ID]],tbl_Products[],3,0)</f>
        <v>Toys</v>
      </c>
      <c r="I93">
        <v>2</v>
      </c>
      <c r="J93" s="10">
        <f>VLOOKUP(tbl_Sales[[#This Row],[Product_ID]],tbl_Products[],4,0)</f>
        <v>23.58</v>
      </c>
      <c r="K93" s="6">
        <v>80.75</v>
      </c>
      <c r="L93" s="6">
        <f>tbl_Sales[[#This Row],[Price_per_Unit]]*tbl_Sales[[#This Row],[Quantity]]</f>
        <v>161.5</v>
      </c>
      <c r="M93" s="6">
        <f>tbl_Sales[[#This Row],[Cost_per_Unit]]*tbl_Sales[[#This Row],[Quantity]]</f>
        <v>47.16</v>
      </c>
      <c r="N93" s="6">
        <f>tbl_Sales[[#This Row],[Sales]]-tbl_Sales[[#This Row],[Total_Cost]]</f>
        <v>114.34</v>
      </c>
    </row>
    <row r="94" spans="1:14">
      <c r="A94" t="s">
        <v>98</v>
      </c>
      <c r="B94" s="4">
        <v>45121</v>
      </c>
      <c r="C94" t="s">
        <v>7097</v>
      </c>
      <c r="D94" t="str">
        <f>VLOOKUP(Sales_Data!$C94,tbl_Customers[],2,FALSE)</f>
        <v>Customer_1246</v>
      </c>
      <c r="E94" t="str">
        <f>VLOOKUP(tbl_Sales[[#This Row],[Customer_ID]],tbl_Customers[],5,0)</f>
        <v>East</v>
      </c>
      <c r="F94" t="s">
        <v>8540</v>
      </c>
      <c r="G94" t="str">
        <f>VLOOKUP(Sales_Data!$F94,tbl_Products[],2,FALSE)</f>
        <v>Product_37</v>
      </c>
      <c r="H94" t="str">
        <f>VLOOKUP(tbl_Sales[[#This Row],[Product_ID]],tbl_Products[],3,0)</f>
        <v>Toys</v>
      </c>
      <c r="I94">
        <v>9</v>
      </c>
      <c r="J94" s="10">
        <f>VLOOKUP(tbl_Sales[[#This Row],[Product_ID]],tbl_Products[],4,0)</f>
        <v>29.86</v>
      </c>
      <c r="K94" s="6">
        <v>89.28</v>
      </c>
      <c r="L94" s="6">
        <f>tbl_Sales[[#This Row],[Price_per_Unit]]*tbl_Sales[[#This Row],[Quantity]]</f>
        <v>803.52</v>
      </c>
      <c r="M94" s="6">
        <f>tbl_Sales[[#This Row],[Cost_per_Unit]]*tbl_Sales[[#This Row],[Quantity]]</f>
        <v>268.74</v>
      </c>
      <c r="N94" s="6">
        <f>tbl_Sales[[#This Row],[Sales]]-tbl_Sales[[#This Row],[Total_Cost]]</f>
        <v>534.78</v>
      </c>
    </row>
    <row r="95" spans="1:14">
      <c r="A95" t="s">
        <v>99</v>
      </c>
      <c r="B95" s="4">
        <v>45065</v>
      </c>
      <c r="C95" t="s">
        <v>7098</v>
      </c>
      <c r="D95" t="str">
        <f>VLOOKUP(Sales_Data!$C95,tbl_Customers[],2,FALSE)</f>
        <v>Customer_1011</v>
      </c>
      <c r="E95" t="str">
        <f>VLOOKUP(tbl_Sales[[#This Row],[Customer_ID]],tbl_Customers[],5,0)</f>
        <v>North</v>
      </c>
      <c r="F95" t="s">
        <v>8539</v>
      </c>
      <c r="G95" t="str">
        <f>VLOOKUP(Sales_Data!$F95,tbl_Products[],2,FALSE)</f>
        <v>Product_16</v>
      </c>
      <c r="H95" t="str">
        <f>VLOOKUP(tbl_Sales[[#This Row],[Product_ID]],tbl_Products[],3,0)</f>
        <v>Home Goods</v>
      </c>
      <c r="I95">
        <v>3</v>
      </c>
      <c r="J95" s="10">
        <f>VLOOKUP(tbl_Sales[[#This Row],[Product_ID]],tbl_Products[],4,0)</f>
        <v>15.25</v>
      </c>
      <c r="K95" s="6">
        <v>93.1</v>
      </c>
      <c r="L95" s="6">
        <f>tbl_Sales[[#This Row],[Price_per_Unit]]*tbl_Sales[[#This Row],[Quantity]]</f>
        <v>279.29999999999995</v>
      </c>
      <c r="M95" s="6">
        <f>tbl_Sales[[#This Row],[Cost_per_Unit]]*tbl_Sales[[#This Row],[Quantity]]</f>
        <v>45.75</v>
      </c>
      <c r="N95" s="6">
        <f>tbl_Sales[[#This Row],[Sales]]-tbl_Sales[[#This Row],[Total_Cost]]</f>
        <v>233.54999999999995</v>
      </c>
    </row>
    <row r="96" spans="1:14">
      <c r="A96" t="s">
        <v>100</v>
      </c>
      <c r="B96" s="4">
        <v>45254</v>
      </c>
      <c r="C96" t="s">
        <v>7099</v>
      </c>
      <c r="D96" t="str">
        <f>VLOOKUP(Sales_Data!$C96,tbl_Customers[],2,FALSE)</f>
        <v>Customer_488</v>
      </c>
      <c r="E96" t="str">
        <f>VLOOKUP(tbl_Sales[[#This Row],[Customer_ID]],tbl_Customers[],5,0)</f>
        <v>South</v>
      </c>
      <c r="F96" t="s">
        <v>8547</v>
      </c>
      <c r="G96" t="str">
        <f>VLOOKUP(Sales_Data!$F96,tbl_Products[],2,FALSE)</f>
        <v>Product_7</v>
      </c>
      <c r="H96" t="str">
        <f>VLOOKUP(tbl_Sales[[#This Row],[Product_ID]],tbl_Products[],3,0)</f>
        <v>Apparel</v>
      </c>
      <c r="I96">
        <v>4</v>
      </c>
      <c r="J96" s="10">
        <f>VLOOKUP(tbl_Sales[[#This Row],[Product_ID]],tbl_Products[],4,0)</f>
        <v>48.6</v>
      </c>
      <c r="K96" s="6">
        <v>88.01</v>
      </c>
      <c r="L96" s="6">
        <f>tbl_Sales[[#This Row],[Price_per_Unit]]*tbl_Sales[[#This Row],[Quantity]]</f>
        <v>352.04</v>
      </c>
      <c r="M96" s="6">
        <f>tbl_Sales[[#This Row],[Cost_per_Unit]]*tbl_Sales[[#This Row],[Quantity]]</f>
        <v>194.4</v>
      </c>
      <c r="N96" s="6">
        <f>tbl_Sales[[#This Row],[Sales]]-tbl_Sales[[#This Row],[Total_Cost]]</f>
        <v>157.64000000000001</v>
      </c>
    </row>
    <row r="97" spans="1:14">
      <c r="A97" t="s">
        <v>101</v>
      </c>
      <c r="B97" s="4">
        <v>45279</v>
      </c>
      <c r="C97" t="s">
        <v>7100</v>
      </c>
      <c r="D97" t="str">
        <f>VLOOKUP(Sales_Data!$C97,tbl_Customers[],2,FALSE)</f>
        <v>Customer_445</v>
      </c>
      <c r="E97" t="str">
        <f>VLOOKUP(tbl_Sales[[#This Row],[Customer_ID]],tbl_Customers[],5,0)</f>
        <v>West</v>
      </c>
      <c r="F97" t="s">
        <v>8508</v>
      </c>
      <c r="G97" t="str">
        <f>VLOOKUP(Sales_Data!$F97,tbl_Products[],2,FALSE)</f>
        <v>Product_63</v>
      </c>
      <c r="H97" t="str">
        <f>VLOOKUP(tbl_Sales[[#This Row],[Product_ID]],tbl_Products[],3,0)</f>
        <v>Electronics</v>
      </c>
      <c r="I97">
        <v>9</v>
      </c>
      <c r="J97" s="10">
        <f>VLOOKUP(tbl_Sales[[#This Row],[Product_ID]],tbl_Products[],4,0)</f>
        <v>40</v>
      </c>
      <c r="K97" s="6">
        <v>21.01</v>
      </c>
      <c r="L97" s="6">
        <f>tbl_Sales[[#This Row],[Price_per_Unit]]*tbl_Sales[[#This Row],[Quantity]]</f>
        <v>189.09</v>
      </c>
      <c r="M97" s="6">
        <f>tbl_Sales[[#This Row],[Cost_per_Unit]]*tbl_Sales[[#This Row],[Quantity]]</f>
        <v>360</v>
      </c>
      <c r="N97" s="6">
        <f>tbl_Sales[[#This Row],[Sales]]-tbl_Sales[[#This Row],[Total_Cost]]</f>
        <v>-170.91</v>
      </c>
    </row>
    <row r="98" spans="1:14">
      <c r="A98" t="s">
        <v>102</v>
      </c>
      <c r="B98" s="4">
        <v>45212</v>
      </c>
      <c r="C98" t="s">
        <v>7101</v>
      </c>
      <c r="D98" t="str">
        <f>VLOOKUP(Sales_Data!$C98,tbl_Customers[],2,FALSE)</f>
        <v>Customer_1206</v>
      </c>
      <c r="E98" t="str">
        <f>VLOOKUP(tbl_Sales[[#This Row],[Customer_ID]],tbl_Customers[],5,0)</f>
        <v>West</v>
      </c>
      <c r="F98" t="s">
        <v>8536</v>
      </c>
      <c r="G98" t="str">
        <f>VLOOKUP(Sales_Data!$F98,tbl_Products[],2,FALSE)</f>
        <v>Product_40</v>
      </c>
      <c r="H98" t="str">
        <f>VLOOKUP(tbl_Sales[[#This Row],[Product_ID]],tbl_Products[],3,0)</f>
        <v>Health</v>
      </c>
      <c r="I98">
        <v>3</v>
      </c>
      <c r="J98" s="10">
        <f>VLOOKUP(tbl_Sales[[#This Row],[Product_ID]],tbl_Products[],4,0)</f>
        <v>30.96</v>
      </c>
      <c r="K98" s="6">
        <v>92.1</v>
      </c>
      <c r="L98" s="6">
        <f>tbl_Sales[[#This Row],[Price_per_Unit]]*tbl_Sales[[#This Row],[Quantity]]</f>
        <v>276.29999999999995</v>
      </c>
      <c r="M98" s="6">
        <f>tbl_Sales[[#This Row],[Cost_per_Unit]]*tbl_Sales[[#This Row],[Quantity]]</f>
        <v>92.88</v>
      </c>
      <c r="N98" s="6">
        <f>tbl_Sales[[#This Row],[Sales]]-tbl_Sales[[#This Row],[Total_Cost]]</f>
        <v>183.41999999999996</v>
      </c>
    </row>
    <row r="99" spans="1:14">
      <c r="A99" t="s">
        <v>103</v>
      </c>
      <c r="B99" s="4">
        <v>45039</v>
      </c>
      <c r="C99" t="s">
        <v>7071</v>
      </c>
      <c r="D99" t="str">
        <f>VLOOKUP(Sales_Data!$C99,tbl_Customers[],2,FALSE)</f>
        <v>Customer_1351</v>
      </c>
      <c r="E99" t="str">
        <f>VLOOKUP(tbl_Sales[[#This Row],[Customer_ID]],tbl_Customers[],5,0)</f>
        <v>South</v>
      </c>
      <c r="F99" t="s">
        <v>8548</v>
      </c>
      <c r="G99" t="str">
        <f>VLOOKUP(Sales_Data!$F99,tbl_Products[],2,FALSE)</f>
        <v>Product_1</v>
      </c>
      <c r="H99" t="str">
        <f>VLOOKUP(tbl_Sales[[#This Row],[Product_ID]],tbl_Products[],3,0)</f>
        <v>Apparel</v>
      </c>
      <c r="I99">
        <v>6</v>
      </c>
      <c r="J99" s="10">
        <f>VLOOKUP(tbl_Sales[[#This Row],[Product_ID]],tbl_Products[],4,0)</f>
        <v>21.45</v>
      </c>
      <c r="K99" s="6">
        <v>7.72</v>
      </c>
      <c r="L99" s="6">
        <f>tbl_Sales[[#This Row],[Price_per_Unit]]*tbl_Sales[[#This Row],[Quantity]]</f>
        <v>46.32</v>
      </c>
      <c r="M99" s="6">
        <f>tbl_Sales[[#This Row],[Cost_per_Unit]]*tbl_Sales[[#This Row],[Quantity]]</f>
        <v>128.69999999999999</v>
      </c>
      <c r="N99" s="6">
        <f>tbl_Sales[[#This Row],[Sales]]-tbl_Sales[[#This Row],[Total_Cost]]</f>
        <v>-82.38</v>
      </c>
    </row>
    <row r="100" spans="1:14">
      <c r="A100" t="s">
        <v>104</v>
      </c>
      <c r="B100" s="4">
        <v>45277</v>
      </c>
      <c r="C100" t="s">
        <v>7102</v>
      </c>
      <c r="D100" t="str">
        <f>VLOOKUP(Sales_Data!$C100,tbl_Customers[],2,FALSE)</f>
        <v>Customer_975</v>
      </c>
      <c r="E100" t="str">
        <f>VLOOKUP(tbl_Sales[[#This Row],[Customer_ID]],tbl_Customers[],5,0)</f>
        <v>East</v>
      </c>
      <c r="F100" t="s">
        <v>8525</v>
      </c>
      <c r="G100" t="str">
        <f>VLOOKUP(Sales_Data!$F100,tbl_Products[],2,FALSE)</f>
        <v>Product_56</v>
      </c>
      <c r="H100" t="str">
        <f>VLOOKUP(tbl_Sales[[#This Row],[Product_ID]],tbl_Products[],3,0)</f>
        <v>Apparel</v>
      </c>
      <c r="I100">
        <v>6</v>
      </c>
      <c r="J100" s="10">
        <f>VLOOKUP(tbl_Sales[[#This Row],[Product_ID]],tbl_Products[],4,0)</f>
        <v>3.21</v>
      </c>
      <c r="K100" s="6">
        <v>25.47</v>
      </c>
      <c r="L100" s="6">
        <f>tbl_Sales[[#This Row],[Price_per_Unit]]*tbl_Sales[[#This Row],[Quantity]]</f>
        <v>152.82</v>
      </c>
      <c r="M100" s="6">
        <f>tbl_Sales[[#This Row],[Cost_per_Unit]]*tbl_Sales[[#This Row],[Quantity]]</f>
        <v>19.259999999999998</v>
      </c>
      <c r="N100" s="6">
        <f>tbl_Sales[[#This Row],[Sales]]-tbl_Sales[[#This Row],[Total_Cost]]</f>
        <v>133.56</v>
      </c>
    </row>
    <row r="101" spans="1:14">
      <c r="A101" t="s">
        <v>105</v>
      </c>
      <c r="B101" s="4">
        <v>45093</v>
      </c>
      <c r="C101" t="s">
        <v>7036</v>
      </c>
      <c r="D101" t="str">
        <f>VLOOKUP(Sales_Data!$C101,tbl_Customers[],2,FALSE)</f>
        <v>Customer_930</v>
      </c>
      <c r="E101" t="str">
        <f>VLOOKUP(tbl_Sales[[#This Row],[Customer_ID]],tbl_Customers[],5,0)</f>
        <v>South</v>
      </c>
      <c r="F101" t="s">
        <v>8515</v>
      </c>
      <c r="G101" t="str">
        <f>VLOOKUP(Sales_Data!$F101,tbl_Products[],2,FALSE)</f>
        <v>Product_46</v>
      </c>
      <c r="H101" t="str">
        <f>VLOOKUP(tbl_Sales[[#This Row],[Product_ID]],tbl_Products[],3,0)</f>
        <v>Health</v>
      </c>
      <c r="I101">
        <v>3</v>
      </c>
      <c r="J101" s="10">
        <f>VLOOKUP(tbl_Sales[[#This Row],[Product_ID]],tbl_Products[],4,0)</f>
        <v>19.34</v>
      </c>
      <c r="K101" s="6">
        <v>73.930000000000007</v>
      </c>
      <c r="L101" s="6">
        <f>tbl_Sales[[#This Row],[Price_per_Unit]]*tbl_Sales[[#This Row],[Quantity]]</f>
        <v>221.79000000000002</v>
      </c>
      <c r="M101" s="6">
        <f>tbl_Sales[[#This Row],[Cost_per_Unit]]*tbl_Sales[[#This Row],[Quantity]]</f>
        <v>58.019999999999996</v>
      </c>
      <c r="N101" s="6">
        <f>tbl_Sales[[#This Row],[Sales]]-tbl_Sales[[#This Row],[Total_Cost]]</f>
        <v>163.77000000000004</v>
      </c>
    </row>
    <row r="102" spans="1:14">
      <c r="A102" t="s">
        <v>106</v>
      </c>
      <c r="B102" s="4">
        <v>44955</v>
      </c>
      <c r="C102" t="s">
        <v>7103</v>
      </c>
      <c r="D102" t="str">
        <f>VLOOKUP(Sales_Data!$C102,tbl_Customers[],2,FALSE)</f>
        <v>Customer_840</v>
      </c>
      <c r="E102" t="str">
        <f>VLOOKUP(tbl_Sales[[#This Row],[Customer_ID]],tbl_Customers[],5,0)</f>
        <v>West</v>
      </c>
      <c r="F102" t="s">
        <v>8548</v>
      </c>
      <c r="G102" t="str">
        <f>VLOOKUP(Sales_Data!$F102,tbl_Products[],2,FALSE)</f>
        <v>Product_1</v>
      </c>
      <c r="H102" t="str">
        <f>VLOOKUP(tbl_Sales[[#This Row],[Product_ID]],tbl_Products[],3,0)</f>
        <v>Apparel</v>
      </c>
      <c r="I102">
        <v>8</v>
      </c>
      <c r="J102" s="10">
        <f>VLOOKUP(tbl_Sales[[#This Row],[Product_ID]],tbl_Products[],4,0)</f>
        <v>21.45</v>
      </c>
      <c r="K102" s="6">
        <v>16.38</v>
      </c>
      <c r="L102" s="6">
        <f>tbl_Sales[[#This Row],[Price_per_Unit]]*tbl_Sales[[#This Row],[Quantity]]</f>
        <v>131.04</v>
      </c>
      <c r="M102" s="6">
        <f>tbl_Sales[[#This Row],[Cost_per_Unit]]*tbl_Sales[[#This Row],[Quantity]]</f>
        <v>171.6</v>
      </c>
      <c r="N102" s="6">
        <f>tbl_Sales[[#This Row],[Sales]]-tbl_Sales[[#This Row],[Total_Cost]]</f>
        <v>-40.56</v>
      </c>
    </row>
    <row r="103" spans="1:14">
      <c r="A103" t="s">
        <v>107</v>
      </c>
      <c r="B103" s="4">
        <v>45044</v>
      </c>
      <c r="C103" t="s">
        <v>7104</v>
      </c>
      <c r="D103" t="str">
        <f>VLOOKUP(Sales_Data!$C103,tbl_Customers[],2,FALSE)</f>
        <v>Customer_905</v>
      </c>
      <c r="E103" t="str">
        <f>VLOOKUP(tbl_Sales[[#This Row],[Customer_ID]],tbl_Customers[],5,0)</f>
        <v>West</v>
      </c>
      <c r="F103" t="s">
        <v>8547</v>
      </c>
      <c r="G103" t="str">
        <f>VLOOKUP(Sales_Data!$F103,tbl_Products[],2,FALSE)</f>
        <v>Product_7</v>
      </c>
      <c r="H103" t="str">
        <f>VLOOKUP(tbl_Sales[[#This Row],[Product_ID]],tbl_Products[],3,0)</f>
        <v>Apparel</v>
      </c>
      <c r="I103">
        <v>6</v>
      </c>
      <c r="J103" s="10">
        <f>VLOOKUP(tbl_Sales[[#This Row],[Product_ID]],tbl_Products[],4,0)</f>
        <v>48.6</v>
      </c>
      <c r="K103" s="6">
        <v>40.659999999999997</v>
      </c>
      <c r="L103" s="6">
        <f>tbl_Sales[[#This Row],[Price_per_Unit]]*tbl_Sales[[#This Row],[Quantity]]</f>
        <v>243.95999999999998</v>
      </c>
      <c r="M103" s="6">
        <f>tbl_Sales[[#This Row],[Cost_per_Unit]]*tbl_Sales[[#This Row],[Quantity]]</f>
        <v>291.60000000000002</v>
      </c>
      <c r="N103" s="6">
        <f>tbl_Sales[[#This Row],[Sales]]-tbl_Sales[[#This Row],[Total_Cost]]</f>
        <v>-47.640000000000043</v>
      </c>
    </row>
    <row r="104" spans="1:14">
      <c r="A104" t="s">
        <v>108</v>
      </c>
      <c r="B104" s="4">
        <v>44943</v>
      </c>
      <c r="C104" t="s">
        <v>7105</v>
      </c>
      <c r="D104" t="str">
        <f>VLOOKUP(Sales_Data!$C104,tbl_Customers[],2,FALSE)</f>
        <v>Customer_163</v>
      </c>
      <c r="E104" t="str">
        <f>VLOOKUP(tbl_Sales[[#This Row],[Customer_ID]],tbl_Customers[],5,0)</f>
        <v>South</v>
      </c>
      <c r="F104" t="s">
        <v>8511</v>
      </c>
      <c r="G104" t="str">
        <f>VLOOKUP(Sales_Data!$F104,tbl_Products[],2,FALSE)</f>
        <v>Product_33</v>
      </c>
      <c r="H104" t="str">
        <f>VLOOKUP(tbl_Sales[[#This Row],[Product_ID]],tbl_Products[],3,0)</f>
        <v>Electronics</v>
      </c>
      <c r="I104">
        <v>1</v>
      </c>
      <c r="J104" s="10">
        <f>VLOOKUP(tbl_Sales[[#This Row],[Product_ID]],tbl_Products[],4,0)</f>
        <v>45.26</v>
      </c>
      <c r="K104" s="6">
        <v>19.52</v>
      </c>
      <c r="L104" s="6">
        <f>tbl_Sales[[#This Row],[Price_per_Unit]]*tbl_Sales[[#This Row],[Quantity]]</f>
        <v>19.52</v>
      </c>
      <c r="M104" s="6">
        <f>tbl_Sales[[#This Row],[Cost_per_Unit]]*tbl_Sales[[#This Row],[Quantity]]</f>
        <v>45.26</v>
      </c>
      <c r="N104" s="6">
        <f>tbl_Sales[[#This Row],[Sales]]-tbl_Sales[[#This Row],[Total_Cost]]</f>
        <v>-25.74</v>
      </c>
    </row>
    <row r="105" spans="1:14">
      <c r="A105" t="s">
        <v>109</v>
      </c>
      <c r="B105" s="4">
        <v>45088</v>
      </c>
      <c r="C105" t="s">
        <v>7106</v>
      </c>
      <c r="D105" t="str">
        <f>VLOOKUP(Sales_Data!$C105,tbl_Customers[],2,FALSE)</f>
        <v>Customer_1232</v>
      </c>
      <c r="E105" t="str">
        <f>VLOOKUP(tbl_Sales[[#This Row],[Customer_ID]],tbl_Customers[],5,0)</f>
        <v>North</v>
      </c>
      <c r="F105" t="s">
        <v>8549</v>
      </c>
      <c r="G105" t="str">
        <f>VLOOKUP(Sales_Data!$F105,tbl_Products[],2,FALSE)</f>
        <v>Product_18</v>
      </c>
      <c r="H105" t="str">
        <f>VLOOKUP(tbl_Sales[[#This Row],[Product_ID]],tbl_Products[],3,0)</f>
        <v>Health</v>
      </c>
      <c r="I105">
        <v>4</v>
      </c>
      <c r="J105" s="10">
        <f>VLOOKUP(tbl_Sales[[#This Row],[Product_ID]],tbl_Products[],4,0)</f>
        <v>41.18</v>
      </c>
      <c r="K105" s="6">
        <v>18.96</v>
      </c>
      <c r="L105" s="6">
        <f>tbl_Sales[[#This Row],[Price_per_Unit]]*tbl_Sales[[#This Row],[Quantity]]</f>
        <v>75.84</v>
      </c>
      <c r="M105" s="6">
        <f>tbl_Sales[[#This Row],[Cost_per_Unit]]*tbl_Sales[[#This Row],[Quantity]]</f>
        <v>164.72</v>
      </c>
      <c r="N105" s="6">
        <f>tbl_Sales[[#This Row],[Sales]]-tbl_Sales[[#This Row],[Total_Cost]]</f>
        <v>-88.88</v>
      </c>
    </row>
    <row r="106" spans="1:14">
      <c r="A106" t="s">
        <v>110</v>
      </c>
      <c r="B106" s="4">
        <v>45132</v>
      </c>
      <c r="C106" t="s">
        <v>7107</v>
      </c>
      <c r="D106" t="str">
        <f>VLOOKUP(Sales_Data!$C106,tbl_Customers[],2,FALSE)</f>
        <v>Customer_1230</v>
      </c>
      <c r="E106" t="str">
        <f>VLOOKUP(tbl_Sales[[#This Row],[Customer_ID]],tbl_Customers[],5,0)</f>
        <v>South</v>
      </c>
      <c r="F106" t="s">
        <v>8509</v>
      </c>
      <c r="G106" t="str">
        <f>VLOOKUP(Sales_Data!$F106,tbl_Products[],2,FALSE)</f>
        <v>Product_45</v>
      </c>
      <c r="H106" t="str">
        <f>VLOOKUP(tbl_Sales[[#This Row],[Product_ID]],tbl_Products[],3,0)</f>
        <v>Home Goods</v>
      </c>
      <c r="I106">
        <v>1</v>
      </c>
      <c r="J106" s="10">
        <f>VLOOKUP(tbl_Sales[[#This Row],[Product_ID]],tbl_Products[],4,0)</f>
        <v>47.88</v>
      </c>
      <c r="K106" s="6">
        <v>68.8</v>
      </c>
      <c r="L106" s="6">
        <f>tbl_Sales[[#This Row],[Price_per_Unit]]*tbl_Sales[[#This Row],[Quantity]]</f>
        <v>68.8</v>
      </c>
      <c r="M106" s="6">
        <f>tbl_Sales[[#This Row],[Cost_per_Unit]]*tbl_Sales[[#This Row],[Quantity]]</f>
        <v>47.88</v>
      </c>
      <c r="N106" s="6">
        <f>tbl_Sales[[#This Row],[Sales]]-tbl_Sales[[#This Row],[Total_Cost]]</f>
        <v>20.919999999999995</v>
      </c>
    </row>
    <row r="107" spans="1:14">
      <c r="A107" t="s">
        <v>111</v>
      </c>
      <c r="B107" s="4">
        <v>45064</v>
      </c>
      <c r="C107" t="s">
        <v>7108</v>
      </c>
      <c r="D107" t="str">
        <f>VLOOKUP(Sales_Data!$C107,tbl_Customers[],2,FALSE)</f>
        <v>Customer_14</v>
      </c>
      <c r="E107" t="str">
        <f>VLOOKUP(tbl_Sales[[#This Row],[Customer_ID]],tbl_Customers[],5,0)</f>
        <v>East</v>
      </c>
      <c r="F107" t="s">
        <v>8540</v>
      </c>
      <c r="G107" t="str">
        <f>VLOOKUP(Sales_Data!$F107,tbl_Products[],2,FALSE)</f>
        <v>Product_37</v>
      </c>
      <c r="H107" t="str">
        <f>VLOOKUP(tbl_Sales[[#This Row],[Product_ID]],tbl_Products[],3,0)</f>
        <v>Toys</v>
      </c>
      <c r="I107">
        <v>5</v>
      </c>
      <c r="J107" s="10">
        <f>VLOOKUP(tbl_Sales[[#This Row],[Product_ID]],tbl_Products[],4,0)</f>
        <v>29.86</v>
      </c>
      <c r="K107" s="6">
        <v>78.38</v>
      </c>
      <c r="L107" s="6">
        <f>tbl_Sales[[#This Row],[Price_per_Unit]]*tbl_Sales[[#This Row],[Quantity]]</f>
        <v>391.9</v>
      </c>
      <c r="M107" s="6">
        <f>tbl_Sales[[#This Row],[Cost_per_Unit]]*tbl_Sales[[#This Row],[Quantity]]</f>
        <v>149.30000000000001</v>
      </c>
      <c r="N107" s="6">
        <f>tbl_Sales[[#This Row],[Sales]]-tbl_Sales[[#This Row],[Total_Cost]]</f>
        <v>242.59999999999997</v>
      </c>
    </row>
    <row r="108" spans="1:14">
      <c r="A108" t="s">
        <v>112</v>
      </c>
      <c r="B108" s="4">
        <v>44960</v>
      </c>
      <c r="C108" t="s">
        <v>7109</v>
      </c>
      <c r="D108" t="str">
        <f>VLOOKUP(Sales_Data!$C108,tbl_Customers[],2,FALSE)</f>
        <v>Customer_502</v>
      </c>
      <c r="E108" t="str">
        <f>VLOOKUP(tbl_Sales[[#This Row],[Customer_ID]],tbl_Customers[],5,0)</f>
        <v>South</v>
      </c>
      <c r="F108" t="s">
        <v>8501</v>
      </c>
      <c r="G108" t="str">
        <f>VLOOKUP(Sales_Data!$F108,tbl_Products[],2,FALSE)</f>
        <v>Product_65</v>
      </c>
      <c r="H108" t="str">
        <f>VLOOKUP(tbl_Sales[[#This Row],[Product_ID]],tbl_Products[],3,0)</f>
        <v>Health</v>
      </c>
      <c r="I108">
        <v>6</v>
      </c>
      <c r="J108" s="10">
        <f>VLOOKUP(tbl_Sales[[#This Row],[Product_ID]],tbl_Products[],4,0)</f>
        <v>37.880000000000003</v>
      </c>
      <c r="K108" s="6">
        <v>51.28</v>
      </c>
      <c r="L108" s="6">
        <f>tbl_Sales[[#This Row],[Price_per_Unit]]*tbl_Sales[[#This Row],[Quantity]]</f>
        <v>307.68</v>
      </c>
      <c r="M108" s="6">
        <f>tbl_Sales[[#This Row],[Cost_per_Unit]]*tbl_Sales[[#This Row],[Quantity]]</f>
        <v>227.28000000000003</v>
      </c>
      <c r="N108" s="6">
        <f>tbl_Sales[[#This Row],[Sales]]-tbl_Sales[[#This Row],[Total_Cost]]</f>
        <v>80.399999999999977</v>
      </c>
    </row>
    <row r="109" spans="1:14">
      <c r="A109" t="s">
        <v>113</v>
      </c>
      <c r="B109" s="4">
        <v>45035</v>
      </c>
      <c r="C109" t="s">
        <v>7110</v>
      </c>
      <c r="D109" t="str">
        <f>VLOOKUP(Sales_Data!$C109,tbl_Customers[],2,FALSE)</f>
        <v>Customer_1121</v>
      </c>
      <c r="E109" t="str">
        <f>VLOOKUP(tbl_Sales[[#This Row],[Customer_ID]],tbl_Customers[],5,0)</f>
        <v>South</v>
      </c>
      <c r="F109" t="s">
        <v>8543</v>
      </c>
      <c r="G109" t="str">
        <f>VLOOKUP(Sales_Data!$F109,tbl_Products[],2,FALSE)</f>
        <v>Product_72</v>
      </c>
      <c r="H109" t="str">
        <f>VLOOKUP(tbl_Sales[[#This Row],[Product_ID]],tbl_Products[],3,0)</f>
        <v>Toys</v>
      </c>
      <c r="I109">
        <v>5</v>
      </c>
      <c r="J109" s="10">
        <f>VLOOKUP(tbl_Sales[[#This Row],[Product_ID]],tbl_Products[],4,0)</f>
        <v>23.2</v>
      </c>
      <c r="K109" s="6">
        <v>42.21</v>
      </c>
      <c r="L109" s="6">
        <f>tbl_Sales[[#This Row],[Price_per_Unit]]*tbl_Sales[[#This Row],[Quantity]]</f>
        <v>211.05</v>
      </c>
      <c r="M109" s="6">
        <f>tbl_Sales[[#This Row],[Cost_per_Unit]]*tbl_Sales[[#This Row],[Quantity]]</f>
        <v>116</v>
      </c>
      <c r="N109" s="6">
        <f>tbl_Sales[[#This Row],[Sales]]-tbl_Sales[[#This Row],[Total_Cost]]</f>
        <v>95.050000000000011</v>
      </c>
    </row>
    <row r="110" spans="1:14">
      <c r="A110" t="s">
        <v>114</v>
      </c>
      <c r="B110" s="4">
        <v>45217</v>
      </c>
      <c r="C110" t="s">
        <v>7111</v>
      </c>
      <c r="D110" t="str">
        <f>VLOOKUP(Sales_Data!$C110,tbl_Customers[],2,FALSE)</f>
        <v>Customer_570</v>
      </c>
      <c r="E110" t="str">
        <f>VLOOKUP(tbl_Sales[[#This Row],[Customer_ID]],tbl_Customers[],5,0)</f>
        <v>North</v>
      </c>
      <c r="F110" t="s">
        <v>8542</v>
      </c>
      <c r="G110" t="str">
        <f>VLOOKUP(Sales_Data!$F110,tbl_Products[],2,FALSE)</f>
        <v>Product_20</v>
      </c>
      <c r="H110" t="str">
        <f>VLOOKUP(tbl_Sales[[#This Row],[Product_ID]],tbl_Products[],3,0)</f>
        <v>Electronics</v>
      </c>
      <c r="I110">
        <v>1</v>
      </c>
      <c r="J110" s="10">
        <f>VLOOKUP(tbl_Sales[[#This Row],[Product_ID]],tbl_Products[],4,0)</f>
        <v>19.98</v>
      </c>
      <c r="K110" s="6">
        <v>62.23</v>
      </c>
      <c r="L110" s="6">
        <f>tbl_Sales[[#This Row],[Price_per_Unit]]*tbl_Sales[[#This Row],[Quantity]]</f>
        <v>62.23</v>
      </c>
      <c r="M110" s="6">
        <f>tbl_Sales[[#This Row],[Cost_per_Unit]]*tbl_Sales[[#This Row],[Quantity]]</f>
        <v>19.98</v>
      </c>
      <c r="N110" s="6">
        <f>tbl_Sales[[#This Row],[Sales]]-tbl_Sales[[#This Row],[Total_Cost]]</f>
        <v>42.25</v>
      </c>
    </row>
    <row r="111" spans="1:14">
      <c r="A111" t="s">
        <v>115</v>
      </c>
      <c r="B111" s="4">
        <v>45088</v>
      </c>
      <c r="C111" t="s">
        <v>7112</v>
      </c>
      <c r="D111" t="str">
        <f>VLOOKUP(Sales_Data!$C111,tbl_Customers[],2,FALSE)</f>
        <v>Customer_1270</v>
      </c>
      <c r="E111" t="str">
        <f>VLOOKUP(tbl_Sales[[#This Row],[Customer_ID]],tbl_Customers[],5,0)</f>
        <v>North</v>
      </c>
      <c r="F111" t="s">
        <v>8527</v>
      </c>
      <c r="G111" t="str">
        <f>VLOOKUP(Sales_Data!$F111,tbl_Products[],2,FALSE)</f>
        <v>Product_12</v>
      </c>
      <c r="H111" t="str">
        <f>VLOOKUP(tbl_Sales[[#This Row],[Product_ID]],tbl_Products[],3,0)</f>
        <v>Toys</v>
      </c>
      <c r="I111">
        <v>3</v>
      </c>
      <c r="J111" s="10">
        <f>VLOOKUP(tbl_Sales[[#This Row],[Product_ID]],tbl_Products[],4,0)</f>
        <v>8.02</v>
      </c>
      <c r="K111" s="6">
        <v>36.44</v>
      </c>
      <c r="L111" s="6">
        <f>tbl_Sales[[#This Row],[Price_per_Unit]]*tbl_Sales[[#This Row],[Quantity]]</f>
        <v>109.32</v>
      </c>
      <c r="M111" s="6">
        <f>tbl_Sales[[#This Row],[Cost_per_Unit]]*tbl_Sales[[#This Row],[Quantity]]</f>
        <v>24.06</v>
      </c>
      <c r="N111" s="6">
        <f>tbl_Sales[[#This Row],[Sales]]-tbl_Sales[[#This Row],[Total_Cost]]</f>
        <v>85.259999999999991</v>
      </c>
    </row>
    <row r="112" spans="1:14">
      <c r="A112" t="s">
        <v>116</v>
      </c>
      <c r="B112" s="4">
        <v>45035</v>
      </c>
      <c r="C112" t="s">
        <v>7113</v>
      </c>
      <c r="D112" t="str">
        <f>VLOOKUP(Sales_Data!$C112,tbl_Customers[],2,FALSE)</f>
        <v>Customer_1288</v>
      </c>
      <c r="E112" t="str">
        <f>VLOOKUP(tbl_Sales[[#This Row],[Customer_ID]],tbl_Customers[],5,0)</f>
        <v>South</v>
      </c>
      <c r="F112" t="s">
        <v>8518</v>
      </c>
      <c r="G112" t="str">
        <f>VLOOKUP(Sales_Data!$F112,tbl_Products[],2,FALSE)</f>
        <v>Product_35</v>
      </c>
      <c r="H112" t="str">
        <f>VLOOKUP(tbl_Sales[[#This Row],[Product_ID]],tbl_Products[],3,0)</f>
        <v>Toys</v>
      </c>
      <c r="I112">
        <v>6</v>
      </c>
      <c r="J112" s="10">
        <f>VLOOKUP(tbl_Sales[[#This Row],[Product_ID]],tbl_Products[],4,0)</f>
        <v>40.75</v>
      </c>
      <c r="K112" s="6">
        <v>76.08</v>
      </c>
      <c r="L112" s="6">
        <f>tbl_Sales[[#This Row],[Price_per_Unit]]*tbl_Sales[[#This Row],[Quantity]]</f>
        <v>456.48</v>
      </c>
      <c r="M112" s="6">
        <f>tbl_Sales[[#This Row],[Cost_per_Unit]]*tbl_Sales[[#This Row],[Quantity]]</f>
        <v>244.5</v>
      </c>
      <c r="N112" s="6">
        <f>tbl_Sales[[#This Row],[Sales]]-tbl_Sales[[#This Row],[Total_Cost]]</f>
        <v>211.98000000000002</v>
      </c>
    </row>
    <row r="113" spans="1:14">
      <c r="A113" t="s">
        <v>117</v>
      </c>
      <c r="B113" s="4">
        <v>45262</v>
      </c>
      <c r="C113" t="s">
        <v>7114</v>
      </c>
      <c r="D113" t="str">
        <f>VLOOKUP(Sales_Data!$C113,tbl_Customers[],2,FALSE)</f>
        <v>Customer_1142</v>
      </c>
      <c r="E113" t="str">
        <f>VLOOKUP(tbl_Sales[[#This Row],[Customer_ID]],tbl_Customers[],5,0)</f>
        <v>North</v>
      </c>
      <c r="F113" t="s">
        <v>8503</v>
      </c>
      <c r="G113" t="str">
        <f>VLOOKUP(Sales_Data!$F113,tbl_Products[],2,FALSE)</f>
        <v>Product_19</v>
      </c>
      <c r="H113" t="str">
        <f>VLOOKUP(tbl_Sales[[#This Row],[Product_ID]],tbl_Products[],3,0)</f>
        <v>Apparel</v>
      </c>
      <c r="I113">
        <v>7</v>
      </c>
      <c r="J113" s="10">
        <f>VLOOKUP(tbl_Sales[[#This Row],[Product_ID]],tbl_Products[],4,0)</f>
        <v>41.78</v>
      </c>
      <c r="K113" s="6">
        <v>32.54</v>
      </c>
      <c r="L113" s="6">
        <f>tbl_Sales[[#This Row],[Price_per_Unit]]*tbl_Sales[[#This Row],[Quantity]]</f>
        <v>227.78</v>
      </c>
      <c r="M113" s="6">
        <f>tbl_Sales[[#This Row],[Cost_per_Unit]]*tbl_Sales[[#This Row],[Quantity]]</f>
        <v>292.46000000000004</v>
      </c>
      <c r="N113" s="6">
        <f>tbl_Sales[[#This Row],[Sales]]-tbl_Sales[[#This Row],[Total_Cost]]</f>
        <v>-64.680000000000035</v>
      </c>
    </row>
    <row r="114" spans="1:14">
      <c r="A114" t="s">
        <v>118</v>
      </c>
      <c r="B114" s="4">
        <v>45182</v>
      </c>
      <c r="C114" t="s">
        <v>7115</v>
      </c>
      <c r="D114" t="str">
        <f>VLOOKUP(Sales_Data!$C114,tbl_Customers[],2,FALSE)</f>
        <v>Customer_426</v>
      </c>
      <c r="E114" t="str">
        <f>VLOOKUP(tbl_Sales[[#This Row],[Customer_ID]],tbl_Customers[],5,0)</f>
        <v>South</v>
      </c>
      <c r="F114" t="s">
        <v>8550</v>
      </c>
      <c r="G114" t="str">
        <f>VLOOKUP(Sales_Data!$F114,tbl_Products[],2,FALSE)</f>
        <v>Product_26</v>
      </c>
      <c r="H114" t="str">
        <f>VLOOKUP(tbl_Sales[[#This Row],[Product_ID]],tbl_Products[],3,0)</f>
        <v>Health</v>
      </c>
      <c r="I114">
        <v>8</v>
      </c>
      <c r="J114" s="10">
        <f>VLOOKUP(tbl_Sales[[#This Row],[Product_ID]],tbl_Products[],4,0)</f>
        <v>31.77</v>
      </c>
      <c r="K114" s="6">
        <v>39.450000000000003</v>
      </c>
      <c r="L114" s="6">
        <f>tbl_Sales[[#This Row],[Price_per_Unit]]*tbl_Sales[[#This Row],[Quantity]]</f>
        <v>315.60000000000002</v>
      </c>
      <c r="M114" s="6">
        <f>tbl_Sales[[#This Row],[Cost_per_Unit]]*tbl_Sales[[#This Row],[Quantity]]</f>
        <v>254.16</v>
      </c>
      <c r="N114" s="6">
        <f>tbl_Sales[[#This Row],[Sales]]-tbl_Sales[[#This Row],[Total_Cost]]</f>
        <v>61.440000000000026</v>
      </c>
    </row>
    <row r="115" spans="1:14">
      <c r="A115" t="s">
        <v>119</v>
      </c>
      <c r="B115" s="4">
        <v>45129</v>
      </c>
      <c r="C115" t="s">
        <v>7116</v>
      </c>
      <c r="D115" t="str">
        <f>VLOOKUP(Sales_Data!$C115,tbl_Customers[],2,FALSE)</f>
        <v>Customer_101</v>
      </c>
      <c r="E115" t="str">
        <f>VLOOKUP(tbl_Sales[[#This Row],[Customer_ID]],tbl_Customers[],5,0)</f>
        <v>North</v>
      </c>
      <c r="F115" t="s">
        <v>8525</v>
      </c>
      <c r="G115" t="str">
        <f>VLOOKUP(Sales_Data!$F115,tbl_Products[],2,FALSE)</f>
        <v>Product_56</v>
      </c>
      <c r="H115" t="str">
        <f>VLOOKUP(tbl_Sales[[#This Row],[Product_ID]],tbl_Products[],3,0)</f>
        <v>Apparel</v>
      </c>
      <c r="I115">
        <v>9</v>
      </c>
      <c r="J115" s="10">
        <f>VLOOKUP(tbl_Sales[[#This Row],[Product_ID]],tbl_Products[],4,0)</f>
        <v>3.21</v>
      </c>
      <c r="K115" s="6">
        <v>33.49</v>
      </c>
      <c r="L115" s="6">
        <f>tbl_Sales[[#This Row],[Price_per_Unit]]*tbl_Sales[[#This Row],[Quantity]]</f>
        <v>301.41000000000003</v>
      </c>
      <c r="M115" s="6">
        <f>tbl_Sales[[#This Row],[Cost_per_Unit]]*tbl_Sales[[#This Row],[Quantity]]</f>
        <v>28.89</v>
      </c>
      <c r="N115" s="6">
        <f>tbl_Sales[[#This Row],[Sales]]-tbl_Sales[[#This Row],[Total_Cost]]</f>
        <v>272.52000000000004</v>
      </c>
    </row>
    <row r="116" spans="1:14">
      <c r="A116" t="s">
        <v>120</v>
      </c>
      <c r="B116" s="4">
        <v>45256</v>
      </c>
      <c r="C116" t="s">
        <v>7117</v>
      </c>
      <c r="D116" t="str">
        <f>VLOOKUP(Sales_Data!$C116,tbl_Customers[],2,FALSE)</f>
        <v>Customer_379</v>
      </c>
      <c r="E116" t="str">
        <f>VLOOKUP(tbl_Sales[[#This Row],[Customer_ID]],tbl_Customers[],5,0)</f>
        <v>East</v>
      </c>
      <c r="F116" t="s">
        <v>8537</v>
      </c>
      <c r="G116" t="str">
        <f>VLOOKUP(Sales_Data!$F116,tbl_Products[],2,FALSE)</f>
        <v>Product_75</v>
      </c>
      <c r="H116" t="str">
        <f>VLOOKUP(tbl_Sales[[#This Row],[Product_ID]],tbl_Products[],3,0)</f>
        <v>Electronics</v>
      </c>
      <c r="I116">
        <v>4</v>
      </c>
      <c r="J116" s="10">
        <f>VLOOKUP(tbl_Sales[[#This Row],[Product_ID]],tbl_Products[],4,0)</f>
        <v>2.25</v>
      </c>
      <c r="K116" s="6">
        <v>43.9</v>
      </c>
      <c r="L116" s="6">
        <f>tbl_Sales[[#This Row],[Price_per_Unit]]*tbl_Sales[[#This Row],[Quantity]]</f>
        <v>175.6</v>
      </c>
      <c r="M116" s="6">
        <f>tbl_Sales[[#This Row],[Cost_per_Unit]]*tbl_Sales[[#This Row],[Quantity]]</f>
        <v>9</v>
      </c>
      <c r="N116" s="6">
        <f>tbl_Sales[[#This Row],[Sales]]-tbl_Sales[[#This Row],[Total_Cost]]</f>
        <v>166.6</v>
      </c>
    </row>
    <row r="117" spans="1:14">
      <c r="A117" t="s">
        <v>121</v>
      </c>
      <c r="B117" s="4">
        <v>45161</v>
      </c>
      <c r="C117" t="s">
        <v>7118</v>
      </c>
      <c r="D117" t="str">
        <f>VLOOKUP(Sales_Data!$C117,tbl_Customers[],2,FALSE)</f>
        <v>Customer_304</v>
      </c>
      <c r="E117" t="str">
        <f>VLOOKUP(tbl_Sales[[#This Row],[Customer_ID]],tbl_Customers[],5,0)</f>
        <v>East</v>
      </c>
      <c r="F117" t="s">
        <v>8551</v>
      </c>
      <c r="G117" t="str">
        <f>VLOOKUP(Sales_Data!$F117,tbl_Products[],2,FALSE)</f>
        <v>Product_11</v>
      </c>
      <c r="H117" t="str">
        <f>VLOOKUP(tbl_Sales[[#This Row],[Product_ID]],tbl_Products[],3,0)</f>
        <v>Health</v>
      </c>
      <c r="I117">
        <v>8</v>
      </c>
      <c r="J117" s="10">
        <f>VLOOKUP(tbl_Sales[[#This Row],[Product_ID]],tbl_Products[],4,0)</f>
        <v>11.76</v>
      </c>
      <c r="K117" s="6">
        <v>7.24</v>
      </c>
      <c r="L117" s="6">
        <f>tbl_Sales[[#This Row],[Price_per_Unit]]*tbl_Sales[[#This Row],[Quantity]]</f>
        <v>57.92</v>
      </c>
      <c r="M117" s="6">
        <f>tbl_Sales[[#This Row],[Cost_per_Unit]]*tbl_Sales[[#This Row],[Quantity]]</f>
        <v>94.08</v>
      </c>
      <c r="N117" s="6">
        <f>tbl_Sales[[#This Row],[Sales]]-tbl_Sales[[#This Row],[Total_Cost]]</f>
        <v>-36.159999999999997</v>
      </c>
    </row>
    <row r="118" spans="1:14">
      <c r="A118" t="s">
        <v>122</v>
      </c>
      <c r="B118" s="4">
        <v>45000</v>
      </c>
      <c r="C118" t="s">
        <v>7119</v>
      </c>
      <c r="D118" t="str">
        <f>VLOOKUP(Sales_Data!$C118,tbl_Customers[],2,FALSE)</f>
        <v>Customer_113</v>
      </c>
      <c r="E118" t="str">
        <f>VLOOKUP(tbl_Sales[[#This Row],[Customer_ID]],tbl_Customers[],5,0)</f>
        <v>West</v>
      </c>
      <c r="F118" t="s">
        <v>8498</v>
      </c>
      <c r="G118" t="str">
        <f>VLOOKUP(Sales_Data!$F118,tbl_Products[],2,FALSE)</f>
        <v>Product_38</v>
      </c>
      <c r="H118" t="str">
        <f>VLOOKUP(tbl_Sales[[#This Row],[Product_ID]],tbl_Products[],3,0)</f>
        <v>Toys</v>
      </c>
      <c r="I118">
        <v>1</v>
      </c>
      <c r="J118" s="10">
        <f>VLOOKUP(tbl_Sales[[#This Row],[Product_ID]],tbl_Products[],4,0)</f>
        <v>35.82</v>
      </c>
      <c r="K118" s="6">
        <v>65.2</v>
      </c>
      <c r="L118" s="6">
        <f>tbl_Sales[[#This Row],[Price_per_Unit]]*tbl_Sales[[#This Row],[Quantity]]</f>
        <v>65.2</v>
      </c>
      <c r="M118" s="6">
        <f>tbl_Sales[[#This Row],[Cost_per_Unit]]*tbl_Sales[[#This Row],[Quantity]]</f>
        <v>35.82</v>
      </c>
      <c r="N118" s="6">
        <f>tbl_Sales[[#This Row],[Sales]]-tbl_Sales[[#This Row],[Total_Cost]]</f>
        <v>29.380000000000003</v>
      </c>
    </row>
    <row r="119" spans="1:14">
      <c r="A119" t="s">
        <v>123</v>
      </c>
      <c r="B119" s="4">
        <v>45062</v>
      </c>
      <c r="C119" t="s">
        <v>7120</v>
      </c>
      <c r="D119" t="str">
        <f>VLOOKUP(Sales_Data!$C119,tbl_Customers[],2,FALSE)</f>
        <v>Customer_1338</v>
      </c>
      <c r="E119" t="str">
        <f>VLOOKUP(tbl_Sales[[#This Row],[Customer_ID]],tbl_Customers[],5,0)</f>
        <v>East</v>
      </c>
      <c r="F119" t="s">
        <v>8520</v>
      </c>
      <c r="G119" t="str">
        <f>VLOOKUP(Sales_Data!$F119,tbl_Products[],2,FALSE)</f>
        <v>Product_29</v>
      </c>
      <c r="H119" t="str">
        <f>VLOOKUP(tbl_Sales[[#This Row],[Product_ID]],tbl_Products[],3,0)</f>
        <v>Home Goods</v>
      </c>
      <c r="I119">
        <v>2</v>
      </c>
      <c r="J119" s="10">
        <f>VLOOKUP(tbl_Sales[[#This Row],[Product_ID]],tbl_Products[],4,0)</f>
        <v>9.64</v>
      </c>
      <c r="K119" s="6">
        <v>80.94</v>
      </c>
      <c r="L119" s="6">
        <f>tbl_Sales[[#This Row],[Price_per_Unit]]*tbl_Sales[[#This Row],[Quantity]]</f>
        <v>161.88</v>
      </c>
      <c r="M119" s="6">
        <f>tbl_Sales[[#This Row],[Cost_per_Unit]]*tbl_Sales[[#This Row],[Quantity]]</f>
        <v>19.28</v>
      </c>
      <c r="N119" s="6">
        <f>tbl_Sales[[#This Row],[Sales]]-tbl_Sales[[#This Row],[Total_Cost]]</f>
        <v>142.6</v>
      </c>
    </row>
    <row r="120" spans="1:14">
      <c r="A120" t="s">
        <v>124</v>
      </c>
      <c r="B120" s="4">
        <v>44998</v>
      </c>
      <c r="C120" t="s">
        <v>7121</v>
      </c>
      <c r="D120" t="str">
        <f>VLOOKUP(Sales_Data!$C120,tbl_Customers[],2,FALSE)</f>
        <v>Customer_715</v>
      </c>
      <c r="E120" t="str">
        <f>VLOOKUP(tbl_Sales[[#This Row],[Customer_ID]],tbl_Customers[],5,0)</f>
        <v>West</v>
      </c>
      <c r="F120" t="s">
        <v>8552</v>
      </c>
      <c r="G120" t="str">
        <f>VLOOKUP(Sales_Data!$F120,tbl_Products[],2,FALSE)</f>
        <v>Product_5</v>
      </c>
      <c r="H120" t="str">
        <f>VLOOKUP(tbl_Sales[[#This Row],[Product_ID]],tbl_Products[],3,0)</f>
        <v>Health</v>
      </c>
      <c r="I120">
        <v>5</v>
      </c>
      <c r="J120" s="10">
        <f>VLOOKUP(tbl_Sales[[#This Row],[Product_ID]],tbl_Products[],4,0)</f>
        <v>35.39</v>
      </c>
      <c r="K120" s="6">
        <v>45.1</v>
      </c>
      <c r="L120" s="6">
        <f>tbl_Sales[[#This Row],[Price_per_Unit]]*tbl_Sales[[#This Row],[Quantity]]</f>
        <v>225.5</v>
      </c>
      <c r="M120" s="6">
        <f>tbl_Sales[[#This Row],[Cost_per_Unit]]*tbl_Sales[[#This Row],[Quantity]]</f>
        <v>176.95</v>
      </c>
      <c r="N120" s="6">
        <f>tbl_Sales[[#This Row],[Sales]]-tbl_Sales[[#This Row],[Total_Cost]]</f>
        <v>48.550000000000011</v>
      </c>
    </row>
    <row r="121" spans="1:14">
      <c r="A121" t="s">
        <v>125</v>
      </c>
      <c r="B121" s="4">
        <v>45053</v>
      </c>
      <c r="C121" t="s">
        <v>7122</v>
      </c>
      <c r="D121" t="str">
        <f>VLOOKUP(Sales_Data!$C121,tbl_Customers[],2,FALSE)</f>
        <v>Customer_76</v>
      </c>
      <c r="E121" t="str">
        <f>VLOOKUP(tbl_Sales[[#This Row],[Customer_ID]],tbl_Customers[],5,0)</f>
        <v>West</v>
      </c>
      <c r="F121" t="s">
        <v>8493</v>
      </c>
      <c r="G121" t="str">
        <f>VLOOKUP(Sales_Data!$F121,tbl_Products[],2,FALSE)</f>
        <v>Product_61</v>
      </c>
      <c r="H121" t="str">
        <f>VLOOKUP(tbl_Sales[[#This Row],[Product_ID]],tbl_Products[],3,0)</f>
        <v>Health</v>
      </c>
      <c r="I121">
        <v>1</v>
      </c>
      <c r="J121" s="10">
        <f>VLOOKUP(tbl_Sales[[#This Row],[Product_ID]],tbl_Products[],4,0)</f>
        <v>47.78</v>
      </c>
      <c r="K121" s="6">
        <v>79.05</v>
      </c>
      <c r="L121" s="6">
        <f>tbl_Sales[[#This Row],[Price_per_Unit]]*tbl_Sales[[#This Row],[Quantity]]</f>
        <v>79.05</v>
      </c>
      <c r="M121" s="6">
        <f>tbl_Sales[[#This Row],[Cost_per_Unit]]*tbl_Sales[[#This Row],[Quantity]]</f>
        <v>47.78</v>
      </c>
      <c r="N121" s="6">
        <f>tbl_Sales[[#This Row],[Sales]]-tbl_Sales[[#This Row],[Total_Cost]]</f>
        <v>31.269999999999996</v>
      </c>
    </row>
    <row r="122" spans="1:14">
      <c r="A122" t="s">
        <v>126</v>
      </c>
      <c r="B122" s="4">
        <v>45214</v>
      </c>
      <c r="C122" t="s">
        <v>7123</v>
      </c>
      <c r="D122" t="str">
        <f>VLOOKUP(Sales_Data!$C122,tbl_Customers[],2,FALSE)</f>
        <v>Customer_298</v>
      </c>
      <c r="E122" t="str">
        <f>VLOOKUP(tbl_Sales[[#This Row],[Customer_ID]],tbl_Customers[],5,0)</f>
        <v>West</v>
      </c>
      <c r="F122" t="s">
        <v>8515</v>
      </c>
      <c r="G122" t="str">
        <f>VLOOKUP(Sales_Data!$F122,tbl_Products[],2,FALSE)</f>
        <v>Product_46</v>
      </c>
      <c r="H122" t="str">
        <f>VLOOKUP(tbl_Sales[[#This Row],[Product_ID]],tbl_Products[],3,0)</f>
        <v>Health</v>
      </c>
      <c r="I122">
        <v>5</v>
      </c>
      <c r="J122" s="10">
        <f>VLOOKUP(tbl_Sales[[#This Row],[Product_ID]],tbl_Products[],4,0)</f>
        <v>19.34</v>
      </c>
      <c r="K122" s="6">
        <v>30.74</v>
      </c>
      <c r="L122" s="6">
        <f>tbl_Sales[[#This Row],[Price_per_Unit]]*tbl_Sales[[#This Row],[Quantity]]</f>
        <v>153.69999999999999</v>
      </c>
      <c r="M122" s="6">
        <f>tbl_Sales[[#This Row],[Cost_per_Unit]]*tbl_Sales[[#This Row],[Quantity]]</f>
        <v>96.7</v>
      </c>
      <c r="N122" s="6">
        <f>tbl_Sales[[#This Row],[Sales]]-tbl_Sales[[#This Row],[Total_Cost]]</f>
        <v>56.999999999999986</v>
      </c>
    </row>
    <row r="123" spans="1:14">
      <c r="A123" t="s">
        <v>127</v>
      </c>
      <c r="B123" s="4">
        <v>45202</v>
      </c>
      <c r="C123" t="s">
        <v>7124</v>
      </c>
      <c r="D123" t="str">
        <f>VLOOKUP(Sales_Data!$C123,tbl_Customers[],2,FALSE)</f>
        <v>Customer_67</v>
      </c>
      <c r="E123" t="str">
        <f>VLOOKUP(tbl_Sales[[#This Row],[Customer_ID]],tbl_Customers[],5,0)</f>
        <v>East</v>
      </c>
      <c r="F123" t="s">
        <v>8523</v>
      </c>
      <c r="G123" t="str">
        <f>VLOOKUP(Sales_Data!$F123,tbl_Products[],2,FALSE)</f>
        <v>Product_32</v>
      </c>
      <c r="H123" t="str">
        <f>VLOOKUP(tbl_Sales[[#This Row],[Product_ID]],tbl_Products[],3,0)</f>
        <v>Home Goods</v>
      </c>
      <c r="I123">
        <v>4</v>
      </c>
      <c r="J123" s="10">
        <f>VLOOKUP(tbl_Sales[[#This Row],[Product_ID]],tbl_Products[],4,0)</f>
        <v>24.03</v>
      </c>
      <c r="K123" s="6">
        <v>50.7</v>
      </c>
      <c r="L123" s="6">
        <f>tbl_Sales[[#This Row],[Price_per_Unit]]*tbl_Sales[[#This Row],[Quantity]]</f>
        <v>202.8</v>
      </c>
      <c r="M123" s="6">
        <f>tbl_Sales[[#This Row],[Cost_per_Unit]]*tbl_Sales[[#This Row],[Quantity]]</f>
        <v>96.12</v>
      </c>
      <c r="N123" s="6">
        <f>tbl_Sales[[#This Row],[Sales]]-tbl_Sales[[#This Row],[Total_Cost]]</f>
        <v>106.68</v>
      </c>
    </row>
    <row r="124" spans="1:14">
      <c r="A124" t="s">
        <v>128</v>
      </c>
      <c r="B124" s="4">
        <v>45061</v>
      </c>
      <c r="C124" t="s">
        <v>7125</v>
      </c>
      <c r="D124" t="str">
        <f>VLOOKUP(Sales_Data!$C124,tbl_Customers[],2,FALSE)</f>
        <v>Customer_1367</v>
      </c>
      <c r="E124" t="str">
        <f>VLOOKUP(tbl_Sales[[#This Row],[Customer_ID]],tbl_Customers[],5,0)</f>
        <v>East</v>
      </c>
      <c r="F124" t="s">
        <v>8553</v>
      </c>
      <c r="G124" t="str">
        <f>VLOOKUP(Sales_Data!$F124,tbl_Products[],2,FALSE)</f>
        <v>Product_50</v>
      </c>
      <c r="H124" t="str">
        <f>VLOOKUP(tbl_Sales[[#This Row],[Product_ID]],tbl_Products[],3,0)</f>
        <v>Apparel</v>
      </c>
      <c r="I124">
        <v>8</v>
      </c>
      <c r="J124" s="10">
        <f>VLOOKUP(tbl_Sales[[#This Row],[Product_ID]],tbl_Products[],4,0)</f>
        <v>42.74</v>
      </c>
      <c r="K124" s="6">
        <v>71.8</v>
      </c>
      <c r="L124" s="6">
        <f>tbl_Sales[[#This Row],[Price_per_Unit]]*tbl_Sales[[#This Row],[Quantity]]</f>
        <v>574.4</v>
      </c>
      <c r="M124" s="6">
        <f>tbl_Sales[[#This Row],[Cost_per_Unit]]*tbl_Sales[[#This Row],[Quantity]]</f>
        <v>341.92</v>
      </c>
      <c r="N124" s="6">
        <f>tbl_Sales[[#This Row],[Sales]]-tbl_Sales[[#This Row],[Total_Cost]]</f>
        <v>232.47999999999996</v>
      </c>
    </row>
    <row r="125" spans="1:14">
      <c r="A125" t="s">
        <v>129</v>
      </c>
      <c r="B125" s="4">
        <v>45226</v>
      </c>
      <c r="C125" t="s">
        <v>7126</v>
      </c>
      <c r="D125" t="str">
        <f>VLOOKUP(Sales_Data!$C125,tbl_Customers[],2,FALSE)</f>
        <v>Customer_1184</v>
      </c>
      <c r="E125" t="str">
        <f>VLOOKUP(tbl_Sales[[#This Row],[Customer_ID]],tbl_Customers[],5,0)</f>
        <v>East</v>
      </c>
      <c r="F125" t="s">
        <v>8554</v>
      </c>
      <c r="G125" t="str">
        <f>VLOOKUP(Sales_Data!$F125,tbl_Products[],2,FALSE)</f>
        <v>Product_55</v>
      </c>
      <c r="H125" t="str">
        <f>VLOOKUP(tbl_Sales[[#This Row],[Product_ID]],tbl_Products[],3,0)</f>
        <v>Apparel</v>
      </c>
      <c r="I125">
        <v>7</v>
      </c>
      <c r="J125" s="10">
        <f>VLOOKUP(tbl_Sales[[#This Row],[Product_ID]],tbl_Products[],4,0)</f>
        <v>36.08</v>
      </c>
      <c r="K125" s="6">
        <v>47.27</v>
      </c>
      <c r="L125" s="6">
        <f>tbl_Sales[[#This Row],[Price_per_Unit]]*tbl_Sales[[#This Row],[Quantity]]</f>
        <v>330.89000000000004</v>
      </c>
      <c r="M125" s="6">
        <f>tbl_Sales[[#This Row],[Cost_per_Unit]]*tbl_Sales[[#This Row],[Quantity]]</f>
        <v>252.56</v>
      </c>
      <c r="N125" s="6">
        <f>tbl_Sales[[#This Row],[Sales]]-tbl_Sales[[#This Row],[Total_Cost]]</f>
        <v>78.330000000000041</v>
      </c>
    </row>
    <row r="126" spans="1:14">
      <c r="A126" t="s">
        <v>130</v>
      </c>
      <c r="B126" s="4">
        <v>45146</v>
      </c>
      <c r="C126" t="s">
        <v>7127</v>
      </c>
      <c r="D126" t="str">
        <f>VLOOKUP(Sales_Data!$C126,tbl_Customers[],2,FALSE)</f>
        <v>Customer_1236</v>
      </c>
      <c r="E126" t="str">
        <f>VLOOKUP(tbl_Sales[[#This Row],[Customer_ID]],tbl_Customers[],5,0)</f>
        <v>North</v>
      </c>
      <c r="F126" t="s">
        <v>8555</v>
      </c>
      <c r="G126" t="str">
        <f>VLOOKUP(Sales_Data!$F126,tbl_Products[],2,FALSE)</f>
        <v>Product_52</v>
      </c>
      <c r="H126" t="str">
        <f>VLOOKUP(tbl_Sales[[#This Row],[Product_ID]],tbl_Products[],3,0)</f>
        <v>Toys</v>
      </c>
      <c r="I126">
        <v>1</v>
      </c>
      <c r="J126" s="10">
        <f>VLOOKUP(tbl_Sales[[#This Row],[Product_ID]],tbl_Products[],4,0)</f>
        <v>46.58</v>
      </c>
      <c r="K126" s="6">
        <v>99.08</v>
      </c>
      <c r="L126" s="6">
        <f>tbl_Sales[[#This Row],[Price_per_Unit]]*tbl_Sales[[#This Row],[Quantity]]</f>
        <v>99.08</v>
      </c>
      <c r="M126" s="6">
        <f>tbl_Sales[[#This Row],[Cost_per_Unit]]*tbl_Sales[[#This Row],[Quantity]]</f>
        <v>46.58</v>
      </c>
      <c r="N126" s="6">
        <f>tbl_Sales[[#This Row],[Sales]]-tbl_Sales[[#This Row],[Total_Cost]]</f>
        <v>52.5</v>
      </c>
    </row>
    <row r="127" spans="1:14">
      <c r="A127" t="s">
        <v>131</v>
      </c>
      <c r="B127" s="4">
        <v>45225</v>
      </c>
      <c r="C127" t="s">
        <v>7128</v>
      </c>
      <c r="D127" t="str">
        <f>VLOOKUP(Sales_Data!$C127,tbl_Customers[],2,FALSE)</f>
        <v>Customer_612</v>
      </c>
      <c r="E127" t="str">
        <f>VLOOKUP(tbl_Sales[[#This Row],[Customer_ID]],tbl_Customers[],5,0)</f>
        <v>West</v>
      </c>
      <c r="F127" t="s">
        <v>8504</v>
      </c>
      <c r="G127" t="str">
        <f>VLOOKUP(Sales_Data!$F127,tbl_Products[],2,FALSE)</f>
        <v>Product_13</v>
      </c>
      <c r="H127" t="str">
        <f>VLOOKUP(tbl_Sales[[#This Row],[Product_ID]],tbl_Products[],3,0)</f>
        <v>Toys</v>
      </c>
      <c r="I127">
        <v>2</v>
      </c>
      <c r="J127" s="10">
        <f>VLOOKUP(tbl_Sales[[#This Row],[Product_ID]],tbl_Products[],4,0)</f>
        <v>45.97</v>
      </c>
      <c r="K127" s="6">
        <v>20.260000000000002</v>
      </c>
      <c r="L127" s="6">
        <f>tbl_Sales[[#This Row],[Price_per_Unit]]*tbl_Sales[[#This Row],[Quantity]]</f>
        <v>40.520000000000003</v>
      </c>
      <c r="M127" s="6">
        <f>tbl_Sales[[#This Row],[Cost_per_Unit]]*tbl_Sales[[#This Row],[Quantity]]</f>
        <v>91.94</v>
      </c>
      <c r="N127" s="6">
        <f>tbl_Sales[[#This Row],[Sales]]-tbl_Sales[[#This Row],[Total_Cost]]</f>
        <v>-51.419999999999995</v>
      </c>
    </row>
    <row r="128" spans="1:14">
      <c r="A128" t="s">
        <v>132</v>
      </c>
      <c r="B128" s="4">
        <v>45131</v>
      </c>
      <c r="C128" t="s">
        <v>7129</v>
      </c>
      <c r="D128" t="str">
        <f>VLOOKUP(Sales_Data!$C128,tbl_Customers[],2,FALSE)</f>
        <v>Customer_679</v>
      </c>
      <c r="E128" t="str">
        <f>VLOOKUP(tbl_Sales[[#This Row],[Customer_ID]],tbl_Customers[],5,0)</f>
        <v>South</v>
      </c>
      <c r="F128" t="s">
        <v>8533</v>
      </c>
      <c r="G128" t="str">
        <f>VLOOKUP(Sales_Data!$F128,tbl_Products[],2,FALSE)</f>
        <v>Product_34</v>
      </c>
      <c r="H128" t="str">
        <f>VLOOKUP(tbl_Sales[[#This Row],[Product_ID]],tbl_Products[],3,0)</f>
        <v>Electronics</v>
      </c>
      <c r="I128">
        <v>4</v>
      </c>
      <c r="J128" s="10">
        <f>VLOOKUP(tbl_Sales[[#This Row],[Product_ID]],tbl_Products[],4,0)</f>
        <v>21.9</v>
      </c>
      <c r="K128" s="6">
        <v>39.49</v>
      </c>
      <c r="L128" s="6">
        <f>tbl_Sales[[#This Row],[Price_per_Unit]]*tbl_Sales[[#This Row],[Quantity]]</f>
        <v>157.96</v>
      </c>
      <c r="M128" s="6">
        <f>tbl_Sales[[#This Row],[Cost_per_Unit]]*tbl_Sales[[#This Row],[Quantity]]</f>
        <v>87.6</v>
      </c>
      <c r="N128" s="6">
        <f>tbl_Sales[[#This Row],[Sales]]-tbl_Sales[[#This Row],[Total_Cost]]</f>
        <v>70.360000000000014</v>
      </c>
    </row>
    <row r="129" spans="1:14">
      <c r="A129" t="s">
        <v>133</v>
      </c>
      <c r="B129" s="4">
        <v>45112</v>
      </c>
      <c r="C129" t="s">
        <v>7130</v>
      </c>
      <c r="D129" t="str">
        <f>VLOOKUP(Sales_Data!$C129,tbl_Customers[],2,FALSE)</f>
        <v>Customer_180</v>
      </c>
      <c r="E129" t="str">
        <f>VLOOKUP(tbl_Sales[[#This Row],[Customer_ID]],tbl_Customers[],5,0)</f>
        <v>North</v>
      </c>
      <c r="F129" t="s">
        <v>8505</v>
      </c>
      <c r="G129" t="str">
        <f>VLOOKUP(Sales_Data!$F129,tbl_Products[],2,FALSE)</f>
        <v>Product_39</v>
      </c>
      <c r="H129" t="str">
        <f>VLOOKUP(tbl_Sales[[#This Row],[Product_ID]],tbl_Products[],3,0)</f>
        <v>Toys</v>
      </c>
      <c r="I129">
        <v>3</v>
      </c>
      <c r="J129" s="10">
        <f>VLOOKUP(tbl_Sales[[#This Row],[Product_ID]],tbl_Products[],4,0)</f>
        <v>32.950000000000003</v>
      </c>
      <c r="K129" s="6">
        <v>72</v>
      </c>
      <c r="L129" s="6">
        <f>tbl_Sales[[#This Row],[Price_per_Unit]]*tbl_Sales[[#This Row],[Quantity]]</f>
        <v>216</v>
      </c>
      <c r="M129" s="6">
        <f>tbl_Sales[[#This Row],[Cost_per_Unit]]*tbl_Sales[[#This Row],[Quantity]]</f>
        <v>98.850000000000009</v>
      </c>
      <c r="N129" s="6">
        <f>tbl_Sales[[#This Row],[Sales]]-tbl_Sales[[#This Row],[Total_Cost]]</f>
        <v>117.14999999999999</v>
      </c>
    </row>
    <row r="130" spans="1:14">
      <c r="A130" t="s">
        <v>134</v>
      </c>
      <c r="B130" s="4">
        <v>45039</v>
      </c>
      <c r="C130" t="s">
        <v>7116</v>
      </c>
      <c r="D130" t="str">
        <f>VLOOKUP(Sales_Data!$C130,tbl_Customers[],2,FALSE)</f>
        <v>Customer_101</v>
      </c>
      <c r="E130" t="str">
        <f>VLOOKUP(tbl_Sales[[#This Row],[Customer_ID]],tbl_Customers[],5,0)</f>
        <v>North</v>
      </c>
      <c r="F130" t="s">
        <v>8536</v>
      </c>
      <c r="G130" t="str">
        <f>VLOOKUP(Sales_Data!$F130,tbl_Products[],2,FALSE)</f>
        <v>Product_40</v>
      </c>
      <c r="H130" t="str">
        <f>VLOOKUP(tbl_Sales[[#This Row],[Product_ID]],tbl_Products[],3,0)</f>
        <v>Health</v>
      </c>
      <c r="I130">
        <v>6</v>
      </c>
      <c r="J130" s="10">
        <f>VLOOKUP(tbl_Sales[[#This Row],[Product_ID]],tbl_Products[],4,0)</f>
        <v>30.96</v>
      </c>
      <c r="K130" s="6">
        <v>80.209999999999994</v>
      </c>
      <c r="L130" s="6">
        <f>tbl_Sales[[#This Row],[Price_per_Unit]]*tbl_Sales[[#This Row],[Quantity]]</f>
        <v>481.26</v>
      </c>
      <c r="M130" s="6">
        <f>tbl_Sales[[#This Row],[Cost_per_Unit]]*tbl_Sales[[#This Row],[Quantity]]</f>
        <v>185.76</v>
      </c>
      <c r="N130" s="6">
        <f>tbl_Sales[[#This Row],[Sales]]-tbl_Sales[[#This Row],[Total_Cost]]</f>
        <v>295.5</v>
      </c>
    </row>
    <row r="131" spans="1:14">
      <c r="A131" t="s">
        <v>135</v>
      </c>
      <c r="B131" s="4">
        <v>44997</v>
      </c>
      <c r="C131" t="s">
        <v>7131</v>
      </c>
      <c r="D131" t="str">
        <f>VLOOKUP(Sales_Data!$C131,tbl_Customers[],2,FALSE)</f>
        <v>Customer_224</v>
      </c>
      <c r="E131" t="str">
        <f>VLOOKUP(tbl_Sales[[#This Row],[Customer_ID]],tbl_Customers[],5,0)</f>
        <v>North</v>
      </c>
      <c r="F131" t="s">
        <v>8532</v>
      </c>
      <c r="G131" t="str">
        <f>VLOOKUP(Sales_Data!$F131,tbl_Products[],2,FALSE)</f>
        <v>Product_23</v>
      </c>
      <c r="H131" t="str">
        <f>VLOOKUP(tbl_Sales[[#This Row],[Product_ID]],tbl_Products[],3,0)</f>
        <v>Apparel</v>
      </c>
      <c r="I131">
        <v>6</v>
      </c>
      <c r="J131" s="10">
        <f>VLOOKUP(tbl_Sales[[#This Row],[Product_ID]],tbl_Products[],4,0)</f>
        <v>2.85</v>
      </c>
      <c r="K131" s="6">
        <v>77.150000000000006</v>
      </c>
      <c r="L131" s="6">
        <f>tbl_Sales[[#This Row],[Price_per_Unit]]*tbl_Sales[[#This Row],[Quantity]]</f>
        <v>462.90000000000003</v>
      </c>
      <c r="M131" s="6">
        <f>tbl_Sales[[#This Row],[Cost_per_Unit]]*tbl_Sales[[#This Row],[Quantity]]</f>
        <v>17.100000000000001</v>
      </c>
      <c r="N131" s="6">
        <f>tbl_Sales[[#This Row],[Sales]]-tbl_Sales[[#This Row],[Total_Cost]]</f>
        <v>445.8</v>
      </c>
    </row>
    <row r="132" spans="1:14">
      <c r="A132" t="s">
        <v>136</v>
      </c>
      <c r="B132" s="4">
        <v>45187</v>
      </c>
      <c r="C132" t="s">
        <v>7132</v>
      </c>
      <c r="D132" t="str">
        <f>VLOOKUP(Sales_Data!$C132,tbl_Customers[],2,FALSE)</f>
        <v>Customer_854</v>
      </c>
      <c r="E132" t="str">
        <f>VLOOKUP(tbl_Sales[[#This Row],[Customer_ID]],tbl_Customers[],5,0)</f>
        <v>East</v>
      </c>
      <c r="F132" t="s">
        <v>8497</v>
      </c>
      <c r="G132" t="str">
        <f>VLOOKUP(Sales_Data!$F132,tbl_Products[],2,FALSE)</f>
        <v>Product_73</v>
      </c>
      <c r="H132" t="str">
        <f>VLOOKUP(tbl_Sales[[#This Row],[Product_ID]],tbl_Products[],3,0)</f>
        <v>Apparel</v>
      </c>
      <c r="I132">
        <v>8</v>
      </c>
      <c r="J132" s="10">
        <f>VLOOKUP(tbl_Sales[[#This Row],[Product_ID]],tbl_Products[],4,0)</f>
        <v>1.21</v>
      </c>
      <c r="K132" s="6">
        <v>49.21</v>
      </c>
      <c r="L132" s="6">
        <f>tbl_Sales[[#This Row],[Price_per_Unit]]*tbl_Sales[[#This Row],[Quantity]]</f>
        <v>393.68</v>
      </c>
      <c r="M132" s="6">
        <f>tbl_Sales[[#This Row],[Cost_per_Unit]]*tbl_Sales[[#This Row],[Quantity]]</f>
        <v>9.68</v>
      </c>
      <c r="N132" s="6">
        <f>tbl_Sales[[#This Row],[Sales]]-tbl_Sales[[#This Row],[Total_Cost]]</f>
        <v>384</v>
      </c>
    </row>
    <row r="133" spans="1:14">
      <c r="A133" t="s">
        <v>137</v>
      </c>
      <c r="B133" s="4">
        <v>45179</v>
      </c>
      <c r="C133" t="s">
        <v>7133</v>
      </c>
      <c r="D133" t="str">
        <f>VLOOKUP(Sales_Data!$C133,tbl_Customers[],2,FALSE)</f>
        <v>Customer_366</v>
      </c>
      <c r="E133" t="str">
        <f>VLOOKUP(tbl_Sales[[#This Row],[Customer_ID]],tbl_Customers[],5,0)</f>
        <v>West</v>
      </c>
      <c r="F133" t="s">
        <v>8525</v>
      </c>
      <c r="G133" t="str">
        <f>VLOOKUP(Sales_Data!$F133,tbl_Products[],2,FALSE)</f>
        <v>Product_56</v>
      </c>
      <c r="H133" t="str">
        <f>VLOOKUP(tbl_Sales[[#This Row],[Product_ID]],tbl_Products[],3,0)</f>
        <v>Apparel</v>
      </c>
      <c r="I133">
        <v>7</v>
      </c>
      <c r="J133" s="10">
        <f>VLOOKUP(tbl_Sales[[#This Row],[Product_ID]],tbl_Products[],4,0)</f>
        <v>3.21</v>
      </c>
      <c r="K133" s="6">
        <v>72.53</v>
      </c>
      <c r="L133" s="6">
        <f>tbl_Sales[[#This Row],[Price_per_Unit]]*tbl_Sales[[#This Row],[Quantity]]</f>
        <v>507.71000000000004</v>
      </c>
      <c r="M133" s="6">
        <f>tbl_Sales[[#This Row],[Cost_per_Unit]]*tbl_Sales[[#This Row],[Quantity]]</f>
        <v>22.47</v>
      </c>
      <c r="N133" s="6">
        <f>tbl_Sales[[#This Row],[Sales]]-tbl_Sales[[#This Row],[Total_Cost]]</f>
        <v>485.24</v>
      </c>
    </row>
    <row r="134" spans="1:14">
      <c r="A134" t="s">
        <v>138</v>
      </c>
      <c r="B134" s="4">
        <v>44973</v>
      </c>
      <c r="C134" t="s">
        <v>7134</v>
      </c>
      <c r="D134" t="str">
        <f>VLOOKUP(Sales_Data!$C134,tbl_Customers[],2,FALSE)</f>
        <v>Customer_331</v>
      </c>
      <c r="E134" t="str">
        <f>VLOOKUP(tbl_Sales[[#This Row],[Customer_ID]],tbl_Customers[],5,0)</f>
        <v>West</v>
      </c>
      <c r="F134" t="s">
        <v>8556</v>
      </c>
      <c r="G134" t="str">
        <f>VLOOKUP(Sales_Data!$F134,tbl_Products[],2,FALSE)</f>
        <v>Product_42</v>
      </c>
      <c r="H134" t="str">
        <f>VLOOKUP(tbl_Sales[[#This Row],[Product_ID]],tbl_Products[],3,0)</f>
        <v>Electronics</v>
      </c>
      <c r="I134">
        <v>6</v>
      </c>
      <c r="J134" s="10">
        <f>VLOOKUP(tbl_Sales[[#This Row],[Product_ID]],tbl_Products[],4,0)</f>
        <v>28.03</v>
      </c>
      <c r="K134" s="6">
        <v>97.16</v>
      </c>
      <c r="L134" s="6">
        <f>tbl_Sales[[#This Row],[Price_per_Unit]]*tbl_Sales[[#This Row],[Quantity]]</f>
        <v>582.96</v>
      </c>
      <c r="M134" s="6">
        <f>tbl_Sales[[#This Row],[Cost_per_Unit]]*tbl_Sales[[#This Row],[Quantity]]</f>
        <v>168.18</v>
      </c>
      <c r="N134" s="6">
        <f>tbl_Sales[[#This Row],[Sales]]-tbl_Sales[[#This Row],[Total_Cost]]</f>
        <v>414.78000000000003</v>
      </c>
    </row>
    <row r="135" spans="1:14">
      <c r="A135" t="s">
        <v>139</v>
      </c>
      <c r="B135" s="4">
        <v>44951</v>
      </c>
      <c r="C135" t="s">
        <v>7135</v>
      </c>
      <c r="D135" t="str">
        <f>VLOOKUP(Sales_Data!$C135,tbl_Customers[],2,FALSE)</f>
        <v>Customer_1377</v>
      </c>
      <c r="E135" t="str">
        <f>VLOOKUP(tbl_Sales[[#This Row],[Customer_ID]],tbl_Customers[],5,0)</f>
        <v>East</v>
      </c>
      <c r="F135" t="s">
        <v>8537</v>
      </c>
      <c r="G135" t="str">
        <f>VLOOKUP(Sales_Data!$F135,tbl_Products[],2,FALSE)</f>
        <v>Product_75</v>
      </c>
      <c r="H135" t="str">
        <f>VLOOKUP(tbl_Sales[[#This Row],[Product_ID]],tbl_Products[],3,0)</f>
        <v>Electronics</v>
      </c>
      <c r="I135">
        <v>1</v>
      </c>
      <c r="J135" s="10">
        <f>VLOOKUP(tbl_Sales[[#This Row],[Product_ID]],tbl_Products[],4,0)</f>
        <v>2.25</v>
      </c>
      <c r="K135" s="6">
        <v>93.78</v>
      </c>
      <c r="L135" s="6">
        <f>tbl_Sales[[#This Row],[Price_per_Unit]]*tbl_Sales[[#This Row],[Quantity]]</f>
        <v>93.78</v>
      </c>
      <c r="M135" s="6">
        <f>tbl_Sales[[#This Row],[Cost_per_Unit]]*tbl_Sales[[#This Row],[Quantity]]</f>
        <v>2.25</v>
      </c>
      <c r="N135" s="6">
        <f>tbl_Sales[[#This Row],[Sales]]-tbl_Sales[[#This Row],[Total_Cost]]</f>
        <v>91.53</v>
      </c>
    </row>
    <row r="136" spans="1:14">
      <c r="A136" t="s">
        <v>140</v>
      </c>
      <c r="B136" s="4">
        <v>44983</v>
      </c>
      <c r="C136" t="s">
        <v>7136</v>
      </c>
      <c r="D136" t="str">
        <f>VLOOKUP(Sales_Data!$C136,tbl_Customers[],2,FALSE)</f>
        <v>Customer_583</v>
      </c>
      <c r="E136" t="str">
        <f>VLOOKUP(tbl_Sales[[#This Row],[Customer_ID]],tbl_Customers[],5,0)</f>
        <v>West</v>
      </c>
      <c r="F136" t="s">
        <v>8549</v>
      </c>
      <c r="G136" t="str">
        <f>VLOOKUP(Sales_Data!$F136,tbl_Products[],2,FALSE)</f>
        <v>Product_18</v>
      </c>
      <c r="H136" t="str">
        <f>VLOOKUP(tbl_Sales[[#This Row],[Product_ID]],tbl_Products[],3,0)</f>
        <v>Health</v>
      </c>
      <c r="I136">
        <v>8</v>
      </c>
      <c r="J136" s="10">
        <f>VLOOKUP(tbl_Sales[[#This Row],[Product_ID]],tbl_Products[],4,0)</f>
        <v>41.18</v>
      </c>
      <c r="K136" s="6">
        <v>87.77</v>
      </c>
      <c r="L136" s="6">
        <f>tbl_Sales[[#This Row],[Price_per_Unit]]*tbl_Sales[[#This Row],[Quantity]]</f>
        <v>702.16</v>
      </c>
      <c r="M136" s="6">
        <f>tbl_Sales[[#This Row],[Cost_per_Unit]]*tbl_Sales[[#This Row],[Quantity]]</f>
        <v>329.44</v>
      </c>
      <c r="N136" s="6">
        <f>tbl_Sales[[#This Row],[Sales]]-tbl_Sales[[#This Row],[Total_Cost]]</f>
        <v>372.71999999999997</v>
      </c>
    </row>
    <row r="137" spans="1:14">
      <c r="A137" t="s">
        <v>141</v>
      </c>
      <c r="B137" s="4">
        <v>45005</v>
      </c>
      <c r="C137" t="s">
        <v>7137</v>
      </c>
      <c r="D137" t="str">
        <f>VLOOKUP(Sales_Data!$C137,tbl_Customers[],2,FALSE)</f>
        <v>Customer_1252</v>
      </c>
      <c r="E137" t="str">
        <f>VLOOKUP(tbl_Sales[[#This Row],[Customer_ID]],tbl_Customers[],5,0)</f>
        <v>West</v>
      </c>
      <c r="F137" t="s">
        <v>8550</v>
      </c>
      <c r="G137" t="str">
        <f>VLOOKUP(Sales_Data!$F137,tbl_Products[],2,FALSE)</f>
        <v>Product_26</v>
      </c>
      <c r="H137" t="str">
        <f>VLOOKUP(tbl_Sales[[#This Row],[Product_ID]],tbl_Products[],3,0)</f>
        <v>Health</v>
      </c>
      <c r="I137">
        <v>9</v>
      </c>
      <c r="J137" s="10">
        <f>VLOOKUP(tbl_Sales[[#This Row],[Product_ID]],tbl_Products[],4,0)</f>
        <v>31.77</v>
      </c>
      <c r="K137" s="6">
        <v>95.65</v>
      </c>
      <c r="L137" s="6">
        <f>tbl_Sales[[#This Row],[Price_per_Unit]]*tbl_Sales[[#This Row],[Quantity]]</f>
        <v>860.85</v>
      </c>
      <c r="M137" s="6">
        <f>tbl_Sales[[#This Row],[Cost_per_Unit]]*tbl_Sales[[#This Row],[Quantity]]</f>
        <v>285.93</v>
      </c>
      <c r="N137" s="6">
        <f>tbl_Sales[[#This Row],[Sales]]-tbl_Sales[[#This Row],[Total_Cost]]</f>
        <v>574.92000000000007</v>
      </c>
    </row>
    <row r="138" spans="1:14">
      <c r="A138" t="s">
        <v>142</v>
      </c>
      <c r="B138" s="4">
        <v>45248</v>
      </c>
      <c r="C138" t="s">
        <v>7138</v>
      </c>
      <c r="D138" t="str">
        <f>VLOOKUP(Sales_Data!$C138,tbl_Customers[],2,FALSE)</f>
        <v>Customer_1354</v>
      </c>
      <c r="E138" t="str">
        <f>VLOOKUP(tbl_Sales[[#This Row],[Customer_ID]],tbl_Customers[],5,0)</f>
        <v>East</v>
      </c>
      <c r="F138" t="s">
        <v>8511</v>
      </c>
      <c r="G138" t="str">
        <f>VLOOKUP(Sales_Data!$F138,tbl_Products[],2,FALSE)</f>
        <v>Product_33</v>
      </c>
      <c r="H138" t="str">
        <f>VLOOKUP(tbl_Sales[[#This Row],[Product_ID]],tbl_Products[],3,0)</f>
        <v>Electronics</v>
      </c>
      <c r="I138">
        <v>7</v>
      </c>
      <c r="J138" s="10">
        <f>VLOOKUP(tbl_Sales[[#This Row],[Product_ID]],tbl_Products[],4,0)</f>
        <v>45.26</v>
      </c>
      <c r="K138" s="6">
        <v>62.37</v>
      </c>
      <c r="L138" s="6">
        <f>tbl_Sales[[#This Row],[Price_per_Unit]]*tbl_Sales[[#This Row],[Quantity]]</f>
        <v>436.59</v>
      </c>
      <c r="M138" s="6">
        <f>tbl_Sales[[#This Row],[Cost_per_Unit]]*tbl_Sales[[#This Row],[Quantity]]</f>
        <v>316.82</v>
      </c>
      <c r="N138" s="6">
        <f>tbl_Sales[[#This Row],[Sales]]-tbl_Sales[[#This Row],[Total_Cost]]</f>
        <v>119.76999999999998</v>
      </c>
    </row>
    <row r="139" spans="1:14">
      <c r="A139" t="s">
        <v>143</v>
      </c>
      <c r="B139" s="4">
        <v>45008</v>
      </c>
      <c r="C139" t="s">
        <v>7044</v>
      </c>
      <c r="D139" t="str">
        <f>VLOOKUP(Sales_Data!$C139,tbl_Customers[],2,FALSE)</f>
        <v>Customer_1417</v>
      </c>
      <c r="E139" t="str">
        <f>VLOOKUP(tbl_Sales[[#This Row],[Customer_ID]],tbl_Customers[],5,0)</f>
        <v>East</v>
      </c>
      <c r="F139" t="s">
        <v>8549</v>
      </c>
      <c r="G139" t="str">
        <f>VLOOKUP(Sales_Data!$F139,tbl_Products[],2,FALSE)</f>
        <v>Product_18</v>
      </c>
      <c r="H139" t="str">
        <f>VLOOKUP(tbl_Sales[[#This Row],[Product_ID]],tbl_Products[],3,0)</f>
        <v>Health</v>
      </c>
      <c r="I139">
        <v>2</v>
      </c>
      <c r="J139" s="10">
        <f>VLOOKUP(tbl_Sales[[#This Row],[Product_ID]],tbl_Products[],4,0)</f>
        <v>41.18</v>
      </c>
      <c r="K139" s="6">
        <v>86.16</v>
      </c>
      <c r="L139" s="6">
        <f>tbl_Sales[[#This Row],[Price_per_Unit]]*tbl_Sales[[#This Row],[Quantity]]</f>
        <v>172.32</v>
      </c>
      <c r="M139" s="6">
        <f>tbl_Sales[[#This Row],[Cost_per_Unit]]*tbl_Sales[[#This Row],[Quantity]]</f>
        <v>82.36</v>
      </c>
      <c r="N139" s="6">
        <f>tbl_Sales[[#This Row],[Sales]]-tbl_Sales[[#This Row],[Total_Cost]]</f>
        <v>89.96</v>
      </c>
    </row>
    <row r="140" spans="1:14">
      <c r="A140" t="s">
        <v>144</v>
      </c>
      <c r="B140" s="4">
        <v>45275</v>
      </c>
      <c r="C140" t="s">
        <v>7139</v>
      </c>
      <c r="D140" t="str">
        <f>VLOOKUP(Sales_Data!$C140,tbl_Customers[],2,FALSE)</f>
        <v>Customer_1434</v>
      </c>
      <c r="E140" t="str">
        <f>VLOOKUP(tbl_Sales[[#This Row],[Customer_ID]],tbl_Customers[],5,0)</f>
        <v>North</v>
      </c>
      <c r="F140" t="s">
        <v>8535</v>
      </c>
      <c r="G140" t="str">
        <f>VLOOKUP(Sales_Data!$F140,tbl_Products[],2,FALSE)</f>
        <v>Product_54</v>
      </c>
      <c r="H140" t="str">
        <f>VLOOKUP(tbl_Sales[[#This Row],[Product_ID]],tbl_Products[],3,0)</f>
        <v>Apparel</v>
      </c>
      <c r="I140">
        <v>8</v>
      </c>
      <c r="J140" s="10">
        <f>VLOOKUP(tbl_Sales[[#This Row],[Product_ID]],tbl_Products[],4,0)</f>
        <v>1.35</v>
      </c>
      <c r="K140" s="6">
        <v>21.56</v>
      </c>
      <c r="L140" s="6">
        <f>tbl_Sales[[#This Row],[Price_per_Unit]]*tbl_Sales[[#This Row],[Quantity]]</f>
        <v>172.48</v>
      </c>
      <c r="M140" s="6">
        <f>tbl_Sales[[#This Row],[Cost_per_Unit]]*tbl_Sales[[#This Row],[Quantity]]</f>
        <v>10.8</v>
      </c>
      <c r="N140" s="6">
        <f>tbl_Sales[[#This Row],[Sales]]-tbl_Sales[[#This Row],[Total_Cost]]</f>
        <v>161.67999999999998</v>
      </c>
    </row>
    <row r="141" spans="1:14">
      <c r="A141" t="s">
        <v>145</v>
      </c>
      <c r="B141" s="4">
        <v>45143</v>
      </c>
      <c r="C141" t="s">
        <v>7140</v>
      </c>
      <c r="D141" t="str">
        <f>VLOOKUP(Sales_Data!$C141,tbl_Customers[],2,FALSE)</f>
        <v>Customer_1219</v>
      </c>
      <c r="E141" t="str">
        <f>VLOOKUP(tbl_Sales[[#This Row],[Customer_ID]],tbl_Customers[],5,0)</f>
        <v>West</v>
      </c>
      <c r="F141" t="s">
        <v>8557</v>
      </c>
      <c r="G141" t="str">
        <f>VLOOKUP(Sales_Data!$F141,tbl_Products[],2,FALSE)</f>
        <v>Product_71</v>
      </c>
      <c r="H141" t="str">
        <f>VLOOKUP(tbl_Sales[[#This Row],[Product_ID]],tbl_Products[],3,0)</f>
        <v>Electronics</v>
      </c>
      <c r="I141">
        <v>9</v>
      </c>
      <c r="J141" s="10">
        <f>VLOOKUP(tbl_Sales[[#This Row],[Product_ID]],tbl_Products[],4,0)</f>
        <v>34.61</v>
      </c>
      <c r="K141" s="6">
        <v>68.17</v>
      </c>
      <c r="L141" s="6">
        <f>tbl_Sales[[#This Row],[Price_per_Unit]]*tbl_Sales[[#This Row],[Quantity]]</f>
        <v>613.53</v>
      </c>
      <c r="M141" s="6">
        <f>tbl_Sales[[#This Row],[Cost_per_Unit]]*tbl_Sales[[#This Row],[Quantity]]</f>
        <v>311.49</v>
      </c>
      <c r="N141" s="6">
        <f>tbl_Sales[[#This Row],[Sales]]-tbl_Sales[[#This Row],[Total_Cost]]</f>
        <v>302.03999999999996</v>
      </c>
    </row>
    <row r="142" spans="1:14">
      <c r="A142" t="s">
        <v>146</v>
      </c>
      <c r="B142" s="4">
        <v>45232</v>
      </c>
      <c r="C142" t="s">
        <v>7141</v>
      </c>
      <c r="D142" t="str">
        <f>VLOOKUP(Sales_Data!$C142,tbl_Customers[],2,FALSE)</f>
        <v>Customer_1173</v>
      </c>
      <c r="E142" t="str">
        <f>VLOOKUP(tbl_Sales[[#This Row],[Customer_ID]],tbl_Customers[],5,0)</f>
        <v>West</v>
      </c>
      <c r="F142" t="s">
        <v>8550</v>
      </c>
      <c r="G142" t="str">
        <f>VLOOKUP(Sales_Data!$F142,tbl_Products[],2,FALSE)</f>
        <v>Product_26</v>
      </c>
      <c r="H142" t="str">
        <f>VLOOKUP(tbl_Sales[[#This Row],[Product_ID]],tbl_Products[],3,0)</f>
        <v>Health</v>
      </c>
      <c r="I142">
        <v>4</v>
      </c>
      <c r="J142" s="10">
        <f>VLOOKUP(tbl_Sales[[#This Row],[Product_ID]],tbl_Products[],4,0)</f>
        <v>31.77</v>
      </c>
      <c r="K142" s="6">
        <v>45.95</v>
      </c>
      <c r="L142" s="6">
        <f>tbl_Sales[[#This Row],[Price_per_Unit]]*tbl_Sales[[#This Row],[Quantity]]</f>
        <v>183.8</v>
      </c>
      <c r="M142" s="6">
        <f>tbl_Sales[[#This Row],[Cost_per_Unit]]*tbl_Sales[[#This Row],[Quantity]]</f>
        <v>127.08</v>
      </c>
      <c r="N142" s="6">
        <f>tbl_Sales[[#This Row],[Sales]]-tbl_Sales[[#This Row],[Total_Cost]]</f>
        <v>56.720000000000013</v>
      </c>
    </row>
    <row r="143" spans="1:14">
      <c r="A143" t="s">
        <v>147</v>
      </c>
      <c r="B143" s="4">
        <v>44959</v>
      </c>
      <c r="C143" t="s">
        <v>7142</v>
      </c>
      <c r="D143" t="str">
        <f>VLOOKUP(Sales_Data!$C143,tbl_Customers[],2,FALSE)</f>
        <v>Customer_1152</v>
      </c>
      <c r="E143" t="str">
        <f>VLOOKUP(tbl_Sales[[#This Row],[Customer_ID]],tbl_Customers[],5,0)</f>
        <v>North</v>
      </c>
      <c r="F143" t="s">
        <v>8505</v>
      </c>
      <c r="G143" t="str">
        <f>VLOOKUP(Sales_Data!$F143,tbl_Products[],2,FALSE)</f>
        <v>Product_39</v>
      </c>
      <c r="H143" t="str">
        <f>VLOOKUP(tbl_Sales[[#This Row],[Product_ID]],tbl_Products[],3,0)</f>
        <v>Toys</v>
      </c>
      <c r="I143">
        <v>9</v>
      </c>
      <c r="J143" s="10">
        <f>VLOOKUP(tbl_Sales[[#This Row],[Product_ID]],tbl_Products[],4,0)</f>
        <v>32.950000000000003</v>
      </c>
      <c r="K143" s="6">
        <v>93.03</v>
      </c>
      <c r="L143" s="6">
        <f>tbl_Sales[[#This Row],[Price_per_Unit]]*tbl_Sales[[#This Row],[Quantity]]</f>
        <v>837.27</v>
      </c>
      <c r="M143" s="6">
        <f>tbl_Sales[[#This Row],[Cost_per_Unit]]*tbl_Sales[[#This Row],[Quantity]]</f>
        <v>296.55</v>
      </c>
      <c r="N143" s="6">
        <f>tbl_Sales[[#This Row],[Sales]]-tbl_Sales[[#This Row],[Total_Cost]]</f>
        <v>540.72</v>
      </c>
    </row>
    <row r="144" spans="1:14">
      <c r="A144" t="s">
        <v>148</v>
      </c>
      <c r="B144" s="4">
        <v>45124</v>
      </c>
      <c r="C144" t="s">
        <v>7143</v>
      </c>
      <c r="D144" t="str">
        <f>VLOOKUP(Sales_Data!$C144,tbl_Customers[],2,FALSE)</f>
        <v>Customer_364</v>
      </c>
      <c r="E144" t="str">
        <f>VLOOKUP(tbl_Sales[[#This Row],[Customer_ID]],tbl_Customers[],5,0)</f>
        <v>South</v>
      </c>
      <c r="F144" t="s">
        <v>8536</v>
      </c>
      <c r="G144" t="str">
        <f>VLOOKUP(Sales_Data!$F144,tbl_Products[],2,FALSE)</f>
        <v>Product_40</v>
      </c>
      <c r="H144" t="str">
        <f>VLOOKUP(tbl_Sales[[#This Row],[Product_ID]],tbl_Products[],3,0)</f>
        <v>Health</v>
      </c>
      <c r="I144">
        <v>6</v>
      </c>
      <c r="J144" s="10">
        <f>VLOOKUP(tbl_Sales[[#This Row],[Product_ID]],tbl_Products[],4,0)</f>
        <v>30.96</v>
      </c>
      <c r="K144" s="6">
        <v>27.5</v>
      </c>
      <c r="L144" s="6">
        <f>tbl_Sales[[#This Row],[Price_per_Unit]]*tbl_Sales[[#This Row],[Quantity]]</f>
        <v>165</v>
      </c>
      <c r="M144" s="6">
        <f>tbl_Sales[[#This Row],[Cost_per_Unit]]*tbl_Sales[[#This Row],[Quantity]]</f>
        <v>185.76</v>
      </c>
      <c r="N144" s="6">
        <f>tbl_Sales[[#This Row],[Sales]]-tbl_Sales[[#This Row],[Total_Cost]]</f>
        <v>-20.759999999999991</v>
      </c>
    </row>
    <row r="145" spans="1:14">
      <c r="A145" t="s">
        <v>149</v>
      </c>
      <c r="B145" s="4">
        <v>45122</v>
      </c>
      <c r="C145" t="s">
        <v>7144</v>
      </c>
      <c r="D145" t="str">
        <f>VLOOKUP(Sales_Data!$C145,tbl_Customers[],2,FALSE)</f>
        <v>Customer_933</v>
      </c>
      <c r="E145" t="str">
        <f>VLOOKUP(tbl_Sales[[#This Row],[Customer_ID]],tbl_Customers[],5,0)</f>
        <v>East</v>
      </c>
      <c r="F145" t="s">
        <v>8551</v>
      </c>
      <c r="G145" t="str">
        <f>VLOOKUP(Sales_Data!$F145,tbl_Products[],2,FALSE)</f>
        <v>Product_11</v>
      </c>
      <c r="H145" t="str">
        <f>VLOOKUP(tbl_Sales[[#This Row],[Product_ID]],tbl_Products[],3,0)</f>
        <v>Health</v>
      </c>
      <c r="I145">
        <v>8</v>
      </c>
      <c r="J145" s="10">
        <f>VLOOKUP(tbl_Sales[[#This Row],[Product_ID]],tbl_Products[],4,0)</f>
        <v>11.76</v>
      </c>
      <c r="K145" s="6">
        <v>99.01</v>
      </c>
      <c r="L145" s="6">
        <f>tbl_Sales[[#This Row],[Price_per_Unit]]*tbl_Sales[[#This Row],[Quantity]]</f>
        <v>792.08</v>
      </c>
      <c r="M145" s="6">
        <f>tbl_Sales[[#This Row],[Cost_per_Unit]]*tbl_Sales[[#This Row],[Quantity]]</f>
        <v>94.08</v>
      </c>
      <c r="N145" s="6">
        <f>tbl_Sales[[#This Row],[Sales]]-tbl_Sales[[#This Row],[Total_Cost]]</f>
        <v>698</v>
      </c>
    </row>
    <row r="146" spans="1:14">
      <c r="A146" t="s">
        <v>150</v>
      </c>
      <c r="B146" s="4">
        <v>45232</v>
      </c>
      <c r="C146" t="s">
        <v>7145</v>
      </c>
      <c r="D146" t="str">
        <f>VLOOKUP(Sales_Data!$C146,tbl_Customers[],2,FALSE)</f>
        <v>Customer_1186</v>
      </c>
      <c r="E146" t="str">
        <f>VLOOKUP(tbl_Sales[[#This Row],[Customer_ID]],tbl_Customers[],5,0)</f>
        <v>West</v>
      </c>
      <c r="F146" t="s">
        <v>8505</v>
      </c>
      <c r="G146" t="str">
        <f>VLOOKUP(Sales_Data!$F146,tbl_Products[],2,FALSE)</f>
        <v>Product_39</v>
      </c>
      <c r="H146" t="str">
        <f>VLOOKUP(tbl_Sales[[#This Row],[Product_ID]],tbl_Products[],3,0)</f>
        <v>Toys</v>
      </c>
      <c r="I146">
        <v>8</v>
      </c>
      <c r="J146" s="10">
        <f>VLOOKUP(tbl_Sales[[#This Row],[Product_ID]],tbl_Products[],4,0)</f>
        <v>32.950000000000003</v>
      </c>
      <c r="K146" s="6">
        <v>94.34</v>
      </c>
      <c r="L146" s="6">
        <f>tbl_Sales[[#This Row],[Price_per_Unit]]*tbl_Sales[[#This Row],[Quantity]]</f>
        <v>754.72</v>
      </c>
      <c r="M146" s="6">
        <f>tbl_Sales[[#This Row],[Cost_per_Unit]]*tbl_Sales[[#This Row],[Quantity]]</f>
        <v>263.60000000000002</v>
      </c>
      <c r="N146" s="6">
        <f>tbl_Sales[[#This Row],[Sales]]-tbl_Sales[[#This Row],[Total_Cost]]</f>
        <v>491.12</v>
      </c>
    </row>
    <row r="147" spans="1:14">
      <c r="A147" t="s">
        <v>151</v>
      </c>
      <c r="B147" s="4">
        <v>45166</v>
      </c>
      <c r="C147" t="s">
        <v>7146</v>
      </c>
      <c r="D147" t="str">
        <f>VLOOKUP(Sales_Data!$C147,tbl_Customers[],2,FALSE)</f>
        <v>Customer_738</v>
      </c>
      <c r="E147" t="str">
        <f>VLOOKUP(tbl_Sales[[#This Row],[Customer_ID]],tbl_Customers[],5,0)</f>
        <v>South</v>
      </c>
      <c r="F147" t="s">
        <v>8497</v>
      </c>
      <c r="G147" t="str">
        <f>VLOOKUP(Sales_Data!$F147,tbl_Products[],2,FALSE)</f>
        <v>Product_73</v>
      </c>
      <c r="H147" t="str">
        <f>VLOOKUP(tbl_Sales[[#This Row],[Product_ID]],tbl_Products[],3,0)</f>
        <v>Apparel</v>
      </c>
      <c r="I147">
        <v>3</v>
      </c>
      <c r="J147" s="10">
        <f>VLOOKUP(tbl_Sales[[#This Row],[Product_ID]],tbl_Products[],4,0)</f>
        <v>1.21</v>
      </c>
      <c r="K147" s="6">
        <v>41.85</v>
      </c>
      <c r="L147" s="6">
        <f>tbl_Sales[[#This Row],[Price_per_Unit]]*tbl_Sales[[#This Row],[Quantity]]</f>
        <v>125.55000000000001</v>
      </c>
      <c r="M147" s="6">
        <f>tbl_Sales[[#This Row],[Cost_per_Unit]]*tbl_Sales[[#This Row],[Quantity]]</f>
        <v>3.63</v>
      </c>
      <c r="N147" s="6">
        <f>tbl_Sales[[#This Row],[Sales]]-tbl_Sales[[#This Row],[Total_Cost]]</f>
        <v>121.92000000000002</v>
      </c>
    </row>
    <row r="148" spans="1:14">
      <c r="A148" t="s">
        <v>152</v>
      </c>
      <c r="B148" s="4">
        <v>45197</v>
      </c>
      <c r="C148" t="s">
        <v>7147</v>
      </c>
      <c r="D148" t="str">
        <f>VLOOKUP(Sales_Data!$C148,tbl_Customers[],2,FALSE)</f>
        <v>Customer_74</v>
      </c>
      <c r="E148" t="str">
        <f>VLOOKUP(tbl_Sales[[#This Row],[Customer_ID]],tbl_Customers[],5,0)</f>
        <v>North</v>
      </c>
      <c r="F148" t="s">
        <v>8541</v>
      </c>
      <c r="G148" t="str">
        <f>VLOOKUP(Sales_Data!$F148,tbl_Products[],2,FALSE)</f>
        <v>Product_60</v>
      </c>
      <c r="H148" t="str">
        <f>VLOOKUP(tbl_Sales[[#This Row],[Product_ID]],tbl_Products[],3,0)</f>
        <v>Health</v>
      </c>
      <c r="I148">
        <v>8</v>
      </c>
      <c r="J148" s="10">
        <f>VLOOKUP(tbl_Sales[[#This Row],[Product_ID]],tbl_Products[],4,0)</f>
        <v>1.01</v>
      </c>
      <c r="K148" s="6">
        <v>41.89</v>
      </c>
      <c r="L148" s="6">
        <f>tbl_Sales[[#This Row],[Price_per_Unit]]*tbl_Sales[[#This Row],[Quantity]]</f>
        <v>335.12</v>
      </c>
      <c r="M148" s="6">
        <f>tbl_Sales[[#This Row],[Cost_per_Unit]]*tbl_Sales[[#This Row],[Quantity]]</f>
        <v>8.08</v>
      </c>
      <c r="N148" s="6">
        <f>tbl_Sales[[#This Row],[Sales]]-tbl_Sales[[#This Row],[Total_Cost]]</f>
        <v>327.04000000000002</v>
      </c>
    </row>
    <row r="149" spans="1:14">
      <c r="A149" t="s">
        <v>153</v>
      </c>
      <c r="B149" s="4">
        <v>45055</v>
      </c>
      <c r="C149" t="s">
        <v>7148</v>
      </c>
      <c r="D149" t="str">
        <f>VLOOKUP(Sales_Data!$C149,tbl_Customers[],2,FALSE)</f>
        <v>Customer_191</v>
      </c>
      <c r="E149" t="str">
        <f>VLOOKUP(tbl_Sales[[#This Row],[Customer_ID]],tbl_Customers[],5,0)</f>
        <v>North</v>
      </c>
      <c r="F149" t="s">
        <v>8510</v>
      </c>
      <c r="G149" t="str">
        <f>VLOOKUP(Sales_Data!$F149,tbl_Products[],2,FALSE)</f>
        <v>Product_70</v>
      </c>
      <c r="H149" t="str">
        <f>VLOOKUP(tbl_Sales[[#This Row],[Product_ID]],tbl_Products[],3,0)</f>
        <v>Apparel</v>
      </c>
      <c r="I149">
        <v>9</v>
      </c>
      <c r="J149" s="10">
        <f>VLOOKUP(tbl_Sales[[#This Row],[Product_ID]],tbl_Products[],4,0)</f>
        <v>26.74</v>
      </c>
      <c r="K149" s="6">
        <v>70.11</v>
      </c>
      <c r="L149" s="6">
        <f>tbl_Sales[[#This Row],[Price_per_Unit]]*tbl_Sales[[#This Row],[Quantity]]</f>
        <v>630.99</v>
      </c>
      <c r="M149" s="6">
        <f>tbl_Sales[[#This Row],[Cost_per_Unit]]*tbl_Sales[[#This Row],[Quantity]]</f>
        <v>240.66</v>
      </c>
      <c r="N149" s="6">
        <f>tbl_Sales[[#This Row],[Sales]]-tbl_Sales[[#This Row],[Total_Cost]]</f>
        <v>390.33000000000004</v>
      </c>
    </row>
    <row r="150" spans="1:14">
      <c r="A150" t="s">
        <v>154</v>
      </c>
      <c r="B150" s="4">
        <v>45210</v>
      </c>
      <c r="C150" t="s">
        <v>7149</v>
      </c>
      <c r="D150" t="str">
        <f>VLOOKUP(Sales_Data!$C150,tbl_Customers[],2,FALSE)</f>
        <v>Customer_613</v>
      </c>
      <c r="E150" t="str">
        <f>VLOOKUP(tbl_Sales[[#This Row],[Customer_ID]],tbl_Customers[],5,0)</f>
        <v>North</v>
      </c>
      <c r="F150" t="s">
        <v>8558</v>
      </c>
      <c r="G150" t="str">
        <f>VLOOKUP(Sales_Data!$F150,tbl_Products[],2,FALSE)</f>
        <v>Product_24</v>
      </c>
      <c r="H150" t="str">
        <f>VLOOKUP(tbl_Sales[[#This Row],[Product_ID]],tbl_Products[],3,0)</f>
        <v>Apparel</v>
      </c>
      <c r="I150">
        <v>5</v>
      </c>
      <c r="J150" s="10">
        <f>VLOOKUP(tbl_Sales[[#This Row],[Product_ID]],tbl_Products[],4,0)</f>
        <v>47.62</v>
      </c>
      <c r="K150" s="6">
        <v>90.07</v>
      </c>
      <c r="L150" s="6">
        <f>tbl_Sales[[#This Row],[Price_per_Unit]]*tbl_Sales[[#This Row],[Quantity]]</f>
        <v>450.34999999999997</v>
      </c>
      <c r="M150" s="6">
        <f>tbl_Sales[[#This Row],[Cost_per_Unit]]*tbl_Sales[[#This Row],[Quantity]]</f>
        <v>238.1</v>
      </c>
      <c r="N150" s="6">
        <f>tbl_Sales[[#This Row],[Sales]]-tbl_Sales[[#This Row],[Total_Cost]]</f>
        <v>212.24999999999997</v>
      </c>
    </row>
    <row r="151" spans="1:14">
      <c r="A151" t="s">
        <v>155</v>
      </c>
      <c r="B151" s="4">
        <v>44932</v>
      </c>
      <c r="C151" t="s">
        <v>7150</v>
      </c>
      <c r="D151" t="str">
        <f>VLOOKUP(Sales_Data!$C151,tbl_Customers[],2,FALSE)</f>
        <v>Customer_662</v>
      </c>
      <c r="E151" t="str">
        <f>VLOOKUP(tbl_Sales[[#This Row],[Customer_ID]],tbl_Customers[],5,0)</f>
        <v>South</v>
      </c>
      <c r="F151" t="s">
        <v>8529</v>
      </c>
      <c r="G151" t="str">
        <f>VLOOKUP(Sales_Data!$F151,tbl_Products[],2,FALSE)</f>
        <v>Product_49</v>
      </c>
      <c r="H151" t="str">
        <f>VLOOKUP(tbl_Sales[[#This Row],[Product_ID]],tbl_Products[],3,0)</f>
        <v>Toys</v>
      </c>
      <c r="I151">
        <v>9</v>
      </c>
      <c r="J151" s="10">
        <f>VLOOKUP(tbl_Sales[[#This Row],[Product_ID]],tbl_Products[],4,0)</f>
        <v>44.18</v>
      </c>
      <c r="K151" s="6">
        <v>9.67</v>
      </c>
      <c r="L151" s="6">
        <f>tbl_Sales[[#This Row],[Price_per_Unit]]*tbl_Sales[[#This Row],[Quantity]]</f>
        <v>87.03</v>
      </c>
      <c r="M151" s="6">
        <f>tbl_Sales[[#This Row],[Cost_per_Unit]]*tbl_Sales[[#This Row],[Quantity]]</f>
        <v>397.62</v>
      </c>
      <c r="N151" s="6">
        <f>tbl_Sales[[#This Row],[Sales]]-tbl_Sales[[#This Row],[Total_Cost]]</f>
        <v>-310.59000000000003</v>
      </c>
    </row>
    <row r="152" spans="1:14">
      <c r="A152" t="s">
        <v>156</v>
      </c>
      <c r="B152" s="4">
        <v>45275</v>
      </c>
      <c r="C152" t="s">
        <v>7151</v>
      </c>
      <c r="D152" t="str">
        <f>VLOOKUP(Sales_Data!$C152,tbl_Customers[],2,FALSE)</f>
        <v>Customer_755</v>
      </c>
      <c r="E152" t="str">
        <f>VLOOKUP(tbl_Sales[[#This Row],[Customer_ID]],tbl_Customers[],5,0)</f>
        <v>East</v>
      </c>
      <c r="F152" t="s">
        <v>8525</v>
      </c>
      <c r="G152" t="str">
        <f>VLOOKUP(Sales_Data!$F152,tbl_Products[],2,FALSE)</f>
        <v>Product_56</v>
      </c>
      <c r="H152" t="str">
        <f>VLOOKUP(tbl_Sales[[#This Row],[Product_ID]],tbl_Products[],3,0)</f>
        <v>Apparel</v>
      </c>
      <c r="I152">
        <v>5</v>
      </c>
      <c r="J152" s="10">
        <f>VLOOKUP(tbl_Sales[[#This Row],[Product_ID]],tbl_Products[],4,0)</f>
        <v>3.21</v>
      </c>
      <c r="K152" s="6">
        <v>50.84</v>
      </c>
      <c r="L152" s="6">
        <f>tbl_Sales[[#This Row],[Price_per_Unit]]*tbl_Sales[[#This Row],[Quantity]]</f>
        <v>254.20000000000002</v>
      </c>
      <c r="M152" s="6">
        <f>tbl_Sales[[#This Row],[Cost_per_Unit]]*tbl_Sales[[#This Row],[Quantity]]</f>
        <v>16.05</v>
      </c>
      <c r="N152" s="6">
        <f>tbl_Sales[[#This Row],[Sales]]-tbl_Sales[[#This Row],[Total_Cost]]</f>
        <v>238.15</v>
      </c>
    </row>
    <row r="153" spans="1:14">
      <c r="A153" t="s">
        <v>157</v>
      </c>
      <c r="B153" s="4">
        <v>44985</v>
      </c>
      <c r="C153" t="s">
        <v>7152</v>
      </c>
      <c r="D153" t="str">
        <f>VLOOKUP(Sales_Data!$C153,tbl_Customers[],2,FALSE)</f>
        <v>Customer_777</v>
      </c>
      <c r="E153" t="str">
        <f>VLOOKUP(tbl_Sales[[#This Row],[Customer_ID]],tbl_Customers[],5,0)</f>
        <v>West</v>
      </c>
      <c r="F153" t="s">
        <v>8504</v>
      </c>
      <c r="G153" t="str">
        <f>VLOOKUP(Sales_Data!$F153,tbl_Products[],2,FALSE)</f>
        <v>Product_13</v>
      </c>
      <c r="H153" t="str">
        <f>VLOOKUP(tbl_Sales[[#This Row],[Product_ID]],tbl_Products[],3,0)</f>
        <v>Toys</v>
      </c>
      <c r="I153">
        <v>7</v>
      </c>
      <c r="J153" s="10">
        <f>VLOOKUP(tbl_Sales[[#This Row],[Product_ID]],tbl_Products[],4,0)</f>
        <v>45.97</v>
      </c>
      <c r="K153" s="6">
        <v>50.24</v>
      </c>
      <c r="L153" s="6">
        <f>tbl_Sales[[#This Row],[Price_per_Unit]]*tbl_Sales[[#This Row],[Quantity]]</f>
        <v>351.68</v>
      </c>
      <c r="M153" s="6">
        <f>tbl_Sales[[#This Row],[Cost_per_Unit]]*tbl_Sales[[#This Row],[Quantity]]</f>
        <v>321.78999999999996</v>
      </c>
      <c r="N153" s="6">
        <f>tbl_Sales[[#This Row],[Sales]]-tbl_Sales[[#This Row],[Total_Cost]]</f>
        <v>29.890000000000043</v>
      </c>
    </row>
    <row r="154" spans="1:14">
      <c r="A154" t="s">
        <v>158</v>
      </c>
      <c r="B154" s="4">
        <v>45276</v>
      </c>
      <c r="C154" t="s">
        <v>7153</v>
      </c>
      <c r="D154" t="str">
        <f>VLOOKUP(Sales_Data!$C154,tbl_Customers[],2,FALSE)</f>
        <v>Customer_139</v>
      </c>
      <c r="E154" t="str">
        <f>VLOOKUP(tbl_Sales[[#This Row],[Customer_ID]],tbl_Customers[],5,0)</f>
        <v>East</v>
      </c>
      <c r="F154" t="s">
        <v>8549</v>
      </c>
      <c r="G154" t="str">
        <f>VLOOKUP(Sales_Data!$F154,tbl_Products[],2,FALSE)</f>
        <v>Product_18</v>
      </c>
      <c r="H154" t="str">
        <f>VLOOKUP(tbl_Sales[[#This Row],[Product_ID]],tbl_Products[],3,0)</f>
        <v>Health</v>
      </c>
      <c r="I154">
        <v>8</v>
      </c>
      <c r="J154" s="10">
        <f>VLOOKUP(tbl_Sales[[#This Row],[Product_ID]],tbl_Products[],4,0)</f>
        <v>41.18</v>
      </c>
      <c r="K154" s="6">
        <v>50.55</v>
      </c>
      <c r="L154" s="6">
        <f>tbl_Sales[[#This Row],[Price_per_Unit]]*tbl_Sales[[#This Row],[Quantity]]</f>
        <v>404.4</v>
      </c>
      <c r="M154" s="6">
        <f>tbl_Sales[[#This Row],[Cost_per_Unit]]*tbl_Sales[[#This Row],[Quantity]]</f>
        <v>329.44</v>
      </c>
      <c r="N154" s="6">
        <f>tbl_Sales[[#This Row],[Sales]]-tbl_Sales[[#This Row],[Total_Cost]]</f>
        <v>74.95999999999998</v>
      </c>
    </row>
    <row r="155" spans="1:14">
      <c r="A155" t="s">
        <v>159</v>
      </c>
      <c r="B155" s="4">
        <v>45201</v>
      </c>
      <c r="C155" t="s">
        <v>7154</v>
      </c>
      <c r="D155" t="str">
        <f>VLOOKUP(Sales_Data!$C155,tbl_Customers[],2,FALSE)</f>
        <v>Customer_876</v>
      </c>
      <c r="E155" t="str">
        <f>VLOOKUP(tbl_Sales[[#This Row],[Customer_ID]],tbl_Customers[],5,0)</f>
        <v>South</v>
      </c>
      <c r="F155" t="s">
        <v>8500</v>
      </c>
      <c r="G155" t="str">
        <f>VLOOKUP(Sales_Data!$F155,tbl_Products[],2,FALSE)</f>
        <v>Product_68</v>
      </c>
      <c r="H155" t="str">
        <f>VLOOKUP(tbl_Sales[[#This Row],[Product_ID]],tbl_Products[],3,0)</f>
        <v>Home Goods</v>
      </c>
      <c r="I155">
        <v>2</v>
      </c>
      <c r="J155" s="10">
        <f>VLOOKUP(tbl_Sales[[#This Row],[Product_ID]],tbl_Products[],4,0)</f>
        <v>17.45</v>
      </c>
      <c r="K155" s="6">
        <v>77.14</v>
      </c>
      <c r="L155" s="6">
        <f>tbl_Sales[[#This Row],[Price_per_Unit]]*tbl_Sales[[#This Row],[Quantity]]</f>
        <v>154.28</v>
      </c>
      <c r="M155" s="6">
        <f>tbl_Sales[[#This Row],[Cost_per_Unit]]*tbl_Sales[[#This Row],[Quantity]]</f>
        <v>34.9</v>
      </c>
      <c r="N155" s="6">
        <f>tbl_Sales[[#This Row],[Sales]]-tbl_Sales[[#This Row],[Total_Cost]]</f>
        <v>119.38</v>
      </c>
    </row>
    <row r="156" spans="1:14">
      <c r="A156" t="s">
        <v>160</v>
      </c>
      <c r="B156" s="4">
        <v>45063</v>
      </c>
      <c r="C156" t="s">
        <v>7065</v>
      </c>
      <c r="D156" t="str">
        <f>VLOOKUP(Sales_Data!$C156,tbl_Customers[],2,FALSE)</f>
        <v>Customer_1128</v>
      </c>
      <c r="E156" t="str">
        <f>VLOOKUP(tbl_Sales[[#This Row],[Customer_ID]],tbl_Customers[],5,0)</f>
        <v>East</v>
      </c>
      <c r="F156" t="s">
        <v>8559</v>
      </c>
      <c r="G156" t="str">
        <f>VLOOKUP(Sales_Data!$F156,tbl_Products[],2,FALSE)</f>
        <v>Product_57</v>
      </c>
      <c r="H156" t="str">
        <f>VLOOKUP(tbl_Sales[[#This Row],[Product_ID]],tbl_Products[],3,0)</f>
        <v>Toys</v>
      </c>
      <c r="I156">
        <v>8</v>
      </c>
      <c r="J156" s="10">
        <f>VLOOKUP(tbl_Sales[[#This Row],[Product_ID]],tbl_Products[],4,0)</f>
        <v>31.85</v>
      </c>
      <c r="K156" s="6">
        <v>67.95</v>
      </c>
      <c r="L156" s="6">
        <f>tbl_Sales[[#This Row],[Price_per_Unit]]*tbl_Sales[[#This Row],[Quantity]]</f>
        <v>543.6</v>
      </c>
      <c r="M156" s="6">
        <f>tbl_Sales[[#This Row],[Cost_per_Unit]]*tbl_Sales[[#This Row],[Quantity]]</f>
        <v>254.8</v>
      </c>
      <c r="N156" s="6">
        <f>tbl_Sales[[#This Row],[Sales]]-tbl_Sales[[#This Row],[Total_Cost]]</f>
        <v>288.8</v>
      </c>
    </row>
    <row r="157" spans="1:14">
      <c r="A157" t="s">
        <v>161</v>
      </c>
      <c r="B157" s="4">
        <v>45255</v>
      </c>
      <c r="C157" t="s">
        <v>7155</v>
      </c>
      <c r="D157" t="str">
        <f>VLOOKUP(Sales_Data!$C157,tbl_Customers[],2,FALSE)</f>
        <v>Customer_133</v>
      </c>
      <c r="E157" t="str">
        <f>VLOOKUP(tbl_Sales[[#This Row],[Customer_ID]],tbl_Customers[],5,0)</f>
        <v>East</v>
      </c>
      <c r="F157" t="s">
        <v>8560</v>
      </c>
      <c r="G157" t="str">
        <f>VLOOKUP(Sales_Data!$F157,tbl_Products[],2,FALSE)</f>
        <v>Product_41</v>
      </c>
      <c r="H157" t="str">
        <f>VLOOKUP(tbl_Sales[[#This Row],[Product_ID]],tbl_Products[],3,0)</f>
        <v>Home Goods</v>
      </c>
      <c r="I157">
        <v>2</v>
      </c>
      <c r="J157" s="10">
        <f>VLOOKUP(tbl_Sales[[#This Row],[Product_ID]],tbl_Products[],4,0)</f>
        <v>31.5</v>
      </c>
      <c r="K157" s="6">
        <v>30.31</v>
      </c>
      <c r="L157" s="6">
        <f>tbl_Sales[[#This Row],[Price_per_Unit]]*tbl_Sales[[#This Row],[Quantity]]</f>
        <v>60.62</v>
      </c>
      <c r="M157" s="6">
        <f>tbl_Sales[[#This Row],[Cost_per_Unit]]*tbl_Sales[[#This Row],[Quantity]]</f>
        <v>63</v>
      </c>
      <c r="N157" s="6">
        <f>tbl_Sales[[#This Row],[Sales]]-tbl_Sales[[#This Row],[Total_Cost]]</f>
        <v>-2.3800000000000026</v>
      </c>
    </row>
    <row r="158" spans="1:14">
      <c r="A158" t="s">
        <v>162</v>
      </c>
      <c r="B158" s="4">
        <v>45101</v>
      </c>
      <c r="C158" t="s">
        <v>7156</v>
      </c>
      <c r="D158" t="str">
        <f>VLOOKUP(Sales_Data!$C158,tbl_Customers[],2,FALSE)</f>
        <v>Customer_600</v>
      </c>
      <c r="E158" t="str">
        <f>VLOOKUP(tbl_Sales[[#This Row],[Customer_ID]],tbl_Customers[],5,0)</f>
        <v>East</v>
      </c>
      <c r="F158" t="s">
        <v>8501</v>
      </c>
      <c r="G158" t="str">
        <f>VLOOKUP(Sales_Data!$F158,tbl_Products[],2,FALSE)</f>
        <v>Product_65</v>
      </c>
      <c r="H158" t="str">
        <f>VLOOKUP(tbl_Sales[[#This Row],[Product_ID]],tbl_Products[],3,0)</f>
        <v>Health</v>
      </c>
      <c r="I158">
        <v>6</v>
      </c>
      <c r="J158" s="10">
        <f>VLOOKUP(tbl_Sales[[#This Row],[Product_ID]],tbl_Products[],4,0)</f>
        <v>37.880000000000003</v>
      </c>
      <c r="K158" s="6">
        <v>52.39</v>
      </c>
      <c r="L158" s="6">
        <f>tbl_Sales[[#This Row],[Price_per_Unit]]*tbl_Sales[[#This Row],[Quantity]]</f>
        <v>314.34000000000003</v>
      </c>
      <c r="M158" s="6">
        <f>tbl_Sales[[#This Row],[Cost_per_Unit]]*tbl_Sales[[#This Row],[Quantity]]</f>
        <v>227.28000000000003</v>
      </c>
      <c r="N158" s="6">
        <f>tbl_Sales[[#This Row],[Sales]]-tbl_Sales[[#This Row],[Total_Cost]]</f>
        <v>87.06</v>
      </c>
    </row>
    <row r="159" spans="1:14">
      <c r="A159" t="s">
        <v>163</v>
      </c>
      <c r="B159" s="4">
        <v>44984</v>
      </c>
      <c r="C159" t="s">
        <v>7157</v>
      </c>
      <c r="D159" t="str">
        <f>VLOOKUP(Sales_Data!$C159,tbl_Customers[],2,FALSE)</f>
        <v>Customer_965</v>
      </c>
      <c r="E159" t="str">
        <f>VLOOKUP(tbl_Sales[[#This Row],[Customer_ID]],tbl_Customers[],5,0)</f>
        <v>West</v>
      </c>
      <c r="F159" t="s">
        <v>8515</v>
      </c>
      <c r="G159" t="str">
        <f>VLOOKUP(Sales_Data!$F159,tbl_Products[],2,FALSE)</f>
        <v>Product_46</v>
      </c>
      <c r="H159" t="str">
        <f>VLOOKUP(tbl_Sales[[#This Row],[Product_ID]],tbl_Products[],3,0)</f>
        <v>Health</v>
      </c>
      <c r="I159">
        <v>3</v>
      </c>
      <c r="J159" s="10">
        <f>VLOOKUP(tbl_Sales[[#This Row],[Product_ID]],tbl_Products[],4,0)</f>
        <v>19.34</v>
      </c>
      <c r="K159" s="6">
        <v>48.25</v>
      </c>
      <c r="L159" s="6">
        <f>tbl_Sales[[#This Row],[Price_per_Unit]]*tbl_Sales[[#This Row],[Quantity]]</f>
        <v>144.75</v>
      </c>
      <c r="M159" s="6">
        <f>tbl_Sales[[#This Row],[Cost_per_Unit]]*tbl_Sales[[#This Row],[Quantity]]</f>
        <v>58.019999999999996</v>
      </c>
      <c r="N159" s="6">
        <f>tbl_Sales[[#This Row],[Sales]]-tbl_Sales[[#This Row],[Total_Cost]]</f>
        <v>86.73</v>
      </c>
    </row>
    <row r="160" spans="1:14">
      <c r="A160" t="s">
        <v>164</v>
      </c>
      <c r="B160" s="4">
        <v>45077</v>
      </c>
      <c r="C160" t="s">
        <v>7158</v>
      </c>
      <c r="D160" t="str">
        <f>VLOOKUP(Sales_Data!$C160,tbl_Customers[],2,FALSE)</f>
        <v>Customer_276</v>
      </c>
      <c r="E160" t="str">
        <f>VLOOKUP(tbl_Sales[[#This Row],[Customer_ID]],tbl_Customers[],5,0)</f>
        <v>West</v>
      </c>
      <c r="F160" t="s">
        <v>8541</v>
      </c>
      <c r="G160" t="str">
        <f>VLOOKUP(Sales_Data!$F160,tbl_Products[],2,FALSE)</f>
        <v>Product_60</v>
      </c>
      <c r="H160" t="str">
        <f>VLOOKUP(tbl_Sales[[#This Row],[Product_ID]],tbl_Products[],3,0)</f>
        <v>Health</v>
      </c>
      <c r="I160">
        <v>5</v>
      </c>
      <c r="J160" s="10">
        <f>VLOOKUP(tbl_Sales[[#This Row],[Product_ID]],tbl_Products[],4,0)</f>
        <v>1.01</v>
      </c>
      <c r="K160" s="6">
        <v>16.649999999999999</v>
      </c>
      <c r="L160" s="6">
        <f>tbl_Sales[[#This Row],[Price_per_Unit]]*tbl_Sales[[#This Row],[Quantity]]</f>
        <v>83.25</v>
      </c>
      <c r="M160" s="6">
        <f>tbl_Sales[[#This Row],[Cost_per_Unit]]*tbl_Sales[[#This Row],[Quantity]]</f>
        <v>5.05</v>
      </c>
      <c r="N160" s="6">
        <f>tbl_Sales[[#This Row],[Sales]]-tbl_Sales[[#This Row],[Total_Cost]]</f>
        <v>78.2</v>
      </c>
    </row>
    <row r="161" spans="1:14">
      <c r="A161" t="s">
        <v>165</v>
      </c>
      <c r="B161" s="4">
        <v>45149</v>
      </c>
      <c r="C161" t="s">
        <v>7159</v>
      </c>
      <c r="D161" t="str">
        <f>VLOOKUP(Sales_Data!$C161,tbl_Customers[],2,FALSE)</f>
        <v>Customer_250</v>
      </c>
      <c r="E161" t="str">
        <f>VLOOKUP(tbl_Sales[[#This Row],[Customer_ID]],tbl_Customers[],5,0)</f>
        <v>West</v>
      </c>
      <c r="F161" t="s">
        <v>8515</v>
      </c>
      <c r="G161" t="str">
        <f>VLOOKUP(Sales_Data!$F161,tbl_Products[],2,FALSE)</f>
        <v>Product_46</v>
      </c>
      <c r="H161" t="str">
        <f>VLOOKUP(tbl_Sales[[#This Row],[Product_ID]],tbl_Products[],3,0)</f>
        <v>Health</v>
      </c>
      <c r="I161">
        <v>1</v>
      </c>
      <c r="J161" s="10">
        <f>VLOOKUP(tbl_Sales[[#This Row],[Product_ID]],tbl_Products[],4,0)</f>
        <v>19.34</v>
      </c>
      <c r="K161" s="6">
        <v>92.99</v>
      </c>
      <c r="L161" s="6">
        <f>tbl_Sales[[#This Row],[Price_per_Unit]]*tbl_Sales[[#This Row],[Quantity]]</f>
        <v>92.99</v>
      </c>
      <c r="M161" s="6">
        <f>tbl_Sales[[#This Row],[Cost_per_Unit]]*tbl_Sales[[#This Row],[Quantity]]</f>
        <v>19.34</v>
      </c>
      <c r="N161" s="6">
        <f>tbl_Sales[[#This Row],[Sales]]-tbl_Sales[[#This Row],[Total_Cost]]</f>
        <v>73.649999999999991</v>
      </c>
    </row>
    <row r="162" spans="1:14">
      <c r="A162" t="s">
        <v>166</v>
      </c>
      <c r="B162" s="4">
        <v>45007</v>
      </c>
      <c r="C162" t="s">
        <v>7160</v>
      </c>
      <c r="D162" t="str">
        <f>VLOOKUP(Sales_Data!$C162,tbl_Customers[],2,FALSE)</f>
        <v>Customer_1423</v>
      </c>
      <c r="E162" t="str">
        <f>VLOOKUP(tbl_Sales[[#This Row],[Customer_ID]],tbl_Customers[],5,0)</f>
        <v>South</v>
      </c>
      <c r="F162" t="s">
        <v>8554</v>
      </c>
      <c r="G162" t="str">
        <f>VLOOKUP(Sales_Data!$F162,tbl_Products[],2,FALSE)</f>
        <v>Product_55</v>
      </c>
      <c r="H162" t="str">
        <f>VLOOKUP(tbl_Sales[[#This Row],[Product_ID]],tbl_Products[],3,0)</f>
        <v>Apparel</v>
      </c>
      <c r="I162">
        <v>9</v>
      </c>
      <c r="J162" s="10">
        <f>VLOOKUP(tbl_Sales[[#This Row],[Product_ID]],tbl_Products[],4,0)</f>
        <v>36.08</v>
      </c>
      <c r="K162" s="6">
        <v>17.62</v>
      </c>
      <c r="L162" s="6">
        <f>tbl_Sales[[#This Row],[Price_per_Unit]]*tbl_Sales[[#This Row],[Quantity]]</f>
        <v>158.58000000000001</v>
      </c>
      <c r="M162" s="6">
        <f>tbl_Sales[[#This Row],[Cost_per_Unit]]*tbl_Sales[[#This Row],[Quantity]]</f>
        <v>324.71999999999997</v>
      </c>
      <c r="N162" s="6">
        <f>tbl_Sales[[#This Row],[Sales]]-tbl_Sales[[#This Row],[Total_Cost]]</f>
        <v>-166.13999999999996</v>
      </c>
    </row>
    <row r="163" spans="1:14">
      <c r="A163" t="s">
        <v>167</v>
      </c>
      <c r="B163" s="4">
        <v>45159</v>
      </c>
      <c r="C163" t="s">
        <v>7161</v>
      </c>
      <c r="D163" t="str">
        <f>VLOOKUP(Sales_Data!$C163,tbl_Customers[],2,FALSE)</f>
        <v>Customer_563</v>
      </c>
      <c r="E163" t="str">
        <f>VLOOKUP(tbl_Sales[[#This Row],[Customer_ID]],tbl_Customers[],5,0)</f>
        <v>West</v>
      </c>
      <c r="F163" t="s">
        <v>8541</v>
      </c>
      <c r="G163" t="str">
        <f>VLOOKUP(Sales_Data!$F163,tbl_Products[],2,FALSE)</f>
        <v>Product_60</v>
      </c>
      <c r="H163" t="str">
        <f>VLOOKUP(tbl_Sales[[#This Row],[Product_ID]],tbl_Products[],3,0)</f>
        <v>Health</v>
      </c>
      <c r="I163">
        <v>2</v>
      </c>
      <c r="J163" s="10">
        <f>VLOOKUP(tbl_Sales[[#This Row],[Product_ID]],tbl_Products[],4,0)</f>
        <v>1.01</v>
      </c>
      <c r="K163" s="6">
        <v>15.84</v>
      </c>
      <c r="L163" s="6">
        <f>tbl_Sales[[#This Row],[Price_per_Unit]]*tbl_Sales[[#This Row],[Quantity]]</f>
        <v>31.68</v>
      </c>
      <c r="M163" s="6">
        <f>tbl_Sales[[#This Row],[Cost_per_Unit]]*tbl_Sales[[#This Row],[Quantity]]</f>
        <v>2.02</v>
      </c>
      <c r="N163" s="6">
        <f>tbl_Sales[[#This Row],[Sales]]-tbl_Sales[[#This Row],[Total_Cost]]</f>
        <v>29.66</v>
      </c>
    </row>
    <row r="164" spans="1:14">
      <c r="A164" t="s">
        <v>168</v>
      </c>
      <c r="B164" s="4">
        <v>44928</v>
      </c>
      <c r="C164" t="s">
        <v>7162</v>
      </c>
      <c r="D164" t="str">
        <f>VLOOKUP(Sales_Data!$C164,tbl_Customers[],2,FALSE)</f>
        <v>Customer_675</v>
      </c>
      <c r="E164" t="str">
        <f>VLOOKUP(tbl_Sales[[#This Row],[Customer_ID]],tbl_Customers[],5,0)</f>
        <v>North</v>
      </c>
      <c r="F164" t="s">
        <v>8535</v>
      </c>
      <c r="G164" t="str">
        <f>VLOOKUP(Sales_Data!$F164,tbl_Products[],2,FALSE)</f>
        <v>Product_54</v>
      </c>
      <c r="H164" t="str">
        <f>VLOOKUP(tbl_Sales[[#This Row],[Product_ID]],tbl_Products[],3,0)</f>
        <v>Apparel</v>
      </c>
      <c r="I164">
        <v>2</v>
      </c>
      <c r="J164" s="10">
        <f>VLOOKUP(tbl_Sales[[#This Row],[Product_ID]],tbl_Products[],4,0)</f>
        <v>1.35</v>
      </c>
      <c r="K164" s="6">
        <v>77.88</v>
      </c>
      <c r="L164" s="6">
        <f>tbl_Sales[[#This Row],[Price_per_Unit]]*tbl_Sales[[#This Row],[Quantity]]</f>
        <v>155.76</v>
      </c>
      <c r="M164" s="6">
        <f>tbl_Sales[[#This Row],[Cost_per_Unit]]*tbl_Sales[[#This Row],[Quantity]]</f>
        <v>2.7</v>
      </c>
      <c r="N164" s="6">
        <f>tbl_Sales[[#This Row],[Sales]]-tbl_Sales[[#This Row],[Total_Cost]]</f>
        <v>153.06</v>
      </c>
    </row>
    <row r="165" spans="1:14">
      <c r="A165" t="s">
        <v>169</v>
      </c>
      <c r="B165" s="4">
        <v>45061</v>
      </c>
      <c r="C165" t="s">
        <v>7163</v>
      </c>
      <c r="D165" t="str">
        <f>VLOOKUP(Sales_Data!$C165,tbl_Customers[],2,FALSE)</f>
        <v>Customer_1080</v>
      </c>
      <c r="E165" t="str">
        <f>VLOOKUP(tbl_Sales[[#This Row],[Customer_ID]],tbl_Customers[],5,0)</f>
        <v>South</v>
      </c>
      <c r="F165" t="s">
        <v>8519</v>
      </c>
      <c r="G165" t="str">
        <f>VLOOKUP(Sales_Data!$F165,tbl_Products[],2,FALSE)</f>
        <v>Product_53</v>
      </c>
      <c r="H165" t="str">
        <f>VLOOKUP(tbl_Sales[[#This Row],[Product_ID]],tbl_Products[],3,0)</f>
        <v>Electronics</v>
      </c>
      <c r="I165">
        <v>4</v>
      </c>
      <c r="J165" s="10">
        <f>VLOOKUP(tbl_Sales[[#This Row],[Product_ID]],tbl_Products[],4,0)</f>
        <v>21.34</v>
      </c>
      <c r="K165" s="6">
        <v>72.77</v>
      </c>
      <c r="L165" s="6">
        <f>tbl_Sales[[#This Row],[Price_per_Unit]]*tbl_Sales[[#This Row],[Quantity]]</f>
        <v>291.08</v>
      </c>
      <c r="M165" s="6">
        <f>tbl_Sales[[#This Row],[Cost_per_Unit]]*tbl_Sales[[#This Row],[Quantity]]</f>
        <v>85.36</v>
      </c>
      <c r="N165" s="6">
        <f>tbl_Sales[[#This Row],[Sales]]-tbl_Sales[[#This Row],[Total_Cost]]</f>
        <v>205.71999999999997</v>
      </c>
    </row>
    <row r="166" spans="1:14">
      <c r="A166" t="s">
        <v>170</v>
      </c>
      <c r="B166" s="4">
        <v>45183</v>
      </c>
      <c r="C166" t="s">
        <v>7164</v>
      </c>
      <c r="D166" t="str">
        <f>VLOOKUP(Sales_Data!$C166,tbl_Customers[],2,FALSE)</f>
        <v>Customer_848</v>
      </c>
      <c r="E166" t="str">
        <f>VLOOKUP(tbl_Sales[[#This Row],[Customer_ID]],tbl_Customers[],5,0)</f>
        <v>East</v>
      </c>
      <c r="F166" t="s">
        <v>8541</v>
      </c>
      <c r="G166" t="str">
        <f>VLOOKUP(Sales_Data!$F166,tbl_Products[],2,FALSE)</f>
        <v>Product_60</v>
      </c>
      <c r="H166" t="str">
        <f>VLOOKUP(tbl_Sales[[#This Row],[Product_ID]],tbl_Products[],3,0)</f>
        <v>Health</v>
      </c>
      <c r="I166">
        <v>9</v>
      </c>
      <c r="J166" s="10">
        <f>VLOOKUP(tbl_Sales[[#This Row],[Product_ID]],tbl_Products[],4,0)</f>
        <v>1.01</v>
      </c>
      <c r="K166" s="6">
        <v>22.51</v>
      </c>
      <c r="L166" s="6">
        <f>tbl_Sales[[#This Row],[Price_per_Unit]]*tbl_Sales[[#This Row],[Quantity]]</f>
        <v>202.59</v>
      </c>
      <c r="M166" s="6">
        <f>tbl_Sales[[#This Row],[Cost_per_Unit]]*tbl_Sales[[#This Row],[Quantity]]</f>
        <v>9.09</v>
      </c>
      <c r="N166" s="6">
        <f>tbl_Sales[[#This Row],[Sales]]-tbl_Sales[[#This Row],[Total_Cost]]</f>
        <v>193.5</v>
      </c>
    </row>
    <row r="167" spans="1:14">
      <c r="A167" t="s">
        <v>171</v>
      </c>
      <c r="B167" s="4">
        <v>45018</v>
      </c>
      <c r="C167" t="s">
        <v>7165</v>
      </c>
      <c r="D167" t="str">
        <f>VLOOKUP(Sales_Data!$C167,tbl_Customers[],2,FALSE)</f>
        <v>Customer_1075</v>
      </c>
      <c r="E167" t="str">
        <f>VLOOKUP(tbl_Sales[[#This Row],[Customer_ID]],tbl_Customers[],5,0)</f>
        <v>West</v>
      </c>
      <c r="F167" t="s">
        <v>8522</v>
      </c>
      <c r="G167" t="str">
        <f>VLOOKUP(Sales_Data!$F167,tbl_Products[],2,FALSE)</f>
        <v>Product_4</v>
      </c>
      <c r="H167" t="str">
        <f>VLOOKUP(tbl_Sales[[#This Row],[Product_ID]],tbl_Products[],3,0)</f>
        <v>Toys</v>
      </c>
      <c r="I167">
        <v>1</v>
      </c>
      <c r="J167" s="10">
        <f>VLOOKUP(tbl_Sales[[#This Row],[Product_ID]],tbl_Products[],4,0)</f>
        <v>14.75</v>
      </c>
      <c r="K167" s="6">
        <v>90.25</v>
      </c>
      <c r="L167" s="6">
        <f>tbl_Sales[[#This Row],[Price_per_Unit]]*tbl_Sales[[#This Row],[Quantity]]</f>
        <v>90.25</v>
      </c>
      <c r="M167" s="6">
        <f>tbl_Sales[[#This Row],[Cost_per_Unit]]*tbl_Sales[[#This Row],[Quantity]]</f>
        <v>14.75</v>
      </c>
      <c r="N167" s="6">
        <f>tbl_Sales[[#This Row],[Sales]]-tbl_Sales[[#This Row],[Total_Cost]]</f>
        <v>75.5</v>
      </c>
    </row>
    <row r="168" spans="1:14">
      <c r="A168" t="s">
        <v>172</v>
      </c>
      <c r="B168" s="4">
        <v>45186</v>
      </c>
      <c r="C168" t="s">
        <v>7166</v>
      </c>
      <c r="D168" t="str">
        <f>VLOOKUP(Sales_Data!$C168,tbl_Customers[],2,FALSE)</f>
        <v>Customer_430</v>
      </c>
      <c r="E168" t="str">
        <f>VLOOKUP(tbl_Sales[[#This Row],[Customer_ID]],tbl_Customers[],5,0)</f>
        <v>West</v>
      </c>
      <c r="F168" t="s">
        <v>8543</v>
      </c>
      <c r="G168" t="str">
        <f>VLOOKUP(Sales_Data!$F168,tbl_Products[],2,FALSE)</f>
        <v>Product_72</v>
      </c>
      <c r="H168" t="str">
        <f>VLOOKUP(tbl_Sales[[#This Row],[Product_ID]],tbl_Products[],3,0)</f>
        <v>Toys</v>
      </c>
      <c r="I168">
        <v>9</v>
      </c>
      <c r="J168" s="10">
        <f>VLOOKUP(tbl_Sales[[#This Row],[Product_ID]],tbl_Products[],4,0)</f>
        <v>23.2</v>
      </c>
      <c r="K168" s="6">
        <v>10.85</v>
      </c>
      <c r="L168" s="6">
        <f>tbl_Sales[[#This Row],[Price_per_Unit]]*tbl_Sales[[#This Row],[Quantity]]</f>
        <v>97.649999999999991</v>
      </c>
      <c r="M168" s="6">
        <f>tbl_Sales[[#This Row],[Cost_per_Unit]]*tbl_Sales[[#This Row],[Quantity]]</f>
        <v>208.79999999999998</v>
      </c>
      <c r="N168" s="6">
        <f>tbl_Sales[[#This Row],[Sales]]-tbl_Sales[[#This Row],[Total_Cost]]</f>
        <v>-111.14999999999999</v>
      </c>
    </row>
    <row r="169" spans="1:14">
      <c r="A169" t="s">
        <v>173</v>
      </c>
      <c r="B169" s="4">
        <v>44981</v>
      </c>
      <c r="C169" t="s">
        <v>7027</v>
      </c>
      <c r="D169" t="str">
        <f>VLOOKUP(Sales_Data!$C169,tbl_Customers[],2,FALSE)</f>
        <v>Customer_1426</v>
      </c>
      <c r="E169" t="str">
        <f>VLOOKUP(tbl_Sales[[#This Row],[Customer_ID]],tbl_Customers[],5,0)</f>
        <v>North</v>
      </c>
      <c r="F169" t="s">
        <v>8522</v>
      </c>
      <c r="G169" t="str">
        <f>VLOOKUP(Sales_Data!$F169,tbl_Products[],2,FALSE)</f>
        <v>Product_4</v>
      </c>
      <c r="H169" t="str">
        <f>VLOOKUP(tbl_Sales[[#This Row],[Product_ID]],tbl_Products[],3,0)</f>
        <v>Toys</v>
      </c>
      <c r="I169">
        <v>4</v>
      </c>
      <c r="J169" s="10">
        <f>VLOOKUP(tbl_Sales[[#This Row],[Product_ID]],tbl_Products[],4,0)</f>
        <v>14.75</v>
      </c>
      <c r="K169" s="6">
        <v>38.24</v>
      </c>
      <c r="L169" s="6">
        <f>tbl_Sales[[#This Row],[Price_per_Unit]]*tbl_Sales[[#This Row],[Quantity]]</f>
        <v>152.96</v>
      </c>
      <c r="M169" s="6">
        <f>tbl_Sales[[#This Row],[Cost_per_Unit]]*tbl_Sales[[#This Row],[Quantity]]</f>
        <v>59</v>
      </c>
      <c r="N169" s="6">
        <f>tbl_Sales[[#This Row],[Sales]]-tbl_Sales[[#This Row],[Total_Cost]]</f>
        <v>93.960000000000008</v>
      </c>
    </row>
    <row r="170" spans="1:14">
      <c r="A170" t="s">
        <v>174</v>
      </c>
      <c r="B170" s="4">
        <v>45247</v>
      </c>
      <c r="C170" t="s">
        <v>7167</v>
      </c>
      <c r="D170" t="str">
        <f>VLOOKUP(Sales_Data!$C170,tbl_Customers[],2,FALSE)</f>
        <v>Customer_429</v>
      </c>
      <c r="E170" t="str">
        <f>VLOOKUP(tbl_Sales[[#This Row],[Customer_ID]],tbl_Customers[],5,0)</f>
        <v>North</v>
      </c>
      <c r="F170" t="s">
        <v>8535</v>
      </c>
      <c r="G170" t="str">
        <f>VLOOKUP(Sales_Data!$F170,tbl_Products[],2,FALSE)</f>
        <v>Product_54</v>
      </c>
      <c r="H170" t="str">
        <f>VLOOKUP(tbl_Sales[[#This Row],[Product_ID]],tbl_Products[],3,0)</f>
        <v>Apparel</v>
      </c>
      <c r="I170">
        <v>2</v>
      </c>
      <c r="J170" s="10">
        <f>VLOOKUP(tbl_Sales[[#This Row],[Product_ID]],tbl_Products[],4,0)</f>
        <v>1.35</v>
      </c>
      <c r="K170" s="6">
        <v>31.65</v>
      </c>
      <c r="L170" s="6">
        <f>tbl_Sales[[#This Row],[Price_per_Unit]]*tbl_Sales[[#This Row],[Quantity]]</f>
        <v>63.3</v>
      </c>
      <c r="M170" s="6">
        <f>tbl_Sales[[#This Row],[Cost_per_Unit]]*tbl_Sales[[#This Row],[Quantity]]</f>
        <v>2.7</v>
      </c>
      <c r="N170" s="6">
        <f>tbl_Sales[[#This Row],[Sales]]-tbl_Sales[[#This Row],[Total_Cost]]</f>
        <v>60.599999999999994</v>
      </c>
    </row>
    <row r="171" spans="1:14">
      <c r="A171" t="s">
        <v>175</v>
      </c>
      <c r="B171" s="4">
        <v>45079</v>
      </c>
      <c r="C171" t="s">
        <v>7062</v>
      </c>
      <c r="D171" t="str">
        <f>VLOOKUP(Sales_Data!$C171,tbl_Customers[],2,FALSE)</f>
        <v>Customer_1254</v>
      </c>
      <c r="E171" t="str">
        <f>VLOOKUP(tbl_Sales[[#This Row],[Customer_ID]],tbl_Customers[],5,0)</f>
        <v>East</v>
      </c>
      <c r="F171" t="s">
        <v>8527</v>
      </c>
      <c r="G171" t="str">
        <f>VLOOKUP(Sales_Data!$F171,tbl_Products[],2,FALSE)</f>
        <v>Product_12</v>
      </c>
      <c r="H171" t="str">
        <f>VLOOKUP(tbl_Sales[[#This Row],[Product_ID]],tbl_Products[],3,0)</f>
        <v>Toys</v>
      </c>
      <c r="I171">
        <v>7</v>
      </c>
      <c r="J171" s="10">
        <f>VLOOKUP(tbl_Sales[[#This Row],[Product_ID]],tbl_Products[],4,0)</f>
        <v>8.02</v>
      </c>
      <c r="K171" s="6">
        <v>52.7</v>
      </c>
      <c r="L171" s="6">
        <f>tbl_Sales[[#This Row],[Price_per_Unit]]*tbl_Sales[[#This Row],[Quantity]]</f>
        <v>368.90000000000003</v>
      </c>
      <c r="M171" s="6">
        <f>tbl_Sales[[#This Row],[Cost_per_Unit]]*tbl_Sales[[#This Row],[Quantity]]</f>
        <v>56.14</v>
      </c>
      <c r="N171" s="6">
        <f>tbl_Sales[[#This Row],[Sales]]-tbl_Sales[[#This Row],[Total_Cost]]</f>
        <v>312.76000000000005</v>
      </c>
    </row>
    <row r="172" spans="1:14">
      <c r="A172" t="s">
        <v>176</v>
      </c>
      <c r="B172" s="4">
        <v>45254</v>
      </c>
      <c r="C172" t="s">
        <v>7168</v>
      </c>
      <c r="D172" t="str">
        <f>VLOOKUP(Sales_Data!$C172,tbl_Customers[],2,FALSE)</f>
        <v>Customer_120</v>
      </c>
      <c r="E172" t="str">
        <f>VLOOKUP(tbl_Sales[[#This Row],[Customer_ID]],tbl_Customers[],5,0)</f>
        <v>West</v>
      </c>
      <c r="F172" t="s">
        <v>8549</v>
      </c>
      <c r="G172" t="str">
        <f>VLOOKUP(Sales_Data!$F172,tbl_Products[],2,FALSE)</f>
        <v>Product_18</v>
      </c>
      <c r="H172" t="str">
        <f>VLOOKUP(tbl_Sales[[#This Row],[Product_ID]],tbl_Products[],3,0)</f>
        <v>Health</v>
      </c>
      <c r="I172">
        <v>4</v>
      </c>
      <c r="J172" s="10">
        <f>VLOOKUP(tbl_Sales[[#This Row],[Product_ID]],tbl_Products[],4,0)</f>
        <v>41.18</v>
      </c>
      <c r="K172" s="6">
        <v>38.840000000000003</v>
      </c>
      <c r="L172" s="6">
        <f>tbl_Sales[[#This Row],[Price_per_Unit]]*tbl_Sales[[#This Row],[Quantity]]</f>
        <v>155.36000000000001</v>
      </c>
      <c r="M172" s="6">
        <f>tbl_Sales[[#This Row],[Cost_per_Unit]]*tbl_Sales[[#This Row],[Quantity]]</f>
        <v>164.72</v>
      </c>
      <c r="N172" s="6">
        <f>tbl_Sales[[#This Row],[Sales]]-tbl_Sales[[#This Row],[Total_Cost]]</f>
        <v>-9.3599999999999852</v>
      </c>
    </row>
    <row r="173" spans="1:14">
      <c r="A173" t="s">
        <v>177</v>
      </c>
      <c r="B173" s="4">
        <v>45186</v>
      </c>
      <c r="C173" t="s">
        <v>7131</v>
      </c>
      <c r="D173" t="str">
        <f>VLOOKUP(Sales_Data!$C173,tbl_Customers[],2,FALSE)</f>
        <v>Customer_224</v>
      </c>
      <c r="E173" t="str">
        <f>VLOOKUP(tbl_Sales[[#This Row],[Customer_ID]],tbl_Customers[],5,0)</f>
        <v>North</v>
      </c>
      <c r="F173" t="s">
        <v>8505</v>
      </c>
      <c r="G173" t="str">
        <f>VLOOKUP(Sales_Data!$F173,tbl_Products[],2,FALSE)</f>
        <v>Product_39</v>
      </c>
      <c r="H173" t="str">
        <f>VLOOKUP(tbl_Sales[[#This Row],[Product_ID]],tbl_Products[],3,0)</f>
        <v>Toys</v>
      </c>
      <c r="I173">
        <v>8</v>
      </c>
      <c r="J173" s="10">
        <f>VLOOKUP(tbl_Sales[[#This Row],[Product_ID]],tbl_Products[],4,0)</f>
        <v>32.950000000000003</v>
      </c>
      <c r="K173" s="6">
        <v>21.48</v>
      </c>
      <c r="L173" s="6">
        <f>tbl_Sales[[#This Row],[Price_per_Unit]]*tbl_Sales[[#This Row],[Quantity]]</f>
        <v>171.84</v>
      </c>
      <c r="M173" s="6">
        <f>tbl_Sales[[#This Row],[Cost_per_Unit]]*tbl_Sales[[#This Row],[Quantity]]</f>
        <v>263.60000000000002</v>
      </c>
      <c r="N173" s="6">
        <f>tbl_Sales[[#This Row],[Sales]]-tbl_Sales[[#This Row],[Total_Cost]]</f>
        <v>-91.760000000000019</v>
      </c>
    </row>
    <row r="174" spans="1:14">
      <c r="A174" t="s">
        <v>178</v>
      </c>
      <c r="B174" s="4">
        <v>45238</v>
      </c>
      <c r="C174" t="s">
        <v>7169</v>
      </c>
      <c r="D174" t="str">
        <f>VLOOKUP(Sales_Data!$C174,tbl_Customers[],2,FALSE)</f>
        <v>Customer_1171</v>
      </c>
      <c r="E174" t="str">
        <f>VLOOKUP(tbl_Sales[[#This Row],[Customer_ID]],tbl_Customers[],5,0)</f>
        <v>East</v>
      </c>
      <c r="F174" t="s">
        <v>8523</v>
      </c>
      <c r="G174" t="str">
        <f>VLOOKUP(Sales_Data!$F174,tbl_Products[],2,FALSE)</f>
        <v>Product_32</v>
      </c>
      <c r="H174" t="str">
        <f>VLOOKUP(tbl_Sales[[#This Row],[Product_ID]],tbl_Products[],3,0)</f>
        <v>Home Goods</v>
      </c>
      <c r="I174">
        <v>4</v>
      </c>
      <c r="J174" s="10">
        <f>VLOOKUP(tbl_Sales[[#This Row],[Product_ID]],tbl_Products[],4,0)</f>
        <v>24.03</v>
      </c>
      <c r="K174" s="6">
        <v>78.209999999999994</v>
      </c>
      <c r="L174" s="6">
        <f>tbl_Sales[[#This Row],[Price_per_Unit]]*tbl_Sales[[#This Row],[Quantity]]</f>
        <v>312.83999999999997</v>
      </c>
      <c r="M174" s="6">
        <f>tbl_Sales[[#This Row],[Cost_per_Unit]]*tbl_Sales[[#This Row],[Quantity]]</f>
        <v>96.12</v>
      </c>
      <c r="N174" s="6">
        <f>tbl_Sales[[#This Row],[Sales]]-tbl_Sales[[#This Row],[Total_Cost]]</f>
        <v>216.71999999999997</v>
      </c>
    </row>
    <row r="175" spans="1:14">
      <c r="A175" t="s">
        <v>179</v>
      </c>
      <c r="B175" s="4">
        <v>45028</v>
      </c>
      <c r="C175" t="s">
        <v>7170</v>
      </c>
      <c r="D175" t="str">
        <f>VLOOKUP(Sales_Data!$C175,tbl_Customers[],2,FALSE)</f>
        <v>Customer_1495</v>
      </c>
      <c r="E175" t="str">
        <f>VLOOKUP(tbl_Sales[[#This Row],[Customer_ID]],tbl_Customers[],5,0)</f>
        <v>West</v>
      </c>
      <c r="F175" t="s">
        <v>8537</v>
      </c>
      <c r="G175" t="str">
        <f>VLOOKUP(Sales_Data!$F175,tbl_Products[],2,FALSE)</f>
        <v>Product_75</v>
      </c>
      <c r="H175" t="str">
        <f>VLOOKUP(tbl_Sales[[#This Row],[Product_ID]],tbl_Products[],3,0)</f>
        <v>Electronics</v>
      </c>
      <c r="I175">
        <v>6</v>
      </c>
      <c r="J175" s="10">
        <f>VLOOKUP(tbl_Sales[[#This Row],[Product_ID]],tbl_Products[],4,0)</f>
        <v>2.25</v>
      </c>
      <c r="K175" s="6">
        <v>90.75</v>
      </c>
      <c r="L175" s="6">
        <f>tbl_Sales[[#This Row],[Price_per_Unit]]*tbl_Sales[[#This Row],[Quantity]]</f>
        <v>544.5</v>
      </c>
      <c r="M175" s="6">
        <f>tbl_Sales[[#This Row],[Cost_per_Unit]]*tbl_Sales[[#This Row],[Quantity]]</f>
        <v>13.5</v>
      </c>
      <c r="N175" s="6">
        <f>tbl_Sales[[#This Row],[Sales]]-tbl_Sales[[#This Row],[Total_Cost]]</f>
        <v>531</v>
      </c>
    </row>
    <row r="176" spans="1:14">
      <c r="A176" t="s">
        <v>180</v>
      </c>
      <c r="B176" s="4">
        <v>45005</v>
      </c>
      <c r="C176" t="s">
        <v>7171</v>
      </c>
      <c r="D176" t="str">
        <f>VLOOKUP(Sales_Data!$C176,tbl_Customers[],2,FALSE)</f>
        <v>Customer_1289</v>
      </c>
      <c r="E176" t="str">
        <f>VLOOKUP(tbl_Sales[[#This Row],[Customer_ID]],tbl_Customers[],5,0)</f>
        <v>South</v>
      </c>
      <c r="F176" t="s">
        <v>8561</v>
      </c>
      <c r="G176" t="str">
        <f>VLOOKUP(Sales_Data!$F176,tbl_Products[],2,FALSE)</f>
        <v>Product_66</v>
      </c>
      <c r="H176" t="str">
        <f>VLOOKUP(tbl_Sales[[#This Row],[Product_ID]],tbl_Products[],3,0)</f>
        <v>Health</v>
      </c>
      <c r="I176">
        <v>3</v>
      </c>
      <c r="J176" s="10">
        <f>VLOOKUP(tbl_Sales[[#This Row],[Product_ID]],tbl_Products[],4,0)</f>
        <v>1.38</v>
      </c>
      <c r="K176" s="6">
        <v>11.14</v>
      </c>
      <c r="L176" s="6">
        <f>tbl_Sales[[#This Row],[Price_per_Unit]]*tbl_Sales[[#This Row],[Quantity]]</f>
        <v>33.42</v>
      </c>
      <c r="M176" s="6">
        <f>tbl_Sales[[#This Row],[Cost_per_Unit]]*tbl_Sales[[#This Row],[Quantity]]</f>
        <v>4.1399999999999997</v>
      </c>
      <c r="N176" s="6">
        <f>tbl_Sales[[#This Row],[Sales]]-tbl_Sales[[#This Row],[Total_Cost]]</f>
        <v>29.28</v>
      </c>
    </row>
    <row r="177" spans="1:14">
      <c r="A177" t="s">
        <v>181</v>
      </c>
      <c r="B177" s="4">
        <v>45118</v>
      </c>
      <c r="C177" t="s">
        <v>7172</v>
      </c>
      <c r="D177" t="str">
        <f>VLOOKUP(Sales_Data!$C177,tbl_Customers[],2,FALSE)</f>
        <v>Customer_1084</v>
      </c>
      <c r="E177" t="str">
        <f>VLOOKUP(tbl_Sales[[#This Row],[Customer_ID]],tbl_Customers[],5,0)</f>
        <v>North</v>
      </c>
      <c r="F177" t="s">
        <v>8562</v>
      </c>
      <c r="G177" t="str">
        <f>VLOOKUP(Sales_Data!$F177,tbl_Products[],2,FALSE)</f>
        <v>Product_48</v>
      </c>
      <c r="H177" t="str">
        <f>VLOOKUP(tbl_Sales[[#This Row],[Product_ID]],tbl_Products[],3,0)</f>
        <v>Apparel</v>
      </c>
      <c r="I177">
        <v>5</v>
      </c>
      <c r="J177" s="10">
        <f>VLOOKUP(tbl_Sales[[#This Row],[Product_ID]],tbl_Products[],4,0)</f>
        <v>25.33</v>
      </c>
      <c r="K177" s="6">
        <v>55.06</v>
      </c>
      <c r="L177" s="6">
        <f>tbl_Sales[[#This Row],[Price_per_Unit]]*tbl_Sales[[#This Row],[Quantity]]</f>
        <v>275.3</v>
      </c>
      <c r="M177" s="6">
        <f>tbl_Sales[[#This Row],[Cost_per_Unit]]*tbl_Sales[[#This Row],[Quantity]]</f>
        <v>126.64999999999999</v>
      </c>
      <c r="N177" s="6">
        <f>tbl_Sales[[#This Row],[Sales]]-tbl_Sales[[#This Row],[Total_Cost]]</f>
        <v>148.65000000000003</v>
      </c>
    </row>
    <row r="178" spans="1:14">
      <c r="A178" t="s">
        <v>182</v>
      </c>
      <c r="B178" s="4">
        <v>45009</v>
      </c>
      <c r="C178" t="s">
        <v>7130</v>
      </c>
      <c r="D178" t="str">
        <f>VLOOKUP(Sales_Data!$C178,tbl_Customers[],2,FALSE)</f>
        <v>Customer_180</v>
      </c>
      <c r="E178" t="str">
        <f>VLOOKUP(tbl_Sales[[#This Row],[Customer_ID]],tbl_Customers[],5,0)</f>
        <v>North</v>
      </c>
      <c r="F178" t="s">
        <v>8563</v>
      </c>
      <c r="G178" t="str">
        <f>VLOOKUP(Sales_Data!$F178,tbl_Products[],2,FALSE)</f>
        <v>Product_17</v>
      </c>
      <c r="H178" t="str">
        <f>VLOOKUP(tbl_Sales[[#This Row],[Product_ID]],tbl_Products[],3,0)</f>
        <v>Toys</v>
      </c>
      <c r="I178">
        <v>8</v>
      </c>
      <c r="J178" s="10">
        <f>VLOOKUP(tbl_Sales[[#This Row],[Product_ID]],tbl_Products[],4,0)</f>
        <v>36.229999999999997</v>
      </c>
      <c r="K178" s="6">
        <v>65.05</v>
      </c>
      <c r="L178" s="6">
        <f>tbl_Sales[[#This Row],[Price_per_Unit]]*tbl_Sales[[#This Row],[Quantity]]</f>
        <v>520.4</v>
      </c>
      <c r="M178" s="6">
        <f>tbl_Sales[[#This Row],[Cost_per_Unit]]*tbl_Sales[[#This Row],[Quantity]]</f>
        <v>289.83999999999997</v>
      </c>
      <c r="N178" s="6">
        <f>tbl_Sales[[#This Row],[Sales]]-tbl_Sales[[#This Row],[Total_Cost]]</f>
        <v>230.56</v>
      </c>
    </row>
    <row r="179" spans="1:14">
      <c r="A179" t="s">
        <v>183</v>
      </c>
      <c r="B179" s="4">
        <v>45203</v>
      </c>
      <c r="C179" t="s">
        <v>7173</v>
      </c>
      <c r="D179" t="str">
        <f>VLOOKUP(Sales_Data!$C179,tbl_Customers[],2,FALSE)</f>
        <v>Customer_991</v>
      </c>
      <c r="E179" t="str">
        <f>VLOOKUP(tbl_Sales[[#This Row],[Customer_ID]],tbl_Customers[],5,0)</f>
        <v>East</v>
      </c>
      <c r="F179" t="s">
        <v>8510</v>
      </c>
      <c r="G179" t="str">
        <f>VLOOKUP(Sales_Data!$F179,tbl_Products[],2,FALSE)</f>
        <v>Product_70</v>
      </c>
      <c r="H179" t="str">
        <f>VLOOKUP(tbl_Sales[[#This Row],[Product_ID]],tbl_Products[],3,0)</f>
        <v>Apparel</v>
      </c>
      <c r="I179">
        <v>9</v>
      </c>
      <c r="J179" s="10">
        <f>VLOOKUP(tbl_Sales[[#This Row],[Product_ID]],tbl_Products[],4,0)</f>
        <v>26.74</v>
      </c>
      <c r="K179" s="6">
        <v>26.57</v>
      </c>
      <c r="L179" s="6">
        <f>tbl_Sales[[#This Row],[Price_per_Unit]]*tbl_Sales[[#This Row],[Quantity]]</f>
        <v>239.13</v>
      </c>
      <c r="M179" s="6">
        <f>tbl_Sales[[#This Row],[Cost_per_Unit]]*tbl_Sales[[#This Row],[Quantity]]</f>
        <v>240.66</v>
      </c>
      <c r="N179" s="6">
        <f>tbl_Sales[[#This Row],[Sales]]-tbl_Sales[[#This Row],[Total_Cost]]</f>
        <v>-1.5300000000000011</v>
      </c>
    </row>
    <row r="180" spans="1:14">
      <c r="A180" t="s">
        <v>184</v>
      </c>
      <c r="B180" s="4">
        <v>45198</v>
      </c>
      <c r="C180" t="s">
        <v>7174</v>
      </c>
      <c r="D180" t="str">
        <f>VLOOKUP(Sales_Data!$C180,tbl_Customers[],2,FALSE)</f>
        <v>Customer_1483</v>
      </c>
      <c r="E180" t="str">
        <f>VLOOKUP(tbl_Sales[[#This Row],[Customer_ID]],tbl_Customers[],5,0)</f>
        <v>South</v>
      </c>
      <c r="F180" t="s">
        <v>8497</v>
      </c>
      <c r="G180" t="str">
        <f>VLOOKUP(Sales_Data!$F180,tbl_Products[],2,FALSE)</f>
        <v>Product_73</v>
      </c>
      <c r="H180" t="str">
        <f>VLOOKUP(tbl_Sales[[#This Row],[Product_ID]],tbl_Products[],3,0)</f>
        <v>Apparel</v>
      </c>
      <c r="I180">
        <v>2</v>
      </c>
      <c r="J180" s="10">
        <f>VLOOKUP(tbl_Sales[[#This Row],[Product_ID]],tbl_Products[],4,0)</f>
        <v>1.21</v>
      </c>
      <c r="K180" s="6">
        <v>14.91</v>
      </c>
      <c r="L180" s="6">
        <f>tbl_Sales[[#This Row],[Price_per_Unit]]*tbl_Sales[[#This Row],[Quantity]]</f>
        <v>29.82</v>
      </c>
      <c r="M180" s="6">
        <f>tbl_Sales[[#This Row],[Cost_per_Unit]]*tbl_Sales[[#This Row],[Quantity]]</f>
        <v>2.42</v>
      </c>
      <c r="N180" s="6">
        <f>tbl_Sales[[#This Row],[Sales]]-tbl_Sales[[#This Row],[Total_Cost]]</f>
        <v>27.4</v>
      </c>
    </row>
    <row r="181" spans="1:14">
      <c r="A181" t="s">
        <v>185</v>
      </c>
      <c r="B181" s="4">
        <v>44927</v>
      </c>
      <c r="C181" t="s">
        <v>7175</v>
      </c>
      <c r="D181" t="str">
        <f>VLOOKUP(Sales_Data!$C181,tbl_Customers[],2,FALSE)</f>
        <v>Customer_1411</v>
      </c>
      <c r="E181" t="str">
        <f>VLOOKUP(tbl_Sales[[#This Row],[Customer_ID]],tbl_Customers[],5,0)</f>
        <v>South</v>
      </c>
      <c r="F181" t="s">
        <v>8498</v>
      </c>
      <c r="G181" t="str">
        <f>VLOOKUP(Sales_Data!$F181,tbl_Products[],2,FALSE)</f>
        <v>Product_38</v>
      </c>
      <c r="H181" t="str">
        <f>VLOOKUP(tbl_Sales[[#This Row],[Product_ID]],tbl_Products[],3,0)</f>
        <v>Toys</v>
      </c>
      <c r="I181">
        <v>7</v>
      </c>
      <c r="J181" s="10">
        <f>VLOOKUP(tbl_Sales[[#This Row],[Product_ID]],tbl_Products[],4,0)</f>
        <v>35.82</v>
      </c>
      <c r="K181" s="6">
        <v>25.64</v>
      </c>
      <c r="L181" s="6">
        <f>tbl_Sales[[#This Row],[Price_per_Unit]]*tbl_Sales[[#This Row],[Quantity]]</f>
        <v>179.48000000000002</v>
      </c>
      <c r="M181" s="6">
        <f>tbl_Sales[[#This Row],[Cost_per_Unit]]*tbl_Sales[[#This Row],[Quantity]]</f>
        <v>250.74</v>
      </c>
      <c r="N181" s="6">
        <f>tbl_Sales[[#This Row],[Sales]]-tbl_Sales[[#This Row],[Total_Cost]]</f>
        <v>-71.259999999999991</v>
      </c>
    </row>
    <row r="182" spans="1:14">
      <c r="A182" t="s">
        <v>186</v>
      </c>
      <c r="B182" s="4">
        <v>45233</v>
      </c>
      <c r="C182" t="s">
        <v>7176</v>
      </c>
      <c r="D182" t="str">
        <f>VLOOKUP(Sales_Data!$C182,tbl_Customers[],2,FALSE)</f>
        <v>Customer_1239</v>
      </c>
      <c r="E182" t="str">
        <f>VLOOKUP(tbl_Sales[[#This Row],[Customer_ID]],tbl_Customers[],5,0)</f>
        <v>West</v>
      </c>
      <c r="F182" t="s">
        <v>8547</v>
      </c>
      <c r="G182" t="str">
        <f>VLOOKUP(Sales_Data!$F182,tbl_Products[],2,FALSE)</f>
        <v>Product_7</v>
      </c>
      <c r="H182" t="str">
        <f>VLOOKUP(tbl_Sales[[#This Row],[Product_ID]],tbl_Products[],3,0)</f>
        <v>Apparel</v>
      </c>
      <c r="I182">
        <v>9</v>
      </c>
      <c r="J182" s="10">
        <f>VLOOKUP(tbl_Sales[[#This Row],[Product_ID]],tbl_Products[],4,0)</f>
        <v>48.6</v>
      </c>
      <c r="K182" s="6">
        <v>95.78</v>
      </c>
      <c r="L182" s="6">
        <f>tbl_Sales[[#This Row],[Price_per_Unit]]*tbl_Sales[[#This Row],[Quantity]]</f>
        <v>862.02</v>
      </c>
      <c r="M182" s="6">
        <f>tbl_Sales[[#This Row],[Cost_per_Unit]]*tbl_Sales[[#This Row],[Quantity]]</f>
        <v>437.40000000000003</v>
      </c>
      <c r="N182" s="6">
        <f>tbl_Sales[[#This Row],[Sales]]-tbl_Sales[[#This Row],[Total_Cost]]</f>
        <v>424.61999999999995</v>
      </c>
    </row>
    <row r="183" spans="1:14">
      <c r="A183" t="s">
        <v>187</v>
      </c>
      <c r="B183" s="4">
        <v>45092</v>
      </c>
      <c r="C183" t="s">
        <v>7177</v>
      </c>
      <c r="D183" t="str">
        <f>VLOOKUP(Sales_Data!$C183,tbl_Customers[],2,FALSE)</f>
        <v>Customer_1448</v>
      </c>
      <c r="E183" t="str">
        <f>VLOOKUP(tbl_Sales[[#This Row],[Customer_ID]],tbl_Customers[],5,0)</f>
        <v>North</v>
      </c>
      <c r="F183" t="s">
        <v>8534</v>
      </c>
      <c r="G183" t="str">
        <f>VLOOKUP(Sales_Data!$F183,tbl_Products[],2,FALSE)</f>
        <v>Product_51</v>
      </c>
      <c r="H183" t="str">
        <f>VLOOKUP(tbl_Sales[[#This Row],[Product_ID]],tbl_Products[],3,0)</f>
        <v>Electronics</v>
      </c>
      <c r="I183">
        <v>7</v>
      </c>
      <c r="J183" s="10">
        <f>VLOOKUP(tbl_Sales[[#This Row],[Product_ID]],tbl_Products[],4,0)</f>
        <v>45.1</v>
      </c>
      <c r="K183" s="6">
        <v>86.6</v>
      </c>
      <c r="L183" s="6">
        <f>tbl_Sales[[#This Row],[Price_per_Unit]]*tbl_Sales[[#This Row],[Quantity]]</f>
        <v>606.19999999999993</v>
      </c>
      <c r="M183" s="6">
        <f>tbl_Sales[[#This Row],[Cost_per_Unit]]*tbl_Sales[[#This Row],[Quantity]]</f>
        <v>315.7</v>
      </c>
      <c r="N183" s="6">
        <f>tbl_Sales[[#This Row],[Sales]]-tbl_Sales[[#This Row],[Total_Cost]]</f>
        <v>290.49999999999994</v>
      </c>
    </row>
    <row r="184" spans="1:14">
      <c r="A184" t="s">
        <v>188</v>
      </c>
      <c r="B184" s="4">
        <v>45177</v>
      </c>
      <c r="C184" t="s">
        <v>7178</v>
      </c>
      <c r="D184" t="str">
        <f>VLOOKUP(Sales_Data!$C184,tbl_Customers[],2,FALSE)</f>
        <v>Customer_589</v>
      </c>
      <c r="E184" t="str">
        <f>VLOOKUP(tbl_Sales[[#This Row],[Customer_ID]],tbl_Customers[],5,0)</f>
        <v>North</v>
      </c>
      <c r="F184" t="s">
        <v>8563</v>
      </c>
      <c r="G184" t="str">
        <f>VLOOKUP(Sales_Data!$F184,tbl_Products[],2,FALSE)</f>
        <v>Product_17</v>
      </c>
      <c r="H184" t="str">
        <f>VLOOKUP(tbl_Sales[[#This Row],[Product_ID]],tbl_Products[],3,0)</f>
        <v>Toys</v>
      </c>
      <c r="I184">
        <v>4</v>
      </c>
      <c r="J184" s="10">
        <f>VLOOKUP(tbl_Sales[[#This Row],[Product_ID]],tbl_Products[],4,0)</f>
        <v>36.229999999999997</v>
      </c>
      <c r="K184" s="6">
        <v>56.88</v>
      </c>
      <c r="L184" s="6">
        <f>tbl_Sales[[#This Row],[Price_per_Unit]]*tbl_Sales[[#This Row],[Quantity]]</f>
        <v>227.52</v>
      </c>
      <c r="M184" s="6">
        <f>tbl_Sales[[#This Row],[Cost_per_Unit]]*tbl_Sales[[#This Row],[Quantity]]</f>
        <v>144.91999999999999</v>
      </c>
      <c r="N184" s="6">
        <f>tbl_Sales[[#This Row],[Sales]]-tbl_Sales[[#This Row],[Total_Cost]]</f>
        <v>82.600000000000023</v>
      </c>
    </row>
    <row r="185" spans="1:14">
      <c r="A185" t="s">
        <v>189</v>
      </c>
      <c r="B185" s="4">
        <v>44936</v>
      </c>
      <c r="C185" t="s">
        <v>7179</v>
      </c>
      <c r="D185" t="str">
        <f>VLOOKUP(Sales_Data!$C185,tbl_Customers[],2,FALSE)</f>
        <v>Customer_875</v>
      </c>
      <c r="E185" t="str">
        <f>VLOOKUP(tbl_Sales[[#This Row],[Customer_ID]],tbl_Customers[],5,0)</f>
        <v>North</v>
      </c>
      <c r="F185" t="s">
        <v>8555</v>
      </c>
      <c r="G185" t="str">
        <f>VLOOKUP(Sales_Data!$F185,tbl_Products[],2,FALSE)</f>
        <v>Product_52</v>
      </c>
      <c r="H185" t="str">
        <f>VLOOKUP(tbl_Sales[[#This Row],[Product_ID]],tbl_Products[],3,0)</f>
        <v>Toys</v>
      </c>
      <c r="I185">
        <v>8</v>
      </c>
      <c r="J185" s="10">
        <f>VLOOKUP(tbl_Sales[[#This Row],[Product_ID]],tbl_Products[],4,0)</f>
        <v>46.58</v>
      </c>
      <c r="K185" s="6">
        <v>25.51</v>
      </c>
      <c r="L185" s="6">
        <f>tbl_Sales[[#This Row],[Price_per_Unit]]*tbl_Sales[[#This Row],[Quantity]]</f>
        <v>204.08</v>
      </c>
      <c r="M185" s="6">
        <f>tbl_Sales[[#This Row],[Cost_per_Unit]]*tbl_Sales[[#This Row],[Quantity]]</f>
        <v>372.64</v>
      </c>
      <c r="N185" s="6">
        <f>tbl_Sales[[#This Row],[Sales]]-tbl_Sales[[#This Row],[Total_Cost]]</f>
        <v>-168.55999999999997</v>
      </c>
    </row>
    <row r="186" spans="1:14">
      <c r="A186" t="s">
        <v>190</v>
      </c>
      <c r="B186" s="4">
        <v>44984</v>
      </c>
      <c r="C186" t="s">
        <v>7180</v>
      </c>
      <c r="D186" t="str">
        <f>VLOOKUP(Sales_Data!$C186,tbl_Customers[],2,FALSE)</f>
        <v>Customer_1247</v>
      </c>
      <c r="E186" t="str">
        <f>VLOOKUP(tbl_Sales[[#This Row],[Customer_ID]],tbl_Customers[],5,0)</f>
        <v>East</v>
      </c>
      <c r="F186" t="s">
        <v>8548</v>
      </c>
      <c r="G186" t="str">
        <f>VLOOKUP(Sales_Data!$F186,tbl_Products[],2,FALSE)</f>
        <v>Product_1</v>
      </c>
      <c r="H186" t="str">
        <f>VLOOKUP(tbl_Sales[[#This Row],[Product_ID]],tbl_Products[],3,0)</f>
        <v>Apparel</v>
      </c>
      <c r="I186">
        <v>5</v>
      </c>
      <c r="J186" s="10">
        <f>VLOOKUP(tbl_Sales[[#This Row],[Product_ID]],tbl_Products[],4,0)</f>
        <v>21.45</v>
      </c>
      <c r="K186" s="6">
        <v>14.55</v>
      </c>
      <c r="L186" s="6">
        <f>tbl_Sales[[#This Row],[Price_per_Unit]]*tbl_Sales[[#This Row],[Quantity]]</f>
        <v>72.75</v>
      </c>
      <c r="M186" s="6">
        <f>tbl_Sales[[#This Row],[Cost_per_Unit]]*tbl_Sales[[#This Row],[Quantity]]</f>
        <v>107.25</v>
      </c>
      <c r="N186" s="6">
        <f>tbl_Sales[[#This Row],[Sales]]-tbl_Sales[[#This Row],[Total_Cost]]</f>
        <v>-34.5</v>
      </c>
    </row>
    <row r="187" spans="1:14">
      <c r="A187" t="s">
        <v>191</v>
      </c>
      <c r="B187" s="4">
        <v>45112</v>
      </c>
      <c r="C187" t="s">
        <v>7181</v>
      </c>
      <c r="D187" t="str">
        <f>VLOOKUP(Sales_Data!$C187,tbl_Customers[],2,FALSE)</f>
        <v>Customer_649</v>
      </c>
      <c r="E187" t="str">
        <f>VLOOKUP(tbl_Sales[[#This Row],[Customer_ID]],tbl_Customers[],5,0)</f>
        <v>North</v>
      </c>
      <c r="F187" t="s">
        <v>8541</v>
      </c>
      <c r="G187" t="str">
        <f>VLOOKUP(Sales_Data!$F187,tbl_Products[],2,FALSE)</f>
        <v>Product_60</v>
      </c>
      <c r="H187" t="str">
        <f>VLOOKUP(tbl_Sales[[#This Row],[Product_ID]],tbl_Products[],3,0)</f>
        <v>Health</v>
      </c>
      <c r="I187">
        <v>9</v>
      </c>
      <c r="J187" s="10">
        <f>VLOOKUP(tbl_Sales[[#This Row],[Product_ID]],tbl_Products[],4,0)</f>
        <v>1.01</v>
      </c>
      <c r="K187" s="6">
        <v>49.72</v>
      </c>
      <c r="L187" s="6">
        <f>tbl_Sales[[#This Row],[Price_per_Unit]]*tbl_Sales[[#This Row],[Quantity]]</f>
        <v>447.48</v>
      </c>
      <c r="M187" s="6">
        <f>tbl_Sales[[#This Row],[Cost_per_Unit]]*tbl_Sales[[#This Row],[Quantity]]</f>
        <v>9.09</v>
      </c>
      <c r="N187" s="6">
        <f>tbl_Sales[[#This Row],[Sales]]-tbl_Sales[[#This Row],[Total_Cost]]</f>
        <v>438.39000000000004</v>
      </c>
    </row>
    <row r="188" spans="1:14">
      <c r="A188" t="s">
        <v>192</v>
      </c>
      <c r="B188" s="4">
        <v>45084</v>
      </c>
      <c r="C188" t="s">
        <v>7182</v>
      </c>
      <c r="D188" t="str">
        <f>VLOOKUP(Sales_Data!$C188,tbl_Customers[],2,FALSE)</f>
        <v>Customer_532</v>
      </c>
      <c r="E188" t="str">
        <f>VLOOKUP(tbl_Sales[[#This Row],[Customer_ID]],tbl_Customers[],5,0)</f>
        <v>West</v>
      </c>
      <c r="F188" t="s">
        <v>8516</v>
      </c>
      <c r="G188" t="str">
        <f>VLOOKUP(Sales_Data!$F188,tbl_Products[],2,FALSE)</f>
        <v>Product_67</v>
      </c>
      <c r="H188" t="str">
        <f>VLOOKUP(tbl_Sales[[#This Row],[Product_ID]],tbl_Products[],3,0)</f>
        <v>Toys</v>
      </c>
      <c r="I188">
        <v>3</v>
      </c>
      <c r="J188" s="10">
        <f>VLOOKUP(tbl_Sales[[#This Row],[Product_ID]],tbl_Products[],4,0)</f>
        <v>13.68</v>
      </c>
      <c r="K188" s="6">
        <v>97.48</v>
      </c>
      <c r="L188" s="6">
        <f>tbl_Sales[[#This Row],[Price_per_Unit]]*tbl_Sales[[#This Row],[Quantity]]</f>
        <v>292.44</v>
      </c>
      <c r="M188" s="6">
        <f>tbl_Sales[[#This Row],[Cost_per_Unit]]*tbl_Sales[[#This Row],[Quantity]]</f>
        <v>41.04</v>
      </c>
      <c r="N188" s="6">
        <f>tbl_Sales[[#This Row],[Sales]]-tbl_Sales[[#This Row],[Total_Cost]]</f>
        <v>251.4</v>
      </c>
    </row>
    <row r="189" spans="1:14">
      <c r="A189" t="s">
        <v>193</v>
      </c>
      <c r="B189" s="4">
        <v>45049</v>
      </c>
      <c r="C189" t="s">
        <v>7183</v>
      </c>
      <c r="D189" t="str">
        <f>VLOOKUP(Sales_Data!$C189,tbl_Customers[],2,FALSE)</f>
        <v>Customer_1077</v>
      </c>
      <c r="E189" t="str">
        <f>VLOOKUP(tbl_Sales[[#This Row],[Customer_ID]],tbl_Customers[],5,0)</f>
        <v>West</v>
      </c>
      <c r="F189" t="s">
        <v>8513</v>
      </c>
      <c r="G189" t="str">
        <f>VLOOKUP(Sales_Data!$F189,tbl_Products[],2,FALSE)</f>
        <v>Product_59</v>
      </c>
      <c r="H189" t="str">
        <f>VLOOKUP(tbl_Sales[[#This Row],[Product_ID]],tbl_Products[],3,0)</f>
        <v>Home Goods</v>
      </c>
      <c r="I189">
        <v>1</v>
      </c>
      <c r="J189" s="10">
        <f>VLOOKUP(tbl_Sales[[#This Row],[Product_ID]],tbl_Products[],4,0)</f>
        <v>40.85</v>
      </c>
      <c r="K189" s="6">
        <v>41.24</v>
      </c>
      <c r="L189" s="6">
        <f>tbl_Sales[[#This Row],[Price_per_Unit]]*tbl_Sales[[#This Row],[Quantity]]</f>
        <v>41.24</v>
      </c>
      <c r="M189" s="6">
        <f>tbl_Sales[[#This Row],[Cost_per_Unit]]*tbl_Sales[[#This Row],[Quantity]]</f>
        <v>40.85</v>
      </c>
      <c r="N189" s="6">
        <f>tbl_Sales[[#This Row],[Sales]]-tbl_Sales[[#This Row],[Total_Cost]]</f>
        <v>0.39000000000000057</v>
      </c>
    </row>
    <row r="190" spans="1:14">
      <c r="A190" t="s">
        <v>194</v>
      </c>
      <c r="B190" s="4">
        <v>44956</v>
      </c>
      <c r="C190" t="s">
        <v>7184</v>
      </c>
      <c r="D190" t="str">
        <f>VLOOKUP(Sales_Data!$C190,tbl_Customers[],2,FALSE)</f>
        <v>Customer_1178</v>
      </c>
      <c r="E190" t="str">
        <f>VLOOKUP(tbl_Sales[[#This Row],[Customer_ID]],tbl_Customers[],5,0)</f>
        <v>South</v>
      </c>
      <c r="F190" t="s">
        <v>8547</v>
      </c>
      <c r="G190" t="str">
        <f>VLOOKUP(Sales_Data!$F190,tbl_Products[],2,FALSE)</f>
        <v>Product_7</v>
      </c>
      <c r="H190" t="str">
        <f>VLOOKUP(tbl_Sales[[#This Row],[Product_ID]],tbl_Products[],3,0)</f>
        <v>Apparel</v>
      </c>
      <c r="I190">
        <v>9</v>
      </c>
      <c r="J190" s="10">
        <f>VLOOKUP(tbl_Sales[[#This Row],[Product_ID]],tbl_Products[],4,0)</f>
        <v>48.6</v>
      </c>
      <c r="K190" s="6">
        <v>25.06</v>
      </c>
      <c r="L190" s="6">
        <f>tbl_Sales[[#This Row],[Price_per_Unit]]*tbl_Sales[[#This Row],[Quantity]]</f>
        <v>225.54</v>
      </c>
      <c r="M190" s="6">
        <f>tbl_Sales[[#This Row],[Cost_per_Unit]]*tbl_Sales[[#This Row],[Quantity]]</f>
        <v>437.40000000000003</v>
      </c>
      <c r="N190" s="6">
        <f>tbl_Sales[[#This Row],[Sales]]-tbl_Sales[[#This Row],[Total_Cost]]</f>
        <v>-211.86000000000004</v>
      </c>
    </row>
    <row r="191" spans="1:14">
      <c r="A191" t="s">
        <v>195</v>
      </c>
      <c r="B191" s="4">
        <v>45050</v>
      </c>
      <c r="C191" t="s">
        <v>7185</v>
      </c>
      <c r="D191" t="str">
        <f>VLOOKUP(Sales_Data!$C191,tbl_Customers[],2,FALSE)</f>
        <v>Customer_1277</v>
      </c>
      <c r="E191" t="str">
        <f>VLOOKUP(tbl_Sales[[#This Row],[Customer_ID]],tbl_Customers[],5,0)</f>
        <v>South</v>
      </c>
      <c r="F191" t="s">
        <v>8551</v>
      </c>
      <c r="G191" t="str">
        <f>VLOOKUP(Sales_Data!$F191,tbl_Products[],2,FALSE)</f>
        <v>Product_11</v>
      </c>
      <c r="H191" t="str">
        <f>VLOOKUP(tbl_Sales[[#This Row],[Product_ID]],tbl_Products[],3,0)</f>
        <v>Health</v>
      </c>
      <c r="I191">
        <v>2</v>
      </c>
      <c r="J191" s="10">
        <f>VLOOKUP(tbl_Sales[[#This Row],[Product_ID]],tbl_Products[],4,0)</f>
        <v>11.76</v>
      </c>
      <c r="K191" s="6">
        <v>45.62</v>
      </c>
      <c r="L191" s="6">
        <f>tbl_Sales[[#This Row],[Price_per_Unit]]*tbl_Sales[[#This Row],[Quantity]]</f>
        <v>91.24</v>
      </c>
      <c r="M191" s="6">
        <f>tbl_Sales[[#This Row],[Cost_per_Unit]]*tbl_Sales[[#This Row],[Quantity]]</f>
        <v>23.52</v>
      </c>
      <c r="N191" s="6">
        <f>tbl_Sales[[#This Row],[Sales]]-tbl_Sales[[#This Row],[Total_Cost]]</f>
        <v>67.72</v>
      </c>
    </row>
    <row r="192" spans="1:14">
      <c r="A192" t="s">
        <v>196</v>
      </c>
      <c r="B192" s="4">
        <v>45217</v>
      </c>
      <c r="C192" t="s">
        <v>7186</v>
      </c>
      <c r="D192" t="str">
        <f>VLOOKUP(Sales_Data!$C192,tbl_Customers[],2,FALSE)</f>
        <v>Customer_725</v>
      </c>
      <c r="E192" t="str">
        <f>VLOOKUP(tbl_Sales[[#This Row],[Customer_ID]],tbl_Customers[],5,0)</f>
        <v>North</v>
      </c>
      <c r="F192" t="s">
        <v>8564</v>
      </c>
      <c r="G192" t="str">
        <f>VLOOKUP(Sales_Data!$F192,tbl_Products[],2,FALSE)</f>
        <v>Product_8</v>
      </c>
      <c r="H192" t="str">
        <f>VLOOKUP(tbl_Sales[[#This Row],[Product_ID]],tbl_Products[],3,0)</f>
        <v>Electronics</v>
      </c>
      <c r="I192">
        <v>8</v>
      </c>
      <c r="J192" s="10">
        <f>VLOOKUP(tbl_Sales[[#This Row],[Product_ID]],tbl_Products[],4,0)</f>
        <v>22.03</v>
      </c>
      <c r="K192" s="6">
        <v>48.22</v>
      </c>
      <c r="L192" s="6">
        <f>tbl_Sales[[#This Row],[Price_per_Unit]]*tbl_Sales[[#This Row],[Quantity]]</f>
        <v>385.76</v>
      </c>
      <c r="M192" s="6">
        <f>tbl_Sales[[#This Row],[Cost_per_Unit]]*tbl_Sales[[#This Row],[Quantity]]</f>
        <v>176.24</v>
      </c>
      <c r="N192" s="6">
        <f>tbl_Sales[[#This Row],[Sales]]-tbl_Sales[[#This Row],[Total_Cost]]</f>
        <v>209.51999999999998</v>
      </c>
    </row>
    <row r="193" spans="1:14">
      <c r="A193" t="s">
        <v>197</v>
      </c>
      <c r="B193" s="4">
        <v>44967</v>
      </c>
      <c r="C193" t="s">
        <v>7187</v>
      </c>
      <c r="D193" t="str">
        <f>VLOOKUP(Sales_Data!$C193,tbl_Customers[],2,FALSE)</f>
        <v>Customer_266</v>
      </c>
      <c r="E193" t="str">
        <f>VLOOKUP(tbl_Sales[[#This Row],[Customer_ID]],tbl_Customers[],5,0)</f>
        <v>South</v>
      </c>
      <c r="F193" t="s">
        <v>8518</v>
      </c>
      <c r="G193" t="str">
        <f>VLOOKUP(Sales_Data!$F193,tbl_Products[],2,FALSE)</f>
        <v>Product_35</v>
      </c>
      <c r="H193" t="str">
        <f>VLOOKUP(tbl_Sales[[#This Row],[Product_ID]],tbl_Products[],3,0)</f>
        <v>Toys</v>
      </c>
      <c r="I193">
        <v>9</v>
      </c>
      <c r="J193" s="10">
        <f>VLOOKUP(tbl_Sales[[#This Row],[Product_ID]],tbl_Products[],4,0)</f>
        <v>40.75</v>
      </c>
      <c r="K193" s="6">
        <v>14.86</v>
      </c>
      <c r="L193" s="6">
        <f>tbl_Sales[[#This Row],[Price_per_Unit]]*tbl_Sales[[#This Row],[Quantity]]</f>
        <v>133.74</v>
      </c>
      <c r="M193" s="6">
        <f>tbl_Sales[[#This Row],[Cost_per_Unit]]*tbl_Sales[[#This Row],[Quantity]]</f>
        <v>366.75</v>
      </c>
      <c r="N193" s="6">
        <f>tbl_Sales[[#This Row],[Sales]]-tbl_Sales[[#This Row],[Total_Cost]]</f>
        <v>-233.01</v>
      </c>
    </row>
    <row r="194" spans="1:14">
      <c r="A194" t="s">
        <v>198</v>
      </c>
      <c r="B194" s="4">
        <v>44970</v>
      </c>
      <c r="C194" t="s">
        <v>7188</v>
      </c>
      <c r="D194" t="str">
        <f>VLOOKUP(Sales_Data!$C194,tbl_Customers[],2,FALSE)</f>
        <v>Customer_1259</v>
      </c>
      <c r="E194" t="str">
        <f>VLOOKUP(tbl_Sales[[#This Row],[Customer_ID]],tbl_Customers[],5,0)</f>
        <v>North</v>
      </c>
      <c r="F194" t="s">
        <v>8530</v>
      </c>
      <c r="G194" t="str">
        <f>VLOOKUP(Sales_Data!$F194,tbl_Products[],2,FALSE)</f>
        <v>Product_14</v>
      </c>
      <c r="H194" t="str">
        <f>VLOOKUP(tbl_Sales[[#This Row],[Product_ID]],tbl_Products[],3,0)</f>
        <v>Toys</v>
      </c>
      <c r="I194">
        <v>6</v>
      </c>
      <c r="J194" s="10">
        <f>VLOOKUP(tbl_Sales[[#This Row],[Product_ID]],tbl_Products[],4,0)</f>
        <v>36.64</v>
      </c>
      <c r="K194" s="6">
        <v>84.62</v>
      </c>
      <c r="L194" s="6">
        <f>tbl_Sales[[#This Row],[Price_per_Unit]]*tbl_Sales[[#This Row],[Quantity]]</f>
        <v>507.72</v>
      </c>
      <c r="M194" s="6">
        <f>tbl_Sales[[#This Row],[Cost_per_Unit]]*tbl_Sales[[#This Row],[Quantity]]</f>
        <v>219.84</v>
      </c>
      <c r="N194" s="6">
        <f>tbl_Sales[[#This Row],[Sales]]-tbl_Sales[[#This Row],[Total_Cost]]</f>
        <v>287.88</v>
      </c>
    </row>
    <row r="195" spans="1:14">
      <c r="A195" t="s">
        <v>199</v>
      </c>
      <c r="B195" s="4">
        <v>45175</v>
      </c>
      <c r="C195" t="s">
        <v>7189</v>
      </c>
      <c r="D195" t="str">
        <f>VLOOKUP(Sales_Data!$C195,tbl_Customers[],2,FALSE)</f>
        <v>Customer_1153</v>
      </c>
      <c r="E195" t="str">
        <f>VLOOKUP(tbl_Sales[[#This Row],[Customer_ID]],tbl_Customers[],5,0)</f>
        <v>South</v>
      </c>
      <c r="F195" t="s">
        <v>8506</v>
      </c>
      <c r="G195" t="str">
        <f>VLOOKUP(Sales_Data!$F195,tbl_Products[],2,FALSE)</f>
        <v>Product_43</v>
      </c>
      <c r="H195" t="str">
        <f>VLOOKUP(tbl_Sales[[#This Row],[Product_ID]],tbl_Products[],3,0)</f>
        <v>Health</v>
      </c>
      <c r="I195">
        <v>8</v>
      </c>
      <c r="J195" s="10">
        <f>VLOOKUP(tbl_Sales[[#This Row],[Product_ID]],tbl_Products[],4,0)</f>
        <v>4.59</v>
      </c>
      <c r="K195" s="6">
        <v>10.99</v>
      </c>
      <c r="L195" s="6">
        <f>tbl_Sales[[#This Row],[Price_per_Unit]]*tbl_Sales[[#This Row],[Quantity]]</f>
        <v>87.92</v>
      </c>
      <c r="M195" s="6">
        <f>tbl_Sales[[#This Row],[Cost_per_Unit]]*tbl_Sales[[#This Row],[Quantity]]</f>
        <v>36.72</v>
      </c>
      <c r="N195" s="6">
        <f>tbl_Sales[[#This Row],[Sales]]-tbl_Sales[[#This Row],[Total_Cost]]</f>
        <v>51.2</v>
      </c>
    </row>
    <row r="196" spans="1:14">
      <c r="A196" t="s">
        <v>200</v>
      </c>
      <c r="B196" s="4">
        <v>44962</v>
      </c>
      <c r="C196" t="s">
        <v>7190</v>
      </c>
      <c r="D196" t="str">
        <f>VLOOKUP(Sales_Data!$C196,tbl_Customers[],2,FALSE)</f>
        <v>Customer_1017</v>
      </c>
      <c r="E196" t="str">
        <f>VLOOKUP(tbl_Sales[[#This Row],[Customer_ID]],tbl_Customers[],5,0)</f>
        <v>North</v>
      </c>
      <c r="F196" t="s">
        <v>8504</v>
      </c>
      <c r="G196" t="str">
        <f>VLOOKUP(Sales_Data!$F196,tbl_Products[],2,FALSE)</f>
        <v>Product_13</v>
      </c>
      <c r="H196" t="str">
        <f>VLOOKUP(tbl_Sales[[#This Row],[Product_ID]],tbl_Products[],3,0)</f>
        <v>Toys</v>
      </c>
      <c r="I196">
        <v>1</v>
      </c>
      <c r="J196" s="10">
        <f>VLOOKUP(tbl_Sales[[#This Row],[Product_ID]],tbl_Products[],4,0)</f>
        <v>45.97</v>
      </c>
      <c r="K196" s="6">
        <v>27.46</v>
      </c>
      <c r="L196" s="6">
        <f>tbl_Sales[[#This Row],[Price_per_Unit]]*tbl_Sales[[#This Row],[Quantity]]</f>
        <v>27.46</v>
      </c>
      <c r="M196" s="6">
        <f>tbl_Sales[[#This Row],[Cost_per_Unit]]*tbl_Sales[[#This Row],[Quantity]]</f>
        <v>45.97</v>
      </c>
      <c r="N196" s="6">
        <f>tbl_Sales[[#This Row],[Sales]]-tbl_Sales[[#This Row],[Total_Cost]]</f>
        <v>-18.509999999999998</v>
      </c>
    </row>
    <row r="197" spans="1:14">
      <c r="A197" t="s">
        <v>201</v>
      </c>
      <c r="B197" s="4">
        <v>45199</v>
      </c>
      <c r="C197" t="s">
        <v>7191</v>
      </c>
      <c r="D197" t="str">
        <f>VLOOKUP(Sales_Data!$C197,tbl_Customers[],2,FALSE)</f>
        <v>Customer_1065</v>
      </c>
      <c r="E197" t="str">
        <f>VLOOKUP(tbl_Sales[[#This Row],[Customer_ID]],tbl_Customers[],5,0)</f>
        <v>East</v>
      </c>
      <c r="F197" t="s">
        <v>8498</v>
      </c>
      <c r="G197" t="str">
        <f>VLOOKUP(Sales_Data!$F197,tbl_Products[],2,FALSE)</f>
        <v>Product_38</v>
      </c>
      <c r="H197" t="str">
        <f>VLOOKUP(tbl_Sales[[#This Row],[Product_ID]],tbl_Products[],3,0)</f>
        <v>Toys</v>
      </c>
      <c r="I197">
        <v>2</v>
      </c>
      <c r="J197" s="10">
        <f>VLOOKUP(tbl_Sales[[#This Row],[Product_ID]],tbl_Products[],4,0)</f>
        <v>35.82</v>
      </c>
      <c r="K197" s="6">
        <v>7.2</v>
      </c>
      <c r="L197" s="6">
        <f>tbl_Sales[[#This Row],[Price_per_Unit]]*tbl_Sales[[#This Row],[Quantity]]</f>
        <v>14.4</v>
      </c>
      <c r="M197" s="6">
        <f>tbl_Sales[[#This Row],[Cost_per_Unit]]*tbl_Sales[[#This Row],[Quantity]]</f>
        <v>71.64</v>
      </c>
      <c r="N197" s="6">
        <f>tbl_Sales[[#This Row],[Sales]]-tbl_Sales[[#This Row],[Total_Cost]]</f>
        <v>-57.24</v>
      </c>
    </row>
    <row r="198" spans="1:14">
      <c r="A198" t="s">
        <v>202</v>
      </c>
      <c r="B198" s="4">
        <v>44991</v>
      </c>
      <c r="C198" t="s">
        <v>7192</v>
      </c>
      <c r="D198" t="str">
        <f>VLOOKUP(Sales_Data!$C198,tbl_Customers[],2,FALSE)</f>
        <v>Customer_1494</v>
      </c>
      <c r="E198" t="str">
        <f>VLOOKUP(tbl_Sales[[#This Row],[Customer_ID]],tbl_Customers[],5,0)</f>
        <v>East</v>
      </c>
      <c r="F198" t="s">
        <v>8497</v>
      </c>
      <c r="G198" t="str">
        <f>VLOOKUP(Sales_Data!$F198,tbl_Products[],2,FALSE)</f>
        <v>Product_73</v>
      </c>
      <c r="H198" t="str">
        <f>VLOOKUP(tbl_Sales[[#This Row],[Product_ID]],tbl_Products[],3,0)</f>
        <v>Apparel</v>
      </c>
      <c r="I198">
        <v>1</v>
      </c>
      <c r="J198" s="10">
        <f>VLOOKUP(tbl_Sales[[#This Row],[Product_ID]],tbl_Products[],4,0)</f>
        <v>1.21</v>
      </c>
      <c r="K198" s="6">
        <v>63.33</v>
      </c>
      <c r="L198" s="6">
        <f>tbl_Sales[[#This Row],[Price_per_Unit]]*tbl_Sales[[#This Row],[Quantity]]</f>
        <v>63.33</v>
      </c>
      <c r="M198" s="6">
        <f>tbl_Sales[[#This Row],[Cost_per_Unit]]*tbl_Sales[[#This Row],[Quantity]]</f>
        <v>1.21</v>
      </c>
      <c r="N198" s="6">
        <f>tbl_Sales[[#This Row],[Sales]]-tbl_Sales[[#This Row],[Total_Cost]]</f>
        <v>62.12</v>
      </c>
    </row>
    <row r="199" spans="1:14">
      <c r="A199" t="s">
        <v>203</v>
      </c>
      <c r="B199" s="4">
        <v>44992</v>
      </c>
      <c r="C199" t="s">
        <v>7193</v>
      </c>
      <c r="D199" t="str">
        <f>VLOOKUP(Sales_Data!$C199,tbl_Customers[],2,FALSE)</f>
        <v>Customer_1295</v>
      </c>
      <c r="E199" t="str">
        <f>VLOOKUP(tbl_Sales[[#This Row],[Customer_ID]],tbl_Customers[],5,0)</f>
        <v>West</v>
      </c>
      <c r="F199" t="s">
        <v>8517</v>
      </c>
      <c r="G199" t="str">
        <f>VLOOKUP(Sales_Data!$F199,tbl_Products[],2,FALSE)</f>
        <v>Product_62</v>
      </c>
      <c r="H199" t="str">
        <f>VLOOKUP(tbl_Sales[[#This Row],[Product_ID]],tbl_Products[],3,0)</f>
        <v>Health</v>
      </c>
      <c r="I199">
        <v>2</v>
      </c>
      <c r="J199" s="10">
        <f>VLOOKUP(tbl_Sales[[#This Row],[Product_ID]],tbl_Products[],4,0)</f>
        <v>24.52</v>
      </c>
      <c r="K199" s="6">
        <v>59.5</v>
      </c>
      <c r="L199" s="6">
        <f>tbl_Sales[[#This Row],[Price_per_Unit]]*tbl_Sales[[#This Row],[Quantity]]</f>
        <v>119</v>
      </c>
      <c r="M199" s="6">
        <f>tbl_Sales[[#This Row],[Cost_per_Unit]]*tbl_Sales[[#This Row],[Quantity]]</f>
        <v>49.04</v>
      </c>
      <c r="N199" s="6">
        <f>tbl_Sales[[#This Row],[Sales]]-tbl_Sales[[#This Row],[Total_Cost]]</f>
        <v>69.960000000000008</v>
      </c>
    </row>
    <row r="200" spans="1:14">
      <c r="A200" t="s">
        <v>204</v>
      </c>
      <c r="B200" s="4">
        <v>45264</v>
      </c>
      <c r="C200" t="s">
        <v>7093</v>
      </c>
      <c r="D200" t="str">
        <f>VLOOKUP(Sales_Data!$C200,tbl_Customers[],2,FALSE)</f>
        <v>Customer_1020</v>
      </c>
      <c r="E200" t="str">
        <f>VLOOKUP(tbl_Sales[[#This Row],[Customer_ID]],tbl_Customers[],5,0)</f>
        <v>North</v>
      </c>
      <c r="F200" t="s">
        <v>8506</v>
      </c>
      <c r="G200" t="str">
        <f>VLOOKUP(Sales_Data!$F200,tbl_Products[],2,FALSE)</f>
        <v>Product_43</v>
      </c>
      <c r="H200" t="str">
        <f>VLOOKUP(tbl_Sales[[#This Row],[Product_ID]],tbl_Products[],3,0)</f>
        <v>Health</v>
      </c>
      <c r="I200">
        <v>2</v>
      </c>
      <c r="J200" s="10">
        <f>VLOOKUP(tbl_Sales[[#This Row],[Product_ID]],tbl_Products[],4,0)</f>
        <v>4.59</v>
      </c>
      <c r="K200" s="6">
        <v>21.41</v>
      </c>
      <c r="L200" s="6">
        <f>tbl_Sales[[#This Row],[Price_per_Unit]]*tbl_Sales[[#This Row],[Quantity]]</f>
        <v>42.82</v>
      </c>
      <c r="M200" s="6">
        <f>tbl_Sales[[#This Row],[Cost_per_Unit]]*tbl_Sales[[#This Row],[Quantity]]</f>
        <v>9.18</v>
      </c>
      <c r="N200" s="6">
        <f>tbl_Sales[[#This Row],[Sales]]-tbl_Sales[[#This Row],[Total_Cost]]</f>
        <v>33.64</v>
      </c>
    </row>
    <row r="201" spans="1:14">
      <c r="A201" t="s">
        <v>205</v>
      </c>
      <c r="B201" s="4">
        <v>45170</v>
      </c>
      <c r="C201" t="s">
        <v>7194</v>
      </c>
      <c r="D201" t="str">
        <f>VLOOKUP(Sales_Data!$C201,tbl_Customers[],2,FALSE)</f>
        <v>Customer_1009</v>
      </c>
      <c r="E201" t="str">
        <f>VLOOKUP(tbl_Sales[[#This Row],[Customer_ID]],tbl_Customers[],5,0)</f>
        <v>West</v>
      </c>
      <c r="F201" t="s">
        <v>8564</v>
      </c>
      <c r="G201" t="str">
        <f>VLOOKUP(Sales_Data!$F201,tbl_Products[],2,FALSE)</f>
        <v>Product_8</v>
      </c>
      <c r="H201" t="str">
        <f>VLOOKUP(tbl_Sales[[#This Row],[Product_ID]],tbl_Products[],3,0)</f>
        <v>Electronics</v>
      </c>
      <c r="I201">
        <v>4</v>
      </c>
      <c r="J201" s="10">
        <f>VLOOKUP(tbl_Sales[[#This Row],[Product_ID]],tbl_Products[],4,0)</f>
        <v>22.03</v>
      </c>
      <c r="K201" s="6">
        <v>61.32</v>
      </c>
      <c r="L201" s="6">
        <f>tbl_Sales[[#This Row],[Price_per_Unit]]*tbl_Sales[[#This Row],[Quantity]]</f>
        <v>245.28</v>
      </c>
      <c r="M201" s="6">
        <f>tbl_Sales[[#This Row],[Cost_per_Unit]]*tbl_Sales[[#This Row],[Quantity]]</f>
        <v>88.12</v>
      </c>
      <c r="N201" s="6">
        <f>tbl_Sales[[#This Row],[Sales]]-tbl_Sales[[#This Row],[Total_Cost]]</f>
        <v>157.16</v>
      </c>
    </row>
    <row r="202" spans="1:14">
      <c r="A202" t="s">
        <v>206</v>
      </c>
      <c r="B202" s="4">
        <v>45208</v>
      </c>
      <c r="C202" t="s">
        <v>7025</v>
      </c>
      <c r="D202" t="str">
        <f>VLOOKUP(Sales_Data!$C202,tbl_Customers[],2,FALSE)</f>
        <v>Customer_369</v>
      </c>
      <c r="E202" t="str">
        <f>VLOOKUP(tbl_Sales[[#This Row],[Customer_ID]],tbl_Customers[],5,0)</f>
        <v>North</v>
      </c>
      <c r="F202" t="s">
        <v>8539</v>
      </c>
      <c r="G202" t="str">
        <f>VLOOKUP(Sales_Data!$F202,tbl_Products[],2,FALSE)</f>
        <v>Product_16</v>
      </c>
      <c r="H202" t="str">
        <f>VLOOKUP(tbl_Sales[[#This Row],[Product_ID]],tbl_Products[],3,0)</f>
        <v>Home Goods</v>
      </c>
      <c r="I202">
        <v>8</v>
      </c>
      <c r="J202" s="10">
        <f>VLOOKUP(tbl_Sales[[#This Row],[Product_ID]],tbl_Products[],4,0)</f>
        <v>15.25</v>
      </c>
      <c r="K202" s="6">
        <v>43.14</v>
      </c>
      <c r="L202" s="6">
        <f>tbl_Sales[[#This Row],[Price_per_Unit]]*tbl_Sales[[#This Row],[Quantity]]</f>
        <v>345.12</v>
      </c>
      <c r="M202" s="6">
        <f>tbl_Sales[[#This Row],[Cost_per_Unit]]*tbl_Sales[[#This Row],[Quantity]]</f>
        <v>122</v>
      </c>
      <c r="N202" s="6">
        <f>tbl_Sales[[#This Row],[Sales]]-tbl_Sales[[#This Row],[Total_Cost]]</f>
        <v>223.12</v>
      </c>
    </row>
    <row r="203" spans="1:14">
      <c r="A203" t="s">
        <v>207</v>
      </c>
      <c r="B203" s="4">
        <v>45011</v>
      </c>
      <c r="C203" t="s">
        <v>7195</v>
      </c>
      <c r="D203" t="str">
        <f>VLOOKUP(Sales_Data!$C203,tbl_Customers[],2,FALSE)</f>
        <v>Customer_1249</v>
      </c>
      <c r="E203" t="str">
        <f>VLOOKUP(tbl_Sales[[#This Row],[Customer_ID]],tbl_Customers[],5,0)</f>
        <v>South</v>
      </c>
      <c r="F203" t="s">
        <v>8537</v>
      </c>
      <c r="G203" t="str">
        <f>VLOOKUP(Sales_Data!$F203,tbl_Products[],2,FALSE)</f>
        <v>Product_75</v>
      </c>
      <c r="H203" t="str">
        <f>VLOOKUP(tbl_Sales[[#This Row],[Product_ID]],tbl_Products[],3,0)</f>
        <v>Electronics</v>
      </c>
      <c r="I203">
        <v>9</v>
      </c>
      <c r="J203" s="10">
        <f>VLOOKUP(tbl_Sales[[#This Row],[Product_ID]],tbl_Products[],4,0)</f>
        <v>2.25</v>
      </c>
      <c r="K203" s="6">
        <v>32.93</v>
      </c>
      <c r="L203" s="6">
        <f>tbl_Sales[[#This Row],[Price_per_Unit]]*tbl_Sales[[#This Row],[Quantity]]</f>
        <v>296.37</v>
      </c>
      <c r="M203" s="6">
        <f>tbl_Sales[[#This Row],[Cost_per_Unit]]*tbl_Sales[[#This Row],[Quantity]]</f>
        <v>20.25</v>
      </c>
      <c r="N203" s="6">
        <f>tbl_Sales[[#This Row],[Sales]]-tbl_Sales[[#This Row],[Total_Cost]]</f>
        <v>276.12</v>
      </c>
    </row>
    <row r="204" spans="1:14">
      <c r="A204" t="s">
        <v>208</v>
      </c>
      <c r="B204" s="4">
        <v>45062</v>
      </c>
      <c r="C204" t="s">
        <v>7196</v>
      </c>
      <c r="D204" t="str">
        <f>VLOOKUP(Sales_Data!$C204,tbl_Customers[],2,FALSE)</f>
        <v>Customer_477</v>
      </c>
      <c r="E204" t="str">
        <f>VLOOKUP(tbl_Sales[[#This Row],[Customer_ID]],tbl_Customers[],5,0)</f>
        <v>South</v>
      </c>
      <c r="F204" t="s">
        <v>8561</v>
      </c>
      <c r="G204" t="str">
        <f>VLOOKUP(Sales_Data!$F204,tbl_Products[],2,FALSE)</f>
        <v>Product_66</v>
      </c>
      <c r="H204" t="str">
        <f>VLOOKUP(tbl_Sales[[#This Row],[Product_ID]],tbl_Products[],3,0)</f>
        <v>Health</v>
      </c>
      <c r="I204">
        <v>9</v>
      </c>
      <c r="J204" s="10">
        <f>VLOOKUP(tbl_Sales[[#This Row],[Product_ID]],tbl_Products[],4,0)</f>
        <v>1.38</v>
      </c>
      <c r="K204" s="6">
        <v>47.56</v>
      </c>
      <c r="L204" s="6">
        <f>tbl_Sales[[#This Row],[Price_per_Unit]]*tbl_Sales[[#This Row],[Quantity]]</f>
        <v>428.04</v>
      </c>
      <c r="M204" s="6">
        <f>tbl_Sales[[#This Row],[Cost_per_Unit]]*tbl_Sales[[#This Row],[Quantity]]</f>
        <v>12.419999999999998</v>
      </c>
      <c r="N204" s="6">
        <f>tbl_Sales[[#This Row],[Sales]]-tbl_Sales[[#This Row],[Total_Cost]]</f>
        <v>415.62</v>
      </c>
    </row>
    <row r="205" spans="1:14">
      <c r="A205" t="s">
        <v>209</v>
      </c>
      <c r="B205" s="4">
        <v>45197</v>
      </c>
      <c r="C205" t="s">
        <v>7197</v>
      </c>
      <c r="D205" t="str">
        <f>VLOOKUP(Sales_Data!$C205,tbl_Customers[],2,FALSE)</f>
        <v>Customer_1452</v>
      </c>
      <c r="E205" t="str">
        <f>VLOOKUP(tbl_Sales[[#This Row],[Customer_ID]],tbl_Customers[],5,0)</f>
        <v>West</v>
      </c>
      <c r="F205" t="s">
        <v>8547</v>
      </c>
      <c r="G205" t="str">
        <f>VLOOKUP(Sales_Data!$F205,tbl_Products[],2,FALSE)</f>
        <v>Product_7</v>
      </c>
      <c r="H205" t="str">
        <f>VLOOKUP(tbl_Sales[[#This Row],[Product_ID]],tbl_Products[],3,0)</f>
        <v>Apparel</v>
      </c>
      <c r="I205">
        <v>9</v>
      </c>
      <c r="J205" s="10">
        <f>VLOOKUP(tbl_Sales[[#This Row],[Product_ID]],tbl_Products[],4,0)</f>
        <v>48.6</v>
      </c>
      <c r="K205" s="6">
        <v>13.36</v>
      </c>
      <c r="L205" s="6">
        <f>tbl_Sales[[#This Row],[Price_per_Unit]]*tbl_Sales[[#This Row],[Quantity]]</f>
        <v>120.24</v>
      </c>
      <c r="M205" s="6">
        <f>tbl_Sales[[#This Row],[Cost_per_Unit]]*tbl_Sales[[#This Row],[Quantity]]</f>
        <v>437.40000000000003</v>
      </c>
      <c r="N205" s="6">
        <f>tbl_Sales[[#This Row],[Sales]]-tbl_Sales[[#This Row],[Total_Cost]]</f>
        <v>-317.16000000000003</v>
      </c>
    </row>
    <row r="206" spans="1:14">
      <c r="A206" t="s">
        <v>210</v>
      </c>
      <c r="B206" s="4">
        <v>45237</v>
      </c>
      <c r="C206" t="s">
        <v>7198</v>
      </c>
      <c r="D206" t="str">
        <f>VLOOKUP(Sales_Data!$C206,tbl_Customers[],2,FALSE)</f>
        <v>Customer_595</v>
      </c>
      <c r="E206" t="str">
        <f>VLOOKUP(tbl_Sales[[#This Row],[Customer_ID]],tbl_Customers[],5,0)</f>
        <v>West</v>
      </c>
      <c r="F206" t="s">
        <v>8526</v>
      </c>
      <c r="G206" t="str">
        <f>VLOOKUP(Sales_Data!$F206,tbl_Products[],2,FALSE)</f>
        <v>Product_27</v>
      </c>
      <c r="H206" t="str">
        <f>VLOOKUP(tbl_Sales[[#This Row],[Product_ID]],tbl_Products[],3,0)</f>
        <v>Home Goods</v>
      </c>
      <c r="I206">
        <v>1</v>
      </c>
      <c r="J206" s="10">
        <f>VLOOKUP(tbl_Sales[[#This Row],[Product_ID]],tbl_Products[],4,0)</f>
        <v>35.53</v>
      </c>
      <c r="K206" s="6">
        <v>55.63</v>
      </c>
      <c r="L206" s="6">
        <f>tbl_Sales[[#This Row],[Price_per_Unit]]*tbl_Sales[[#This Row],[Quantity]]</f>
        <v>55.63</v>
      </c>
      <c r="M206" s="6">
        <f>tbl_Sales[[#This Row],[Cost_per_Unit]]*tbl_Sales[[#This Row],[Quantity]]</f>
        <v>35.53</v>
      </c>
      <c r="N206" s="6">
        <f>tbl_Sales[[#This Row],[Sales]]-tbl_Sales[[#This Row],[Total_Cost]]</f>
        <v>20.100000000000001</v>
      </c>
    </row>
    <row r="207" spans="1:14">
      <c r="A207" t="s">
        <v>211</v>
      </c>
      <c r="B207" s="4">
        <v>45143</v>
      </c>
      <c r="C207" t="s">
        <v>7199</v>
      </c>
      <c r="D207" t="str">
        <f>VLOOKUP(Sales_Data!$C207,tbl_Customers[],2,FALSE)</f>
        <v>Customer_397</v>
      </c>
      <c r="E207" t="str">
        <f>VLOOKUP(tbl_Sales[[#This Row],[Customer_ID]],tbl_Customers[],5,0)</f>
        <v>South</v>
      </c>
      <c r="F207" t="s">
        <v>8516</v>
      </c>
      <c r="G207" t="str">
        <f>VLOOKUP(Sales_Data!$F207,tbl_Products[],2,FALSE)</f>
        <v>Product_67</v>
      </c>
      <c r="H207" t="str">
        <f>VLOOKUP(tbl_Sales[[#This Row],[Product_ID]],tbl_Products[],3,0)</f>
        <v>Toys</v>
      </c>
      <c r="I207">
        <v>1</v>
      </c>
      <c r="J207" s="10">
        <f>VLOOKUP(tbl_Sales[[#This Row],[Product_ID]],tbl_Products[],4,0)</f>
        <v>13.68</v>
      </c>
      <c r="K207" s="6">
        <v>36.82</v>
      </c>
      <c r="L207" s="6">
        <f>tbl_Sales[[#This Row],[Price_per_Unit]]*tbl_Sales[[#This Row],[Quantity]]</f>
        <v>36.82</v>
      </c>
      <c r="M207" s="6">
        <f>tbl_Sales[[#This Row],[Cost_per_Unit]]*tbl_Sales[[#This Row],[Quantity]]</f>
        <v>13.68</v>
      </c>
      <c r="N207" s="6">
        <f>tbl_Sales[[#This Row],[Sales]]-tbl_Sales[[#This Row],[Total_Cost]]</f>
        <v>23.14</v>
      </c>
    </row>
    <row r="208" spans="1:14">
      <c r="A208" t="s">
        <v>212</v>
      </c>
      <c r="B208" s="4">
        <v>45035</v>
      </c>
      <c r="C208" t="s">
        <v>7200</v>
      </c>
      <c r="D208" t="str">
        <f>VLOOKUP(Sales_Data!$C208,tbl_Customers[],2,FALSE)</f>
        <v>Customer_4</v>
      </c>
      <c r="E208" t="str">
        <f>VLOOKUP(tbl_Sales[[#This Row],[Customer_ID]],tbl_Customers[],5,0)</f>
        <v>East</v>
      </c>
      <c r="F208" t="s">
        <v>8503</v>
      </c>
      <c r="G208" t="str">
        <f>VLOOKUP(Sales_Data!$F208,tbl_Products[],2,FALSE)</f>
        <v>Product_19</v>
      </c>
      <c r="H208" t="str">
        <f>VLOOKUP(tbl_Sales[[#This Row],[Product_ID]],tbl_Products[],3,0)</f>
        <v>Apparel</v>
      </c>
      <c r="I208">
        <v>9</v>
      </c>
      <c r="J208" s="10">
        <f>VLOOKUP(tbl_Sales[[#This Row],[Product_ID]],tbl_Products[],4,0)</f>
        <v>41.78</v>
      </c>
      <c r="K208" s="6">
        <v>7.94</v>
      </c>
      <c r="L208" s="6">
        <f>tbl_Sales[[#This Row],[Price_per_Unit]]*tbl_Sales[[#This Row],[Quantity]]</f>
        <v>71.460000000000008</v>
      </c>
      <c r="M208" s="6">
        <f>tbl_Sales[[#This Row],[Cost_per_Unit]]*tbl_Sales[[#This Row],[Quantity]]</f>
        <v>376.02</v>
      </c>
      <c r="N208" s="6">
        <f>tbl_Sales[[#This Row],[Sales]]-tbl_Sales[[#This Row],[Total_Cost]]</f>
        <v>-304.55999999999995</v>
      </c>
    </row>
    <row r="209" spans="1:14">
      <c r="A209" t="s">
        <v>213</v>
      </c>
      <c r="B209" s="4">
        <v>45203</v>
      </c>
      <c r="C209" t="s">
        <v>7201</v>
      </c>
      <c r="D209" t="str">
        <f>VLOOKUP(Sales_Data!$C209,tbl_Customers[],2,FALSE)</f>
        <v>Customer_243</v>
      </c>
      <c r="E209" t="str">
        <f>VLOOKUP(tbl_Sales[[#This Row],[Customer_ID]],tbl_Customers[],5,0)</f>
        <v>South</v>
      </c>
      <c r="F209" t="s">
        <v>8543</v>
      </c>
      <c r="G209" t="str">
        <f>VLOOKUP(Sales_Data!$F209,tbl_Products[],2,FALSE)</f>
        <v>Product_72</v>
      </c>
      <c r="H209" t="str">
        <f>VLOOKUP(tbl_Sales[[#This Row],[Product_ID]],tbl_Products[],3,0)</f>
        <v>Toys</v>
      </c>
      <c r="I209">
        <v>1</v>
      </c>
      <c r="J209" s="10">
        <f>VLOOKUP(tbl_Sales[[#This Row],[Product_ID]],tbl_Products[],4,0)</f>
        <v>23.2</v>
      </c>
      <c r="K209" s="6">
        <v>18.59</v>
      </c>
      <c r="L209" s="6">
        <f>tbl_Sales[[#This Row],[Price_per_Unit]]*tbl_Sales[[#This Row],[Quantity]]</f>
        <v>18.59</v>
      </c>
      <c r="M209" s="6">
        <f>tbl_Sales[[#This Row],[Cost_per_Unit]]*tbl_Sales[[#This Row],[Quantity]]</f>
        <v>23.2</v>
      </c>
      <c r="N209" s="6">
        <f>tbl_Sales[[#This Row],[Sales]]-tbl_Sales[[#This Row],[Total_Cost]]</f>
        <v>-4.6099999999999994</v>
      </c>
    </row>
    <row r="210" spans="1:14">
      <c r="A210" t="s">
        <v>214</v>
      </c>
      <c r="B210" s="4">
        <v>45280</v>
      </c>
      <c r="C210" t="s">
        <v>7202</v>
      </c>
      <c r="D210" t="str">
        <f>VLOOKUP(Sales_Data!$C210,tbl_Customers[],2,FALSE)</f>
        <v>Customer_50</v>
      </c>
      <c r="E210" t="str">
        <f>VLOOKUP(tbl_Sales[[#This Row],[Customer_ID]],tbl_Customers[],5,0)</f>
        <v>North</v>
      </c>
      <c r="F210" t="s">
        <v>8521</v>
      </c>
      <c r="G210" t="str">
        <f>VLOOKUP(Sales_Data!$F210,tbl_Products[],2,FALSE)</f>
        <v>Product_64</v>
      </c>
      <c r="H210" t="str">
        <f>VLOOKUP(tbl_Sales[[#This Row],[Product_ID]],tbl_Products[],3,0)</f>
        <v>Home Goods</v>
      </c>
      <c r="I210">
        <v>6</v>
      </c>
      <c r="J210" s="10">
        <f>VLOOKUP(tbl_Sales[[#This Row],[Product_ID]],tbl_Products[],4,0)</f>
        <v>16.21</v>
      </c>
      <c r="K210" s="6">
        <v>9.8699999999999992</v>
      </c>
      <c r="L210" s="6">
        <f>tbl_Sales[[#This Row],[Price_per_Unit]]*tbl_Sales[[#This Row],[Quantity]]</f>
        <v>59.22</v>
      </c>
      <c r="M210" s="6">
        <f>tbl_Sales[[#This Row],[Cost_per_Unit]]*tbl_Sales[[#This Row],[Quantity]]</f>
        <v>97.26</v>
      </c>
      <c r="N210" s="6">
        <f>tbl_Sales[[#This Row],[Sales]]-tbl_Sales[[#This Row],[Total_Cost]]</f>
        <v>-38.040000000000006</v>
      </c>
    </row>
    <row r="211" spans="1:14">
      <c r="A211" t="s">
        <v>215</v>
      </c>
      <c r="B211" s="4">
        <v>45029</v>
      </c>
      <c r="C211" t="s">
        <v>7203</v>
      </c>
      <c r="D211" t="str">
        <f>VLOOKUP(Sales_Data!$C211,tbl_Customers[],2,FALSE)</f>
        <v>Customer_953</v>
      </c>
      <c r="E211" t="str">
        <f>VLOOKUP(tbl_Sales[[#This Row],[Customer_ID]],tbl_Customers[],5,0)</f>
        <v>North</v>
      </c>
      <c r="F211" t="s">
        <v>8549</v>
      </c>
      <c r="G211" t="str">
        <f>VLOOKUP(Sales_Data!$F211,tbl_Products[],2,FALSE)</f>
        <v>Product_18</v>
      </c>
      <c r="H211" t="str">
        <f>VLOOKUP(tbl_Sales[[#This Row],[Product_ID]],tbl_Products[],3,0)</f>
        <v>Health</v>
      </c>
      <c r="I211">
        <v>6</v>
      </c>
      <c r="J211" s="10">
        <f>VLOOKUP(tbl_Sales[[#This Row],[Product_ID]],tbl_Products[],4,0)</f>
        <v>41.18</v>
      </c>
      <c r="K211" s="6">
        <v>31.63</v>
      </c>
      <c r="L211" s="6">
        <f>tbl_Sales[[#This Row],[Price_per_Unit]]*tbl_Sales[[#This Row],[Quantity]]</f>
        <v>189.78</v>
      </c>
      <c r="M211" s="6">
        <f>tbl_Sales[[#This Row],[Cost_per_Unit]]*tbl_Sales[[#This Row],[Quantity]]</f>
        <v>247.07999999999998</v>
      </c>
      <c r="N211" s="6">
        <f>tbl_Sales[[#This Row],[Sales]]-tbl_Sales[[#This Row],[Total_Cost]]</f>
        <v>-57.299999999999983</v>
      </c>
    </row>
    <row r="212" spans="1:14">
      <c r="A212" t="s">
        <v>216</v>
      </c>
      <c r="B212" s="4">
        <v>45086</v>
      </c>
      <c r="C212" t="s">
        <v>7204</v>
      </c>
      <c r="D212" t="str">
        <f>VLOOKUP(Sales_Data!$C212,tbl_Customers[],2,FALSE)</f>
        <v>Customer_1281</v>
      </c>
      <c r="E212" t="str">
        <f>VLOOKUP(tbl_Sales[[#This Row],[Customer_ID]],tbl_Customers[],5,0)</f>
        <v>West</v>
      </c>
      <c r="F212" t="s">
        <v>8520</v>
      </c>
      <c r="G212" t="str">
        <f>VLOOKUP(Sales_Data!$F212,tbl_Products[],2,FALSE)</f>
        <v>Product_29</v>
      </c>
      <c r="H212" t="str">
        <f>VLOOKUP(tbl_Sales[[#This Row],[Product_ID]],tbl_Products[],3,0)</f>
        <v>Home Goods</v>
      </c>
      <c r="I212">
        <v>7</v>
      </c>
      <c r="J212" s="10">
        <f>VLOOKUP(tbl_Sales[[#This Row],[Product_ID]],tbl_Products[],4,0)</f>
        <v>9.64</v>
      </c>
      <c r="K212" s="6">
        <v>31.41</v>
      </c>
      <c r="L212" s="6">
        <f>tbl_Sales[[#This Row],[Price_per_Unit]]*tbl_Sales[[#This Row],[Quantity]]</f>
        <v>219.87</v>
      </c>
      <c r="M212" s="6">
        <f>tbl_Sales[[#This Row],[Cost_per_Unit]]*tbl_Sales[[#This Row],[Quantity]]</f>
        <v>67.48</v>
      </c>
      <c r="N212" s="6">
        <f>tbl_Sales[[#This Row],[Sales]]-tbl_Sales[[#This Row],[Total_Cost]]</f>
        <v>152.38999999999999</v>
      </c>
    </row>
    <row r="213" spans="1:14">
      <c r="A213" t="s">
        <v>217</v>
      </c>
      <c r="B213" s="4">
        <v>45131</v>
      </c>
      <c r="C213" t="s">
        <v>7205</v>
      </c>
      <c r="D213" t="str">
        <f>VLOOKUP(Sales_Data!$C213,tbl_Customers[],2,FALSE)</f>
        <v>Customer_242</v>
      </c>
      <c r="E213" t="str">
        <f>VLOOKUP(tbl_Sales[[#This Row],[Customer_ID]],tbl_Customers[],5,0)</f>
        <v>East</v>
      </c>
      <c r="F213" t="s">
        <v>8542</v>
      </c>
      <c r="G213" t="str">
        <f>VLOOKUP(Sales_Data!$F213,tbl_Products[],2,FALSE)</f>
        <v>Product_20</v>
      </c>
      <c r="H213" t="str">
        <f>VLOOKUP(tbl_Sales[[#This Row],[Product_ID]],tbl_Products[],3,0)</f>
        <v>Electronics</v>
      </c>
      <c r="I213">
        <v>6</v>
      </c>
      <c r="J213" s="10">
        <f>VLOOKUP(tbl_Sales[[#This Row],[Product_ID]],tbl_Products[],4,0)</f>
        <v>19.98</v>
      </c>
      <c r="K213" s="6">
        <v>58.96</v>
      </c>
      <c r="L213" s="6">
        <f>tbl_Sales[[#This Row],[Price_per_Unit]]*tbl_Sales[[#This Row],[Quantity]]</f>
        <v>353.76</v>
      </c>
      <c r="M213" s="6">
        <f>tbl_Sales[[#This Row],[Cost_per_Unit]]*tbl_Sales[[#This Row],[Quantity]]</f>
        <v>119.88</v>
      </c>
      <c r="N213" s="6">
        <f>tbl_Sales[[#This Row],[Sales]]-tbl_Sales[[#This Row],[Total_Cost]]</f>
        <v>233.88</v>
      </c>
    </row>
    <row r="214" spans="1:14">
      <c r="A214" t="s">
        <v>218</v>
      </c>
      <c r="B214" s="4">
        <v>45270</v>
      </c>
      <c r="C214" t="s">
        <v>7206</v>
      </c>
      <c r="D214" t="str">
        <f>VLOOKUP(Sales_Data!$C214,tbl_Customers[],2,FALSE)</f>
        <v>Customer_425</v>
      </c>
      <c r="E214" t="str">
        <f>VLOOKUP(tbl_Sales[[#This Row],[Customer_ID]],tbl_Customers[],5,0)</f>
        <v>South</v>
      </c>
      <c r="F214" t="s">
        <v>8505</v>
      </c>
      <c r="G214" t="str">
        <f>VLOOKUP(Sales_Data!$F214,tbl_Products[],2,FALSE)</f>
        <v>Product_39</v>
      </c>
      <c r="H214" t="str">
        <f>VLOOKUP(tbl_Sales[[#This Row],[Product_ID]],tbl_Products[],3,0)</f>
        <v>Toys</v>
      </c>
      <c r="I214">
        <v>3</v>
      </c>
      <c r="J214" s="10">
        <f>VLOOKUP(tbl_Sales[[#This Row],[Product_ID]],tbl_Products[],4,0)</f>
        <v>32.950000000000003</v>
      </c>
      <c r="K214" s="6">
        <v>51.48</v>
      </c>
      <c r="L214" s="6">
        <f>tbl_Sales[[#This Row],[Price_per_Unit]]*tbl_Sales[[#This Row],[Quantity]]</f>
        <v>154.44</v>
      </c>
      <c r="M214" s="6">
        <f>tbl_Sales[[#This Row],[Cost_per_Unit]]*tbl_Sales[[#This Row],[Quantity]]</f>
        <v>98.850000000000009</v>
      </c>
      <c r="N214" s="6">
        <f>tbl_Sales[[#This Row],[Sales]]-tbl_Sales[[#This Row],[Total_Cost]]</f>
        <v>55.589999999999989</v>
      </c>
    </row>
    <row r="215" spans="1:14">
      <c r="A215" t="s">
        <v>219</v>
      </c>
      <c r="B215" s="4">
        <v>45259</v>
      </c>
      <c r="C215" t="s">
        <v>7207</v>
      </c>
      <c r="D215" t="str">
        <f>VLOOKUP(Sales_Data!$C215,tbl_Customers[],2,FALSE)</f>
        <v>Customer_1261</v>
      </c>
      <c r="E215" t="str">
        <f>VLOOKUP(tbl_Sales[[#This Row],[Customer_ID]],tbl_Customers[],5,0)</f>
        <v>South</v>
      </c>
      <c r="F215" t="s">
        <v>8536</v>
      </c>
      <c r="G215" t="str">
        <f>VLOOKUP(Sales_Data!$F215,tbl_Products[],2,FALSE)</f>
        <v>Product_40</v>
      </c>
      <c r="H215" t="str">
        <f>VLOOKUP(tbl_Sales[[#This Row],[Product_ID]],tbl_Products[],3,0)</f>
        <v>Health</v>
      </c>
      <c r="I215">
        <v>5</v>
      </c>
      <c r="J215" s="10">
        <f>VLOOKUP(tbl_Sales[[#This Row],[Product_ID]],tbl_Products[],4,0)</f>
        <v>30.96</v>
      </c>
      <c r="K215" s="6">
        <v>10.94</v>
      </c>
      <c r="L215" s="6">
        <f>tbl_Sales[[#This Row],[Price_per_Unit]]*tbl_Sales[[#This Row],[Quantity]]</f>
        <v>54.699999999999996</v>
      </c>
      <c r="M215" s="6">
        <f>tbl_Sales[[#This Row],[Cost_per_Unit]]*tbl_Sales[[#This Row],[Quantity]]</f>
        <v>154.80000000000001</v>
      </c>
      <c r="N215" s="6">
        <f>tbl_Sales[[#This Row],[Sales]]-tbl_Sales[[#This Row],[Total_Cost]]</f>
        <v>-100.10000000000002</v>
      </c>
    </row>
    <row r="216" spans="1:14">
      <c r="A216" t="s">
        <v>220</v>
      </c>
      <c r="B216" s="4">
        <v>45118</v>
      </c>
      <c r="C216" t="s">
        <v>7208</v>
      </c>
      <c r="D216" t="str">
        <f>VLOOKUP(Sales_Data!$C216,tbl_Customers[],2,FALSE)</f>
        <v>Customer_850</v>
      </c>
      <c r="E216" t="str">
        <f>VLOOKUP(tbl_Sales[[#This Row],[Customer_ID]],tbl_Customers[],5,0)</f>
        <v>West</v>
      </c>
      <c r="F216" t="s">
        <v>8548</v>
      </c>
      <c r="G216" t="str">
        <f>VLOOKUP(Sales_Data!$F216,tbl_Products[],2,FALSE)</f>
        <v>Product_1</v>
      </c>
      <c r="H216" t="str">
        <f>VLOOKUP(tbl_Sales[[#This Row],[Product_ID]],tbl_Products[],3,0)</f>
        <v>Apparel</v>
      </c>
      <c r="I216">
        <v>3</v>
      </c>
      <c r="J216" s="10">
        <f>VLOOKUP(tbl_Sales[[#This Row],[Product_ID]],tbl_Products[],4,0)</f>
        <v>21.45</v>
      </c>
      <c r="K216" s="6">
        <v>75.430000000000007</v>
      </c>
      <c r="L216" s="6">
        <f>tbl_Sales[[#This Row],[Price_per_Unit]]*tbl_Sales[[#This Row],[Quantity]]</f>
        <v>226.29000000000002</v>
      </c>
      <c r="M216" s="6">
        <f>tbl_Sales[[#This Row],[Cost_per_Unit]]*tbl_Sales[[#This Row],[Quantity]]</f>
        <v>64.349999999999994</v>
      </c>
      <c r="N216" s="6">
        <f>tbl_Sales[[#This Row],[Sales]]-tbl_Sales[[#This Row],[Total_Cost]]</f>
        <v>161.94000000000003</v>
      </c>
    </row>
    <row r="217" spans="1:14">
      <c r="A217" t="s">
        <v>221</v>
      </c>
      <c r="B217" s="4">
        <v>45151</v>
      </c>
      <c r="C217" t="s">
        <v>7164</v>
      </c>
      <c r="D217" t="str">
        <f>VLOOKUP(Sales_Data!$C217,tbl_Customers[],2,FALSE)</f>
        <v>Customer_848</v>
      </c>
      <c r="E217" t="str">
        <f>VLOOKUP(tbl_Sales[[#This Row],[Customer_ID]],tbl_Customers[],5,0)</f>
        <v>East</v>
      </c>
      <c r="F217" t="s">
        <v>8508</v>
      </c>
      <c r="G217" t="str">
        <f>VLOOKUP(Sales_Data!$F217,tbl_Products[],2,FALSE)</f>
        <v>Product_63</v>
      </c>
      <c r="H217" t="str">
        <f>VLOOKUP(tbl_Sales[[#This Row],[Product_ID]],tbl_Products[],3,0)</f>
        <v>Electronics</v>
      </c>
      <c r="I217">
        <v>9</v>
      </c>
      <c r="J217" s="10">
        <f>VLOOKUP(tbl_Sales[[#This Row],[Product_ID]],tbl_Products[],4,0)</f>
        <v>40</v>
      </c>
      <c r="K217" s="6">
        <v>35.81</v>
      </c>
      <c r="L217" s="6">
        <f>tbl_Sales[[#This Row],[Price_per_Unit]]*tbl_Sales[[#This Row],[Quantity]]</f>
        <v>322.29000000000002</v>
      </c>
      <c r="M217" s="6">
        <f>tbl_Sales[[#This Row],[Cost_per_Unit]]*tbl_Sales[[#This Row],[Quantity]]</f>
        <v>360</v>
      </c>
      <c r="N217" s="6">
        <f>tbl_Sales[[#This Row],[Sales]]-tbl_Sales[[#This Row],[Total_Cost]]</f>
        <v>-37.70999999999998</v>
      </c>
    </row>
    <row r="218" spans="1:14">
      <c r="A218" t="s">
        <v>222</v>
      </c>
      <c r="B218" s="4">
        <v>45191</v>
      </c>
      <c r="C218" t="s">
        <v>7209</v>
      </c>
      <c r="D218" t="str">
        <f>VLOOKUP(Sales_Data!$C218,tbl_Customers[],2,FALSE)</f>
        <v>Customer_94</v>
      </c>
      <c r="E218" t="str">
        <f>VLOOKUP(tbl_Sales[[#This Row],[Customer_ID]],tbl_Customers[],5,0)</f>
        <v>East</v>
      </c>
      <c r="F218" t="s">
        <v>8550</v>
      </c>
      <c r="G218" t="str">
        <f>VLOOKUP(Sales_Data!$F218,tbl_Products[],2,FALSE)</f>
        <v>Product_26</v>
      </c>
      <c r="H218" t="str">
        <f>VLOOKUP(tbl_Sales[[#This Row],[Product_ID]],tbl_Products[],3,0)</f>
        <v>Health</v>
      </c>
      <c r="I218">
        <v>4</v>
      </c>
      <c r="J218" s="10">
        <f>VLOOKUP(tbl_Sales[[#This Row],[Product_ID]],tbl_Products[],4,0)</f>
        <v>31.77</v>
      </c>
      <c r="K218" s="6">
        <v>26.93</v>
      </c>
      <c r="L218" s="6">
        <f>tbl_Sales[[#This Row],[Price_per_Unit]]*tbl_Sales[[#This Row],[Quantity]]</f>
        <v>107.72</v>
      </c>
      <c r="M218" s="6">
        <f>tbl_Sales[[#This Row],[Cost_per_Unit]]*tbl_Sales[[#This Row],[Quantity]]</f>
        <v>127.08</v>
      </c>
      <c r="N218" s="6">
        <f>tbl_Sales[[#This Row],[Sales]]-tbl_Sales[[#This Row],[Total_Cost]]</f>
        <v>-19.36</v>
      </c>
    </row>
    <row r="219" spans="1:14">
      <c r="A219" t="s">
        <v>223</v>
      </c>
      <c r="B219" s="4">
        <v>45158</v>
      </c>
      <c r="C219" t="s">
        <v>7210</v>
      </c>
      <c r="D219" t="str">
        <f>VLOOKUP(Sales_Data!$C219,tbl_Customers[],2,FALSE)</f>
        <v>Customer_684</v>
      </c>
      <c r="E219" t="str">
        <f>VLOOKUP(tbl_Sales[[#This Row],[Customer_ID]],tbl_Customers[],5,0)</f>
        <v>East</v>
      </c>
      <c r="F219" t="s">
        <v>8494</v>
      </c>
      <c r="G219" t="str">
        <f>VLOOKUP(Sales_Data!$F219,tbl_Products[],2,FALSE)</f>
        <v>Product_15</v>
      </c>
      <c r="H219" t="str">
        <f>VLOOKUP(tbl_Sales[[#This Row],[Product_ID]],tbl_Products[],3,0)</f>
        <v>Apparel</v>
      </c>
      <c r="I219">
        <v>6</v>
      </c>
      <c r="J219" s="10">
        <f>VLOOKUP(tbl_Sales[[#This Row],[Product_ID]],tbl_Products[],4,0)</f>
        <v>22.93</v>
      </c>
      <c r="K219" s="6">
        <v>9.2200000000000006</v>
      </c>
      <c r="L219" s="6">
        <f>tbl_Sales[[#This Row],[Price_per_Unit]]*tbl_Sales[[#This Row],[Quantity]]</f>
        <v>55.320000000000007</v>
      </c>
      <c r="M219" s="6">
        <f>tbl_Sales[[#This Row],[Cost_per_Unit]]*tbl_Sales[[#This Row],[Quantity]]</f>
        <v>137.57999999999998</v>
      </c>
      <c r="N219" s="6">
        <f>tbl_Sales[[#This Row],[Sales]]-tbl_Sales[[#This Row],[Total_Cost]]</f>
        <v>-82.259999999999977</v>
      </c>
    </row>
    <row r="220" spans="1:14">
      <c r="A220" t="s">
        <v>224</v>
      </c>
      <c r="B220" s="4">
        <v>44988</v>
      </c>
      <c r="C220" t="s">
        <v>7211</v>
      </c>
      <c r="D220" t="str">
        <f>VLOOKUP(Sales_Data!$C220,tbl_Customers[],2,FALSE)</f>
        <v>Customer_717</v>
      </c>
      <c r="E220" t="str">
        <f>VLOOKUP(tbl_Sales[[#This Row],[Customer_ID]],tbl_Customers[],5,0)</f>
        <v>South</v>
      </c>
      <c r="F220" t="s">
        <v>8545</v>
      </c>
      <c r="G220" t="str">
        <f>VLOOKUP(Sales_Data!$F220,tbl_Products[],2,FALSE)</f>
        <v>Product_9</v>
      </c>
      <c r="H220" t="str">
        <f>VLOOKUP(tbl_Sales[[#This Row],[Product_ID]],tbl_Products[],3,0)</f>
        <v>Apparel</v>
      </c>
      <c r="I220">
        <v>1</v>
      </c>
      <c r="J220" s="10">
        <f>VLOOKUP(tbl_Sales[[#This Row],[Product_ID]],tbl_Products[],4,0)</f>
        <v>14.27</v>
      </c>
      <c r="K220" s="6">
        <v>64.69</v>
      </c>
      <c r="L220" s="6">
        <f>tbl_Sales[[#This Row],[Price_per_Unit]]*tbl_Sales[[#This Row],[Quantity]]</f>
        <v>64.69</v>
      </c>
      <c r="M220" s="6">
        <f>tbl_Sales[[#This Row],[Cost_per_Unit]]*tbl_Sales[[#This Row],[Quantity]]</f>
        <v>14.27</v>
      </c>
      <c r="N220" s="6">
        <f>tbl_Sales[[#This Row],[Sales]]-tbl_Sales[[#This Row],[Total_Cost]]</f>
        <v>50.42</v>
      </c>
    </row>
    <row r="221" spans="1:14">
      <c r="A221" t="s">
        <v>225</v>
      </c>
      <c r="B221" s="4">
        <v>45053</v>
      </c>
      <c r="C221" t="s">
        <v>7212</v>
      </c>
      <c r="D221" t="str">
        <f>VLOOKUP(Sales_Data!$C221,tbl_Customers[],2,FALSE)</f>
        <v>Customer_1148</v>
      </c>
      <c r="E221" t="str">
        <f>VLOOKUP(tbl_Sales[[#This Row],[Customer_ID]],tbl_Customers[],5,0)</f>
        <v>South</v>
      </c>
      <c r="F221" t="s">
        <v>8548</v>
      </c>
      <c r="G221" t="str">
        <f>VLOOKUP(Sales_Data!$F221,tbl_Products[],2,FALSE)</f>
        <v>Product_1</v>
      </c>
      <c r="H221" t="str">
        <f>VLOOKUP(tbl_Sales[[#This Row],[Product_ID]],tbl_Products[],3,0)</f>
        <v>Apparel</v>
      </c>
      <c r="I221">
        <v>2</v>
      </c>
      <c r="J221" s="10">
        <f>VLOOKUP(tbl_Sales[[#This Row],[Product_ID]],tbl_Products[],4,0)</f>
        <v>21.45</v>
      </c>
      <c r="K221" s="6">
        <v>45.41</v>
      </c>
      <c r="L221" s="6">
        <f>tbl_Sales[[#This Row],[Price_per_Unit]]*tbl_Sales[[#This Row],[Quantity]]</f>
        <v>90.82</v>
      </c>
      <c r="M221" s="6">
        <f>tbl_Sales[[#This Row],[Cost_per_Unit]]*tbl_Sales[[#This Row],[Quantity]]</f>
        <v>42.9</v>
      </c>
      <c r="N221" s="6">
        <f>tbl_Sales[[#This Row],[Sales]]-tbl_Sales[[#This Row],[Total_Cost]]</f>
        <v>47.919999999999995</v>
      </c>
    </row>
    <row r="222" spans="1:14">
      <c r="A222" t="s">
        <v>226</v>
      </c>
      <c r="B222" s="4">
        <v>45042</v>
      </c>
      <c r="C222" t="s">
        <v>7213</v>
      </c>
      <c r="D222" t="str">
        <f>VLOOKUP(Sales_Data!$C222,tbl_Customers[],2,FALSE)</f>
        <v>Customer_1306</v>
      </c>
      <c r="E222" t="str">
        <f>VLOOKUP(tbl_Sales[[#This Row],[Customer_ID]],tbl_Customers[],5,0)</f>
        <v>South</v>
      </c>
      <c r="F222" t="s">
        <v>8542</v>
      </c>
      <c r="G222" t="str">
        <f>VLOOKUP(Sales_Data!$F222,tbl_Products[],2,FALSE)</f>
        <v>Product_20</v>
      </c>
      <c r="H222" t="str">
        <f>VLOOKUP(tbl_Sales[[#This Row],[Product_ID]],tbl_Products[],3,0)</f>
        <v>Electronics</v>
      </c>
      <c r="I222">
        <v>9</v>
      </c>
      <c r="J222" s="10">
        <f>VLOOKUP(tbl_Sales[[#This Row],[Product_ID]],tbl_Products[],4,0)</f>
        <v>19.98</v>
      </c>
      <c r="K222" s="6">
        <v>32.97</v>
      </c>
      <c r="L222" s="6">
        <f>tbl_Sales[[#This Row],[Price_per_Unit]]*tbl_Sales[[#This Row],[Quantity]]</f>
        <v>296.73</v>
      </c>
      <c r="M222" s="6">
        <f>tbl_Sales[[#This Row],[Cost_per_Unit]]*tbl_Sales[[#This Row],[Quantity]]</f>
        <v>179.82</v>
      </c>
      <c r="N222" s="6">
        <f>tbl_Sales[[#This Row],[Sales]]-tbl_Sales[[#This Row],[Total_Cost]]</f>
        <v>116.91000000000003</v>
      </c>
    </row>
    <row r="223" spans="1:14">
      <c r="A223" t="s">
        <v>227</v>
      </c>
      <c r="B223" s="4">
        <v>44959</v>
      </c>
      <c r="C223" t="s">
        <v>7214</v>
      </c>
      <c r="D223" t="str">
        <f>VLOOKUP(Sales_Data!$C223,tbl_Customers[],2,FALSE)</f>
        <v>Customer_435</v>
      </c>
      <c r="E223" t="str">
        <f>VLOOKUP(tbl_Sales[[#This Row],[Customer_ID]],tbl_Customers[],5,0)</f>
        <v>South</v>
      </c>
      <c r="F223" t="s">
        <v>8539</v>
      </c>
      <c r="G223" t="str">
        <f>VLOOKUP(Sales_Data!$F223,tbl_Products[],2,FALSE)</f>
        <v>Product_16</v>
      </c>
      <c r="H223" t="str">
        <f>VLOOKUP(tbl_Sales[[#This Row],[Product_ID]],tbl_Products[],3,0)</f>
        <v>Home Goods</v>
      </c>
      <c r="I223">
        <v>3</v>
      </c>
      <c r="J223" s="10">
        <f>VLOOKUP(tbl_Sales[[#This Row],[Product_ID]],tbl_Products[],4,0)</f>
        <v>15.25</v>
      </c>
      <c r="K223" s="6">
        <v>96.47</v>
      </c>
      <c r="L223" s="6">
        <f>tbl_Sales[[#This Row],[Price_per_Unit]]*tbl_Sales[[#This Row],[Quantity]]</f>
        <v>289.40999999999997</v>
      </c>
      <c r="M223" s="6">
        <f>tbl_Sales[[#This Row],[Cost_per_Unit]]*tbl_Sales[[#This Row],[Quantity]]</f>
        <v>45.75</v>
      </c>
      <c r="N223" s="6">
        <f>tbl_Sales[[#This Row],[Sales]]-tbl_Sales[[#This Row],[Total_Cost]]</f>
        <v>243.65999999999997</v>
      </c>
    </row>
    <row r="224" spans="1:14">
      <c r="A224" t="s">
        <v>228</v>
      </c>
      <c r="B224" s="4">
        <v>45100</v>
      </c>
      <c r="C224" t="s">
        <v>7215</v>
      </c>
      <c r="D224" t="str">
        <f>VLOOKUP(Sales_Data!$C224,tbl_Customers[],2,FALSE)</f>
        <v>Customer_24</v>
      </c>
      <c r="E224" t="str">
        <f>VLOOKUP(tbl_Sales[[#This Row],[Customer_ID]],tbl_Customers[],5,0)</f>
        <v>North</v>
      </c>
      <c r="F224" t="s">
        <v>8516</v>
      </c>
      <c r="G224" t="str">
        <f>VLOOKUP(Sales_Data!$F224,tbl_Products[],2,FALSE)</f>
        <v>Product_67</v>
      </c>
      <c r="H224" t="str">
        <f>VLOOKUP(tbl_Sales[[#This Row],[Product_ID]],tbl_Products[],3,0)</f>
        <v>Toys</v>
      </c>
      <c r="I224">
        <v>1</v>
      </c>
      <c r="J224" s="10">
        <f>VLOOKUP(tbl_Sales[[#This Row],[Product_ID]],tbl_Products[],4,0)</f>
        <v>13.68</v>
      </c>
      <c r="K224" s="6">
        <v>34.6</v>
      </c>
      <c r="L224" s="6">
        <f>tbl_Sales[[#This Row],[Price_per_Unit]]*tbl_Sales[[#This Row],[Quantity]]</f>
        <v>34.6</v>
      </c>
      <c r="M224" s="6">
        <f>tbl_Sales[[#This Row],[Cost_per_Unit]]*tbl_Sales[[#This Row],[Quantity]]</f>
        <v>13.68</v>
      </c>
      <c r="N224" s="6">
        <f>tbl_Sales[[#This Row],[Sales]]-tbl_Sales[[#This Row],[Total_Cost]]</f>
        <v>20.92</v>
      </c>
    </row>
    <row r="225" spans="1:14">
      <c r="A225" t="s">
        <v>229</v>
      </c>
      <c r="B225" s="4">
        <v>44937</v>
      </c>
      <c r="C225" t="s">
        <v>7216</v>
      </c>
      <c r="D225" t="str">
        <f>VLOOKUP(Sales_Data!$C225,tbl_Customers[],2,FALSE)</f>
        <v>Customer_1312</v>
      </c>
      <c r="E225" t="str">
        <f>VLOOKUP(tbl_Sales[[#This Row],[Customer_ID]],tbl_Customers[],5,0)</f>
        <v>East</v>
      </c>
      <c r="F225" t="s">
        <v>8504</v>
      </c>
      <c r="G225" t="str">
        <f>VLOOKUP(Sales_Data!$F225,tbl_Products[],2,FALSE)</f>
        <v>Product_13</v>
      </c>
      <c r="H225" t="str">
        <f>VLOOKUP(tbl_Sales[[#This Row],[Product_ID]],tbl_Products[],3,0)</f>
        <v>Toys</v>
      </c>
      <c r="I225">
        <v>3</v>
      </c>
      <c r="J225" s="10">
        <f>VLOOKUP(tbl_Sales[[#This Row],[Product_ID]],tbl_Products[],4,0)</f>
        <v>45.97</v>
      </c>
      <c r="K225" s="6">
        <v>37.200000000000003</v>
      </c>
      <c r="L225" s="6">
        <f>tbl_Sales[[#This Row],[Price_per_Unit]]*tbl_Sales[[#This Row],[Quantity]]</f>
        <v>111.60000000000001</v>
      </c>
      <c r="M225" s="6">
        <f>tbl_Sales[[#This Row],[Cost_per_Unit]]*tbl_Sales[[#This Row],[Quantity]]</f>
        <v>137.91</v>
      </c>
      <c r="N225" s="6">
        <f>tbl_Sales[[#This Row],[Sales]]-tbl_Sales[[#This Row],[Total_Cost]]</f>
        <v>-26.309999999999988</v>
      </c>
    </row>
    <row r="226" spans="1:14">
      <c r="A226" t="s">
        <v>230</v>
      </c>
      <c r="B226" s="4">
        <v>45228</v>
      </c>
      <c r="C226" t="s">
        <v>7217</v>
      </c>
      <c r="D226" t="str">
        <f>VLOOKUP(Sales_Data!$C226,tbl_Customers[],2,FALSE)</f>
        <v>Customer_413</v>
      </c>
      <c r="E226" t="str">
        <f>VLOOKUP(tbl_Sales[[#This Row],[Customer_ID]],tbl_Customers[],5,0)</f>
        <v>North</v>
      </c>
      <c r="F226" t="s">
        <v>8523</v>
      </c>
      <c r="G226" t="str">
        <f>VLOOKUP(Sales_Data!$F226,tbl_Products[],2,FALSE)</f>
        <v>Product_32</v>
      </c>
      <c r="H226" t="str">
        <f>VLOOKUP(tbl_Sales[[#This Row],[Product_ID]],tbl_Products[],3,0)</f>
        <v>Home Goods</v>
      </c>
      <c r="I226">
        <v>4</v>
      </c>
      <c r="J226" s="10">
        <f>VLOOKUP(tbl_Sales[[#This Row],[Product_ID]],tbl_Products[],4,0)</f>
        <v>24.03</v>
      </c>
      <c r="K226" s="6">
        <v>78.39</v>
      </c>
      <c r="L226" s="6">
        <f>tbl_Sales[[#This Row],[Price_per_Unit]]*tbl_Sales[[#This Row],[Quantity]]</f>
        <v>313.56</v>
      </c>
      <c r="M226" s="6">
        <f>tbl_Sales[[#This Row],[Cost_per_Unit]]*tbl_Sales[[#This Row],[Quantity]]</f>
        <v>96.12</v>
      </c>
      <c r="N226" s="6">
        <f>tbl_Sales[[#This Row],[Sales]]-tbl_Sales[[#This Row],[Total_Cost]]</f>
        <v>217.44</v>
      </c>
    </row>
    <row r="227" spans="1:14">
      <c r="A227" t="s">
        <v>231</v>
      </c>
      <c r="B227" s="4">
        <v>45210</v>
      </c>
      <c r="C227" t="s">
        <v>7015</v>
      </c>
      <c r="D227" t="str">
        <f>VLOOKUP(Sales_Data!$C227,tbl_Customers[],2,FALSE)</f>
        <v>Customer_1414</v>
      </c>
      <c r="E227" t="str">
        <f>VLOOKUP(tbl_Sales[[#This Row],[Customer_ID]],tbl_Customers[],5,0)</f>
        <v>South</v>
      </c>
      <c r="F227" t="s">
        <v>8526</v>
      </c>
      <c r="G227" t="str">
        <f>VLOOKUP(Sales_Data!$F227,tbl_Products[],2,FALSE)</f>
        <v>Product_27</v>
      </c>
      <c r="H227" t="str">
        <f>VLOOKUP(tbl_Sales[[#This Row],[Product_ID]],tbl_Products[],3,0)</f>
        <v>Home Goods</v>
      </c>
      <c r="I227">
        <v>5</v>
      </c>
      <c r="J227" s="10">
        <f>VLOOKUP(tbl_Sales[[#This Row],[Product_ID]],tbl_Products[],4,0)</f>
        <v>35.53</v>
      </c>
      <c r="K227" s="6">
        <v>31.92</v>
      </c>
      <c r="L227" s="6">
        <f>tbl_Sales[[#This Row],[Price_per_Unit]]*tbl_Sales[[#This Row],[Quantity]]</f>
        <v>159.60000000000002</v>
      </c>
      <c r="M227" s="6">
        <f>tbl_Sales[[#This Row],[Cost_per_Unit]]*tbl_Sales[[#This Row],[Quantity]]</f>
        <v>177.65</v>
      </c>
      <c r="N227" s="6">
        <f>tbl_Sales[[#This Row],[Sales]]-tbl_Sales[[#This Row],[Total_Cost]]</f>
        <v>-18.049999999999983</v>
      </c>
    </row>
    <row r="228" spans="1:14">
      <c r="A228" t="s">
        <v>232</v>
      </c>
      <c r="B228" s="4">
        <v>45044</v>
      </c>
      <c r="C228" t="s">
        <v>7218</v>
      </c>
      <c r="D228" t="str">
        <f>VLOOKUP(Sales_Data!$C228,tbl_Customers[],2,FALSE)</f>
        <v>Customer_577</v>
      </c>
      <c r="E228" t="str">
        <f>VLOOKUP(tbl_Sales[[#This Row],[Customer_ID]],tbl_Customers[],5,0)</f>
        <v>South</v>
      </c>
      <c r="F228" t="s">
        <v>8530</v>
      </c>
      <c r="G228" t="str">
        <f>VLOOKUP(Sales_Data!$F228,tbl_Products[],2,FALSE)</f>
        <v>Product_14</v>
      </c>
      <c r="H228" t="str">
        <f>VLOOKUP(tbl_Sales[[#This Row],[Product_ID]],tbl_Products[],3,0)</f>
        <v>Toys</v>
      </c>
      <c r="I228">
        <v>4</v>
      </c>
      <c r="J228" s="10">
        <f>VLOOKUP(tbl_Sales[[#This Row],[Product_ID]],tbl_Products[],4,0)</f>
        <v>36.64</v>
      </c>
      <c r="K228" s="6">
        <v>54.08</v>
      </c>
      <c r="L228" s="6">
        <f>tbl_Sales[[#This Row],[Price_per_Unit]]*tbl_Sales[[#This Row],[Quantity]]</f>
        <v>216.32</v>
      </c>
      <c r="M228" s="6">
        <f>tbl_Sales[[#This Row],[Cost_per_Unit]]*tbl_Sales[[#This Row],[Quantity]]</f>
        <v>146.56</v>
      </c>
      <c r="N228" s="6">
        <f>tbl_Sales[[#This Row],[Sales]]-tbl_Sales[[#This Row],[Total_Cost]]</f>
        <v>69.759999999999991</v>
      </c>
    </row>
    <row r="229" spans="1:14">
      <c r="A229" t="s">
        <v>233</v>
      </c>
      <c r="B229" s="4">
        <v>45228</v>
      </c>
      <c r="C229" t="s">
        <v>7219</v>
      </c>
      <c r="D229" t="str">
        <f>VLOOKUP(Sales_Data!$C229,tbl_Customers[],2,FALSE)</f>
        <v>Customer_522</v>
      </c>
      <c r="E229" t="str">
        <f>VLOOKUP(tbl_Sales[[#This Row],[Customer_ID]],tbl_Customers[],5,0)</f>
        <v>East</v>
      </c>
      <c r="F229" t="s">
        <v>8493</v>
      </c>
      <c r="G229" t="str">
        <f>VLOOKUP(Sales_Data!$F229,tbl_Products[],2,FALSE)</f>
        <v>Product_61</v>
      </c>
      <c r="H229" t="str">
        <f>VLOOKUP(tbl_Sales[[#This Row],[Product_ID]],tbl_Products[],3,0)</f>
        <v>Health</v>
      </c>
      <c r="I229">
        <v>2</v>
      </c>
      <c r="J229" s="10">
        <f>VLOOKUP(tbl_Sales[[#This Row],[Product_ID]],tbl_Products[],4,0)</f>
        <v>47.78</v>
      </c>
      <c r="K229" s="6">
        <v>53.25</v>
      </c>
      <c r="L229" s="6">
        <f>tbl_Sales[[#This Row],[Price_per_Unit]]*tbl_Sales[[#This Row],[Quantity]]</f>
        <v>106.5</v>
      </c>
      <c r="M229" s="6">
        <f>tbl_Sales[[#This Row],[Cost_per_Unit]]*tbl_Sales[[#This Row],[Quantity]]</f>
        <v>95.56</v>
      </c>
      <c r="N229" s="6">
        <f>tbl_Sales[[#This Row],[Sales]]-tbl_Sales[[#This Row],[Total_Cost]]</f>
        <v>10.939999999999998</v>
      </c>
    </row>
    <row r="230" spans="1:14">
      <c r="A230" t="s">
        <v>234</v>
      </c>
      <c r="B230" s="4">
        <v>45039</v>
      </c>
      <c r="C230" t="s">
        <v>7153</v>
      </c>
      <c r="D230" t="str">
        <f>VLOOKUP(Sales_Data!$C230,tbl_Customers[],2,FALSE)</f>
        <v>Customer_139</v>
      </c>
      <c r="E230" t="str">
        <f>VLOOKUP(tbl_Sales[[#This Row],[Customer_ID]],tbl_Customers[],5,0)</f>
        <v>East</v>
      </c>
      <c r="F230" t="s">
        <v>8522</v>
      </c>
      <c r="G230" t="str">
        <f>VLOOKUP(Sales_Data!$F230,tbl_Products[],2,FALSE)</f>
        <v>Product_4</v>
      </c>
      <c r="H230" t="str">
        <f>VLOOKUP(tbl_Sales[[#This Row],[Product_ID]],tbl_Products[],3,0)</f>
        <v>Toys</v>
      </c>
      <c r="I230">
        <v>7</v>
      </c>
      <c r="J230" s="10">
        <f>VLOOKUP(tbl_Sales[[#This Row],[Product_ID]],tbl_Products[],4,0)</f>
        <v>14.75</v>
      </c>
      <c r="K230" s="6">
        <v>57.71</v>
      </c>
      <c r="L230" s="6">
        <f>tbl_Sales[[#This Row],[Price_per_Unit]]*tbl_Sales[[#This Row],[Quantity]]</f>
        <v>403.97</v>
      </c>
      <c r="M230" s="6">
        <f>tbl_Sales[[#This Row],[Cost_per_Unit]]*tbl_Sales[[#This Row],[Quantity]]</f>
        <v>103.25</v>
      </c>
      <c r="N230" s="6">
        <f>tbl_Sales[[#This Row],[Sales]]-tbl_Sales[[#This Row],[Total_Cost]]</f>
        <v>300.72000000000003</v>
      </c>
    </row>
    <row r="231" spans="1:14">
      <c r="A231" t="s">
        <v>235</v>
      </c>
      <c r="B231" s="4">
        <v>44930</v>
      </c>
      <c r="C231" t="s">
        <v>7078</v>
      </c>
      <c r="D231" t="str">
        <f>VLOOKUP(Sales_Data!$C231,tbl_Customers[],2,FALSE)</f>
        <v>Customer_631</v>
      </c>
      <c r="E231" t="str">
        <f>VLOOKUP(tbl_Sales[[#This Row],[Customer_ID]],tbl_Customers[],5,0)</f>
        <v>West</v>
      </c>
      <c r="F231" t="s">
        <v>8501</v>
      </c>
      <c r="G231" t="str">
        <f>VLOOKUP(Sales_Data!$F231,tbl_Products[],2,FALSE)</f>
        <v>Product_65</v>
      </c>
      <c r="H231" t="str">
        <f>VLOOKUP(tbl_Sales[[#This Row],[Product_ID]],tbl_Products[],3,0)</f>
        <v>Health</v>
      </c>
      <c r="I231">
        <v>2</v>
      </c>
      <c r="J231" s="10">
        <f>VLOOKUP(tbl_Sales[[#This Row],[Product_ID]],tbl_Products[],4,0)</f>
        <v>37.880000000000003</v>
      </c>
      <c r="K231" s="6">
        <v>90.99</v>
      </c>
      <c r="L231" s="6">
        <f>tbl_Sales[[#This Row],[Price_per_Unit]]*tbl_Sales[[#This Row],[Quantity]]</f>
        <v>181.98</v>
      </c>
      <c r="M231" s="6">
        <f>tbl_Sales[[#This Row],[Cost_per_Unit]]*tbl_Sales[[#This Row],[Quantity]]</f>
        <v>75.760000000000005</v>
      </c>
      <c r="N231" s="6">
        <f>tbl_Sales[[#This Row],[Sales]]-tbl_Sales[[#This Row],[Total_Cost]]</f>
        <v>106.21999999999998</v>
      </c>
    </row>
    <row r="232" spans="1:14">
      <c r="A232" t="s">
        <v>236</v>
      </c>
      <c r="B232" s="4">
        <v>44963</v>
      </c>
      <c r="C232" t="s">
        <v>7220</v>
      </c>
      <c r="D232" t="str">
        <f>VLOOKUP(Sales_Data!$C232,tbl_Customers[],2,FALSE)</f>
        <v>Customer_615</v>
      </c>
      <c r="E232" t="str">
        <f>VLOOKUP(tbl_Sales[[#This Row],[Customer_ID]],tbl_Customers[],5,0)</f>
        <v>East</v>
      </c>
      <c r="F232" t="s">
        <v>8559</v>
      </c>
      <c r="G232" t="str">
        <f>VLOOKUP(Sales_Data!$F232,tbl_Products[],2,FALSE)</f>
        <v>Product_57</v>
      </c>
      <c r="H232" t="str">
        <f>VLOOKUP(tbl_Sales[[#This Row],[Product_ID]],tbl_Products[],3,0)</f>
        <v>Toys</v>
      </c>
      <c r="I232">
        <v>6</v>
      </c>
      <c r="J232" s="10">
        <f>VLOOKUP(tbl_Sales[[#This Row],[Product_ID]],tbl_Products[],4,0)</f>
        <v>31.85</v>
      </c>
      <c r="K232" s="6">
        <v>55.62</v>
      </c>
      <c r="L232" s="6">
        <f>tbl_Sales[[#This Row],[Price_per_Unit]]*tbl_Sales[[#This Row],[Quantity]]</f>
        <v>333.71999999999997</v>
      </c>
      <c r="M232" s="6">
        <f>tbl_Sales[[#This Row],[Cost_per_Unit]]*tbl_Sales[[#This Row],[Quantity]]</f>
        <v>191.10000000000002</v>
      </c>
      <c r="N232" s="6">
        <f>tbl_Sales[[#This Row],[Sales]]-tbl_Sales[[#This Row],[Total_Cost]]</f>
        <v>142.61999999999995</v>
      </c>
    </row>
    <row r="233" spans="1:14">
      <c r="A233" t="s">
        <v>237</v>
      </c>
      <c r="B233" s="4">
        <v>45289</v>
      </c>
      <c r="C233" t="s">
        <v>7221</v>
      </c>
      <c r="D233" t="str">
        <f>VLOOKUP(Sales_Data!$C233,tbl_Customers[],2,FALSE)</f>
        <v>Customer_1038</v>
      </c>
      <c r="E233" t="str">
        <f>VLOOKUP(tbl_Sales[[#This Row],[Customer_ID]],tbl_Customers[],5,0)</f>
        <v>North</v>
      </c>
      <c r="F233" t="s">
        <v>8534</v>
      </c>
      <c r="G233" t="str">
        <f>VLOOKUP(Sales_Data!$F233,tbl_Products[],2,FALSE)</f>
        <v>Product_51</v>
      </c>
      <c r="H233" t="str">
        <f>VLOOKUP(tbl_Sales[[#This Row],[Product_ID]],tbl_Products[],3,0)</f>
        <v>Electronics</v>
      </c>
      <c r="I233">
        <v>3</v>
      </c>
      <c r="J233" s="10">
        <f>VLOOKUP(tbl_Sales[[#This Row],[Product_ID]],tbl_Products[],4,0)</f>
        <v>45.1</v>
      </c>
      <c r="K233" s="6">
        <v>63.66</v>
      </c>
      <c r="L233" s="6">
        <f>tbl_Sales[[#This Row],[Price_per_Unit]]*tbl_Sales[[#This Row],[Quantity]]</f>
        <v>190.98</v>
      </c>
      <c r="M233" s="6">
        <f>tbl_Sales[[#This Row],[Cost_per_Unit]]*tbl_Sales[[#This Row],[Quantity]]</f>
        <v>135.30000000000001</v>
      </c>
      <c r="N233" s="6">
        <f>tbl_Sales[[#This Row],[Sales]]-tbl_Sales[[#This Row],[Total_Cost]]</f>
        <v>55.679999999999978</v>
      </c>
    </row>
    <row r="234" spans="1:14">
      <c r="A234" t="s">
        <v>238</v>
      </c>
      <c r="B234" s="4">
        <v>45250</v>
      </c>
      <c r="C234" t="s">
        <v>7222</v>
      </c>
      <c r="D234" t="str">
        <f>VLOOKUP(Sales_Data!$C234,tbl_Customers[],2,FALSE)</f>
        <v>Customer_1127</v>
      </c>
      <c r="E234" t="str">
        <f>VLOOKUP(tbl_Sales[[#This Row],[Customer_ID]],tbl_Customers[],5,0)</f>
        <v>East</v>
      </c>
      <c r="F234" t="s">
        <v>8564</v>
      </c>
      <c r="G234" t="str">
        <f>VLOOKUP(Sales_Data!$F234,tbl_Products[],2,FALSE)</f>
        <v>Product_8</v>
      </c>
      <c r="H234" t="str">
        <f>VLOOKUP(tbl_Sales[[#This Row],[Product_ID]],tbl_Products[],3,0)</f>
        <v>Electronics</v>
      </c>
      <c r="I234">
        <v>4</v>
      </c>
      <c r="J234" s="10">
        <f>VLOOKUP(tbl_Sales[[#This Row],[Product_ID]],tbl_Products[],4,0)</f>
        <v>22.03</v>
      </c>
      <c r="K234" s="6">
        <v>63.2</v>
      </c>
      <c r="L234" s="6">
        <f>tbl_Sales[[#This Row],[Price_per_Unit]]*tbl_Sales[[#This Row],[Quantity]]</f>
        <v>252.8</v>
      </c>
      <c r="M234" s="6">
        <f>tbl_Sales[[#This Row],[Cost_per_Unit]]*tbl_Sales[[#This Row],[Quantity]]</f>
        <v>88.12</v>
      </c>
      <c r="N234" s="6">
        <f>tbl_Sales[[#This Row],[Sales]]-tbl_Sales[[#This Row],[Total_Cost]]</f>
        <v>164.68</v>
      </c>
    </row>
    <row r="235" spans="1:14">
      <c r="A235" t="s">
        <v>239</v>
      </c>
      <c r="B235" s="4">
        <v>44957</v>
      </c>
      <c r="C235" t="s">
        <v>7043</v>
      </c>
      <c r="D235" t="str">
        <f>VLOOKUP(Sales_Data!$C235,tbl_Customers[],2,FALSE)</f>
        <v>Customer_664</v>
      </c>
      <c r="E235" t="str">
        <f>VLOOKUP(tbl_Sales[[#This Row],[Customer_ID]],tbl_Customers[],5,0)</f>
        <v>North</v>
      </c>
      <c r="F235" t="s">
        <v>8539</v>
      </c>
      <c r="G235" t="str">
        <f>VLOOKUP(Sales_Data!$F235,tbl_Products[],2,FALSE)</f>
        <v>Product_16</v>
      </c>
      <c r="H235" t="str">
        <f>VLOOKUP(tbl_Sales[[#This Row],[Product_ID]],tbl_Products[],3,0)</f>
        <v>Home Goods</v>
      </c>
      <c r="I235">
        <v>2</v>
      </c>
      <c r="J235" s="10">
        <f>VLOOKUP(tbl_Sales[[#This Row],[Product_ID]],tbl_Products[],4,0)</f>
        <v>15.25</v>
      </c>
      <c r="K235" s="6">
        <v>67.2</v>
      </c>
      <c r="L235" s="6">
        <f>tbl_Sales[[#This Row],[Price_per_Unit]]*tbl_Sales[[#This Row],[Quantity]]</f>
        <v>134.4</v>
      </c>
      <c r="M235" s="6">
        <f>tbl_Sales[[#This Row],[Cost_per_Unit]]*tbl_Sales[[#This Row],[Quantity]]</f>
        <v>30.5</v>
      </c>
      <c r="N235" s="6">
        <f>tbl_Sales[[#This Row],[Sales]]-tbl_Sales[[#This Row],[Total_Cost]]</f>
        <v>103.9</v>
      </c>
    </row>
    <row r="236" spans="1:14">
      <c r="A236" t="s">
        <v>240</v>
      </c>
      <c r="B236" s="4">
        <v>45044</v>
      </c>
      <c r="C236" t="s">
        <v>7223</v>
      </c>
      <c r="D236" t="str">
        <f>VLOOKUP(Sales_Data!$C236,tbl_Customers[],2,FALSE)</f>
        <v>Customer_13</v>
      </c>
      <c r="E236" t="str">
        <f>VLOOKUP(tbl_Sales[[#This Row],[Customer_ID]],tbl_Customers[],5,0)</f>
        <v>East</v>
      </c>
      <c r="F236" t="s">
        <v>8505</v>
      </c>
      <c r="G236" t="str">
        <f>VLOOKUP(Sales_Data!$F236,tbl_Products[],2,FALSE)</f>
        <v>Product_39</v>
      </c>
      <c r="H236" t="str">
        <f>VLOOKUP(tbl_Sales[[#This Row],[Product_ID]],tbl_Products[],3,0)</f>
        <v>Toys</v>
      </c>
      <c r="I236">
        <v>9</v>
      </c>
      <c r="J236" s="10">
        <f>VLOOKUP(tbl_Sales[[#This Row],[Product_ID]],tbl_Products[],4,0)</f>
        <v>32.950000000000003</v>
      </c>
      <c r="K236" s="6">
        <v>16.55</v>
      </c>
      <c r="L236" s="6">
        <f>tbl_Sales[[#This Row],[Price_per_Unit]]*tbl_Sales[[#This Row],[Quantity]]</f>
        <v>148.95000000000002</v>
      </c>
      <c r="M236" s="6">
        <f>tbl_Sales[[#This Row],[Cost_per_Unit]]*tbl_Sales[[#This Row],[Quantity]]</f>
        <v>296.55</v>
      </c>
      <c r="N236" s="6">
        <f>tbl_Sales[[#This Row],[Sales]]-tbl_Sales[[#This Row],[Total_Cost]]</f>
        <v>-147.6</v>
      </c>
    </row>
    <row r="237" spans="1:14">
      <c r="A237" t="s">
        <v>241</v>
      </c>
      <c r="B237" s="4">
        <v>44961</v>
      </c>
      <c r="C237" t="s">
        <v>7051</v>
      </c>
      <c r="D237" t="str">
        <f>VLOOKUP(Sales_Data!$C237,tbl_Customers[],2,FALSE)</f>
        <v>Customer_234</v>
      </c>
      <c r="E237" t="str">
        <f>VLOOKUP(tbl_Sales[[#This Row],[Customer_ID]],tbl_Customers[],5,0)</f>
        <v>East</v>
      </c>
      <c r="F237" t="s">
        <v>8555</v>
      </c>
      <c r="G237" t="str">
        <f>VLOOKUP(Sales_Data!$F237,tbl_Products[],2,FALSE)</f>
        <v>Product_52</v>
      </c>
      <c r="H237" t="str">
        <f>VLOOKUP(tbl_Sales[[#This Row],[Product_ID]],tbl_Products[],3,0)</f>
        <v>Toys</v>
      </c>
      <c r="I237">
        <v>7</v>
      </c>
      <c r="J237" s="10">
        <f>VLOOKUP(tbl_Sales[[#This Row],[Product_ID]],tbl_Products[],4,0)</f>
        <v>46.58</v>
      </c>
      <c r="K237" s="6">
        <v>64.89</v>
      </c>
      <c r="L237" s="6">
        <f>tbl_Sales[[#This Row],[Price_per_Unit]]*tbl_Sales[[#This Row],[Quantity]]</f>
        <v>454.23</v>
      </c>
      <c r="M237" s="6">
        <f>tbl_Sales[[#This Row],[Cost_per_Unit]]*tbl_Sales[[#This Row],[Quantity]]</f>
        <v>326.06</v>
      </c>
      <c r="N237" s="6">
        <f>tbl_Sales[[#This Row],[Sales]]-tbl_Sales[[#This Row],[Total_Cost]]</f>
        <v>128.17000000000002</v>
      </c>
    </row>
    <row r="238" spans="1:14">
      <c r="A238" t="s">
        <v>242</v>
      </c>
      <c r="B238" s="4">
        <v>44943</v>
      </c>
      <c r="C238" t="s">
        <v>7224</v>
      </c>
      <c r="D238" t="str">
        <f>VLOOKUP(Sales_Data!$C238,tbl_Customers[],2,FALSE)</f>
        <v>Customer_1405</v>
      </c>
      <c r="E238" t="str">
        <f>VLOOKUP(tbl_Sales[[#This Row],[Customer_ID]],tbl_Customers[],5,0)</f>
        <v>West</v>
      </c>
      <c r="F238" t="s">
        <v>8517</v>
      </c>
      <c r="G238" t="str">
        <f>VLOOKUP(Sales_Data!$F238,tbl_Products[],2,FALSE)</f>
        <v>Product_62</v>
      </c>
      <c r="H238" t="str">
        <f>VLOOKUP(tbl_Sales[[#This Row],[Product_ID]],tbl_Products[],3,0)</f>
        <v>Health</v>
      </c>
      <c r="I238">
        <v>4</v>
      </c>
      <c r="J238" s="10">
        <f>VLOOKUP(tbl_Sales[[#This Row],[Product_ID]],tbl_Products[],4,0)</f>
        <v>24.52</v>
      </c>
      <c r="K238" s="6">
        <v>10.32</v>
      </c>
      <c r="L238" s="6">
        <f>tbl_Sales[[#This Row],[Price_per_Unit]]*tbl_Sales[[#This Row],[Quantity]]</f>
        <v>41.28</v>
      </c>
      <c r="M238" s="6">
        <f>tbl_Sales[[#This Row],[Cost_per_Unit]]*tbl_Sales[[#This Row],[Quantity]]</f>
        <v>98.08</v>
      </c>
      <c r="N238" s="6">
        <f>tbl_Sales[[#This Row],[Sales]]-tbl_Sales[[#This Row],[Total_Cost]]</f>
        <v>-56.8</v>
      </c>
    </row>
    <row r="239" spans="1:14">
      <c r="A239" t="s">
        <v>243</v>
      </c>
      <c r="B239" s="4">
        <v>45096</v>
      </c>
      <c r="C239" t="s">
        <v>7225</v>
      </c>
      <c r="D239" t="str">
        <f>VLOOKUP(Sales_Data!$C239,tbl_Customers[],2,FALSE)</f>
        <v>Customer_683</v>
      </c>
      <c r="E239" t="str">
        <f>VLOOKUP(tbl_Sales[[#This Row],[Customer_ID]],tbl_Customers[],5,0)</f>
        <v>South</v>
      </c>
      <c r="F239" t="s">
        <v>8558</v>
      </c>
      <c r="G239" t="str">
        <f>VLOOKUP(Sales_Data!$F239,tbl_Products[],2,FALSE)</f>
        <v>Product_24</v>
      </c>
      <c r="H239" t="str">
        <f>VLOOKUP(tbl_Sales[[#This Row],[Product_ID]],tbl_Products[],3,0)</f>
        <v>Apparel</v>
      </c>
      <c r="I239">
        <v>8</v>
      </c>
      <c r="J239" s="10">
        <f>VLOOKUP(tbl_Sales[[#This Row],[Product_ID]],tbl_Products[],4,0)</f>
        <v>47.62</v>
      </c>
      <c r="K239" s="6">
        <v>9.83</v>
      </c>
      <c r="L239" s="6">
        <f>tbl_Sales[[#This Row],[Price_per_Unit]]*tbl_Sales[[#This Row],[Quantity]]</f>
        <v>78.64</v>
      </c>
      <c r="M239" s="6">
        <f>tbl_Sales[[#This Row],[Cost_per_Unit]]*tbl_Sales[[#This Row],[Quantity]]</f>
        <v>380.96</v>
      </c>
      <c r="N239" s="6">
        <f>tbl_Sales[[#This Row],[Sales]]-tbl_Sales[[#This Row],[Total_Cost]]</f>
        <v>-302.32</v>
      </c>
    </row>
    <row r="240" spans="1:14">
      <c r="A240" t="s">
        <v>244</v>
      </c>
      <c r="B240" s="4">
        <v>44963</v>
      </c>
      <c r="C240" t="s">
        <v>7226</v>
      </c>
      <c r="D240" t="str">
        <f>VLOOKUP(Sales_Data!$C240,tbl_Customers[],2,FALSE)</f>
        <v>Customer_700</v>
      </c>
      <c r="E240" t="str">
        <f>VLOOKUP(tbl_Sales[[#This Row],[Customer_ID]],tbl_Customers[],5,0)</f>
        <v>South</v>
      </c>
      <c r="F240" t="s">
        <v>8565</v>
      </c>
      <c r="G240" t="str">
        <f>VLOOKUP(Sales_Data!$F240,tbl_Products[],2,FALSE)</f>
        <v>Product_31</v>
      </c>
      <c r="H240" t="str">
        <f>VLOOKUP(tbl_Sales[[#This Row],[Product_ID]],tbl_Products[],3,0)</f>
        <v>Apparel</v>
      </c>
      <c r="I240">
        <v>1</v>
      </c>
      <c r="J240" s="10">
        <f>VLOOKUP(tbl_Sales[[#This Row],[Product_ID]],tbl_Products[],4,0)</f>
        <v>3.66</v>
      </c>
      <c r="K240" s="6">
        <v>81.180000000000007</v>
      </c>
      <c r="L240" s="6">
        <f>tbl_Sales[[#This Row],[Price_per_Unit]]*tbl_Sales[[#This Row],[Quantity]]</f>
        <v>81.180000000000007</v>
      </c>
      <c r="M240" s="6">
        <f>tbl_Sales[[#This Row],[Cost_per_Unit]]*tbl_Sales[[#This Row],[Quantity]]</f>
        <v>3.66</v>
      </c>
      <c r="N240" s="6">
        <f>tbl_Sales[[#This Row],[Sales]]-tbl_Sales[[#This Row],[Total_Cost]]</f>
        <v>77.52000000000001</v>
      </c>
    </row>
    <row r="241" spans="1:14">
      <c r="A241" t="s">
        <v>245</v>
      </c>
      <c r="B241" s="4">
        <v>45190</v>
      </c>
      <c r="C241" t="s">
        <v>7227</v>
      </c>
      <c r="D241" t="str">
        <f>VLOOKUP(Sales_Data!$C241,tbl_Customers[],2,FALSE)</f>
        <v>Customer_812</v>
      </c>
      <c r="E241" t="str">
        <f>VLOOKUP(tbl_Sales[[#This Row],[Customer_ID]],tbl_Customers[],5,0)</f>
        <v>East</v>
      </c>
      <c r="F241" t="s">
        <v>8510</v>
      </c>
      <c r="G241" t="str">
        <f>VLOOKUP(Sales_Data!$F241,tbl_Products[],2,FALSE)</f>
        <v>Product_70</v>
      </c>
      <c r="H241" t="str">
        <f>VLOOKUP(tbl_Sales[[#This Row],[Product_ID]],tbl_Products[],3,0)</f>
        <v>Apparel</v>
      </c>
      <c r="I241">
        <v>9</v>
      </c>
      <c r="J241" s="10">
        <f>VLOOKUP(tbl_Sales[[#This Row],[Product_ID]],tbl_Products[],4,0)</f>
        <v>26.74</v>
      </c>
      <c r="K241" s="6">
        <v>83.88</v>
      </c>
      <c r="L241" s="6">
        <f>tbl_Sales[[#This Row],[Price_per_Unit]]*tbl_Sales[[#This Row],[Quantity]]</f>
        <v>754.92</v>
      </c>
      <c r="M241" s="6">
        <f>tbl_Sales[[#This Row],[Cost_per_Unit]]*tbl_Sales[[#This Row],[Quantity]]</f>
        <v>240.66</v>
      </c>
      <c r="N241" s="6">
        <f>tbl_Sales[[#This Row],[Sales]]-tbl_Sales[[#This Row],[Total_Cost]]</f>
        <v>514.26</v>
      </c>
    </row>
    <row r="242" spans="1:14">
      <c r="A242" t="s">
        <v>246</v>
      </c>
      <c r="B242" s="4">
        <v>45048</v>
      </c>
      <c r="C242" t="s">
        <v>7228</v>
      </c>
      <c r="D242" t="str">
        <f>VLOOKUP(Sales_Data!$C242,tbl_Customers[],2,FALSE)</f>
        <v>Customer_1484</v>
      </c>
      <c r="E242" t="str">
        <f>VLOOKUP(tbl_Sales[[#This Row],[Customer_ID]],tbl_Customers[],5,0)</f>
        <v>North</v>
      </c>
      <c r="F242" t="s">
        <v>8533</v>
      </c>
      <c r="G242" t="str">
        <f>VLOOKUP(Sales_Data!$F242,tbl_Products[],2,FALSE)</f>
        <v>Product_34</v>
      </c>
      <c r="H242" t="str">
        <f>VLOOKUP(tbl_Sales[[#This Row],[Product_ID]],tbl_Products[],3,0)</f>
        <v>Electronics</v>
      </c>
      <c r="I242">
        <v>6</v>
      </c>
      <c r="J242" s="10">
        <f>VLOOKUP(tbl_Sales[[#This Row],[Product_ID]],tbl_Products[],4,0)</f>
        <v>21.9</v>
      </c>
      <c r="K242" s="6">
        <v>64.260000000000005</v>
      </c>
      <c r="L242" s="6">
        <f>tbl_Sales[[#This Row],[Price_per_Unit]]*tbl_Sales[[#This Row],[Quantity]]</f>
        <v>385.56000000000006</v>
      </c>
      <c r="M242" s="6">
        <f>tbl_Sales[[#This Row],[Cost_per_Unit]]*tbl_Sales[[#This Row],[Quantity]]</f>
        <v>131.39999999999998</v>
      </c>
      <c r="N242" s="6">
        <f>tbl_Sales[[#This Row],[Sales]]-tbl_Sales[[#This Row],[Total_Cost]]</f>
        <v>254.16000000000008</v>
      </c>
    </row>
    <row r="243" spans="1:14">
      <c r="A243" t="s">
        <v>247</v>
      </c>
      <c r="B243" s="4">
        <v>45069</v>
      </c>
      <c r="C243" t="s">
        <v>7229</v>
      </c>
      <c r="D243" t="str">
        <f>VLOOKUP(Sales_Data!$C243,tbl_Customers[],2,FALSE)</f>
        <v>Customer_1166</v>
      </c>
      <c r="E243" t="str">
        <f>VLOOKUP(tbl_Sales[[#This Row],[Customer_ID]],tbl_Customers[],5,0)</f>
        <v>South</v>
      </c>
      <c r="F243" t="s">
        <v>8559</v>
      </c>
      <c r="G243" t="str">
        <f>VLOOKUP(Sales_Data!$F243,tbl_Products[],2,FALSE)</f>
        <v>Product_57</v>
      </c>
      <c r="H243" t="str">
        <f>VLOOKUP(tbl_Sales[[#This Row],[Product_ID]],tbl_Products[],3,0)</f>
        <v>Toys</v>
      </c>
      <c r="I243">
        <v>2</v>
      </c>
      <c r="J243" s="10">
        <f>VLOOKUP(tbl_Sales[[#This Row],[Product_ID]],tbl_Products[],4,0)</f>
        <v>31.85</v>
      </c>
      <c r="K243" s="6">
        <v>48.49</v>
      </c>
      <c r="L243" s="6">
        <f>tbl_Sales[[#This Row],[Price_per_Unit]]*tbl_Sales[[#This Row],[Quantity]]</f>
        <v>96.98</v>
      </c>
      <c r="M243" s="6">
        <f>tbl_Sales[[#This Row],[Cost_per_Unit]]*tbl_Sales[[#This Row],[Quantity]]</f>
        <v>63.7</v>
      </c>
      <c r="N243" s="6">
        <f>tbl_Sales[[#This Row],[Sales]]-tbl_Sales[[#This Row],[Total_Cost]]</f>
        <v>33.28</v>
      </c>
    </row>
    <row r="244" spans="1:14">
      <c r="A244" t="s">
        <v>248</v>
      </c>
      <c r="B244" s="4">
        <v>45269</v>
      </c>
      <c r="C244" t="s">
        <v>7230</v>
      </c>
      <c r="D244" t="str">
        <f>VLOOKUP(Sales_Data!$C244,tbl_Customers[],2,FALSE)</f>
        <v>Customer_1262</v>
      </c>
      <c r="E244" t="str">
        <f>VLOOKUP(tbl_Sales[[#This Row],[Customer_ID]],tbl_Customers[],5,0)</f>
        <v>North</v>
      </c>
      <c r="F244" t="s">
        <v>8539</v>
      </c>
      <c r="G244" t="str">
        <f>VLOOKUP(Sales_Data!$F244,tbl_Products[],2,FALSE)</f>
        <v>Product_16</v>
      </c>
      <c r="H244" t="str">
        <f>VLOOKUP(tbl_Sales[[#This Row],[Product_ID]],tbl_Products[],3,0)</f>
        <v>Home Goods</v>
      </c>
      <c r="I244">
        <v>1</v>
      </c>
      <c r="J244" s="10">
        <f>VLOOKUP(tbl_Sales[[#This Row],[Product_ID]],tbl_Products[],4,0)</f>
        <v>15.25</v>
      </c>
      <c r="K244" s="6">
        <v>47.12</v>
      </c>
      <c r="L244" s="6">
        <f>tbl_Sales[[#This Row],[Price_per_Unit]]*tbl_Sales[[#This Row],[Quantity]]</f>
        <v>47.12</v>
      </c>
      <c r="M244" s="6">
        <f>tbl_Sales[[#This Row],[Cost_per_Unit]]*tbl_Sales[[#This Row],[Quantity]]</f>
        <v>15.25</v>
      </c>
      <c r="N244" s="6">
        <f>tbl_Sales[[#This Row],[Sales]]-tbl_Sales[[#This Row],[Total_Cost]]</f>
        <v>31.869999999999997</v>
      </c>
    </row>
    <row r="245" spans="1:14">
      <c r="A245" t="s">
        <v>249</v>
      </c>
      <c r="B245" s="4">
        <v>45175</v>
      </c>
      <c r="C245" t="s">
        <v>7231</v>
      </c>
      <c r="D245" t="str">
        <f>VLOOKUP(Sales_Data!$C245,tbl_Customers[],2,FALSE)</f>
        <v>Customer_60</v>
      </c>
      <c r="E245" t="str">
        <f>VLOOKUP(tbl_Sales[[#This Row],[Customer_ID]],tbl_Customers[],5,0)</f>
        <v>North</v>
      </c>
      <c r="F245" t="s">
        <v>8525</v>
      </c>
      <c r="G245" t="str">
        <f>VLOOKUP(Sales_Data!$F245,tbl_Products[],2,FALSE)</f>
        <v>Product_56</v>
      </c>
      <c r="H245" t="str">
        <f>VLOOKUP(tbl_Sales[[#This Row],[Product_ID]],tbl_Products[],3,0)</f>
        <v>Apparel</v>
      </c>
      <c r="I245">
        <v>3</v>
      </c>
      <c r="J245" s="10">
        <f>VLOOKUP(tbl_Sales[[#This Row],[Product_ID]],tbl_Products[],4,0)</f>
        <v>3.21</v>
      </c>
      <c r="K245" s="6">
        <v>50.02</v>
      </c>
      <c r="L245" s="6">
        <f>tbl_Sales[[#This Row],[Price_per_Unit]]*tbl_Sales[[#This Row],[Quantity]]</f>
        <v>150.06</v>
      </c>
      <c r="M245" s="6">
        <f>tbl_Sales[[#This Row],[Cost_per_Unit]]*tbl_Sales[[#This Row],[Quantity]]</f>
        <v>9.629999999999999</v>
      </c>
      <c r="N245" s="6">
        <f>tbl_Sales[[#This Row],[Sales]]-tbl_Sales[[#This Row],[Total_Cost]]</f>
        <v>140.43</v>
      </c>
    </row>
    <row r="246" spans="1:14">
      <c r="A246" t="s">
        <v>250</v>
      </c>
      <c r="B246" s="4">
        <v>45036</v>
      </c>
      <c r="C246" t="s">
        <v>7232</v>
      </c>
      <c r="D246" t="str">
        <f>VLOOKUP(Sales_Data!$C246,tbl_Customers[],2,FALSE)</f>
        <v>Customer_360</v>
      </c>
      <c r="E246" t="str">
        <f>VLOOKUP(tbl_Sales[[#This Row],[Customer_ID]],tbl_Customers[],5,0)</f>
        <v>East</v>
      </c>
      <c r="F246" t="s">
        <v>8503</v>
      </c>
      <c r="G246" t="str">
        <f>VLOOKUP(Sales_Data!$F246,tbl_Products[],2,FALSE)</f>
        <v>Product_19</v>
      </c>
      <c r="H246" t="str">
        <f>VLOOKUP(tbl_Sales[[#This Row],[Product_ID]],tbl_Products[],3,0)</f>
        <v>Apparel</v>
      </c>
      <c r="I246">
        <v>1</v>
      </c>
      <c r="J246" s="10">
        <f>VLOOKUP(tbl_Sales[[#This Row],[Product_ID]],tbl_Products[],4,0)</f>
        <v>41.78</v>
      </c>
      <c r="K246" s="6">
        <v>57.73</v>
      </c>
      <c r="L246" s="6">
        <f>tbl_Sales[[#This Row],[Price_per_Unit]]*tbl_Sales[[#This Row],[Quantity]]</f>
        <v>57.73</v>
      </c>
      <c r="M246" s="6">
        <f>tbl_Sales[[#This Row],[Cost_per_Unit]]*tbl_Sales[[#This Row],[Quantity]]</f>
        <v>41.78</v>
      </c>
      <c r="N246" s="6">
        <f>tbl_Sales[[#This Row],[Sales]]-tbl_Sales[[#This Row],[Total_Cost]]</f>
        <v>15.949999999999996</v>
      </c>
    </row>
    <row r="247" spans="1:14">
      <c r="A247" t="s">
        <v>251</v>
      </c>
      <c r="B247" s="4">
        <v>45203</v>
      </c>
      <c r="C247" t="s">
        <v>7233</v>
      </c>
      <c r="D247" t="str">
        <f>VLOOKUP(Sales_Data!$C247,tbl_Customers[],2,FALSE)</f>
        <v>Customer_398</v>
      </c>
      <c r="E247" t="str">
        <f>VLOOKUP(tbl_Sales[[#This Row],[Customer_ID]],tbl_Customers[],5,0)</f>
        <v>West</v>
      </c>
      <c r="F247" t="s">
        <v>8496</v>
      </c>
      <c r="G247" t="str">
        <f>VLOOKUP(Sales_Data!$F247,tbl_Products[],2,FALSE)</f>
        <v>Product_3</v>
      </c>
      <c r="H247" t="str">
        <f>VLOOKUP(tbl_Sales[[#This Row],[Product_ID]],tbl_Products[],3,0)</f>
        <v>Health</v>
      </c>
      <c r="I247">
        <v>1</v>
      </c>
      <c r="J247" s="10">
        <f>VLOOKUP(tbl_Sales[[#This Row],[Product_ID]],tbl_Products[],4,0)</f>
        <v>28.91</v>
      </c>
      <c r="K247" s="6">
        <v>91.4</v>
      </c>
      <c r="L247" s="6">
        <f>tbl_Sales[[#This Row],[Price_per_Unit]]*tbl_Sales[[#This Row],[Quantity]]</f>
        <v>91.4</v>
      </c>
      <c r="M247" s="6">
        <f>tbl_Sales[[#This Row],[Cost_per_Unit]]*tbl_Sales[[#This Row],[Quantity]]</f>
        <v>28.91</v>
      </c>
      <c r="N247" s="6">
        <f>tbl_Sales[[#This Row],[Sales]]-tbl_Sales[[#This Row],[Total_Cost]]</f>
        <v>62.490000000000009</v>
      </c>
    </row>
    <row r="248" spans="1:14">
      <c r="A248" t="s">
        <v>252</v>
      </c>
      <c r="B248" s="4">
        <v>44994</v>
      </c>
      <c r="C248" t="s">
        <v>7234</v>
      </c>
      <c r="D248" t="str">
        <f>VLOOKUP(Sales_Data!$C248,tbl_Customers[],2,FALSE)</f>
        <v>Customer_677</v>
      </c>
      <c r="E248" t="str">
        <f>VLOOKUP(tbl_Sales[[#This Row],[Customer_ID]],tbl_Customers[],5,0)</f>
        <v>South</v>
      </c>
      <c r="F248" t="s">
        <v>8558</v>
      </c>
      <c r="G248" t="str">
        <f>VLOOKUP(Sales_Data!$F248,tbl_Products[],2,FALSE)</f>
        <v>Product_24</v>
      </c>
      <c r="H248" t="str">
        <f>VLOOKUP(tbl_Sales[[#This Row],[Product_ID]],tbl_Products[],3,0)</f>
        <v>Apparel</v>
      </c>
      <c r="I248">
        <v>2</v>
      </c>
      <c r="J248" s="10">
        <f>VLOOKUP(tbl_Sales[[#This Row],[Product_ID]],tbl_Products[],4,0)</f>
        <v>47.62</v>
      </c>
      <c r="K248" s="6">
        <v>13.84</v>
      </c>
      <c r="L248" s="6">
        <f>tbl_Sales[[#This Row],[Price_per_Unit]]*tbl_Sales[[#This Row],[Quantity]]</f>
        <v>27.68</v>
      </c>
      <c r="M248" s="6">
        <f>tbl_Sales[[#This Row],[Cost_per_Unit]]*tbl_Sales[[#This Row],[Quantity]]</f>
        <v>95.24</v>
      </c>
      <c r="N248" s="6">
        <f>tbl_Sales[[#This Row],[Sales]]-tbl_Sales[[#This Row],[Total_Cost]]</f>
        <v>-67.56</v>
      </c>
    </row>
    <row r="249" spans="1:14">
      <c r="A249" t="s">
        <v>253</v>
      </c>
      <c r="B249" s="4">
        <v>45219</v>
      </c>
      <c r="C249" t="s">
        <v>7235</v>
      </c>
      <c r="D249" t="str">
        <f>VLOOKUP(Sales_Data!$C249,tbl_Customers[],2,FALSE)</f>
        <v>Customer_693</v>
      </c>
      <c r="E249" t="str">
        <f>VLOOKUP(tbl_Sales[[#This Row],[Customer_ID]],tbl_Customers[],5,0)</f>
        <v>South</v>
      </c>
      <c r="F249" t="s">
        <v>8503</v>
      </c>
      <c r="G249" t="str">
        <f>VLOOKUP(Sales_Data!$F249,tbl_Products[],2,FALSE)</f>
        <v>Product_19</v>
      </c>
      <c r="H249" t="str">
        <f>VLOOKUP(tbl_Sales[[#This Row],[Product_ID]],tbl_Products[],3,0)</f>
        <v>Apparel</v>
      </c>
      <c r="I249">
        <v>5</v>
      </c>
      <c r="J249" s="10">
        <f>VLOOKUP(tbl_Sales[[#This Row],[Product_ID]],tbl_Products[],4,0)</f>
        <v>41.78</v>
      </c>
      <c r="K249" s="6">
        <v>9.24</v>
      </c>
      <c r="L249" s="6">
        <f>tbl_Sales[[#This Row],[Price_per_Unit]]*tbl_Sales[[#This Row],[Quantity]]</f>
        <v>46.2</v>
      </c>
      <c r="M249" s="6">
        <f>tbl_Sales[[#This Row],[Cost_per_Unit]]*tbl_Sales[[#This Row],[Quantity]]</f>
        <v>208.9</v>
      </c>
      <c r="N249" s="6">
        <f>tbl_Sales[[#This Row],[Sales]]-tbl_Sales[[#This Row],[Total_Cost]]</f>
        <v>-162.69999999999999</v>
      </c>
    </row>
    <row r="250" spans="1:14">
      <c r="A250" t="s">
        <v>254</v>
      </c>
      <c r="B250" s="4">
        <v>45222</v>
      </c>
      <c r="C250" t="s">
        <v>7236</v>
      </c>
      <c r="D250" t="str">
        <f>VLOOKUP(Sales_Data!$C250,tbl_Customers[],2,FALSE)</f>
        <v>Customer_1378</v>
      </c>
      <c r="E250" t="str">
        <f>VLOOKUP(tbl_Sales[[#This Row],[Customer_ID]],tbl_Customers[],5,0)</f>
        <v>South</v>
      </c>
      <c r="F250" t="s">
        <v>8565</v>
      </c>
      <c r="G250" t="str">
        <f>VLOOKUP(Sales_Data!$F250,tbl_Products[],2,FALSE)</f>
        <v>Product_31</v>
      </c>
      <c r="H250" t="str">
        <f>VLOOKUP(tbl_Sales[[#This Row],[Product_ID]],tbl_Products[],3,0)</f>
        <v>Apparel</v>
      </c>
      <c r="I250">
        <v>8</v>
      </c>
      <c r="J250" s="10">
        <f>VLOOKUP(tbl_Sales[[#This Row],[Product_ID]],tbl_Products[],4,0)</f>
        <v>3.66</v>
      </c>
      <c r="K250" s="6">
        <v>64.489999999999995</v>
      </c>
      <c r="L250" s="6">
        <f>tbl_Sales[[#This Row],[Price_per_Unit]]*tbl_Sales[[#This Row],[Quantity]]</f>
        <v>515.91999999999996</v>
      </c>
      <c r="M250" s="6">
        <f>tbl_Sales[[#This Row],[Cost_per_Unit]]*tbl_Sales[[#This Row],[Quantity]]</f>
        <v>29.28</v>
      </c>
      <c r="N250" s="6">
        <f>tbl_Sales[[#This Row],[Sales]]-tbl_Sales[[#This Row],[Total_Cost]]</f>
        <v>486.64</v>
      </c>
    </row>
    <row r="251" spans="1:14">
      <c r="A251" t="s">
        <v>255</v>
      </c>
      <c r="B251" s="4">
        <v>45169</v>
      </c>
      <c r="C251" t="s">
        <v>7237</v>
      </c>
      <c r="D251" t="str">
        <f>VLOOKUP(Sales_Data!$C251,tbl_Customers[],2,FALSE)</f>
        <v>Customer_982</v>
      </c>
      <c r="E251" t="str">
        <f>VLOOKUP(tbl_Sales[[#This Row],[Customer_ID]],tbl_Customers[],5,0)</f>
        <v>North</v>
      </c>
      <c r="F251" t="s">
        <v>8502</v>
      </c>
      <c r="G251" t="str">
        <f>VLOOKUP(Sales_Data!$F251,tbl_Products[],2,FALSE)</f>
        <v>Product_22</v>
      </c>
      <c r="H251" t="str">
        <f>VLOOKUP(tbl_Sales[[#This Row],[Product_ID]],tbl_Products[],3,0)</f>
        <v>Electronics</v>
      </c>
      <c r="I251">
        <v>1</v>
      </c>
      <c r="J251" s="10">
        <f>VLOOKUP(tbl_Sales[[#This Row],[Product_ID]],tbl_Products[],4,0)</f>
        <v>38.15</v>
      </c>
      <c r="K251" s="6">
        <v>33.18</v>
      </c>
      <c r="L251" s="6">
        <f>tbl_Sales[[#This Row],[Price_per_Unit]]*tbl_Sales[[#This Row],[Quantity]]</f>
        <v>33.18</v>
      </c>
      <c r="M251" s="6">
        <f>tbl_Sales[[#This Row],[Cost_per_Unit]]*tbl_Sales[[#This Row],[Quantity]]</f>
        <v>38.15</v>
      </c>
      <c r="N251" s="6">
        <f>tbl_Sales[[#This Row],[Sales]]-tbl_Sales[[#This Row],[Total_Cost]]</f>
        <v>-4.9699999999999989</v>
      </c>
    </row>
    <row r="252" spans="1:14">
      <c r="A252" t="s">
        <v>256</v>
      </c>
      <c r="B252" s="4">
        <v>45051</v>
      </c>
      <c r="C252" t="s">
        <v>7238</v>
      </c>
      <c r="D252" t="str">
        <f>VLOOKUP(Sales_Data!$C252,tbl_Customers[],2,FALSE)</f>
        <v>Customer_972</v>
      </c>
      <c r="E252" t="str">
        <f>VLOOKUP(tbl_Sales[[#This Row],[Customer_ID]],tbl_Customers[],5,0)</f>
        <v>West</v>
      </c>
      <c r="F252" t="s">
        <v>8561</v>
      </c>
      <c r="G252" t="str">
        <f>VLOOKUP(Sales_Data!$F252,tbl_Products[],2,FALSE)</f>
        <v>Product_66</v>
      </c>
      <c r="H252" t="str">
        <f>VLOOKUP(tbl_Sales[[#This Row],[Product_ID]],tbl_Products[],3,0)</f>
        <v>Health</v>
      </c>
      <c r="I252">
        <v>2</v>
      </c>
      <c r="J252" s="10">
        <f>VLOOKUP(tbl_Sales[[#This Row],[Product_ID]],tbl_Products[],4,0)</f>
        <v>1.38</v>
      </c>
      <c r="K252" s="6">
        <v>83.14</v>
      </c>
      <c r="L252" s="6">
        <f>tbl_Sales[[#This Row],[Price_per_Unit]]*tbl_Sales[[#This Row],[Quantity]]</f>
        <v>166.28</v>
      </c>
      <c r="M252" s="6">
        <f>tbl_Sales[[#This Row],[Cost_per_Unit]]*tbl_Sales[[#This Row],[Quantity]]</f>
        <v>2.76</v>
      </c>
      <c r="N252" s="6">
        <f>tbl_Sales[[#This Row],[Sales]]-tbl_Sales[[#This Row],[Total_Cost]]</f>
        <v>163.52000000000001</v>
      </c>
    </row>
    <row r="253" spans="1:14">
      <c r="A253" t="s">
        <v>257</v>
      </c>
      <c r="B253" s="4">
        <v>45169</v>
      </c>
      <c r="C253" t="s">
        <v>7239</v>
      </c>
      <c r="D253" t="str">
        <f>VLOOKUP(Sales_Data!$C253,tbl_Customers[],2,FALSE)</f>
        <v>Customer_73</v>
      </c>
      <c r="E253" t="str">
        <f>VLOOKUP(tbl_Sales[[#This Row],[Customer_ID]],tbl_Customers[],5,0)</f>
        <v>West</v>
      </c>
      <c r="F253" t="s">
        <v>8510</v>
      </c>
      <c r="G253" t="str">
        <f>VLOOKUP(Sales_Data!$F253,tbl_Products[],2,FALSE)</f>
        <v>Product_70</v>
      </c>
      <c r="H253" t="str">
        <f>VLOOKUP(tbl_Sales[[#This Row],[Product_ID]],tbl_Products[],3,0)</f>
        <v>Apparel</v>
      </c>
      <c r="I253">
        <v>3</v>
      </c>
      <c r="J253" s="10">
        <f>VLOOKUP(tbl_Sales[[#This Row],[Product_ID]],tbl_Products[],4,0)</f>
        <v>26.74</v>
      </c>
      <c r="K253" s="6">
        <v>15.93</v>
      </c>
      <c r="L253" s="6">
        <f>tbl_Sales[[#This Row],[Price_per_Unit]]*tbl_Sales[[#This Row],[Quantity]]</f>
        <v>47.79</v>
      </c>
      <c r="M253" s="6">
        <f>tbl_Sales[[#This Row],[Cost_per_Unit]]*tbl_Sales[[#This Row],[Quantity]]</f>
        <v>80.22</v>
      </c>
      <c r="N253" s="6">
        <f>tbl_Sales[[#This Row],[Sales]]-tbl_Sales[[#This Row],[Total_Cost]]</f>
        <v>-32.43</v>
      </c>
    </row>
    <row r="254" spans="1:14">
      <c r="A254" t="s">
        <v>258</v>
      </c>
      <c r="B254" s="4">
        <v>45135</v>
      </c>
      <c r="C254" t="s">
        <v>7240</v>
      </c>
      <c r="D254" t="str">
        <f>VLOOKUP(Sales_Data!$C254,tbl_Customers[],2,FALSE)</f>
        <v>Customer_1323</v>
      </c>
      <c r="E254" t="str">
        <f>VLOOKUP(tbl_Sales[[#This Row],[Customer_ID]],tbl_Customers[],5,0)</f>
        <v>West</v>
      </c>
      <c r="F254" t="s">
        <v>8550</v>
      </c>
      <c r="G254" t="str">
        <f>VLOOKUP(Sales_Data!$F254,tbl_Products[],2,FALSE)</f>
        <v>Product_26</v>
      </c>
      <c r="H254" t="str">
        <f>VLOOKUP(tbl_Sales[[#This Row],[Product_ID]],tbl_Products[],3,0)</f>
        <v>Health</v>
      </c>
      <c r="I254">
        <v>5</v>
      </c>
      <c r="J254" s="10">
        <f>VLOOKUP(tbl_Sales[[#This Row],[Product_ID]],tbl_Products[],4,0)</f>
        <v>31.77</v>
      </c>
      <c r="K254" s="6">
        <v>87.63</v>
      </c>
      <c r="L254" s="6">
        <f>tbl_Sales[[#This Row],[Price_per_Unit]]*tbl_Sales[[#This Row],[Quantity]]</f>
        <v>438.15</v>
      </c>
      <c r="M254" s="6">
        <f>tbl_Sales[[#This Row],[Cost_per_Unit]]*tbl_Sales[[#This Row],[Quantity]]</f>
        <v>158.85</v>
      </c>
      <c r="N254" s="6">
        <f>tbl_Sales[[#This Row],[Sales]]-tbl_Sales[[#This Row],[Total_Cost]]</f>
        <v>279.29999999999995</v>
      </c>
    </row>
    <row r="255" spans="1:14">
      <c r="A255" t="s">
        <v>259</v>
      </c>
      <c r="B255" s="4">
        <v>45024</v>
      </c>
      <c r="C255" t="s">
        <v>7241</v>
      </c>
      <c r="D255" t="str">
        <f>VLOOKUP(Sales_Data!$C255,tbl_Customers[],2,FALSE)</f>
        <v>Customer_279</v>
      </c>
      <c r="E255" t="str">
        <f>VLOOKUP(tbl_Sales[[#This Row],[Customer_ID]],tbl_Customers[],5,0)</f>
        <v>East</v>
      </c>
      <c r="F255" t="s">
        <v>8493</v>
      </c>
      <c r="G255" t="str">
        <f>VLOOKUP(Sales_Data!$F255,tbl_Products[],2,FALSE)</f>
        <v>Product_61</v>
      </c>
      <c r="H255" t="str">
        <f>VLOOKUP(tbl_Sales[[#This Row],[Product_ID]],tbl_Products[],3,0)</f>
        <v>Health</v>
      </c>
      <c r="I255">
        <v>5</v>
      </c>
      <c r="J255" s="10">
        <f>VLOOKUP(tbl_Sales[[#This Row],[Product_ID]],tbl_Products[],4,0)</f>
        <v>47.78</v>
      </c>
      <c r="K255" s="6">
        <v>68.430000000000007</v>
      </c>
      <c r="L255" s="6">
        <f>tbl_Sales[[#This Row],[Price_per_Unit]]*tbl_Sales[[#This Row],[Quantity]]</f>
        <v>342.15000000000003</v>
      </c>
      <c r="M255" s="6">
        <f>tbl_Sales[[#This Row],[Cost_per_Unit]]*tbl_Sales[[#This Row],[Quantity]]</f>
        <v>238.9</v>
      </c>
      <c r="N255" s="6">
        <f>tbl_Sales[[#This Row],[Sales]]-tbl_Sales[[#This Row],[Total_Cost]]</f>
        <v>103.25000000000003</v>
      </c>
    </row>
    <row r="256" spans="1:14">
      <c r="A256" t="s">
        <v>260</v>
      </c>
      <c r="B256" s="4">
        <v>44975</v>
      </c>
      <c r="C256" t="s">
        <v>7242</v>
      </c>
      <c r="D256" t="str">
        <f>VLOOKUP(Sales_Data!$C256,tbl_Customers[],2,FALSE)</f>
        <v>Customer_987</v>
      </c>
      <c r="E256" t="str">
        <f>VLOOKUP(tbl_Sales[[#This Row],[Customer_ID]],tbl_Customers[],5,0)</f>
        <v>West</v>
      </c>
      <c r="F256" t="s">
        <v>8517</v>
      </c>
      <c r="G256" t="str">
        <f>VLOOKUP(Sales_Data!$F256,tbl_Products[],2,FALSE)</f>
        <v>Product_62</v>
      </c>
      <c r="H256" t="str">
        <f>VLOOKUP(tbl_Sales[[#This Row],[Product_ID]],tbl_Products[],3,0)</f>
        <v>Health</v>
      </c>
      <c r="I256">
        <v>5</v>
      </c>
      <c r="J256" s="10">
        <f>VLOOKUP(tbl_Sales[[#This Row],[Product_ID]],tbl_Products[],4,0)</f>
        <v>24.52</v>
      </c>
      <c r="K256" s="6">
        <v>29.7</v>
      </c>
      <c r="L256" s="6">
        <f>tbl_Sales[[#This Row],[Price_per_Unit]]*tbl_Sales[[#This Row],[Quantity]]</f>
        <v>148.5</v>
      </c>
      <c r="M256" s="6">
        <f>tbl_Sales[[#This Row],[Cost_per_Unit]]*tbl_Sales[[#This Row],[Quantity]]</f>
        <v>122.6</v>
      </c>
      <c r="N256" s="6">
        <f>tbl_Sales[[#This Row],[Sales]]-tbl_Sales[[#This Row],[Total_Cost]]</f>
        <v>25.900000000000006</v>
      </c>
    </row>
    <row r="257" spans="1:14">
      <c r="A257" t="s">
        <v>261</v>
      </c>
      <c r="B257" s="4">
        <v>44976</v>
      </c>
      <c r="C257" t="s">
        <v>7243</v>
      </c>
      <c r="D257" t="str">
        <f>VLOOKUP(Sales_Data!$C257,tbl_Customers[],2,FALSE)</f>
        <v>Customer_319</v>
      </c>
      <c r="E257" t="str">
        <f>VLOOKUP(tbl_Sales[[#This Row],[Customer_ID]],tbl_Customers[],5,0)</f>
        <v>East</v>
      </c>
      <c r="F257" t="s">
        <v>8498</v>
      </c>
      <c r="G257" t="str">
        <f>VLOOKUP(Sales_Data!$F257,tbl_Products[],2,FALSE)</f>
        <v>Product_38</v>
      </c>
      <c r="H257" t="str">
        <f>VLOOKUP(tbl_Sales[[#This Row],[Product_ID]],tbl_Products[],3,0)</f>
        <v>Toys</v>
      </c>
      <c r="I257">
        <v>8</v>
      </c>
      <c r="J257" s="10">
        <f>VLOOKUP(tbl_Sales[[#This Row],[Product_ID]],tbl_Products[],4,0)</f>
        <v>35.82</v>
      </c>
      <c r="K257" s="6">
        <v>76.849999999999994</v>
      </c>
      <c r="L257" s="6">
        <f>tbl_Sales[[#This Row],[Price_per_Unit]]*tbl_Sales[[#This Row],[Quantity]]</f>
        <v>614.79999999999995</v>
      </c>
      <c r="M257" s="6">
        <f>tbl_Sales[[#This Row],[Cost_per_Unit]]*tbl_Sales[[#This Row],[Quantity]]</f>
        <v>286.56</v>
      </c>
      <c r="N257" s="6">
        <f>tbl_Sales[[#This Row],[Sales]]-tbl_Sales[[#This Row],[Total_Cost]]</f>
        <v>328.23999999999995</v>
      </c>
    </row>
    <row r="258" spans="1:14">
      <c r="A258" t="s">
        <v>262</v>
      </c>
      <c r="B258" s="4">
        <v>45264</v>
      </c>
      <c r="C258" t="s">
        <v>7244</v>
      </c>
      <c r="D258" t="str">
        <f>VLOOKUP(Sales_Data!$C258,tbl_Customers[],2,FALSE)</f>
        <v>Customer_1285</v>
      </c>
      <c r="E258" t="str">
        <f>VLOOKUP(tbl_Sales[[#This Row],[Customer_ID]],tbl_Customers[],5,0)</f>
        <v>North</v>
      </c>
      <c r="F258" t="s">
        <v>8498</v>
      </c>
      <c r="G258" t="str">
        <f>VLOOKUP(Sales_Data!$F258,tbl_Products[],2,FALSE)</f>
        <v>Product_38</v>
      </c>
      <c r="H258" t="str">
        <f>VLOOKUP(tbl_Sales[[#This Row],[Product_ID]],tbl_Products[],3,0)</f>
        <v>Toys</v>
      </c>
      <c r="I258">
        <v>8</v>
      </c>
      <c r="J258" s="10">
        <f>VLOOKUP(tbl_Sales[[#This Row],[Product_ID]],tbl_Products[],4,0)</f>
        <v>35.82</v>
      </c>
      <c r="K258" s="6">
        <v>48.8</v>
      </c>
      <c r="L258" s="6">
        <f>tbl_Sales[[#This Row],[Price_per_Unit]]*tbl_Sales[[#This Row],[Quantity]]</f>
        <v>390.4</v>
      </c>
      <c r="M258" s="6">
        <f>tbl_Sales[[#This Row],[Cost_per_Unit]]*tbl_Sales[[#This Row],[Quantity]]</f>
        <v>286.56</v>
      </c>
      <c r="N258" s="6">
        <f>tbl_Sales[[#This Row],[Sales]]-tbl_Sales[[#This Row],[Total_Cost]]</f>
        <v>103.83999999999997</v>
      </c>
    </row>
    <row r="259" spans="1:14">
      <c r="A259" t="s">
        <v>263</v>
      </c>
      <c r="B259" s="4">
        <v>45147</v>
      </c>
      <c r="C259" t="s">
        <v>7245</v>
      </c>
      <c r="D259" t="str">
        <f>VLOOKUP(Sales_Data!$C259,tbl_Customers[],2,FALSE)</f>
        <v>Customer_944</v>
      </c>
      <c r="E259" t="str">
        <f>VLOOKUP(tbl_Sales[[#This Row],[Customer_ID]],tbl_Customers[],5,0)</f>
        <v>South</v>
      </c>
      <c r="F259" t="s">
        <v>8504</v>
      </c>
      <c r="G259" t="str">
        <f>VLOOKUP(Sales_Data!$F259,tbl_Products[],2,FALSE)</f>
        <v>Product_13</v>
      </c>
      <c r="H259" t="str">
        <f>VLOOKUP(tbl_Sales[[#This Row],[Product_ID]],tbl_Products[],3,0)</f>
        <v>Toys</v>
      </c>
      <c r="I259">
        <v>9</v>
      </c>
      <c r="J259" s="10">
        <f>VLOOKUP(tbl_Sales[[#This Row],[Product_ID]],tbl_Products[],4,0)</f>
        <v>45.97</v>
      </c>
      <c r="K259" s="6">
        <v>60.59</v>
      </c>
      <c r="L259" s="6">
        <f>tbl_Sales[[#This Row],[Price_per_Unit]]*tbl_Sales[[#This Row],[Quantity]]</f>
        <v>545.31000000000006</v>
      </c>
      <c r="M259" s="6">
        <f>tbl_Sales[[#This Row],[Cost_per_Unit]]*tbl_Sales[[#This Row],[Quantity]]</f>
        <v>413.73</v>
      </c>
      <c r="N259" s="6">
        <f>tbl_Sales[[#This Row],[Sales]]-tbl_Sales[[#This Row],[Total_Cost]]</f>
        <v>131.58000000000004</v>
      </c>
    </row>
    <row r="260" spans="1:14">
      <c r="A260" t="s">
        <v>264</v>
      </c>
      <c r="B260" s="4">
        <v>45108</v>
      </c>
      <c r="C260" t="s">
        <v>7246</v>
      </c>
      <c r="D260" t="str">
        <f>VLOOKUP(Sales_Data!$C260,tbl_Customers[],2,FALSE)</f>
        <v>Customer_1100</v>
      </c>
      <c r="E260" t="str">
        <f>VLOOKUP(tbl_Sales[[#This Row],[Customer_ID]],tbl_Customers[],5,0)</f>
        <v>South</v>
      </c>
      <c r="F260" t="s">
        <v>8521</v>
      </c>
      <c r="G260" t="str">
        <f>VLOOKUP(Sales_Data!$F260,tbl_Products[],2,FALSE)</f>
        <v>Product_64</v>
      </c>
      <c r="H260" t="str">
        <f>VLOOKUP(tbl_Sales[[#This Row],[Product_ID]],tbl_Products[],3,0)</f>
        <v>Home Goods</v>
      </c>
      <c r="I260">
        <v>4</v>
      </c>
      <c r="J260" s="10">
        <f>VLOOKUP(tbl_Sales[[#This Row],[Product_ID]],tbl_Products[],4,0)</f>
        <v>16.21</v>
      </c>
      <c r="K260" s="6">
        <v>93.26</v>
      </c>
      <c r="L260" s="6">
        <f>tbl_Sales[[#This Row],[Price_per_Unit]]*tbl_Sales[[#This Row],[Quantity]]</f>
        <v>373.04</v>
      </c>
      <c r="M260" s="6">
        <f>tbl_Sales[[#This Row],[Cost_per_Unit]]*tbl_Sales[[#This Row],[Quantity]]</f>
        <v>64.84</v>
      </c>
      <c r="N260" s="6">
        <f>tbl_Sales[[#This Row],[Sales]]-tbl_Sales[[#This Row],[Total_Cost]]</f>
        <v>308.20000000000005</v>
      </c>
    </row>
    <row r="261" spans="1:14">
      <c r="A261" t="s">
        <v>265</v>
      </c>
      <c r="B261" s="4">
        <v>45143</v>
      </c>
      <c r="C261" t="s">
        <v>7069</v>
      </c>
      <c r="D261" t="str">
        <f>VLOOKUP(Sales_Data!$C261,tbl_Customers[],2,FALSE)</f>
        <v>Customer_687</v>
      </c>
      <c r="E261" t="str">
        <f>VLOOKUP(tbl_Sales[[#This Row],[Customer_ID]],tbl_Customers[],5,0)</f>
        <v>West</v>
      </c>
      <c r="F261" t="s">
        <v>8562</v>
      </c>
      <c r="G261" t="str">
        <f>VLOOKUP(Sales_Data!$F261,tbl_Products[],2,FALSE)</f>
        <v>Product_48</v>
      </c>
      <c r="H261" t="str">
        <f>VLOOKUP(tbl_Sales[[#This Row],[Product_ID]],tbl_Products[],3,0)</f>
        <v>Apparel</v>
      </c>
      <c r="I261">
        <v>8</v>
      </c>
      <c r="J261" s="10">
        <f>VLOOKUP(tbl_Sales[[#This Row],[Product_ID]],tbl_Products[],4,0)</f>
        <v>25.33</v>
      </c>
      <c r="K261" s="6">
        <v>88.21</v>
      </c>
      <c r="L261" s="6">
        <f>tbl_Sales[[#This Row],[Price_per_Unit]]*tbl_Sales[[#This Row],[Quantity]]</f>
        <v>705.68</v>
      </c>
      <c r="M261" s="6">
        <f>tbl_Sales[[#This Row],[Cost_per_Unit]]*tbl_Sales[[#This Row],[Quantity]]</f>
        <v>202.64</v>
      </c>
      <c r="N261" s="6">
        <f>tbl_Sales[[#This Row],[Sales]]-tbl_Sales[[#This Row],[Total_Cost]]</f>
        <v>503.03999999999996</v>
      </c>
    </row>
    <row r="262" spans="1:14">
      <c r="A262" t="s">
        <v>266</v>
      </c>
      <c r="B262" s="4">
        <v>45137</v>
      </c>
      <c r="C262" t="s">
        <v>7247</v>
      </c>
      <c r="D262" t="str">
        <f>VLOOKUP(Sales_Data!$C262,tbl_Customers[],2,FALSE)</f>
        <v>Customer_948</v>
      </c>
      <c r="E262" t="str">
        <f>VLOOKUP(tbl_Sales[[#This Row],[Customer_ID]],tbl_Customers[],5,0)</f>
        <v>East</v>
      </c>
      <c r="F262" t="s">
        <v>8531</v>
      </c>
      <c r="G262" t="str">
        <f>VLOOKUP(Sales_Data!$F262,tbl_Products[],2,FALSE)</f>
        <v>Product_36</v>
      </c>
      <c r="H262" t="str">
        <f>VLOOKUP(tbl_Sales[[#This Row],[Product_ID]],tbl_Products[],3,0)</f>
        <v>Home Goods</v>
      </c>
      <c r="I262">
        <v>6</v>
      </c>
      <c r="J262" s="10">
        <f>VLOOKUP(tbl_Sales[[#This Row],[Product_ID]],tbl_Products[],4,0)</f>
        <v>32.54</v>
      </c>
      <c r="K262" s="6">
        <v>53.36</v>
      </c>
      <c r="L262" s="6">
        <f>tbl_Sales[[#This Row],[Price_per_Unit]]*tbl_Sales[[#This Row],[Quantity]]</f>
        <v>320.15999999999997</v>
      </c>
      <c r="M262" s="6">
        <f>tbl_Sales[[#This Row],[Cost_per_Unit]]*tbl_Sales[[#This Row],[Quantity]]</f>
        <v>195.24</v>
      </c>
      <c r="N262" s="6">
        <f>tbl_Sales[[#This Row],[Sales]]-tbl_Sales[[#This Row],[Total_Cost]]</f>
        <v>124.91999999999996</v>
      </c>
    </row>
    <row r="263" spans="1:14">
      <c r="A263" t="s">
        <v>267</v>
      </c>
      <c r="B263" s="4">
        <v>45166</v>
      </c>
      <c r="C263" t="s">
        <v>7164</v>
      </c>
      <c r="D263" t="str">
        <f>VLOOKUP(Sales_Data!$C263,tbl_Customers[],2,FALSE)</f>
        <v>Customer_848</v>
      </c>
      <c r="E263" t="str">
        <f>VLOOKUP(tbl_Sales[[#This Row],[Customer_ID]],tbl_Customers[],5,0)</f>
        <v>East</v>
      </c>
      <c r="F263" t="s">
        <v>8534</v>
      </c>
      <c r="G263" t="str">
        <f>VLOOKUP(Sales_Data!$F263,tbl_Products[],2,FALSE)</f>
        <v>Product_51</v>
      </c>
      <c r="H263" t="str">
        <f>VLOOKUP(tbl_Sales[[#This Row],[Product_ID]],tbl_Products[],3,0)</f>
        <v>Electronics</v>
      </c>
      <c r="I263">
        <v>4</v>
      </c>
      <c r="J263" s="10">
        <f>VLOOKUP(tbl_Sales[[#This Row],[Product_ID]],tbl_Products[],4,0)</f>
        <v>45.1</v>
      </c>
      <c r="K263" s="6">
        <v>54.91</v>
      </c>
      <c r="L263" s="6">
        <f>tbl_Sales[[#This Row],[Price_per_Unit]]*tbl_Sales[[#This Row],[Quantity]]</f>
        <v>219.64</v>
      </c>
      <c r="M263" s="6">
        <f>tbl_Sales[[#This Row],[Cost_per_Unit]]*tbl_Sales[[#This Row],[Quantity]]</f>
        <v>180.4</v>
      </c>
      <c r="N263" s="6">
        <f>tbl_Sales[[#This Row],[Sales]]-tbl_Sales[[#This Row],[Total_Cost]]</f>
        <v>39.239999999999981</v>
      </c>
    </row>
    <row r="264" spans="1:14">
      <c r="A264" t="s">
        <v>268</v>
      </c>
      <c r="B264" s="4">
        <v>44954</v>
      </c>
      <c r="C264" t="s">
        <v>7248</v>
      </c>
      <c r="D264" t="str">
        <f>VLOOKUP(Sales_Data!$C264,tbl_Customers[],2,FALSE)</f>
        <v>Customer_115</v>
      </c>
      <c r="E264" t="str">
        <f>VLOOKUP(tbl_Sales[[#This Row],[Customer_ID]],tbl_Customers[],5,0)</f>
        <v>North</v>
      </c>
      <c r="F264" t="s">
        <v>8553</v>
      </c>
      <c r="G264" t="str">
        <f>VLOOKUP(Sales_Data!$F264,tbl_Products[],2,FALSE)</f>
        <v>Product_50</v>
      </c>
      <c r="H264" t="str">
        <f>VLOOKUP(tbl_Sales[[#This Row],[Product_ID]],tbl_Products[],3,0)</f>
        <v>Apparel</v>
      </c>
      <c r="I264">
        <v>1</v>
      </c>
      <c r="J264" s="10">
        <f>VLOOKUP(tbl_Sales[[#This Row],[Product_ID]],tbl_Products[],4,0)</f>
        <v>42.74</v>
      </c>
      <c r="K264" s="6">
        <v>23.52</v>
      </c>
      <c r="L264" s="6">
        <f>tbl_Sales[[#This Row],[Price_per_Unit]]*tbl_Sales[[#This Row],[Quantity]]</f>
        <v>23.52</v>
      </c>
      <c r="M264" s="6">
        <f>tbl_Sales[[#This Row],[Cost_per_Unit]]*tbl_Sales[[#This Row],[Quantity]]</f>
        <v>42.74</v>
      </c>
      <c r="N264" s="6">
        <f>tbl_Sales[[#This Row],[Sales]]-tbl_Sales[[#This Row],[Total_Cost]]</f>
        <v>-19.220000000000002</v>
      </c>
    </row>
    <row r="265" spans="1:14">
      <c r="A265" t="s">
        <v>269</v>
      </c>
      <c r="B265" s="4">
        <v>45271</v>
      </c>
      <c r="C265" t="s">
        <v>7249</v>
      </c>
      <c r="D265" t="str">
        <f>VLOOKUP(Sales_Data!$C265,tbl_Customers[],2,FALSE)</f>
        <v>Customer_1068</v>
      </c>
      <c r="E265" t="str">
        <f>VLOOKUP(tbl_Sales[[#This Row],[Customer_ID]],tbl_Customers[],5,0)</f>
        <v>West</v>
      </c>
      <c r="F265" t="s">
        <v>8530</v>
      </c>
      <c r="G265" t="str">
        <f>VLOOKUP(Sales_Data!$F265,tbl_Products[],2,FALSE)</f>
        <v>Product_14</v>
      </c>
      <c r="H265" t="str">
        <f>VLOOKUP(tbl_Sales[[#This Row],[Product_ID]],tbl_Products[],3,0)</f>
        <v>Toys</v>
      </c>
      <c r="I265">
        <v>1</v>
      </c>
      <c r="J265" s="10">
        <f>VLOOKUP(tbl_Sales[[#This Row],[Product_ID]],tbl_Products[],4,0)</f>
        <v>36.64</v>
      </c>
      <c r="K265" s="6">
        <v>91.44</v>
      </c>
      <c r="L265" s="6">
        <f>tbl_Sales[[#This Row],[Price_per_Unit]]*tbl_Sales[[#This Row],[Quantity]]</f>
        <v>91.44</v>
      </c>
      <c r="M265" s="6">
        <f>tbl_Sales[[#This Row],[Cost_per_Unit]]*tbl_Sales[[#This Row],[Quantity]]</f>
        <v>36.64</v>
      </c>
      <c r="N265" s="6">
        <f>tbl_Sales[[#This Row],[Sales]]-tbl_Sales[[#This Row],[Total_Cost]]</f>
        <v>54.8</v>
      </c>
    </row>
    <row r="266" spans="1:14">
      <c r="A266" t="s">
        <v>270</v>
      </c>
      <c r="B266" s="4">
        <v>45261</v>
      </c>
      <c r="C266" t="s">
        <v>7250</v>
      </c>
      <c r="D266" t="str">
        <f>VLOOKUP(Sales_Data!$C266,tbl_Customers[],2,FALSE)</f>
        <v>Customer_614</v>
      </c>
      <c r="E266" t="str">
        <f>VLOOKUP(tbl_Sales[[#This Row],[Customer_ID]],tbl_Customers[],5,0)</f>
        <v>North</v>
      </c>
      <c r="F266" t="s">
        <v>8541</v>
      </c>
      <c r="G266" t="str">
        <f>VLOOKUP(Sales_Data!$F266,tbl_Products[],2,FALSE)</f>
        <v>Product_60</v>
      </c>
      <c r="H266" t="str">
        <f>VLOOKUP(tbl_Sales[[#This Row],[Product_ID]],tbl_Products[],3,0)</f>
        <v>Health</v>
      </c>
      <c r="I266">
        <v>2</v>
      </c>
      <c r="J266" s="10">
        <f>VLOOKUP(tbl_Sales[[#This Row],[Product_ID]],tbl_Products[],4,0)</f>
        <v>1.01</v>
      </c>
      <c r="K266" s="6">
        <v>8.52</v>
      </c>
      <c r="L266" s="6">
        <f>tbl_Sales[[#This Row],[Price_per_Unit]]*tbl_Sales[[#This Row],[Quantity]]</f>
        <v>17.04</v>
      </c>
      <c r="M266" s="6">
        <f>tbl_Sales[[#This Row],[Cost_per_Unit]]*tbl_Sales[[#This Row],[Quantity]]</f>
        <v>2.02</v>
      </c>
      <c r="N266" s="6">
        <f>tbl_Sales[[#This Row],[Sales]]-tbl_Sales[[#This Row],[Total_Cost]]</f>
        <v>15.02</v>
      </c>
    </row>
    <row r="267" spans="1:14">
      <c r="A267" t="s">
        <v>271</v>
      </c>
      <c r="B267" s="4">
        <v>45257</v>
      </c>
      <c r="C267" t="s">
        <v>7251</v>
      </c>
      <c r="D267" t="str">
        <f>VLOOKUP(Sales_Data!$C267,tbl_Customers[],2,FALSE)</f>
        <v>Customer_1158</v>
      </c>
      <c r="E267" t="str">
        <f>VLOOKUP(tbl_Sales[[#This Row],[Customer_ID]],tbl_Customers[],5,0)</f>
        <v>South</v>
      </c>
      <c r="F267" t="s">
        <v>8535</v>
      </c>
      <c r="G267" t="str">
        <f>VLOOKUP(Sales_Data!$F267,tbl_Products[],2,FALSE)</f>
        <v>Product_54</v>
      </c>
      <c r="H267" t="str">
        <f>VLOOKUP(tbl_Sales[[#This Row],[Product_ID]],tbl_Products[],3,0)</f>
        <v>Apparel</v>
      </c>
      <c r="I267">
        <v>8</v>
      </c>
      <c r="J267" s="10">
        <f>VLOOKUP(tbl_Sales[[#This Row],[Product_ID]],tbl_Products[],4,0)</f>
        <v>1.35</v>
      </c>
      <c r="K267" s="6">
        <v>89.45</v>
      </c>
      <c r="L267" s="6">
        <f>tbl_Sales[[#This Row],[Price_per_Unit]]*tbl_Sales[[#This Row],[Quantity]]</f>
        <v>715.6</v>
      </c>
      <c r="M267" s="6">
        <f>tbl_Sales[[#This Row],[Cost_per_Unit]]*tbl_Sales[[#This Row],[Quantity]]</f>
        <v>10.8</v>
      </c>
      <c r="N267" s="6">
        <f>tbl_Sales[[#This Row],[Sales]]-tbl_Sales[[#This Row],[Total_Cost]]</f>
        <v>704.80000000000007</v>
      </c>
    </row>
    <row r="268" spans="1:14">
      <c r="A268" t="s">
        <v>272</v>
      </c>
      <c r="B268" s="4">
        <v>44977</v>
      </c>
      <c r="C268" t="s">
        <v>7252</v>
      </c>
      <c r="D268" t="str">
        <f>VLOOKUP(Sales_Data!$C268,tbl_Customers[],2,FALSE)</f>
        <v>Customer_1485</v>
      </c>
      <c r="E268" t="str">
        <f>VLOOKUP(tbl_Sales[[#This Row],[Customer_ID]],tbl_Customers[],5,0)</f>
        <v>West</v>
      </c>
      <c r="F268" t="s">
        <v>8554</v>
      </c>
      <c r="G268" t="str">
        <f>VLOOKUP(Sales_Data!$F268,tbl_Products[],2,FALSE)</f>
        <v>Product_55</v>
      </c>
      <c r="H268" t="str">
        <f>VLOOKUP(tbl_Sales[[#This Row],[Product_ID]],tbl_Products[],3,0)</f>
        <v>Apparel</v>
      </c>
      <c r="I268">
        <v>2</v>
      </c>
      <c r="J268" s="10">
        <f>VLOOKUP(tbl_Sales[[#This Row],[Product_ID]],tbl_Products[],4,0)</f>
        <v>36.08</v>
      </c>
      <c r="K268" s="6">
        <v>96.03</v>
      </c>
      <c r="L268" s="6">
        <f>tbl_Sales[[#This Row],[Price_per_Unit]]*tbl_Sales[[#This Row],[Quantity]]</f>
        <v>192.06</v>
      </c>
      <c r="M268" s="6">
        <f>tbl_Sales[[#This Row],[Cost_per_Unit]]*tbl_Sales[[#This Row],[Quantity]]</f>
        <v>72.16</v>
      </c>
      <c r="N268" s="6">
        <f>tbl_Sales[[#This Row],[Sales]]-tbl_Sales[[#This Row],[Total_Cost]]</f>
        <v>119.9</v>
      </c>
    </row>
    <row r="269" spans="1:14">
      <c r="A269" t="s">
        <v>273</v>
      </c>
      <c r="B269" s="4">
        <v>44958</v>
      </c>
      <c r="C269" t="s">
        <v>7253</v>
      </c>
      <c r="D269" t="str">
        <f>VLOOKUP(Sales_Data!$C269,tbl_Customers[],2,FALSE)</f>
        <v>Customer_1389</v>
      </c>
      <c r="E269" t="str">
        <f>VLOOKUP(tbl_Sales[[#This Row],[Customer_ID]],tbl_Customers[],5,0)</f>
        <v>South</v>
      </c>
      <c r="F269" t="s">
        <v>8503</v>
      </c>
      <c r="G269" t="str">
        <f>VLOOKUP(Sales_Data!$F269,tbl_Products[],2,FALSE)</f>
        <v>Product_19</v>
      </c>
      <c r="H269" t="str">
        <f>VLOOKUP(tbl_Sales[[#This Row],[Product_ID]],tbl_Products[],3,0)</f>
        <v>Apparel</v>
      </c>
      <c r="I269">
        <v>7</v>
      </c>
      <c r="J269" s="10">
        <f>VLOOKUP(tbl_Sales[[#This Row],[Product_ID]],tbl_Products[],4,0)</f>
        <v>41.78</v>
      </c>
      <c r="K269" s="6">
        <v>94.27</v>
      </c>
      <c r="L269" s="6">
        <f>tbl_Sales[[#This Row],[Price_per_Unit]]*tbl_Sales[[#This Row],[Quantity]]</f>
        <v>659.89</v>
      </c>
      <c r="M269" s="6">
        <f>tbl_Sales[[#This Row],[Cost_per_Unit]]*tbl_Sales[[#This Row],[Quantity]]</f>
        <v>292.46000000000004</v>
      </c>
      <c r="N269" s="6">
        <f>tbl_Sales[[#This Row],[Sales]]-tbl_Sales[[#This Row],[Total_Cost]]</f>
        <v>367.42999999999995</v>
      </c>
    </row>
    <row r="270" spans="1:14">
      <c r="A270" t="s">
        <v>274</v>
      </c>
      <c r="B270" s="4">
        <v>45133</v>
      </c>
      <c r="C270" t="s">
        <v>7254</v>
      </c>
      <c r="D270" t="str">
        <f>VLOOKUP(Sales_Data!$C270,tbl_Customers[],2,FALSE)</f>
        <v>Customer_647</v>
      </c>
      <c r="E270" t="str">
        <f>VLOOKUP(tbl_Sales[[#This Row],[Customer_ID]],tbl_Customers[],5,0)</f>
        <v>South</v>
      </c>
      <c r="F270" t="s">
        <v>8522</v>
      </c>
      <c r="G270" t="str">
        <f>VLOOKUP(Sales_Data!$F270,tbl_Products[],2,FALSE)</f>
        <v>Product_4</v>
      </c>
      <c r="H270" t="str">
        <f>VLOOKUP(tbl_Sales[[#This Row],[Product_ID]],tbl_Products[],3,0)</f>
        <v>Toys</v>
      </c>
      <c r="I270">
        <v>2</v>
      </c>
      <c r="J270" s="10">
        <f>VLOOKUP(tbl_Sales[[#This Row],[Product_ID]],tbl_Products[],4,0)</f>
        <v>14.75</v>
      </c>
      <c r="K270" s="6">
        <v>21.23</v>
      </c>
      <c r="L270" s="6">
        <f>tbl_Sales[[#This Row],[Price_per_Unit]]*tbl_Sales[[#This Row],[Quantity]]</f>
        <v>42.46</v>
      </c>
      <c r="M270" s="6">
        <f>tbl_Sales[[#This Row],[Cost_per_Unit]]*tbl_Sales[[#This Row],[Quantity]]</f>
        <v>29.5</v>
      </c>
      <c r="N270" s="6">
        <f>tbl_Sales[[#This Row],[Sales]]-tbl_Sales[[#This Row],[Total_Cost]]</f>
        <v>12.96</v>
      </c>
    </row>
    <row r="271" spans="1:14">
      <c r="A271" t="s">
        <v>275</v>
      </c>
      <c r="B271" s="4">
        <v>45100</v>
      </c>
      <c r="C271" t="s">
        <v>7255</v>
      </c>
      <c r="D271" t="str">
        <f>VLOOKUP(Sales_Data!$C271,tbl_Customers[],2,FALSE)</f>
        <v>Customer_1138</v>
      </c>
      <c r="E271" t="str">
        <f>VLOOKUP(tbl_Sales[[#This Row],[Customer_ID]],tbl_Customers[],5,0)</f>
        <v>South</v>
      </c>
      <c r="F271" t="s">
        <v>8540</v>
      </c>
      <c r="G271" t="str">
        <f>VLOOKUP(Sales_Data!$F271,tbl_Products[],2,FALSE)</f>
        <v>Product_37</v>
      </c>
      <c r="H271" t="str">
        <f>VLOOKUP(tbl_Sales[[#This Row],[Product_ID]],tbl_Products[],3,0)</f>
        <v>Toys</v>
      </c>
      <c r="I271">
        <v>4</v>
      </c>
      <c r="J271" s="10">
        <f>VLOOKUP(tbl_Sales[[#This Row],[Product_ID]],tbl_Products[],4,0)</f>
        <v>29.86</v>
      </c>
      <c r="K271" s="6">
        <v>48.07</v>
      </c>
      <c r="L271" s="6">
        <f>tbl_Sales[[#This Row],[Price_per_Unit]]*tbl_Sales[[#This Row],[Quantity]]</f>
        <v>192.28</v>
      </c>
      <c r="M271" s="6">
        <f>tbl_Sales[[#This Row],[Cost_per_Unit]]*tbl_Sales[[#This Row],[Quantity]]</f>
        <v>119.44</v>
      </c>
      <c r="N271" s="6">
        <f>tbl_Sales[[#This Row],[Sales]]-tbl_Sales[[#This Row],[Total_Cost]]</f>
        <v>72.84</v>
      </c>
    </row>
    <row r="272" spans="1:14">
      <c r="A272" t="s">
        <v>276</v>
      </c>
      <c r="B272" s="4">
        <v>44982</v>
      </c>
      <c r="C272" t="s">
        <v>7256</v>
      </c>
      <c r="D272" t="str">
        <f>VLOOKUP(Sales_Data!$C272,tbl_Customers[],2,FALSE)</f>
        <v>Customer_1098</v>
      </c>
      <c r="E272" t="str">
        <f>VLOOKUP(tbl_Sales[[#This Row],[Customer_ID]],tbl_Customers[],5,0)</f>
        <v>East</v>
      </c>
      <c r="F272" t="s">
        <v>8513</v>
      </c>
      <c r="G272" t="str">
        <f>VLOOKUP(Sales_Data!$F272,tbl_Products[],2,FALSE)</f>
        <v>Product_59</v>
      </c>
      <c r="H272" t="str">
        <f>VLOOKUP(tbl_Sales[[#This Row],[Product_ID]],tbl_Products[],3,0)</f>
        <v>Home Goods</v>
      </c>
      <c r="I272">
        <v>9</v>
      </c>
      <c r="J272" s="10">
        <f>VLOOKUP(tbl_Sales[[#This Row],[Product_ID]],tbl_Products[],4,0)</f>
        <v>40.85</v>
      </c>
      <c r="K272" s="6">
        <v>80.989999999999995</v>
      </c>
      <c r="L272" s="6">
        <f>tbl_Sales[[#This Row],[Price_per_Unit]]*tbl_Sales[[#This Row],[Quantity]]</f>
        <v>728.91</v>
      </c>
      <c r="M272" s="6">
        <f>tbl_Sales[[#This Row],[Cost_per_Unit]]*tbl_Sales[[#This Row],[Quantity]]</f>
        <v>367.65000000000003</v>
      </c>
      <c r="N272" s="6">
        <f>tbl_Sales[[#This Row],[Sales]]-tbl_Sales[[#This Row],[Total_Cost]]</f>
        <v>361.25999999999993</v>
      </c>
    </row>
    <row r="273" spans="1:14">
      <c r="A273" t="s">
        <v>277</v>
      </c>
      <c r="B273" s="4">
        <v>45054</v>
      </c>
      <c r="C273" t="s">
        <v>7257</v>
      </c>
      <c r="D273" t="str">
        <f>VLOOKUP(Sales_Data!$C273,tbl_Customers[],2,FALSE)</f>
        <v>Customer_39</v>
      </c>
      <c r="E273" t="str">
        <f>VLOOKUP(tbl_Sales[[#This Row],[Customer_ID]],tbl_Customers[],5,0)</f>
        <v>East</v>
      </c>
      <c r="F273" t="s">
        <v>8539</v>
      </c>
      <c r="G273" t="str">
        <f>VLOOKUP(Sales_Data!$F273,tbl_Products[],2,FALSE)</f>
        <v>Product_16</v>
      </c>
      <c r="H273" t="str">
        <f>VLOOKUP(tbl_Sales[[#This Row],[Product_ID]],tbl_Products[],3,0)</f>
        <v>Home Goods</v>
      </c>
      <c r="I273">
        <v>4</v>
      </c>
      <c r="J273" s="10">
        <f>VLOOKUP(tbl_Sales[[#This Row],[Product_ID]],tbl_Products[],4,0)</f>
        <v>15.25</v>
      </c>
      <c r="K273" s="6">
        <v>36.07</v>
      </c>
      <c r="L273" s="6">
        <f>tbl_Sales[[#This Row],[Price_per_Unit]]*tbl_Sales[[#This Row],[Quantity]]</f>
        <v>144.28</v>
      </c>
      <c r="M273" s="6">
        <f>tbl_Sales[[#This Row],[Cost_per_Unit]]*tbl_Sales[[#This Row],[Quantity]]</f>
        <v>61</v>
      </c>
      <c r="N273" s="6">
        <f>tbl_Sales[[#This Row],[Sales]]-tbl_Sales[[#This Row],[Total_Cost]]</f>
        <v>83.28</v>
      </c>
    </row>
    <row r="274" spans="1:14">
      <c r="A274" t="s">
        <v>278</v>
      </c>
      <c r="B274" s="4">
        <v>45025</v>
      </c>
      <c r="C274" t="s">
        <v>7258</v>
      </c>
      <c r="D274" t="str">
        <f>VLOOKUP(Sales_Data!$C274,tbl_Customers[],2,FALSE)</f>
        <v>Customer_427</v>
      </c>
      <c r="E274" t="str">
        <f>VLOOKUP(tbl_Sales[[#This Row],[Customer_ID]],tbl_Customers[],5,0)</f>
        <v>South</v>
      </c>
      <c r="F274" t="s">
        <v>8497</v>
      </c>
      <c r="G274" t="str">
        <f>VLOOKUP(Sales_Data!$F274,tbl_Products[],2,FALSE)</f>
        <v>Product_73</v>
      </c>
      <c r="H274" t="str">
        <f>VLOOKUP(tbl_Sales[[#This Row],[Product_ID]],tbl_Products[],3,0)</f>
        <v>Apparel</v>
      </c>
      <c r="I274">
        <v>2</v>
      </c>
      <c r="J274" s="10">
        <f>VLOOKUP(tbl_Sales[[#This Row],[Product_ID]],tbl_Products[],4,0)</f>
        <v>1.21</v>
      </c>
      <c r="K274" s="6">
        <v>29.83</v>
      </c>
      <c r="L274" s="6">
        <f>tbl_Sales[[#This Row],[Price_per_Unit]]*tbl_Sales[[#This Row],[Quantity]]</f>
        <v>59.66</v>
      </c>
      <c r="M274" s="6">
        <f>tbl_Sales[[#This Row],[Cost_per_Unit]]*tbl_Sales[[#This Row],[Quantity]]</f>
        <v>2.42</v>
      </c>
      <c r="N274" s="6">
        <f>tbl_Sales[[#This Row],[Sales]]-tbl_Sales[[#This Row],[Total_Cost]]</f>
        <v>57.239999999999995</v>
      </c>
    </row>
    <row r="275" spans="1:14">
      <c r="A275" t="s">
        <v>279</v>
      </c>
      <c r="B275" s="4">
        <v>45024</v>
      </c>
      <c r="C275" t="s">
        <v>7259</v>
      </c>
      <c r="D275" t="str">
        <f>VLOOKUP(Sales_Data!$C275,tbl_Customers[],2,FALSE)</f>
        <v>Customer_1183</v>
      </c>
      <c r="E275" t="str">
        <f>VLOOKUP(tbl_Sales[[#This Row],[Customer_ID]],tbl_Customers[],5,0)</f>
        <v>East</v>
      </c>
      <c r="F275" t="s">
        <v>8553</v>
      </c>
      <c r="G275" t="str">
        <f>VLOOKUP(Sales_Data!$F275,tbl_Products[],2,FALSE)</f>
        <v>Product_50</v>
      </c>
      <c r="H275" t="str">
        <f>VLOOKUP(tbl_Sales[[#This Row],[Product_ID]],tbl_Products[],3,0)</f>
        <v>Apparel</v>
      </c>
      <c r="I275">
        <v>7</v>
      </c>
      <c r="J275" s="10">
        <f>VLOOKUP(tbl_Sales[[#This Row],[Product_ID]],tbl_Products[],4,0)</f>
        <v>42.74</v>
      </c>
      <c r="K275" s="6">
        <v>64.45</v>
      </c>
      <c r="L275" s="6">
        <f>tbl_Sales[[#This Row],[Price_per_Unit]]*tbl_Sales[[#This Row],[Quantity]]</f>
        <v>451.15000000000003</v>
      </c>
      <c r="M275" s="6">
        <f>tbl_Sales[[#This Row],[Cost_per_Unit]]*tbl_Sales[[#This Row],[Quantity]]</f>
        <v>299.18</v>
      </c>
      <c r="N275" s="6">
        <f>tbl_Sales[[#This Row],[Sales]]-tbl_Sales[[#This Row],[Total_Cost]]</f>
        <v>151.97000000000003</v>
      </c>
    </row>
    <row r="276" spans="1:14">
      <c r="A276" t="s">
        <v>280</v>
      </c>
      <c r="B276" s="4">
        <v>45201</v>
      </c>
      <c r="C276" t="s">
        <v>7260</v>
      </c>
      <c r="D276" t="str">
        <f>VLOOKUP(Sales_Data!$C276,tbl_Customers[],2,FALSE)</f>
        <v>Customer_1404</v>
      </c>
      <c r="E276" t="str">
        <f>VLOOKUP(tbl_Sales[[#This Row],[Customer_ID]],tbl_Customers[],5,0)</f>
        <v>East</v>
      </c>
      <c r="F276" t="s">
        <v>8514</v>
      </c>
      <c r="G276" t="str">
        <f>VLOOKUP(Sales_Data!$F276,tbl_Products[],2,FALSE)</f>
        <v>Product_2</v>
      </c>
      <c r="H276" t="str">
        <f>VLOOKUP(tbl_Sales[[#This Row],[Product_ID]],tbl_Products[],3,0)</f>
        <v>Health</v>
      </c>
      <c r="I276">
        <v>1</v>
      </c>
      <c r="J276" s="10">
        <f>VLOOKUP(tbl_Sales[[#This Row],[Product_ID]],tbl_Products[],4,0)</f>
        <v>12.41</v>
      </c>
      <c r="K276" s="6">
        <v>98.24</v>
      </c>
      <c r="L276" s="6">
        <f>tbl_Sales[[#This Row],[Price_per_Unit]]*tbl_Sales[[#This Row],[Quantity]]</f>
        <v>98.24</v>
      </c>
      <c r="M276" s="6">
        <f>tbl_Sales[[#This Row],[Cost_per_Unit]]*tbl_Sales[[#This Row],[Quantity]]</f>
        <v>12.41</v>
      </c>
      <c r="N276" s="6">
        <f>tbl_Sales[[#This Row],[Sales]]-tbl_Sales[[#This Row],[Total_Cost]]</f>
        <v>85.83</v>
      </c>
    </row>
    <row r="277" spans="1:14">
      <c r="A277" t="s">
        <v>281</v>
      </c>
      <c r="B277" s="4">
        <v>45156</v>
      </c>
      <c r="C277" t="s">
        <v>7261</v>
      </c>
      <c r="D277" t="str">
        <f>VLOOKUP(Sales_Data!$C277,tbl_Customers[],2,FALSE)</f>
        <v>Customer_680</v>
      </c>
      <c r="E277" t="str">
        <f>VLOOKUP(tbl_Sales[[#This Row],[Customer_ID]],tbl_Customers[],5,0)</f>
        <v>North</v>
      </c>
      <c r="F277" t="s">
        <v>8537</v>
      </c>
      <c r="G277" t="str">
        <f>VLOOKUP(Sales_Data!$F277,tbl_Products[],2,FALSE)</f>
        <v>Product_75</v>
      </c>
      <c r="H277" t="str">
        <f>VLOOKUP(tbl_Sales[[#This Row],[Product_ID]],tbl_Products[],3,0)</f>
        <v>Electronics</v>
      </c>
      <c r="I277">
        <v>9</v>
      </c>
      <c r="J277" s="10">
        <f>VLOOKUP(tbl_Sales[[#This Row],[Product_ID]],tbl_Products[],4,0)</f>
        <v>2.25</v>
      </c>
      <c r="K277" s="6">
        <v>56.56</v>
      </c>
      <c r="L277" s="6">
        <f>tbl_Sales[[#This Row],[Price_per_Unit]]*tbl_Sales[[#This Row],[Quantity]]</f>
        <v>509.04</v>
      </c>
      <c r="M277" s="6">
        <f>tbl_Sales[[#This Row],[Cost_per_Unit]]*tbl_Sales[[#This Row],[Quantity]]</f>
        <v>20.25</v>
      </c>
      <c r="N277" s="6">
        <f>tbl_Sales[[#This Row],[Sales]]-tbl_Sales[[#This Row],[Total_Cost]]</f>
        <v>488.79</v>
      </c>
    </row>
    <row r="278" spans="1:14">
      <c r="A278" t="s">
        <v>282</v>
      </c>
      <c r="B278" s="4">
        <v>44998</v>
      </c>
      <c r="C278" t="s">
        <v>7186</v>
      </c>
      <c r="D278" t="str">
        <f>VLOOKUP(Sales_Data!$C278,tbl_Customers[],2,FALSE)</f>
        <v>Customer_725</v>
      </c>
      <c r="E278" t="str">
        <f>VLOOKUP(tbl_Sales[[#This Row],[Customer_ID]],tbl_Customers[],5,0)</f>
        <v>North</v>
      </c>
      <c r="F278" t="s">
        <v>8505</v>
      </c>
      <c r="G278" t="str">
        <f>VLOOKUP(Sales_Data!$F278,tbl_Products[],2,FALSE)</f>
        <v>Product_39</v>
      </c>
      <c r="H278" t="str">
        <f>VLOOKUP(tbl_Sales[[#This Row],[Product_ID]],tbl_Products[],3,0)</f>
        <v>Toys</v>
      </c>
      <c r="I278">
        <v>3</v>
      </c>
      <c r="J278" s="10">
        <f>VLOOKUP(tbl_Sales[[#This Row],[Product_ID]],tbl_Products[],4,0)</f>
        <v>32.950000000000003</v>
      </c>
      <c r="K278" s="6">
        <v>38.549999999999997</v>
      </c>
      <c r="L278" s="6">
        <f>tbl_Sales[[#This Row],[Price_per_Unit]]*tbl_Sales[[#This Row],[Quantity]]</f>
        <v>115.64999999999999</v>
      </c>
      <c r="M278" s="6">
        <f>tbl_Sales[[#This Row],[Cost_per_Unit]]*tbl_Sales[[#This Row],[Quantity]]</f>
        <v>98.850000000000009</v>
      </c>
      <c r="N278" s="6">
        <f>tbl_Sales[[#This Row],[Sales]]-tbl_Sales[[#This Row],[Total_Cost]]</f>
        <v>16.799999999999983</v>
      </c>
    </row>
    <row r="279" spans="1:14">
      <c r="A279" t="s">
        <v>283</v>
      </c>
      <c r="B279" s="4">
        <v>45143</v>
      </c>
      <c r="C279" t="s">
        <v>7262</v>
      </c>
      <c r="D279" t="str">
        <f>VLOOKUP(Sales_Data!$C279,tbl_Customers[],2,FALSE)</f>
        <v>Customer_136</v>
      </c>
      <c r="E279" t="str">
        <f>VLOOKUP(tbl_Sales[[#This Row],[Customer_ID]],tbl_Customers[],5,0)</f>
        <v>North</v>
      </c>
      <c r="F279" t="s">
        <v>8552</v>
      </c>
      <c r="G279" t="str">
        <f>VLOOKUP(Sales_Data!$F279,tbl_Products[],2,FALSE)</f>
        <v>Product_5</v>
      </c>
      <c r="H279" t="str">
        <f>VLOOKUP(tbl_Sales[[#This Row],[Product_ID]],tbl_Products[],3,0)</f>
        <v>Health</v>
      </c>
      <c r="I279">
        <v>4</v>
      </c>
      <c r="J279" s="10">
        <f>VLOOKUP(tbl_Sales[[#This Row],[Product_ID]],tbl_Products[],4,0)</f>
        <v>35.39</v>
      </c>
      <c r="K279" s="6">
        <v>84.73</v>
      </c>
      <c r="L279" s="6">
        <f>tbl_Sales[[#This Row],[Price_per_Unit]]*tbl_Sales[[#This Row],[Quantity]]</f>
        <v>338.92</v>
      </c>
      <c r="M279" s="6">
        <f>tbl_Sales[[#This Row],[Cost_per_Unit]]*tbl_Sales[[#This Row],[Quantity]]</f>
        <v>141.56</v>
      </c>
      <c r="N279" s="6">
        <f>tbl_Sales[[#This Row],[Sales]]-tbl_Sales[[#This Row],[Total_Cost]]</f>
        <v>197.36</v>
      </c>
    </row>
    <row r="280" spans="1:14">
      <c r="A280" t="s">
        <v>284</v>
      </c>
      <c r="B280" s="4">
        <v>45020</v>
      </c>
      <c r="C280" t="s">
        <v>7263</v>
      </c>
      <c r="D280" t="str">
        <f>VLOOKUP(Sales_Data!$C280,tbl_Customers[],2,FALSE)</f>
        <v>Customer_306</v>
      </c>
      <c r="E280" t="str">
        <f>VLOOKUP(tbl_Sales[[#This Row],[Customer_ID]],tbl_Customers[],5,0)</f>
        <v>West</v>
      </c>
      <c r="F280" t="s">
        <v>8559</v>
      </c>
      <c r="G280" t="str">
        <f>VLOOKUP(Sales_Data!$F280,tbl_Products[],2,FALSE)</f>
        <v>Product_57</v>
      </c>
      <c r="H280" t="str">
        <f>VLOOKUP(tbl_Sales[[#This Row],[Product_ID]],tbl_Products[],3,0)</f>
        <v>Toys</v>
      </c>
      <c r="I280">
        <v>3</v>
      </c>
      <c r="J280" s="10">
        <f>VLOOKUP(tbl_Sales[[#This Row],[Product_ID]],tbl_Products[],4,0)</f>
        <v>31.85</v>
      </c>
      <c r="K280" s="6">
        <v>99.46</v>
      </c>
      <c r="L280" s="6">
        <f>tbl_Sales[[#This Row],[Price_per_Unit]]*tbl_Sales[[#This Row],[Quantity]]</f>
        <v>298.38</v>
      </c>
      <c r="M280" s="6">
        <f>tbl_Sales[[#This Row],[Cost_per_Unit]]*tbl_Sales[[#This Row],[Quantity]]</f>
        <v>95.550000000000011</v>
      </c>
      <c r="N280" s="6">
        <f>tbl_Sales[[#This Row],[Sales]]-tbl_Sales[[#This Row],[Total_Cost]]</f>
        <v>202.82999999999998</v>
      </c>
    </row>
    <row r="281" spans="1:14">
      <c r="A281" t="s">
        <v>285</v>
      </c>
      <c r="B281" s="4">
        <v>45069</v>
      </c>
      <c r="C281" t="s">
        <v>7264</v>
      </c>
      <c r="D281" t="str">
        <f>VLOOKUP(Sales_Data!$C281,tbl_Customers[],2,FALSE)</f>
        <v>Customer_575</v>
      </c>
      <c r="E281" t="str">
        <f>VLOOKUP(tbl_Sales[[#This Row],[Customer_ID]],tbl_Customers[],5,0)</f>
        <v>West</v>
      </c>
      <c r="F281" t="s">
        <v>8495</v>
      </c>
      <c r="G281" t="str">
        <f>VLOOKUP(Sales_Data!$F281,tbl_Products[],2,FALSE)</f>
        <v>Product_6</v>
      </c>
      <c r="H281" t="str">
        <f>VLOOKUP(tbl_Sales[[#This Row],[Product_ID]],tbl_Products[],3,0)</f>
        <v>Apparel</v>
      </c>
      <c r="I281">
        <v>9</v>
      </c>
      <c r="J281" s="10">
        <f>VLOOKUP(tbl_Sales[[#This Row],[Product_ID]],tbl_Products[],4,0)</f>
        <v>33.65</v>
      </c>
      <c r="K281" s="6">
        <v>18.5</v>
      </c>
      <c r="L281" s="6">
        <f>tbl_Sales[[#This Row],[Price_per_Unit]]*tbl_Sales[[#This Row],[Quantity]]</f>
        <v>166.5</v>
      </c>
      <c r="M281" s="6">
        <f>tbl_Sales[[#This Row],[Cost_per_Unit]]*tbl_Sales[[#This Row],[Quantity]]</f>
        <v>302.84999999999997</v>
      </c>
      <c r="N281" s="6">
        <f>tbl_Sales[[#This Row],[Sales]]-tbl_Sales[[#This Row],[Total_Cost]]</f>
        <v>-136.34999999999997</v>
      </c>
    </row>
    <row r="282" spans="1:14">
      <c r="A282" t="s">
        <v>286</v>
      </c>
      <c r="B282" s="4">
        <v>45163</v>
      </c>
      <c r="C282" t="s">
        <v>7265</v>
      </c>
      <c r="D282" t="str">
        <f>VLOOKUP(Sales_Data!$C282,tbl_Customers[],2,FALSE)</f>
        <v>Customer_64</v>
      </c>
      <c r="E282" t="str">
        <f>VLOOKUP(tbl_Sales[[#This Row],[Customer_ID]],tbl_Customers[],5,0)</f>
        <v>East</v>
      </c>
      <c r="F282" t="s">
        <v>8515</v>
      </c>
      <c r="G282" t="str">
        <f>VLOOKUP(Sales_Data!$F282,tbl_Products[],2,FALSE)</f>
        <v>Product_46</v>
      </c>
      <c r="H282" t="str">
        <f>VLOOKUP(tbl_Sales[[#This Row],[Product_ID]],tbl_Products[],3,0)</f>
        <v>Health</v>
      </c>
      <c r="I282">
        <v>5</v>
      </c>
      <c r="J282" s="10">
        <f>VLOOKUP(tbl_Sales[[#This Row],[Product_ID]],tbl_Products[],4,0)</f>
        <v>19.34</v>
      </c>
      <c r="K282" s="6">
        <v>56.85</v>
      </c>
      <c r="L282" s="6">
        <f>tbl_Sales[[#This Row],[Price_per_Unit]]*tbl_Sales[[#This Row],[Quantity]]</f>
        <v>284.25</v>
      </c>
      <c r="M282" s="6">
        <f>tbl_Sales[[#This Row],[Cost_per_Unit]]*tbl_Sales[[#This Row],[Quantity]]</f>
        <v>96.7</v>
      </c>
      <c r="N282" s="6">
        <f>tbl_Sales[[#This Row],[Sales]]-tbl_Sales[[#This Row],[Total_Cost]]</f>
        <v>187.55</v>
      </c>
    </row>
    <row r="283" spans="1:14">
      <c r="A283" t="s">
        <v>287</v>
      </c>
      <c r="B283" s="4">
        <v>45054</v>
      </c>
      <c r="C283" t="s">
        <v>7266</v>
      </c>
      <c r="D283" t="str">
        <f>VLOOKUP(Sales_Data!$C283,tbl_Customers[],2,FALSE)</f>
        <v>Customer_695</v>
      </c>
      <c r="E283" t="str">
        <f>VLOOKUP(tbl_Sales[[#This Row],[Customer_ID]],tbl_Customers[],5,0)</f>
        <v>West</v>
      </c>
      <c r="F283" t="s">
        <v>8549</v>
      </c>
      <c r="G283" t="str">
        <f>VLOOKUP(Sales_Data!$F283,tbl_Products[],2,FALSE)</f>
        <v>Product_18</v>
      </c>
      <c r="H283" t="str">
        <f>VLOOKUP(tbl_Sales[[#This Row],[Product_ID]],tbl_Products[],3,0)</f>
        <v>Health</v>
      </c>
      <c r="I283">
        <v>1</v>
      </c>
      <c r="J283" s="10">
        <f>VLOOKUP(tbl_Sales[[#This Row],[Product_ID]],tbl_Products[],4,0)</f>
        <v>41.18</v>
      </c>
      <c r="K283" s="6">
        <v>95.03</v>
      </c>
      <c r="L283" s="6">
        <f>tbl_Sales[[#This Row],[Price_per_Unit]]*tbl_Sales[[#This Row],[Quantity]]</f>
        <v>95.03</v>
      </c>
      <c r="M283" s="6">
        <f>tbl_Sales[[#This Row],[Cost_per_Unit]]*tbl_Sales[[#This Row],[Quantity]]</f>
        <v>41.18</v>
      </c>
      <c r="N283" s="6">
        <f>tbl_Sales[[#This Row],[Sales]]-tbl_Sales[[#This Row],[Total_Cost]]</f>
        <v>53.85</v>
      </c>
    </row>
    <row r="284" spans="1:14">
      <c r="A284" t="s">
        <v>288</v>
      </c>
      <c r="B284" s="4">
        <v>44965</v>
      </c>
      <c r="C284" t="s">
        <v>7267</v>
      </c>
      <c r="D284" t="str">
        <f>VLOOKUP(Sales_Data!$C284,tbl_Customers[],2,FALSE)</f>
        <v>Customer_769</v>
      </c>
      <c r="E284" t="str">
        <f>VLOOKUP(tbl_Sales[[#This Row],[Customer_ID]],tbl_Customers[],5,0)</f>
        <v>East</v>
      </c>
      <c r="F284" t="s">
        <v>8541</v>
      </c>
      <c r="G284" t="str">
        <f>VLOOKUP(Sales_Data!$F284,tbl_Products[],2,FALSE)</f>
        <v>Product_60</v>
      </c>
      <c r="H284" t="str">
        <f>VLOOKUP(tbl_Sales[[#This Row],[Product_ID]],tbl_Products[],3,0)</f>
        <v>Health</v>
      </c>
      <c r="I284">
        <v>7</v>
      </c>
      <c r="J284" s="10">
        <f>VLOOKUP(tbl_Sales[[#This Row],[Product_ID]],tbl_Products[],4,0)</f>
        <v>1.01</v>
      </c>
      <c r="K284" s="6">
        <v>11.82</v>
      </c>
      <c r="L284" s="6">
        <f>tbl_Sales[[#This Row],[Price_per_Unit]]*tbl_Sales[[#This Row],[Quantity]]</f>
        <v>82.740000000000009</v>
      </c>
      <c r="M284" s="6">
        <f>tbl_Sales[[#This Row],[Cost_per_Unit]]*tbl_Sales[[#This Row],[Quantity]]</f>
        <v>7.07</v>
      </c>
      <c r="N284" s="6">
        <f>tbl_Sales[[#This Row],[Sales]]-tbl_Sales[[#This Row],[Total_Cost]]</f>
        <v>75.670000000000016</v>
      </c>
    </row>
    <row r="285" spans="1:14">
      <c r="A285" t="s">
        <v>289</v>
      </c>
      <c r="B285" s="4">
        <v>45153</v>
      </c>
      <c r="C285" t="s">
        <v>7268</v>
      </c>
      <c r="D285" t="str">
        <f>VLOOKUP(Sales_Data!$C285,tbl_Customers[],2,FALSE)</f>
        <v>Customer_1284</v>
      </c>
      <c r="E285" t="str">
        <f>VLOOKUP(tbl_Sales[[#This Row],[Customer_ID]],tbl_Customers[],5,0)</f>
        <v>East</v>
      </c>
      <c r="F285" t="s">
        <v>8513</v>
      </c>
      <c r="G285" t="str">
        <f>VLOOKUP(Sales_Data!$F285,tbl_Products[],2,FALSE)</f>
        <v>Product_59</v>
      </c>
      <c r="H285" t="str">
        <f>VLOOKUP(tbl_Sales[[#This Row],[Product_ID]],tbl_Products[],3,0)</f>
        <v>Home Goods</v>
      </c>
      <c r="I285">
        <v>4</v>
      </c>
      <c r="J285" s="10">
        <f>VLOOKUP(tbl_Sales[[#This Row],[Product_ID]],tbl_Products[],4,0)</f>
        <v>40.85</v>
      </c>
      <c r="K285" s="6">
        <v>10.3</v>
      </c>
      <c r="L285" s="6">
        <f>tbl_Sales[[#This Row],[Price_per_Unit]]*tbl_Sales[[#This Row],[Quantity]]</f>
        <v>41.2</v>
      </c>
      <c r="M285" s="6">
        <f>tbl_Sales[[#This Row],[Cost_per_Unit]]*tbl_Sales[[#This Row],[Quantity]]</f>
        <v>163.4</v>
      </c>
      <c r="N285" s="6">
        <f>tbl_Sales[[#This Row],[Sales]]-tbl_Sales[[#This Row],[Total_Cost]]</f>
        <v>-122.2</v>
      </c>
    </row>
    <row r="286" spans="1:14">
      <c r="A286" t="s">
        <v>290</v>
      </c>
      <c r="B286" s="4">
        <v>45208</v>
      </c>
      <c r="C286" t="s">
        <v>7269</v>
      </c>
      <c r="D286" t="str">
        <f>VLOOKUP(Sales_Data!$C286,tbl_Customers[],2,FALSE)</f>
        <v>Customer_1095</v>
      </c>
      <c r="E286" t="str">
        <f>VLOOKUP(tbl_Sales[[#This Row],[Customer_ID]],tbl_Customers[],5,0)</f>
        <v>West</v>
      </c>
      <c r="F286" t="s">
        <v>8531</v>
      </c>
      <c r="G286" t="str">
        <f>VLOOKUP(Sales_Data!$F286,tbl_Products[],2,FALSE)</f>
        <v>Product_36</v>
      </c>
      <c r="H286" t="str">
        <f>VLOOKUP(tbl_Sales[[#This Row],[Product_ID]],tbl_Products[],3,0)</f>
        <v>Home Goods</v>
      </c>
      <c r="I286">
        <v>5</v>
      </c>
      <c r="J286" s="10">
        <f>VLOOKUP(tbl_Sales[[#This Row],[Product_ID]],tbl_Products[],4,0)</f>
        <v>32.54</v>
      </c>
      <c r="K286" s="6">
        <v>84.52</v>
      </c>
      <c r="L286" s="6">
        <f>tbl_Sales[[#This Row],[Price_per_Unit]]*tbl_Sales[[#This Row],[Quantity]]</f>
        <v>422.59999999999997</v>
      </c>
      <c r="M286" s="6">
        <f>tbl_Sales[[#This Row],[Cost_per_Unit]]*tbl_Sales[[#This Row],[Quantity]]</f>
        <v>162.69999999999999</v>
      </c>
      <c r="N286" s="6">
        <f>tbl_Sales[[#This Row],[Sales]]-tbl_Sales[[#This Row],[Total_Cost]]</f>
        <v>259.89999999999998</v>
      </c>
    </row>
    <row r="287" spans="1:14">
      <c r="A287" t="s">
        <v>291</v>
      </c>
      <c r="B287" s="4">
        <v>44977</v>
      </c>
      <c r="C287" t="s">
        <v>7270</v>
      </c>
      <c r="D287" t="str">
        <f>VLOOKUP(Sales_Data!$C287,tbl_Customers[],2,FALSE)</f>
        <v>Customer_340</v>
      </c>
      <c r="E287" t="str">
        <f>VLOOKUP(tbl_Sales[[#This Row],[Customer_ID]],tbl_Customers[],5,0)</f>
        <v>West</v>
      </c>
      <c r="F287" t="s">
        <v>8514</v>
      </c>
      <c r="G287" t="str">
        <f>VLOOKUP(Sales_Data!$F287,tbl_Products[],2,FALSE)</f>
        <v>Product_2</v>
      </c>
      <c r="H287" t="str">
        <f>VLOOKUP(tbl_Sales[[#This Row],[Product_ID]],tbl_Products[],3,0)</f>
        <v>Health</v>
      </c>
      <c r="I287">
        <v>8</v>
      </c>
      <c r="J287" s="10">
        <f>VLOOKUP(tbl_Sales[[#This Row],[Product_ID]],tbl_Products[],4,0)</f>
        <v>12.41</v>
      </c>
      <c r="K287" s="6">
        <v>6</v>
      </c>
      <c r="L287" s="6">
        <f>tbl_Sales[[#This Row],[Price_per_Unit]]*tbl_Sales[[#This Row],[Quantity]]</f>
        <v>48</v>
      </c>
      <c r="M287" s="6">
        <f>tbl_Sales[[#This Row],[Cost_per_Unit]]*tbl_Sales[[#This Row],[Quantity]]</f>
        <v>99.28</v>
      </c>
      <c r="N287" s="6">
        <f>tbl_Sales[[#This Row],[Sales]]-tbl_Sales[[#This Row],[Total_Cost]]</f>
        <v>-51.28</v>
      </c>
    </row>
    <row r="288" spans="1:14">
      <c r="A288" t="s">
        <v>292</v>
      </c>
      <c r="B288" s="4">
        <v>44952</v>
      </c>
      <c r="C288" t="s">
        <v>7271</v>
      </c>
      <c r="D288" t="str">
        <f>VLOOKUP(Sales_Data!$C288,tbl_Customers[],2,FALSE)</f>
        <v>Customer_1170</v>
      </c>
      <c r="E288" t="str">
        <f>VLOOKUP(tbl_Sales[[#This Row],[Customer_ID]],tbl_Customers[],5,0)</f>
        <v>East</v>
      </c>
      <c r="F288" t="s">
        <v>8544</v>
      </c>
      <c r="G288" t="str">
        <f>VLOOKUP(Sales_Data!$F288,tbl_Products[],2,FALSE)</f>
        <v>Product_21</v>
      </c>
      <c r="H288" t="str">
        <f>VLOOKUP(tbl_Sales[[#This Row],[Product_ID]],tbl_Products[],3,0)</f>
        <v>Toys</v>
      </c>
      <c r="I288">
        <v>3</v>
      </c>
      <c r="J288" s="10">
        <f>VLOOKUP(tbl_Sales[[#This Row],[Product_ID]],tbl_Products[],4,0)</f>
        <v>3.13</v>
      </c>
      <c r="K288" s="6">
        <v>23.9</v>
      </c>
      <c r="L288" s="6">
        <f>tbl_Sales[[#This Row],[Price_per_Unit]]*tbl_Sales[[#This Row],[Quantity]]</f>
        <v>71.699999999999989</v>
      </c>
      <c r="M288" s="6">
        <f>tbl_Sales[[#This Row],[Cost_per_Unit]]*tbl_Sales[[#This Row],[Quantity]]</f>
        <v>9.39</v>
      </c>
      <c r="N288" s="6">
        <f>tbl_Sales[[#This Row],[Sales]]-tbl_Sales[[#This Row],[Total_Cost]]</f>
        <v>62.309999999999988</v>
      </c>
    </row>
    <row r="289" spans="1:14">
      <c r="A289" t="s">
        <v>293</v>
      </c>
      <c r="B289" s="4">
        <v>45260</v>
      </c>
      <c r="C289" t="s">
        <v>7272</v>
      </c>
      <c r="D289" t="str">
        <f>VLOOKUP(Sales_Data!$C289,tbl_Customers[],2,FALSE)</f>
        <v>Customer_1241</v>
      </c>
      <c r="E289" t="str">
        <f>VLOOKUP(tbl_Sales[[#This Row],[Customer_ID]],tbl_Customers[],5,0)</f>
        <v>North</v>
      </c>
      <c r="F289" t="s">
        <v>8515</v>
      </c>
      <c r="G289" t="str">
        <f>VLOOKUP(Sales_Data!$F289,tbl_Products[],2,FALSE)</f>
        <v>Product_46</v>
      </c>
      <c r="H289" t="str">
        <f>VLOOKUP(tbl_Sales[[#This Row],[Product_ID]],tbl_Products[],3,0)</f>
        <v>Health</v>
      </c>
      <c r="I289">
        <v>6</v>
      </c>
      <c r="J289" s="10">
        <f>VLOOKUP(tbl_Sales[[#This Row],[Product_ID]],tbl_Products[],4,0)</f>
        <v>19.34</v>
      </c>
      <c r="K289" s="6">
        <v>54.06</v>
      </c>
      <c r="L289" s="6">
        <f>tbl_Sales[[#This Row],[Price_per_Unit]]*tbl_Sales[[#This Row],[Quantity]]</f>
        <v>324.36</v>
      </c>
      <c r="M289" s="6">
        <f>tbl_Sales[[#This Row],[Cost_per_Unit]]*tbl_Sales[[#This Row],[Quantity]]</f>
        <v>116.03999999999999</v>
      </c>
      <c r="N289" s="6">
        <f>tbl_Sales[[#This Row],[Sales]]-tbl_Sales[[#This Row],[Total_Cost]]</f>
        <v>208.32000000000002</v>
      </c>
    </row>
    <row r="290" spans="1:14">
      <c r="A290" t="s">
        <v>294</v>
      </c>
      <c r="B290" s="4">
        <v>45203</v>
      </c>
      <c r="C290" t="s">
        <v>7273</v>
      </c>
      <c r="D290" t="str">
        <f>VLOOKUP(Sales_Data!$C290,tbl_Customers[],2,FALSE)</f>
        <v>Customer_798</v>
      </c>
      <c r="E290" t="str">
        <f>VLOOKUP(tbl_Sales[[#This Row],[Customer_ID]],tbl_Customers[],5,0)</f>
        <v>East</v>
      </c>
      <c r="F290" t="s">
        <v>8501</v>
      </c>
      <c r="G290" t="str">
        <f>VLOOKUP(Sales_Data!$F290,tbl_Products[],2,FALSE)</f>
        <v>Product_65</v>
      </c>
      <c r="H290" t="str">
        <f>VLOOKUP(tbl_Sales[[#This Row],[Product_ID]],tbl_Products[],3,0)</f>
        <v>Health</v>
      </c>
      <c r="I290">
        <v>9</v>
      </c>
      <c r="J290" s="10">
        <f>VLOOKUP(tbl_Sales[[#This Row],[Product_ID]],tbl_Products[],4,0)</f>
        <v>37.880000000000003</v>
      </c>
      <c r="K290" s="6">
        <v>7.78</v>
      </c>
      <c r="L290" s="6">
        <f>tbl_Sales[[#This Row],[Price_per_Unit]]*tbl_Sales[[#This Row],[Quantity]]</f>
        <v>70.02</v>
      </c>
      <c r="M290" s="6">
        <f>tbl_Sales[[#This Row],[Cost_per_Unit]]*tbl_Sales[[#This Row],[Quantity]]</f>
        <v>340.92</v>
      </c>
      <c r="N290" s="6">
        <f>tbl_Sales[[#This Row],[Sales]]-tbl_Sales[[#This Row],[Total_Cost]]</f>
        <v>-270.90000000000003</v>
      </c>
    </row>
    <row r="291" spans="1:14">
      <c r="A291" t="s">
        <v>295</v>
      </c>
      <c r="B291" s="4">
        <v>44934</v>
      </c>
      <c r="C291" t="s">
        <v>7274</v>
      </c>
      <c r="D291" t="str">
        <f>VLOOKUP(Sales_Data!$C291,tbl_Customers[],2,FALSE)</f>
        <v>Customer_384</v>
      </c>
      <c r="E291" t="str">
        <f>VLOOKUP(tbl_Sales[[#This Row],[Customer_ID]],tbl_Customers[],5,0)</f>
        <v>East</v>
      </c>
      <c r="F291" t="s">
        <v>8501</v>
      </c>
      <c r="G291" t="str">
        <f>VLOOKUP(Sales_Data!$F291,tbl_Products[],2,FALSE)</f>
        <v>Product_65</v>
      </c>
      <c r="H291" t="str">
        <f>VLOOKUP(tbl_Sales[[#This Row],[Product_ID]],tbl_Products[],3,0)</f>
        <v>Health</v>
      </c>
      <c r="I291">
        <v>4</v>
      </c>
      <c r="J291" s="10">
        <f>VLOOKUP(tbl_Sales[[#This Row],[Product_ID]],tbl_Products[],4,0)</f>
        <v>37.880000000000003</v>
      </c>
      <c r="K291" s="6">
        <v>56.01</v>
      </c>
      <c r="L291" s="6">
        <f>tbl_Sales[[#This Row],[Price_per_Unit]]*tbl_Sales[[#This Row],[Quantity]]</f>
        <v>224.04</v>
      </c>
      <c r="M291" s="6">
        <f>tbl_Sales[[#This Row],[Cost_per_Unit]]*tbl_Sales[[#This Row],[Quantity]]</f>
        <v>151.52000000000001</v>
      </c>
      <c r="N291" s="6">
        <f>tbl_Sales[[#This Row],[Sales]]-tbl_Sales[[#This Row],[Total_Cost]]</f>
        <v>72.519999999999982</v>
      </c>
    </row>
    <row r="292" spans="1:14">
      <c r="A292" t="s">
        <v>296</v>
      </c>
      <c r="B292" s="4">
        <v>44974</v>
      </c>
      <c r="C292" t="s">
        <v>7140</v>
      </c>
      <c r="D292" t="str">
        <f>VLOOKUP(Sales_Data!$C292,tbl_Customers[],2,FALSE)</f>
        <v>Customer_1219</v>
      </c>
      <c r="E292" t="str">
        <f>VLOOKUP(tbl_Sales[[#This Row],[Customer_ID]],tbl_Customers[],5,0)</f>
        <v>West</v>
      </c>
      <c r="F292" t="s">
        <v>8526</v>
      </c>
      <c r="G292" t="str">
        <f>VLOOKUP(Sales_Data!$F292,tbl_Products[],2,FALSE)</f>
        <v>Product_27</v>
      </c>
      <c r="H292" t="str">
        <f>VLOOKUP(tbl_Sales[[#This Row],[Product_ID]],tbl_Products[],3,0)</f>
        <v>Home Goods</v>
      </c>
      <c r="I292">
        <v>8</v>
      </c>
      <c r="J292" s="10">
        <f>VLOOKUP(tbl_Sales[[#This Row],[Product_ID]],tbl_Products[],4,0)</f>
        <v>35.53</v>
      </c>
      <c r="K292" s="6">
        <v>98.08</v>
      </c>
      <c r="L292" s="6">
        <f>tbl_Sales[[#This Row],[Price_per_Unit]]*tbl_Sales[[#This Row],[Quantity]]</f>
        <v>784.64</v>
      </c>
      <c r="M292" s="6">
        <f>tbl_Sales[[#This Row],[Cost_per_Unit]]*tbl_Sales[[#This Row],[Quantity]]</f>
        <v>284.24</v>
      </c>
      <c r="N292" s="6">
        <f>tbl_Sales[[#This Row],[Sales]]-tbl_Sales[[#This Row],[Total_Cost]]</f>
        <v>500.4</v>
      </c>
    </row>
    <row r="293" spans="1:14">
      <c r="A293" t="s">
        <v>297</v>
      </c>
      <c r="B293" s="4">
        <v>45048</v>
      </c>
      <c r="C293" t="s">
        <v>7275</v>
      </c>
      <c r="D293" t="str">
        <f>VLOOKUP(Sales_Data!$C293,tbl_Customers[],2,FALSE)</f>
        <v>Customer_240</v>
      </c>
      <c r="E293" t="str">
        <f>VLOOKUP(tbl_Sales[[#This Row],[Customer_ID]],tbl_Customers[],5,0)</f>
        <v>West</v>
      </c>
      <c r="F293" t="s">
        <v>8509</v>
      </c>
      <c r="G293" t="str">
        <f>VLOOKUP(Sales_Data!$F293,tbl_Products[],2,FALSE)</f>
        <v>Product_45</v>
      </c>
      <c r="H293" t="str">
        <f>VLOOKUP(tbl_Sales[[#This Row],[Product_ID]],tbl_Products[],3,0)</f>
        <v>Home Goods</v>
      </c>
      <c r="I293">
        <v>3</v>
      </c>
      <c r="J293" s="10">
        <f>VLOOKUP(tbl_Sales[[#This Row],[Product_ID]],tbl_Products[],4,0)</f>
        <v>47.88</v>
      </c>
      <c r="K293" s="6">
        <v>43.71</v>
      </c>
      <c r="L293" s="6">
        <f>tbl_Sales[[#This Row],[Price_per_Unit]]*tbl_Sales[[#This Row],[Quantity]]</f>
        <v>131.13</v>
      </c>
      <c r="M293" s="6">
        <f>tbl_Sales[[#This Row],[Cost_per_Unit]]*tbl_Sales[[#This Row],[Quantity]]</f>
        <v>143.64000000000001</v>
      </c>
      <c r="N293" s="6">
        <f>tbl_Sales[[#This Row],[Sales]]-tbl_Sales[[#This Row],[Total_Cost]]</f>
        <v>-12.510000000000019</v>
      </c>
    </row>
    <row r="294" spans="1:14">
      <c r="A294" t="s">
        <v>298</v>
      </c>
      <c r="B294" s="4">
        <v>45012</v>
      </c>
      <c r="C294" t="s">
        <v>7276</v>
      </c>
      <c r="D294" t="str">
        <f>VLOOKUP(Sales_Data!$C294,tbl_Customers[],2,FALSE)</f>
        <v>Customer_632</v>
      </c>
      <c r="E294" t="str">
        <f>VLOOKUP(tbl_Sales[[#This Row],[Customer_ID]],tbl_Customers[],5,0)</f>
        <v>South</v>
      </c>
      <c r="F294" t="s">
        <v>8500</v>
      </c>
      <c r="G294" t="str">
        <f>VLOOKUP(Sales_Data!$F294,tbl_Products[],2,FALSE)</f>
        <v>Product_68</v>
      </c>
      <c r="H294" t="str">
        <f>VLOOKUP(tbl_Sales[[#This Row],[Product_ID]],tbl_Products[],3,0)</f>
        <v>Home Goods</v>
      </c>
      <c r="I294">
        <v>9</v>
      </c>
      <c r="J294" s="10">
        <f>VLOOKUP(tbl_Sales[[#This Row],[Product_ID]],tbl_Products[],4,0)</f>
        <v>17.45</v>
      </c>
      <c r="K294" s="6">
        <v>87.05</v>
      </c>
      <c r="L294" s="6">
        <f>tbl_Sales[[#This Row],[Price_per_Unit]]*tbl_Sales[[#This Row],[Quantity]]</f>
        <v>783.44999999999993</v>
      </c>
      <c r="M294" s="6">
        <f>tbl_Sales[[#This Row],[Cost_per_Unit]]*tbl_Sales[[#This Row],[Quantity]]</f>
        <v>157.04999999999998</v>
      </c>
      <c r="N294" s="6">
        <f>tbl_Sales[[#This Row],[Sales]]-tbl_Sales[[#This Row],[Total_Cost]]</f>
        <v>626.4</v>
      </c>
    </row>
    <row r="295" spans="1:14">
      <c r="A295" t="s">
        <v>299</v>
      </c>
      <c r="B295" s="4">
        <v>45135</v>
      </c>
      <c r="C295" t="s">
        <v>7277</v>
      </c>
      <c r="D295" t="str">
        <f>VLOOKUP(Sales_Data!$C295,tbl_Customers[],2,FALSE)</f>
        <v>Customer_1445</v>
      </c>
      <c r="E295" t="str">
        <f>VLOOKUP(tbl_Sales[[#This Row],[Customer_ID]],tbl_Customers[],5,0)</f>
        <v>South</v>
      </c>
      <c r="F295" t="s">
        <v>8553</v>
      </c>
      <c r="G295" t="str">
        <f>VLOOKUP(Sales_Data!$F295,tbl_Products[],2,FALSE)</f>
        <v>Product_50</v>
      </c>
      <c r="H295" t="str">
        <f>VLOOKUP(tbl_Sales[[#This Row],[Product_ID]],tbl_Products[],3,0)</f>
        <v>Apparel</v>
      </c>
      <c r="I295">
        <v>2</v>
      </c>
      <c r="J295" s="10">
        <f>VLOOKUP(tbl_Sales[[#This Row],[Product_ID]],tbl_Products[],4,0)</f>
        <v>42.74</v>
      </c>
      <c r="K295" s="6">
        <v>98.41</v>
      </c>
      <c r="L295" s="6">
        <f>tbl_Sales[[#This Row],[Price_per_Unit]]*tbl_Sales[[#This Row],[Quantity]]</f>
        <v>196.82</v>
      </c>
      <c r="M295" s="6">
        <f>tbl_Sales[[#This Row],[Cost_per_Unit]]*tbl_Sales[[#This Row],[Quantity]]</f>
        <v>85.48</v>
      </c>
      <c r="N295" s="6">
        <f>tbl_Sales[[#This Row],[Sales]]-tbl_Sales[[#This Row],[Total_Cost]]</f>
        <v>111.33999999999999</v>
      </c>
    </row>
    <row r="296" spans="1:14">
      <c r="A296" t="s">
        <v>300</v>
      </c>
      <c r="B296" s="4">
        <v>45175</v>
      </c>
      <c r="C296" t="s">
        <v>7278</v>
      </c>
      <c r="D296" t="str">
        <f>VLOOKUP(Sales_Data!$C296,tbl_Customers[],2,FALSE)</f>
        <v>Customer_645</v>
      </c>
      <c r="E296" t="str">
        <f>VLOOKUP(tbl_Sales[[#This Row],[Customer_ID]],tbl_Customers[],5,0)</f>
        <v>West</v>
      </c>
      <c r="F296" t="s">
        <v>8561</v>
      </c>
      <c r="G296" t="str">
        <f>VLOOKUP(Sales_Data!$F296,tbl_Products[],2,FALSE)</f>
        <v>Product_66</v>
      </c>
      <c r="H296" t="str">
        <f>VLOOKUP(tbl_Sales[[#This Row],[Product_ID]],tbl_Products[],3,0)</f>
        <v>Health</v>
      </c>
      <c r="I296">
        <v>5</v>
      </c>
      <c r="J296" s="10">
        <f>VLOOKUP(tbl_Sales[[#This Row],[Product_ID]],tbl_Products[],4,0)</f>
        <v>1.38</v>
      </c>
      <c r="K296" s="6">
        <v>9.64</v>
      </c>
      <c r="L296" s="6">
        <f>tbl_Sales[[#This Row],[Price_per_Unit]]*tbl_Sales[[#This Row],[Quantity]]</f>
        <v>48.2</v>
      </c>
      <c r="M296" s="6">
        <f>tbl_Sales[[#This Row],[Cost_per_Unit]]*tbl_Sales[[#This Row],[Quantity]]</f>
        <v>6.8999999999999995</v>
      </c>
      <c r="N296" s="6">
        <f>tbl_Sales[[#This Row],[Sales]]-tbl_Sales[[#This Row],[Total_Cost]]</f>
        <v>41.300000000000004</v>
      </c>
    </row>
    <row r="297" spans="1:14">
      <c r="A297" t="s">
        <v>301</v>
      </c>
      <c r="B297" s="4">
        <v>45173</v>
      </c>
      <c r="C297" t="s">
        <v>7279</v>
      </c>
      <c r="D297" t="str">
        <f>VLOOKUP(Sales_Data!$C297,tbl_Customers[],2,FALSE)</f>
        <v>Customer_1454</v>
      </c>
      <c r="E297" t="str">
        <f>VLOOKUP(tbl_Sales[[#This Row],[Customer_ID]],tbl_Customers[],5,0)</f>
        <v>North</v>
      </c>
      <c r="F297" t="s">
        <v>8545</v>
      </c>
      <c r="G297" t="str">
        <f>VLOOKUP(Sales_Data!$F297,tbl_Products[],2,FALSE)</f>
        <v>Product_9</v>
      </c>
      <c r="H297" t="str">
        <f>VLOOKUP(tbl_Sales[[#This Row],[Product_ID]],tbl_Products[],3,0)</f>
        <v>Apparel</v>
      </c>
      <c r="I297">
        <v>4</v>
      </c>
      <c r="J297" s="10">
        <f>VLOOKUP(tbl_Sales[[#This Row],[Product_ID]],tbl_Products[],4,0)</f>
        <v>14.27</v>
      </c>
      <c r="K297" s="6">
        <v>26.65</v>
      </c>
      <c r="L297" s="6">
        <f>tbl_Sales[[#This Row],[Price_per_Unit]]*tbl_Sales[[#This Row],[Quantity]]</f>
        <v>106.6</v>
      </c>
      <c r="M297" s="6">
        <f>tbl_Sales[[#This Row],[Cost_per_Unit]]*tbl_Sales[[#This Row],[Quantity]]</f>
        <v>57.08</v>
      </c>
      <c r="N297" s="6">
        <f>tbl_Sales[[#This Row],[Sales]]-tbl_Sales[[#This Row],[Total_Cost]]</f>
        <v>49.519999999999996</v>
      </c>
    </row>
    <row r="298" spans="1:14">
      <c r="A298" t="s">
        <v>302</v>
      </c>
      <c r="B298" s="4">
        <v>45036</v>
      </c>
      <c r="C298" t="s">
        <v>7280</v>
      </c>
      <c r="D298" t="str">
        <f>VLOOKUP(Sales_Data!$C298,tbl_Customers[],2,FALSE)</f>
        <v>Customer_65</v>
      </c>
      <c r="E298" t="str">
        <f>VLOOKUP(tbl_Sales[[#This Row],[Customer_ID]],tbl_Customers[],5,0)</f>
        <v>North</v>
      </c>
      <c r="F298" t="s">
        <v>8532</v>
      </c>
      <c r="G298" t="str">
        <f>VLOOKUP(Sales_Data!$F298,tbl_Products[],2,FALSE)</f>
        <v>Product_23</v>
      </c>
      <c r="H298" t="str">
        <f>VLOOKUP(tbl_Sales[[#This Row],[Product_ID]],tbl_Products[],3,0)</f>
        <v>Apparel</v>
      </c>
      <c r="I298">
        <v>2</v>
      </c>
      <c r="J298" s="10">
        <f>VLOOKUP(tbl_Sales[[#This Row],[Product_ID]],tbl_Products[],4,0)</f>
        <v>2.85</v>
      </c>
      <c r="K298" s="6">
        <v>79.8</v>
      </c>
      <c r="L298" s="6">
        <f>tbl_Sales[[#This Row],[Price_per_Unit]]*tbl_Sales[[#This Row],[Quantity]]</f>
        <v>159.6</v>
      </c>
      <c r="M298" s="6">
        <f>tbl_Sales[[#This Row],[Cost_per_Unit]]*tbl_Sales[[#This Row],[Quantity]]</f>
        <v>5.7</v>
      </c>
      <c r="N298" s="6">
        <f>tbl_Sales[[#This Row],[Sales]]-tbl_Sales[[#This Row],[Total_Cost]]</f>
        <v>153.9</v>
      </c>
    </row>
    <row r="299" spans="1:14">
      <c r="A299" t="s">
        <v>303</v>
      </c>
      <c r="B299" s="4">
        <v>45132</v>
      </c>
      <c r="C299" t="s">
        <v>7281</v>
      </c>
      <c r="D299" t="str">
        <f>VLOOKUP(Sales_Data!$C299,tbl_Customers[],2,FALSE)</f>
        <v>Customer_557</v>
      </c>
      <c r="E299" t="str">
        <f>VLOOKUP(tbl_Sales[[#This Row],[Customer_ID]],tbl_Customers[],5,0)</f>
        <v>North</v>
      </c>
      <c r="F299" t="s">
        <v>8542</v>
      </c>
      <c r="G299" t="str">
        <f>VLOOKUP(Sales_Data!$F299,tbl_Products[],2,FALSE)</f>
        <v>Product_20</v>
      </c>
      <c r="H299" t="str">
        <f>VLOOKUP(tbl_Sales[[#This Row],[Product_ID]],tbl_Products[],3,0)</f>
        <v>Electronics</v>
      </c>
      <c r="I299">
        <v>9</v>
      </c>
      <c r="J299" s="10">
        <f>VLOOKUP(tbl_Sales[[#This Row],[Product_ID]],tbl_Products[],4,0)</f>
        <v>19.98</v>
      </c>
      <c r="K299" s="6">
        <v>59.16</v>
      </c>
      <c r="L299" s="6">
        <f>tbl_Sales[[#This Row],[Price_per_Unit]]*tbl_Sales[[#This Row],[Quantity]]</f>
        <v>532.43999999999994</v>
      </c>
      <c r="M299" s="6">
        <f>tbl_Sales[[#This Row],[Cost_per_Unit]]*tbl_Sales[[#This Row],[Quantity]]</f>
        <v>179.82</v>
      </c>
      <c r="N299" s="6">
        <f>tbl_Sales[[#This Row],[Sales]]-tbl_Sales[[#This Row],[Total_Cost]]</f>
        <v>352.61999999999995</v>
      </c>
    </row>
    <row r="300" spans="1:14">
      <c r="A300" t="s">
        <v>304</v>
      </c>
      <c r="B300" s="4">
        <v>44957</v>
      </c>
      <c r="C300" t="s">
        <v>7164</v>
      </c>
      <c r="D300" t="str">
        <f>VLOOKUP(Sales_Data!$C300,tbl_Customers[],2,FALSE)</f>
        <v>Customer_848</v>
      </c>
      <c r="E300" t="str">
        <f>VLOOKUP(tbl_Sales[[#This Row],[Customer_ID]],tbl_Customers[],5,0)</f>
        <v>East</v>
      </c>
      <c r="F300" t="s">
        <v>8515</v>
      </c>
      <c r="G300" t="str">
        <f>VLOOKUP(Sales_Data!$F300,tbl_Products[],2,FALSE)</f>
        <v>Product_46</v>
      </c>
      <c r="H300" t="str">
        <f>VLOOKUP(tbl_Sales[[#This Row],[Product_ID]],tbl_Products[],3,0)</f>
        <v>Health</v>
      </c>
      <c r="I300">
        <v>7</v>
      </c>
      <c r="J300" s="10">
        <f>VLOOKUP(tbl_Sales[[#This Row],[Product_ID]],tbl_Products[],4,0)</f>
        <v>19.34</v>
      </c>
      <c r="K300" s="6">
        <v>71.67</v>
      </c>
      <c r="L300" s="6">
        <f>tbl_Sales[[#This Row],[Price_per_Unit]]*tbl_Sales[[#This Row],[Quantity]]</f>
        <v>501.69</v>
      </c>
      <c r="M300" s="6">
        <f>tbl_Sales[[#This Row],[Cost_per_Unit]]*tbl_Sales[[#This Row],[Quantity]]</f>
        <v>135.38</v>
      </c>
      <c r="N300" s="6">
        <f>tbl_Sales[[#This Row],[Sales]]-tbl_Sales[[#This Row],[Total_Cost]]</f>
        <v>366.31</v>
      </c>
    </row>
    <row r="301" spans="1:14">
      <c r="A301" t="s">
        <v>305</v>
      </c>
      <c r="B301" s="4">
        <v>45011</v>
      </c>
      <c r="C301" t="s">
        <v>7282</v>
      </c>
      <c r="D301" t="str">
        <f>VLOOKUP(Sales_Data!$C301,tbl_Customers[],2,FALSE)</f>
        <v>Customer_178</v>
      </c>
      <c r="E301" t="str">
        <f>VLOOKUP(tbl_Sales[[#This Row],[Customer_ID]],tbl_Customers[],5,0)</f>
        <v>West</v>
      </c>
      <c r="F301" t="s">
        <v>8497</v>
      </c>
      <c r="G301" t="str">
        <f>VLOOKUP(Sales_Data!$F301,tbl_Products[],2,FALSE)</f>
        <v>Product_73</v>
      </c>
      <c r="H301" t="str">
        <f>VLOOKUP(tbl_Sales[[#This Row],[Product_ID]],tbl_Products[],3,0)</f>
        <v>Apparel</v>
      </c>
      <c r="I301">
        <v>1</v>
      </c>
      <c r="J301" s="10">
        <f>VLOOKUP(tbl_Sales[[#This Row],[Product_ID]],tbl_Products[],4,0)</f>
        <v>1.21</v>
      </c>
      <c r="K301" s="6">
        <v>76.23</v>
      </c>
      <c r="L301" s="6">
        <f>tbl_Sales[[#This Row],[Price_per_Unit]]*tbl_Sales[[#This Row],[Quantity]]</f>
        <v>76.23</v>
      </c>
      <c r="M301" s="6">
        <f>tbl_Sales[[#This Row],[Cost_per_Unit]]*tbl_Sales[[#This Row],[Quantity]]</f>
        <v>1.21</v>
      </c>
      <c r="N301" s="6">
        <f>tbl_Sales[[#This Row],[Sales]]-tbl_Sales[[#This Row],[Total_Cost]]</f>
        <v>75.02000000000001</v>
      </c>
    </row>
    <row r="302" spans="1:14">
      <c r="A302" t="s">
        <v>306</v>
      </c>
      <c r="B302" s="4">
        <v>45121</v>
      </c>
      <c r="C302" t="s">
        <v>7283</v>
      </c>
      <c r="D302" t="str">
        <f>VLOOKUP(Sales_Data!$C302,tbl_Customers[],2,FALSE)</f>
        <v>Customer_1018</v>
      </c>
      <c r="E302" t="str">
        <f>VLOOKUP(tbl_Sales[[#This Row],[Customer_ID]],tbl_Customers[],5,0)</f>
        <v>South</v>
      </c>
      <c r="F302" t="s">
        <v>8538</v>
      </c>
      <c r="G302" t="str">
        <f>VLOOKUP(Sales_Data!$F302,tbl_Products[],2,FALSE)</f>
        <v>Product_44</v>
      </c>
      <c r="H302" t="str">
        <f>VLOOKUP(tbl_Sales[[#This Row],[Product_ID]],tbl_Products[],3,0)</f>
        <v>Electronics</v>
      </c>
      <c r="I302">
        <v>9</v>
      </c>
      <c r="J302" s="10">
        <f>VLOOKUP(tbl_Sales[[#This Row],[Product_ID]],tbl_Products[],4,0)</f>
        <v>39.729999999999997</v>
      </c>
      <c r="K302" s="6">
        <v>19.27</v>
      </c>
      <c r="L302" s="6">
        <f>tbl_Sales[[#This Row],[Price_per_Unit]]*tbl_Sales[[#This Row],[Quantity]]</f>
        <v>173.43</v>
      </c>
      <c r="M302" s="6">
        <f>tbl_Sales[[#This Row],[Cost_per_Unit]]*tbl_Sales[[#This Row],[Quantity]]</f>
        <v>357.57</v>
      </c>
      <c r="N302" s="6">
        <f>tbl_Sales[[#This Row],[Sales]]-tbl_Sales[[#This Row],[Total_Cost]]</f>
        <v>-184.14</v>
      </c>
    </row>
    <row r="303" spans="1:14">
      <c r="A303" t="s">
        <v>307</v>
      </c>
      <c r="B303" s="4">
        <v>44928</v>
      </c>
      <c r="C303" t="s">
        <v>7284</v>
      </c>
      <c r="D303" t="str">
        <f>VLOOKUP(Sales_Data!$C303,tbl_Customers[],2,FALSE)</f>
        <v>Customer_487</v>
      </c>
      <c r="E303" t="str">
        <f>VLOOKUP(tbl_Sales[[#This Row],[Customer_ID]],tbl_Customers[],5,0)</f>
        <v>West</v>
      </c>
      <c r="F303" t="s">
        <v>8513</v>
      </c>
      <c r="G303" t="str">
        <f>VLOOKUP(Sales_Data!$F303,tbl_Products[],2,FALSE)</f>
        <v>Product_59</v>
      </c>
      <c r="H303" t="str">
        <f>VLOOKUP(tbl_Sales[[#This Row],[Product_ID]],tbl_Products[],3,0)</f>
        <v>Home Goods</v>
      </c>
      <c r="I303">
        <v>4</v>
      </c>
      <c r="J303" s="10">
        <f>VLOOKUP(tbl_Sales[[#This Row],[Product_ID]],tbl_Products[],4,0)</f>
        <v>40.85</v>
      </c>
      <c r="K303" s="6">
        <v>97.64</v>
      </c>
      <c r="L303" s="6">
        <f>tbl_Sales[[#This Row],[Price_per_Unit]]*tbl_Sales[[#This Row],[Quantity]]</f>
        <v>390.56</v>
      </c>
      <c r="M303" s="6">
        <f>tbl_Sales[[#This Row],[Cost_per_Unit]]*tbl_Sales[[#This Row],[Quantity]]</f>
        <v>163.4</v>
      </c>
      <c r="N303" s="6">
        <f>tbl_Sales[[#This Row],[Sales]]-tbl_Sales[[#This Row],[Total_Cost]]</f>
        <v>227.16</v>
      </c>
    </row>
    <row r="304" spans="1:14">
      <c r="A304" t="s">
        <v>308</v>
      </c>
      <c r="B304" s="4">
        <v>45126</v>
      </c>
      <c r="C304" t="s">
        <v>7285</v>
      </c>
      <c r="D304" t="str">
        <f>VLOOKUP(Sales_Data!$C304,tbl_Customers[],2,FALSE)</f>
        <v>Customer_762</v>
      </c>
      <c r="E304" t="str">
        <f>VLOOKUP(tbl_Sales[[#This Row],[Customer_ID]],tbl_Customers[],5,0)</f>
        <v>West</v>
      </c>
      <c r="F304" t="s">
        <v>8549</v>
      </c>
      <c r="G304" t="str">
        <f>VLOOKUP(Sales_Data!$F304,tbl_Products[],2,FALSE)</f>
        <v>Product_18</v>
      </c>
      <c r="H304" t="str">
        <f>VLOOKUP(tbl_Sales[[#This Row],[Product_ID]],tbl_Products[],3,0)</f>
        <v>Health</v>
      </c>
      <c r="I304">
        <v>3</v>
      </c>
      <c r="J304" s="10">
        <f>VLOOKUP(tbl_Sales[[#This Row],[Product_ID]],tbl_Products[],4,0)</f>
        <v>41.18</v>
      </c>
      <c r="K304" s="6">
        <v>67.97</v>
      </c>
      <c r="L304" s="6">
        <f>tbl_Sales[[#This Row],[Price_per_Unit]]*tbl_Sales[[#This Row],[Quantity]]</f>
        <v>203.91</v>
      </c>
      <c r="M304" s="6">
        <f>tbl_Sales[[#This Row],[Cost_per_Unit]]*tbl_Sales[[#This Row],[Quantity]]</f>
        <v>123.53999999999999</v>
      </c>
      <c r="N304" s="6">
        <f>tbl_Sales[[#This Row],[Sales]]-tbl_Sales[[#This Row],[Total_Cost]]</f>
        <v>80.37</v>
      </c>
    </row>
    <row r="305" spans="1:14">
      <c r="A305" t="s">
        <v>309</v>
      </c>
      <c r="B305" s="4">
        <v>45062</v>
      </c>
      <c r="C305" t="s">
        <v>7020</v>
      </c>
      <c r="D305" t="str">
        <f>VLOOKUP(Sales_Data!$C305,tbl_Customers[],2,FALSE)</f>
        <v>Customer_926</v>
      </c>
      <c r="E305" t="str">
        <f>VLOOKUP(tbl_Sales[[#This Row],[Customer_ID]],tbl_Customers[],5,0)</f>
        <v>East</v>
      </c>
      <c r="F305" t="s">
        <v>8531</v>
      </c>
      <c r="G305" t="str">
        <f>VLOOKUP(Sales_Data!$F305,tbl_Products[],2,FALSE)</f>
        <v>Product_36</v>
      </c>
      <c r="H305" t="str">
        <f>VLOOKUP(tbl_Sales[[#This Row],[Product_ID]],tbl_Products[],3,0)</f>
        <v>Home Goods</v>
      </c>
      <c r="I305">
        <v>7</v>
      </c>
      <c r="J305" s="10">
        <f>VLOOKUP(tbl_Sales[[#This Row],[Product_ID]],tbl_Products[],4,0)</f>
        <v>32.54</v>
      </c>
      <c r="K305" s="6">
        <v>77.5</v>
      </c>
      <c r="L305" s="6">
        <f>tbl_Sales[[#This Row],[Price_per_Unit]]*tbl_Sales[[#This Row],[Quantity]]</f>
        <v>542.5</v>
      </c>
      <c r="M305" s="6">
        <f>tbl_Sales[[#This Row],[Cost_per_Unit]]*tbl_Sales[[#This Row],[Quantity]]</f>
        <v>227.78</v>
      </c>
      <c r="N305" s="6">
        <f>tbl_Sales[[#This Row],[Sales]]-tbl_Sales[[#This Row],[Total_Cost]]</f>
        <v>314.72000000000003</v>
      </c>
    </row>
    <row r="306" spans="1:14">
      <c r="A306" t="s">
        <v>310</v>
      </c>
      <c r="B306" s="4">
        <v>45159</v>
      </c>
      <c r="C306" t="s">
        <v>7286</v>
      </c>
      <c r="D306" t="str">
        <f>VLOOKUP(Sales_Data!$C306,tbl_Customers[],2,FALSE)</f>
        <v>Customer_620</v>
      </c>
      <c r="E306" t="str">
        <f>VLOOKUP(tbl_Sales[[#This Row],[Customer_ID]],tbl_Customers[],5,0)</f>
        <v>South</v>
      </c>
      <c r="F306" t="s">
        <v>8505</v>
      </c>
      <c r="G306" t="str">
        <f>VLOOKUP(Sales_Data!$F306,tbl_Products[],2,FALSE)</f>
        <v>Product_39</v>
      </c>
      <c r="H306" t="str">
        <f>VLOOKUP(tbl_Sales[[#This Row],[Product_ID]],tbl_Products[],3,0)</f>
        <v>Toys</v>
      </c>
      <c r="I306">
        <v>5</v>
      </c>
      <c r="J306" s="10">
        <f>VLOOKUP(tbl_Sales[[#This Row],[Product_ID]],tbl_Products[],4,0)</f>
        <v>32.950000000000003</v>
      </c>
      <c r="K306" s="6">
        <v>78.5</v>
      </c>
      <c r="L306" s="6">
        <f>tbl_Sales[[#This Row],[Price_per_Unit]]*tbl_Sales[[#This Row],[Quantity]]</f>
        <v>392.5</v>
      </c>
      <c r="M306" s="6">
        <f>tbl_Sales[[#This Row],[Cost_per_Unit]]*tbl_Sales[[#This Row],[Quantity]]</f>
        <v>164.75</v>
      </c>
      <c r="N306" s="6">
        <f>tbl_Sales[[#This Row],[Sales]]-tbl_Sales[[#This Row],[Total_Cost]]</f>
        <v>227.75</v>
      </c>
    </row>
    <row r="307" spans="1:14">
      <c r="A307" t="s">
        <v>311</v>
      </c>
      <c r="B307" s="4">
        <v>45073</v>
      </c>
      <c r="C307" t="s">
        <v>7287</v>
      </c>
      <c r="D307" t="str">
        <f>VLOOKUP(Sales_Data!$C307,tbl_Customers[],2,FALSE)</f>
        <v>Customer_443</v>
      </c>
      <c r="E307" t="str">
        <f>VLOOKUP(tbl_Sales[[#This Row],[Customer_ID]],tbl_Customers[],5,0)</f>
        <v>East</v>
      </c>
      <c r="F307" t="s">
        <v>8534</v>
      </c>
      <c r="G307" t="str">
        <f>VLOOKUP(Sales_Data!$F307,tbl_Products[],2,FALSE)</f>
        <v>Product_51</v>
      </c>
      <c r="H307" t="str">
        <f>VLOOKUP(tbl_Sales[[#This Row],[Product_ID]],tbl_Products[],3,0)</f>
        <v>Electronics</v>
      </c>
      <c r="I307">
        <v>5</v>
      </c>
      <c r="J307" s="10">
        <f>VLOOKUP(tbl_Sales[[#This Row],[Product_ID]],tbl_Products[],4,0)</f>
        <v>45.1</v>
      </c>
      <c r="K307" s="6">
        <v>55.51</v>
      </c>
      <c r="L307" s="6">
        <f>tbl_Sales[[#This Row],[Price_per_Unit]]*tbl_Sales[[#This Row],[Quantity]]</f>
        <v>277.55</v>
      </c>
      <c r="M307" s="6">
        <f>tbl_Sales[[#This Row],[Cost_per_Unit]]*tbl_Sales[[#This Row],[Quantity]]</f>
        <v>225.5</v>
      </c>
      <c r="N307" s="6">
        <f>tbl_Sales[[#This Row],[Sales]]-tbl_Sales[[#This Row],[Total_Cost]]</f>
        <v>52.050000000000011</v>
      </c>
    </row>
    <row r="308" spans="1:14">
      <c r="A308" t="s">
        <v>312</v>
      </c>
      <c r="B308" s="4">
        <v>45143</v>
      </c>
      <c r="C308" t="s">
        <v>7288</v>
      </c>
      <c r="D308" t="str">
        <f>VLOOKUP(Sales_Data!$C308,tbl_Customers[],2,FALSE)</f>
        <v>Customer_1076</v>
      </c>
      <c r="E308" t="str">
        <f>VLOOKUP(tbl_Sales[[#This Row],[Customer_ID]],tbl_Customers[],5,0)</f>
        <v>East</v>
      </c>
      <c r="F308" t="s">
        <v>8545</v>
      </c>
      <c r="G308" t="str">
        <f>VLOOKUP(Sales_Data!$F308,tbl_Products[],2,FALSE)</f>
        <v>Product_9</v>
      </c>
      <c r="H308" t="str">
        <f>VLOOKUP(tbl_Sales[[#This Row],[Product_ID]],tbl_Products[],3,0)</f>
        <v>Apparel</v>
      </c>
      <c r="I308">
        <v>7</v>
      </c>
      <c r="J308" s="10">
        <f>VLOOKUP(tbl_Sales[[#This Row],[Product_ID]],tbl_Products[],4,0)</f>
        <v>14.27</v>
      </c>
      <c r="K308" s="6">
        <v>40.54</v>
      </c>
      <c r="L308" s="6">
        <f>tbl_Sales[[#This Row],[Price_per_Unit]]*tbl_Sales[[#This Row],[Quantity]]</f>
        <v>283.77999999999997</v>
      </c>
      <c r="M308" s="6">
        <f>tbl_Sales[[#This Row],[Cost_per_Unit]]*tbl_Sales[[#This Row],[Quantity]]</f>
        <v>99.89</v>
      </c>
      <c r="N308" s="6">
        <f>tbl_Sales[[#This Row],[Sales]]-tbl_Sales[[#This Row],[Total_Cost]]</f>
        <v>183.89</v>
      </c>
    </row>
    <row r="309" spans="1:14">
      <c r="A309" t="s">
        <v>313</v>
      </c>
      <c r="B309" s="4">
        <v>45283</v>
      </c>
      <c r="C309" t="s">
        <v>7286</v>
      </c>
      <c r="D309" t="str">
        <f>VLOOKUP(Sales_Data!$C309,tbl_Customers[],2,FALSE)</f>
        <v>Customer_620</v>
      </c>
      <c r="E309" t="str">
        <f>VLOOKUP(tbl_Sales[[#This Row],[Customer_ID]],tbl_Customers[],5,0)</f>
        <v>South</v>
      </c>
      <c r="F309" t="s">
        <v>8517</v>
      </c>
      <c r="G309" t="str">
        <f>VLOOKUP(Sales_Data!$F309,tbl_Products[],2,FALSE)</f>
        <v>Product_62</v>
      </c>
      <c r="H309" t="str">
        <f>VLOOKUP(tbl_Sales[[#This Row],[Product_ID]],tbl_Products[],3,0)</f>
        <v>Health</v>
      </c>
      <c r="I309">
        <v>9</v>
      </c>
      <c r="J309" s="10">
        <f>VLOOKUP(tbl_Sales[[#This Row],[Product_ID]],tbl_Products[],4,0)</f>
        <v>24.52</v>
      </c>
      <c r="K309" s="6">
        <v>82.66</v>
      </c>
      <c r="L309" s="6">
        <f>tbl_Sales[[#This Row],[Price_per_Unit]]*tbl_Sales[[#This Row],[Quantity]]</f>
        <v>743.93999999999994</v>
      </c>
      <c r="M309" s="6">
        <f>tbl_Sales[[#This Row],[Cost_per_Unit]]*tbl_Sales[[#This Row],[Quantity]]</f>
        <v>220.68</v>
      </c>
      <c r="N309" s="6">
        <f>tbl_Sales[[#This Row],[Sales]]-tbl_Sales[[#This Row],[Total_Cost]]</f>
        <v>523.26</v>
      </c>
    </row>
    <row r="310" spans="1:14">
      <c r="A310" t="s">
        <v>314</v>
      </c>
      <c r="B310" s="4">
        <v>45211</v>
      </c>
      <c r="C310" t="s">
        <v>7289</v>
      </c>
      <c r="D310" t="str">
        <f>VLOOKUP(Sales_Data!$C310,tbl_Customers[],2,FALSE)</f>
        <v>Customer_359</v>
      </c>
      <c r="E310" t="str">
        <f>VLOOKUP(tbl_Sales[[#This Row],[Customer_ID]],tbl_Customers[],5,0)</f>
        <v>East</v>
      </c>
      <c r="F310" t="s">
        <v>8529</v>
      </c>
      <c r="G310" t="str">
        <f>VLOOKUP(Sales_Data!$F310,tbl_Products[],2,FALSE)</f>
        <v>Product_49</v>
      </c>
      <c r="H310" t="str">
        <f>VLOOKUP(tbl_Sales[[#This Row],[Product_ID]],tbl_Products[],3,0)</f>
        <v>Toys</v>
      </c>
      <c r="I310">
        <v>5</v>
      </c>
      <c r="J310" s="10">
        <f>VLOOKUP(tbl_Sales[[#This Row],[Product_ID]],tbl_Products[],4,0)</f>
        <v>44.18</v>
      </c>
      <c r="K310" s="6">
        <v>88.25</v>
      </c>
      <c r="L310" s="6">
        <f>tbl_Sales[[#This Row],[Price_per_Unit]]*tbl_Sales[[#This Row],[Quantity]]</f>
        <v>441.25</v>
      </c>
      <c r="M310" s="6">
        <f>tbl_Sales[[#This Row],[Cost_per_Unit]]*tbl_Sales[[#This Row],[Quantity]]</f>
        <v>220.9</v>
      </c>
      <c r="N310" s="6">
        <f>tbl_Sales[[#This Row],[Sales]]-tbl_Sales[[#This Row],[Total_Cost]]</f>
        <v>220.35</v>
      </c>
    </row>
    <row r="311" spans="1:14">
      <c r="A311" t="s">
        <v>315</v>
      </c>
      <c r="B311" s="4">
        <v>45265</v>
      </c>
      <c r="C311" t="s">
        <v>7290</v>
      </c>
      <c r="D311" t="str">
        <f>VLOOKUP(Sales_Data!$C311,tbl_Customers[],2,FALSE)</f>
        <v>Customer_230</v>
      </c>
      <c r="E311" t="str">
        <f>VLOOKUP(tbl_Sales[[#This Row],[Customer_ID]],tbl_Customers[],5,0)</f>
        <v>West</v>
      </c>
      <c r="F311" t="s">
        <v>8493</v>
      </c>
      <c r="G311" t="str">
        <f>VLOOKUP(Sales_Data!$F311,tbl_Products[],2,FALSE)</f>
        <v>Product_61</v>
      </c>
      <c r="H311" t="str">
        <f>VLOOKUP(tbl_Sales[[#This Row],[Product_ID]],tbl_Products[],3,0)</f>
        <v>Health</v>
      </c>
      <c r="I311">
        <v>5</v>
      </c>
      <c r="J311" s="10">
        <f>VLOOKUP(tbl_Sales[[#This Row],[Product_ID]],tbl_Products[],4,0)</f>
        <v>47.78</v>
      </c>
      <c r="K311" s="6">
        <v>64.790000000000006</v>
      </c>
      <c r="L311" s="6">
        <f>tbl_Sales[[#This Row],[Price_per_Unit]]*tbl_Sales[[#This Row],[Quantity]]</f>
        <v>323.95000000000005</v>
      </c>
      <c r="M311" s="6">
        <f>tbl_Sales[[#This Row],[Cost_per_Unit]]*tbl_Sales[[#This Row],[Quantity]]</f>
        <v>238.9</v>
      </c>
      <c r="N311" s="6">
        <f>tbl_Sales[[#This Row],[Sales]]-tbl_Sales[[#This Row],[Total_Cost]]</f>
        <v>85.05000000000004</v>
      </c>
    </row>
    <row r="312" spans="1:14">
      <c r="A312" t="s">
        <v>316</v>
      </c>
      <c r="B312" s="4">
        <v>45176</v>
      </c>
      <c r="C312" t="s">
        <v>7291</v>
      </c>
      <c r="D312" t="str">
        <f>VLOOKUP(Sales_Data!$C312,tbl_Customers[],2,FALSE)</f>
        <v>Customer_767</v>
      </c>
      <c r="E312" t="str">
        <f>VLOOKUP(tbl_Sales[[#This Row],[Customer_ID]],tbl_Customers[],5,0)</f>
        <v>East</v>
      </c>
      <c r="F312" t="s">
        <v>8558</v>
      </c>
      <c r="G312" t="str">
        <f>VLOOKUP(Sales_Data!$F312,tbl_Products[],2,FALSE)</f>
        <v>Product_24</v>
      </c>
      <c r="H312" t="str">
        <f>VLOOKUP(tbl_Sales[[#This Row],[Product_ID]],tbl_Products[],3,0)</f>
        <v>Apparel</v>
      </c>
      <c r="I312">
        <v>9</v>
      </c>
      <c r="J312" s="10">
        <f>VLOOKUP(tbl_Sales[[#This Row],[Product_ID]],tbl_Products[],4,0)</f>
        <v>47.62</v>
      </c>
      <c r="K312" s="6">
        <v>14.09</v>
      </c>
      <c r="L312" s="6">
        <f>tbl_Sales[[#This Row],[Price_per_Unit]]*tbl_Sales[[#This Row],[Quantity]]</f>
        <v>126.81</v>
      </c>
      <c r="M312" s="6">
        <f>tbl_Sales[[#This Row],[Cost_per_Unit]]*tbl_Sales[[#This Row],[Quantity]]</f>
        <v>428.58</v>
      </c>
      <c r="N312" s="6">
        <f>tbl_Sales[[#This Row],[Sales]]-tbl_Sales[[#This Row],[Total_Cost]]</f>
        <v>-301.77</v>
      </c>
    </row>
    <row r="313" spans="1:14">
      <c r="A313" t="s">
        <v>317</v>
      </c>
      <c r="B313" s="4">
        <v>45006</v>
      </c>
      <c r="C313" t="s">
        <v>7292</v>
      </c>
      <c r="D313" t="str">
        <f>VLOOKUP(Sales_Data!$C313,tbl_Customers[],2,FALSE)</f>
        <v>Customer_77</v>
      </c>
      <c r="E313" t="str">
        <f>VLOOKUP(tbl_Sales[[#This Row],[Customer_ID]],tbl_Customers[],5,0)</f>
        <v>North</v>
      </c>
      <c r="F313" t="s">
        <v>8524</v>
      </c>
      <c r="G313" t="str">
        <f>VLOOKUP(Sales_Data!$F313,tbl_Products[],2,FALSE)</f>
        <v>Product_74</v>
      </c>
      <c r="H313" t="str">
        <f>VLOOKUP(tbl_Sales[[#This Row],[Product_ID]],tbl_Products[],3,0)</f>
        <v>Home Goods</v>
      </c>
      <c r="I313">
        <v>7</v>
      </c>
      <c r="J313" s="10">
        <f>VLOOKUP(tbl_Sales[[#This Row],[Product_ID]],tbl_Products[],4,0)</f>
        <v>13.9</v>
      </c>
      <c r="K313" s="6">
        <v>26.38</v>
      </c>
      <c r="L313" s="6">
        <f>tbl_Sales[[#This Row],[Price_per_Unit]]*tbl_Sales[[#This Row],[Quantity]]</f>
        <v>184.66</v>
      </c>
      <c r="M313" s="6">
        <f>tbl_Sales[[#This Row],[Cost_per_Unit]]*tbl_Sales[[#This Row],[Quantity]]</f>
        <v>97.3</v>
      </c>
      <c r="N313" s="6">
        <f>tbl_Sales[[#This Row],[Sales]]-tbl_Sales[[#This Row],[Total_Cost]]</f>
        <v>87.36</v>
      </c>
    </row>
    <row r="314" spans="1:14">
      <c r="A314" t="s">
        <v>318</v>
      </c>
      <c r="B314" s="4">
        <v>45024</v>
      </c>
      <c r="C314" t="s">
        <v>7039</v>
      </c>
      <c r="D314" t="str">
        <f>VLOOKUP(Sales_Data!$C314,tbl_Customers[],2,FALSE)</f>
        <v>Customer_414</v>
      </c>
      <c r="E314" t="str">
        <f>VLOOKUP(tbl_Sales[[#This Row],[Customer_ID]],tbl_Customers[],5,0)</f>
        <v>South</v>
      </c>
      <c r="F314" t="s">
        <v>8501</v>
      </c>
      <c r="G314" t="str">
        <f>VLOOKUP(Sales_Data!$F314,tbl_Products[],2,FALSE)</f>
        <v>Product_65</v>
      </c>
      <c r="H314" t="str">
        <f>VLOOKUP(tbl_Sales[[#This Row],[Product_ID]],tbl_Products[],3,0)</f>
        <v>Health</v>
      </c>
      <c r="I314">
        <v>3</v>
      </c>
      <c r="J314" s="10">
        <f>VLOOKUP(tbl_Sales[[#This Row],[Product_ID]],tbl_Products[],4,0)</f>
        <v>37.880000000000003</v>
      </c>
      <c r="K314" s="6">
        <v>77.58</v>
      </c>
      <c r="L314" s="6">
        <f>tbl_Sales[[#This Row],[Price_per_Unit]]*tbl_Sales[[#This Row],[Quantity]]</f>
        <v>232.74</v>
      </c>
      <c r="M314" s="6">
        <f>tbl_Sales[[#This Row],[Cost_per_Unit]]*tbl_Sales[[#This Row],[Quantity]]</f>
        <v>113.64000000000001</v>
      </c>
      <c r="N314" s="6">
        <f>tbl_Sales[[#This Row],[Sales]]-tbl_Sales[[#This Row],[Total_Cost]]</f>
        <v>119.1</v>
      </c>
    </row>
    <row r="315" spans="1:14">
      <c r="A315" t="s">
        <v>319</v>
      </c>
      <c r="B315" s="4">
        <v>45078</v>
      </c>
      <c r="C315" t="s">
        <v>7293</v>
      </c>
      <c r="D315" t="str">
        <f>VLOOKUP(Sales_Data!$C315,tbl_Customers[],2,FALSE)</f>
        <v>Customer_190</v>
      </c>
      <c r="E315" t="str">
        <f>VLOOKUP(tbl_Sales[[#This Row],[Customer_ID]],tbl_Customers[],5,0)</f>
        <v>North</v>
      </c>
      <c r="F315" t="s">
        <v>8500</v>
      </c>
      <c r="G315" t="str">
        <f>VLOOKUP(Sales_Data!$F315,tbl_Products[],2,FALSE)</f>
        <v>Product_68</v>
      </c>
      <c r="H315" t="str">
        <f>VLOOKUP(tbl_Sales[[#This Row],[Product_ID]],tbl_Products[],3,0)</f>
        <v>Home Goods</v>
      </c>
      <c r="I315">
        <v>3</v>
      </c>
      <c r="J315" s="10">
        <f>VLOOKUP(tbl_Sales[[#This Row],[Product_ID]],tbl_Products[],4,0)</f>
        <v>17.45</v>
      </c>
      <c r="K315" s="6">
        <v>37</v>
      </c>
      <c r="L315" s="6">
        <f>tbl_Sales[[#This Row],[Price_per_Unit]]*tbl_Sales[[#This Row],[Quantity]]</f>
        <v>111</v>
      </c>
      <c r="M315" s="6">
        <f>tbl_Sales[[#This Row],[Cost_per_Unit]]*tbl_Sales[[#This Row],[Quantity]]</f>
        <v>52.349999999999994</v>
      </c>
      <c r="N315" s="6">
        <f>tbl_Sales[[#This Row],[Sales]]-tbl_Sales[[#This Row],[Total_Cost]]</f>
        <v>58.650000000000006</v>
      </c>
    </row>
    <row r="316" spans="1:14">
      <c r="A316" t="s">
        <v>320</v>
      </c>
      <c r="B316" s="4">
        <v>45038</v>
      </c>
      <c r="C316" t="s">
        <v>7294</v>
      </c>
      <c r="D316" t="str">
        <f>VLOOKUP(Sales_Data!$C316,tbl_Customers[],2,FALSE)</f>
        <v>Customer_909</v>
      </c>
      <c r="E316" t="str">
        <f>VLOOKUP(tbl_Sales[[#This Row],[Customer_ID]],tbl_Customers[],5,0)</f>
        <v>South</v>
      </c>
      <c r="F316" t="s">
        <v>8533</v>
      </c>
      <c r="G316" t="str">
        <f>VLOOKUP(Sales_Data!$F316,tbl_Products[],2,FALSE)</f>
        <v>Product_34</v>
      </c>
      <c r="H316" t="str">
        <f>VLOOKUP(tbl_Sales[[#This Row],[Product_ID]],tbl_Products[],3,0)</f>
        <v>Electronics</v>
      </c>
      <c r="I316">
        <v>8</v>
      </c>
      <c r="J316" s="10">
        <f>VLOOKUP(tbl_Sales[[#This Row],[Product_ID]],tbl_Products[],4,0)</f>
        <v>21.9</v>
      </c>
      <c r="K316" s="6">
        <v>16.53</v>
      </c>
      <c r="L316" s="6">
        <f>tbl_Sales[[#This Row],[Price_per_Unit]]*tbl_Sales[[#This Row],[Quantity]]</f>
        <v>132.24</v>
      </c>
      <c r="M316" s="6">
        <f>tbl_Sales[[#This Row],[Cost_per_Unit]]*tbl_Sales[[#This Row],[Quantity]]</f>
        <v>175.2</v>
      </c>
      <c r="N316" s="6">
        <f>tbl_Sales[[#This Row],[Sales]]-tbl_Sales[[#This Row],[Total_Cost]]</f>
        <v>-42.95999999999998</v>
      </c>
    </row>
    <row r="317" spans="1:14">
      <c r="A317" t="s">
        <v>321</v>
      </c>
      <c r="B317" s="4">
        <v>44956</v>
      </c>
      <c r="C317" t="s">
        <v>7295</v>
      </c>
      <c r="D317" t="str">
        <f>VLOOKUP(Sales_Data!$C317,tbl_Customers[],2,FALSE)</f>
        <v>Customer_1037</v>
      </c>
      <c r="E317" t="str">
        <f>VLOOKUP(tbl_Sales[[#This Row],[Customer_ID]],tbl_Customers[],5,0)</f>
        <v>West</v>
      </c>
      <c r="F317" t="s">
        <v>8563</v>
      </c>
      <c r="G317" t="str">
        <f>VLOOKUP(Sales_Data!$F317,tbl_Products[],2,FALSE)</f>
        <v>Product_17</v>
      </c>
      <c r="H317" t="str">
        <f>VLOOKUP(tbl_Sales[[#This Row],[Product_ID]],tbl_Products[],3,0)</f>
        <v>Toys</v>
      </c>
      <c r="I317">
        <v>7</v>
      </c>
      <c r="J317" s="10">
        <f>VLOOKUP(tbl_Sales[[#This Row],[Product_ID]],tbl_Products[],4,0)</f>
        <v>36.229999999999997</v>
      </c>
      <c r="K317" s="6">
        <v>39.25</v>
      </c>
      <c r="L317" s="6">
        <f>tbl_Sales[[#This Row],[Price_per_Unit]]*tbl_Sales[[#This Row],[Quantity]]</f>
        <v>274.75</v>
      </c>
      <c r="M317" s="6">
        <f>tbl_Sales[[#This Row],[Cost_per_Unit]]*tbl_Sales[[#This Row],[Quantity]]</f>
        <v>253.60999999999999</v>
      </c>
      <c r="N317" s="6">
        <f>tbl_Sales[[#This Row],[Sales]]-tbl_Sales[[#This Row],[Total_Cost]]</f>
        <v>21.140000000000015</v>
      </c>
    </row>
    <row r="318" spans="1:14">
      <c r="A318" t="s">
        <v>322</v>
      </c>
      <c r="B318" s="4">
        <v>45223</v>
      </c>
      <c r="C318" t="s">
        <v>7034</v>
      </c>
      <c r="D318" t="str">
        <f>VLOOKUP(Sales_Data!$C318,tbl_Customers[],2,FALSE)</f>
        <v>Customer_52</v>
      </c>
      <c r="E318" t="str">
        <f>VLOOKUP(tbl_Sales[[#This Row],[Customer_ID]],tbl_Customers[],5,0)</f>
        <v>East</v>
      </c>
      <c r="F318" t="s">
        <v>8556</v>
      </c>
      <c r="G318" t="str">
        <f>VLOOKUP(Sales_Data!$F318,tbl_Products[],2,FALSE)</f>
        <v>Product_42</v>
      </c>
      <c r="H318" t="str">
        <f>VLOOKUP(tbl_Sales[[#This Row],[Product_ID]],tbl_Products[],3,0)</f>
        <v>Electronics</v>
      </c>
      <c r="I318">
        <v>5</v>
      </c>
      <c r="J318" s="10">
        <f>VLOOKUP(tbl_Sales[[#This Row],[Product_ID]],tbl_Products[],4,0)</f>
        <v>28.03</v>
      </c>
      <c r="K318" s="6">
        <v>34.32</v>
      </c>
      <c r="L318" s="6">
        <f>tbl_Sales[[#This Row],[Price_per_Unit]]*tbl_Sales[[#This Row],[Quantity]]</f>
        <v>171.6</v>
      </c>
      <c r="M318" s="6">
        <f>tbl_Sales[[#This Row],[Cost_per_Unit]]*tbl_Sales[[#This Row],[Quantity]]</f>
        <v>140.15</v>
      </c>
      <c r="N318" s="6">
        <f>tbl_Sales[[#This Row],[Sales]]-tbl_Sales[[#This Row],[Total_Cost]]</f>
        <v>31.449999999999989</v>
      </c>
    </row>
    <row r="319" spans="1:14">
      <c r="A319" t="s">
        <v>323</v>
      </c>
      <c r="B319" s="4">
        <v>45204</v>
      </c>
      <c r="C319" t="s">
        <v>7296</v>
      </c>
      <c r="D319" t="str">
        <f>VLOOKUP(Sales_Data!$C319,tbl_Customers[],2,FALSE)</f>
        <v>Customer_989</v>
      </c>
      <c r="E319" t="str">
        <f>VLOOKUP(tbl_Sales[[#This Row],[Customer_ID]],tbl_Customers[],5,0)</f>
        <v>East</v>
      </c>
      <c r="F319" t="s">
        <v>8537</v>
      </c>
      <c r="G319" t="str">
        <f>VLOOKUP(Sales_Data!$F319,tbl_Products[],2,FALSE)</f>
        <v>Product_75</v>
      </c>
      <c r="H319" t="str">
        <f>VLOOKUP(tbl_Sales[[#This Row],[Product_ID]],tbl_Products[],3,0)</f>
        <v>Electronics</v>
      </c>
      <c r="I319">
        <v>7</v>
      </c>
      <c r="J319" s="10">
        <f>VLOOKUP(tbl_Sales[[#This Row],[Product_ID]],tbl_Products[],4,0)</f>
        <v>2.25</v>
      </c>
      <c r="K319" s="6">
        <v>55.45</v>
      </c>
      <c r="L319" s="6">
        <f>tbl_Sales[[#This Row],[Price_per_Unit]]*tbl_Sales[[#This Row],[Quantity]]</f>
        <v>388.15000000000003</v>
      </c>
      <c r="M319" s="6">
        <f>tbl_Sales[[#This Row],[Cost_per_Unit]]*tbl_Sales[[#This Row],[Quantity]]</f>
        <v>15.75</v>
      </c>
      <c r="N319" s="6">
        <f>tbl_Sales[[#This Row],[Sales]]-tbl_Sales[[#This Row],[Total_Cost]]</f>
        <v>372.40000000000003</v>
      </c>
    </row>
    <row r="320" spans="1:14">
      <c r="A320" t="s">
        <v>324</v>
      </c>
      <c r="B320" s="4">
        <v>44958</v>
      </c>
      <c r="C320" t="s">
        <v>7297</v>
      </c>
      <c r="D320" t="str">
        <f>VLOOKUP(Sales_Data!$C320,tbl_Customers[],2,FALSE)</f>
        <v>Customer_1025</v>
      </c>
      <c r="E320" t="str">
        <f>VLOOKUP(tbl_Sales[[#This Row],[Customer_ID]],tbl_Customers[],5,0)</f>
        <v>West</v>
      </c>
      <c r="F320" t="s">
        <v>8509</v>
      </c>
      <c r="G320" t="str">
        <f>VLOOKUP(Sales_Data!$F320,tbl_Products[],2,FALSE)</f>
        <v>Product_45</v>
      </c>
      <c r="H320" t="str">
        <f>VLOOKUP(tbl_Sales[[#This Row],[Product_ID]],tbl_Products[],3,0)</f>
        <v>Home Goods</v>
      </c>
      <c r="I320">
        <v>2</v>
      </c>
      <c r="J320" s="10">
        <f>VLOOKUP(tbl_Sales[[#This Row],[Product_ID]],tbl_Products[],4,0)</f>
        <v>47.88</v>
      </c>
      <c r="K320" s="6">
        <v>50.07</v>
      </c>
      <c r="L320" s="6">
        <f>tbl_Sales[[#This Row],[Price_per_Unit]]*tbl_Sales[[#This Row],[Quantity]]</f>
        <v>100.14</v>
      </c>
      <c r="M320" s="6">
        <f>tbl_Sales[[#This Row],[Cost_per_Unit]]*tbl_Sales[[#This Row],[Quantity]]</f>
        <v>95.76</v>
      </c>
      <c r="N320" s="6">
        <f>tbl_Sales[[#This Row],[Sales]]-tbl_Sales[[#This Row],[Total_Cost]]</f>
        <v>4.3799999999999955</v>
      </c>
    </row>
    <row r="321" spans="1:14">
      <c r="A321" t="s">
        <v>325</v>
      </c>
      <c r="B321" s="4">
        <v>45087</v>
      </c>
      <c r="C321" t="s">
        <v>7298</v>
      </c>
      <c r="D321" t="str">
        <f>VLOOKUP(Sales_Data!$C321,tbl_Customers[],2,FALSE)</f>
        <v>Customer_316</v>
      </c>
      <c r="E321" t="str">
        <f>VLOOKUP(tbl_Sales[[#This Row],[Customer_ID]],tbl_Customers[],5,0)</f>
        <v>West</v>
      </c>
      <c r="F321" t="s">
        <v>8537</v>
      </c>
      <c r="G321" t="str">
        <f>VLOOKUP(Sales_Data!$F321,tbl_Products[],2,FALSE)</f>
        <v>Product_75</v>
      </c>
      <c r="H321" t="str">
        <f>VLOOKUP(tbl_Sales[[#This Row],[Product_ID]],tbl_Products[],3,0)</f>
        <v>Electronics</v>
      </c>
      <c r="I321">
        <v>7</v>
      </c>
      <c r="J321" s="10">
        <f>VLOOKUP(tbl_Sales[[#This Row],[Product_ID]],tbl_Products[],4,0)</f>
        <v>2.25</v>
      </c>
      <c r="K321" s="6">
        <v>8.69</v>
      </c>
      <c r="L321" s="6">
        <f>tbl_Sales[[#This Row],[Price_per_Unit]]*tbl_Sales[[#This Row],[Quantity]]</f>
        <v>60.83</v>
      </c>
      <c r="M321" s="6">
        <f>tbl_Sales[[#This Row],[Cost_per_Unit]]*tbl_Sales[[#This Row],[Quantity]]</f>
        <v>15.75</v>
      </c>
      <c r="N321" s="6">
        <f>tbl_Sales[[#This Row],[Sales]]-tbl_Sales[[#This Row],[Total_Cost]]</f>
        <v>45.08</v>
      </c>
    </row>
    <row r="322" spans="1:14">
      <c r="A322" t="s">
        <v>326</v>
      </c>
      <c r="B322" s="4">
        <v>44956</v>
      </c>
      <c r="C322" t="s">
        <v>7299</v>
      </c>
      <c r="D322" t="str">
        <f>VLOOKUP(Sales_Data!$C322,tbl_Customers[],2,FALSE)</f>
        <v>Customer_390</v>
      </c>
      <c r="E322" t="str">
        <f>VLOOKUP(tbl_Sales[[#This Row],[Customer_ID]],tbl_Customers[],5,0)</f>
        <v>South</v>
      </c>
      <c r="F322" t="s">
        <v>8555</v>
      </c>
      <c r="G322" t="str">
        <f>VLOOKUP(Sales_Data!$F322,tbl_Products[],2,FALSE)</f>
        <v>Product_52</v>
      </c>
      <c r="H322" t="str">
        <f>VLOOKUP(tbl_Sales[[#This Row],[Product_ID]],tbl_Products[],3,0)</f>
        <v>Toys</v>
      </c>
      <c r="I322">
        <v>1</v>
      </c>
      <c r="J322" s="10">
        <f>VLOOKUP(tbl_Sales[[#This Row],[Product_ID]],tbl_Products[],4,0)</f>
        <v>46.58</v>
      </c>
      <c r="K322" s="6">
        <v>84.83</v>
      </c>
      <c r="L322" s="6">
        <f>tbl_Sales[[#This Row],[Price_per_Unit]]*tbl_Sales[[#This Row],[Quantity]]</f>
        <v>84.83</v>
      </c>
      <c r="M322" s="6">
        <f>tbl_Sales[[#This Row],[Cost_per_Unit]]*tbl_Sales[[#This Row],[Quantity]]</f>
        <v>46.58</v>
      </c>
      <c r="N322" s="6">
        <f>tbl_Sales[[#This Row],[Sales]]-tbl_Sales[[#This Row],[Total_Cost]]</f>
        <v>38.25</v>
      </c>
    </row>
    <row r="323" spans="1:14">
      <c r="A323" t="s">
        <v>327</v>
      </c>
      <c r="B323" s="4">
        <v>44952</v>
      </c>
      <c r="C323" t="s">
        <v>7300</v>
      </c>
      <c r="D323" t="str">
        <f>VLOOKUP(Sales_Data!$C323,tbl_Customers[],2,FALSE)</f>
        <v>Customer_697</v>
      </c>
      <c r="E323" t="str">
        <f>VLOOKUP(tbl_Sales[[#This Row],[Customer_ID]],tbl_Customers[],5,0)</f>
        <v>North</v>
      </c>
      <c r="F323" t="s">
        <v>8545</v>
      </c>
      <c r="G323" t="str">
        <f>VLOOKUP(Sales_Data!$F323,tbl_Products[],2,FALSE)</f>
        <v>Product_9</v>
      </c>
      <c r="H323" t="str">
        <f>VLOOKUP(tbl_Sales[[#This Row],[Product_ID]],tbl_Products[],3,0)</f>
        <v>Apparel</v>
      </c>
      <c r="I323">
        <v>5</v>
      </c>
      <c r="J323" s="10">
        <f>VLOOKUP(tbl_Sales[[#This Row],[Product_ID]],tbl_Products[],4,0)</f>
        <v>14.27</v>
      </c>
      <c r="K323" s="6">
        <v>70.92</v>
      </c>
      <c r="L323" s="6">
        <f>tbl_Sales[[#This Row],[Price_per_Unit]]*tbl_Sales[[#This Row],[Quantity]]</f>
        <v>354.6</v>
      </c>
      <c r="M323" s="6">
        <f>tbl_Sales[[#This Row],[Cost_per_Unit]]*tbl_Sales[[#This Row],[Quantity]]</f>
        <v>71.349999999999994</v>
      </c>
      <c r="N323" s="6">
        <f>tbl_Sales[[#This Row],[Sales]]-tbl_Sales[[#This Row],[Total_Cost]]</f>
        <v>283.25</v>
      </c>
    </row>
    <row r="324" spans="1:14">
      <c r="A324" t="s">
        <v>328</v>
      </c>
      <c r="B324" s="4">
        <v>45226</v>
      </c>
      <c r="C324" t="s">
        <v>7173</v>
      </c>
      <c r="D324" t="str">
        <f>VLOOKUP(Sales_Data!$C324,tbl_Customers[],2,FALSE)</f>
        <v>Customer_991</v>
      </c>
      <c r="E324" t="str">
        <f>VLOOKUP(tbl_Sales[[#This Row],[Customer_ID]],tbl_Customers[],5,0)</f>
        <v>East</v>
      </c>
      <c r="F324" t="s">
        <v>8495</v>
      </c>
      <c r="G324" t="str">
        <f>VLOOKUP(Sales_Data!$F324,tbl_Products[],2,FALSE)</f>
        <v>Product_6</v>
      </c>
      <c r="H324" t="str">
        <f>VLOOKUP(tbl_Sales[[#This Row],[Product_ID]],tbl_Products[],3,0)</f>
        <v>Apparel</v>
      </c>
      <c r="I324">
        <v>1</v>
      </c>
      <c r="J324" s="10">
        <f>VLOOKUP(tbl_Sales[[#This Row],[Product_ID]],tbl_Products[],4,0)</f>
        <v>33.65</v>
      </c>
      <c r="K324" s="6">
        <v>84.61</v>
      </c>
      <c r="L324" s="6">
        <f>tbl_Sales[[#This Row],[Price_per_Unit]]*tbl_Sales[[#This Row],[Quantity]]</f>
        <v>84.61</v>
      </c>
      <c r="M324" s="6">
        <f>tbl_Sales[[#This Row],[Cost_per_Unit]]*tbl_Sales[[#This Row],[Quantity]]</f>
        <v>33.65</v>
      </c>
      <c r="N324" s="6">
        <f>tbl_Sales[[#This Row],[Sales]]-tbl_Sales[[#This Row],[Total_Cost]]</f>
        <v>50.96</v>
      </c>
    </row>
    <row r="325" spans="1:14">
      <c r="A325" t="s">
        <v>329</v>
      </c>
      <c r="B325" s="4">
        <v>45171</v>
      </c>
      <c r="C325" t="s">
        <v>7057</v>
      </c>
      <c r="D325" t="str">
        <f>VLOOKUP(Sales_Data!$C325,tbl_Customers[],2,FALSE)</f>
        <v>Customer_1073</v>
      </c>
      <c r="E325" t="str">
        <f>VLOOKUP(tbl_Sales[[#This Row],[Customer_ID]],tbl_Customers[],5,0)</f>
        <v>West</v>
      </c>
      <c r="F325" t="s">
        <v>8522</v>
      </c>
      <c r="G325" t="str">
        <f>VLOOKUP(Sales_Data!$F325,tbl_Products[],2,FALSE)</f>
        <v>Product_4</v>
      </c>
      <c r="H325" t="str">
        <f>VLOOKUP(tbl_Sales[[#This Row],[Product_ID]],tbl_Products[],3,0)</f>
        <v>Toys</v>
      </c>
      <c r="I325">
        <v>5</v>
      </c>
      <c r="J325" s="10">
        <f>VLOOKUP(tbl_Sales[[#This Row],[Product_ID]],tbl_Products[],4,0)</f>
        <v>14.75</v>
      </c>
      <c r="K325" s="6">
        <v>95.4</v>
      </c>
      <c r="L325" s="6">
        <f>tbl_Sales[[#This Row],[Price_per_Unit]]*tbl_Sales[[#This Row],[Quantity]]</f>
        <v>477</v>
      </c>
      <c r="M325" s="6">
        <f>tbl_Sales[[#This Row],[Cost_per_Unit]]*tbl_Sales[[#This Row],[Quantity]]</f>
        <v>73.75</v>
      </c>
      <c r="N325" s="6">
        <f>tbl_Sales[[#This Row],[Sales]]-tbl_Sales[[#This Row],[Total_Cost]]</f>
        <v>403.25</v>
      </c>
    </row>
    <row r="326" spans="1:14">
      <c r="A326" t="s">
        <v>330</v>
      </c>
      <c r="B326" s="4">
        <v>45184</v>
      </c>
      <c r="C326" t="s">
        <v>7301</v>
      </c>
      <c r="D326" t="str">
        <f>VLOOKUP(Sales_Data!$C326,tbl_Customers[],2,FALSE)</f>
        <v>Customer_636</v>
      </c>
      <c r="E326" t="str">
        <f>VLOOKUP(tbl_Sales[[#This Row],[Customer_ID]],tbl_Customers[],5,0)</f>
        <v>South</v>
      </c>
      <c r="F326" t="s">
        <v>8544</v>
      </c>
      <c r="G326" t="str">
        <f>VLOOKUP(Sales_Data!$F326,tbl_Products[],2,FALSE)</f>
        <v>Product_21</v>
      </c>
      <c r="H326" t="str">
        <f>VLOOKUP(tbl_Sales[[#This Row],[Product_ID]],tbl_Products[],3,0)</f>
        <v>Toys</v>
      </c>
      <c r="I326">
        <v>2</v>
      </c>
      <c r="J326" s="10">
        <f>VLOOKUP(tbl_Sales[[#This Row],[Product_ID]],tbl_Products[],4,0)</f>
        <v>3.13</v>
      </c>
      <c r="K326" s="6">
        <v>10.5</v>
      </c>
      <c r="L326" s="6">
        <f>tbl_Sales[[#This Row],[Price_per_Unit]]*tbl_Sales[[#This Row],[Quantity]]</f>
        <v>21</v>
      </c>
      <c r="M326" s="6">
        <f>tbl_Sales[[#This Row],[Cost_per_Unit]]*tbl_Sales[[#This Row],[Quantity]]</f>
        <v>6.26</v>
      </c>
      <c r="N326" s="6">
        <f>tbl_Sales[[#This Row],[Sales]]-tbl_Sales[[#This Row],[Total_Cost]]</f>
        <v>14.74</v>
      </c>
    </row>
    <row r="327" spans="1:14">
      <c r="A327" t="s">
        <v>331</v>
      </c>
      <c r="B327" s="4">
        <v>45198</v>
      </c>
      <c r="C327" t="s">
        <v>7302</v>
      </c>
      <c r="D327" t="str">
        <f>VLOOKUP(Sales_Data!$C327,tbl_Customers[],2,FALSE)</f>
        <v>Customer_671</v>
      </c>
      <c r="E327" t="str">
        <f>VLOOKUP(tbl_Sales[[#This Row],[Customer_ID]],tbl_Customers[],5,0)</f>
        <v>North</v>
      </c>
      <c r="F327" t="s">
        <v>8499</v>
      </c>
      <c r="G327" t="str">
        <f>VLOOKUP(Sales_Data!$F327,tbl_Products[],2,FALSE)</f>
        <v>Product_30</v>
      </c>
      <c r="H327" t="str">
        <f>VLOOKUP(tbl_Sales[[#This Row],[Product_ID]],tbl_Products[],3,0)</f>
        <v>Apparel</v>
      </c>
      <c r="I327">
        <v>5</v>
      </c>
      <c r="J327" s="10">
        <f>VLOOKUP(tbl_Sales[[#This Row],[Product_ID]],tbl_Products[],4,0)</f>
        <v>49.21</v>
      </c>
      <c r="K327" s="6">
        <v>79.760000000000005</v>
      </c>
      <c r="L327" s="6">
        <f>tbl_Sales[[#This Row],[Price_per_Unit]]*tbl_Sales[[#This Row],[Quantity]]</f>
        <v>398.8</v>
      </c>
      <c r="M327" s="6">
        <f>tbl_Sales[[#This Row],[Cost_per_Unit]]*tbl_Sales[[#This Row],[Quantity]]</f>
        <v>246.05</v>
      </c>
      <c r="N327" s="6">
        <f>tbl_Sales[[#This Row],[Sales]]-tbl_Sales[[#This Row],[Total_Cost]]</f>
        <v>152.75</v>
      </c>
    </row>
    <row r="328" spans="1:14">
      <c r="A328" t="s">
        <v>332</v>
      </c>
      <c r="B328" s="4">
        <v>45007</v>
      </c>
      <c r="C328" t="s">
        <v>7303</v>
      </c>
      <c r="D328" t="str">
        <f>VLOOKUP(Sales_Data!$C328,tbl_Customers[],2,FALSE)</f>
        <v>Customer_294</v>
      </c>
      <c r="E328" t="str">
        <f>VLOOKUP(tbl_Sales[[#This Row],[Customer_ID]],tbl_Customers[],5,0)</f>
        <v>North</v>
      </c>
      <c r="F328" t="s">
        <v>8504</v>
      </c>
      <c r="G328" t="str">
        <f>VLOOKUP(Sales_Data!$F328,tbl_Products[],2,FALSE)</f>
        <v>Product_13</v>
      </c>
      <c r="H328" t="str">
        <f>VLOOKUP(tbl_Sales[[#This Row],[Product_ID]],tbl_Products[],3,0)</f>
        <v>Toys</v>
      </c>
      <c r="I328">
        <v>3</v>
      </c>
      <c r="J328" s="10">
        <f>VLOOKUP(tbl_Sales[[#This Row],[Product_ID]],tbl_Products[],4,0)</f>
        <v>45.97</v>
      </c>
      <c r="K328" s="6">
        <v>16.68</v>
      </c>
      <c r="L328" s="6">
        <f>tbl_Sales[[#This Row],[Price_per_Unit]]*tbl_Sales[[#This Row],[Quantity]]</f>
        <v>50.04</v>
      </c>
      <c r="M328" s="6">
        <f>tbl_Sales[[#This Row],[Cost_per_Unit]]*tbl_Sales[[#This Row],[Quantity]]</f>
        <v>137.91</v>
      </c>
      <c r="N328" s="6">
        <f>tbl_Sales[[#This Row],[Sales]]-tbl_Sales[[#This Row],[Total_Cost]]</f>
        <v>-87.87</v>
      </c>
    </row>
    <row r="329" spans="1:14">
      <c r="A329" t="s">
        <v>333</v>
      </c>
      <c r="B329" s="4">
        <v>44956</v>
      </c>
      <c r="C329" t="s">
        <v>7304</v>
      </c>
      <c r="D329" t="str">
        <f>VLOOKUP(Sales_Data!$C329,tbl_Customers[],2,FALSE)</f>
        <v>Customer_202</v>
      </c>
      <c r="E329" t="str">
        <f>VLOOKUP(tbl_Sales[[#This Row],[Customer_ID]],tbl_Customers[],5,0)</f>
        <v>East</v>
      </c>
      <c r="F329" t="s">
        <v>8530</v>
      </c>
      <c r="G329" t="str">
        <f>VLOOKUP(Sales_Data!$F329,tbl_Products[],2,FALSE)</f>
        <v>Product_14</v>
      </c>
      <c r="H329" t="str">
        <f>VLOOKUP(tbl_Sales[[#This Row],[Product_ID]],tbl_Products[],3,0)</f>
        <v>Toys</v>
      </c>
      <c r="I329">
        <v>2</v>
      </c>
      <c r="J329" s="10">
        <f>VLOOKUP(tbl_Sales[[#This Row],[Product_ID]],tbl_Products[],4,0)</f>
        <v>36.64</v>
      </c>
      <c r="K329" s="6">
        <v>18.27</v>
      </c>
      <c r="L329" s="6">
        <f>tbl_Sales[[#This Row],[Price_per_Unit]]*tbl_Sales[[#This Row],[Quantity]]</f>
        <v>36.54</v>
      </c>
      <c r="M329" s="6">
        <f>tbl_Sales[[#This Row],[Cost_per_Unit]]*tbl_Sales[[#This Row],[Quantity]]</f>
        <v>73.28</v>
      </c>
      <c r="N329" s="6">
        <f>tbl_Sales[[#This Row],[Sales]]-tbl_Sales[[#This Row],[Total_Cost]]</f>
        <v>-36.74</v>
      </c>
    </row>
    <row r="330" spans="1:14">
      <c r="A330" t="s">
        <v>334</v>
      </c>
      <c r="B330" s="4">
        <v>45187</v>
      </c>
      <c r="C330" t="s">
        <v>7305</v>
      </c>
      <c r="D330" t="str">
        <f>VLOOKUP(Sales_Data!$C330,tbl_Customers[],2,FALSE)</f>
        <v>Customer_1058</v>
      </c>
      <c r="E330" t="str">
        <f>VLOOKUP(tbl_Sales[[#This Row],[Customer_ID]],tbl_Customers[],5,0)</f>
        <v>South</v>
      </c>
      <c r="F330" t="s">
        <v>8521</v>
      </c>
      <c r="G330" t="str">
        <f>VLOOKUP(Sales_Data!$F330,tbl_Products[],2,FALSE)</f>
        <v>Product_64</v>
      </c>
      <c r="H330" t="str">
        <f>VLOOKUP(tbl_Sales[[#This Row],[Product_ID]],tbl_Products[],3,0)</f>
        <v>Home Goods</v>
      </c>
      <c r="I330">
        <v>3</v>
      </c>
      <c r="J330" s="10">
        <f>VLOOKUP(tbl_Sales[[#This Row],[Product_ID]],tbl_Products[],4,0)</f>
        <v>16.21</v>
      </c>
      <c r="K330" s="6">
        <v>74.87</v>
      </c>
      <c r="L330" s="6">
        <f>tbl_Sales[[#This Row],[Price_per_Unit]]*tbl_Sales[[#This Row],[Quantity]]</f>
        <v>224.61</v>
      </c>
      <c r="M330" s="6">
        <f>tbl_Sales[[#This Row],[Cost_per_Unit]]*tbl_Sales[[#This Row],[Quantity]]</f>
        <v>48.63</v>
      </c>
      <c r="N330" s="6">
        <f>tbl_Sales[[#This Row],[Sales]]-tbl_Sales[[#This Row],[Total_Cost]]</f>
        <v>175.98000000000002</v>
      </c>
    </row>
    <row r="331" spans="1:14">
      <c r="A331" t="s">
        <v>335</v>
      </c>
      <c r="B331" s="4">
        <v>44968</v>
      </c>
      <c r="C331" t="s">
        <v>7306</v>
      </c>
      <c r="D331" t="str">
        <f>VLOOKUP(Sales_Data!$C331,tbl_Customers[],2,FALSE)</f>
        <v>Customer_1386</v>
      </c>
      <c r="E331" t="str">
        <f>VLOOKUP(tbl_Sales[[#This Row],[Customer_ID]],tbl_Customers[],5,0)</f>
        <v>West</v>
      </c>
      <c r="F331" t="s">
        <v>8493</v>
      </c>
      <c r="G331" t="str">
        <f>VLOOKUP(Sales_Data!$F331,tbl_Products[],2,FALSE)</f>
        <v>Product_61</v>
      </c>
      <c r="H331" t="str">
        <f>VLOOKUP(tbl_Sales[[#This Row],[Product_ID]],tbl_Products[],3,0)</f>
        <v>Health</v>
      </c>
      <c r="I331">
        <v>4</v>
      </c>
      <c r="J331" s="10">
        <f>VLOOKUP(tbl_Sales[[#This Row],[Product_ID]],tbl_Products[],4,0)</f>
        <v>47.78</v>
      </c>
      <c r="K331" s="6">
        <v>48.95</v>
      </c>
      <c r="L331" s="6">
        <f>tbl_Sales[[#This Row],[Price_per_Unit]]*tbl_Sales[[#This Row],[Quantity]]</f>
        <v>195.8</v>
      </c>
      <c r="M331" s="6">
        <f>tbl_Sales[[#This Row],[Cost_per_Unit]]*tbl_Sales[[#This Row],[Quantity]]</f>
        <v>191.12</v>
      </c>
      <c r="N331" s="6">
        <f>tbl_Sales[[#This Row],[Sales]]-tbl_Sales[[#This Row],[Total_Cost]]</f>
        <v>4.6800000000000068</v>
      </c>
    </row>
    <row r="332" spans="1:14">
      <c r="A332" t="s">
        <v>336</v>
      </c>
      <c r="B332" s="4">
        <v>45022</v>
      </c>
      <c r="C332" t="s">
        <v>7307</v>
      </c>
      <c r="D332" t="str">
        <f>VLOOKUP(Sales_Data!$C332,tbl_Customers[],2,FALSE)</f>
        <v>Customer_272</v>
      </c>
      <c r="E332" t="str">
        <f>VLOOKUP(tbl_Sales[[#This Row],[Customer_ID]],tbl_Customers[],5,0)</f>
        <v>West</v>
      </c>
      <c r="F332" t="s">
        <v>8556</v>
      </c>
      <c r="G332" t="str">
        <f>VLOOKUP(Sales_Data!$F332,tbl_Products[],2,FALSE)</f>
        <v>Product_42</v>
      </c>
      <c r="H332" t="str">
        <f>VLOOKUP(tbl_Sales[[#This Row],[Product_ID]],tbl_Products[],3,0)</f>
        <v>Electronics</v>
      </c>
      <c r="I332">
        <v>8</v>
      </c>
      <c r="J332" s="10">
        <f>VLOOKUP(tbl_Sales[[#This Row],[Product_ID]],tbl_Products[],4,0)</f>
        <v>28.03</v>
      </c>
      <c r="K332" s="6">
        <v>47.14</v>
      </c>
      <c r="L332" s="6">
        <f>tbl_Sales[[#This Row],[Price_per_Unit]]*tbl_Sales[[#This Row],[Quantity]]</f>
        <v>377.12</v>
      </c>
      <c r="M332" s="6">
        <f>tbl_Sales[[#This Row],[Cost_per_Unit]]*tbl_Sales[[#This Row],[Quantity]]</f>
        <v>224.24</v>
      </c>
      <c r="N332" s="6">
        <f>tbl_Sales[[#This Row],[Sales]]-tbl_Sales[[#This Row],[Total_Cost]]</f>
        <v>152.88</v>
      </c>
    </row>
    <row r="333" spans="1:14">
      <c r="A333" t="s">
        <v>337</v>
      </c>
      <c r="B333" s="4">
        <v>44962</v>
      </c>
      <c r="C333" t="s">
        <v>7308</v>
      </c>
      <c r="D333" t="str">
        <f>VLOOKUP(Sales_Data!$C333,tbl_Customers[],2,FALSE)</f>
        <v>Customer_421</v>
      </c>
      <c r="E333" t="str">
        <f>VLOOKUP(tbl_Sales[[#This Row],[Customer_ID]],tbl_Customers[],5,0)</f>
        <v>North</v>
      </c>
      <c r="F333" t="s">
        <v>8499</v>
      </c>
      <c r="G333" t="str">
        <f>VLOOKUP(Sales_Data!$F333,tbl_Products[],2,FALSE)</f>
        <v>Product_30</v>
      </c>
      <c r="H333" t="str">
        <f>VLOOKUP(tbl_Sales[[#This Row],[Product_ID]],tbl_Products[],3,0)</f>
        <v>Apparel</v>
      </c>
      <c r="I333">
        <v>2</v>
      </c>
      <c r="J333" s="10">
        <f>VLOOKUP(tbl_Sales[[#This Row],[Product_ID]],tbl_Products[],4,0)</f>
        <v>49.21</v>
      </c>
      <c r="K333" s="6">
        <v>90.59</v>
      </c>
      <c r="L333" s="6">
        <f>tbl_Sales[[#This Row],[Price_per_Unit]]*tbl_Sales[[#This Row],[Quantity]]</f>
        <v>181.18</v>
      </c>
      <c r="M333" s="6">
        <f>tbl_Sales[[#This Row],[Cost_per_Unit]]*tbl_Sales[[#This Row],[Quantity]]</f>
        <v>98.42</v>
      </c>
      <c r="N333" s="6">
        <f>tbl_Sales[[#This Row],[Sales]]-tbl_Sales[[#This Row],[Total_Cost]]</f>
        <v>82.76</v>
      </c>
    </row>
    <row r="334" spans="1:14">
      <c r="A334" t="s">
        <v>338</v>
      </c>
      <c r="B334" s="4">
        <v>45231</v>
      </c>
      <c r="C334" t="s">
        <v>7228</v>
      </c>
      <c r="D334" t="str">
        <f>VLOOKUP(Sales_Data!$C334,tbl_Customers[],2,FALSE)</f>
        <v>Customer_1484</v>
      </c>
      <c r="E334" t="str">
        <f>VLOOKUP(tbl_Sales[[#This Row],[Customer_ID]],tbl_Customers[],5,0)</f>
        <v>North</v>
      </c>
      <c r="F334" t="s">
        <v>8565</v>
      </c>
      <c r="G334" t="str">
        <f>VLOOKUP(Sales_Data!$F334,tbl_Products[],2,FALSE)</f>
        <v>Product_31</v>
      </c>
      <c r="H334" t="str">
        <f>VLOOKUP(tbl_Sales[[#This Row],[Product_ID]],tbl_Products[],3,0)</f>
        <v>Apparel</v>
      </c>
      <c r="I334">
        <v>8</v>
      </c>
      <c r="J334" s="10">
        <f>VLOOKUP(tbl_Sales[[#This Row],[Product_ID]],tbl_Products[],4,0)</f>
        <v>3.66</v>
      </c>
      <c r="K334" s="6">
        <v>98.62</v>
      </c>
      <c r="L334" s="6">
        <f>tbl_Sales[[#This Row],[Price_per_Unit]]*tbl_Sales[[#This Row],[Quantity]]</f>
        <v>788.96</v>
      </c>
      <c r="M334" s="6">
        <f>tbl_Sales[[#This Row],[Cost_per_Unit]]*tbl_Sales[[#This Row],[Quantity]]</f>
        <v>29.28</v>
      </c>
      <c r="N334" s="6">
        <f>tbl_Sales[[#This Row],[Sales]]-tbl_Sales[[#This Row],[Total_Cost]]</f>
        <v>759.68000000000006</v>
      </c>
    </row>
    <row r="335" spans="1:14">
      <c r="A335" t="s">
        <v>339</v>
      </c>
      <c r="B335" s="4">
        <v>44961</v>
      </c>
      <c r="C335" t="s">
        <v>7309</v>
      </c>
      <c r="D335" t="str">
        <f>VLOOKUP(Sales_Data!$C335,tbl_Customers[],2,FALSE)</f>
        <v>Customer_75</v>
      </c>
      <c r="E335" t="str">
        <f>VLOOKUP(tbl_Sales[[#This Row],[Customer_ID]],tbl_Customers[],5,0)</f>
        <v>North</v>
      </c>
      <c r="F335" t="s">
        <v>8530</v>
      </c>
      <c r="G335" t="str">
        <f>VLOOKUP(Sales_Data!$F335,tbl_Products[],2,FALSE)</f>
        <v>Product_14</v>
      </c>
      <c r="H335" t="str">
        <f>VLOOKUP(tbl_Sales[[#This Row],[Product_ID]],tbl_Products[],3,0)</f>
        <v>Toys</v>
      </c>
      <c r="I335">
        <v>2</v>
      </c>
      <c r="J335" s="10">
        <f>VLOOKUP(tbl_Sales[[#This Row],[Product_ID]],tbl_Products[],4,0)</f>
        <v>36.64</v>
      </c>
      <c r="K335" s="6">
        <v>37.909999999999997</v>
      </c>
      <c r="L335" s="6">
        <f>tbl_Sales[[#This Row],[Price_per_Unit]]*tbl_Sales[[#This Row],[Quantity]]</f>
        <v>75.819999999999993</v>
      </c>
      <c r="M335" s="6">
        <f>tbl_Sales[[#This Row],[Cost_per_Unit]]*tbl_Sales[[#This Row],[Quantity]]</f>
        <v>73.28</v>
      </c>
      <c r="N335" s="6">
        <f>tbl_Sales[[#This Row],[Sales]]-tbl_Sales[[#This Row],[Total_Cost]]</f>
        <v>2.539999999999992</v>
      </c>
    </row>
    <row r="336" spans="1:14">
      <c r="A336" t="s">
        <v>340</v>
      </c>
      <c r="B336" s="4">
        <v>45272</v>
      </c>
      <c r="C336" t="s">
        <v>7310</v>
      </c>
      <c r="D336" t="str">
        <f>VLOOKUP(Sales_Data!$C336,tbl_Customers[],2,FALSE)</f>
        <v>Customer_941</v>
      </c>
      <c r="E336" t="str">
        <f>VLOOKUP(tbl_Sales[[#This Row],[Customer_ID]],tbl_Customers[],5,0)</f>
        <v>West</v>
      </c>
      <c r="F336" t="s">
        <v>8532</v>
      </c>
      <c r="G336" t="str">
        <f>VLOOKUP(Sales_Data!$F336,tbl_Products[],2,FALSE)</f>
        <v>Product_23</v>
      </c>
      <c r="H336" t="str">
        <f>VLOOKUP(tbl_Sales[[#This Row],[Product_ID]],tbl_Products[],3,0)</f>
        <v>Apparel</v>
      </c>
      <c r="I336">
        <v>7</v>
      </c>
      <c r="J336" s="10">
        <f>VLOOKUP(tbl_Sales[[#This Row],[Product_ID]],tbl_Products[],4,0)</f>
        <v>2.85</v>
      </c>
      <c r="K336" s="6">
        <v>44.36</v>
      </c>
      <c r="L336" s="6">
        <f>tbl_Sales[[#This Row],[Price_per_Unit]]*tbl_Sales[[#This Row],[Quantity]]</f>
        <v>310.52</v>
      </c>
      <c r="M336" s="6">
        <f>tbl_Sales[[#This Row],[Cost_per_Unit]]*tbl_Sales[[#This Row],[Quantity]]</f>
        <v>19.95</v>
      </c>
      <c r="N336" s="6">
        <f>tbl_Sales[[#This Row],[Sales]]-tbl_Sales[[#This Row],[Total_Cost]]</f>
        <v>290.57</v>
      </c>
    </row>
    <row r="337" spans="1:14">
      <c r="A337" t="s">
        <v>341</v>
      </c>
      <c r="B337" s="4">
        <v>45047</v>
      </c>
      <c r="C337" t="s">
        <v>7311</v>
      </c>
      <c r="D337" t="str">
        <f>VLOOKUP(Sales_Data!$C337,tbl_Customers[],2,FALSE)</f>
        <v>Customer_794</v>
      </c>
      <c r="E337" t="str">
        <f>VLOOKUP(tbl_Sales[[#This Row],[Customer_ID]],tbl_Customers[],5,0)</f>
        <v>West</v>
      </c>
      <c r="F337" t="s">
        <v>8553</v>
      </c>
      <c r="G337" t="str">
        <f>VLOOKUP(Sales_Data!$F337,tbl_Products[],2,FALSE)</f>
        <v>Product_50</v>
      </c>
      <c r="H337" t="str">
        <f>VLOOKUP(tbl_Sales[[#This Row],[Product_ID]],tbl_Products[],3,0)</f>
        <v>Apparel</v>
      </c>
      <c r="I337">
        <v>4</v>
      </c>
      <c r="J337" s="10">
        <f>VLOOKUP(tbl_Sales[[#This Row],[Product_ID]],tbl_Products[],4,0)</f>
        <v>42.74</v>
      </c>
      <c r="K337" s="6">
        <v>10.06</v>
      </c>
      <c r="L337" s="6">
        <f>tbl_Sales[[#This Row],[Price_per_Unit]]*tbl_Sales[[#This Row],[Quantity]]</f>
        <v>40.24</v>
      </c>
      <c r="M337" s="6">
        <f>tbl_Sales[[#This Row],[Cost_per_Unit]]*tbl_Sales[[#This Row],[Quantity]]</f>
        <v>170.96</v>
      </c>
      <c r="N337" s="6">
        <f>tbl_Sales[[#This Row],[Sales]]-tbl_Sales[[#This Row],[Total_Cost]]</f>
        <v>-130.72</v>
      </c>
    </row>
    <row r="338" spans="1:14">
      <c r="A338" t="s">
        <v>342</v>
      </c>
      <c r="B338" s="4">
        <v>45133</v>
      </c>
      <c r="C338" t="s">
        <v>7312</v>
      </c>
      <c r="D338" t="str">
        <f>VLOOKUP(Sales_Data!$C338,tbl_Customers[],2,FALSE)</f>
        <v>Customer_1462</v>
      </c>
      <c r="E338" t="str">
        <f>VLOOKUP(tbl_Sales[[#This Row],[Customer_ID]],tbl_Customers[],5,0)</f>
        <v>East</v>
      </c>
      <c r="F338" t="s">
        <v>8535</v>
      </c>
      <c r="G338" t="str">
        <f>VLOOKUP(Sales_Data!$F338,tbl_Products[],2,FALSE)</f>
        <v>Product_54</v>
      </c>
      <c r="H338" t="str">
        <f>VLOOKUP(tbl_Sales[[#This Row],[Product_ID]],tbl_Products[],3,0)</f>
        <v>Apparel</v>
      </c>
      <c r="I338">
        <v>7</v>
      </c>
      <c r="J338" s="10">
        <f>VLOOKUP(tbl_Sales[[#This Row],[Product_ID]],tbl_Products[],4,0)</f>
        <v>1.35</v>
      </c>
      <c r="K338" s="6">
        <v>43.23</v>
      </c>
      <c r="L338" s="6">
        <f>tbl_Sales[[#This Row],[Price_per_Unit]]*tbl_Sales[[#This Row],[Quantity]]</f>
        <v>302.60999999999996</v>
      </c>
      <c r="M338" s="6">
        <f>tbl_Sales[[#This Row],[Cost_per_Unit]]*tbl_Sales[[#This Row],[Quantity]]</f>
        <v>9.4500000000000011</v>
      </c>
      <c r="N338" s="6">
        <f>tbl_Sales[[#This Row],[Sales]]-tbl_Sales[[#This Row],[Total_Cost]]</f>
        <v>293.15999999999997</v>
      </c>
    </row>
    <row r="339" spans="1:14">
      <c r="A339" t="s">
        <v>343</v>
      </c>
      <c r="B339" s="4">
        <v>44988</v>
      </c>
      <c r="C339" t="s">
        <v>7313</v>
      </c>
      <c r="D339" t="str">
        <f>VLOOKUP(Sales_Data!$C339,tbl_Customers[],2,FALSE)</f>
        <v>Customer_1070</v>
      </c>
      <c r="E339" t="str">
        <f>VLOOKUP(tbl_Sales[[#This Row],[Customer_ID]],tbl_Customers[],5,0)</f>
        <v>West</v>
      </c>
      <c r="F339" t="s">
        <v>8545</v>
      </c>
      <c r="G339" t="str">
        <f>VLOOKUP(Sales_Data!$F339,tbl_Products[],2,FALSE)</f>
        <v>Product_9</v>
      </c>
      <c r="H339" t="str">
        <f>VLOOKUP(tbl_Sales[[#This Row],[Product_ID]],tbl_Products[],3,0)</f>
        <v>Apparel</v>
      </c>
      <c r="I339">
        <v>2</v>
      </c>
      <c r="J339" s="10">
        <f>VLOOKUP(tbl_Sales[[#This Row],[Product_ID]],tbl_Products[],4,0)</f>
        <v>14.27</v>
      </c>
      <c r="K339" s="6">
        <v>81.69</v>
      </c>
      <c r="L339" s="6">
        <f>tbl_Sales[[#This Row],[Price_per_Unit]]*tbl_Sales[[#This Row],[Quantity]]</f>
        <v>163.38</v>
      </c>
      <c r="M339" s="6">
        <f>tbl_Sales[[#This Row],[Cost_per_Unit]]*tbl_Sales[[#This Row],[Quantity]]</f>
        <v>28.54</v>
      </c>
      <c r="N339" s="6">
        <f>tbl_Sales[[#This Row],[Sales]]-tbl_Sales[[#This Row],[Total_Cost]]</f>
        <v>134.84</v>
      </c>
    </row>
    <row r="340" spans="1:14">
      <c r="A340" t="s">
        <v>344</v>
      </c>
      <c r="B340" s="4">
        <v>45218</v>
      </c>
      <c r="C340" t="s">
        <v>7314</v>
      </c>
      <c r="D340" t="str">
        <f>VLOOKUP(Sales_Data!$C340,tbl_Customers[],2,FALSE)</f>
        <v>Customer_238</v>
      </c>
      <c r="E340" t="str">
        <f>VLOOKUP(tbl_Sales[[#This Row],[Customer_ID]],tbl_Customers[],5,0)</f>
        <v>West</v>
      </c>
      <c r="F340" t="s">
        <v>8564</v>
      </c>
      <c r="G340" t="str">
        <f>VLOOKUP(Sales_Data!$F340,tbl_Products[],2,FALSE)</f>
        <v>Product_8</v>
      </c>
      <c r="H340" t="str">
        <f>VLOOKUP(tbl_Sales[[#This Row],[Product_ID]],tbl_Products[],3,0)</f>
        <v>Electronics</v>
      </c>
      <c r="I340">
        <v>5</v>
      </c>
      <c r="J340" s="10">
        <f>VLOOKUP(tbl_Sales[[#This Row],[Product_ID]],tbl_Products[],4,0)</f>
        <v>22.03</v>
      </c>
      <c r="K340" s="6">
        <v>27.37</v>
      </c>
      <c r="L340" s="6">
        <f>tbl_Sales[[#This Row],[Price_per_Unit]]*tbl_Sales[[#This Row],[Quantity]]</f>
        <v>136.85</v>
      </c>
      <c r="M340" s="6">
        <f>tbl_Sales[[#This Row],[Cost_per_Unit]]*tbl_Sales[[#This Row],[Quantity]]</f>
        <v>110.15</v>
      </c>
      <c r="N340" s="6">
        <f>tbl_Sales[[#This Row],[Sales]]-tbl_Sales[[#This Row],[Total_Cost]]</f>
        <v>26.699999999999989</v>
      </c>
    </row>
    <row r="341" spans="1:14">
      <c r="A341" t="s">
        <v>345</v>
      </c>
      <c r="B341" s="4">
        <v>45053</v>
      </c>
      <c r="C341" t="s">
        <v>7315</v>
      </c>
      <c r="D341" t="str">
        <f>VLOOKUP(Sales_Data!$C341,tbl_Customers[],2,FALSE)</f>
        <v>Customer_9</v>
      </c>
      <c r="E341" t="str">
        <f>VLOOKUP(tbl_Sales[[#This Row],[Customer_ID]],tbl_Customers[],5,0)</f>
        <v>East</v>
      </c>
      <c r="F341" t="s">
        <v>8511</v>
      </c>
      <c r="G341" t="str">
        <f>VLOOKUP(Sales_Data!$F341,tbl_Products[],2,FALSE)</f>
        <v>Product_33</v>
      </c>
      <c r="H341" t="str">
        <f>VLOOKUP(tbl_Sales[[#This Row],[Product_ID]],tbl_Products[],3,0)</f>
        <v>Electronics</v>
      </c>
      <c r="I341">
        <v>6</v>
      </c>
      <c r="J341" s="10">
        <f>VLOOKUP(tbl_Sales[[#This Row],[Product_ID]],tbl_Products[],4,0)</f>
        <v>45.26</v>
      </c>
      <c r="K341" s="6">
        <v>72.62</v>
      </c>
      <c r="L341" s="6">
        <f>tbl_Sales[[#This Row],[Price_per_Unit]]*tbl_Sales[[#This Row],[Quantity]]</f>
        <v>435.72</v>
      </c>
      <c r="M341" s="6">
        <f>tbl_Sales[[#This Row],[Cost_per_Unit]]*tbl_Sales[[#This Row],[Quantity]]</f>
        <v>271.56</v>
      </c>
      <c r="N341" s="6">
        <f>tbl_Sales[[#This Row],[Sales]]-tbl_Sales[[#This Row],[Total_Cost]]</f>
        <v>164.16000000000003</v>
      </c>
    </row>
    <row r="342" spans="1:14">
      <c r="A342" t="s">
        <v>346</v>
      </c>
      <c r="B342" s="4">
        <v>45223</v>
      </c>
      <c r="C342" t="s">
        <v>7316</v>
      </c>
      <c r="D342" t="str">
        <f>VLOOKUP(Sales_Data!$C342,tbl_Customers[],2,FALSE)</f>
        <v>Customer_637</v>
      </c>
      <c r="E342" t="str">
        <f>VLOOKUP(tbl_Sales[[#This Row],[Customer_ID]],tbl_Customers[],5,0)</f>
        <v>South</v>
      </c>
      <c r="F342" t="s">
        <v>8494</v>
      </c>
      <c r="G342" t="str">
        <f>VLOOKUP(Sales_Data!$F342,tbl_Products[],2,FALSE)</f>
        <v>Product_15</v>
      </c>
      <c r="H342" t="str">
        <f>VLOOKUP(tbl_Sales[[#This Row],[Product_ID]],tbl_Products[],3,0)</f>
        <v>Apparel</v>
      </c>
      <c r="I342">
        <v>6</v>
      </c>
      <c r="J342" s="10">
        <f>VLOOKUP(tbl_Sales[[#This Row],[Product_ID]],tbl_Products[],4,0)</f>
        <v>22.93</v>
      </c>
      <c r="K342" s="6">
        <v>99.59</v>
      </c>
      <c r="L342" s="6">
        <f>tbl_Sales[[#This Row],[Price_per_Unit]]*tbl_Sales[[#This Row],[Quantity]]</f>
        <v>597.54</v>
      </c>
      <c r="M342" s="6">
        <f>tbl_Sales[[#This Row],[Cost_per_Unit]]*tbl_Sales[[#This Row],[Quantity]]</f>
        <v>137.57999999999998</v>
      </c>
      <c r="N342" s="6">
        <f>tbl_Sales[[#This Row],[Sales]]-tbl_Sales[[#This Row],[Total_Cost]]</f>
        <v>459.96</v>
      </c>
    </row>
    <row r="343" spans="1:14">
      <c r="A343" t="s">
        <v>347</v>
      </c>
      <c r="B343" s="4">
        <v>45231</v>
      </c>
      <c r="C343" t="s">
        <v>7317</v>
      </c>
      <c r="D343" t="str">
        <f>VLOOKUP(Sales_Data!$C343,tbl_Customers[],2,FALSE)</f>
        <v>Customer_91</v>
      </c>
      <c r="E343" t="str">
        <f>VLOOKUP(tbl_Sales[[#This Row],[Customer_ID]],tbl_Customers[],5,0)</f>
        <v>North</v>
      </c>
      <c r="F343" t="s">
        <v>8552</v>
      </c>
      <c r="G343" t="str">
        <f>VLOOKUP(Sales_Data!$F343,tbl_Products[],2,FALSE)</f>
        <v>Product_5</v>
      </c>
      <c r="H343" t="str">
        <f>VLOOKUP(tbl_Sales[[#This Row],[Product_ID]],tbl_Products[],3,0)</f>
        <v>Health</v>
      </c>
      <c r="I343">
        <v>1</v>
      </c>
      <c r="J343" s="10">
        <f>VLOOKUP(tbl_Sales[[#This Row],[Product_ID]],tbl_Products[],4,0)</f>
        <v>35.39</v>
      </c>
      <c r="K343" s="6">
        <v>64.709999999999994</v>
      </c>
      <c r="L343" s="6">
        <f>tbl_Sales[[#This Row],[Price_per_Unit]]*tbl_Sales[[#This Row],[Quantity]]</f>
        <v>64.709999999999994</v>
      </c>
      <c r="M343" s="6">
        <f>tbl_Sales[[#This Row],[Cost_per_Unit]]*tbl_Sales[[#This Row],[Quantity]]</f>
        <v>35.39</v>
      </c>
      <c r="N343" s="6">
        <f>tbl_Sales[[#This Row],[Sales]]-tbl_Sales[[#This Row],[Total_Cost]]</f>
        <v>29.319999999999993</v>
      </c>
    </row>
    <row r="344" spans="1:14">
      <c r="A344" t="s">
        <v>348</v>
      </c>
      <c r="B344" s="4">
        <v>44947</v>
      </c>
      <c r="C344" t="s">
        <v>7318</v>
      </c>
      <c r="D344" t="str">
        <f>VLOOKUP(Sales_Data!$C344,tbl_Customers[],2,FALSE)</f>
        <v>Customer_1408</v>
      </c>
      <c r="E344" t="str">
        <f>VLOOKUP(tbl_Sales[[#This Row],[Customer_ID]],tbl_Customers[],5,0)</f>
        <v>South</v>
      </c>
      <c r="F344" t="s">
        <v>8566</v>
      </c>
      <c r="G344" t="str">
        <f>VLOOKUP(Sales_Data!$F344,tbl_Products[],2,FALSE)</f>
        <v>Product_10</v>
      </c>
      <c r="H344" t="str">
        <f>VLOOKUP(tbl_Sales[[#This Row],[Product_ID]],tbl_Products[],3,0)</f>
        <v>Apparel</v>
      </c>
      <c r="I344">
        <v>8</v>
      </c>
      <c r="J344" s="10">
        <f>VLOOKUP(tbl_Sales[[#This Row],[Product_ID]],tbl_Products[],4,0)</f>
        <v>14.95</v>
      </c>
      <c r="K344" s="6">
        <v>89.31</v>
      </c>
      <c r="L344" s="6">
        <f>tbl_Sales[[#This Row],[Price_per_Unit]]*tbl_Sales[[#This Row],[Quantity]]</f>
        <v>714.48</v>
      </c>
      <c r="M344" s="6">
        <f>tbl_Sales[[#This Row],[Cost_per_Unit]]*tbl_Sales[[#This Row],[Quantity]]</f>
        <v>119.6</v>
      </c>
      <c r="N344" s="6">
        <f>tbl_Sales[[#This Row],[Sales]]-tbl_Sales[[#This Row],[Total_Cost]]</f>
        <v>594.88</v>
      </c>
    </row>
    <row r="345" spans="1:14">
      <c r="A345" t="s">
        <v>349</v>
      </c>
      <c r="B345" s="4">
        <v>45244</v>
      </c>
      <c r="C345" t="s">
        <v>7319</v>
      </c>
      <c r="D345" t="str">
        <f>VLOOKUP(Sales_Data!$C345,tbl_Customers[],2,FALSE)</f>
        <v>Customer_1218</v>
      </c>
      <c r="E345" t="str">
        <f>VLOOKUP(tbl_Sales[[#This Row],[Customer_ID]],tbl_Customers[],5,0)</f>
        <v>East</v>
      </c>
      <c r="F345" t="s">
        <v>8559</v>
      </c>
      <c r="G345" t="str">
        <f>VLOOKUP(Sales_Data!$F345,tbl_Products[],2,FALSE)</f>
        <v>Product_57</v>
      </c>
      <c r="H345" t="str">
        <f>VLOOKUP(tbl_Sales[[#This Row],[Product_ID]],tbl_Products[],3,0)</f>
        <v>Toys</v>
      </c>
      <c r="I345">
        <v>9</v>
      </c>
      <c r="J345" s="10">
        <f>VLOOKUP(tbl_Sales[[#This Row],[Product_ID]],tbl_Products[],4,0)</f>
        <v>31.85</v>
      </c>
      <c r="K345" s="6">
        <v>67.66</v>
      </c>
      <c r="L345" s="6">
        <f>tbl_Sales[[#This Row],[Price_per_Unit]]*tbl_Sales[[#This Row],[Quantity]]</f>
        <v>608.93999999999994</v>
      </c>
      <c r="M345" s="6">
        <f>tbl_Sales[[#This Row],[Cost_per_Unit]]*tbl_Sales[[#This Row],[Quantity]]</f>
        <v>286.65000000000003</v>
      </c>
      <c r="N345" s="6">
        <f>tbl_Sales[[#This Row],[Sales]]-tbl_Sales[[#This Row],[Total_Cost]]</f>
        <v>322.28999999999991</v>
      </c>
    </row>
    <row r="346" spans="1:14">
      <c r="A346" t="s">
        <v>350</v>
      </c>
      <c r="B346" s="4">
        <v>44968</v>
      </c>
      <c r="C346" t="s">
        <v>7320</v>
      </c>
      <c r="D346" t="str">
        <f>VLOOKUP(Sales_Data!$C346,tbl_Customers[],2,FALSE)</f>
        <v>Customer_179</v>
      </c>
      <c r="E346" t="str">
        <f>VLOOKUP(tbl_Sales[[#This Row],[Customer_ID]],tbl_Customers[],5,0)</f>
        <v>South</v>
      </c>
      <c r="F346" t="s">
        <v>8562</v>
      </c>
      <c r="G346" t="str">
        <f>VLOOKUP(Sales_Data!$F346,tbl_Products[],2,FALSE)</f>
        <v>Product_48</v>
      </c>
      <c r="H346" t="str">
        <f>VLOOKUP(tbl_Sales[[#This Row],[Product_ID]],tbl_Products[],3,0)</f>
        <v>Apparel</v>
      </c>
      <c r="I346">
        <v>7</v>
      </c>
      <c r="J346" s="10">
        <f>VLOOKUP(tbl_Sales[[#This Row],[Product_ID]],tbl_Products[],4,0)</f>
        <v>25.33</v>
      </c>
      <c r="K346" s="6">
        <v>10.69</v>
      </c>
      <c r="L346" s="6">
        <f>tbl_Sales[[#This Row],[Price_per_Unit]]*tbl_Sales[[#This Row],[Quantity]]</f>
        <v>74.83</v>
      </c>
      <c r="M346" s="6">
        <f>tbl_Sales[[#This Row],[Cost_per_Unit]]*tbl_Sales[[#This Row],[Quantity]]</f>
        <v>177.31</v>
      </c>
      <c r="N346" s="6">
        <f>tbl_Sales[[#This Row],[Sales]]-tbl_Sales[[#This Row],[Total_Cost]]</f>
        <v>-102.48</v>
      </c>
    </row>
    <row r="347" spans="1:14">
      <c r="A347" t="s">
        <v>351</v>
      </c>
      <c r="B347" s="4">
        <v>45141</v>
      </c>
      <c r="C347" t="s">
        <v>7225</v>
      </c>
      <c r="D347" t="str">
        <f>VLOOKUP(Sales_Data!$C347,tbl_Customers[],2,FALSE)</f>
        <v>Customer_683</v>
      </c>
      <c r="E347" t="str">
        <f>VLOOKUP(tbl_Sales[[#This Row],[Customer_ID]],tbl_Customers[],5,0)</f>
        <v>South</v>
      </c>
      <c r="F347" t="s">
        <v>8522</v>
      </c>
      <c r="G347" t="str">
        <f>VLOOKUP(Sales_Data!$F347,tbl_Products[],2,FALSE)</f>
        <v>Product_4</v>
      </c>
      <c r="H347" t="str">
        <f>VLOOKUP(tbl_Sales[[#This Row],[Product_ID]],tbl_Products[],3,0)</f>
        <v>Toys</v>
      </c>
      <c r="I347">
        <v>2</v>
      </c>
      <c r="J347" s="10">
        <f>VLOOKUP(tbl_Sales[[#This Row],[Product_ID]],tbl_Products[],4,0)</f>
        <v>14.75</v>
      </c>
      <c r="K347" s="6">
        <v>57.7</v>
      </c>
      <c r="L347" s="6">
        <f>tbl_Sales[[#This Row],[Price_per_Unit]]*tbl_Sales[[#This Row],[Quantity]]</f>
        <v>115.4</v>
      </c>
      <c r="M347" s="6">
        <f>tbl_Sales[[#This Row],[Cost_per_Unit]]*tbl_Sales[[#This Row],[Quantity]]</f>
        <v>29.5</v>
      </c>
      <c r="N347" s="6">
        <f>tbl_Sales[[#This Row],[Sales]]-tbl_Sales[[#This Row],[Total_Cost]]</f>
        <v>85.9</v>
      </c>
    </row>
    <row r="348" spans="1:14">
      <c r="A348" t="s">
        <v>352</v>
      </c>
      <c r="B348" s="4">
        <v>45263</v>
      </c>
      <c r="C348" t="s">
        <v>7321</v>
      </c>
      <c r="D348" t="str">
        <f>VLOOKUP(Sales_Data!$C348,tbl_Customers[],2,FALSE)</f>
        <v>Customer_957</v>
      </c>
      <c r="E348" t="str">
        <f>VLOOKUP(tbl_Sales[[#This Row],[Customer_ID]],tbl_Customers[],5,0)</f>
        <v>West</v>
      </c>
      <c r="F348" t="s">
        <v>8532</v>
      </c>
      <c r="G348" t="str">
        <f>VLOOKUP(Sales_Data!$F348,tbl_Products[],2,FALSE)</f>
        <v>Product_23</v>
      </c>
      <c r="H348" t="str">
        <f>VLOOKUP(tbl_Sales[[#This Row],[Product_ID]],tbl_Products[],3,0)</f>
        <v>Apparel</v>
      </c>
      <c r="I348">
        <v>7</v>
      </c>
      <c r="J348" s="10">
        <f>VLOOKUP(tbl_Sales[[#This Row],[Product_ID]],tbl_Products[],4,0)</f>
        <v>2.85</v>
      </c>
      <c r="K348" s="6">
        <v>71.78</v>
      </c>
      <c r="L348" s="6">
        <f>tbl_Sales[[#This Row],[Price_per_Unit]]*tbl_Sales[[#This Row],[Quantity]]</f>
        <v>502.46000000000004</v>
      </c>
      <c r="M348" s="6">
        <f>tbl_Sales[[#This Row],[Cost_per_Unit]]*tbl_Sales[[#This Row],[Quantity]]</f>
        <v>19.95</v>
      </c>
      <c r="N348" s="6">
        <f>tbl_Sales[[#This Row],[Sales]]-tbl_Sales[[#This Row],[Total_Cost]]</f>
        <v>482.51000000000005</v>
      </c>
    </row>
    <row r="349" spans="1:14">
      <c r="A349" t="s">
        <v>353</v>
      </c>
      <c r="B349" s="4">
        <v>45225</v>
      </c>
      <c r="C349" t="s">
        <v>7322</v>
      </c>
      <c r="D349" t="str">
        <f>VLOOKUP(Sales_Data!$C349,tbl_Customers[],2,FALSE)</f>
        <v>Customer_95</v>
      </c>
      <c r="E349" t="str">
        <f>VLOOKUP(tbl_Sales[[#This Row],[Customer_ID]],tbl_Customers[],5,0)</f>
        <v>West</v>
      </c>
      <c r="F349" t="s">
        <v>8556</v>
      </c>
      <c r="G349" t="str">
        <f>VLOOKUP(Sales_Data!$F349,tbl_Products[],2,FALSE)</f>
        <v>Product_42</v>
      </c>
      <c r="H349" t="str">
        <f>VLOOKUP(tbl_Sales[[#This Row],[Product_ID]],tbl_Products[],3,0)</f>
        <v>Electronics</v>
      </c>
      <c r="I349">
        <v>2</v>
      </c>
      <c r="J349" s="10">
        <f>VLOOKUP(tbl_Sales[[#This Row],[Product_ID]],tbl_Products[],4,0)</f>
        <v>28.03</v>
      </c>
      <c r="K349" s="6">
        <v>49.53</v>
      </c>
      <c r="L349" s="6">
        <f>tbl_Sales[[#This Row],[Price_per_Unit]]*tbl_Sales[[#This Row],[Quantity]]</f>
        <v>99.06</v>
      </c>
      <c r="M349" s="6">
        <f>tbl_Sales[[#This Row],[Cost_per_Unit]]*tbl_Sales[[#This Row],[Quantity]]</f>
        <v>56.06</v>
      </c>
      <c r="N349" s="6">
        <f>tbl_Sales[[#This Row],[Sales]]-tbl_Sales[[#This Row],[Total_Cost]]</f>
        <v>43</v>
      </c>
    </row>
    <row r="350" spans="1:14">
      <c r="A350" t="s">
        <v>354</v>
      </c>
      <c r="B350" s="4">
        <v>45216</v>
      </c>
      <c r="C350" t="s">
        <v>7323</v>
      </c>
      <c r="D350" t="str">
        <f>VLOOKUP(Sales_Data!$C350,tbl_Customers[],2,FALSE)</f>
        <v>Customer_212</v>
      </c>
      <c r="E350" t="str">
        <f>VLOOKUP(tbl_Sales[[#This Row],[Customer_ID]],tbl_Customers[],5,0)</f>
        <v>South</v>
      </c>
      <c r="F350" t="s">
        <v>8530</v>
      </c>
      <c r="G350" t="str">
        <f>VLOOKUP(Sales_Data!$F350,tbl_Products[],2,FALSE)</f>
        <v>Product_14</v>
      </c>
      <c r="H350" t="str">
        <f>VLOOKUP(tbl_Sales[[#This Row],[Product_ID]],tbl_Products[],3,0)</f>
        <v>Toys</v>
      </c>
      <c r="I350">
        <v>7</v>
      </c>
      <c r="J350" s="10">
        <f>VLOOKUP(tbl_Sales[[#This Row],[Product_ID]],tbl_Products[],4,0)</f>
        <v>36.64</v>
      </c>
      <c r="K350" s="6">
        <v>60.85</v>
      </c>
      <c r="L350" s="6">
        <f>tbl_Sales[[#This Row],[Price_per_Unit]]*tbl_Sales[[#This Row],[Quantity]]</f>
        <v>425.95</v>
      </c>
      <c r="M350" s="6">
        <f>tbl_Sales[[#This Row],[Cost_per_Unit]]*tbl_Sales[[#This Row],[Quantity]]</f>
        <v>256.48</v>
      </c>
      <c r="N350" s="6">
        <f>tbl_Sales[[#This Row],[Sales]]-tbl_Sales[[#This Row],[Total_Cost]]</f>
        <v>169.46999999999997</v>
      </c>
    </row>
    <row r="351" spans="1:14">
      <c r="A351" t="s">
        <v>355</v>
      </c>
      <c r="B351" s="4">
        <v>45194</v>
      </c>
      <c r="C351" t="s">
        <v>7324</v>
      </c>
      <c r="D351" t="str">
        <f>VLOOKUP(Sales_Data!$C351,tbl_Customers[],2,FALSE)</f>
        <v>Customer_1067</v>
      </c>
      <c r="E351" t="str">
        <f>VLOOKUP(tbl_Sales[[#This Row],[Customer_ID]],tbl_Customers[],5,0)</f>
        <v>North</v>
      </c>
      <c r="F351" t="s">
        <v>8507</v>
      </c>
      <c r="G351" t="str">
        <f>VLOOKUP(Sales_Data!$F351,tbl_Products[],2,FALSE)</f>
        <v>Product_58</v>
      </c>
      <c r="H351" t="str">
        <f>VLOOKUP(tbl_Sales[[#This Row],[Product_ID]],tbl_Products[],3,0)</f>
        <v>Home Goods</v>
      </c>
      <c r="I351">
        <v>8</v>
      </c>
      <c r="J351" s="10">
        <f>VLOOKUP(tbl_Sales[[#This Row],[Product_ID]],tbl_Products[],4,0)</f>
        <v>23.97</v>
      </c>
      <c r="K351" s="6">
        <v>5.58</v>
      </c>
      <c r="L351" s="6">
        <f>tbl_Sales[[#This Row],[Price_per_Unit]]*tbl_Sales[[#This Row],[Quantity]]</f>
        <v>44.64</v>
      </c>
      <c r="M351" s="6">
        <f>tbl_Sales[[#This Row],[Cost_per_Unit]]*tbl_Sales[[#This Row],[Quantity]]</f>
        <v>191.76</v>
      </c>
      <c r="N351" s="6">
        <f>tbl_Sales[[#This Row],[Sales]]-tbl_Sales[[#This Row],[Total_Cost]]</f>
        <v>-147.12</v>
      </c>
    </row>
    <row r="352" spans="1:14">
      <c r="A352" t="s">
        <v>356</v>
      </c>
      <c r="B352" s="4">
        <v>45088</v>
      </c>
      <c r="C352" t="s">
        <v>7325</v>
      </c>
      <c r="D352" t="str">
        <f>VLOOKUP(Sales_Data!$C352,tbl_Customers[],2,FALSE)</f>
        <v>Customer_1350</v>
      </c>
      <c r="E352" t="str">
        <f>VLOOKUP(tbl_Sales[[#This Row],[Customer_ID]],tbl_Customers[],5,0)</f>
        <v>East</v>
      </c>
      <c r="F352" t="s">
        <v>8529</v>
      </c>
      <c r="G352" t="str">
        <f>VLOOKUP(Sales_Data!$F352,tbl_Products[],2,FALSE)</f>
        <v>Product_49</v>
      </c>
      <c r="H352" t="str">
        <f>VLOOKUP(tbl_Sales[[#This Row],[Product_ID]],tbl_Products[],3,0)</f>
        <v>Toys</v>
      </c>
      <c r="I352">
        <v>2</v>
      </c>
      <c r="J352" s="10">
        <f>VLOOKUP(tbl_Sales[[#This Row],[Product_ID]],tbl_Products[],4,0)</f>
        <v>44.18</v>
      </c>
      <c r="K352" s="6">
        <v>32.4</v>
      </c>
      <c r="L352" s="6">
        <f>tbl_Sales[[#This Row],[Price_per_Unit]]*tbl_Sales[[#This Row],[Quantity]]</f>
        <v>64.8</v>
      </c>
      <c r="M352" s="6">
        <f>tbl_Sales[[#This Row],[Cost_per_Unit]]*tbl_Sales[[#This Row],[Quantity]]</f>
        <v>88.36</v>
      </c>
      <c r="N352" s="6">
        <f>tbl_Sales[[#This Row],[Sales]]-tbl_Sales[[#This Row],[Total_Cost]]</f>
        <v>-23.560000000000002</v>
      </c>
    </row>
    <row r="353" spans="1:14">
      <c r="A353" t="s">
        <v>357</v>
      </c>
      <c r="B353" s="4">
        <v>45060</v>
      </c>
      <c r="C353" t="s">
        <v>7326</v>
      </c>
      <c r="D353" t="str">
        <f>VLOOKUP(Sales_Data!$C353,tbl_Customers[],2,FALSE)</f>
        <v>Customer_640</v>
      </c>
      <c r="E353" t="str">
        <f>VLOOKUP(tbl_Sales[[#This Row],[Customer_ID]],tbl_Customers[],5,0)</f>
        <v>East</v>
      </c>
      <c r="F353" t="s">
        <v>8549</v>
      </c>
      <c r="G353" t="str">
        <f>VLOOKUP(Sales_Data!$F353,tbl_Products[],2,FALSE)</f>
        <v>Product_18</v>
      </c>
      <c r="H353" t="str">
        <f>VLOOKUP(tbl_Sales[[#This Row],[Product_ID]],tbl_Products[],3,0)</f>
        <v>Health</v>
      </c>
      <c r="I353">
        <v>4</v>
      </c>
      <c r="J353" s="10">
        <f>VLOOKUP(tbl_Sales[[#This Row],[Product_ID]],tbl_Products[],4,0)</f>
        <v>41.18</v>
      </c>
      <c r="K353" s="6">
        <v>28.57</v>
      </c>
      <c r="L353" s="6">
        <f>tbl_Sales[[#This Row],[Price_per_Unit]]*tbl_Sales[[#This Row],[Quantity]]</f>
        <v>114.28</v>
      </c>
      <c r="M353" s="6">
        <f>tbl_Sales[[#This Row],[Cost_per_Unit]]*tbl_Sales[[#This Row],[Quantity]]</f>
        <v>164.72</v>
      </c>
      <c r="N353" s="6">
        <f>tbl_Sales[[#This Row],[Sales]]-tbl_Sales[[#This Row],[Total_Cost]]</f>
        <v>-50.44</v>
      </c>
    </row>
    <row r="354" spans="1:14">
      <c r="A354" t="s">
        <v>358</v>
      </c>
      <c r="B354" s="4">
        <v>45031</v>
      </c>
      <c r="C354" t="s">
        <v>7327</v>
      </c>
      <c r="D354" t="str">
        <f>VLOOKUP(Sales_Data!$C354,tbl_Customers[],2,FALSE)</f>
        <v>Customer_47</v>
      </c>
      <c r="E354" t="str">
        <f>VLOOKUP(tbl_Sales[[#This Row],[Customer_ID]],tbl_Customers[],5,0)</f>
        <v>East</v>
      </c>
      <c r="F354" t="s">
        <v>8524</v>
      </c>
      <c r="G354" t="str">
        <f>VLOOKUP(Sales_Data!$F354,tbl_Products[],2,FALSE)</f>
        <v>Product_74</v>
      </c>
      <c r="H354" t="str">
        <f>VLOOKUP(tbl_Sales[[#This Row],[Product_ID]],tbl_Products[],3,0)</f>
        <v>Home Goods</v>
      </c>
      <c r="I354">
        <v>4</v>
      </c>
      <c r="J354" s="10">
        <f>VLOOKUP(tbl_Sales[[#This Row],[Product_ID]],tbl_Products[],4,0)</f>
        <v>13.9</v>
      </c>
      <c r="K354" s="6">
        <v>83.39</v>
      </c>
      <c r="L354" s="6">
        <f>tbl_Sales[[#This Row],[Price_per_Unit]]*tbl_Sales[[#This Row],[Quantity]]</f>
        <v>333.56</v>
      </c>
      <c r="M354" s="6">
        <f>tbl_Sales[[#This Row],[Cost_per_Unit]]*tbl_Sales[[#This Row],[Quantity]]</f>
        <v>55.6</v>
      </c>
      <c r="N354" s="6">
        <f>tbl_Sales[[#This Row],[Sales]]-tbl_Sales[[#This Row],[Total_Cost]]</f>
        <v>277.95999999999998</v>
      </c>
    </row>
    <row r="355" spans="1:14">
      <c r="A355" t="s">
        <v>359</v>
      </c>
      <c r="B355" s="4">
        <v>45269</v>
      </c>
      <c r="C355" t="s">
        <v>7259</v>
      </c>
      <c r="D355" t="str">
        <f>VLOOKUP(Sales_Data!$C355,tbl_Customers[],2,FALSE)</f>
        <v>Customer_1183</v>
      </c>
      <c r="E355" t="str">
        <f>VLOOKUP(tbl_Sales[[#This Row],[Customer_ID]],tbl_Customers[],5,0)</f>
        <v>East</v>
      </c>
      <c r="F355" t="s">
        <v>8543</v>
      </c>
      <c r="G355" t="str">
        <f>VLOOKUP(Sales_Data!$F355,tbl_Products[],2,FALSE)</f>
        <v>Product_72</v>
      </c>
      <c r="H355" t="str">
        <f>VLOOKUP(tbl_Sales[[#This Row],[Product_ID]],tbl_Products[],3,0)</f>
        <v>Toys</v>
      </c>
      <c r="I355">
        <v>3</v>
      </c>
      <c r="J355" s="10">
        <f>VLOOKUP(tbl_Sales[[#This Row],[Product_ID]],tbl_Products[],4,0)</f>
        <v>23.2</v>
      </c>
      <c r="K355" s="6">
        <v>32.799999999999997</v>
      </c>
      <c r="L355" s="6">
        <f>tbl_Sales[[#This Row],[Price_per_Unit]]*tbl_Sales[[#This Row],[Quantity]]</f>
        <v>98.399999999999991</v>
      </c>
      <c r="M355" s="6">
        <f>tbl_Sales[[#This Row],[Cost_per_Unit]]*tbl_Sales[[#This Row],[Quantity]]</f>
        <v>69.599999999999994</v>
      </c>
      <c r="N355" s="6">
        <f>tbl_Sales[[#This Row],[Sales]]-tbl_Sales[[#This Row],[Total_Cost]]</f>
        <v>28.799999999999997</v>
      </c>
    </row>
    <row r="356" spans="1:14">
      <c r="A356" t="s">
        <v>360</v>
      </c>
      <c r="B356" s="4">
        <v>45087</v>
      </c>
      <c r="C356" t="s">
        <v>7326</v>
      </c>
      <c r="D356" t="str">
        <f>VLOOKUP(Sales_Data!$C356,tbl_Customers[],2,FALSE)</f>
        <v>Customer_640</v>
      </c>
      <c r="E356" t="str">
        <f>VLOOKUP(tbl_Sales[[#This Row],[Customer_ID]],tbl_Customers[],5,0)</f>
        <v>East</v>
      </c>
      <c r="F356" t="s">
        <v>8550</v>
      </c>
      <c r="G356" t="str">
        <f>VLOOKUP(Sales_Data!$F356,tbl_Products[],2,FALSE)</f>
        <v>Product_26</v>
      </c>
      <c r="H356" t="str">
        <f>VLOOKUP(tbl_Sales[[#This Row],[Product_ID]],tbl_Products[],3,0)</f>
        <v>Health</v>
      </c>
      <c r="I356">
        <v>2</v>
      </c>
      <c r="J356" s="10">
        <f>VLOOKUP(tbl_Sales[[#This Row],[Product_ID]],tbl_Products[],4,0)</f>
        <v>31.77</v>
      </c>
      <c r="K356" s="6">
        <v>20.100000000000001</v>
      </c>
      <c r="L356" s="6">
        <f>tbl_Sales[[#This Row],[Price_per_Unit]]*tbl_Sales[[#This Row],[Quantity]]</f>
        <v>40.200000000000003</v>
      </c>
      <c r="M356" s="6">
        <f>tbl_Sales[[#This Row],[Cost_per_Unit]]*tbl_Sales[[#This Row],[Quantity]]</f>
        <v>63.54</v>
      </c>
      <c r="N356" s="6">
        <f>tbl_Sales[[#This Row],[Sales]]-tbl_Sales[[#This Row],[Total_Cost]]</f>
        <v>-23.339999999999996</v>
      </c>
    </row>
    <row r="357" spans="1:14">
      <c r="A357" t="s">
        <v>361</v>
      </c>
      <c r="B357" s="4">
        <v>45049</v>
      </c>
      <c r="C357" t="s">
        <v>7328</v>
      </c>
      <c r="D357" t="str">
        <f>VLOOKUP(Sales_Data!$C357,tbl_Customers[],2,FALSE)</f>
        <v>Customer_1309</v>
      </c>
      <c r="E357" t="str">
        <f>VLOOKUP(tbl_Sales[[#This Row],[Customer_ID]],tbl_Customers[],5,0)</f>
        <v>East</v>
      </c>
      <c r="F357" t="s">
        <v>8550</v>
      </c>
      <c r="G357" t="str">
        <f>VLOOKUP(Sales_Data!$F357,tbl_Products[],2,FALSE)</f>
        <v>Product_26</v>
      </c>
      <c r="H357" t="str">
        <f>VLOOKUP(tbl_Sales[[#This Row],[Product_ID]],tbl_Products[],3,0)</f>
        <v>Health</v>
      </c>
      <c r="I357">
        <v>7</v>
      </c>
      <c r="J357" s="10">
        <f>VLOOKUP(tbl_Sales[[#This Row],[Product_ID]],tbl_Products[],4,0)</f>
        <v>31.77</v>
      </c>
      <c r="K357" s="6">
        <v>93.5</v>
      </c>
      <c r="L357" s="6">
        <f>tbl_Sales[[#This Row],[Price_per_Unit]]*tbl_Sales[[#This Row],[Quantity]]</f>
        <v>654.5</v>
      </c>
      <c r="M357" s="6">
        <f>tbl_Sales[[#This Row],[Cost_per_Unit]]*tbl_Sales[[#This Row],[Quantity]]</f>
        <v>222.39</v>
      </c>
      <c r="N357" s="6">
        <f>tbl_Sales[[#This Row],[Sales]]-tbl_Sales[[#This Row],[Total_Cost]]</f>
        <v>432.11</v>
      </c>
    </row>
    <row r="358" spans="1:14">
      <c r="A358" t="s">
        <v>362</v>
      </c>
      <c r="B358" s="4">
        <v>45062</v>
      </c>
      <c r="C358" t="s">
        <v>7166</v>
      </c>
      <c r="D358" t="str">
        <f>VLOOKUP(Sales_Data!$C358,tbl_Customers[],2,FALSE)</f>
        <v>Customer_430</v>
      </c>
      <c r="E358" t="str">
        <f>VLOOKUP(tbl_Sales[[#This Row],[Customer_ID]],tbl_Customers[],5,0)</f>
        <v>West</v>
      </c>
      <c r="F358" t="s">
        <v>8511</v>
      </c>
      <c r="G358" t="str">
        <f>VLOOKUP(Sales_Data!$F358,tbl_Products[],2,FALSE)</f>
        <v>Product_33</v>
      </c>
      <c r="H358" t="str">
        <f>VLOOKUP(tbl_Sales[[#This Row],[Product_ID]],tbl_Products[],3,0)</f>
        <v>Electronics</v>
      </c>
      <c r="I358">
        <v>9</v>
      </c>
      <c r="J358" s="10">
        <f>VLOOKUP(tbl_Sales[[#This Row],[Product_ID]],tbl_Products[],4,0)</f>
        <v>45.26</v>
      </c>
      <c r="K358" s="6">
        <v>76.55</v>
      </c>
      <c r="L358" s="6">
        <f>tbl_Sales[[#This Row],[Price_per_Unit]]*tbl_Sales[[#This Row],[Quantity]]</f>
        <v>688.94999999999993</v>
      </c>
      <c r="M358" s="6">
        <f>tbl_Sales[[#This Row],[Cost_per_Unit]]*tbl_Sales[[#This Row],[Quantity]]</f>
        <v>407.34</v>
      </c>
      <c r="N358" s="6">
        <f>tbl_Sales[[#This Row],[Sales]]-tbl_Sales[[#This Row],[Total_Cost]]</f>
        <v>281.60999999999996</v>
      </c>
    </row>
    <row r="359" spans="1:14">
      <c r="A359" t="s">
        <v>363</v>
      </c>
      <c r="B359" s="4">
        <v>45129</v>
      </c>
      <c r="C359" t="s">
        <v>7329</v>
      </c>
      <c r="D359" t="str">
        <f>VLOOKUP(Sales_Data!$C359,tbl_Customers[],2,FALSE)</f>
        <v>Customer_658</v>
      </c>
      <c r="E359" t="str">
        <f>VLOOKUP(tbl_Sales[[#This Row],[Customer_ID]],tbl_Customers[],5,0)</f>
        <v>East</v>
      </c>
      <c r="F359" t="s">
        <v>8508</v>
      </c>
      <c r="G359" t="str">
        <f>VLOOKUP(Sales_Data!$F359,tbl_Products[],2,FALSE)</f>
        <v>Product_63</v>
      </c>
      <c r="H359" t="str">
        <f>VLOOKUP(tbl_Sales[[#This Row],[Product_ID]],tbl_Products[],3,0)</f>
        <v>Electronics</v>
      </c>
      <c r="I359">
        <v>6</v>
      </c>
      <c r="J359" s="10">
        <f>VLOOKUP(tbl_Sales[[#This Row],[Product_ID]],tbl_Products[],4,0)</f>
        <v>40</v>
      </c>
      <c r="K359" s="6">
        <v>5.27</v>
      </c>
      <c r="L359" s="6">
        <f>tbl_Sales[[#This Row],[Price_per_Unit]]*tbl_Sales[[#This Row],[Quantity]]</f>
        <v>31.619999999999997</v>
      </c>
      <c r="M359" s="6">
        <f>tbl_Sales[[#This Row],[Cost_per_Unit]]*tbl_Sales[[#This Row],[Quantity]]</f>
        <v>240</v>
      </c>
      <c r="N359" s="6">
        <f>tbl_Sales[[#This Row],[Sales]]-tbl_Sales[[#This Row],[Total_Cost]]</f>
        <v>-208.38</v>
      </c>
    </row>
    <row r="360" spans="1:14">
      <c r="A360" t="s">
        <v>364</v>
      </c>
      <c r="B360" s="4">
        <v>44994</v>
      </c>
      <c r="C360" t="s">
        <v>7330</v>
      </c>
      <c r="D360" t="str">
        <f>VLOOKUP(Sales_Data!$C360,tbl_Customers[],2,FALSE)</f>
        <v>Customer_411</v>
      </c>
      <c r="E360" t="str">
        <f>VLOOKUP(tbl_Sales[[#This Row],[Customer_ID]],tbl_Customers[],5,0)</f>
        <v>West</v>
      </c>
      <c r="F360" t="s">
        <v>8559</v>
      </c>
      <c r="G360" t="str">
        <f>VLOOKUP(Sales_Data!$F360,tbl_Products[],2,FALSE)</f>
        <v>Product_57</v>
      </c>
      <c r="H360" t="str">
        <f>VLOOKUP(tbl_Sales[[#This Row],[Product_ID]],tbl_Products[],3,0)</f>
        <v>Toys</v>
      </c>
      <c r="I360">
        <v>1</v>
      </c>
      <c r="J360" s="10">
        <f>VLOOKUP(tbl_Sales[[#This Row],[Product_ID]],tbl_Products[],4,0)</f>
        <v>31.85</v>
      </c>
      <c r="K360" s="6">
        <v>76.64</v>
      </c>
      <c r="L360" s="6">
        <f>tbl_Sales[[#This Row],[Price_per_Unit]]*tbl_Sales[[#This Row],[Quantity]]</f>
        <v>76.64</v>
      </c>
      <c r="M360" s="6">
        <f>tbl_Sales[[#This Row],[Cost_per_Unit]]*tbl_Sales[[#This Row],[Quantity]]</f>
        <v>31.85</v>
      </c>
      <c r="N360" s="6">
        <f>tbl_Sales[[#This Row],[Sales]]-tbl_Sales[[#This Row],[Total_Cost]]</f>
        <v>44.79</v>
      </c>
    </row>
    <row r="361" spans="1:14">
      <c r="A361" t="s">
        <v>365</v>
      </c>
      <c r="B361" s="4">
        <v>45270</v>
      </c>
      <c r="C361" t="s">
        <v>7331</v>
      </c>
      <c r="D361" t="str">
        <f>VLOOKUP(Sales_Data!$C361,tbl_Customers[],2,FALSE)</f>
        <v>Customer_395</v>
      </c>
      <c r="E361" t="str">
        <f>VLOOKUP(tbl_Sales[[#This Row],[Customer_ID]],tbl_Customers[],5,0)</f>
        <v>North</v>
      </c>
      <c r="F361" t="s">
        <v>8540</v>
      </c>
      <c r="G361" t="str">
        <f>VLOOKUP(Sales_Data!$F361,tbl_Products[],2,FALSE)</f>
        <v>Product_37</v>
      </c>
      <c r="H361" t="str">
        <f>VLOOKUP(tbl_Sales[[#This Row],[Product_ID]],tbl_Products[],3,0)</f>
        <v>Toys</v>
      </c>
      <c r="I361">
        <v>6</v>
      </c>
      <c r="J361" s="10">
        <f>VLOOKUP(tbl_Sales[[#This Row],[Product_ID]],tbl_Products[],4,0)</f>
        <v>29.86</v>
      </c>
      <c r="K361" s="6">
        <v>28.41</v>
      </c>
      <c r="L361" s="6">
        <f>tbl_Sales[[#This Row],[Price_per_Unit]]*tbl_Sales[[#This Row],[Quantity]]</f>
        <v>170.46</v>
      </c>
      <c r="M361" s="6">
        <f>tbl_Sales[[#This Row],[Cost_per_Unit]]*tbl_Sales[[#This Row],[Quantity]]</f>
        <v>179.16</v>
      </c>
      <c r="N361" s="6">
        <f>tbl_Sales[[#This Row],[Sales]]-tbl_Sales[[#This Row],[Total_Cost]]</f>
        <v>-8.6999999999999886</v>
      </c>
    </row>
    <row r="362" spans="1:14">
      <c r="A362" t="s">
        <v>366</v>
      </c>
      <c r="B362" s="4">
        <v>45257</v>
      </c>
      <c r="C362" t="s">
        <v>7332</v>
      </c>
      <c r="D362" t="str">
        <f>VLOOKUP(Sales_Data!$C362,tbl_Customers[],2,FALSE)</f>
        <v>Customer_587</v>
      </c>
      <c r="E362" t="str">
        <f>VLOOKUP(tbl_Sales[[#This Row],[Customer_ID]],tbl_Customers[],5,0)</f>
        <v>South</v>
      </c>
      <c r="F362" t="s">
        <v>8520</v>
      </c>
      <c r="G362" t="str">
        <f>VLOOKUP(Sales_Data!$F362,tbl_Products[],2,FALSE)</f>
        <v>Product_29</v>
      </c>
      <c r="H362" t="str">
        <f>VLOOKUP(tbl_Sales[[#This Row],[Product_ID]],tbl_Products[],3,0)</f>
        <v>Home Goods</v>
      </c>
      <c r="I362">
        <v>5</v>
      </c>
      <c r="J362" s="10">
        <f>VLOOKUP(tbl_Sales[[#This Row],[Product_ID]],tbl_Products[],4,0)</f>
        <v>9.64</v>
      </c>
      <c r="K362" s="6">
        <v>93.08</v>
      </c>
      <c r="L362" s="6">
        <f>tbl_Sales[[#This Row],[Price_per_Unit]]*tbl_Sales[[#This Row],[Quantity]]</f>
        <v>465.4</v>
      </c>
      <c r="M362" s="6">
        <f>tbl_Sales[[#This Row],[Cost_per_Unit]]*tbl_Sales[[#This Row],[Quantity]]</f>
        <v>48.2</v>
      </c>
      <c r="N362" s="6">
        <f>tbl_Sales[[#This Row],[Sales]]-tbl_Sales[[#This Row],[Total_Cost]]</f>
        <v>417.2</v>
      </c>
    </row>
    <row r="363" spans="1:14">
      <c r="A363" t="s">
        <v>367</v>
      </c>
      <c r="B363" s="4">
        <v>45080</v>
      </c>
      <c r="C363" t="s">
        <v>7333</v>
      </c>
      <c r="D363" t="str">
        <f>VLOOKUP(Sales_Data!$C363,tbl_Customers[],2,FALSE)</f>
        <v>Customer_567</v>
      </c>
      <c r="E363" t="str">
        <f>VLOOKUP(tbl_Sales[[#This Row],[Customer_ID]],tbl_Customers[],5,0)</f>
        <v>North</v>
      </c>
      <c r="F363" t="s">
        <v>8550</v>
      </c>
      <c r="G363" t="str">
        <f>VLOOKUP(Sales_Data!$F363,tbl_Products[],2,FALSE)</f>
        <v>Product_26</v>
      </c>
      <c r="H363" t="str">
        <f>VLOOKUP(tbl_Sales[[#This Row],[Product_ID]],tbl_Products[],3,0)</f>
        <v>Health</v>
      </c>
      <c r="I363">
        <v>4</v>
      </c>
      <c r="J363" s="10">
        <f>VLOOKUP(tbl_Sales[[#This Row],[Product_ID]],tbl_Products[],4,0)</f>
        <v>31.77</v>
      </c>
      <c r="K363" s="6">
        <v>87.48</v>
      </c>
      <c r="L363" s="6">
        <f>tbl_Sales[[#This Row],[Price_per_Unit]]*tbl_Sales[[#This Row],[Quantity]]</f>
        <v>349.92</v>
      </c>
      <c r="M363" s="6">
        <f>tbl_Sales[[#This Row],[Cost_per_Unit]]*tbl_Sales[[#This Row],[Quantity]]</f>
        <v>127.08</v>
      </c>
      <c r="N363" s="6">
        <f>tbl_Sales[[#This Row],[Sales]]-tbl_Sales[[#This Row],[Total_Cost]]</f>
        <v>222.84000000000003</v>
      </c>
    </row>
    <row r="364" spans="1:14">
      <c r="A364" t="s">
        <v>368</v>
      </c>
      <c r="B364" s="4">
        <v>45161</v>
      </c>
      <c r="C364" t="s">
        <v>7334</v>
      </c>
      <c r="D364" t="str">
        <f>VLOOKUP(Sales_Data!$C364,tbl_Customers[],2,FALSE)</f>
        <v>Customer_1091</v>
      </c>
      <c r="E364" t="str">
        <f>VLOOKUP(tbl_Sales[[#This Row],[Customer_ID]],tbl_Customers[],5,0)</f>
        <v>North</v>
      </c>
      <c r="F364" t="s">
        <v>8544</v>
      </c>
      <c r="G364" t="str">
        <f>VLOOKUP(Sales_Data!$F364,tbl_Products[],2,FALSE)</f>
        <v>Product_21</v>
      </c>
      <c r="H364" t="str">
        <f>VLOOKUP(tbl_Sales[[#This Row],[Product_ID]],tbl_Products[],3,0)</f>
        <v>Toys</v>
      </c>
      <c r="I364">
        <v>7</v>
      </c>
      <c r="J364" s="10">
        <f>VLOOKUP(tbl_Sales[[#This Row],[Product_ID]],tbl_Products[],4,0)</f>
        <v>3.13</v>
      </c>
      <c r="K364" s="6">
        <v>76.099999999999994</v>
      </c>
      <c r="L364" s="6">
        <f>tbl_Sales[[#This Row],[Price_per_Unit]]*tbl_Sales[[#This Row],[Quantity]]</f>
        <v>532.69999999999993</v>
      </c>
      <c r="M364" s="6">
        <f>tbl_Sales[[#This Row],[Cost_per_Unit]]*tbl_Sales[[#This Row],[Quantity]]</f>
        <v>21.91</v>
      </c>
      <c r="N364" s="6">
        <f>tbl_Sales[[#This Row],[Sales]]-tbl_Sales[[#This Row],[Total_Cost]]</f>
        <v>510.78999999999991</v>
      </c>
    </row>
    <row r="365" spans="1:14">
      <c r="A365" t="s">
        <v>369</v>
      </c>
      <c r="B365" s="4">
        <v>45088</v>
      </c>
      <c r="C365" t="s">
        <v>7335</v>
      </c>
      <c r="D365" t="str">
        <f>VLOOKUP(Sales_Data!$C365,tbl_Customers[],2,FALSE)</f>
        <v>Customer_654</v>
      </c>
      <c r="E365" t="str">
        <f>VLOOKUP(tbl_Sales[[#This Row],[Customer_ID]],tbl_Customers[],5,0)</f>
        <v>South</v>
      </c>
      <c r="F365" t="s">
        <v>8525</v>
      </c>
      <c r="G365" t="str">
        <f>VLOOKUP(Sales_Data!$F365,tbl_Products[],2,FALSE)</f>
        <v>Product_56</v>
      </c>
      <c r="H365" t="str">
        <f>VLOOKUP(tbl_Sales[[#This Row],[Product_ID]],tbl_Products[],3,0)</f>
        <v>Apparel</v>
      </c>
      <c r="I365">
        <v>9</v>
      </c>
      <c r="J365" s="10">
        <f>VLOOKUP(tbl_Sales[[#This Row],[Product_ID]],tbl_Products[],4,0)</f>
        <v>3.21</v>
      </c>
      <c r="K365" s="6">
        <v>43.5</v>
      </c>
      <c r="L365" s="6">
        <f>tbl_Sales[[#This Row],[Price_per_Unit]]*tbl_Sales[[#This Row],[Quantity]]</f>
        <v>391.5</v>
      </c>
      <c r="M365" s="6">
        <f>tbl_Sales[[#This Row],[Cost_per_Unit]]*tbl_Sales[[#This Row],[Quantity]]</f>
        <v>28.89</v>
      </c>
      <c r="N365" s="6">
        <f>tbl_Sales[[#This Row],[Sales]]-tbl_Sales[[#This Row],[Total_Cost]]</f>
        <v>362.61</v>
      </c>
    </row>
    <row r="366" spans="1:14">
      <c r="A366" t="s">
        <v>370</v>
      </c>
      <c r="B366" s="4">
        <v>44964</v>
      </c>
      <c r="C366" t="s">
        <v>7336</v>
      </c>
      <c r="D366" t="str">
        <f>VLOOKUP(Sales_Data!$C366,tbl_Customers[],2,FALSE)</f>
        <v>Customer_904</v>
      </c>
      <c r="E366" t="str">
        <f>VLOOKUP(tbl_Sales[[#This Row],[Customer_ID]],tbl_Customers[],5,0)</f>
        <v>South</v>
      </c>
      <c r="F366" t="s">
        <v>8500</v>
      </c>
      <c r="G366" t="str">
        <f>VLOOKUP(Sales_Data!$F366,tbl_Products[],2,FALSE)</f>
        <v>Product_68</v>
      </c>
      <c r="H366" t="str">
        <f>VLOOKUP(tbl_Sales[[#This Row],[Product_ID]],tbl_Products[],3,0)</f>
        <v>Home Goods</v>
      </c>
      <c r="I366">
        <v>3</v>
      </c>
      <c r="J366" s="10">
        <f>VLOOKUP(tbl_Sales[[#This Row],[Product_ID]],tbl_Products[],4,0)</f>
        <v>17.45</v>
      </c>
      <c r="K366" s="6">
        <v>13.53</v>
      </c>
      <c r="L366" s="6">
        <f>tbl_Sales[[#This Row],[Price_per_Unit]]*tbl_Sales[[#This Row],[Quantity]]</f>
        <v>40.589999999999996</v>
      </c>
      <c r="M366" s="6">
        <f>tbl_Sales[[#This Row],[Cost_per_Unit]]*tbl_Sales[[#This Row],[Quantity]]</f>
        <v>52.349999999999994</v>
      </c>
      <c r="N366" s="6">
        <f>tbl_Sales[[#This Row],[Sales]]-tbl_Sales[[#This Row],[Total_Cost]]</f>
        <v>-11.759999999999998</v>
      </c>
    </row>
    <row r="367" spans="1:14">
      <c r="A367" t="s">
        <v>371</v>
      </c>
      <c r="B367" s="4">
        <v>44931</v>
      </c>
      <c r="C367" t="s">
        <v>7337</v>
      </c>
      <c r="D367" t="str">
        <f>VLOOKUP(Sales_Data!$C367,tbl_Customers[],2,FALSE)</f>
        <v>Customer_1375</v>
      </c>
      <c r="E367" t="str">
        <f>VLOOKUP(tbl_Sales[[#This Row],[Customer_ID]],tbl_Customers[],5,0)</f>
        <v>South</v>
      </c>
      <c r="F367" t="s">
        <v>8528</v>
      </c>
      <c r="G367" t="str">
        <f>VLOOKUP(Sales_Data!$F367,tbl_Products[],2,FALSE)</f>
        <v>Product_25</v>
      </c>
      <c r="H367" t="str">
        <f>VLOOKUP(tbl_Sales[[#This Row],[Product_ID]],tbl_Products[],3,0)</f>
        <v>Electronics</v>
      </c>
      <c r="I367">
        <v>6</v>
      </c>
      <c r="J367" s="10">
        <f>VLOOKUP(tbl_Sales[[#This Row],[Product_ID]],tbl_Products[],4,0)</f>
        <v>48.19</v>
      </c>
      <c r="K367" s="6">
        <v>96.92</v>
      </c>
      <c r="L367" s="6">
        <f>tbl_Sales[[#This Row],[Price_per_Unit]]*tbl_Sales[[#This Row],[Quantity]]</f>
        <v>581.52</v>
      </c>
      <c r="M367" s="6">
        <f>tbl_Sales[[#This Row],[Cost_per_Unit]]*tbl_Sales[[#This Row],[Quantity]]</f>
        <v>289.14</v>
      </c>
      <c r="N367" s="6">
        <f>tbl_Sales[[#This Row],[Sales]]-tbl_Sales[[#This Row],[Total_Cost]]</f>
        <v>292.38</v>
      </c>
    </row>
    <row r="368" spans="1:14">
      <c r="A368" t="s">
        <v>372</v>
      </c>
      <c r="B368" s="4">
        <v>45161</v>
      </c>
      <c r="C368" t="s">
        <v>7085</v>
      </c>
      <c r="D368" t="str">
        <f>VLOOKUP(Sales_Data!$C368,tbl_Customers[],2,FALSE)</f>
        <v>Customer_241</v>
      </c>
      <c r="E368" t="str">
        <f>VLOOKUP(tbl_Sales[[#This Row],[Customer_ID]],tbl_Customers[],5,0)</f>
        <v>West</v>
      </c>
      <c r="F368" t="s">
        <v>8527</v>
      </c>
      <c r="G368" t="str">
        <f>VLOOKUP(Sales_Data!$F368,tbl_Products[],2,FALSE)</f>
        <v>Product_12</v>
      </c>
      <c r="H368" t="str">
        <f>VLOOKUP(tbl_Sales[[#This Row],[Product_ID]],tbl_Products[],3,0)</f>
        <v>Toys</v>
      </c>
      <c r="I368">
        <v>1</v>
      </c>
      <c r="J368" s="10">
        <f>VLOOKUP(tbl_Sales[[#This Row],[Product_ID]],tbl_Products[],4,0)</f>
        <v>8.02</v>
      </c>
      <c r="K368" s="6">
        <v>28.95</v>
      </c>
      <c r="L368" s="6">
        <f>tbl_Sales[[#This Row],[Price_per_Unit]]*tbl_Sales[[#This Row],[Quantity]]</f>
        <v>28.95</v>
      </c>
      <c r="M368" s="6">
        <f>tbl_Sales[[#This Row],[Cost_per_Unit]]*tbl_Sales[[#This Row],[Quantity]]</f>
        <v>8.02</v>
      </c>
      <c r="N368" s="6">
        <f>tbl_Sales[[#This Row],[Sales]]-tbl_Sales[[#This Row],[Total_Cost]]</f>
        <v>20.93</v>
      </c>
    </row>
    <row r="369" spans="1:14">
      <c r="A369" t="s">
        <v>373</v>
      </c>
      <c r="B369" s="4">
        <v>45245</v>
      </c>
      <c r="C369" t="s">
        <v>7338</v>
      </c>
      <c r="D369" t="str">
        <f>VLOOKUP(Sales_Data!$C369,tbl_Customers[],2,FALSE)</f>
        <v>Customer_559</v>
      </c>
      <c r="E369" t="str">
        <f>VLOOKUP(tbl_Sales[[#This Row],[Customer_ID]],tbl_Customers[],5,0)</f>
        <v>North</v>
      </c>
      <c r="F369" t="s">
        <v>8537</v>
      </c>
      <c r="G369" t="str">
        <f>VLOOKUP(Sales_Data!$F369,tbl_Products[],2,FALSE)</f>
        <v>Product_75</v>
      </c>
      <c r="H369" t="str">
        <f>VLOOKUP(tbl_Sales[[#This Row],[Product_ID]],tbl_Products[],3,0)</f>
        <v>Electronics</v>
      </c>
      <c r="I369">
        <v>9</v>
      </c>
      <c r="J369" s="10">
        <f>VLOOKUP(tbl_Sales[[#This Row],[Product_ID]],tbl_Products[],4,0)</f>
        <v>2.25</v>
      </c>
      <c r="K369" s="6">
        <v>48.25</v>
      </c>
      <c r="L369" s="6">
        <f>tbl_Sales[[#This Row],[Price_per_Unit]]*tbl_Sales[[#This Row],[Quantity]]</f>
        <v>434.25</v>
      </c>
      <c r="M369" s="6">
        <f>tbl_Sales[[#This Row],[Cost_per_Unit]]*tbl_Sales[[#This Row],[Quantity]]</f>
        <v>20.25</v>
      </c>
      <c r="N369" s="6">
        <f>tbl_Sales[[#This Row],[Sales]]-tbl_Sales[[#This Row],[Total_Cost]]</f>
        <v>414</v>
      </c>
    </row>
    <row r="370" spans="1:14">
      <c r="A370" t="s">
        <v>374</v>
      </c>
      <c r="B370" s="4">
        <v>45215</v>
      </c>
      <c r="C370" t="s">
        <v>7263</v>
      </c>
      <c r="D370" t="str">
        <f>VLOOKUP(Sales_Data!$C370,tbl_Customers[],2,FALSE)</f>
        <v>Customer_306</v>
      </c>
      <c r="E370" t="str">
        <f>VLOOKUP(tbl_Sales[[#This Row],[Customer_ID]],tbl_Customers[],5,0)</f>
        <v>West</v>
      </c>
      <c r="F370" t="s">
        <v>8522</v>
      </c>
      <c r="G370" t="str">
        <f>VLOOKUP(Sales_Data!$F370,tbl_Products[],2,FALSE)</f>
        <v>Product_4</v>
      </c>
      <c r="H370" t="str">
        <f>VLOOKUP(tbl_Sales[[#This Row],[Product_ID]],tbl_Products[],3,0)</f>
        <v>Toys</v>
      </c>
      <c r="I370">
        <v>6</v>
      </c>
      <c r="J370" s="10">
        <f>VLOOKUP(tbl_Sales[[#This Row],[Product_ID]],tbl_Products[],4,0)</f>
        <v>14.75</v>
      </c>
      <c r="K370" s="6">
        <v>60.44</v>
      </c>
      <c r="L370" s="6">
        <f>tbl_Sales[[#This Row],[Price_per_Unit]]*tbl_Sales[[#This Row],[Quantity]]</f>
        <v>362.64</v>
      </c>
      <c r="M370" s="6">
        <f>tbl_Sales[[#This Row],[Cost_per_Unit]]*tbl_Sales[[#This Row],[Quantity]]</f>
        <v>88.5</v>
      </c>
      <c r="N370" s="6">
        <f>tbl_Sales[[#This Row],[Sales]]-tbl_Sales[[#This Row],[Total_Cost]]</f>
        <v>274.14</v>
      </c>
    </row>
    <row r="371" spans="1:14">
      <c r="A371" t="s">
        <v>375</v>
      </c>
      <c r="B371" s="4">
        <v>44978</v>
      </c>
      <c r="C371" t="s">
        <v>7339</v>
      </c>
      <c r="D371" t="str">
        <f>VLOOKUP(Sales_Data!$C371,tbl_Customers[],2,FALSE)</f>
        <v>Customer_323</v>
      </c>
      <c r="E371" t="str">
        <f>VLOOKUP(tbl_Sales[[#This Row],[Customer_ID]],tbl_Customers[],5,0)</f>
        <v>North</v>
      </c>
      <c r="F371" t="s">
        <v>8504</v>
      </c>
      <c r="G371" t="str">
        <f>VLOOKUP(Sales_Data!$F371,tbl_Products[],2,FALSE)</f>
        <v>Product_13</v>
      </c>
      <c r="H371" t="str">
        <f>VLOOKUP(tbl_Sales[[#This Row],[Product_ID]],tbl_Products[],3,0)</f>
        <v>Toys</v>
      </c>
      <c r="I371">
        <v>6</v>
      </c>
      <c r="J371" s="10">
        <f>VLOOKUP(tbl_Sales[[#This Row],[Product_ID]],tbl_Products[],4,0)</f>
        <v>45.97</v>
      </c>
      <c r="K371" s="6">
        <v>23.86</v>
      </c>
      <c r="L371" s="6">
        <f>tbl_Sales[[#This Row],[Price_per_Unit]]*tbl_Sales[[#This Row],[Quantity]]</f>
        <v>143.16</v>
      </c>
      <c r="M371" s="6">
        <f>tbl_Sales[[#This Row],[Cost_per_Unit]]*tbl_Sales[[#This Row],[Quantity]]</f>
        <v>275.82</v>
      </c>
      <c r="N371" s="6">
        <f>tbl_Sales[[#This Row],[Sales]]-tbl_Sales[[#This Row],[Total_Cost]]</f>
        <v>-132.66</v>
      </c>
    </row>
    <row r="372" spans="1:14">
      <c r="A372" t="s">
        <v>376</v>
      </c>
      <c r="B372" s="4">
        <v>44964</v>
      </c>
      <c r="C372" t="s">
        <v>7340</v>
      </c>
      <c r="D372" t="str">
        <f>VLOOKUP(Sales_Data!$C372,tbl_Customers[],2,FALSE)</f>
        <v>Customer_561</v>
      </c>
      <c r="E372" t="str">
        <f>VLOOKUP(tbl_Sales[[#This Row],[Customer_ID]],tbl_Customers[],5,0)</f>
        <v>West</v>
      </c>
      <c r="F372" t="s">
        <v>8526</v>
      </c>
      <c r="G372" t="str">
        <f>VLOOKUP(Sales_Data!$F372,tbl_Products[],2,FALSE)</f>
        <v>Product_27</v>
      </c>
      <c r="H372" t="str">
        <f>VLOOKUP(tbl_Sales[[#This Row],[Product_ID]],tbl_Products[],3,0)</f>
        <v>Home Goods</v>
      </c>
      <c r="I372">
        <v>1</v>
      </c>
      <c r="J372" s="10">
        <f>VLOOKUP(tbl_Sales[[#This Row],[Product_ID]],tbl_Products[],4,0)</f>
        <v>35.53</v>
      </c>
      <c r="K372" s="6">
        <v>84.08</v>
      </c>
      <c r="L372" s="6">
        <f>tbl_Sales[[#This Row],[Price_per_Unit]]*tbl_Sales[[#This Row],[Quantity]]</f>
        <v>84.08</v>
      </c>
      <c r="M372" s="6">
        <f>tbl_Sales[[#This Row],[Cost_per_Unit]]*tbl_Sales[[#This Row],[Quantity]]</f>
        <v>35.53</v>
      </c>
      <c r="N372" s="6">
        <f>tbl_Sales[[#This Row],[Sales]]-tbl_Sales[[#This Row],[Total_Cost]]</f>
        <v>48.55</v>
      </c>
    </row>
    <row r="373" spans="1:14">
      <c r="A373" t="s">
        <v>377</v>
      </c>
      <c r="B373" s="4">
        <v>45202</v>
      </c>
      <c r="C373" t="s">
        <v>7341</v>
      </c>
      <c r="D373" t="str">
        <f>VLOOKUP(Sales_Data!$C373,tbl_Customers[],2,FALSE)</f>
        <v>Customer_235</v>
      </c>
      <c r="E373" t="str">
        <f>VLOOKUP(tbl_Sales[[#This Row],[Customer_ID]],tbl_Customers[],5,0)</f>
        <v>West</v>
      </c>
      <c r="F373" t="s">
        <v>8552</v>
      </c>
      <c r="G373" t="str">
        <f>VLOOKUP(Sales_Data!$F373,tbl_Products[],2,FALSE)</f>
        <v>Product_5</v>
      </c>
      <c r="H373" t="str">
        <f>VLOOKUP(tbl_Sales[[#This Row],[Product_ID]],tbl_Products[],3,0)</f>
        <v>Health</v>
      </c>
      <c r="I373">
        <v>8</v>
      </c>
      <c r="J373" s="10">
        <f>VLOOKUP(tbl_Sales[[#This Row],[Product_ID]],tbl_Products[],4,0)</f>
        <v>35.39</v>
      </c>
      <c r="K373" s="6">
        <v>86.79</v>
      </c>
      <c r="L373" s="6">
        <f>tbl_Sales[[#This Row],[Price_per_Unit]]*tbl_Sales[[#This Row],[Quantity]]</f>
        <v>694.32</v>
      </c>
      <c r="M373" s="6">
        <f>tbl_Sales[[#This Row],[Cost_per_Unit]]*tbl_Sales[[#This Row],[Quantity]]</f>
        <v>283.12</v>
      </c>
      <c r="N373" s="6">
        <f>tbl_Sales[[#This Row],[Sales]]-tbl_Sales[[#This Row],[Total_Cost]]</f>
        <v>411.20000000000005</v>
      </c>
    </row>
    <row r="374" spans="1:14">
      <c r="A374" t="s">
        <v>378</v>
      </c>
      <c r="B374" s="4">
        <v>45036</v>
      </c>
      <c r="C374" t="s">
        <v>7342</v>
      </c>
      <c r="D374" t="str">
        <f>VLOOKUP(Sales_Data!$C374,tbl_Customers[],2,FALSE)</f>
        <v>Customer_32</v>
      </c>
      <c r="E374" t="str">
        <f>VLOOKUP(tbl_Sales[[#This Row],[Customer_ID]],tbl_Customers[],5,0)</f>
        <v>South</v>
      </c>
      <c r="F374" t="s">
        <v>8549</v>
      </c>
      <c r="G374" t="str">
        <f>VLOOKUP(Sales_Data!$F374,tbl_Products[],2,FALSE)</f>
        <v>Product_18</v>
      </c>
      <c r="H374" t="str">
        <f>VLOOKUP(tbl_Sales[[#This Row],[Product_ID]],tbl_Products[],3,0)</f>
        <v>Health</v>
      </c>
      <c r="I374">
        <v>5</v>
      </c>
      <c r="J374" s="10">
        <f>VLOOKUP(tbl_Sales[[#This Row],[Product_ID]],tbl_Products[],4,0)</f>
        <v>41.18</v>
      </c>
      <c r="K374" s="6">
        <v>25.69</v>
      </c>
      <c r="L374" s="6">
        <f>tbl_Sales[[#This Row],[Price_per_Unit]]*tbl_Sales[[#This Row],[Quantity]]</f>
        <v>128.45000000000002</v>
      </c>
      <c r="M374" s="6">
        <f>tbl_Sales[[#This Row],[Cost_per_Unit]]*tbl_Sales[[#This Row],[Quantity]]</f>
        <v>205.9</v>
      </c>
      <c r="N374" s="6">
        <f>tbl_Sales[[#This Row],[Sales]]-tbl_Sales[[#This Row],[Total_Cost]]</f>
        <v>-77.449999999999989</v>
      </c>
    </row>
    <row r="375" spans="1:14">
      <c r="A375" t="s">
        <v>379</v>
      </c>
      <c r="B375" s="4">
        <v>45186</v>
      </c>
      <c r="C375" t="s">
        <v>7089</v>
      </c>
      <c r="D375" t="str">
        <f>VLOOKUP(Sales_Data!$C375,tbl_Customers[],2,FALSE)</f>
        <v>Customer_1276</v>
      </c>
      <c r="E375" t="str">
        <f>VLOOKUP(tbl_Sales[[#This Row],[Customer_ID]],tbl_Customers[],5,0)</f>
        <v>South</v>
      </c>
      <c r="F375" t="s">
        <v>8548</v>
      </c>
      <c r="G375" t="str">
        <f>VLOOKUP(Sales_Data!$F375,tbl_Products[],2,FALSE)</f>
        <v>Product_1</v>
      </c>
      <c r="H375" t="str">
        <f>VLOOKUP(tbl_Sales[[#This Row],[Product_ID]],tbl_Products[],3,0)</f>
        <v>Apparel</v>
      </c>
      <c r="I375">
        <v>8</v>
      </c>
      <c r="J375" s="10">
        <f>VLOOKUP(tbl_Sales[[#This Row],[Product_ID]],tbl_Products[],4,0)</f>
        <v>21.45</v>
      </c>
      <c r="K375" s="6">
        <v>67.900000000000006</v>
      </c>
      <c r="L375" s="6">
        <f>tbl_Sales[[#This Row],[Price_per_Unit]]*tbl_Sales[[#This Row],[Quantity]]</f>
        <v>543.20000000000005</v>
      </c>
      <c r="M375" s="6">
        <f>tbl_Sales[[#This Row],[Cost_per_Unit]]*tbl_Sales[[#This Row],[Quantity]]</f>
        <v>171.6</v>
      </c>
      <c r="N375" s="6">
        <f>tbl_Sales[[#This Row],[Sales]]-tbl_Sales[[#This Row],[Total_Cost]]</f>
        <v>371.6</v>
      </c>
    </row>
    <row r="376" spans="1:14">
      <c r="A376" t="s">
        <v>380</v>
      </c>
      <c r="B376" s="4">
        <v>45062</v>
      </c>
      <c r="C376" t="s">
        <v>7343</v>
      </c>
      <c r="D376" t="str">
        <f>VLOOKUP(Sales_Data!$C376,tbl_Customers[],2,FALSE)</f>
        <v>Customer_1147</v>
      </c>
      <c r="E376" t="str">
        <f>VLOOKUP(tbl_Sales[[#This Row],[Customer_ID]],tbl_Customers[],5,0)</f>
        <v>South</v>
      </c>
      <c r="F376" t="s">
        <v>8512</v>
      </c>
      <c r="G376" t="str">
        <f>VLOOKUP(Sales_Data!$F376,tbl_Products[],2,FALSE)</f>
        <v>Product_47</v>
      </c>
      <c r="H376" t="str">
        <f>VLOOKUP(tbl_Sales[[#This Row],[Product_ID]],tbl_Products[],3,0)</f>
        <v>Home Goods</v>
      </c>
      <c r="I376">
        <v>5</v>
      </c>
      <c r="J376" s="10">
        <f>VLOOKUP(tbl_Sales[[#This Row],[Product_ID]],tbl_Products[],4,0)</f>
        <v>22.66</v>
      </c>
      <c r="K376" s="6">
        <v>14.79</v>
      </c>
      <c r="L376" s="6">
        <f>tbl_Sales[[#This Row],[Price_per_Unit]]*tbl_Sales[[#This Row],[Quantity]]</f>
        <v>73.949999999999989</v>
      </c>
      <c r="M376" s="6">
        <f>tbl_Sales[[#This Row],[Cost_per_Unit]]*tbl_Sales[[#This Row],[Quantity]]</f>
        <v>113.3</v>
      </c>
      <c r="N376" s="6">
        <f>tbl_Sales[[#This Row],[Sales]]-tbl_Sales[[#This Row],[Total_Cost]]</f>
        <v>-39.350000000000009</v>
      </c>
    </row>
    <row r="377" spans="1:14">
      <c r="A377" t="s">
        <v>381</v>
      </c>
      <c r="B377" s="4">
        <v>44994</v>
      </c>
      <c r="C377" t="s">
        <v>7344</v>
      </c>
      <c r="D377" t="str">
        <f>VLOOKUP(Sales_Data!$C377,tbl_Customers[],2,FALSE)</f>
        <v>Customer_1053</v>
      </c>
      <c r="E377" t="str">
        <f>VLOOKUP(tbl_Sales[[#This Row],[Customer_ID]],tbl_Customers[],5,0)</f>
        <v>West</v>
      </c>
      <c r="F377" t="s">
        <v>8519</v>
      </c>
      <c r="G377" t="str">
        <f>VLOOKUP(Sales_Data!$F377,tbl_Products[],2,FALSE)</f>
        <v>Product_53</v>
      </c>
      <c r="H377" t="str">
        <f>VLOOKUP(tbl_Sales[[#This Row],[Product_ID]],tbl_Products[],3,0)</f>
        <v>Electronics</v>
      </c>
      <c r="I377">
        <v>6</v>
      </c>
      <c r="J377" s="10">
        <f>VLOOKUP(tbl_Sales[[#This Row],[Product_ID]],tbl_Products[],4,0)</f>
        <v>21.34</v>
      </c>
      <c r="K377" s="6">
        <v>21.71</v>
      </c>
      <c r="L377" s="6">
        <f>tbl_Sales[[#This Row],[Price_per_Unit]]*tbl_Sales[[#This Row],[Quantity]]</f>
        <v>130.26</v>
      </c>
      <c r="M377" s="6">
        <f>tbl_Sales[[#This Row],[Cost_per_Unit]]*tbl_Sales[[#This Row],[Quantity]]</f>
        <v>128.04</v>
      </c>
      <c r="N377" s="6">
        <f>tbl_Sales[[#This Row],[Sales]]-tbl_Sales[[#This Row],[Total_Cost]]</f>
        <v>2.2199999999999989</v>
      </c>
    </row>
    <row r="378" spans="1:14">
      <c r="A378" t="s">
        <v>382</v>
      </c>
      <c r="B378" s="4">
        <v>45105</v>
      </c>
      <c r="C378" t="s">
        <v>7345</v>
      </c>
      <c r="D378" t="str">
        <f>VLOOKUP(Sales_Data!$C378,tbl_Customers[],2,FALSE)</f>
        <v>Customer_210</v>
      </c>
      <c r="E378" t="str">
        <f>VLOOKUP(tbl_Sales[[#This Row],[Customer_ID]],tbl_Customers[],5,0)</f>
        <v>South</v>
      </c>
      <c r="F378" t="s">
        <v>8497</v>
      </c>
      <c r="G378" t="str">
        <f>VLOOKUP(Sales_Data!$F378,tbl_Products[],2,FALSE)</f>
        <v>Product_73</v>
      </c>
      <c r="H378" t="str">
        <f>VLOOKUP(tbl_Sales[[#This Row],[Product_ID]],tbl_Products[],3,0)</f>
        <v>Apparel</v>
      </c>
      <c r="I378">
        <v>2</v>
      </c>
      <c r="J378" s="10">
        <f>VLOOKUP(tbl_Sales[[#This Row],[Product_ID]],tbl_Products[],4,0)</f>
        <v>1.21</v>
      </c>
      <c r="K378" s="6">
        <v>90.88</v>
      </c>
      <c r="L378" s="6">
        <f>tbl_Sales[[#This Row],[Price_per_Unit]]*tbl_Sales[[#This Row],[Quantity]]</f>
        <v>181.76</v>
      </c>
      <c r="M378" s="6">
        <f>tbl_Sales[[#This Row],[Cost_per_Unit]]*tbl_Sales[[#This Row],[Quantity]]</f>
        <v>2.42</v>
      </c>
      <c r="N378" s="6">
        <f>tbl_Sales[[#This Row],[Sales]]-tbl_Sales[[#This Row],[Total_Cost]]</f>
        <v>179.34</v>
      </c>
    </row>
    <row r="379" spans="1:14">
      <c r="A379" t="s">
        <v>383</v>
      </c>
      <c r="B379" s="4">
        <v>44962</v>
      </c>
      <c r="C379" t="s">
        <v>7346</v>
      </c>
      <c r="D379" t="str">
        <f>VLOOKUP(Sales_Data!$C379,tbl_Customers[],2,FALSE)</f>
        <v>Customer_424</v>
      </c>
      <c r="E379" t="str">
        <f>VLOOKUP(tbl_Sales[[#This Row],[Customer_ID]],tbl_Customers[],5,0)</f>
        <v>South</v>
      </c>
      <c r="F379" t="s">
        <v>8510</v>
      </c>
      <c r="G379" t="str">
        <f>VLOOKUP(Sales_Data!$F379,tbl_Products[],2,FALSE)</f>
        <v>Product_70</v>
      </c>
      <c r="H379" t="str">
        <f>VLOOKUP(tbl_Sales[[#This Row],[Product_ID]],tbl_Products[],3,0)</f>
        <v>Apparel</v>
      </c>
      <c r="I379">
        <v>2</v>
      </c>
      <c r="J379" s="10">
        <f>VLOOKUP(tbl_Sales[[#This Row],[Product_ID]],tbl_Products[],4,0)</f>
        <v>26.74</v>
      </c>
      <c r="K379" s="6">
        <v>87.2</v>
      </c>
      <c r="L379" s="6">
        <f>tbl_Sales[[#This Row],[Price_per_Unit]]*tbl_Sales[[#This Row],[Quantity]]</f>
        <v>174.4</v>
      </c>
      <c r="M379" s="6">
        <f>tbl_Sales[[#This Row],[Cost_per_Unit]]*tbl_Sales[[#This Row],[Quantity]]</f>
        <v>53.48</v>
      </c>
      <c r="N379" s="6">
        <f>tbl_Sales[[#This Row],[Sales]]-tbl_Sales[[#This Row],[Total_Cost]]</f>
        <v>120.92000000000002</v>
      </c>
    </row>
    <row r="380" spans="1:14">
      <c r="A380" t="s">
        <v>384</v>
      </c>
      <c r="B380" s="4">
        <v>45052</v>
      </c>
      <c r="C380" t="s">
        <v>7347</v>
      </c>
      <c r="D380" t="str">
        <f>VLOOKUP(Sales_Data!$C380,tbl_Customers[],2,FALSE)</f>
        <v>Customer_1112</v>
      </c>
      <c r="E380" t="str">
        <f>VLOOKUP(tbl_Sales[[#This Row],[Customer_ID]],tbl_Customers[],5,0)</f>
        <v>North</v>
      </c>
      <c r="F380" t="s">
        <v>8566</v>
      </c>
      <c r="G380" t="str">
        <f>VLOOKUP(Sales_Data!$F380,tbl_Products[],2,FALSE)</f>
        <v>Product_10</v>
      </c>
      <c r="H380" t="str">
        <f>VLOOKUP(tbl_Sales[[#This Row],[Product_ID]],tbl_Products[],3,0)</f>
        <v>Apparel</v>
      </c>
      <c r="I380">
        <v>4</v>
      </c>
      <c r="J380" s="10">
        <f>VLOOKUP(tbl_Sales[[#This Row],[Product_ID]],tbl_Products[],4,0)</f>
        <v>14.95</v>
      </c>
      <c r="K380" s="6">
        <v>24.11</v>
      </c>
      <c r="L380" s="6">
        <f>tbl_Sales[[#This Row],[Price_per_Unit]]*tbl_Sales[[#This Row],[Quantity]]</f>
        <v>96.44</v>
      </c>
      <c r="M380" s="6">
        <f>tbl_Sales[[#This Row],[Cost_per_Unit]]*tbl_Sales[[#This Row],[Quantity]]</f>
        <v>59.8</v>
      </c>
      <c r="N380" s="6">
        <f>tbl_Sales[[#This Row],[Sales]]-tbl_Sales[[#This Row],[Total_Cost]]</f>
        <v>36.64</v>
      </c>
    </row>
    <row r="381" spans="1:14">
      <c r="A381" t="s">
        <v>385</v>
      </c>
      <c r="B381" s="4">
        <v>45116</v>
      </c>
      <c r="C381" t="s">
        <v>7348</v>
      </c>
      <c r="D381" t="str">
        <f>VLOOKUP(Sales_Data!$C381,tbl_Customers[],2,FALSE)</f>
        <v>Customer_718</v>
      </c>
      <c r="E381" t="str">
        <f>VLOOKUP(tbl_Sales[[#This Row],[Customer_ID]],tbl_Customers[],5,0)</f>
        <v>North</v>
      </c>
      <c r="F381" t="s">
        <v>8538</v>
      </c>
      <c r="G381" t="str">
        <f>VLOOKUP(Sales_Data!$F381,tbl_Products[],2,FALSE)</f>
        <v>Product_44</v>
      </c>
      <c r="H381" t="str">
        <f>VLOOKUP(tbl_Sales[[#This Row],[Product_ID]],tbl_Products[],3,0)</f>
        <v>Electronics</v>
      </c>
      <c r="I381">
        <v>9</v>
      </c>
      <c r="J381" s="10">
        <f>VLOOKUP(tbl_Sales[[#This Row],[Product_ID]],tbl_Products[],4,0)</f>
        <v>39.729999999999997</v>
      </c>
      <c r="K381" s="6">
        <v>73.05</v>
      </c>
      <c r="L381" s="6">
        <f>tbl_Sales[[#This Row],[Price_per_Unit]]*tbl_Sales[[#This Row],[Quantity]]</f>
        <v>657.44999999999993</v>
      </c>
      <c r="M381" s="6">
        <f>tbl_Sales[[#This Row],[Cost_per_Unit]]*tbl_Sales[[#This Row],[Quantity]]</f>
        <v>357.57</v>
      </c>
      <c r="N381" s="6">
        <f>tbl_Sales[[#This Row],[Sales]]-tbl_Sales[[#This Row],[Total_Cost]]</f>
        <v>299.87999999999994</v>
      </c>
    </row>
    <row r="382" spans="1:14">
      <c r="A382" t="s">
        <v>386</v>
      </c>
      <c r="B382" s="4">
        <v>45072</v>
      </c>
      <c r="C382" t="s">
        <v>7349</v>
      </c>
      <c r="D382" t="str">
        <f>VLOOKUP(Sales_Data!$C382,tbl_Customers[],2,FALSE)</f>
        <v>Customer_1126</v>
      </c>
      <c r="E382" t="str">
        <f>VLOOKUP(tbl_Sales[[#This Row],[Customer_ID]],tbl_Customers[],5,0)</f>
        <v>North</v>
      </c>
      <c r="F382" t="s">
        <v>8558</v>
      </c>
      <c r="G382" t="str">
        <f>VLOOKUP(Sales_Data!$F382,tbl_Products[],2,FALSE)</f>
        <v>Product_24</v>
      </c>
      <c r="H382" t="str">
        <f>VLOOKUP(tbl_Sales[[#This Row],[Product_ID]],tbl_Products[],3,0)</f>
        <v>Apparel</v>
      </c>
      <c r="I382">
        <v>4</v>
      </c>
      <c r="J382" s="10">
        <f>VLOOKUP(tbl_Sales[[#This Row],[Product_ID]],tbl_Products[],4,0)</f>
        <v>47.62</v>
      </c>
      <c r="K382" s="6">
        <v>27.01</v>
      </c>
      <c r="L382" s="6">
        <f>tbl_Sales[[#This Row],[Price_per_Unit]]*tbl_Sales[[#This Row],[Quantity]]</f>
        <v>108.04</v>
      </c>
      <c r="M382" s="6">
        <f>tbl_Sales[[#This Row],[Cost_per_Unit]]*tbl_Sales[[#This Row],[Quantity]]</f>
        <v>190.48</v>
      </c>
      <c r="N382" s="6">
        <f>tbl_Sales[[#This Row],[Sales]]-tbl_Sales[[#This Row],[Total_Cost]]</f>
        <v>-82.439999999999984</v>
      </c>
    </row>
    <row r="383" spans="1:14">
      <c r="A383" t="s">
        <v>387</v>
      </c>
      <c r="B383" s="4">
        <v>45007</v>
      </c>
      <c r="C383" t="s">
        <v>7350</v>
      </c>
      <c r="D383" t="str">
        <f>VLOOKUP(Sales_Data!$C383,tbl_Customers[],2,FALSE)</f>
        <v>Customer_653</v>
      </c>
      <c r="E383" t="str">
        <f>VLOOKUP(tbl_Sales[[#This Row],[Customer_ID]],tbl_Customers[],5,0)</f>
        <v>North</v>
      </c>
      <c r="F383" t="s">
        <v>8500</v>
      </c>
      <c r="G383" t="str">
        <f>VLOOKUP(Sales_Data!$F383,tbl_Products[],2,FALSE)</f>
        <v>Product_68</v>
      </c>
      <c r="H383" t="str">
        <f>VLOOKUP(tbl_Sales[[#This Row],[Product_ID]],tbl_Products[],3,0)</f>
        <v>Home Goods</v>
      </c>
      <c r="I383">
        <v>5</v>
      </c>
      <c r="J383" s="10">
        <f>VLOOKUP(tbl_Sales[[#This Row],[Product_ID]],tbl_Products[],4,0)</f>
        <v>17.45</v>
      </c>
      <c r="K383" s="6">
        <v>48.49</v>
      </c>
      <c r="L383" s="6">
        <f>tbl_Sales[[#This Row],[Price_per_Unit]]*tbl_Sales[[#This Row],[Quantity]]</f>
        <v>242.45000000000002</v>
      </c>
      <c r="M383" s="6">
        <f>tbl_Sales[[#This Row],[Cost_per_Unit]]*tbl_Sales[[#This Row],[Quantity]]</f>
        <v>87.25</v>
      </c>
      <c r="N383" s="6">
        <f>tbl_Sales[[#This Row],[Sales]]-tbl_Sales[[#This Row],[Total_Cost]]</f>
        <v>155.20000000000002</v>
      </c>
    </row>
    <row r="384" spans="1:14">
      <c r="A384" t="s">
        <v>388</v>
      </c>
      <c r="B384" s="4">
        <v>45151</v>
      </c>
      <c r="C384" t="s">
        <v>7351</v>
      </c>
      <c r="D384" t="str">
        <f>VLOOKUP(Sales_Data!$C384,tbl_Customers[],2,FALSE)</f>
        <v>Customer_556</v>
      </c>
      <c r="E384" t="str">
        <f>VLOOKUP(tbl_Sales[[#This Row],[Customer_ID]],tbl_Customers[],5,0)</f>
        <v>East</v>
      </c>
      <c r="F384" t="s">
        <v>8521</v>
      </c>
      <c r="G384" t="str">
        <f>VLOOKUP(Sales_Data!$F384,tbl_Products[],2,FALSE)</f>
        <v>Product_64</v>
      </c>
      <c r="H384" t="str">
        <f>VLOOKUP(tbl_Sales[[#This Row],[Product_ID]],tbl_Products[],3,0)</f>
        <v>Home Goods</v>
      </c>
      <c r="I384">
        <v>7</v>
      </c>
      <c r="J384" s="10">
        <f>VLOOKUP(tbl_Sales[[#This Row],[Product_ID]],tbl_Products[],4,0)</f>
        <v>16.21</v>
      </c>
      <c r="K384" s="6">
        <v>16.09</v>
      </c>
      <c r="L384" s="6">
        <f>tbl_Sales[[#This Row],[Price_per_Unit]]*tbl_Sales[[#This Row],[Quantity]]</f>
        <v>112.63</v>
      </c>
      <c r="M384" s="6">
        <f>tbl_Sales[[#This Row],[Cost_per_Unit]]*tbl_Sales[[#This Row],[Quantity]]</f>
        <v>113.47</v>
      </c>
      <c r="N384" s="6">
        <f>tbl_Sales[[#This Row],[Sales]]-tbl_Sales[[#This Row],[Total_Cost]]</f>
        <v>-0.84000000000000341</v>
      </c>
    </row>
    <row r="385" spans="1:14">
      <c r="A385" t="s">
        <v>389</v>
      </c>
      <c r="B385" s="4">
        <v>45205</v>
      </c>
      <c r="C385" t="s">
        <v>7352</v>
      </c>
      <c r="D385" t="str">
        <f>VLOOKUP(Sales_Data!$C385,tbl_Customers[],2,FALSE)</f>
        <v>Customer_290</v>
      </c>
      <c r="E385" t="str">
        <f>VLOOKUP(tbl_Sales[[#This Row],[Customer_ID]],tbl_Customers[],5,0)</f>
        <v>East</v>
      </c>
      <c r="F385" t="s">
        <v>8528</v>
      </c>
      <c r="G385" t="str">
        <f>VLOOKUP(Sales_Data!$F385,tbl_Products[],2,FALSE)</f>
        <v>Product_25</v>
      </c>
      <c r="H385" t="str">
        <f>VLOOKUP(tbl_Sales[[#This Row],[Product_ID]],tbl_Products[],3,0)</f>
        <v>Electronics</v>
      </c>
      <c r="I385">
        <v>1</v>
      </c>
      <c r="J385" s="10">
        <f>VLOOKUP(tbl_Sales[[#This Row],[Product_ID]],tbl_Products[],4,0)</f>
        <v>48.19</v>
      </c>
      <c r="K385" s="6">
        <v>10.8</v>
      </c>
      <c r="L385" s="6">
        <f>tbl_Sales[[#This Row],[Price_per_Unit]]*tbl_Sales[[#This Row],[Quantity]]</f>
        <v>10.8</v>
      </c>
      <c r="M385" s="6">
        <f>tbl_Sales[[#This Row],[Cost_per_Unit]]*tbl_Sales[[#This Row],[Quantity]]</f>
        <v>48.19</v>
      </c>
      <c r="N385" s="6">
        <f>tbl_Sales[[#This Row],[Sales]]-tbl_Sales[[#This Row],[Total_Cost]]</f>
        <v>-37.39</v>
      </c>
    </row>
    <row r="386" spans="1:14">
      <c r="A386" t="s">
        <v>390</v>
      </c>
      <c r="B386" s="4">
        <v>45287</v>
      </c>
      <c r="C386" t="s">
        <v>7353</v>
      </c>
      <c r="D386" t="str">
        <f>VLOOKUP(Sales_Data!$C386,tbl_Customers[],2,FALSE)</f>
        <v>Customer_1443</v>
      </c>
      <c r="E386" t="str">
        <f>VLOOKUP(tbl_Sales[[#This Row],[Customer_ID]],tbl_Customers[],5,0)</f>
        <v>South</v>
      </c>
      <c r="F386" t="s">
        <v>8526</v>
      </c>
      <c r="G386" t="str">
        <f>VLOOKUP(Sales_Data!$F386,tbl_Products[],2,FALSE)</f>
        <v>Product_27</v>
      </c>
      <c r="H386" t="str">
        <f>VLOOKUP(tbl_Sales[[#This Row],[Product_ID]],tbl_Products[],3,0)</f>
        <v>Home Goods</v>
      </c>
      <c r="I386">
        <v>8</v>
      </c>
      <c r="J386" s="10">
        <f>VLOOKUP(tbl_Sales[[#This Row],[Product_ID]],tbl_Products[],4,0)</f>
        <v>35.53</v>
      </c>
      <c r="K386" s="6">
        <v>59.19</v>
      </c>
      <c r="L386" s="6">
        <f>tbl_Sales[[#This Row],[Price_per_Unit]]*tbl_Sales[[#This Row],[Quantity]]</f>
        <v>473.52</v>
      </c>
      <c r="M386" s="6">
        <f>tbl_Sales[[#This Row],[Cost_per_Unit]]*tbl_Sales[[#This Row],[Quantity]]</f>
        <v>284.24</v>
      </c>
      <c r="N386" s="6">
        <f>tbl_Sales[[#This Row],[Sales]]-tbl_Sales[[#This Row],[Total_Cost]]</f>
        <v>189.27999999999997</v>
      </c>
    </row>
    <row r="387" spans="1:14">
      <c r="A387" t="s">
        <v>391</v>
      </c>
      <c r="B387" s="4">
        <v>45081</v>
      </c>
      <c r="C387" t="s">
        <v>7354</v>
      </c>
      <c r="D387" t="str">
        <f>VLOOKUP(Sales_Data!$C387,tbl_Customers[],2,FALSE)</f>
        <v>Customer_581</v>
      </c>
      <c r="E387" t="str">
        <f>VLOOKUP(tbl_Sales[[#This Row],[Customer_ID]],tbl_Customers[],5,0)</f>
        <v>West</v>
      </c>
      <c r="F387" t="s">
        <v>8524</v>
      </c>
      <c r="G387" t="str">
        <f>VLOOKUP(Sales_Data!$F387,tbl_Products[],2,FALSE)</f>
        <v>Product_74</v>
      </c>
      <c r="H387" t="str">
        <f>VLOOKUP(tbl_Sales[[#This Row],[Product_ID]],tbl_Products[],3,0)</f>
        <v>Home Goods</v>
      </c>
      <c r="I387">
        <v>6</v>
      </c>
      <c r="J387" s="10">
        <f>VLOOKUP(tbl_Sales[[#This Row],[Product_ID]],tbl_Products[],4,0)</f>
        <v>13.9</v>
      </c>
      <c r="K387" s="6">
        <v>69.5</v>
      </c>
      <c r="L387" s="6">
        <f>tbl_Sales[[#This Row],[Price_per_Unit]]*tbl_Sales[[#This Row],[Quantity]]</f>
        <v>417</v>
      </c>
      <c r="M387" s="6">
        <f>tbl_Sales[[#This Row],[Cost_per_Unit]]*tbl_Sales[[#This Row],[Quantity]]</f>
        <v>83.4</v>
      </c>
      <c r="N387" s="6">
        <f>tbl_Sales[[#This Row],[Sales]]-tbl_Sales[[#This Row],[Total_Cost]]</f>
        <v>333.6</v>
      </c>
    </row>
    <row r="388" spans="1:14">
      <c r="A388" t="s">
        <v>392</v>
      </c>
      <c r="B388" s="4">
        <v>45240</v>
      </c>
      <c r="C388" t="s">
        <v>7355</v>
      </c>
      <c r="D388" t="str">
        <f>VLOOKUP(Sales_Data!$C388,tbl_Customers[],2,FALSE)</f>
        <v>Customer_1176</v>
      </c>
      <c r="E388" t="str">
        <f>VLOOKUP(tbl_Sales[[#This Row],[Customer_ID]],tbl_Customers[],5,0)</f>
        <v>South</v>
      </c>
      <c r="F388" t="s">
        <v>8493</v>
      </c>
      <c r="G388" t="str">
        <f>VLOOKUP(Sales_Data!$F388,tbl_Products[],2,FALSE)</f>
        <v>Product_61</v>
      </c>
      <c r="H388" t="str">
        <f>VLOOKUP(tbl_Sales[[#This Row],[Product_ID]],tbl_Products[],3,0)</f>
        <v>Health</v>
      </c>
      <c r="I388">
        <v>1</v>
      </c>
      <c r="J388" s="10">
        <f>VLOOKUP(tbl_Sales[[#This Row],[Product_ID]],tbl_Products[],4,0)</f>
        <v>47.78</v>
      </c>
      <c r="K388" s="6">
        <v>38.25</v>
      </c>
      <c r="L388" s="6">
        <f>tbl_Sales[[#This Row],[Price_per_Unit]]*tbl_Sales[[#This Row],[Quantity]]</f>
        <v>38.25</v>
      </c>
      <c r="M388" s="6">
        <f>tbl_Sales[[#This Row],[Cost_per_Unit]]*tbl_Sales[[#This Row],[Quantity]]</f>
        <v>47.78</v>
      </c>
      <c r="N388" s="6">
        <f>tbl_Sales[[#This Row],[Sales]]-tbl_Sales[[#This Row],[Total_Cost]]</f>
        <v>-9.5300000000000011</v>
      </c>
    </row>
    <row r="389" spans="1:14">
      <c r="A389" t="s">
        <v>393</v>
      </c>
      <c r="B389" s="4">
        <v>45261</v>
      </c>
      <c r="C389" t="s">
        <v>7109</v>
      </c>
      <c r="D389" t="str">
        <f>VLOOKUP(Sales_Data!$C389,tbl_Customers[],2,FALSE)</f>
        <v>Customer_502</v>
      </c>
      <c r="E389" t="str">
        <f>VLOOKUP(tbl_Sales[[#This Row],[Customer_ID]],tbl_Customers[],5,0)</f>
        <v>South</v>
      </c>
      <c r="F389" t="s">
        <v>8501</v>
      </c>
      <c r="G389" t="str">
        <f>VLOOKUP(Sales_Data!$F389,tbl_Products[],2,FALSE)</f>
        <v>Product_65</v>
      </c>
      <c r="H389" t="str">
        <f>VLOOKUP(tbl_Sales[[#This Row],[Product_ID]],tbl_Products[],3,0)</f>
        <v>Health</v>
      </c>
      <c r="I389">
        <v>2</v>
      </c>
      <c r="J389" s="10">
        <f>VLOOKUP(tbl_Sales[[#This Row],[Product_ID]],tbl_Products[],4,0)</f>
        <v>37.880000000000003</v>
      </c>
      <c r="K389" s="6">
        <v>87.9</v>
      </c>
      <c r="L389" s="6">
        <f>tbl_Sales[[#This Row],[Price_per_Unit]]*tbl_Sales[[#This Row],[Quantity]]</f>
        <v>175.8</v>
      </c>
      <c r="M389" s="6">
        <f>tbl_Sales[[#This Row],[Cost_per_Unit]]*tbl_Sales[[#This Row],[Quantity]]</f>
        <v>75.760000000000005</v>
      </c>
      <c r="N389" s="6">
        <f>tbl_Sales[[#This Row],[Sales]]-tbl_Sales[[#This Row],[Total_Cost]]</f>
        <v>100.04</v>
      </c>
    </row>
    <row r="390" spans="1:14">
      <c r="A390" t="s">
        <v>394</v>
      </c>
      <c r="B390" s="4">
        <v>45197</v>
      </c>
      <c r="C390" t="s">
        <v>7356</v>
      </c>
      <c r="D390" t="str">
        <f>VLOOKUP(Sales_Data!$C390,tbl_Customers[],2,FALSE)</f>
        <v>Customer_351</v>
      </c>
      <c r="E390" t="str">
        <f>VLOOKUP(tbl_Sales[[#This Row],[Customer_ID]],tbl_Customers[],5,0)</f>
        <v>East</v>
      </c>
      <c r="F390" t="s">
        <v>8515</v>
      </c>
      <c r="G390" t="str">
        <f>VLOOKUP(Sales_Data!$F390,tbl_Products[],2,FALSE)</f>
        <v>Product_46</v>
      </c>
      <c r="H390" t="str">
        <f>VLOOKUP(tbl_Sales[[#This Row],[Product_ID]],tbl_Products[],3,0)</f>
        <v>Health</v>
      </c>
      <c r="I390">
        <v>4</v>
      </c>
      <c r="J390" s="10">
        <f>VLOOKUP(tbl_Sales[[#This Row],[Product_ID]],tbl_Products[],4,0)</f>
        <v>19.34</v>
      </c>
      <c r="K390" s="6">
        <v>27.74</v>
      </c>
      <c r="L390" s="6">
        <f>tbl_Sales[[#This Row],[Price_per_Unit]]*tbl_Sales[[#This Row],[Quantity]]</f>
        <v>110.96</v>
      </c>
      <c r="M390" s="6">
        <f>tbl_Sales[[#This Row],[Cost_per_Unit]]*tbl_Sales[[#This Row],[Quantity]]</f>
        <v>77.36</v>
      </c>
      <c r="N390" s="6">
        <f>tbl_Sales[[#This Row],[Sales]]-tbl_Sales[[#This Row],[Total_Cost]]</f>
        <v>33.599999999999994</v>
      </c>
    </row>
    <row r="391" spans="1:14">
      <c r="A391" t="s">
        <v>395</v>
      </c>
      <c r="B391" s="4">
        <v>44931</v>
      </c>
      <c r="C391" t="s">
        <v>7357</v>
      </c>
      <c r="D391" t="str">
        <f>VLOOKUP(Sales_Data!$C391,tbl_Customers[],2,FALSE)</f>
        <v>Customer_146</v>
      </c>
      <c r="E391" t="str">
        <f>VLOOKUP(tbl_Sales[[#This Row],[Customer_ID]],tbl_Customers[],5,0)</f>
        <v>South</v>
      </c>
      <c r="F391" t="s">
        <v>8515</v>
      </c>
      <c r="G391" t="str">
        <f>VLOOKUP(Sales_Data!$F391,tbl_Products[],2,FALSE)</f>
        <v>Product_46</v>
      </c>
      <c r="H391" t="str">
        <f>VLOOKUP(tbl_Sales[[#This Row],[Product_ID]],tbl_Products[],3,0)</f>
        <v>Health</v>
      </c>
      <c r="I391">
        <v>1</v>
      </c>
      <c r="J391" s="10">
        <f>VLOOKUP(tbl_Sales[[#This Row],[Product_ID]],tbl_Products[],4,0)</f>
        <v>19.34</v>
      </c>
      <c r="K391" s="6">
        <v>45.28</v>
      </c>
      <c r="L391" s="6">
        <f>tbl_Sales[[#This Row],[Price_per_Unit]]*tbl_Sales[[#This Row],[Quantity]]</f>
        <v>45.28</v>
      </c>
      <c r="M391" s="6">
        <f>tbl_Sales[[#This Row],[Cost_per_Unit]]*tbl_Sales[[#This Row],[Quantity]]</f>
        <v>19.34</v>
      </c>
      <c r="N391" s="6">
        <f>tbl_Sales[[#This Row],[Sales]]-tbl_Sales[[#This Row],[Total_Cost]]</f>
        <v>25.94</v>
      </c>
    </row>
    <row r="392" spans="1:14">
      <c r="A392" t="s">
        <v>396</v>
      </c>
      <c r="B392" s="4">
        <v>45268</v>
      </c>
      <c r="C392" t="s">
        <v>7358</v>
      </c>
      <c r="D392" t="str">
        <f>VLOOKUP(Sales_Data!$C392,tbl_Customers[],2,FALSE)</f>
        <v>Customer_638</v>
      </c>
      <c r="E392" t="str">
        <f>VLOOKUP(tbl_Sales[[#This Row],[Customer_ID]],tbl_Customers[],5,0)</f>
        <v>South</v>
      </c>
      <c r="F392" t="s">
        <v>8543</v>
      </c>
      <c r="G392" t="str">
        <f>VLOOKUP(Sales_Data!$F392,tbl_Products[],2,FALSE)</f>
        <v>Product_72</v>
      </c>
      <c r="H392" t="str">
        <f>VLOOKUP(tbl_Sales[[#This Row],[Product_ID]],tbl_Products[],3,0)</f>
        <v>Toys</v>
      </c>
      <c r="I392">
        <v>1</v>
      </c>
      <c r="J392" s="10">
        <f>VLOOKUP(tbl_Sales[[#This Row],[Product_ID]],tbl_Products[],4,0)</f>
        <v>23.2</v>
      </c>
      <c r="K392" s="6">
        <v>31.88</v>
      </c>
      <c r="L392" s="6">
        <f>tbl_Sales[[#This Row],[Price_per_Unit]]*tbl_Sales[[#This Row],[Quantity]]</f>
        <v>31.88</v>
      </c>
      <c r="M392" s="6">
        <f>tbl_Sales[[#This Row],[Cost_per_Unit]]*tbl_Sales[[#This Row],[Quantity]]</f>
        <v>23.2</v>
      </c>
      <c r="N392" s="6">
        <f>tbl_Sales[[#This Row],[Sales]]-tbl_Sales[[#This Row],[Total_Cost]]</f>
        <v>8.68</v>
      </c>
    </row>
    <row r="393" spans="1:14">
      <c r="A393" t="s">
        <v>397</v>
      </c>
      <c r="B393" s="4">
        <v>45210</v>
      </c>
      <c r="C393" t="s">
        <v>7013</v>
      </c>
      <c r="D393" t="str">
        <f>VLOOKUP(Sales_Data!$C393,tbl_Customers[],2,FALSE)</f>
        <v>Customer_1256</v>
      </c>
      <c r="E393" t="str">
        <f>VLOOKUP(tbl_Sales[[#This Row],[Customer_ID]],tbl_Customers[],5,0)</f>
        <v>North</v>
      </c>
      <c r="F393" t="s">
        <v>8549</v>
      </c>
      <c r="G393" t="str">
        <f>VLOOKUP(Sales_Data!$F393,tbl_Products[],2,FALSE)</f>
        <v>Product_18</v>
      </c>
      <c r="H393" t="str">
        <f>VLOOKUP(tbl_Sales[[#This Row],[Product_ID]],tbl_Products[],3,0)</f>
        <v>Health</v>
      </c>
      <c r="I393">
        <v>7</v>
      </c>
      <c r="J393" s="10">
        <f>VLOOKUP(tbl_Sales[[#This Row],[Product_ID]],tbl_Products[],4,0)</f>
        <v>41.18</v>
      </c>
      <c r="K393" s="6">
        <v>25.77</v>
      </c>
      <c r="L393" s="6">
        <f>tbl_Sales[[#This Row],[Price_per_Unit]]*tbl_Sales[[#This Row],[Quantity]]</f>
        <v>180.39</v>
      </c>
      <c r="M393" s="6">
        <f>tbl_Sales[[#This Row],[Cost_per_Unit]]*tbl_Sales[[#This Row],[Quantity]]</f>
        <v>288.26</v>
      </c>
      <c r="N393" s="6">
        <f>tbl_Sales[[#This Row],[Sales]]-tbl_Sales[[#This Row],[Total_Cost]]</f>
        <v>-107.87</v>
      </c>
    </row>
    <row r="394" spans="1:14">
      <c r="A394" t="s">
        <v>398</v>
      </c>
      <c r="B394" s="4">
        <v>45080</v>
      </c>
      <c r="C394" t="s">
        <v>7359</v>
      </c>
      <c r="D394" t="str">
        <f>VLOOKUP(Sales_Data!$C394,tbl_Customers[],2,FALSE)</f>
        <v>Customer_694</v>
      </c>
      <c r="E394" t="str">
        <f>VLOOKUP(tbl_Sales[[#This Row],[Customer_ID]],tbl_Customers[],5,0)</f>
        <v>West</v>
      </c>
      <c r="F394" t="s">
        <v>8545</v>
      </c>
      <c r="G394" t="str">
        <f>VLOOKUP(Sales_Data!$F394,tbl_Products[],2,FALSE)</f>
        <v>Product_9</v>
      </c>
      <c r="H394" t="str">
        <f>VLOOKUP(tbl_Sales[[#This Row],[Product_ID]],tbl_Products[],3,0)</f>
        <v>Apparel</v>
      </c>
      <c r="I394">
        <v>5</v>
      </c>
      <c r="J394" s="10">
        <f>VLOOKUP(tbl_Sales[[#This Row],[Product_ID]],tbl_Products[],4,0)</f>
        <v>14.27</v>
      </c>
      <c r="K394" s="6">
        <v>74.959999999999994</v>
      </c>
      <c r="L394" s="6">
        <f>tbl_Sales[[#This Row],[Price_per_Unit]]*tbl_Sales[[#This Row],[Quantity]]</f>
        <v>374.79999999999995</v>
      </c>
      <c r="M394" s="6">
        <f>tbl_Sales[[#This Row],[Cost_per_Unit]]*tbl_Sales[[#This Row],[Quantity]]</f>
        <v>71.349999999999994</v>
      </c>
      <c r="N394" s="6">
        <f>tbl_Sales[[#This Row],[Sales]]-tbl_Sales[[#This Row],[Total_Cost]]</f>
        <v>303.44999999999993</v>
      </c>
    </row>
    <row r="395" spans="1:14">
      <c r="A395" t="s">
        <v>399</v>
      </c>
      <c r="B395" s="4">
        <v>45266</v>
      </c>
      <c r="C395" t="s">
        <v>7360</v>
      </c>
      <c r="D395" t="str">
        <f>VLOOKUP(Sales_Data!$C395,tbl_Customers[],2,FALSE)</f>
        <v>Customer_1108</v>
      </c>
      <c r="E395" t="str">
        <f>VLOOKUP(tbl_Sales[[#This Row],[Customer_ID]],tbl_Customers[],5,0)</f>
        <v>West</v>
      </c>
      <c r="F395" t="s">
        <v>8559</v>
      </c>
      <c r="G395" t="str">
        <f>VLOOKUP(Sales_Data!$F395,tbl_Products[],2,FALSE)</f>
        <v>Product_57</v>
      </c>
      <c r="H395" t="str">
        <f>VLOOKUP(tbl_Sales[[#This Row],[Product_ID]],tbl_Products[],3,0)</f>
        <v>Toys</v>
      </c>
      <c r="I395">
        <v>1</v>
      </c>
      <c r="J395" s="10">
        <f>VLOOKUP(tbl_Sales[[#This Row],[Product_ID]],tbl_Products[],4,0)</f>
        <v>31.85</v>
      </c>
      <c r="K395" s="6">
        <v>70.099999999999994</v>
      </c>
      <c r="L395" s="6">
        <f>tbl_Sales[[#This Row],[Price_per_Unit]]*tbl_Sales[[#This Row],[Quantity]]</f>
        <v>70.099999999999994</v>
      </c>
      <c r="M395" s="6">
        <f>tbl_Sales[[#This Row],[Cost_per_Unit]]*tbl_Sales[[#This Row],[Quantity]]</f>
        <v>31.85</v>
      </c>
      <c r="N395" s="6">
        <f>tbl_Sales[[#This Row],[Sales]]-tbl_Sales[[#This Row],[Total_Cost]]</f>
        <v>38.249999999999993</v>
      </c>
    </row>
    <row r="396" spans="1:14">
      <c r="A396" t="s">
        <v>400</v>
      </c>
      <c r="B396" s="4">
        <v>44980</v>
      </c>
      <c r="C396" t="s">
        <v>7294</v>
      </c>
      <c r="D396" t="str">
        <f>VLOOKUP(Sales_Data!$C396,tbl_Customers[],2,FALSE)</f>
        <v>Customer_909</v>
      </c>
      <c r="E396" t="str">
        <f>VLOOKUP(tbl_Sales[[#This Row],[Customer_ID]],tbl_Customers[],5,0)</f>
        <v>South</v>
      </c>
      <c r="F396" t="s">
        <v>8554</v>
      </c>
      <c r="G396" t="str">
        <f>VLOOKUP(Sales_Data!$F396,tbl_Products[],2,FALSE)</f>
        <v>Product_55</v>
      </c>
      <c r="H396" t="str">
        <f>VLOOKUP(tbl_Sales[[#This Row],[Product_ID]],tbl_Products[],3,0)</f>
        <v>Apparel</v>
      </c>
      <c r="I396">
        <v>3</v>
      </c>
      <c r="J396" s="10">
        <f>VLOOKUP(tbl_Sales[[#This Row],[Product_ID]],tbl_Products[],4,0)</f>
        <v>36.08</v>
      </c>
      <c r="K396" s="6">
        <v>64.31</v>
      </c>
      <c r="L396" s="6">
        <f>tbl_Sales[[#This Row],[Price_per_Unit]]*tbl_Sales[[#This Row],[Quantity]]</f>
        <v>192.93</v>
      </c>
      <c r="M396" s="6">
        <f>tbl_Sales[[#This Row],[Cost_per_Unit]]*tbl_Sales[[#This Row],[Quantity]]</f>
        <v>108.24</v>
      </c>
      <c r="N396" s="6">
        <f>tbl_Sales[[#This Row],[Sales]]-tbl_Sales[[#This Row],[Total_Cost]]</f>
        <v>84.690000000000012</v>
      </c>
    </row>
    <row r="397" spans="1:14">
      <c r="A397" t="s">
        <v>401</v>
      </c>
      <c r="B397" s="4">
        <v>44995</v>
      </c>
      <c r="C397" t="s">
        <v>7361</v>
      </c>
      <c r="D397" t="str">
        <f>VLOOKUP(Sales_Data!$C397,tbl_Customers[],2,FALSE)</f>
        <v>Customer_104</v>
      </c>
      <c r="E397" t="str">
        <f>VLOOKUP(tbl_Sales[[#This Row],[Customer_ID]],tbl_Customers[],5,0)</f>
        <v>North</v>
      </c>
      <c r="F397" t="s">
        <v>8529</v>
      </c>
      <c r="G397" t="str">
        <f>VLOOKUP(Sales_Data!$F397,tbl_Products[],2,FALSE)</f>
        <v>Product_49</v>
      </c>
      <c r="H397" t="str">
        <f>VLOOKUP(tbl_Sales[[#This Row],[Product_ID]],tbl_Products[],3,0)</f>
        <v>Toys</v>
      </c>
      <c r="I397">
        <v>6</v>
      </c>
      <c r="J397" s="10">
        <f>VLOOKUP(tbl_Sales[[#This Row],[Product_ID]],tbl_Products[],4,0)</f>
        <v>44.18</v>
      </c>
      <c r="K397" s="6">
        <v>18.010000000000002</v>
      </c>
      <c r="L397" s="6">
        <f>tbl_Sales[[#This Row],[Price_per_Unit]]*tbl_Sales[[#This Row],[Quantity]]</f>
        <v>108.06</v>
      </c>
      <c r="M397" s="6">
        <f>tbl_Sales[[#This Row],[Cost_per_Unit]]*tbl_Sales[[#This Row],[Quantity]]</f>
        <v>265.08</v>
      </c>
      <c r="N397" s="6">
        <f>tbl_Sales[[#This Row],[Sales]]-tbl_Sales[[#This Row],[Total_Cost]]</f>
        <v>-157.01999999999998</v>
      </c>
    </row>
    <row r="398" spans="1:14">
      <c r="A398" t="s">
        <v>402</v>
      </c>
      <c r="B398" s="4">
        <v>45062</v>
      </c>
      <c r="C398" t="s">
        <v>7362</v>
      </c>
      <c r="D398" t="str">
        <f>VLOOKUP(Sales_Data!$C398,tbl_Customers[],2,FALSE)</f>
        <v>Customer_267</v>
      </c>
      <c r="E398" t="str">
        <f>VLOOKUP(tbl_Sales[[#This Row],[Customer_ID]],tbl_Customers[],5,0)</f>
        <v>North</v>
      </c>
      <c r="F398" t="s">
        <v>8566</v>
      </c>
      <c r="G398" t="str">
        <f>VLOOKUP(Sales_Data!$F398,tbl_Products[],2,FALSE)</f>
        <v>Product_10</v>
      </c>
      <c r="H398" t="str">
        <f>VLOOKUP(tbl_Sales[[#This Row],[Product_ID]],tbl_Products[],3,0)</f>
        <v>Apparel</v>
      </c>
      <c r="I398">
        <v>1</v>
      </c>
      <c r="J398" s="10">
        <f>VLOOKUP(tbl_Sales[[#This Row],[Product_ID]],tbl_Products[],4,0)</f>
        <v>14.95</v>
      </c>
      <c r="K398" s="6">
        <v>90.88</v>
      </c>
      <c r="L398" s="6">
        <f>tbl_Sales[[#This Row],[Price_per_Unit]]*tbl_Sales[[#This Row],[Quantity]]</f>
        <v>90.88</v>
      </c>
      <c r="M398" s="6">
        <f>tbl_Sales[[#This Row],[Cost_per_Unit]]*tbl_Sales[[#This Row],[Quantity]]</f>
        <v>14.95</v>
      </c>
      <c r="N398" s="6">
        <f>tbl_Sales[[#This Row],[Sales]]-tbl_Sales[[#This Row],[Total_Cost]]</f>
        <v>75.929999999999993</v>
      </c>
    </row>
    <row r="399" spans="1:14">
      <c r="A399" t="s">
        <v>403</v>
      </c>
      <c r="B399" s="4">
        <v>44986</v>
      </c>
      <c r="C399" t="s">
        <v>7231</v>
      </c>
      <c r="D399" t="str">
        <f>VLOOKUP(Sales_Data!$C399,tbl_Customers[],2,FALSE)</f>
        <v>Customer_60</v>
      </c>
      <c r="E399" t="str">
        <f>VLOOKUP(tbl_Sales[[#This Row],[Customer_ID]],tbl_Customers[],5,0)</f>
        <v>North</v>
      </c>
      <c r="F399" t="s">
        <v>8497</v>
      </c>
      <c r="G399" t="str">
        <f>VLOOKUP(Sales_Data!$F399,tbl_Products[],2,FALSE)</f>
        <v>Product_73</v>
      </c>
      <c r="H399" t="str">
        <f>VLOOKUP(tbl_Sales[[#This Row],[Product_ID]],tbl_Products[],3,0)</f>
        <v>Apparel</v>
      </c>
      <c r="I399">
        <v>9</v>
      </c>
      <c r="J399" s="10">
        <f>VLOOKUP(tbl_Sales[[#This Row],[Product_ID]],tbl_Products[],4,0)</f>
        <v>1.21</v>
      </c>
      <c r="K399" s="6">
        <v>75.45</v>
      </c>
      <c r="L399" s="6">
        <f>tbl_Sales[[#This Row],[Price_per_Unit]]*tbl_Sales[[#This Row],[Quantity]]</f>
        <v>679.05000000000007</v>
      </c>
      <c r="M399" s="6">
        <f>tbl_Sales[[#This Row],[Cost_per_Unit]]*tbl_Sales[[#This Row],[Quantity]]</f>
        <v>10.89</v>
      </c>
      <c r="N399" s="6">
        <f>tbl_Sales[[#This Row],[Sales]]-tbl_Sales[[#This Row],[Total_Cost]]</f>
        <v>668.16000000000008</v>
      </c>
    </row>
    <row r="400" spans="1:14">
      <c r="A400" t="s">
        <v>404</v>
      </c>
      <c r="B400" s="4">
        <v>44981</v>
      </c>
      <c r="C400" t="s">
        <v>7157</v>
      </c>
      <c r="D400" t="str">
        <f>VLOOKUP(Sales_Data!$C400,tbl_Customers[],2,FALSE)</f>
        <v>Customer_965</v>
      </c>
      <c r="E400" t="str">
        <f>VLOOKUP(tbl_Sales[[#This Row],[Customer_ID]],tbl_Customers[],5,0)</f>
        <v>West</v>
      </c>
      <c r="F400" t="s">
        <v>8551</v>
      </c>
      <c r="G400" t="str">
        <f>VLOOKUP(Sales_Data!$F400,tbl_Products[],2,FALSE)</f>
        <v>Product_11</v>
      </c>
      <c r="H400" t="str">
        <f>VLOOKUP(tbl_Sales[[#This Row],[Product_ID]],tbl_Products[],3,0)</f>
        <v>Health</v>
      </c>
      <c r="I400">
        <v>3</v>
      </c>
      <c r="J400" s="10">
        <f>VLOOKUP(tbl_Sales[[#This Row],[Product_ID]],tbl_Products[],4,0)</f>
        <v>11.76</v>
      </c>
      <c r="K400" s="6">
        <v>80.930000000000007</v>
      </c>
      <c r="L400" s="6">
        <f>tbl_Sales[[#This Row],[Price_per_Unit]]*tbl_Sales[[#This Row],[Quantity]]</f>
        <v>242.79000000000002</v>
      </c>
      <c r="M400" s="6">
        <f>tbl_Sales[[#This Row],[Cost_per_Unit]]*tbl_Sales[[#This Row],[Quantity]]</f>
        <v>35.28</v>
      </c>
      <c r="N400" s="6">
        <f>tbl_Sales[[#This Row],[Sales]]-tbl_Sales[[#This Row],[Total_Cost]]</f>
        <v>207.51000000000002</v>
      </c>
    </row>
    <row r="401" spans="1:14">
      <c r="A401" t="s">
        <v>405</v>
      </c>
      <c r="B401" s="4">
        <v>45210</v>
      </c>
      <c r="C401" t="s">
        <v>7363</v>
      </c>
      <c r="D401" t="str">
        <f>VLOOKUP(Sales_Data!$C401,tbl_Customers[],2,FALSE)</f>
        <v>Customer_1384</v>
      </c>
      <c r="E401" t="str">
        <f>VLOOKUP(tbl_Sales[[#This Row],[Customer_ID]],tbl_Customers[],5,0)</f>
        <v>North</v>
      </c>
      <c r="F401" t="s">
        <v>8563</v>
      </c>
      <c r="G401" t="str">
        <f>VLOOKUP(Sales_Data!$F401,tbl_Products[],2,FALSE)</f>
        <v>Product_17</v>
      </c>
      <c r="H401" t="str">
        <f>VLOOKUP(tbl_Sales[[#This Row],[Product_ID]],tbl_Products[],3,0)</f>
        <v>Toys</v>
      </c>
      <c r="I401">
        <v>8</v>
      </c>
      <c r="J401" s="10">
        <f>VLOOKUP(tbl_Sales[[#This Row],[Product_ID]],tbl_Products[],4,0)</f>
        <v>36.229999999999997</v>
      </c>
      <c r="K401" s="6">
        <v>11.32</v>
      </c>
      <c r="L401" s="6">
        <f>tbl_Sales[[#This Row],[Price_per_Unit]]*tbl_Sales[[#This Row],[Quantity]]</f>
        <v>90.56</v>
      </c>
      <c r="M401" s="6">
        <f>tbl_Sales[[#This Row],[Cost_per_Unit]]*tbl_Sales[[#This Row],[Quantity]]</f>
        <v>289.83999999999997</v>
      </c>
      <c r="N401" s="6">
        <f>tbl_Sales[[#This Row],[Sales]]-tbl_Sales[[#This Row],[Total_Cost]]</f>
        <v>-199.27999999999997</v>
      </c>
    </row>
    <row r="402" spans="1:14">
      <c r="A402" t="s">
        <v>406</v>
      </c>
      <c r="B402" s="4">
        <v>45006</v>
      </c>
      <c r="C402" t="s">
        <v>7361</v>
      </c>
      <c r="D402" t="str">
        <f>VLOOKUP(Sales_Data!$C402,tbl_Customers[],2,FALSE)</f>
        <v>Customer_104</v>
      </c>
      <c r="E402" t="str">
        <f>VLOOKUP(tbl_Sales[[#This Row],[Customer_ID]],tbl_Customers[],5,0)</f>
        <v>North</v>
      </c>
      <c r="F402" t="s">
        <v>8516</v>
      </c>
      <c r="G402" t="str">
        <f>VLOOKUP(Sales_Data!$F402,tbl_Products[],2,FALSE)</f>
        <v>Product_67</v>
      </c>
      <c r="H402" t="str">
        <f>VLOOKUP(tbl_Sales[[#This Row],[Product_ID]],tbl_Products[],3,0)</f>
        <v>Toys</v>
      </c>
      <c r="I402">
        <v>5</v>
      </c>
      <c r="J402" s="10">
        <f>VLOOKUP(tbl_Sales[[#This Row],[Product_ID]],tbl_Products[],4,0)</f>
        <v>13.68</v>
      </c>
      <c r="K402" s="6">
        <v>51.15</v>
      </c>
      <c r="L402" s="6">
        <f>tbl_Sales[[#This Row],[Price_per_Unit]]*tbl_Sales[[#This Row],[Quantity]]</f>
        <v>255.75</v>
      </c>
      <c r="M402" s="6">
        <f>tbl_Sales[[#This Row],[Cost_per_Unit]]*tbl_Sales[[#This Row],[Quantity]]</f>
        <v>68.400000000000006</v>
      </c>
      <c r="N402" s="6">
        <f>tbl_Sales[[#This Row],[Sales]]-tbl_Sales[[#This Row],[Total_Cost]]</f>
        <v>187.35</v>
      </c>
    </row>
    <row r="403" spans="1:14">
      <c r="A403" t="s">
        <v>407</v>
      </c>
      <c r="B403" s="4">
        <v>45066</v>
      </c>
      <c r="C403" t="s">
        <v>7364</v>
      </c>
      <c r="D403" t="str">
        <f>VLOOKUP(Sales_Data!$C403,tbl_Customers[],2,FALSE)</f>
        <v>Customer_217</v>
      </c>
      <c r="E403" t="str">
        <f>VLOOKUP(tbl_Sales[[#This Row],[Customer_ID]],tbl_Customers[],5,0)</f>
        <v>South</v>
      </c>
      <c r="F403" t="s">
        <v>8505</v>
      </c>
      <c r="G403" t="str">
        <f>VLOOKUP(Sales_Data!$F403,tbl_Products[],2,FALSE)</f>
        <v>Product_39</v>
      </c>
      <c r="H403" t="str">
        <f>VLOOKUP(tbl_Sales[[#This Row],[Product_ID]],tbl_Products[],3,0)</f>
        <v>Toys</v>
      </c>
      <c r="I403">
        <v>3</v>
      </c>
      <c r="J403" s="10">
        <f>VLOOKUP(tbl_Sales[[#This Row],[Product_ID]],tbl_Products[],4,0)</f>
        <v>32.950000000000003</v>
      </c>
      <c r="K403" s="6">
        <v>16.350000000000001</v>
      </c>
      <c r="L403" s="6">
        <f>tbl_Sales[[#This Row],[Price_per_Unit]]*tbl_Sales[[#This Row],[Quantity]]</f>
        <v>49.050000000000004</v>
      </c>
      <c r="M403" s="6">
        <f>tbl_Sales[[#This Row],[Cost_per_Unit]]*tbl_Sales[[#This Row],[Quantity]]</f>
        <v>98.850000000000009</v>
      </c>
      <c r="N403" s="6">
        <f>tbl_Sales[[#This Row],[Sales]]-tbl_Sales[[#This Row],[Total_Cost]]</f>
        <v>-49.800000000000004</v>
      </c>
    </row>
    <row r="404" spans="1:14">
      <c r="A404" t="s">
        <v>408</v>
      </c>
      <c r="B404" s="4">
        <v>45071</v>
      </c>
      <c r="C404" t="s">
        <v>7365</v>
      </c>
      <c r="D404" t="str">
        <f>VLOOKUP(Sales_Data!$C404,tbl_Customers[],2,FALSE)</f>
        <v>Customer_786</v>
      </c>
      <c r="E404" t="str">
        <f>VLOOKUP(tbl_Sales[[#This Row],[Customer_ID]],tbl_Customers[],5,0)</f>
        <v>West</v>
      </c>
      <c r="F404" t="s">
        <v>8504</v>
      </c>
      <c r="G404" t="str">
        <f>VLOOKUP(Sales_Data!$F404,tbl_Products[],2,FALSE)</f>
        <v>Product_13</v>
      </c>
      <c r="H404" t="str">
        <f>VLOOKUP(tbl_Sales[[#This Row],[Product_ID]],tbl_Products[],3,0)</f>
        <v>Toys</v>
      </c>
      <c r="I404">
        <v>7</v>
      </c>
      <c r="J404" s="10">
        <f>VLOOKUP(tbl_Sales[[#This Row],[Product_ID]],tbl_Products[],4,0)</f>
        <v>45.97</v>
      </c>
      <c r="K404" s="6">
        <v>56.9</v>
      </c>
      <c r="L404" s="6">
        <f>tbl_Sales[[#This Row],[Price_per_Unit]]*tbl_Sales[[#This Row],[Quantity]]</f>
        <v>398.3</v>
      </c>
      <c r="M404" s="6">
        <f>tbl_Sales[[#This Row],[Cost_per_Unit]]*tbl_Sales[[#This Row],[Quantity]]</f>
        <v>321.78999999999996</v>
      </c>
      <c r="N404" s="6">
        <f>tbl_Sales[[#This Row],[Sales]]-tbl_Sales[[#This Row],[Total_Cost]]</f>
        <v>76.510000000000048</v>
      </c>
    </row>
    <row r="405" spans="1:14">
      <c r="A405" t="s">
        <v>409</v>
      </c>
      <c r="B405" s="4">
        <v>45236</v>
      </c>
      <c r="C405" t="s">
        <v>7366</v>
      </c>
      <c r="D405" t="str">
        <f>VLOOKUP(Sales_Data!$C405,tbl_Customers[],2,FALSE)</f>
        <v>Customer_111</v>
      </c>
      <c r="E405" t="str">
        <f>VLOOKUP(tbl_Sales[[#This Row],[Customer_ID]],tbl_Customers[],5,0)</f>
        <v>South</v>
      </c>
      <c r="F405" t="s">
        <v>8539</v>
      </c>
      <c r="G405" t="str">
        <f>VLOOKUP(Sales_Data!$F405,tbl_Products[],2,FALSE)</f>
        <v>Product_16</v>
      </c>
      <c r="H405" t="str">
        <f>VLOOKUP(tbl_Sales[[#This Row],[Product_ID]],tbl_Products[],3,0)</f>
        <v>Home Goods</v>
      </c>
      <c r="I405">
        <v>7</v>
      </c>
      <c r="J405" s="10">
        <f>VLOOKUP(tbl_Sales[[#This Row],[Product_ID]],tbl_Products[],4,0)</f>
        <v>15.25</v>
      </c>
      <c r="K405" s="6">
        <v>10.27</v>
      </c>
      <c r="L405" s="6">
        <f>tbl_Sales[[#This Row],[Price_per_Unit]]*tbl_Sales[[#This Row],[Quantity]]</f>
        <v>71.89</v>
      </c>
      <c r="M405" s="6">
        <f>tbl_Sales[[#This Row],[Cost_per_Unit]]*tbl_Sales[[#This Row],[Quantity]]</f>
        <v>106.75</v>
      </c>
      <c r="N405" s="6">
        <f>tbl_Sales[[#This Row],[Sales]]-tbl_Sales[[#This Row],[Total_Cost]]</f>
        <v>-34.86</v>
      </c>
    </row>
    <row r="406" spans="1:14">
      <c r="A406" t="s">
        <v>410</v>
      </c>
      <c r="B406" s="4">
        <v>45034</v>
      </c>
      <c r="C406" t="s">
        <v>7367</v>
      </c>
      <c r="D406" t="str">
        <f>VLOOKUP(Sales_Data!$C406,tbl_Customers[],2,FALSE)</f>
        <v>Customer_177</v>
      </c>
      <c r="E406" t="str">
        <f>VLOOKUP(tbl_Sales[[#This Row],[Customer_ID]],tbl_Customers[],5,0)</f>
        <v>West</v>
      </c>
      <c r="F406" t="s">
        <v>8521</v>
      </c>
      <c r="G406" t="str">
        <f>VLOOKUP(Sales_Data!$F406,tbl_Products[],2,FALSE)</f>
        <v>Product_64</v>
      </c>
      <c r="H406" t="str">
        <f>VLOOKUP(tbl_Sales[[#This Row],[Product_ID]],tbl_Products[],3,0)</f>
        <v>Home Goods</v>
      </c>
      <c r="I406">
        <v>3</v>
      </c>
      <c r="J406" s="10">
        <f>VLOOKUP(tbl_Sales[[#This Row],[Product_ID]],tbl_Products[],4,0)</f>
        <v>16.21</v>
      </c>
      <c r="K406" s="6">
        <v>16.48</v>
      </c>
      <c r="L406" s="6">
        <f>tbl_Sales[[#This Row],[Price_per_Unit]]*tbl_Sales[[#This Row],[Quantity]]</f>
        <v>49.44</v>
      </c>
      <c r="M406" s="6">
        <f>tbl_Sales[[#This Row],[Cost_per_Unit]]*tbl_Sales[[#This Row],[Quantity]]</f>
        <v>48.63</v>
      </c>
      <c r="N406" s="6">
        <f>tbl_Sales[[#This Row],[Sales]]-tbl_Sales[[#This Row],[Total_Cost]]</f>
        <v>0.80999999999999517</v>
      </c>
    </row>
    <row r="407" spans="1:14">
      <c r="A407" t="s">
        <v>411</v>
      </c>
      <c r="B407" s="4">
        <v>45102</v>
      </c>
      <c r="C407" t="s">
        <v>7368</v>
      </c>
      <c r="D407" t="str">
        <f>VLOOKUP(Sales_Data!$C407,tbl_Customers[],2,FALSE)</f>
        <v>Customer_874</v>
      </c>
      <c r="E407" t="str">
        <f>VLOOKUP(tbl_Sales[[#This Row],[Customer_ID]],tbl_Customers[],5,0)</f>
        <v>West</v>
      </c>
      <c r="F407" t="s">
        <v>8499</v>
      </c>
      <c r="G407" t="str">
        <f>VLOOKUP(Sales_Data!$F407,tbl_Products[],2,FALSE)</f>
        <v>Product_30</v>
      </c>
      <c r="H407" t="str">
        <f>VLOOKUP(tbl_Sales[[#This Row],[Product_ID]],tbl_Products[],3,0)</f>
        <v>Apparel</v>
      </c>
      <c r="I407">
        <v>5</v>
      </c>
      <c r="J407" s="10">
        <f>VLOOKUP(tbl_Sales[[#This Row],[Product_ID]],tbl_Products[],4,0)</f>
        <v>49.21</v>
      </c>
      <c r="K407" s="6">
        <v>32.08</v>
      </c>
      <c r="L407" s="6">
        <f>tbl_Sales[[#This Row],[Price_per_Unit]]*tbl_Sales[[#This Row],[Quantity]]</f>
        <v>160.39999999999998</v>
      </c>
      <c r="M407" s="6">
        <f>tbl_Sales[[#This Row],[Cost_per_Unit]]*tbl_Sales[[#This Row],[Quantity]]</f>
        <v>246.05</v>
      </c>
      <c r="N407" s="6">
        <f>tbl_Sales[[#This Row],[Sales]]-tbl_Sales[[#This Row],[Total_Cost]]</f>
        <v>-85.650000000000034</v>
      </c>
    </row>
    <row r="408" spans="1:14">
      <c r="A408" t="s">
        <v>412</v>
      </c>
      <c r="B408" s="4">
        <v>45031</v>
      </c>
      <c r="C408" t="s">
        <v>7369</v>
      </c>
      <c r="D408" t="str">
        <f>VLOOKUP(Sales_Data!$C408,tbl_Customers[],2,FALSE)</f>
        <v>Customer_803</v>
      </c>
      <c r="E408" t="str">
        <f>VLOOKUP(tbl_Sales[[#This Row],[Customer_ID]],tbl_Customers[],5,0)</f>
        <v>East</v>
      </c>
      <c r="F408" t="s">
        <v>8547</v>
      </c>
      <c r="G408" t="str">
        <f>VLOOKUP(Sales_Data!$F408,tbl_Products[],2,FALSE)</f>
        <v>Product_7</v>
      </c>
      <c r="H408" t="str">
        <f>VLOOKUP(tbl_Sales[[#This Row],[Product_ID]],tbl_Products[],3,0)</f>
        <v>Apparel</v>
      </c>
      <c r="I408">
        <v>7</v>
      </c>
      <c r="J408" s="10">
        <f>VLOOKUP(tbl_Sales[[#This Row],[Product_ID]],tbl_Products[],4,0)</f>
        <v>48.6</v>
      </c>
      <c r="K408" s="6">
        <v>90.81</v>
      </c>
      <c r="L408" s="6">
        <f>tbl_Sales[[#This Row],[Price_per_Unit]]*tbl_Sales[[#This Row],[Quantity]]</f>
        <v>635.67000000000007</v>
      </c>
      <c r="M408" s="6">
        <f>tbl_Sales[[#This Row],[Cost_per_Unit]]*tbl_Sales[[#This Row],[Quantity]]</f>
        <v>340.2</v>
      </c>
      <c r="N408" s="6">
        <f>tbl_Sales[[#This Row],[Sales]]-tbl_Sales[[#This Row],[Total_Cost]]</f>
        <v>295.47000000000008</v>
      </c>
    </row>
    <row r="409" spans="1:14">
      <c r="A409" t="s">
        <v>413</v>
      </c>
      <c r="B409" s="4">
        <v>45278</v>
      </c>
      <c r="C409" t="s">
        <v>7035</v>
      </c>
      <c r="D409" t="str">
        <f>VLOOKUP(Sales_Data!$C409,tbl_Customers[],2,FALSE)</f>
        <v>Customer_367</v>
      </c>
      <c r="E409" t="str">
        <f>VLOOKUP(tbl_Sales[[#This Row],[Customer_ID]],tbl_Customers[],5,0)</f>
        <v>North</v>
      </c>
      <c r="F409" t="s">
        <v>8510</v>
      </c>
      <c r="G409" t="str">
        <f>VLOOKUP(Sales_Data!$F409,tbl_Products[],2,FALSE)</f>
        <v>Product_70</v>
      </c>
      <c r="H409" t="str">
        <f>VLOOKUP(tbl_Sales[[#This Row],[Product_ID]],tbl_Products[],3,0)</f>
        <v>Apparel</v>
      </c>
      <c r="I409">
        <v>3</v>
      </c>
      <c r="J409" s="10">
        <f>VLOOKUP(tbl_Sales[[#This Row],[Product_ID]],tbl_Products[],4,0)</f>
        <v>26.74</v>
      </c>
      <c r="K409" s="6">
        <v>40.869999999999997</v>
      </c>
      <c r="L409" s="6">
        <f>tbl_Sales[[#This Row],[Price_per_Unit]]*tbl_Sales[[#This Row],[Quantity]]</f>
        <v>122.60999999999999</v>
      </c>
      <c r="M409" s="6">
        <f>tbl_Sales[[#This Row],[Cost_per_Unit]]*tbl_Sales[[#This Row],[Quantity]]</f>
        <v>80.22</v>
      </c>
      <c r="N409" s="6">
        <f>tbl_Sales[[#This Row],[Sales]]-tbl_Sales[[#This Row],[Total_Cost]]</f>
        <v>42.389999999999986</v>
      </c>
    </row>
    <row r="410" spans="1:14">
      <c r="A410" t="s">
        <v>414</v>
      </c>
      <c r="B410" s="4">
        <v>45251</v>
      </c>
      <c r="C410" t="s">
        <v>7370</v>
      </c>
      <c r="D410" t="str">
        <f>VLOOKUP(Sales_Data!$C410,tbl_Customers[],2,FALSE)</f>
        <v>Customer_1444</v>
      </c>
      <c r="E410" t="str">
        <f>VLOOKUP(tbl_Sales[[#This Row],[Customer_ID]],tbl_Customers[],5,0)</f>
        <v>North</v>
      </c>
      <c r="F410" t="s">
        <v>8506</v>
      </c>
      <c r="G410" t="str">
        <f>VLOOKUP(Sales_Data!$F410,tbl_Products[],2,FALSE)</f>
        <v>Product_43</v>
      </c>
      <c r="H410" t="str">
        <f>VLOOKUP(tbl_Sales[[#This Row],[Product_ID]],tbl_Products[],3,0)</f>
        <v>Health</v>
      </c>
      <c r="I410">
        <v>3</v>
      </c>
      <c r="J410" s="10">
        <f>VLOOKUP(tbl_Sales[[#This Row],[Product_ID]],tbl_Products[],4,0)</f>
        <v>4.59</v>
      </c>
      <c r="K410" s="6">
        <v>59.22</v>
      </c>
      <c r="L410" s="6">
        <f>tbl_Sales[[#This Row],[Price_per_Unit]]*tbl_Sales[[#This Row],[Quantity]]</f>
        <v>177.66</v>
      </c>
      <c r="M410" s="6">
        <f>tbl_Sales[[#This Row],[Cost_per_Unit]]*tbl_Sales[[#This Row],[Quantity]]</f>
        <v>13.77</v>
      </c>
      <c r="N410" s="6">
        <f>tbl_Sales[[#This Row],[Sales]]-tbl_Sales[[#This Row],[Total_Cost]]</f>
        <v>163.89</v>
      </c>
    </row>
    <row r="411" spans="1:14">
      <c r="A411" t="s">
        <v>415</v>
      </c>
      <c r="B411" s="4">
        <v>45062</v>
      </c>
      <c r="C411" t="s">
        <v>7371</v>
      </c>
      <c r="D411" t="str">
        <f>VLOOKUP(Sales_Data!$C411,tbl_Customers[],2,FALSE)</f>
        <v>Customer_1221</v>
      </c>
      <c r="E411" t="str">
        <f>VLOOKUP(tbl_Sales[[#This Row],[Customer_ID]],tbl_Customers[],5,0)</f>
        <v>North</v>
      </c>
      <c r="F411" t="s">
        <v>8496</v>
      </c>
      <c r="G411" t="str">
        <f>VLOOKUP(Sales_Data!$F411,tbl_Products[],2,FALSE)</f>
        <v>Product_3</v>
      </c>
      <c r="H411" t="str">
        <f>VLOOKUP(tbl_Sales[[#This Row],[Product_ID]],tbl_Products[],3,0)</f>
        <v>Health</v>
      </c>
      <c r="I411">
        <v>7</v>
      </c>
      <c r="J411" s="10">
        <f>VLOOKUP(tbl_Sales[[#This Row],[Product_ID]],tbl_Products[],4,0)</f>
        <v>28.91</v>
      </c>
      <c r="K411" s="6">
        <v>21.31</v>
      </c>
      <c r="L411" s="6">
        <f>tbl_Sales[[#This Row],[Price_per_Unit]]*tbl_Sales[[#This Row],[Quantity]]</f>
        <v>149.16999999999999</v>
      </c>
      <c r="M411" s="6">
        <f>tbl_Sales[[#This Row],[Cost_per_Unit]]*tbl_Sales[[#This Row],[Quantity]]</f>
        <v>202.37</v>
      </c>
      <c r="N411" s="6">
        <f>tbl_Sales[[#This Row],[Sales]]-tbl_Sales[[#This Row],[Total_Cost]]</f>
        <v>-53.200000000000017</v>
      </c>
    </row>
    <row r="412" spans="1:14">
      <c r="A412" t="s">
        <v>416</v>
      </c>
      <c r="B412" s="4">
        <v>45185</v>
      </c>
      <c r="C412" t="s">
        <v>7372</v>
      </c>
      <c r="D412" t="str">
        <f>VLOOKUP(Sales_Data!$C412,tbl_Customers[],2,FALSE)</f>
        <v>Customer_1214</v>
      </c>
      <c r="E412" t="str">
        <f>VLOOKUP(tbl_Sales[[#This Row],[Customer_ID]],tbl_Customers[],5,0)</f>
        <v>West</v>
      </c>
      <c r="F412" t="s">
        <v>8520</v>
      </c>
      <c r="G412" t="str">
        <f>VLOOKUP(Sales_Data!$F412,tbl_Products[],2,FALSE)</f>
        <v>Product_29</v>
      </c>
      <c r="H412" t="str">
        <f>VLOOKUP(tbl_Sales[[#This Row],[Product_ID]],tbl_Products[],3,0)</f>
        <v>Home Goods</v>
      </c>
      <c r="I412">
        <v>5</v>
      </c>
      <c r="J412" s="10">
        <f>VLOOKUP(tbl_Sales[[#This Row],[Product_ID]],tbl_Products[],4,0)</f>
        <v>9.64</v>
      </c>
      <c r="K412" s="6">
        <v>11.64</v>
      </c>
      <c r="L412" s="6">
        <f>tbl_Sales[[#This Row],[Price_per_Unit]]*tbl_Sales[[#This Row],[Quantity]]</f>
        <v>58.2</v>
      </c>
      <c r="M412" s="6">
        <f>tbl_Sales[[#This Row],[Cost_per_Unit]]*tbl_Sales[[#This Row],[Quantity]]</f>
        <v>48.2</v>
      </c>
      <c r="N412" s="6">
        <f>tbl_Sales[[#This Row],[Sales]]-tbl_Sales[[#This Row],[Total_Cost]]</f>
        <v>10</v>
      </c>
    </row>
    <row r="413" spans="1:14">
      <c r="A413" t="s">
        <v>417</v>
      </c>
      <c r="B413" s="4">
        <v>45177</v>
      </c>
      <c r="C413" t="s">
        <v>7373</v>
      </c>
      <c r="D413" t="str">
        <f>VLOOKUP(Sales_Data!$C413,tbl_Customers[],2,FALSE)</f>
        <v>Customer_1290</v>
      </c>
      <c r="E413" t="str">
        <f>VLOOKUP(tbl_Sales[[#This Row],[Customer_ID]],tbl_Customers[],5,0)</f>
        <v>West</v>
      </c>
      <c r="F413" t="s">
        <v>8498</v>
      </c>
      <c r="G413" t="str">
        <f>VLOOKUP(Sales_Data!$F413,tbl_Products[],2,FALSE)</f>
        <v>Product_38</v>
      </c>
      <c r="H413" t="str">
        <f>VLOOKUP(tbl_Sales[[#This Row],[Product_ID]],tbl_Products[],3,0)</f>
        <v>Toys</v>
      </c>
      <c r="I413">
        <v>2</v>
      </c>
      <c r="J413" s="10">
        <f>VLOOKUP(tbl_Sales[[#This Row],[Product_ID]],tbl_Products[],4,0)</f>
        <v>35.82</v>
      </c>
      <c r="K413" s="6">
        <v>92.14</v>
      </c>
      <c r="L413" s="6">
        <f>tbl_Sales[[#This Row],[Price_per_Unit]]*tbl_Sales[[#This Row],[Quantity]]</f>
        <v>184.28</v>
      </c>
      <c r="M413" s="6">
        <f>tbl_Sales[[#This Row],[Cost_per_Unit]]*tbl_Sales[[#This Row],[Quantity]]</f>
        <v>71.64</v>
      </c>
      <c r="N413" s="6">
        <f>tbl_Sales[[#This Row],[Sales]]-tbl_Sales[[#This Row],[Total_Cost]]</f>
        <v>112.64</v>
      </c>
    </row>
    <row r="414" spans="1:14">
      <c r="A414" t="s">
        <v>418</v>
      </c>
      <c r="B414" s="4">
        <v>45055</v>
      </c>
      <c r="C414" t="s">
        <v>7015</v>
      </c>
      <c r="D414" t="str">
        <f>VLOOKUP(Sales_Data!$C414,tbl_Customers[],2,FALSE)</f>
        <v>Customer_1414</v>
      </c>
      <c r="E414" t="str">
        <f>VLOOKUP(tbl_Sales[[#This Row],[Customer_ID]],tbl_Customers[],5,0)</f>
        <v>South</v>
      </c>
      <c r="F414" t="s">
        <v>8511</v>
      </c>
      <c r="G414" t="str">
        <f>VLOOKUP(Sales_Data!$F414,tbl_Products[],2,FALSE)</f>
        <v>Product_33</v>
      </c>
      <c r="H414" t="str">
        <f>VLOOKUP(tbl_Sales[[#This Row],[Product_ID]],tbl_Products[],3,0)</f>
        <v>Electronics</v>
      </c>
      <c r="I414">
        <v>8</v>
      </c>
      <c r="J414" s="10">
        <f>VLOOKUP(tbl_Sales[[#This Row],[Product_ID]],tbl_Products[],4,0)</f>
        <v>45.26</v>
      </c>
      <c r="K414" s="6">
        <v>79.97</v>
      </c>
      <c r="L414" s="6">
        <f>tbl_Sales[[#This Row],[Price_per_Unit]]*tbl_Sales[[#This Row],[Quantity]]</f>
        <v>639.76</v>
      </c>
      <c r="M414" s="6">
        <f>tbl_Sales[[#This Row],[Cost_per_Unit]]*tbl_Sales[[#This Row],[Quantity]]</f>
        <v>362.08</v>
      </c>
      <c r="N414" s="6">
        <f>tbl_Sales[[#This Row],[Sales]]-tbl_Sales[[#This Row],[Total_Cost]]</f>
        <v>277.68</v>
      </c>
    </row>
    <row r="415" spans="1:14">
      <c r="A415" t="s">
        <v>419</v>
      </c>
      <c r="B415" s="4">
        <v>44953</v>
      </c>
      <c r="C415" t="s">
        <v>7374</v>
      </c>
      <c r="D415" t="str">
        <f>VLOOKUP(Sales_Data!$C415,tbl_Customers[],2,FALSE)</f>
        <v>Customer_1433</v>
      </c>
      <c r="E415" t="str">
        <f>VLOOKUP(tbl_Sales[[#This Row],[Customer_ID]],tbl_Customers[],5,0)</f>
        <v>East</v>
      </c>
      <c r="F415" t="s">
        <v>8553</v>
      </c>
      <c r="G415" t="str">
        <f>VLOOKUP(Sales_Data!$F415,tbl_Products[],2,FALSE)</f>
        <v>Product_50</v>
      </c>
      <c r="H415" t="str">
        <f>VLOOKUP(tbl_Sales[[#This Row],[Product_ID]],tbl_Products[],3,0)</f>
        <v>Apparel</v>
      </c>
      <c r="I415">
        <v>5</v>
      </c>
      <c r="J415" s="10">
        <f>VLOOKUP(tbl_Sales[[#This Row],[Product_ID]],tbl_Products[],4,0)</f>
        <v>42.74</v>
      </c>
      <c r="K415" s="6">
        <v>36.9</v>
      </c>
      <c r="L415" s="6">
        <f>tbl_Sales[[#This Row],[Price_per_Unit]]*tbl_Sales[[#This Row],[Quantity]]</f>
        <v>184.5</v>
      </c>
      <c r="M415" s="6">
        <f>tbl_Sales[[#This Row],[Cost_per_Unit]]*tbl_Sales[[#This Row],[Quantity]]</f>
        <v>213.70000000000002</v>
      </c>
      <c r="N415" s="6">
        <f>tbl_Sales[[#This Row],[Sales]]-tbl_Sales[[#This Row],[Total_Cost]]</f>
        <v>-29.200000000000017</v>
      </c>
    </row>
    <row r="416" spans="1:14">
      <c r="A416" t="s">
        <v>420</v>
      </c>
      <c r="B416" s="4">
        <v>44974</v>
      </c>
      <c r="C416" t="s">
        <v>7081</v>
      </c>
      <c r="D416" t="str">
        <f>VLOOKUP(Sales_Data!$C416,tbl_Customers[],2,FALSE)</f>
        <v>Customer_914</v>
      </c>
      <c r="E416" t="str">
        <f>VLOOKUP(tbl_Sales[[#This Row],[Customer_ID]],tbl_Customers[],5,0)</f>
        <v>South</v>
      </c>
      <c r="F416" t="s">
        <v>8515</v>
      </c>
      <c r="G416" t="str">
        <f>VLOOKUP(Sales_Data!$F416,tbl_Products[],2,FALSE)</f>
        <v>Product_46</v>
      </c>
      <c r="H416" t="str">
        <f>VLOOKUP(tbl_Sales[[#This Row],[Product_ID]],tbl_Products[],3,0)</f>
        <v>Health</v>
      </c>
      <c r="I416">
        <v>7</v>
      </c>
      <c r="J416" s="10">
        <f>VLOOKUP(tbl_Sales[[#This Row],[Product_ID]],tbl_Products[],4,0)</f>
        <v>19.34</v>
      </c>
      <c r="K416" s="6">
        <v>7.53</v>
      </c>
      <c r="L416" s="6">
        <f>tbl_Sales[[#This Row],[Price_per_Unit]]*tbl_Sales[[#This Row],[Quantity]]</f>
        <v>52.71</v>
      </c>
      <c r="M416" s="6">
        <f>tbl_Sales[[#This Row],[Cost_per_Unit]]*tbl_Sales[[#This Row],[Quantity]]</f>
        <v>135.38</v>
      </c>
      <c r="N416" s="6">
        <f>tbl_Sales[[#This Row],[Sales]]-tbl_Sales[[#This Row],[Total_Cost]]</f>
        <v>-82.669999999999987</v>
      </c>
    </row>
    <row r="417" spans="1:14">
      <c r="A417" t="s">
        <v>421</v>
      </c>
      <c r="B417" s="4">
        <v>45251</v>
      </c>
      <c r="C417" t="s">
        <v>7375</v>
      </c>
      <c r="D417" t="str">
        <f>VLOOKUP(Sales_Data!$C417,tbl_Customers[],2,FALSE)</f>
        <v>Customer_1263</v>
      </c>
      <c r="E417" t="str">
        <f>VLOOKUP(tbl_Sales[[#This Row],[Customer_ID]],tbl_Customers[],5,0)</f>
        <v>East</v>
      </c>
      <c r="F417" t="s">
        <v>8545</v>
      </c>
      <c r="G417" t="str">
        <f>VLOOKUP(Sales_Data!$F417,tbl_Products[],2,FALSE)</f>
        <v>Product_9</v>
      </c>
      <c r="H417" t="str">
        <f>VLOOKUP(tbl_Sales[[#This Row],[Product_ID]],tbl_Products[],3,0)</f>
        <v>Apparel</v>
      </c>
      <c r="I417">
        <v>2</v>
      </c>
      <c r="J417" s="10">
        <f>VLOOKUP(tbl_Sales[[#This Row],[Product_ID]],tbl_Products[],4,0)</f>
        <v>14.27</v>
      </c>
      <c r="K417" s="6">
        <v>71.319999999999993</v>
      </c>
      <c r="L417" s="6">
        <f>tbl_Sales[[#This Row],[Price_per_Unit]]*tbl_Sales[[#This Row],[Quantity]]</f>
        <v>142.63999999999999</v>
      </c>
      <c r="M417" s="6">
        <f>tbl_Sales[[#This Row],[Cost_per_Unit]]*tbl_Sales[[#This Row],[Quantity]]</f>
        <v>28.54</v>
      </c>
      <c r="N417" s="6">
        <f>tbl_Sales[[#This Row],[Sales]]-tbl_Sales[[#This Row],[Total_Cost]]</f>
        <v>114.1</v>
      </c>
    </row>
    <row r="418" spans="1:14">
      <c r="A418" t="s">
        <v>422</v>
      </c>
      <c r="B418" s="4">
        <v>45143</v>
      </c>
      <c r="C418" t="s">
        <v>7376</v>
      </c>
      <c r="D418" t="str">
        <f>VLOOKUP(Sales_Data!$C418,tbl_Customers[],2,FALSE)</f>
        <v>Customer_729</v>
      </c>
      <c r="E418" t="str">
        <f>VLOOKUP(tbl_Sales[[#This Row],[Customer_ID]],tbl_Customers[],5,0)</f>
        <v>East</v>
      </c>
      <c r="F418" t="s">
        <v>8544</v>
      </c>
      <c r="G418" t="str">
        <f>VLOOKUP(Sales_Data!$F418,tbl_Products[],2,FALSE)</f>
        <v>Product_21</v>
      </c>
      <c r="H418" t="str">
        <f>VLOOKUP(tbl_Sales[[#This Row],[Product_ID]],tbl_Products[],3,0)</f>
        <v>Toys</v>
      </c>
      <c r="I418">
        <v>8</v>
      </c>
      <c r="J418" s="10">
        <f>VLOOKUP(tbl_Sales[[#This Row],[Product_ID]],tbl_Products[],4,0)</f>
        <v>3.13</v>
      </c>
      <c r="K418" s="6">
        <v>95.45</v>
      </c>
      <c r="L418" s="6">
        <f>tbl_Sales[[#This Row],[Price_per_Unit]]*tbl_Sales[[#This Row],[Quantity]]</f>
        <v>763.6</v>
      </c>
      <c r="M418" s="6">
        <f>tbl_Sales[[#This Row],[Cost_per_Unit]]*tbl_Sales[[#This Row],[Quantity]]</f>
        <v>25.04</v>
      </c>
      <c r="N418" s="6">
        <f>tbl_Sales[[#This Row],[Sales]]-tbl_Sales[[#This Row],[Total_Cost]]</f>
        <v>738.56000000000006</v>
      </c>
    </row>
    <row r="419" spans="1:14">
      <c r="A419" t="s">
        <v>423</v>
      </c>
      <c r="B419" s="4">
        <v>45068</v>
      </c>
      <c r="C419" t="s">
        <v>7326</v>
      </c>
      <c r="D419" t="str">
        <f>VLOOKUP(Sales_Data!$C419,tbl_Customers[],2,FALSE)</f>
        <v>Customer_640</v>
      </c>
      <c r="E419" t="str">
        <f>VLOOKUP(tbl_Sales[[#This Row],[Customer_ID]],tbl_Customers[],5,0)</f>
        <v>East</v>
      </c>
      <c r="F419" t="s">
        <v>8540</v>
      </c>
      <c r="G419" t="str">
        <f>VLOOKUP(Sales_Data!$F419,tbl_Products[],2,FALSE)</f>
        <v>Product_37</v>
      </c>
      <c r="H419" t="str">
        <f>VLOOKUP(tbl_Sales[[#This Row],[Product_ID]],tbl_Products[],3,0)</f>
        <v>Toys</v>
      </c>
      <c r="I419">
        <v>7</v>
      </c>
      <c r="J419" s="10">
        <f>VLOOKUP(tbl_Sales[[#This Row],[Product_ID]],tbl_Products[],4,0)</f>
        <v>29.86</v>
      </c>
      <c r="K419" s="6">
        <v>61.95</v>
      </c>
      <c r="L419" s="6">
        <f>tbl_Sales[[#This Row],[Price_per_Unit]]*tbl_Sales[[#This Row],[Quantity]]</f>
        <v>433.65000000000003</v>
      </c>
      <c r="M419" s="6">
        <f>tbl_Sales[[#This Row],[Cost_per_Unit]]*tbl_Sales[[#This Row],[Quantity]]</f>
        <v>209.01999999999998</v>
      </c>
      <c r="N419" s="6">
        <f>tbl_Sales[[#This Row],[Sales]]-tbl_Sales[[#This Row],[Total_Cost]]</f>
        <v>224.63000000000005</v>
      </c>
    </row>
    <row r="420" spans="1:14">
      <c r="A420" t="s">
        <v>424</v>
      </c>
      <c r="B420" s="4">
        <v>44949</v>
      </c>
      <c r="C420" t="s">
        <v>7377</v>
      </c>
      <c r="D420" t="str">
        <f>VLOOKUP(Sales_Data!$C420,tbl_Customers[],2,FALSE)</f>
        <v>Customer_681</v>
      </c>
      <c r="E420" t="str">
        <f>VLOOKUP(tbl_Sales[[#This Row],[Customer_ID]],tbl_Customers[],5,0)</f>
        <v>South</v>
      </c>
      <c r="F420" t="s">
        <v>8566</v>
      </c>
      <c r="G420" t="str">
        <f>VLOOKUP(Sales_Data!$F420,tbl_Products[],2,FALSE)</f>
        <v>Product_10</v>
      </c>
      <c r="H420" t="str">
        <f>VLOOKUP(tbl_Sales[[#This Row],[Product_ID]],tbl_Products[],3,0)</f>
        <v>Apparel</v>
      </c>
      <c r="I420">
        <v>7</v>
      </c>
      <c r="J420" s="10">
        <f>VLOOKUP(tbl_Sales[[#This Row],[Product_ID]],tbl_Products[],4,0)</f>
        <v>14.95</v>
      </c>
      <c r="K420" s="6">
        <v>5.82</v>
      </c>
      <c r="L420" s="6">
        <f>tbl_Sales[[#This Row],[Price_per_Unit]]*tbl_Sales[[#This Row],[Quantity]]</f>
        <v>40.74</v>
      </c>
      <c r="M420" s="6">
        <f>tbl_Sales[[#This Row],[Cost_per_Unit]]*tbl_Sales[[#This Row],[Quantity]]</f>
        <v>104.64999999999999</v>
      </c>
      <c r="N420" s="6">
        <f>tbl_Sales[[#This Row],[Sales]]-tbl_Sales[[#This Row],[Total_Cost]]</f>
        <v>-63.909999999999989</v>
      </c>
    </row>
    <row r="421" spans="1:14">
      <c r="A421" t="s">
        <v>425</v>
      </c>
      <c r="B421" s="4">
        <v>44928</v>
      </c>
      <c r="C421" t="s">
        <v>7378</v>
      </c>
      <c r="D421" t="str">
        <f>VLOOKUP(Sales_Data!$C421,tbl_Customers[],2,FALSE)</f>
        <v>Customer_406</v>
      </c>
      <c r="E421" t="str">
        <f>VLOOKUP(tbl_Sales[[#This Row],[Customer_ID]],tbl_Customers[],5,0)</f>
        <v>South</v>
      </c>
      <c r="F421" t="s">
        <v>8567</v>
      </c>
      <c r="G421" t="str">
        <f>VLOOKUP(Sales_Data!$F421,tbl_Products[],2,FALSE)</f>
        <v>Product_69</v>
      </c>
      <c r="H421" t="str">
        <f>VLOOKUP(tbl_Sales[[#This Row],[Product_ID]],tbl_Products[],3,0)</f>
        <v>Home Goods</v>
      </c>
      <c r="I421">
        <v>8</v>
      </c>
      <c r="J421" s="10">
        <f>VLOOKUP(tbl_Sales[[#This Row],[Product_ID]],tbl_Products[],4,0)</f>
        <v>8.86</v>
      </c>
      <c r="K421" s="6">
        <v>52.1</v>
      </c>
      <c r="L421" s="6">
        <f>tbl_Sales[[#This Row],[Price_per_Unit]]*tbl_Sales[[#This Row],[Quantity]]</f>
        <v>416.8</v>
      </c>
      <c r="M421" s="6">
        <f>tbl_Sales[[#This Row],[Cost_per_Unit]]*tbl_Sales[[#This Row],[Quantity]]</f>
        <v>70.88</v>
      </c>
      <c r="N421" s="6">
        <f>tbl_Sales[[#This Row],[Sales]]-tbl_Sales[[#This Row],[Total_Cost]]</f>
        <v>345.92</v>
      </c>
    </row>
    <row r="422" spans="1:14">
      <c r="A422" t="s">
        <v>426</v>
      </c>
      <c r="B422" s="4">
        <v>45097</v>
      </c>
      <c r="C422" t="s">
        <v>7379</v>
      </c>
      <c r="D422" t="str">
        <f>VLOOKUP(Sales_Data!$C422,tbl_Customers[],2,FALSE)</f>
        <v>Customer_1461</v>
      </c>
      <c r="E422" t="str">
        <f>VLOOKUP(tbl_Sales[[#This Row],[Customer_ID]],tbl_Customers[],5,0)</f>
        <v>South</v>
      </c>
      <c r="F422" t="s">
        <v>8524</v>
      </c>
      <c r="G422" t="str">
        <f>VLOOKUP(Sales_Data!$F422,tbl_Products[],2,FALSE)</f>
        <v>Product_74</v>
      </c>
      <c r="H422" t="str">
        <f>VLOOKUP(tbl_Sales[[#This Row],[Product_ID]],tbl_Products[],3,0)</f>
        <v>Home Goods</v>
      </c>
      <c r="I422">
        <v>3</v>
      </c>
      <c r="J422" s="10">
        <f>VLOOKUP(tbl_Sales[[#This Row],[Product_ID]],tbl_Products[],4,0)</f>
        <v>13.9</v>
      </c>
      <c r="K422" s="6">
        <v>86.54</v>
      </c>
      <c r="L422" s="6">
        <f>tbl_Sales[[#This Row],[Price_per_Unit]]*tbl_Sales[[#This Row],[Quantity]]</f>
        <v>259.62</v>
      </c>
      <c r="M422" s="6">
        <f>tbl_Sales[[#This Row],[Cost_per_Unit]]*tbl_Sales[[#This Row],[Quantity]]</f>
        <v>41.7</v>
      </c>
      <c r="N422" s="6">
        <f>tbl_Sales[[#This Row],[Sales]]-tbl_Sales[[#This Row],[Total_Cost]]</f>
        <v>217.92000000000002</v>
      </c>
    </row>
    <row r="423" spans="1:14">
      <c r="A423" t="s">
        <v>427</v>
      </c>
      <c r="B423" s="4">
        <v>44993</v>
      </c>
      <c r="C423" t="s">
        <v>7380</v>
      </c>
      <c r="D423" t="str">
        <f>VLOOKUP(Sales_Data!$C423,tbl_Customers[],2,FALSE)</f>
        <v>Customer_1374</v>
      </c>
      <c r="E423" t="str">
        <f>VLOOKUP(tbl_Sales[[#This Row],[Customer_ID]],tbl_Customers[],5,0)</f>
        <v>East</v>
      </c>
      <c r="F423" t="s">
        <v>8565</v>
      </c>
      <c r="G423" t="str">
        <f>VLOOKUP(Sales_Data!$F423,tbl_Products[],2,FALSE)</f>
        <v>Product_31</v>
      </c>
      <c r="H423" t="str">
        <f>VLOOKUP(tbl_Sales[[#This Row],[Product_ID]],tbl_Products[],3,0)</f>
        <v>Apparel</v>
      </c>
      <c r="I423">
        <v>1</v>
      </c>
      <c r="J423" s="10">
        <f>VLOOKUP(tbl_Sales[[#This Row],[Product_ID]],tbl_Products[],4,0)</f>
        <v>3.66</v>
      </c>
      <c r="K423" s="6">
        <v>66.95</v>
      </c>
      <c r="L423" s="6">
        <f>tbl_Sales[[#This Row],[Price_per_Unit]]*tbl_Sales[[#This Row],[Quantity]]</f>
        <v>66.95</v>
      </c>
      <c r="M423" s="6">
        <f>tbl_Sales[[#This Row],[Cost_per_Unit]]*tbl_Sales[[#This Row],[Quantity]]</f>
        <v>3.66</v>
      </c>
      <c r="N423" s="6">
        <f>tbl_Sales[[#This Row],[Sales]]-tbl_Sales[[#This Row],[Total_Cost]]</f>
        <v>63.290000000000006</v>
      </c>
    </row>
    <row r="424" spans="1:14">
      <c r="A424" t="s">
        <v>428</v>
      </c>
      <c r="B424" s="4">
        <v>45253</v>
      </c>
      <c r="C424" t="s">
        <v>7381</v>
      </c>
      <c r="D424" t="str">
        <f>VLOOKUP(Sales_Data!$C424,tbl_Customers[],2,FALSE)</f>
        <v>Customer_1093</v>
      </c>
      <c r="E424" t="str">
        <f>VLOOKUP(tbl_Sales[[#This Row],[Customer_ID]],tbl_Customers[],5,0)</f>
        <v>West</v>
      </c>
      <c r="F424" t="s">
        <v>8516</v>
      </c>
      <c r="G424" t="str">
        <f>VLOOKUP(Sales_Data!$F424,tbl_Products[],2,FALSE)</f>
        <v>Product_67</v>
      </c>
      <c r="H424" t="str">
        <f>VLOOKUP(tbl_Sales[[#This Row],[Product_ID]],tbl_Products[],3,0)</f>
        <v>Toys</v>
      </c>
      <c r="I424">
        <v>2</v>
      </c>
      <c r="J424" s="10">
        <f>VLOOKUP(tbl_Sales[[#This Row],[Product_ID]],tbl_Products[],4,0)</f>
        <v>13.68</v>
      </c>
      <c r="K424" s="6">
        <v>77.84</v>
      </c>
      <c r="L424" s="6">
        <f>tbl_Sales[[#This Row],[Price_per_Unit]]*tbl_Sales[[#This Row],[Quantity]]</f>
        <v>155.68</v>
      </c>
      <c r="M424" s="6">
        <f>tbl_Sales[[#This Row],[Cost_per_Unit]]*tbl_Sales[[#This Row],[Quantity]]</f>
        <v>27.36</v>
      </c>
      <c r="N424" s="6">
        <f>tbl_Sales[[#This Row],[Sales]]-tbl_Sales[[#This Row],[Total_Cost]]</f>
        <v>128.32</v>
      </c>
    </row>
    <row r="425" spans="1:14">
      <c r="A425" t="s">
        <v>429</v>
      </c>
      <c r="B425" s="4">
        <v>45061</v>
      </c>
      <c r="C425" t="s">
        <v>7382</v>
      </c>
      <c r="D425" t="str">
        <f>VLOOKUP(Sales_Data!$C425,tbl_Customers[],2,FALSE)</f>
        <v>Customer_161</v>
      </c>
      <c r="E425" t="str">
        <f>VLOOKUP(tbl_Sales[[#This Row],[Customer_ID]],tbl_Customers[],5,0)</f>
        <v>North</v>
      </c>
      <c r="F425" t="s">
        <v>8501</v>
      </c>
      <c r="G425" t="str">
        <f>VLOOKUP(Sales_Data!$F425,tbl_Products[],2,FALSE)</f>
        <v>Product_65</v>
      </c>
      <c r="H425" t="str">
        <f>VLOOKUP(tbl_Sales[[#This Row],[Product_ID]],tbl_Products[],3,0)</f>
        <v>Health</v>
      </c>
      <c r="I425">
        <v>4</v>
      </c>
      <c r="J425" s="10">
        <f>VLOOKUP(tbl_Sales[[#This Row],[Product_ID]],tbl_Products[],4,0)</f>
        <v>37.880000000000003</v>
      </c>
      <c r="K425" s="6">
        <v>87.63</v>
      </c>
      <c r="L425" s="6">
        <f>tbl_Sales[[#This Row],[Price_per_Unit]]*tbl_Sales[[#This Row],[Quantity]]</f>
        <v>350.52</v>
      </c>
      <c r="M425" s="6">
        <f>tbl_Sales[[#This Row],[Cost_per_Unit]]*tbl_Sales[[#This Row],[Quantity]]</f>
        <v>151.52000000000001</v>
      </c>
      <c r="N425" s="6">
        <f>tbl_Sales[[#This Row],[Sales]]-tbl_Sales[[#This Row],[Total_Cost]]</f>
        <v>198.99999999999997</v>
      </c>
    </row>
    <row r="426" spans="1:14">
      <c r="A426" t="s">
        <v>430</v>
      </c>
      <c r="B426" s="4">
        <v>45009</v>
      </c>
      <c r="C426" t="s">
        <v>7383</v>
      </c>
      <c r="D426" t="str">
        <f>VLOOKUP(Sales_Data!$C426,tbl_Customers[],2,FALSE)</f>
        <v>Customer_954</v>
      </c>
      <c r="E426" t="str">
        <f>VLOOKUP(tbl_Sales[[#This Row],[Customer_ID]],tbl_Customers[],5,0)</f>
        <v>West</v>
      </c>
      <c r="F426" t="s">
        <v>8536</v>
      </c>
      <c r="G426" t="str">
        <f>VLOOKUP(Sales_Data!$F426,tbl_Products[],2,FALSE)</f>
        <v>Product_40</v>
      </c>
      <c r="H426" t="str">
        <f>VLOOKUP(tbl_Sales[[#This Row],[Product_ID]],tbl_Products[],3,0)</f>
        <v>Health</v>
      </c>
      <c r="I426">
        <v>1</v>
      </c>
      <c r="J426" s="10">
        <f>VLOOKUP(tbl_Sales[[#This Row],[Product_ID]],tbl_Products[],4,0)</f>
        <v>30.96</v>
      </c>
      <c r="K426" s="6">
        <v>6.76</v>
      </c>
      <c r="L426" s="6">
        <f>tbl_Sales[[#This Row],[Price_per_Unit]]*tbl_Sales[[#This Row],[Quantity]]</f>
        <v>6.76</v>
      </c>
      <c r="M426" s="6">
        <f>tbl_Sales[[#This Row],[Cost_per_Unit]]*tbl_Sales[[#This Row],[Quantity]]</f>
        <v>30.96</v>
      </c>
      <c r="N426" s="6">
        <f>tbl_Sales[[#This Row],[Sales]]-tbl_Sales[[#This Row],[Total_Cost]]</f>
        <v>-24.200000000000003</v>
      </c>
    </row>
    <row r="427" spans="1:14">
      <c r="A427" t="s">
        <v>431</v>
      </c>
      <c r="B427" s="4">
        <v>45153</v>
      </c>
      <c r="C427" t="s">
        <v>7384</v>
      </c>
      <c r="D427" t="str">
        <f>VLOOKUP(Sales_Data!$C427,tbl_Customers[],2,FALSE)</f>
        <v>Customer_1163</v>
      </c>
      <c r="E427" t="str">
        <f>VLOOKUP(tbl_Sales[[#This Row],[Customer_ID]],tbl_Customers[],5,0)</f>
        <v>South</v>
      </c>
      <c r="F427" t="s">
        <v>8555</v>
      </c>
      <c r="G427" t="str">
        <f>VLOOKUP(Sales_Data!$F427,tbl_Products[],2,FALSE)</f>
        <v>Product_52</v>
      </c>
      <c r="H427" t="str">
        <f>VLOOKUP(tbl_Sales[[#This Row],[Product_ID]],tbl_Products[],3,0)</f>
        <v>Toys</v>
      </c>
      <c r="I427">
        <v>2</v>
      </c>
      <c r="J427" s="10">
        <f>VLOOKUP(tbl_Sales[[#This Row],[Product_ID]],tbl_Products[],4,0)</f>
        <v>46.58</v>
      </c>
      <c r="K427" s="6">
        <v>58.73</v>
      </c>
      <c r="L427" s="6">
        <f>tbl_Sales[[#This Row],[Price_per_Unit]]*tbl_Sales[[#This Row],[Quantity]]</f>
        <v>117.46</v>
      </c>
      <c r="M427" s="6">
        <f>tbl_Sales[[#This Row],[Cost_per_Unit]]*tbl_Sales[[#This Row],[Quantity]]</f>
        <v>93.16</v>
      </c>
      <c r="N427" s="6">
        <f>tbl_Sales[[#This Row],[Sales]]-tbl_Sales[[#This Row],[Total_Cost]]</f>
        <v>24.299999999999997</v>
      </c>
    </row>
    <row r="428" spans="1:14">
      <c r="A428" t="s">
        <v>432</v>
      </c>
      <c r="B428" s="4">
        <v>45209</v>
      </c>
      <c r="C428" t="s">
        <v>7086</v>
      </c>
      <c r="D428" t="str">
        <f>VLOOKUP(Sales_Data!$C428,tbl_Customers[],2,FALSE)</f>
        <v>Customer_270</v>
      </c>
      <c r="E428" t="str">
        <f>VLOOKUP(tbl_Sales[[#This Row],[Customer_ID]],tbl_Customers[],5,0)</f>
        <v>East</v>
      </c>
      <c r="F428" t="s">
        <v>8564</v>
      </c>
      <c r="G428" t="str">
        <f>VLOOKUP(Sales_Data!$F428,tbl_Products[],2,FALSE)</f>
        <v>Product_8</v>
      </c>
      <c r="H428" t="str">
        <f>VLOOKUP(tbl_Sales[[#This Row],[Product_ID]],tbl_Products[],3,0)</f>
        <v>Electronics</v>
      </c>
      <c r="I428">
        <v>5</v>
      </c>
      <c r="J428" s="10">
        <f>VLOOKUP(tbl_Sales[[#This Row],[Product_ID]],tbl_Products[],4,0)</f>
        <v>22.03</v>
      </c>
      <c r="K428" s="6">
        <v>62.75</v>
      </c>
      <c r="L428" s="6">
        <f>tbl_Sales[[#This Row],[Price_per_Unit]]*tbl_Sales[[#This Row],[Quantity]]</f>
        <v>313.75</v>
      </c>
      <c r="M428" s="6">
        <f>tbl_Sales[[#This Row],[Cost_per_Unit]]*tbl_Sales[[#This Row],[Quantity]]</f>
        <v>110.15</v>
      </c>
      <c r="N428" s="6">
        <f>tbl_Sales[[#This Row],[Sales]]-tbl_Sales[[#This Row],[Total_Cost]]</f>
        <v>203.6</v>
      </c>
    </row>
    <row r="429" spans="1:14">
      <c r="A429" t="s">
        <v>433</v>
      </c>
      <c r="B429" s="4">
        <v>45288</v>
      </c>
      <c r="C429" t="s">
        <v>7148</v>
      </c>
      <c r="D429" t="str">
        <f>VLOOKUP(Sales_Data!$C429,tbl_Customers[],2,FALSE)</f>
        <v>Customer_191</v>
      </c>
      <c r="E429" t="str">
        <f>VLOOKUP(tbl_Sales[[#This Row],[Customer_ID]],tbl_Customers[],5,0)</f>
        <v>North</v>
      </c>
      <c r="F429" t="s">
        <v>8510</v>
      </c>
      <c r="G429" t="str">
        <f>VLOOKUP(Sales_Data!$F429,tbl_Products[],2,FALSE)</f>
        <v>Product_70</v>
      </c>
      <c r="H429" t="str">
        <f>VLOOKUP(tbl_Sales[[#This Row],[Product_ID]],tbl_Products[],3,0)</f>
        <v>Apparel</v>
      </c>
      <c r="I429">
        <v>4</v>
      </c>
      <c r="J429" s="10">
        <f>VLOOKUP(tbl_Sales[[#This Row],[Product_ID]],tbl_Products[],4,0)</f>
        <v>26.74</v>
      </c>
      <c r="K429" s="6">
        <v>35.94</v>
      </c>
      <c r="L429" s="6">
        <f>tbl_Sales[[#This Row],[Price_per_Unit]]*tbl_Sales[[#This Row],[Quantity]]</f>
        <v>143.76</v>
      </c>
      <c r="M429" s="6">
        <f>tbl_Sales[[#This Row],[Cost_per_Unit]]*tbl_Sales[[#This Row],[Quantity]]</f>
        <v>106.96</v>
      </c>
      <c r="N429" s="6">
        <f>tbl_Sales[[#This Row],[Sales]]-tbl_Sales[[#This Row],[Total_Cost]]</f>
        <v>36.799999999999997</v>
      </c>
    </row>
    <row r="430" spans="1:14">
      <c r="A430" t="s">
        <v>434</v>
      </c>
      <c r="B430" s="4">
        <v>45145</v>
      </c>
      <c r="C430" t="s">
        <v>7385</v>
      </c>
      <c r="D430" t="str">
        <f>VLOOKUP(Sales_Data!$C430,tbl_Customers[],2,FALSE)</f>
        <v>Customer_1431</v>
      </c>
      <c r="E430" t="str">
        <f>VLOOKUP(tbl_Sales[[#This Row],[Customer_ID]],tbl_Customers[],5,0)</f>
        <v>West</v>
      </c>
      <c r="F430" t="s">
        <v>8494</v>
      </c>
      <c r="G430" t="str">
        <f>VLOOKUP(Sales_Data!$F430,tbl_Products[],2,FALSE)</f>
        <v>Product_15</v>
      </c>
      <c r="H430" t="str">
        <f>VLOOKUP(tbl_Sales[[#This Row],[Product_ID]],tbl_Products[],3,0)</f>
        <v>Apparel</v>
      </c>
      <c r="I430">
        <v>4</v>
      </c>
      <c r="J430" s="10">
        <f>VLOOKUP(tbl_Sales[[#This Row],[Product_ID]],tbl_Products[],4,0)</f>
        <v>22.93</v>
      </c>
      <c r="K430" s="6">
        <v>20.93</v>
      </c>
      <c r="L430" s="6">
        <f>tbl_Sales[[#This Row],[Price_per_Unit]]*tbl_Sales[[#This Row],[Quantity]]</f>
        <v>83.72</v>
      </c>
      <c r="M430" s="6">
        <f>tbl_Sales[[#This Row],[Cost_per_Unit]]*tbl_Sales[[#This Row],[Quantity]]</f>
        <v>91.72</v>
      </c>
      <c r="N430" s="6">
        <f>tbl_Sales[[#This Row],[Sales]]-tbl_Sales[[#This Row],[Total_Cost]]</f>
        <v>-8</v>
      </c>
    </row>
    <row r="431" spans="1:14">
      <c r="A431" t="s">
        <v>435</v>
      </c>
      <c r="B431" s="4">
        <v>45214</v>
      </c>
      <c r="C431" t="s">
        <v>7386</v>
      </c>
      <c r="D431" t="str">
        <f>VLOOKUP(Sales_Data!$C431,tbl_Customers[],2,FALSE)</f>
        <v>Customer_960</v>
      </c>
      <c r="E431" t="str">
        <f>VLOOKUP(tbl_Sales[[#This Row],[Customer_ID]],tbl_Customers[],5,0)</f>
        <v>South</v>
      </c>
      <c r="F431" t="s">
        <v>8537</v>
      </c>
      <c r="G431" t="str">
        <f>VLOOKUP(Sales_Data!$F431,tbl_Products[],2,FALSE)</f>
        <v>Product_75</v>
      </c>
      <c r="H431" t="str">
        <f>VLOOKUP(tbl_Sales[[#This Row],[Product_ID]],tbl_Products[],3,0)</f>
        <v>Electronics</v>
      </c>
      <c r="I431">
        <v>8</v>
      </c>
      <c r="J431" s="10">
        <f>VLOOKUP(tbl_Sales[[#This Row],[Product_ID]],tbl_Products[],4,0)</f>
        <v>2.25</v>
      </c>
      <c r="K431" s="6">
        <v>74.78</v>
      </c>
      <c r="L431" s="6">
        <f>tbl_Sales[[#This Row],[Price_per_Unit]]*tbl_Sales[[#This Row],[Quantity]]</f>
        <v>598.24</v>
      </c>
      <c r="M431" s="6">
        <f>tbl_Sales[[#This Row],[Cost_per_Unit]]*tbl_Sales[[#This Row],[Quantity]]</f>
        <v>18</v>
      </c>
      <c r="N431" s="6">
        <f>tbl_Sales[[#This Row],[Sales]]-tbl_Sales[[#This Row],[Total_Cost]]</f>
        <v>580.24</v>
      </c>
    </row>
    <row r="432" spans="1:14">
      <c r="A432" t="s">
        <v>436</v>
      </c>
      <c r="B432" s="4">
        <v>44931</v>
      </c>
      <c r="C432" t="s">
        <v>7387</v>
      </c>
      <c r="D432" t="str">
        <f>VLOOKUP(Sales_Data!$C432,tbl_Customers[],2,FALSE)</f>
        <v>Customer_200</v>
      </c>
      <c r="E432" t="str">
        <f>VLOOKUP(tbl_Sales[[#This Row],[Customer_ID]],tbl_Customers[],5,0)</f>
        <v>East</v>
      </c>
      <c r="F432" t="s">
        <v>8493</v>
      </c>
      <c r="G432" t="str">
        <f>VLOOKUP(Sales_Data!$F432,tbl_Products[],2,FALSE)</f>
        <v>Product_61</v>
      </c>
      <c r="H432" t="str">
        <f>VLOOKUP(tbl_Sales[[#This Row],[Product_ID]],tbl_Products[],3,0)</f>
        <v>Health</v>
      </c>
      <c r="I432">
        <v>3</v>
      </c>
      <c r="J432" s="10">
        <f>VLOOKUP(tbl_Sales[[#This Row],[Product_ID]],tbl_Products[],4,0)</f>
        <v>47.78</v>
      </c>
      <c r="K432" s="6">
        <v>12</v>
      </c>
      <c r="L432" s="6">
        <f>tbl_Sales[[#This Row],[Price_per_Unit]]*tbl_Sales[[#This Row],[Quantity]]</f>
        <v>36</v>
      </c>
      <c r="M432" s="6">
        <f>tbl_Sales[[#This Row],[Cost_per_Unit]]*tbl_Sales[[#This Row],[Quantity]]</f>
        <v>143.34</v>
      </c>
      <c r="N432" s="6">
        <f>tbl_Sales[[#This Row],[Sales]]-tbl_Sales[[#This Row],[Total_Cost]]</f>
        <v>-107.34</v>
      </c>
    </row>
    <row r="433" spans="1:14">
      <c r="A433" t="s">
        <v>437</v>
      </c>
      <c r="B433" s="4">
        <v>44984</v>
      </c>
      <c r="C433" t="s">
        <v>7388</v>
      </c>
      <c r="D433" t="str">
        <f>VLOOKUP(Sales_Data!$C433,tbl_Customers[],2,FALSE)</f>
        <v>Customer_934</v>
      </c>
      <c r="E433" t="str">
        <f>VLOOKUP(tbl_Sales[[#This Row],[Customer_ID]],tbl_Customers[],5,0)</f>
        <v>South</v>
      </c>
      <c r="F433" t="s">
        <v>8533</v>
      </c>
      <c r="G433" t="str">
        <f>VLOOKUP(Sales_Data!$F433,tbl_Products[],2,FALSE)</f>
        <v>Product_34</v>
      </c>
      <c r="H433" t="str">
        <f>VLOOKUP(tbl_Sales[[#This Row],[Product_ID]],tbl_Products[],3,0)</f>
        <v>Electronics</v>
      </c>
      <c r="I433">
        <v>9</v>
      </c>
      <c r="J433" s="10">
        <f>VLOOKUP(tbl_Sales[[#This Row],[Product_ID]],tbl_Products[],4,0)</f>
        <v>21.9</v>
      </c>
      <c r="K433" s="6">
        <v>19.45</v>
      </c>
      <c r="L433" s="6">
        <f>tbl_Sales[[#This Row],[Price_per_Unit]]*tbl_Sales[[#This Row],[Quantity]]</f>
        <v>175.04999999999998</v>
      </c>
      <c r="M433" s="6">
        <f>tbl_Sales[[#This Row],[Cost_per_Unit]]*tbl_Sales[[#This Row],[Quantity]]</f>
        <v>197.1</v>
      </c>
      <c r="N433" s="6">
        <f>tbl_Sales[[#This Row],[Sales]]-tbl_Sales[[#This Row],[Total_Cost]]</f>
        <v>-22.050000000000011</v>
      </c>
    </row>
    <row r="434" spans="1:14">
      <c r="A434" t="s">
        <v>438</v>
      </c>
      <c r="B434" s="4">
        <v>44965</v>
      </c>
      <c r="C434" t="s">
        <v>7301</v>
      </c>
      <c r="D434" t="str">
        <f>VLOOKUP(Sales_Data!$C434,tbl_Customers[],2,FALSE)</f>
        <v>Customer_636</v>
      </c>
      <c r="E434" t="str">
        <f>VLOOKUP(tbl_Sales[[#This Row],[Customer_ID]],tbl_Customers[],5,0)</f>
        <v>South</v>
      </c>
      <c r="F434" t="s">
        <v>8522</v>
      </c>
      <c r="G434" t="str">
        <f>VLOOKUP(Sales_Data!$F434,tbl_Products[],2,FALSE)</f>
        <v>Product_4</v>
      </c>
      <c r="H434" t="str">
        <f>VLOOKUP(tbl_Sales[[#This Row],[Product_ID]],tbl_Products[],3,0)</f>
        <v>Toys</v>
      </c>
      <c r="I434">
        <v>8</v>
      </c>
      <c r="J434" s="10">
        <f>VLOOKUP(tbl_Sales[[#This Row],[Product_ID]],tbl_Products[],4,0)</f>
        <v>14.75</v>
      </c>
      <c r="K434" s="6">
        <v>59.4</v>
      </c>
      <c r="L434" s="6">
        <f>tbl_Sales[[#This Row],[Price_per_Unit]]*tbl_Sales[[#This Row],[Quantity]]</f>
        <v>475.2</v>
      </c>
      <c r="M434" s="6">
        <f>tbl_Sales[[#This Row],[Cost_per_Unit]]*tbl_Sales[[#This Row],[Quantity]]</f>
        <v>118</v>
      </c>
      <c r="N434" s="6">
        <f>tbl_Sales[[#This Row],[Sales]]-tbl_Sales[[#This Row],[Total_Cost]]</f>
        <v>357.2</v>
      </c>
    </row>
    <row r="435" spans="1:14">
      <c r="A435" t="s">
        <v>439</v>
      </c>
      <c r="B435" s="4">
        <v>45280</v>
      </c>
      <c r="C435" t="s">
        <v>7389</v>
      </c>
      <c r="D435" t="str">
        <f>VLOOKUP(Sales_Data!$C435,tbl_Customers[],2,FALSE)</f>
        <v>Customer_1402</v>
      </c>
      <c r="E435" t="str">
        <f>VLOOKUP(tbl_Sales[[#This Row],[Customer_ID]],tbl_Customers[],5,0)</f>
        <v>West</v>
      </c>
      <c r="F435" t="s">
        <v>8552</v>
      </c>
      <c r="G435" t="str">
        <f>VLOOKUP(Sales_Data!$F435,tbl_Products[],2,FALSE)</f>
        <v>Product_5</v>
      </c>
      <c r="H435" t="str">
        <f>VLOOKUP(tbl_Sales[[#This Row],[Product_ID]],tbl_Products[],3,0)</f>
        <v>Health</v>
      </c>
      <c r="I435">
        <v>3</v>
      </c>
      <c r="J435" s="10">
        <f>VLOOKUP(tbl_Sales[[#This Row],[Product_ID]],tbl_Products[],4,0)</f>
        <v>35.39</v>
      </c>
      <c r="K435" s="6">
        <v>93.73</v>
      </c>
      <c r="L435" s="6">
        <f>tbl_Sales[[#This Row],[Price_per_Unit]]*tbl_Sales[[#This Row],[Quantity]]</f>
        <v>281.19</v>
      </c>
      <c r="M435" s="6">
        <f>tbl_Sales[[#This Row],[Cost_per_Unit]]*tbl_Sales[[#This Row],[Quantity]]</f>
        <v>106.17</v>
      </c>
      <c r="N435" s="6">
        <f>tbl_Sales[[#This Row],[Sales]]-tbl_Sales[[#This Row],[Total_Cost]]</f>
        <v>175.01999999999998</v>
      </c>
    </row>
    <row r="436" spans="1:14">
      <c r="A436" t="s">
        <v>440</v>
      </c>
      <c r="B436" s="4">
        <v>45003</v>
      </c>
      <c r="C436" t="s">
        <v>7390</v>
      </c>
      <c r="D436" t="str">
        <f>VLOOKUP(Sales_Data!$C436,tbl_Customers[],2,FALSE)</f>
        <v>Customer_1320</v>
      </c>
      <c r="E436" t="str">
        <f>VLOOKUP(tbl_Sales[[#This Row],[Customer_ID]],tbl_Customers[],5,0)</f>
        <v>West</v>
      </c>
      <c r="F436" t="s">
        <v>8538</v>
      </c>
      <c r="G436" t="str">
        <f>VLOOKUP(Sales_Data!$F436,tbl_Products[],2,FALSE)</f>
        <v>Product_44</v>
      </c>
      <c r="H436" t="str">
        <f>VLOOKUP(tbl_Sales[[#This Row],[Product_ID]],tbl_Products[],3,0)</f>
        <v>Electronics</v>
      </c>
      <c r="I436">
        <v>7</v>
      </c>
      <c r="J436" s="10">
        <f>VLOOKUP(tbl_Sales[[#This Row],[Product_ID]],tbl_Products[],4,0)</f>
        <v>39.729999999999997</v>
      </c>
      <c r="K436" s="6">
        <v>78.319999999999993</v>
      </c>
      <c r="L436" s="6">
        <f>tbl_Sales[[#This Row],[Price_per_Unit]]*tbl_Sales[[#This Row],[Quantity]]</f>
        <v>548.24</v>
      </c>
      <c r="M436" s="6">
        <f>tbl_Sales[[#This Row],[Cost_per_Unit]]*tbl_Sales[[#This Row],[Quantity]]</f>
        <v>278.10999999999996</v>
      </c>
      <c r="N436" s="6">
        <f>tbl_Sales[[#This Row],[Sales]]-tbl_Sales[[#This Row],[Total_Cost]]</f>
        <v>270.13000000000005</v>
      </c>
    </row>
    <row r="437" spans="1:14">
      <c r="A437" t="s">
        <v>441</v>
      </c>
      <c r="B437" s="4">
        <v>45206</v>
      </c>
      <c r="C437" t="s">
        <v>7391</v>
      </c>
      <c r="D437" t="str">
        <f>VLOOKUP(Sales_Data!$C437,tbl_Customers[],2,FALSE)</f>
        <v>Customer_1455</v>
      </c>
      <c r="E437" t="str">
        <f>VLOOKUP(tbl_Sales[[#This Row],[Customer_ID]],tbl_Customers[],5,0)</f>
        <v>West</v>
      </c>
      <c r="F437" t="s">
        <v>8535</v>
      </c>
      <c r="G437" t="str">
        <f>VLOOKUP(Sales_Data!$F437,tbl_Products[],2,FALSE)</f>
        <v>Product_54</v>
      </c>
      <c r="H437" t="str">
        <f>VLOOKUP(tbl_Sales[[#This Row],[Product_ID]],tbl_Products[],3,0)</f>
        <v>Apparel</v>
      </c>
      <c r="I437">
        <v>7</v>
      </c>
      <c r="J437" s="10">
        <f>VLOOKUP(tbl_Sales[[#This Row],[Product_ID]],tbl_Products[],4,0)</f>
        <v>1.35</v>
      </c>
      <c r="K437" s="6">
        <v>5.05</v>
      </c>
      <c r="L437" s="6">
        <f>tbl_Sales[[#This Row],[Price_per_Unit]]*tbl_Sales[[#This Row],[Quantity]]</f>
        <v>35.35</v>
      </c>
      <c r="M437" s="6">
        <f>tbl_Sales[[#This Row],[Cost_per_Unit]]*tbl_Sales[[#This Row],[Quantity]]</f>
        <v>9.4500000000000011</v>
      </c>
      <c r="N437" s="6">
        <f>tbl_Sales[[#This Row],[Sales]]-tbl_Sales[[#This Row],[Total_Cost]]</f>
        <v>25.9</v>
      </c>
    </row>
    <row r="438" spans="1:14">
      <c r="A438" t="s">
        <v>442</v>
      </c>
      <c r="B438" s="4">
        <v>44945</v>
      </c>
      <c r="C438" t="s">
        <v>7383</v>
      </c>
      <c r="D438" t="str">
        <f>VLOOKUP(Sales_Data!$C438,tbl_Customers[],2,FALSE)</f>
        <v>Customer_954</v>
      </c>
      <c r="E438" t="str">
        <f>VLOOKUP(tbl_Sales[[#This Row],[Customer_ID]],tbl_Customers[],5,0)</f>
        <v>West</v>
      </c>
      <c r="F438" t="s">
        <v>8533</v>
      </c>
      <c r="G438" t="str">
        <f>VLOOKUP(Sales_Data!$F438,tbl_Products[],2,FALSE)</f>
        <v>Product_34</v>
      </c>
      <c r="H438" t="str">
        <f>VLOOKUP(tbl_Sales[[#This Row],[Product_ID]],tbl_Products[],3,0)</f>
        <v>Electronics</v>
      </c>
      <c r="I438">
        <v>1</v>
      </c>
      <c r="J438" s="10">
        <f>VLOOKUP(tbl_Sales[[#This Row],[Product_ID]],tbl_Products[],4,0)</f>
        <v>21.9</v>
      </c>
      <c r="K438" s="6">
        <v>28.36</v>
      </c>
      <c r="L438" s="6">
        <f>tbl_Sales[[#This Row],[Price_per_Unit]]*tbl_Sales[[#This Row],[Quantity]]</f>
        <v>28.36</v>
      </c>
      <c r="M438" s="6">
        <f>tbl_Sales[[#This Row],[Cost_per_Unit]]*tbl_Sales[[#This Row],[Quantity]]</f>
        <v>21.9</v>
      </c>
      <c r="N438" s="6">
        <f>tbl_Sales[[#This Row],[Sales]]-tbl_Sales[[#This Row],[Total_Cost]]</f>
        <v>6.4600000000000009</v>
      </c>
    </row>
    <row r="439" spans="1:14">
      <c r="A439" t="s">
        <v>443</v>
      </c>
      <c r="B439" s="4">
        <v>45116</v>
      </c>
      <c r="C439" t="s">
        <v>7392</v>
      </c>
      <c r="D439" t="str">
        <f>VLOOKUP(Sales_Data!$C439,tbl_Customers[],2,FALSE)</f>
        <v>Customer_964</v>
      </c>
      <c r="E439" t="str">
        <f>VLOOKUP(tbl_Sales[[#This Row],[Customer_ID]],tbl_Customers[],5,0)</f>
        <v>South</v>
      </c>
      <c r="F439" t="s">
        <v>8550</v>
      </c>
      <c r="G439" t="str">
        <f>VLOOKUP(Sales_Data!$F439,tbl_Products[],2,FALSE)</f>
        <v>Product_26</v>
      </c>
      <c r="H439" t="str">
        <f>VLOOKUP(tbl_Sales[[#This Row],[Product_ID]],tbl_Products[],3,0)</f>
        <v>Health</v>
      </c>
      <c r="I439">
        <v>8</v>
      </c>
      <c r="J439" s="10">
        <f>VLOOKUP(tbl_Sales[[#This Row],[Product_ID]],tbl_Products[],4,0)</f>
        <v>31.77</v>
      </c>
      <c r="K439" s="6">
        <v>57.9</v>
      </c>
      <c r="L439" s="6">
        <f>tbl_Sales[[#This Row],[Price_per_Unit]]*tbl_Sales[[#This Row],[Quantity]]</f>
        <v>463.2</v>
      </c>
      <c r="M439" s="6">
        <f>tbl_Sales[[#This Row],[Cost_per_Unit]]*tbl_Sales[[#This Row],[Quantity]]</f>
        <v>254.16</v>
      </c>
      <c r="N439" s="6">
        <f>tbl_Sales[[#This Row],[Sales]]-tbl_Sales[[#This Row],[Total_Cost]]</f>
        <v>209.04</v>
      </c>
    </row>
    <row r="440" spans="1:14">
      <c r="A440" t="s">
        <v>444</v>
      </c>
      <c r="B440" s="4">
        <v>45225</v>
      </c>
      <c r="C440" t="s">
        <v>7393</v>
      </c>
      <c r="D440" t="str">
        <f>VLOOKUP(Sales_Data!$C440,tbl_Customers[],2,FALSE)</f>
        <v>Customer_475</v>
      </c>
      <c r="E440" t="str">
        <f>VLOOKUP(tbl_Sales[[#This Row],[Customer_ID]],tbl_Customers[],5,0)</f>
        <v>South</v>
      </c>
      <c r="F440" t="s">
        <v>8506</v>
      </c>
      <c r="G440" t="str">
        <f>VLOOKUP(Sales_Data!$F440,tbl_Products[],2,FALSE)</f>
        <v>Product_43</v>
      </c>
      <c r="H440" t="str">
        <f>VLOOKUP(tbl_Sales[[#This Row],[Product_ID]],tbl_Products[],3,0)</f>
        <v>Health</v>
      </c>
      <c r="I440">
        <v>1</v>
      </c>
      <c r="J440" s="10">
        <f>VLOOKUP(tbl_Sales[[#This Row],[Product_ID]],tbl_Products[],4,0)</f>
        <v>4.59</v>
      </c>
      <c r="K440" s="6">
        <v>76.03</v>
      </c>
      <c r="L440" s="6">
        <f>tbl_Sales[[#This Row],[Price_per_Unit]]*tbl_Sales[[#This Row],[Quantity]]</f>
        <v>76.03</v>
      </c>
      <c r="M440" s="6">
        <f>tbl_Sales[[#This Row],[Cost_per_Unit]]*tbl_Sales[[#This Row],[Quantity]]</f>
        <v>4.59</v>
      </c>
      <c r="N440" s="6">
        <f>tbl_Sales[[#This Row],[Sales]]-tbl_Sales[[#This Row],[Total_Cost]]</f>
        <v>71.44</v>
      </c>
    </row>
    <row r="441" spans="1:14">
      <c r="A441" t="s">
        <v>445</v>
      </c>
      <c r="B441" s="4">
        <v>45209</v>
      </c>
      <c r="C441" t="s">
        <v>7394</v>
      </c>
      <c r="D441" t="str">
        <f>VLOOKUP(Sales_Data!$C441,tbl_Customers[],2,FALSE)</f>
        <v>Customer_459</v>
      </c>
      <c r="E441" t="str">
        <f>VLOOKUP(tbl_Sales[[#This Row],[Customer_ID]],tbl_Customers[],5,0)</f>
        <v>West</v>
      </c>
      <c r="F441" t="s">
        <v>8564</v>
      </c>
      <c r="G441" t="str">
        <f>VLOOKUP(Sales_Data!$F441,tbl_Products[],2,FALSE)</f>
        <v>Product_8</v>
      </c>
      <c r="H441" t="str">
        <f>VLOOKUP(tbl_Sales[[#This Row],[Product_ID]],tbl_Products[],3,0)</f>
        <v>Electronics</v>
      </c>
      <c r="I441">
        <v>7</v>
      </c>
      <c r="J441" s="10">
        <f>VLOOKUP(tbl_Sales[[#This Row],[Product_ID]],tbl_Products[],4,0)</f>
        <v>22.03</v>
      </c>
      <c r="K441" s="6">
        <v>30.58</v>
      </c>
      <c r="L441" s="6">
        <f>tbl_Sales[[#This Row],[Price_per_Unit]]*tbl_Sales[[#This Row],[Quantity]]</f>
        <v>214.06</v>
      </c>
      <c r="M441" s="6">
        <f>tbl_Sales[[#This Row],[Cost_per_Unit]]*tbl_Sales[[#This Row],[Quantity]]</f>
        <v>154.21</v>
      </c>
      <c r="N441" s="6">
        <f>tbl_Sales[[#This Row],[Sales]]-tbl_Sales[[#This Row],[Total_Cost]]</f>
        <v>59.849999999999994</v>
      </c>
    </row>
    <row r="442" spans="1:14">
      <c r="A442" t="s">
        <v>446</v>
      </c>
      <c r="B442" s="4">
        <v>45002</v>
      </c>
      <c r="C442" t="s">
        <v>7395</v>
      </c>
      <c r="D442" t="str">
        <f>VLOOKUP(Sales_Data!$C442,tbl_Customers[],2,FALSE)</f>
        <v>Customer_295</v>
      </c>
      <c r="E442" t="str">
        <f>VLOOKUP(tbl_Sales[[#This Row],[Customer_ID]],tbl_Customers[],5,0)</f>
        <v>East</v>
      </c>
      <c r="F442" t="s">
        <v>8549</v>
      </c>
      <c r="G442" t="str">
        <f>VLOOKUP(Sales_Data!$F442,tbl_Products[],2,FALSE)</f>
        <v>Product_18</v>
      </c>
      <c r="H442" t="str">
        <f>VLOOKUP(tbl_Sales[[#This Row],[Product_ID]],tbl_Products[],3,0)</f>
        <v>Health</v>
      </c>
      <c r="I442">
        <v>3</v>
      </c>
      <c r="J442" s="10">
        <f>VLOOKUP(tbl_Sales[[#This Row],[Product_ID]],tbl_Products[],4,0)</f>
        <v>41.18</v>
      </c>
      <c r="K442" s="6">
        <v>56.2</v>
      </c>
      <c r="L442" s="6">
        <f>tbl_Sales[[#This Row],[Price_per_Unit]]*tbl_Sales[[#This Row],[Quantity]]</f>
        <v>168.60000000000002</v>
      </c>
      <c r="M442" s="6">
        <f>tbl_Sales[[#This Row],[Cost_per_Unit]]*tbl_Sales[[#This Row],[Quantity]]</f>
        <v>123.53999999999999</v>
      </c>
      <c r="N442" s="6">
        <f>tbl_Sales[[#This Row],[Sales]]-tbl_Sales[[#This Row],[Total_Cost]]</f>
        <v>45.060000000000031</v>
      </c>
    </row>
    <row r="443" spans="1:14">
      <c r="A443" t="s">
        <v>447</v>
      </c>
      <c r="B443" s="4">
        <v>45147</v>
      </c>
      <c r="C443" t="s">
        <v>7396</v>
      </c>
      <c r="D443" t="str">
        <f>VLOOKUP(Sales_Data!$C443,tbl_Customers[],2,FALSE)</f>
        <v>Customer_1264</v>
      </c>
      <c r="E443" t="str">
        <f>VLOOKUP(tbl_Sales[[#This Row],[Customer_ID]],tbl_Customers[],5,0)</f>
        <v>East</v>
      </c>
      <c r="F443" t="s">
        <v>8526</v>
      </c>
      <c r="G443" t="str">
        <f>VLOOKUP(Sales_Data!$F443,tbl_Products[],2,FALSE)</f>
        <v>Product_27</v>
      </c>
      <c r="H443" t="str">
        <f>VLOOKUP(tbl_Sales[[#This Row],[Product_ID]],tbl_Products[],3,0)</f>
        <v>Home Goods</v>
      </c>
      <c r="I443">
        <v>5</v>
      </c>
      <c r="J443" s="10">
        <f>VLOOKUP(tbl_Sales[[#This Row],[Product_ID]],tbl_Products[],4,0)</f>
        <v>35.53</v>
      </c>
      <c r="K443" s="6">
        <v>43.99</v>
      </c>
      <c r="L443" s="6">
        <f>tbl_Sales[[#This Row],[Price_per_Unit]]*tbl_Sales[[#This Row],[Quantity]]</f>
        <v>219.95000000000002</v>
      </c>
      <c r="M443" s="6">
        <f>tbl_Sales[[#This Row],[Cost_per_Unit]]*tbl_Sales[[#This Row],[Quantity]]</f>
        <v>177.65</v>
      </c>
      <c r="N443" s="6">
        <f>tbl_Sales[[#This Row],[Sales]]-tbl_Sales[[#This Row],[Total_Cost]]</f>
        <v>42.300000000000011</v>
      </c>
    </row>
    <row r="444" spans="1:14">
      <c r="A444" t="s">
        <v>448</v>
      </c>
      <c r="B444" s="4">
        <v>44992</v>
      </c>
      <c r="C444" t="s">
        <v>7397</v>
      </c>
      <c r="D444" t="str">
        <f>VLOOKUP(Sales_Data!$C444,tbl_Customers[],2,FALSE)</f>
        <v>Customer_529</v>
      </c>
      <c r="E444" t="str">
        <f>VLOOKUP(tbl_Sales[[#This Row],[Customer_ID]],tbl_Customers[],5,0)</f>
        <v>South</v>
      </c>
      <c r="F444" t="s">
        <v>8557</v>
      </c>
      <c r="G444" t="str">
        <f>VLOOKUP(Sales_Data!$F444,tbl_Products[],2,FALSE)</f>
        <v>Product_71</v>
      </c>
      <c r="H444" t="str">
        <f>VLOOKUP(tbl_Sales[[#This Row],[Product_ID]],tbl_Products[],3,0)</f>
        <v>Electronics</v>
      </c>
      <c r="I444">
        <v>4</v>
      </c>
      <c r="J444" s="10">
        <f>VLOOKUP(tbl_Sales[[#This Row],[Product_ID]],tbl_Products[],4,0)</f>
        <v>34.61</v>
      </c>
      <c r="K444" s="6">
        <v>61.47</v>
      </c>
      <c r="L444" s="6">
        <f>tbl_Sales[[#This Row],[Price_per_Unit]]*tbl_Sales[[#This Row],[Quantity]]</f>
        <v>245.88</v>
      </c>
      <c r="M444" s="6">
        <f>tbl_Sales[[#This Row],[Cost_per_Unit]]*tbl_Sales[[#This Row],[Quantity]]</f>
        <v>138.44</v>
      </c>
      <c r="N444" s="6">
        <f>tbl_Sales[[#This Row],[Sales]]-tbl_Sales[[#This Row],[Total_Cost]]</f>
        <v>107.44</v>
      </c>
    </row>
    <row r="445" spans="1:14">
      <c r="A445" t="s">
        <v>449</v>
      </c>
      <c r="B445" s="4">
        <v>44948</v>
      </c>
      <c r="C445" t="s">
        <v>7398</v>
      </c>
      <c r="D445" t="str">
        <f>VLOOKUP(Sales_Data!$C445,tbl_Customers[],2,FALSE)</f>
        <v>Customer_745</v>
      </c>
      <c r="E445" t="str">
        <f>VLOOKUP(tbl_Sales[[#This Row],[Customer_ID]],tbl_Customers[],5,0)</f>
        <v>East</v>
      </c>
      <c r="F445" t="s">
        <v>8506</v>
      </c>
      <c r="G445" t="str">
        <f>VLOOKUP(Sales_Data!$F445,tbl_Products[],2,FALSE)</f>
        <v>Product_43</v>
      </c>
      <c r="H445" t="str">
        <f>VLOOKUP(tbl_Sales[[#This Row],[Product_ID]],tbl_Products[],3,0)</f>
        <v>Health</v>
      </c>
      <c r="I445">
        <v>7</v>
      </c>
      <c r="J445" s="10">
        <f>VLOOKUP(tbl_Sales[[#This Row],[Product_ID]],tbl_Products[],4,0)</f>
        <v>4.59</v>
      </c>
      <c r="K445" s="6">
        <v>21.56</v>
      </c>
      <c r="L445" s="6">
        <f>tbl_Sales[[#This Row],[Price_per_Unit]]*tbl_Sales[[#This Row],[Quantity]]</f>
        <v>150.91999999999999</v>
      </c>
      <c r="M445" s="6">
        <f>tbl_Sales[[#This Row],[Cost_per_Unit]]*tbl_Sales[[#This Row],[Quantity]]</f>
        <v>32.129999999999995</v>
      </c>
      <c r="N445" s="6">
        <f>tbl_Sales[[#This Row],[Sales]]-tbl_Sales[[#This Row],[Total_Cost]]</f>
        <v>118.78999999999999</v>
      </c>
    </row>
    <row r="446" spans="1:14">
      <c r="A446" t="s">
        <v>450</v>
      </c>
      <c r="B446" s="4">
        <v>45084</v>
      </c>
      <c r="C446" t="s">
        <v>7369</v>
      </c>
      <c r="D446" t="str">
        <f>VLOOKUP(Sales_Data!$C446,tbl_Customers[],2,FALSE)</f>
        <v>Customer_803</v>
      </c>
      <c r="E446" t="str">
        <f>VLOOKUP(tbl_Sales[[#This Row],[Customer_ID]],tbl_Customers[],5,0)</f>
        <v>East</v>
      </c>
      <c r="F446" t="s">
        <v>8564</v>
      </c>
      <c r="G446" t="str">
        <f>VLOOKUP(Sales_Data!$F446,tbl_Products[],2,FALSE)</f>
        <v>Product_8</v>
      </c>
      <c r="H446" t="str">
        <f>VLOOKUP(tbl_Sales[[#This Row],[Product_ID]],tbl_Products[],3,0)</f>
        <v>Electronics</v>
      </c>
      <c r="I446">
        <v>5</v>
      </c>
      <c r="J446" s="10">
        <f>VLOOKUP(tbl_Sales[[#This Row],[Product_ID]],tbl_Products[],4,0)</f>
        <v>22.03</v>
      </c>
      <c r="K446" s="6">
        <v>66.06</v>
      </c>
      <c r="L446" s="6">
        <f>tbl_Sales[[#This Row],[Price_per_Unit]]*tbl_Sales[[#This Row],[Quantity]]</f>
        <v>330.3</v>
      </c>
      <c r="M446" s="6">
        <f>tbl_Sales[[#This Row],[Cost_per_Unit]]*tbl_Sales[[#This Row],[Quantity]]</f>
        <v>110.15</v>
      </c>
      <c r="N446" s="6">
        <f>tbl_Sales[[#This Row],[Sales]]-tbl_Sales[[#This Row],[Total_Cost]]</f>
        <v>220.15</v>
      </c>
    </row>
    <row r="447" spans="1:14">
      <c r="A447" t="s">
        <v>451</v>
      </c>
      <c r="B447" s="4">
        <v>45113</v>
      </c>
      <c r="C447" t="s">
        <v>7399</v>
      </c>
      <c r="D447" t="str">
        <f>VLOOKUP(Sales_Data!$C447,tbl_Customers[],2,FALSE)</f>
        <v>Customer_376</v>
      </c>
      <c r="E447" t="str">
        <f>VLOOKUP(tbl_Sales[[#This Row],[Customer_ID]],tbl_Customers[],5,0)</f>
        <v>South</v>
      </c>
      <c r="F447" t="s">
        <v>8565</v>
      </c>
      <c r="G447" t="str">
        <f>VLOOKUP(Sales_Data!$F447,tbl_Products[],2,FALSE)</f>
        <v>Product_31</v>
      </c>
      <c r="H447" t="str">
        <f>VLOOKUP(tbl_Sales[[#This Row],[Product_ID]],tbl_Products[],3,0)</f>
        <v>Apparel</v>
      </c>
      <c r="I447">
        <v>3</v>
      </c>
      <c r="J447" s="10">
        <f>VLOOKUP(tbl_Sales[[#This Row],[Product_ID]],tbl_Products[],4,0)</f>
        <v>3.66</v>
      </c>
      <c r="K447" s="6">
        <v>14.91</v>
      </c>
      <c r="L447" s="6">
        <f>tbl_Sales[[#This Row],[Price_per_Unit]]*tbl_Sales[[#This Row],[Quantity]]</f>
        <v>44.730000000000004</v>
      </c>
      <c r="M447" s="6">
        <f>tbl_Sales[[#This Row],[Cost_per_Unit]]*tbl_Sales[[#This Row],[Quantity]]</f>
        <v>10.98</v>
      </c>
      <c r="N447" s="6">
        <f>tbl_Sales[[#This Row],[Sales]]-tbl_Sales[[#This Row],[Total_Cost]]</f>
        <v>33.75</v>
      </c>
    </row>
    <row r="448" spans="1:14">
      <c r="A448" t="s">
        <v>452</v>
      </c>
      <c r="B448" s="4">
        <v>44947</v>
      </c>
      <c r="C448" t="s">
        <v>7374</v>
      </c>
      <c r="D448" t="str">
        <f>VLOOKUP(Sales_Data!$C448,tbl_Customers[],2,FALSE)</f>
        <v>Customer_1433</v>
      </c>
      <c r="E448" t="str">
        <f>VLOOKUP(tbl_Sales[[#This Row],[Customer_ID]],tbl_Customers[],5,0)</f>
        <v>East</v>
      </c>
      <c r="F448" t="s">
        <v>8521</v>
      </c>
      <c r="G448" t="str">
        <f>VLOOKUP(Sales_Data!$F448,tbl_Products[],2,FALSE)</f>
        <v>Product_64</v>
      </c>
      <c r="H448" t="str">
        <f>VLOOKUP(tbl_Sales[[#This Row],[Product_ID]],tbl_Products[],3,0)</f>
        <v>Home Goods</v>
      </c>
      <c r="I448">
        <v>1</v>
      </c>
      <c r="J448" s="10">
        <f>VLOOKUP(tbl_Sales[[#This Row],[Product_ID]],tbl_Products[],4,0)</f>
        <v>16.21</v>
      </c>
      <c r="K448" s="6">
        <v>75.47</v>
      </c>
      <c r="L448" s="6">
        <f>tbl_Sales[[#This Row],[Price_per_Unit]]*tbl_Sales[[#This Row],[Quantity]]</f>
        <v>75.47</v>
      </c>
      <c r="M448" s="6">
        <f>tbl_Sales[[#This Row],[Cost_per_Unit]]*tbl_Sales[[#This Row],[Quantity]]</f>
        <v>16.21</v>
      </c>
      <c r="N448" s="6">
        <f>tbl_Sales[[#This Row],[Sales]]-tbl_Sales[[#This Row],[Total_Cost]]</f>
        <v>59.26</v>
      </c>
    </row>
    <row r="449" spans="1:14">
      <c r="A449" t="s">
        <v>453</v>
      </c>
      <c r="B449" s="4">
        <v>45110</v>
      </c>
      <c r="C449" t="s">
        <v>7400</v>
      </c>
      <c r="D449" t="str">
        <f>VLOOKUP(Sales_Data!$C449,tbl_Customers[],2,FALSE)</f>
        <v>Customer_1363</v>
      </c>
      <c r="E449" t="str">
        <f>VLOOKUP(tbl_Sales[[#This Row],[Customer_ID]],tbl_Customers[],5,0)</f>
        <v>West</v>
      </c>
      <c r="F449" t="s">
        <v>8566</v>
      </c>
      <c r="G449" t="str">
        <f>VLOOKUP(Sales_Data!$F449,tbl_Products[],2,FALSE)</f>
        <v>Product_10</v>
      </c>
      <c r="H449" t="str">
        <f>VLOOKUP(tbl_Sales[[#This Row],[Product_ID]],tbl_Products[],3,0)</f>
        <v>Apparel</v>
      </c>
      <c r="I449">
        <v>7</v>
      </c>
      <c r="J449" s="10">
        <f>VLOOKUP(tbl_Sales[[#This Row],[Product_ID]],tbl_Products[],4,0)</f>
        <v>14.95</v>
      </c>
      <c r="K449" s="6">
        <v>51.41</v>
      </c>
      <c r="L449" s="6">
        <f>tbl_Sales[[#This Row],[Price_per_Unit]]*tbl_Sales[[#This Row],[Quantity]]</f>
        <v>359.87</v>
      </c>
      <c r="M449" s="6">
        <f>tbl_Sales[[#This Row],[Cost_per_Unit]]*tbl_Sales[[#This Row],[Quantity]]</f>
        <v>104.64999999999999</v>
      </c>
      <c r="N449" s="6">
        <f>tbl_Sales[[#This Row],[Sales]]-tbl_Sales[[#This Row],[Total_Cost]]</f>
        <v>255.22000000000003</v>
      </c>
    </row>
    <row r="450" spans="1:14">
      <c r="A450" t="s">
        <v>454</v>
      </c>
      <c r="B450" s="4">
        <v>45034</v>
      </c>
      <c r="C450" t="s">
        <v>7234</v>
      </c>
      <c r="D450" t="str">
        <f>VLOOKUP(Sales_Data!$C450,tbl_Customers[],2,FALSE)</f>
        <v>Customer_677</v>
      </c>
      <c r="E450" t="str">
        <f>VLOOKUP(tbl_Sales[[#This Row],[Customer_ID]],tbl_Customers[],5,0)</f>
        <v>South</v>
      </c>
      <c r="F450" t="s">
        <v>8497</v>
      </c>
      <c r="G450" t="str">
        <f>VLOOKUP(Sales_Data!$F450,tbl_Products[],2,FALSE)</f>
        <v>Product_73</v>
      </c>
      <c r="H450" t="str">
        <f>VLOOKUP(tbl_Sales[[#This Row],[Product_ID]],tbl_Products[],3,0)</f>
        <v>Apparel</v>
      </c>
      <c r="I450">
        <v>2</v>
      </c>
      <c r="J450" s="10">
        <f>VLOOKUP(tbl_Sales[[#This Row],[Product_ID]],tbl_Products[],4,0)</f>
        <v>1.21</v>
      </c>
      <c r="K450" s="6">
        <v>48.62</v>
      </c>
      <c r="L450" s="6">
        <f>tbl_Sales[[#This Row],[Price_per_Unit]]*tbl_Sales[[#This Row],[Quantity]]</f>
        <v>97.24</v>
      </c>
      <c r="M450" s="6">
        <f>tbl_Sales[[#This Row],[Cost_per_Unit]]*tbl_Sales[[#This Row],[Quantity]]</f>
        <v>2.42</v>
      </c>
      <c r="N450" s="6">
        <f>tbl_Sales[[#This Row],[Sales]]-tbl_Sales[[#This Row],[Total_Cost]]</f>
        <v>94.82</v>
      </c>
    </row>
    <row r="451" spans="1:14">
      <c r="A451" t="s">
        <v>455</v>
      </c>
      <c r="B451" s="4">
        <v>45276</v>
      </c>
      <c r="C451" t="s">
        <v>7401</v>
      </c>
      <c r="D451" t="str">
        <f>VLOOKUP(Sales_Data!$C451,tbl_Customers[],2,FALSE)</f>
        <v>Customer_666</v>
      </c>
      <c r="E451" t="str">
        <f>VLOOKUP(tbl_Sales[[#This Row],[Customer_ID]],tbl_Customers[],5,0)</f>
        <v>East</v>
      </c>
      <c r="F451" t="s">
        <v>8552</v>
      </c>
      <c r="G451" t="str">
        <f>VLOOKUP(Sales_Data!$F451,tbl_Products[],2,FALSE)</f>
        <v>Product_5</v>
      </c>
      <c r="H451" t="str">
        <f>VLOOKUP(tbl_Sales[[#This Row],[Product_ID]],tbl_Products[],3,0)</f>
        <v>Health</v>
      </c>
      <c r="I451">
        <v>8</v>
      </c>
      <c r="J451" s="10">
        <f>VLOOKUP(tbl_Sales[[#This Row],[Product_ID]],tbl_Products[],4,0)</f>
        <v>35.39</v>
      </c>
      <c r="K451" s="6">
        <v>68.75</v>
      </c>
      <c r="L451" s="6">
        <f>tbl_Sales[[#This Row],[Price_per_Unit]]*tbl_Sales[[#This Row],[Quantity]]</f>
        <v>550</v>
      </c>
      <c r="M451" s="6">
        <f>tbl_Sales[[#This Row],[Cost_per_Unit]]*tbl_Sales[[#This Row],[Quantity]]</f>
        <v>283.12</v>
      </c>
      <c r="N451" s="6">
        <f>tbl_Sales[[#This Row],[Sales]]-tbl_Sales[[#This Row],[Total_Cost]]</f>
        <v>266.88</v>
      </c>
    </row>
    <row r="452" spans="1:14">
      <c r="A452" t="s">
        <v>456</v>
      </c>
      <c r="B452" s="4">
        <v>45054</v>
      </c>
      <c r="C452" t="s">
        <v>7402</v>
      </c>
      <c r="D452" t="str">
        <f>VLOOKUP(Sales_Data!$C452,tbl_Customers[],2,FALSE)</f>
        <v>Customer_929</v>
      </c>
      <c r="E452" t="str">
        <f>VLOOKUP(tbl_Sales[[#This Row],[Customer_ID]],tbl_Customers[],5,0)</f>
        <v>South</v>
      </c>
      <c r="F452" t="s">
        <v>8509</v>
      </c>
      <c r="G452" t="str">
        <f>VLOOKUP(Sales_Data!$F452,tbl_Products[],2,FALSE)</f>
        <v>Product_45</v>
      </c>
      <c r="H452" t="str">
        <f>VLOOKUP(tbl_Sales[[#This Row],[Product_ID]],tbl_Products[],3,0)</f>
        <v>Home Goods</v>
      </c>
      <c r="I452">
        <v>9</v>
      </c>
      <c r="J452" s="10">
        <f>VLOOKUP(tbl_Sales[[#This Row],[Product_ID]],tbl_Products[],4,0)</f>
        <v>47.88</v>
      </c>
      <c r="K452" s="6">
        <v>24.66</v>
      </c>
      <c r="L452" s="6">
        <f>tbl_Sales[[#This Row],[Price_per_Unit]]*tbl_Sales[[#This Row],[Quantity]]</f>
        <v>221.94</v>
      </c>
      <c r="M452" s="6">
        <f>tbl_Sales[[#This Row],[Cost_per_Unit]]*tbl_Sales[[#This Row],[Quantity]]</f>
        <v>430.92</v>
      </c>
      <c r="N452" s="6">
        <f>tbl_Sales[[#This Row],[Sales]]-tbl_Sales[[#This Row],[Total_Cost]]</f>
        <v>-208.98000000000002</v>
      </c>
    </row>
    <row r="453" spans="1:14">
      <c r="A453" t="s">
        <v>457</v>
      </c>
      <c r="B453" s="4">
        <v>45268</v>
      </c>
      <c r="C453" t="s">
        <v>7403</v>
      </c>
      <c r="D453" t="str">
        <f>VLOOKUP(Sales_Data!$C453,tbl_Customers[],2,FALSE)</f>
        <v>Customer_999</v>
      </c>
      <c r="E453" t="str">
        <f>VLOOKUP(tbl_Sales[[#This Row],[Customer_ID]],tbl_Customers[],5,0)</f>
        <v>East</v>
      </c>
      <c r="F453" t="s">
        <v>8566</v>
      </c>
      <c r="G453" t="str">
        <f>VLOOKUP(Sales_Data!$F453,tbl_Products[],2,FALSE)</f>
        <v>Product_10</v>
      </c>
      <c r="H453" t="str">
        <f>VLOOKUP(tbl_Sales[[#This Row],[Product_ID]],tbl_Products[],3,0)</f>
        <v>Apparel</v>
      </c>
      <c r="I453">
        <v>6</v>
      </c>
      <c r="J453" s="10">
        <f>VLOOKUP(tbl_Sales[[#This Row],[Product_ID]],tbl_Products[],4,0)</f>
        <v>14.95</v>
      </c>
      <c r="K453" s="6">
        <v>22.87</v>
      </c>
      <c r="L453" s="6">
        <f>tbl_Sales[[#This Row],[Price_per_Unit]]*tbl_Sales[[#This Row],[Quantity]]</f>
        <v>137.22</v>
      </c>
      <c r="M453" s="6">
        <f>tbl_Sales[[#This Row],[Cost_per_Unit]]*tbl_Sales[[#This Row],[Quantity]]</f>
        <v>89.699999999999989</v>
      </c>
      <c r="N453" s="6">
        <f>tbl_Sales[[#This Row],[Sales]]-tbl_Sales[[#This Row],[Total_Cost]]</f>
        <v>47.52000000000001</v>
      </c>
    </row>
    <row r="454" spans="1:14">
      <c r="A454" t="s">
        <v>458</v>
      </c>
      <c r="B454" s="4">
        <v>44979</v>
      </c>
      <c r="C454" t="s">
        <v>7404</v>
      </c>
      <c r="D454" t="str">
        <f>VLOOKUP(Sales_Data!$C454,tbl_Customers[],2,FALSE)</f>
        <v>Customer_62</v>
      </c>
      <c r="E454" t="str">
        <f>VLOOKUP(tbl_Sales[[#This Row],[Customer_ID]],tbl_Customers[],5,0)</f>
        <v>East</v>
      </c>
      <c r="F454" t="s">
        <v>8535</v>
      </c>
      <c r="G454" t="str">
        <f>VLOOKUP(Sales_Data!$F454,tbl_Products[],2,FALSE)</f>
        <v>Product_54</v>
      </c>
      <c r="H454" t="str">
        <f>VLOOKUP(tbl_Sales[[#This Row],[Product_ID]],tbl_Products[],3,0)</f>
        <v>Apparel</v>
      </c>
      <c r="I454">
        <v>8</v>
      </c>
      <c r="J454" s="10">
        <f>VLOOKUP(tbl_Sales[[#This Row],[Product_ID]],tbl_Products[],4,0)</f>
        <v>1.35</v>
      </c>
      <c r="K454" s="6">
        <v>90.65</v>
      </c>
      <c r="L454" s="6">
        <f>tbl_Sales[[#This Row],[Price_per_Unit]]*tbl_Sales[[#This Row],[Quantity]]</f>
        <v>725.2</v>
      </c>
      <c r="M454" s="6">
        <f>tbl_Sales[[#This Row],[Cost_per_Unit]]*tbl_Sales[[#This Row],[Quantity]]</f>
        <v>10.8</v>
      </c>
      <c r="N454" s="6">
        <f>tbl_Sales[[#This Row],[Sales]]-tbl_Sales[[#This Row],[Total_Cost]]</f>
        <v>714.40000000000009</v>
      </c>
    </row>
    <row r="455" spans="1:14">
      <c r="A455" t="s">
        <v>459</v>
      </c>
      <c r="B455" s="4">
        <v>45108</v>
      </c>
      <c r="C455" t="s">
        <v>7405</v>
      </c>
      <c r="D455" t="str">
        <f>VLOOKUP(Sales_Data!$C455,tbl_Customers[],2,FALSE)</f>
        <v>Customer_134</v>
      </c>
      <c r="E455" t="str">
        <f>VLOOKUP(tbl_Sales[[#This Row],[Customer_ID]],tbl_Customers[],5,0)</f>
        <v>West</v>
      </c>
      <c r="F455" t="s">
        <v>8551</v>
      </c>
      <c r="G455" t="str">
        <f>VLOOKUP(Sales_Data!$F455,tbl_Products[],2,FALSE)</f>
        <v>Product_11</v>
      </c>
      <c r="H455" t="str">
        <f>VLOOKUP(tbl_Sales[[#This Row],[Product_ID]],tbl_Products[],3,0)</f>
        <v>Health</v>
      </c>
      <c r="I455">
        <v>3</v>
      </c>
      <c r="J455" s="10">
        <f>VLOOKUP(tbl_Sales[[#This Row],[Product_ID]],tbl_Products[],4,0)</f>
        <v>11.76</v>
      </c>
      <c r="K455" s="6">
        <v>24.9</v>
      </c>
      <c r="L455" s="6">
        <f>tbl_Sales[[#This Row],[Price_per_Unit]]*tbl_Sales[[#This Row],[Quantity]]</f>
        <v>74.699999999999989</v>
      </c>
      <c r="M455" s="6">
        <f>tbl_Sales[[#This Row],[Cost_per_Unit]]*tbl_Sales[[#This Row],[Quantity]]</f>
        <v>35.28</v>
      </c>
      <c r="N455" s="6">
        <f>tbl_Sales[[#This Row],[Sales]]-tbl_Sales[[#This Row],[Total_Cost]]</f>
        <v>39.419999999999987</v>
      </c>
    </row>
    <row r="456" spans="1:14">
      <c r="A456" t="s">
        <v>460</v>
      </c>
      <c r="B456" s="4">
        <v>45213</v>
      </c>
      <c r="C456" t="s">
        <v>7406</v>
      </c>
      <c r="D456" t="str">
        <f>VLOOKUP(Sales_Data!$C456,tbl_Customers[],2,FALSE)</f>
        <v>Customer_974</v>
      </c>
      <c r="E456" t="str">
        <f>VLOOKUP(tbl_Sales[[#This Row],[Customer_ID]],tbl_Customers[],5,0)</f>
        <v>East</v>
      </c>
      <c r="F456" t="s">
        <v>8557</v>
      </c>
      <c r="G456" t="str">
        <f>VLOOKUP(Sales_Data!$F456,tbl_Products[],2,FALSE)</f>
        <v>Product_71</v>
      </c>
      <c r="H456" t="str">
        <f>VLOOKUP(tbl_Sales[[#This Row],[Product_ID]],tbl_Products[],3,0)</f>
        <v>Electronics</v>
      </c>
      <c r="I456">
        <v>3</v>
      </c>
      <c r="J456" s="10">
        <f>VLOOKUP(tbl_Sales[[#This Row],[Product_ID]],tbl_Products[],4,0)</f>
        <v>34.61</v>
      </c>
      <c r="K456" s="6">
        <v>66.900000000000006</v>
      </c>
      <c r="L456" s="6">
        <f>tbl_Sales[[#This Row],[Price_per_Unit]]*tbl_Sales[[#This Row],[Quantity]]</f>
        <v>200.70000000000002</v>
      </c>
      <c r="M456" s="6">
        <f>tbl_Sales[[#This Row],[Cost_per_Unit]]*tbl_Sales[[#This Row],[Quantity]]</f>
        <v>103.83</v>
      </c>
      <c r="N456" s="6">
        <f>tbl_Sales[[#This Row],[Sales]]-tbl_Sales[[#This Row],[Total_Cost]]</f>
        <v>96.870000000000019</v>
      </c>
    </row>
    <row r="457" spans="1:14">
      <c r="A457" t="s">
        <v>461</v>
      </c>
      <c r="B457" s="4">
        <v>45135</v>
      </c>
      <c r="C457" t="s">
        <v>7024</v>
      </c>
      <c r="D457" t="str">
        <f>VLOOKUP(Sales_Data!$C457,tbl_Customers[],2,FALSE)</f>
        <v>Customer_232</v>
      </c>
      <c r="E457" t="str">
        <f>VLOOKUP(tbl_Sales[[#This Row],[Customer_ID]],tbl_Customers[],5,0)</f>
        <v>West</v>
      </c>
      <c r="F457" t="s">
        <v>8517</v>
      </c>
      <c r="G457" t="str">
        <f>VLOOKUP(Sales_Data!$F457,tbl_Products[],2,FALSE)</f>
        <v>Product_62</v>
      </c>
      <c r="H457" t="str">
        <f>VLOOKUP(tbl_Sales[[#This Row],[Product_ID]],tbl_Products[],3,0)</f>
        <v>Health</v>
      </c>
      <c r="I457">
        <v>5</v>
      </c>
      <c r="J457" s="10">
        <f>VLOOKUP(tbl_Sales[[#This Row],[Product_ID]],tbl_Products[],4,0)</f>
        <v>24.52</v>
      </c>
      <c r="K457" s="6">
        <v>50.43</v>
      </c>
      <c r="L457" s="6">
        <f>tbl_Sales[[#This Row],[Price_per_Unit]]*tbl_Sales[[#This Row],[Quantity]]</f>
        <v>252.15</v>
      </c>
      <c r="M457" s="6">
        <f>tbl_Sales[[#This Row],[Cost_per_Unit]]*tbl_Sales[[#This Row],[Quantity]]</f>
        <v>122.6</v>
      </c>
      <c r="N457" s="6">
        <f>tbl_Sales[[#This Row],[Sales]]-tbl_Sales[[#This Row],[Total_Cost]]</f>
        <v>129.55000000000001</v>
      </c>
    </row>
    <row r="458" spans="1:14">
      <c r="A458" t="s">
        <v>462</v>
      </c>
      <c r="B458" s="4">
        <v>45244</v>
      </c>
      <c r="C458" t="s">
        <v>7407</v>
      </c>
      <c r="D458" t="str">
        <f>VLOOKUP(Sales_Data!$C458,tbl_Customers[],2,FALSE)</f>
        <v>Customer_720</v>
      </c>
      <c r="E458" t="str">
        <f>VLOOKUP(tbl_Sales[[#This Row],[Customer_ID]],tbl_Customers[],5,0)</f>
        <v>West</v>
      </c>
      <c r="F458" t="s">
        <v>8563</v>
      </c>
      <c r="G458" t="str">
        <f>VLOOKUP(Sales_Data!$F458,tbl_Products[],2,FALSE)</f>
        <v>Product_17</v>
      </c>
      <c r="H458" t="str">
        <f>VLOOKUP(tbl_Sales[[#This Row],[Product_ID]],tbl_Products[],3,0)</f>
        <v>Toys</v>
      </c>
      <c r="I458">
        <v>2</v>
      </c>
      <c r="J458" s="10">
        <f>VLOOKUP(tbl_Sales[[#This Row],[Product_ID]],tbl_Products[],4,0)</f>
        <v>36.229999999999997</v>
      </c>
      <c r="K458" s="6">
        <v>71.27</v>
      </c>
      <c r="L458" s="6">
        <f>tbl_Sales[[#This Row],[Price_per_Unit]]*tbl_Sales[[#This Row],[Quantity]]</f>
        <v>142.54</v>
      </c>
      <c r="M458" s="6">
        <f>tbl_Sales[[#This Row],[Cost_per_Unit]]*tbl_Sales[[#This Row],[Quantity]]</f>
        <v>72.459999999999994</v>
      </c>
      <c r="N458" s="6">
        <f>tbl_Sales[[#This Row],[Sales]]-tbl_Sales[[#This Row],[Total_Cost]]</f>
        <v>70.08</v>
      </c>
    </row>
    <row r="459" spans="1:14">
      <c r="A459" t="s">
        <v>463</v>
      </c>
      <c r="B459" s="4">
        <v>45006</v>
      </c>
      <c r="C459" t="s">
        <v>7408</v>
      </c>
      <c r="D459" t="str">
        <f>VLOOKUP(Sales_Data!$C459,tbl_Customers[],2,FALSE)</f>
        <v>Customer_981</v>
      </c>
      <c r="E459" t="str">
        <f>VLOOKUP(tbl_Sales[[#This Row],[Customer_ID]],tbl_Customers[],5,0)</f>
        <v>East</v>
      </c>
      <c r="F459" t="s">
        <v>8518</v>
      </c>
      <c r="G459" t="str">
        <f>VLOOKUP(Sales_Data!$F459,tbl_Products[],2,FALSE)</f>
        <v>Product_35</v>
      </c>
      <c r="H459" t="str">
        <f>VLOOKUP(tbl_Sales[[#This Row],[Product_ID]],tbl_Products[],3,0)</f>
        <v>Toys</v>
      </c>
      <c r="I459">
        <v>1</v>
      </c>
      <c r="J459" s="10">
        <f>VLOOKUP(tbl_Sales[[#This Row],[Product_ID]],tbl_Products[],4,0)</f>
        <v>40.75</v>
      </c>
      <c r="K459" s="6">
        <v>31.02</v>
      </c>
      <c r="L459" s="6">
        <f>tbl_Sales[[#This Row],[Price_per_Unit]]*tbl_Sales[[#This Row],[Quantity]]</f>
        <v>31.02</v>
      </c>
      <c r="M459" s="6">
        <f>tbl_Sales[[#This Row],[Cost_per_Unit]]*tbl_Sales[[#This Row],[Quantity]]</f>
        <v>40.75</v>
      </c>
      <c r="N459" s="6">
        <f>tbl_Sales[[#This Row],[Sales]]-tbl_Sales[[#This Row],[Total_Cost]]</f>
        <v>-9.73</v>
      </c>
    </row>
    <row r="460" spans="1:14">
      <c r="A460" t="s">
        <v>464</v>
      </c>
      <c r="B460" s="4">
        <v>45048</v>
      </c>
      <c r="C460" t="s">
        <v>7009</v>
      </c>
      <c r="D460" t="str">
        <f>VLOOKUP(Sales_Data!$C460,tbl_Customers[],2,FALSE)</f>
        <v>Customer_945</v>
      </c>
      <c r="E460" t="str">
        <f>VLOOKUP(tbl_Sales[[#This Row],[Customer_ID]],tbl_Customers[],5,0)</f>
        <v>South</v>
      </c>
      <c r="F460" t="s">
        <v>8495</v>
      </c>
      <c r="G460" t="str">
        <f>VLOOKUP(Sales_Data!$F460,tbl_Products[],2,FALSE)</f>
        <v>Product_6</v>
      </c>
      <c r="H460" t="str">
        <f>VLOOKUP(tbl_Sales[[#This Row],[Product_ID]],tbl_Products[],3,0)</f>
        <v>Apparel</v>
      </c>
      <c r="I460">
        <v>4</v>
      </c>
      <c r="J460" s="10">
        <f>VLOOKUP(tbl_Sales[[#This Row],[Product_ID]],tbl_Products[],4,0)</f>
        <v>33.65</v>
      </c>
      <c r="K460" s="6">
        <v>93.95</v>
      </c>
      <c r="L460" s="6">
        <f>tbl_Sales[[#This Row],[Price_per_Unit]]*tbl_Sales[[#This Row],[Quantity]]</f>
        <v>375.8</v>
      </c>
      <c r="M460" s="6">
        <f>tbl_Sales[[#This Row],[Cost_per_Unit]]*tbl_Sales[[#This Row],[Quantity]]</f>
        <v>134.6</v>
      </c>
      <c r="N460" s="6">
        <f>tbl_Sales[[#This Row],[Sales]]-tbl_Sales[[#This Row],[Total_Cost]]</f>
        <v>241.20000000000002</v>
      </c>
    </row>
    <row r="461" spans="1:14">
      <c r="A461" t="s">
        <v>465</v>
      </c>
      <c r="B461" s="4">
        <v>45010</v>
      </c>
      <c r="C461" t="s">
        <v>7068</v>
      </c>
      <c r="D461" t="str">
        <f>VLOOKUP(Sales_Data!$C461,tbl_Customers[],2,FALSE)</f>
        <v>Customer_350</v>
      </c>
      <c r="E461" t="str">
        <f>VLOOKUP(tbl_Sales[[#This Row],[Customer_ID]],tbl_Customers[],5,0)</f>
        <v>West</v>
      </c>
      <c r="F461" t="s">
        <v>8530</v>
      </c>
      <c r="G461" t="str">
        <f>VLOOKUP(Sales_Data!$F461,tbl_Products[],2,FALSE)</f>
        <v>Product_14</v>
      </c>
      <c r="H461" t="str">
        <f>VLOOKUP(tbl_Sales[[#This Row],[Product_ID]],tbl_Products[],3,0)</f>
        <v>Toys</v>
      </c>
      <c r="I461">
        <v>7</v>
      </c>
      <c r="J461" s="10">
        <f>VLOOKUP(tbl_Sales[[#This Row],[Product_ID]],tbl_Products[],4,0)</f>
        <v>36.64</v>
      </c>
      <c r="K461" s="6">
        <v>43.23</v>
      </c>
      <c r="L461" s="6">
        <f>tbl_Sales[[#This Row],[Price_per_Unit]]*tbl_Sales[[#This Row],[Quantity]]</f>
        <v>302.60999999999996</v>
      </c>
      <c r="M461" s="6">
        <f>tbl_Sales[[#This Row],[Cost_per_Unit]]*tbl_Sales[[#This Row],[Quantity]]</f>
        <v>256.48</v>
      </c>
      <c r="N461" s="6">
        <f>tbl_Sales[[#This Row],[Sales]]-tbl_Sales[[#This Row],[Total_Cost]]</f>
        <v>46.129999999999939</v>
      </c>
    </row>
    <row r="462" spans="1:14">
      <c r="A462" t="s">
        <v>466</v>
      </c>
      <c r="B462" s="4">
        <v>45017</v>
      </c>
      <c r="C462" t="s">
        <v>7409</v>
      </c>
      <c r="D462" t="str">
        <f>VLOOKUP(Sales_Data!$C462,tbl_Customers[],2,FALSE)</f>
        <v>Customer_579</v>
      </c>
      <c r="E462" t="str">
        <f>VLOOKUP(tbl_Sales[[#This Row],[Customer_ID]],tbl_Customers[],5,0)</f>
        <v>North</v>
      </c>
      <c r="F462" t="s">
        <v>8552</v>
      </c>
      <c r="G462" t="str">
        <f>VLOOKUP(Sales_Data!$F462,tbl_Products[],2,FALSE)</f>
        <v>Product_5</v>
      </c>
      <c r="H462" t="str">
        <f>VLOOKUP(tbl_Sales[[#This Row],[Product_ID]],tbl_Products[],3,0)</f>
        <v>Health</v>
      </c>
      <c r="I462">
        <v>7</v>
      </c>
      <c r="J462" s="10">
        <f>VLOOKUP(tbl_Sales[[#This Row],[Product_ID]],tbl_Products[],4,0)</f>
        <v>35.39</v>
      </c>
      <c r="K462" s="6">
        <v>17.98</v>
      </c>
      <c r="L462" s="6">
        <f>tbl_Sales[[#This Row],[Price_per_Unit]]*tbl_Sales[[#This Row],[Quantity]]</f>
        <v>125.86</v>
      </c>
      <c r="M462" s="6">
        <f>tbl_Sales[[#This Row],[Cost_per_Unit]]*tbl_Sales[[#This Row],[Quantity]]</f>
        <v>247.73000000000002</v>
      </c>
      <c r="N462" s="6">
        <f>tbl_Sales[[#This Row],[Sales]]-tbl_Sales[[#This Row],[Total_Cost]]</f>
        <v>-121.87000000000002</v>
      </c>
    </row>
    <row r="463" spans="1:14">
      <c r="A463" t="s">
        <v>467</v>
      </c>
      <c r="B463" s="4">
        <v>45138</v>
      </c>
      <c r="C463" t="s">
        <v>7410</v>
      </c>
      <c r="D463" t="str">
        <f>VLOOKUP(Sales_Data!$C463,tbl_Customers[],2,FALSE)</f>
        <v>Customer_714</v>
      </c>
      <c r="E463" t="str">
        <f>VLOOKUP(tbl_Sales[[#This Row],[Customer_ID]],tbl_Customers[],5,0)</f>
        <v>North</v>
      </c>
      <c r="F463" t="s">
        <v>8521</v>
      </c>
      <c r="G463" t="str">
        <f>VLOOKUP(Sales_Data!$F463,tbl_Products[],2,FALSE)</f>
        <v>Product_64</v>
      </c>
      <c r="H463" t="str">
        <f>VLOOKUP(tbl_Sales[[#This Row],[Product_ID]],tbl_Products[],3,0)</f>
        <v>Home Goods</v>
      </c>
      <c r="I463">
        <v>9</v>
      </c>
      <c r="J463" s="10">
        <f>VLOOKUP(tbl_Sales[[#This Row],[Product_ID]],tbl_Products[],4,0)</f>
        <v>16.21</v>
      </c>
      <c r="K463" s="6">
        <v>46.22</v>
      </c>
      <c r="L463" s="6">
        <f>tbl_Sales[[#This Row],[Price_per_Unit]]*tbl_Sales[[#This Row],[Quantity]]</f>
        <v>415.98</v>
      </c>
      <c r="M463" s="6">
        <f>tbl_Sales[[#This Row],[Cost_per_Unit]]*tbl_Sales[[#This Row],[Quantity]]</f>
        <v>145.89000000000001</v>
      </c>
      <c r="N463" s="6">
        <f>tbl_Sales[[#This Row],[Sales]]-tbl_Sales[[#This Row],[Total_Cost]]</f>
        <v>270.09000000000003</v>
      </c>
    </row>
    <row r="464" spans="1:14">
      <c r="A464" t="s">
        <v>468</v>
      </c>
      <c r="B464" s="4">
        <v>44939</v>
      </c>
      <c r="C464" t="s">
        <v>7411</v>
      </c>
      <c r="D464" t="str">
        <f>VLOOKUP(Sales_Data!$C464,tbl_Customers[],2,FALSE)</f>
        <v>Customer_1238</v>
      </c>
      <c r="E464" t="str">
        <f>VLOOKUP(tbl_Sales[[#This Row],[Customer_ID]],tbl_Customers[],5,0)</f>
        <v>East</v>
      </c>
      <c r="F464" t="s">
        <v>8501</v>
      </c>
      <c r="G464" t="str">
        <f>VLOOKUP(Sales_Data!$F464,tbl_Products[],2,FALSE)</f>
        <v>Product_65</v>
      </c>
      <c r="H464" t="str">
        <f>VLOOKUP(tbl_Sales[[#This Row],[Product_ID]],tbl_Products[],3,0)</f>
        <v>Health</v>
      </c>
      <c r="I464">
        <v>7</v>
      </c>
      <c r="J464" s="10">
        <f>VLOOKUP(tbl_Sales[[#This Row],[Product_ID]],tbl_Products[],4,0)</f>
        <v>37.880000000000003</v>
      </c>
      <c r="K464" s="6">
        <v>48.38</v>
      </c>
      <c r="L464" s="6">
        <f>tbl_Sales[[#This Row],[Price_per_Unit]]*tbl_Sales[[#This Row],[Quantity]]</f>
        <v>338.66</v>
      </c>
      <c r="M464" s="6">
        <f>tbl_Sales[[#This Row],[Cost_per_Unit]]*tbl_Sales[[#This Row],[Quantity]]</f>
        <v>265.16000000000003</v>
      </c>
      <c r="N464" s="6">
        <f>tbl_Sales[[#This Row],[Sales]]-tbl_Sales[[#This Row],[Total_Cost]]</f>
        <v>73.5</v>
      </c>
    </row>
    <row r="465" spans="1:14">
      <c r="A465" t="s">
        <v>469</v>
      </c>
      <c r="B465" s="4">
        <v>45018</v>
      </c>
      <c r="C465" t="s">
        <v>7412</v>
      </c>
      <c r="D465" t="str">
        <f>VLOOKUP(Sales_Data!$C465,tbl_Customers[],2,FALSE)</f>
        <v>Customer_1177</v>
      </c>
      <c r="E465" t="str">
        <f>VLOOKUP(tbl_Sales[[#This Row],[Customer_ID]],tbl_Customers[],5,0)</f>
        <v>North</v>
      </c>
      <c r="F465" t="s">
        <v>8520</v>
      </c>
      <c r="G465" t="str">
        <f>VLOOKUP(Sales_Data!$F465,tbl_Products[],2,FALSE)</f>
        <v>Product_29</v>
      </c>
      <c r="H465" t="str">
        <f>VLOOKUP(tbl_Sales[[#This Row],[Product_ID]],tbl_Products[],3,0)</f>
        <v>Home Goods</v>
      </c>
      <c r="I465">
        <v>6</v>
      </c>
      <c r="J465" s="10">
        <f>VLOOKUP(tbl_Sales[[#This Row],[Product_ID]],tbl_Products[],4,0)</f>
        <v>9.64</v>
      </c>
      <c r="K465" s="6">
        <v>39.03</v>
      </c>
      <c r="L465" s="6">
        <f>tbl_Sales[[#This Row],[Price_per_Unit]]*tbl_Sales[[#This Row],[Quantity]]</f>
        <v>234.18</v>
      </c>
      <c r="M465" s="6">
        <f>tbl_Sales[[#This Row],[Cost_per_Unit]]*tbl_Sales[[#This Row],[Quantity]]</f>
        <v>57.84</v>
      </c>
      <c r="N465" s="6">
        <f>tbl_Sales[[#This Row],[Sales]]-tbl_Sales[[#This Row],[Total_Cost]]</f>
        <v>176.34</v>
      </c>
    </row>
    <row r="466" spans="1:14">
      <c r="A466" t="s">
        <v>470</v>
      </c>
      <c r="B466" s="4">
        <v>45097</v>
      </c>
      <c r="C466" t="s">
        <v>7413</v>
      </c>
      <c r="D466" t="str">
        <f>VLOOKUP(Sales_Data!$C466,tbl_Customers[],2,FALSE)</f>
        <v>Customer_261</v>
      </c>
      <c r="E466" t="str">
        <f>VLOOKUP(tbl_Sales[[#This Row],[Customer_ID]],tbl_Customers[],5,0)</f>
        <v>South</v>
      </c>
      <c r="F466" t="s">
        <v>8509</v>
      </c>
      <c r="G466" t="str">
        <f>VLOOKUP(Sales_Data!$F466,tbl_Products[],2,FALSE)</f>
        <v>Product_45</v>
      </c>
      <c r="H466" t="str">
        <f>VLOOKUP(tbl_Sales[[#This Row],[Product_ID]],tbl_Products[],3,0)</f>
        <v>Home Goods</v>
      </c>
      <c r="I466">
        <v>5</v>
      </c>
      <c r="J466" s="10">
        <f>VLOOKUP(tbl_Sales[[#This Row],[Product_ID]],tbl_Products[],4,0)</f>
        <v>47.88</v>
      </c>
      <c r="K466" s="6">
        <v>48.42</v>
      </c>
      <c r="L466" s="6">
        <f>tbl_Sales[[#This Row],[Price_per_Unit]]*tbl_Sales[[#This Row],[Quantity]]</f>
        <v>242.10000000000002</v>
      </c>
      <c r="M466" s="6">
        <f>tbl_Sales[[#This Row],[Cost_per_Unit]]*tbl_Sales[[#This Row],[Quantity]]</f>
        <v>239.4</v>
      </c>
      <c r="N466" s="6">
        <f>tbl_Sales[[#This Row],[Sales]]-tbl_Sales[[#This Row],[Total_Cost]]</f>
        <v>2.7000000000000171</v>
      </c>
    </row>
    <row r="467" spans="1:14">
      <c r="A467" t="s">
        <v>471</v>
      </c>
      <c r="B467" s="4">
        <v>45137</v>
      </c>
      <c r="C467" t="s">
        <v>7414</v>
      </c>
      <c r="D467" t="str">
        <f>VLOOKUP(Sales_Data!$C467,tbl_Customers[],2,FALSE)</f>
        <v>Customer_1041</v>
      </c>
      <c r="E467" t="str">
        <f>VLOOKUP(tbl_Sales[[#This Row],[Customer_ID]],tbl_Customers[],5,0)</f>
        <v>West</v>
      </c>
      <c r="F467" t="s">
        <v>8525</v>
      </c>
      <c r="G467" t="str">
        <f>VLOOKUP(Sales_Data!$F467,tbl_Products[],2,FALSE)</f>
        <v>Product_56</v>
      </c>
      <c r="H467" t="str">
        <f>VLOOKUP(tbl_Sales[[#This Row],[Product_ID]],tbl_Products[],3,0)</f>
        <v>Apparel</v>
      </c>
      <c r="I467">
        <v>5</v>
      </c>
      <c r="J467" s="10">
        <f>VLOOKUP(tbl_Sales[[#This Row],[Product_ID]],tbl_Products[],4,0)</f>
        <v>3.21</v>
      </c>
      <c r="K467" s="6">
        <v>46.07</v>
      </c>
      <c r="L467" s="6">
        <f>tbl_Sales[[#This Row],[Price_per_Unit]]*tbl_Sales[[#This Row],[Quantity]]</f>
        <v>230.35</v>
      </c>
      <c r="M467" s="6">
        <f>tbl_Sales[[#This Row],[Cost_per_Unit]]*tbl_Sales[[#This Row],[Quantity]]</f>
        <v>16.05</v>
      </c>
      <c r="N467" s="6">
        <f>tbl_Sales[[#This Row],[Sales]]-tbl_Sales[[#This Row],[Total_Cost]]</f>
        <v>214.29999999999998</v>
      </c>
    </row>
    <row r="468" spans="1:14">
      <c r="A468" t="s">
        <v>472</v>
      </c>
      <c r="B468" s="4">
        <v>45269</v>
      </c>
      <c r="C468" t="s">
        <v>7415</v>
      </c>
      <c r="D468" t="str">
        <f>VLOOKUP(Sales_Data!$C468,tbl_Customers[],2,FALSE)</f>
        <v>Customer_211</v>
      </c>
      <c r="E468" t="str">
        <f>VLOOKUP(tbl_Sales[[#This Row],[Customer_ID]],tbl_Customers[],5,0)</f>
        <v>East</v>
      </c>
      <c r="F468" t="s">
        <v>8517</v>
      </c>
      <c r="G468" t="str">
        <f>VLOOKUP(Sales_Data!$F468,tbl_Products[],2,FALSE)</f>
        <v>Product_62</v>
      </c>
      <c r="H468" t="str">
        <f>VLOOKUP(tbl_Sales[[#This Row],[Product_ID]],tbl_Products[],3,0)</f>
        <v>Health</v>
      </c>
      <c r="I468">
        <v>3</v>
      </c>
      <c r="J468" s="10">
        <f>VLOOKUP(tbl_Sales[[#This Row],[Product_ID]],tbl_Products[],4,0)</f>
        <v>24.52</v>
      </c>
      <c r="K468" s="6">
        <v>21.61</v>
      </c>
      <c r="L468" s="6">
        <f>tbl_Sales[[#This Row],[Price_per_Unit]]*tbl_Sales[[#This Row],[Quantity]]</f>
        <v>64.83</v>
      </c>
      <c r="M468" s="6">
        <f>tbl_Sales[[#This Row],[Cost_per_Unit]]*tbl_Sales[[#This Row],[Quantity]]</f>
        <v>73.56</v>
      </c>
      <c r="N468" s="6">
        <f>tbl_Sales[[#This Row],[Sales]]-tbl_Sales[[#This Row],[Total_Cost]]</f>
        <v>-8.730000000000004</v>
      </c>
    </row>
    <row r="469" spans="1:14">
      <c r="A469" t="s">
        <v>473</v>
      </c>
      <c r="B469" s="4">
        <v>45054</v>
      </c>
      <c r="C469" t="s">
        <v>7416</v>
      </c>
      <c r="D469" t="str">
        <f>VLOOKUP(Sales_Data!$C469,tbl_Customers[],2,FALSE)</f>
        <v>Customer_831</v>
      </c>
      <c r="E469" t="str">
        <f>VLOOKUP(tbl_Sales[[#This Row],[Customer_ID]],tbl_Customers[],5,0)</f>
        <v>West</v>
      </c>
      <c r="F469" t="s">
        <v>8505</v>
      </c>
      <c r="G469" t="str">
        <f>VLOOKUP(Sales_Data!$F469,tbl_Products[],2,FALSE)</f>
        <v>Product_39</v>
      </c>
      <c r="H469" t="str">
        <f>VLOOKUP(tbl_Sales[[#This Row],[Product_ID]],tbl_Products[],3,0)</f>
        <v>Toys</v>
      </c>
      <c r="I469">
        <v>6</v>
      </c>
      <c r="J469" s="10">
        <f>VLOOKUP(tbl_Sales[[#This Row],[Product_ID]],tbl_Products[],4,0)</f>
        <v>32.950000000000003</v>
      </c>
      <c r="K469" s="6">
        <v>97.47</v>
      </c>
      <c r="L469" s="6">
        <f>tbl_Sales[[#This Row],[Price_per_Unit]]*tbl_Sales[[#This Row],[Quantity]]</f>
        <v>584.81999999999994</v>
      </c>
      <c r="M469" s="6">
        <f>tbl_Sales[[#This Row],[Cost_per_Unit]]*tbl_Sales[[#This Row],[Quantity]]</f>
        <v>197.70000000000002</v>
      </c>
      <c r="N469" s="6">
        <f>tbl_Sales[[#This Row],[Sales]]-tbl_Sales[[#This Row],[Total_Cost]]</f>
        <v>387.11999999999989</v>
      </c>
    </row>
    <row r="470" spans="1:14">
      <c r="A470" t="s">
        <v>474</v>
      </c>
      <c r="B470" s="4">
        <v>45063</v>
      </c>
      <c r="C470" t="s">
        <v>7417</v>
      </c>
      <c r="D470" t="str">
        <f>VLOOKUP(Sales_Data!$C470,tbl_Customers[],2,FALSE)</f>
        <v>Customer_1463</v>
      </c>
      <c r="E470" t="str">
        <f>VLOOKUP(tbl_Sales[[#This Row],[Customer_ID]],tbl_Customers[],5,0)</f>
        <v>West</v>
      </c>
      <c r="F470" t="s">
        <v>8499</v>
      </c>
      <c r="G470" t="str">
        <f>VLOOKUP(Sales_Data!$F470,tbl_Products[],2,FALSE)</f>
        <v>Product_30</v>
      </c>
      <c r="H470" t="str">
        <f>VLOOKUP(tbl_Sales[[#This Row],[Product_ID]],tbl_Products[],3,0)</f>
        <v>Apparel</v>
      </c>
      <c r="I470">
        <v>9</v>
      </c>
      <c r="J470" s="10">
        <f>VLOOKUP(tbl_Sales[[#This Row],[Product_ID]],tbl_Products[],4,0)</f>
        <v>49.21</v>
      </c>
      <c r="K470" s="6">
        <v>6.88</v>
      </c>
      <c r="L470" s="6">
        <f>tbl_Sales[[#This Row],[Price_per_Unit]]*tbl_Sales[[#This Row],[Quantity]]</f>
        <v>61.92</v>
      </c>
      <c r="M470" s="6">
        <f>tbl_Sales[[#This Row],[Cost_per_Unit]]*tbl_Sales[[#This Row],[Quantity]]</f>
        <v>442.89</v>
      </c>
      <c r="N470" s="6">
        <f>tbl_Sales[[#This Row],[Sales]]-tbl_Sales[[#This Row],[Total_Cost]]</f>
        <v>-380.96999999999997</v>
      </c>
    </row>
    <row r="471" spans="1:14">
      <c r="A471" t="s">
        <v>475</v>
      </c>
      <c r="B471" s="4">
        <v>45008</v>
      </c>
      <c r="C471" t="s">
        <v>7418</v>
      </c>
      <c r="D471" t="str">
        <f>VLOOKUP(Sales_Data!$C471,tbl_Customers[],2,FALSE)</f>
        <v>Customer_220</v>
      </c>
      <c r="E471" t="str">
        <f>VLOOKUP(tbl_Sales[[#This Row],[Customer_ID]],tbl_Customers[],5,0)</f>
        <v>West</v>
      </c>
      <c r="F471" t="s">
        <v>8496</v>
      </c>
      <c r="G471" t="str">
        <f>VLOOKUP(Sales_Data!$F471,tbl_Products[],2,FALSE)</f>
        <v>Product_3</v>
      </c>
      <c r="H471" t="str">
        <f>VLOOKUP(tbl_Sales[[#This Row],[Product_ID]],tbl_Products[],3,0)</f>
        <v>Health</v>
      </c>
      <c r="I471">
        <v>8</v>
      </c>
      <c r="J471" s="10">
        <f>VLOOKUP(tbl_Sales[[#This Row],[Product_ID]],tbl_Products[],4,0)</f>
        <v>28.91</v>
      </c>
      <c r="K471" s="6">
        <v>20.16</v>
      </c>
      <c r="L471" s="6">
        <f>tbl_Sales[[#This Row],[Price_per_Unit]]*tbl_Sales[[#This Row],[Quantity]]</f>
        <v>161.28</v>
      </c>
      <c r="M471" s="6">
        <f>tbl_Sales[[#This Row],[Cost_per_Unit]]*tbl_Sales[[#This Row],[Quantity]]</f>
        <v>231.28</v>
      </c>
      <c r="N471" s="6">
        <f>tbl_Sales[[#This Row],[Sales]]-tbl_Sales[[#This Row],[Total_Cost]]</f>
        <v>-70</v>
      </c>
    </row>
    <row r="472" spans="1:14">
      <c r="A472" t="s">
        <v>476</v>
      </c>
      <c r="B472" s="4">
        <v>45286</v>
      </c>
      <c r="C472" t="s">
        <v>7419</v>
      </c>
      <c r="D472" t="str">
        <f>VLOOKUP(Sales_Data!$C472,tbl_Customers[],2,FALSE)</f>
        <v>Customer_668</v>
      </c>
      <c r="E472" t="str">
        <f>VLOOKUP(tbl_Sales[[#This Row],[Customer_ID]],tbl_Customers[],5,0)</f>
        <v>North</v>
      </c>
      <c r="F472" t="s">
        <v>8564</v>
      </c>
      <c r="G472" t="str">
        <f>VLOOKUP(Sales_Data!$F472,tbl_Products[],2,FALSE)</f>
        <v>Product_8</v>
      </c>
      <c r="H472" t="str">
        <f>VLOOKUP(tbl_Sales[[#This Row],[Product_ID]],tbl_Products[],3,0)</f>
        <v>Electronics</v>
      </c>
      <c r="I472">
        <v>8</v>
      </c>
      <c r="J472" s="10">
        <f>VLOOKUP(tbl_Sales[[#This Row],[Product_ID]],tbl_Products[],4,0)</f>
        <v>22.03</v>
      </c>
      <c r="K472" s="6">
        <v>94.57</v>
      </c>
      <c r="L472" s="6">
        <f>tbl_Sales[[#This Row],[Price_per_Unit]]*tbl_Sales[[#This Row],[Quantity]]</f>
        <v>756.56</v>
      </c>
      <c r="M472" s="6">
        <f>tbl_Sales[[#This Row],[Cost_per_Unit]]*tbl_Sales[[#This Row],[Quantity]]</f>
        <v>176.24</v>
      </c>
      <c r="N472" s="6">
        <f>tbl_Sales[[#This Row],[Sales]]-tbl_Sales[[#This Row],[Total_Cost]]</f>
        <v>580.31999999999994</v>
      </c>
    </row>
    <row r="473" spans="1:14">
      <c r="A473" t="s">
        <v>477</v>
      </c>
      <c r="B473" s="4">
        <v>44982</v>
      </c>
      <c r="C473" t="s">
        <v>7420</v>
      </c>
      <c r="D473" t="str">
        <f>VLOOKUP(Sales_Data!$C473,tbl_Customers[],2,FALSE)</f>
        <v>Customer_1139</v>
      </c>
      <c r="E473" t="str">
        <f>VLOOKUP(tbl_Sales[[#This Row],[Customer_ID]],tbl_Customers[],5,0)</f>
        <v>North</v>
      </c>
      <c r="F473" t="s">
        <v>8522</v>
      </c>
      <c r="G473" t="str">
        <f>VLOOKUP(Sales_Data!$F473,tbl_Products[],2,FALSE)</f>
        <v>Product_4</v>
      </c>
      <c r="H473" t="str">
        <f>VLOOKUP(tbl_Sales[[#This Row],[Product_ID]],tbl_Products[],3,0)</f>
        <v>Toys</v>
      </c>
      <c r="I473">
        <v>1</v>
      </c>
      <c r="J473" s="10">
        <f>VLOOKUP(tbl_Sales[[#This Row],[Product_ID]],tbl_Products[],4,0)</f>
        <v>14.75</v>
      </c>
      <c r="K473" s="6">
        <v>69.209999999999994</v>
      </c>
      <c r="L473" s="6">
        <f>tbl_Sales[[#This Row],[Price_per_Unit]]*tbl_Sales[[#This Row],[Quantity]]</f>
        <v>69.209999999999994</v>
      </c>
      <c r="M473" s="6">
        <f>tbl_Sales[[#This Row],[Cost_per_Unit]]*tbl_Sales[[#This Row],[Quantity]]</f>
        <v>14.75</v>
      </c>
      <c r="N473" s="6">
        <f>tbl_Sales[[#This Row],[Sales]]-tbl_Sales[[#This Row],[Total_Cost]]</f>
        <v>54.459999999999994</v>
      </c>
    </row>
    <row r="474" spans="1:14">
      <c r="A474" t="s">
        <v>478</v>
      </c>
      <c r="B474" s="4">
        <v>45122</v>
      </c>
      <c r="C474" t="s">
        <v>7421</v>
      </c>
      <c r="D474" t="str">
        <f>VLOOKUP(Sales_Data!$C474,tbl_Customers[],2,FALSE)</f>
        <v>Customer_1331</v>
      </c>
      <c r="E474" t="str">
        <f>VLOOKUP(tbl_Sales[[#This Row],[Customer_ID]],tbl_Customers[],5,0)</f>
        <v>North</v>
      </c>
      <c r="F474" t="s">
        <v>8550</v>
      </c>
      <c r="G474" t="str">
        <f>VLOOKUP(Sales_Data!$F474,tbl_Products[],2,FALSE)</f>
        <v>Product_26</v>
      </c>
      <c r="H474" t="str">
        <f>VLOOKUP(tbl_Sales[[#This Row],[Product_ID]],tbl_Products[],3,0)</f>
        <v>Health</v>
      </c>
      <c r="I474">
        <v>4</v>
      </c>
      <c r="J474" s="10">
        <f>VLOOKUP(tbl_Sales[[#This Row],[Product_ID]],tbl_Products[],4,0)</f>
        <v>31.77</v>
      </c>
      <c r="K474" s="6">
        <v>39.880000000000003</v>
      </c>
      <c r="L474" s="6">
        <f>tbl_Sales[[#This Row],[Price_per_Unit]]*tbl_Sales[[#This Row],[Quantity]]</f>
        <v>159.52000000000001</v>
      </c>
      <c r="M474" s="6">
        <f>tbl_Sales[[#This Row],[Cost_per_Unit]]*tbl_Sales[[#This Row],[Quantity]]</f>
        <v>127.08</v>
      </c>
      <c r="N474" s="6">
        <f>tbl_Sales[[#This Row],[Sales]]-tbl_Sales[[#This Row],[Total_Cost]]</f>
        <v>32.440000000000012</v>
      </c>
    </row>
    <row r="475" spans="1:14">
      <c r="A475" t="s">
        <v>479</v>
      </c>
      <c r="B475" s="4">
        <v>44946</v>
      </c>
      <c r="C475" t="s">
        <v>7357</v>
      </c>
      <c r="D475" t="str">
        <f>VLOOKUP(Sales_Data!$C475,tbl_Customers[],2,FALSE)</f>
        <v>Customer_146</v>
      </c>
      <c r="E475" t="str">
        <f>VLOOKUP(tbl_Sales[[#This Row],[Customer_ID]],tbl_Customers[],5,0)</f>
        <v>South</v>
      </c>
      <c r="F475" t="s">
        <v>8567</v>
      </c>
      <c r="G475" t="str">
        <f>VLOOKUP(Sales_Data!$F475,tbl_Products[],2,FALSE)</f>
        <v>Product_69</v>
      </c>
      <c r="H475" t="str">
        <f>VLOOKUP(tbl_Sales[[#This Row],[Product_ID]],tbl_Products[],3,0)</f>
        <v>Home Goods</v>
      </c>
      <c r="I475">
        <v>5</v>
      </c>
      <c r="J475" s="10">
        <f>VLOOKUP(tbl_Sales[[#This Row],[Product_ID]],tbl_Products[],4,0)</f>
        <v>8.86</v>
      </c>
      <c r="K475" s="6">
        <v>68.930000000000007</v>
      </c>
      <c r="L475" s="6">
        <f>tbl_Sales[[#This Row],[Price_per_Unit]]*tbl_Sales[[#This Row],[Quantity]]</f>
        <v>344.65000000000003</v>
      </c>
      <c r="M475" s="6">
        <f>tbl_Sales[[#This Row],[Cost_per_Unit]]*tbl_Sales[[#This Row],[Quantity]]</f>
        <v>44.3</v>
      </c>
      <c r="N475" s="6">
        <f>tbl_Sales[[#This Row],[Sales]]-tbl_Sales[[#This Row],[Total_Cost]]</f>
        <v>300.35000000000002</v>
      </c>
    </row>
    <row r="476" spans="1:14">
      <c r="A476" t="s">
        <v>480</v>
      </c>
      <c r="B476" s="4">
        <v>45167</v>
      </c>
      <c r="C476" t="s">
        <v>7422</v>
      </c>
      <c r="D476" t="str">
        <f>VLOOKUP(Sales_Data!$C476,tbl_Customers[],2,FALSE)</f>
        <v>Customer_619</v>
      </c>
      <c r="E476" t="str">
        <f>VLOOKUP(tbl_Sales[[#This Row],[Customer_ID]],tbl_Customers[],5,0)</f>
        <v>South</v>
      </c>
      <c r="F476" t="s">
        <v>8529</v>
      </c>
      <c r="G476" t="str">
        <f>VLOOKUP(Sales_Data!$F476,tbl_Products[],2,FALSE)</f>
        <v>Product_49</v>
      </c>
      <c r="H476" t="str">
        <f>VLOOKUP(tbl_Sales[[#This Row],[Product_ID]],tbl_Products[],3,0)</f>
        <v>Toys</v>
      </c>
      <c r="I476">
        <v>2</v>
      </c>
      <c r="J476" s="10">
        <f>VLOOKUP(tbl_Sales[[#This Row],[Product_ID]],tbl_Products[],4,0)</f>
        <v>44.18</v>
      </c>
      <c r="K476" s="6">
        <v>90.49</v>
      </c>
      <c r="L476" s="6">
        <f>tbl_Sales[[#This Row],[Price_per_Unit]]*tbl_Sales[[#This Row],[Quantity]]</f>
        <v>180.98</v>
      </c>
      <c r="M476" s="6">
        <f>tbl_Sales[[#This Row],[Cost_per_Unit]]*tbl_Sales[[#This Row],[Quantity]]</f>
        <v>88.36</v>
      </c>
      <c r="N476" s="6">
        <f>tbl_Sales[[#This Row],[Sales]]-tbl_Sales[[#This Row],[Total_Cost]]</f>
        <v>92.61999999999999</v>
      </c>
    </row>
    <row r="477" spans="1:14">
      <c r="A477" t="s">
        <v>481</v>
      </c>
      <c r="B477" s="4">
        <v>45040</v>
      </c>
      <c r="C477" t="s">
        <v>7423</v>
      </c>
      <c r="D477" t="str">
        <f>VLOOKUP(Sales_Data!$C477,tbl_Customers[],2,FALSE)</f>
        <v>Customer_1092</v>
      </c>
      <c r="E477" t="str">
        <f>VLOOKUP(tbl_Sales[[#This Row],[Customer_ID]],tbl_Customers[],5,0)</f>
        <v>West</v>
      </c>
      <c r="F477" t="s">
        <v>8496</v>
      </c>
      <c r="G477" t="str">
        <f>VLOOKUP(Sales_Data!$F477,tbl_Products[],2,FALSE)</f>
        <v>Product_3</v>
      </c>
      <c r="H477" t="str">
        <f>VLOOKUP(tbl_Sales[[#This Row],[Product_ID]],tbl_Products[],3,0)</f>
        <v>Health</v>
      </c>
      <c r="I477">
        <v>4</v>
      </c>
      <c r="J477" s="10">
        <f>VLOOKUP(tbl_Sales[[#This Row],[Product_ID]],tbl_Products[],4,0)</f>
        <v>28.91</v>
      </c>
      <c r="K477" s="6">
        <v>32.369999999999997</v>
      </c>
      <c r="L477" s="6">
        <f>tbl_Sales[[#This Row],[Price_per_Unit]]*tbl_Sales[[#This Row],[Quantity]]</f>
        <v>129.47999999999999</v>
      </c>
      <c r="M477" s="6">
        <f>tbl_Sales[[#This Row],[Cost_per_Unit]]*tbl_Sales[[#This Row],[Quantity]]</f>
        <v>115.64</v>
      </c>
      <c r="N477" s="6">
        <f>tbl_Sales[[#This Row],[Sales]]-tbl_Sales[[#This Row],[Total_Cost]]</f>
        <v>13.839999999999989</v>
      </c>
    </row>
    <row r="478" spans="1:14">
      <c r="A478" t="s">
        <v>482</v>
      </c>
      <c r="B478" s="4">
        <v>45029</v>
      </c>
      <c r="C478" t="s">
        <v>7009</v>
      </c>
      <c r="D478" t="str">
        <f>VLOOKUP(Sales_Data!$C478,tbl_Customers[],2,FALSE)</f>
        <v>Customer_945</v>
      </c>
      <c r="E478" t="str">
        <f>VLOOKUP(tbl_Sales[[#This Row],[Customer_ID]],tbl_Customers[],5,0)</f>
        <v>South</v>
      </c>
      <c r="F478" t="s">
        <v>8557</v>
      </c>
      <c r="G478" t="str">
        <f>VLOOKUP(Sales_Data!$F478,tbl_Products[],2,FALSE)</f>
        <v>Product_71</v>
      </c>
      <c r="H478" t="str">
        <f>VLOOKUP(tbl_Sales[[#This Row],[Product_ID]],tbl_Products[],3,0)</f>
        <v>Electronics</v>
      </c>
      <c r="I478">
        <v>2</v>
      </c>
      <c r="J478" s="10">
        <f>VLOOKUP(tbl_Sales[[#This Row],[Product_ID]],tbl_Products[],4,0)</f>
        <v>34.61</v>
      </c>
      <c r="K478" s="6">
        <v>32.9</v>
      </c>
      <c r="L478" s="6">
        <f>tbl_Sales[[#This Row],[Price_per_Unit]]*tbl_Sales[[#This Row],[Quantity]]</f>
        <v>65.8</v>
      </c>
      <c r="M478" s="6">
        <f>tbl_Sales[[#This Row],[Cost_per_Unit]]*tbl_Sales[[#This Row],[Quantity]]</f>
        <v>69.22</v>
      </c>
      <c r="N478" s="6">
        <f>tbl_Sales[[#This Row],[Sales]]-tbl_Sales[[#This Row],[Total_Cost]]</f>
        <v>-3.4200000000000017</v>
      </c>
    </row>
    <row r="479" spans="1:14">
      <c r="A479" t="s">
        <v>483</v>
      </c>
      <c r="B479" s="4">
        <v>45162</v>
      </c>
      <c r="C479" t="s">
        <v>7424</v>
      </c>
      <c r="D479" t="str">
        <f>VLOOKUP(Sales_Data!$C479,tbl_Customers[],2,FALSE)</f>
        <v>Customer_821</v>
      </c>
      <c r="E479" t="str">
        <f>VLOOKUP(tbl_Sales[[#This Row],[Customer_ID]],tbl_Customers[],5,0)</f>
        <v>West</v>
      </c>
      <c r="F479" t="s">
        <v>8517</v>
      </c>
      <c r="G479" t="str">
        <f>VLOOKUP(Sales_Data!$F479,tbl_Products[],2,FALSE)</f>
        <v>Product_62</v>
      </c>
      <c r="H479" t="str">
        <f>VLOOKUP(tbl_Sales[[#This Row],[Product_ID]],tbl_Products[],3,0)</f>
        <v>Health</v>
      </c>
      <c r="I479">
        <v>6</v>
      </c>
      <c r="J479" s="10">
        <f>VLOOKUP(tbl_Sales[[#This Row],[Product_ID]],tbl_Products[],4,0)</f>
        <v>24.52</v>
      </c>
      <c r="K479" s="6">
        <v>67.790000000000006</v>
      </c>
      <c r="L479" s="6">
        <f>tbl_Sales[[#This Row],[Price_per_Unit]]*tbl_Sales[[#This Row],[Quantity]]</f>
        <v>406.74</v>
      </c>
      <c r="M479" s="6">
        <f>tbl_Sales[[#This Row],[Cost_per_Unit]]*tbl_Sales[[#This Row],[Quantity]]</f>
        <v>147.12</v>
      </c>
      <c r="N479" s="6">
        <f>tbl_Sales[[#This Row],[Sales]]-tbl_Sales[[#This Row],[Total_Cost]]</f>
        <v>259.62</v>
      </c>
    </row>
    <row r="480" spans="1:14">
      <c r="A480" t="s">
        <v>484</v>
      </c>
      <c r="B480" s="4">
        <v>45106</v>
      </c>
      <c r="C480" t="s">
        <v>7425</v>
      </c>
      <c r="D480" t="str">
        <f>VLOOKUP(Sales_Data!$C480,tbl_Customers[],2,FALSE)</f>
        <v>Customer_1210</v>
      </c>
      <c r="E480" t="str">
        <f>VLOOKUP(tbl_Sales[[#This Row],[Customer_ID]],tbl_Customers[],5,0)</f>
        <v>West</v>
      </c>
      <c r="F480" t="s">
        <v>8547</v>
      </c>
      <c r="G480" t="str">
        <f>VLOOKUP(Sales_Data!$F480,tbl_Products[],2,FALSE)</f>
        <v>Product_7</v>
      </c>
      <c r="H480" t="str">
        <f>VLOOKUP(tbl_Sales[[#This Row],[Product_ID]],tbl_Products[],3,0)</f>
        <v>Apparel</v>
      </c>
      <c r="I480">
        <v>6</v>
      </c>
      <c r="J480" s="10">
        <f>VLOOKUP(tbl_Sales[[#This Row],[Product_ID]],tbl_Products[],4,0)</f>
        <v>48.6</v>
      </c>
      <c r="K480" s="6">
        <v>42.45</v>
      </c>
      <c r="L480" s="6">
        <f>tbl_Sales[[#This Row],[Price_per_Unit]]*tbl_Sales[[#This Row],[Quantity]]</f>
        <v>254.70000000000002</v>
      </c>
      <c r="M480" s="6">
        <f>tbl_Sales[[#This Row],[Cost_per_Unit]]*tbl_Sales[[#This Row],[Quantity]]</f>
        <v>291.60000000000002</v>
      </c>
      <c r="N480" s="6">
        <f>tbl_Sales[[#This Row],[Sales]]-tbl_Sales[[#This Row],[Total_Cost]]</f>
        <v>-36.900000000000006</v>
      </c>
    </row>
    <row r="481" spans="1:14">
      <c r="A481" t="s">
        <v>485</v>
      </c>
      <c r="B481" s="4">
        <v>45083</v>
      </c>
      <c r="C481" t="s">
        <v>7031</v>
      </c>
      <c r="D481" t="str">
        <f>VLOOKUP(Sales_Data!$C481,tbl_Customers[],2,FALSE)</f>
        <v>Customer_847</v>
      </c>
      <c r="E481" t="str">
        <f>VLOOKUP(tbl_Sales[[#This Row],[Customer_ID]],tbl_Customers[],5,0)</f>
        <v>West</v>
      </c>
      <c r="F481" t="s">
        <v>8553</v>
      </c>
      <c r="G481" t="str">
        <f>VLOOKUP(Sales_Data!$F481,tbl_Products[],2,FALSE)</f>
        <v>Product_50</v>
      </c>
      <c r="H481" t="str">
        <f>VLOOKUP(tbl_Sales[[#This Row],[Product_ID]],tbl_Products[],3,0)</f>
        <v>Apparel</v>
      </c>
      <c r="I481">
        <v>8</v>
      </c>
      <c r="J481" s="10">
        <f>VLOOKUP(tbl_Sales[[#This Row],[Product_ID]],tbl_Products[],4,0)</f>
        <v>42.74</v>
      </c>
      <c r="K481" s="6">
        <v>50.05</v>
      </c>
      <c r="L481" s="6">
        <f>tbl_Sales[[#This Row],[Price_per_Unit]]*tbl_Sales[[#This Row],[Quantity]]</f>
        <v>400.4</v>
      </c>
      <c r="M481" s="6">
        <f>tbl_Sales[[#This Row],[Cost_per_Unit]]*tbl_Sales[[#This Row],[Quantity]]</f>
        <v>341.92</v>
      </c>
      <c r="N481" s="6">
        <f>tbl_Sales[[#This Row],[Sales]]-tbl_Sales[[#This Row],[Total_Cost]]</f>
        <v>58.479999999999961</v>
      </c>
    </row>
    <row r="482" spans="1:14">
      <c r="A482" t="s">
        <v>486</v>
      </c>
      <c r="B482" s="4">
        <v>45043</v>
      </c>
      <c r="C482" t="s">
        <v>7426</v>
      </c>
      <c r="D482" t="str">
        <f>VLOOKUP(Sales_Data!$C482,tbl_Customers[],2,FALSE)</f>
        <v>Customer_489</v>
      </c>
      <c r="E482" t="str">
        <f>VLOOKUP(tbl_Sales[[#This Row],[Customer_ID]],tbl_Customers[],5,0)</f>
        <v>North</v>
      </c>
      <c r="F482" t="s">
        <v>8529</v>
      </c>
      <c r="G482" t="str">
        <f>VLOOKUP(Sales_Data!$F482,tbl_Products[],2,FALSE)</f>
        <v>Product_49</v>
      </c>
      <c r="H482" t="str">
        <f>VLOOKUP(tbl_Sales[[#This Row],[Product_ID]],tbl_Products[],3,0)</f>
        <v>Toys</v>
      </c>
      <c r="I482">
        <v>8</v>
      </c>
      <c r="J482" s="10">
        <f>VLOOKUP(tbl_Sales[[#This Row],[Product_ID]],tbl_Products[],4,0)</f>
        <v>44.18</v>
      </c>
      <c r="K482" s="6">
        <v>47.64</v>
      </c>
      <c r="L482" s="6">
        <f>tbl_Sales[[#This Row],[Price_per_Unit]]*tbl_Sales[[#This Row],[Quantity]]</f>
        <v>381.12</v>
      </c>
      <c r="M482" s="6">
        <f>tbl_Sales[[#This Row],[Cost_per_Unit]]*tbl_Sales[[#This Row],[Quantity]]</f>
        <v>353.44</v>
      </c>
      <c r="N482" s="6">
        <f>tbl_Sales[[#This Row],[Sales]]-tbl_Sales[[#This Row],[Total_Cost]]</f>
        <v>27.680000000000007</v>
      </c>
    </row>
    <row r="483" spans="1:14">
      <c r="A483" t="s">
        <v>487</v>
      </c>
      <c r="B483" s="4">
        <v>45041</v>
      </c>
      <c r="C483" t="s">
        <v>7427</v>
      </c>
      <c r="D483" t="str">
        <f>VLOOKUP(Sales_Data!$C483,tbl_Customers[],2,FALSE)</f>
        <v>Customer_1272</v>
      </c>
      <c r="E483" t="str">
        <f>VLOOKUP(tbl_Sales[[#This Row],[Customer_ID]],tbl_Customers[],5,0)</f>
        <v>East</v>
      </c>
      <c r="F483" t="s">
        <v>8563</v>
      </c>
      <c r="G483" t="str">
        <f>VLOOKUP(Sales_Data!$F483,tbl_Products[],2,FALSE)</f>
        <v>Product_17</v>
      </c>
      <c r="H483" t="str">
        <f>VLOOKUP(tbl_Sales[[#This Row],[Product_ID]],tbl_Products[],3,0)</f>
        <v>Toys</v>
      </c>
      <c r="I483">
        <v>5</v>
      </c>
      <c r="J483" s="10">
        <f>VLOOKUP(tbl_Sales[[#This Row],[Product_ID]],tbl_Products[],4,0)</f>
        <v>36.229999999999997</v>
      </c>
      <c r="K483" s="6">
        <v>58.56</v>
      </c>
      <c r="L483" s="6">
        <f>tbl_Sales[[#This Row],[Price_per_Unit]]*tbl_Sales[[#This Row],[Quantity]]</f>
        <v>292.8</v>
      </c>
      <c r="M483" s="6">
        <f>tbl_Sales[[#This Row],[Cost_per_Unit]]*tbl_Sales[[#This Row],[Quantity]]</f>
        <v>181.14999999999998</v>
      </c>
      <c r="N483" s="6">
        <f>tbl_Sales[[#This Row],[Sales]]-tbl_Sales[[#This Row],[Total_Cost]]</f>
        <v>111.65000000000003</v>
      </c>
    </row>
    <row r="484" spans="1:14">
      <c r="A484" t="s">
        <v>488</v>
      </c>
      <c r="B484" s="4">
        <v>44939</v>
      </c>
      <c r="C484" t="s">
        <v>7428</v>
      </c>
      <c r="D484" t="str">
        <f>VLOOKUP(Sales_Data!$C484,tbl_Customers[],2,FALSE)</f>
        <v>Customer_500</v>
      </c>
      <c r="E484" t="str">
        <f>VLOOKUP(tbl_Sales[[#This Row],[Customer_ID]],tbl_Customers[],5,0)</f>
        <v>West</v>
      </c>
      <c r="F484" t="s">
        <v>8525</v>
      </c>
      <c r="G484" t="str">
        <f>VLOOKUP(Sales_Data!$F484,tbl_Products[],2,FALSE)</f>
        <v>Product_56</v>
      </c>
      <c r="H484" t="str">
        <f>VLOOKUP(tbl_Sales[[#This Row],[Product_ID]],tbl_Products[],3,0)</f>
        <v>Apparel</v>
      </c>
      <c r="I484">
        <v>8</v>
      </c>
      <c r="J484" s="10">
        <f>VLOOKUP(tbl_Sales[[#This Row],[Product_ID]],tbl_Products[],4,0)</f>
        <v>3.21</v>
      </c>
      <c r="K484" s="6">
        <v>25.28</v>
      </c>
      <c r="L484" s="6">
        <f>tbl_Sales[[#This Row],[Price_per_Unit]]*tbl_Sales[[#This Row],[Quantity]]</f>
        <v>202.24</v>
      </c>
      <c r="M484" s="6">
        <f>tbl_Sales[[#This Row],[Cost_per_Unit]]*tbl_Sales[[#This Row],[Quantity]]</f>
        <v>25.68</v>
      </c>
      <c r="N484" s="6">
        <f>tbl_Sales[[#This Row],[Sales]]-tbl_Sales[[#This Row],[Total_Cost]]</f>
        <v>176.56</v>
      </c>
    </row>
    <row r="485" spans="1:14">
      <c r="A485" t="s">
        <v>489</v>
      </c>
      <c r="B485" s="4">
        <v>45264</v>
      </c>
      <c r="C485" t="s">
        <v>7429</v>
      </c>
      <c r="D485" t="str">
        <f>VLOOKUP(Sales_Data!$C485,tbl_Customers[],2,FALSE)</f>
        <v>Customer_1123</v>
      </c>
      <c r="E485" t="str">
        <f>VLOOKUP(tbl_Sales[[#This Row],[Customer_ID]],tbl_Customers[],5,0)</f>
        <v>West</v>
      </c>
      <c r="F485" t="s">
        <v>8554</v>
      </c>
      <c r="G485" t="str">
        <f>VLOOKUP(Sales_Data!$F485,tbl_Products[],2,FALSE)</f>
        <v>Product_55</v>
      </c>
      <c r="H485" t="str">
        <f>VLOOKUP(tbl_Sales[[#This Row],[Product_ID]],tbl_Products[],3,0)</f>
        <v>Apparel</v>
      </c>
      <c r="I485">
        <v>9</v>
      </c>
      <c r="J485" s="10">
        <f>VLOOKUP(tbl_Sales[[#This Row],[Product_ID]],tbl_Products[],4,0)</f>
        <v>36.08</v>
      </c>
      <c r="K485" s="6">
        <v>94.08</v>
      </c>
      <c r="L485" s="6">
        <f>tbl_Sales[[#This Row],[Price_per_Unit]]*tbl_Sales[[#This Row],[Quantity]]</f>
        <v>846.72</v>
      </c>
      <c r="M485" s="6">
        <f>tbl_Sales[[#This Row],[Cost_per_Unit]]*tbl_Sales[[#This Row],[Quantity]]</f>
        <v>324.71999999999997</v>
      </c>
      <c r="N485" s="6">
        <f>tbl_Sales[[#This Row],[Sales]]-tbl_Sales[[#This Row],[Total_Cost]]</f>
        <v>522</v>
      </c>
    </row>
    <row r="486" spans="1:14">
      <c r="A486" t="s">
        <v>490</v>
      </c>
      <c r="B486" s="4">
        <v>45025</v>
      </c>
      <c r="C486" t="s">
        <v>7430</v>
      </c>
      <c r="D486" t="str">
        <f>VLOOKUP(Sales_Data!$C486,tbl_Customers[],2,FALSE)</f>
        <v>Customer_326</v>
      </c>
      <c r="E486" t="str">
        <f>VLOOKUP(tbl_Sales[[#This Row],[Customer_ID]],tbl_Customers[],5,0)</f>
        <v>East</v>
      </c>
      <c r="F486" t="s">
        <v>8557</v>
      </c>
      <c r="G486" t="str">
        <f>VLOOKUP(Sales_Data!$F486,tbl_Products[],2,FALSE)</f>
        <v>Product_71</v>
      </c>
      <c r="H486" t="str">
        <f>VLOOKUP(tbl_Sales[[#This Row],[Product_ID]],tbl_Products[],3,0)</f>
        <v>Electronics</v>
      </c>
      <c r="I486">
        <v>7</v>
      </c>
      <c r="J486" s="10">
        <f>VLOOKUP(tbl_Sales[[#This Row],[Product_ID]],tbl_Products[],4,0)</f>
        <v>34.61</v>
      </c>
      <c r="K486" s="6">
        <v>76.97</v>
      </c>
      <c r="L486" s="6">
        <f>tbl_Sales[[#This Row],[Price_per_Unit]]*tbl_Sales[[#This Row],[Quantity]]</f>
        <v>538.79</v>
      </c>
      <c r="M486" s="6">
        <f>tbl_Sales[[#This Row],[Cost_per_Unit]]*tbl_Sales[[#This Row],[Quantity]]</f>
        <v>242.26999999999998</v>
      </c>
      <c r="N486" s="6">
        <f>tbl_Sales[[#This Row],[Sales]]-tbl_Sales[[#This Row],[Total_Cost]]</f>
        <v>296.52</v>
      </c>
    </row>
    <row r="487" spans="1:14">
      <c r="A487" t="s">
        <v>491</v>
      </c>
      <c r="B487" s="4">
        <v>45131</v>
      </c>
      <c r="C487" t="s">
        <v>7431</v>
      </c>
      <c r="D487" t="str">
        <f>VLOOKUP(Sales_Data!$C487,tbl_Customers[],2,FALSE)</f>
        <v>Customer_988</v>
      </c>
      <c r="E487" t="str">
        <f>VLOOKUP(tbl_Sales[[#This Row],[Customer_ID]],tbl_Customers[],5,0)</f>
        <v>South</v>
      </c>
      <c r="F487" t="s">
        <v>8549</v>
      </c>
      <c r="G487" t="str">
        <f>VLOOKUP(Sales_Data!$F487,tbl_Products[],2,FALSE)</f>
        <v>Product_18</v>
      </c>
      <c r="H487" t="str">
        <f>VLOOKUP(tbl_Sales[[#This Row],[Product_ID]],tbl_Products[],3,0)</f>
        <v>Health</v>
      </c>
      <c r="I487">
        <v>9</v>
      </c>
      <c r="J487" s="10">
        <f>VLOOKUP(tbl_Sales[[#This Row],[Product_ID]],tbl_Products[],4,0)</f>
        <v>41.18</v>
      </c>
      <c r="K487" s="6">
        <v>99.31</v>
      </c>
      <c r="L487" s="6">
        <f>tbl_Sales[[#This Row],[Price_per_Unit]]*tbl_Sales[[#This Row],[Quantity]]</f>
        <v>893.79</v>
      </c>
      <c r="M487" s="6">
        <f>tbl_Sales[[#This Row],[Cost_per_Unit]]*tbl_Sales[[#This Row],[Quantity]]</f>
        <v>370.62</v>
      </c>
      <c r="N487" s="6">
        <f>tbl_Sales[[#This Row],[Sales]]-tbl_Sales[[#This Row],[Total_Cost]]</f>
        <v>523.16999999999996</v>
      </c>
    </row>
    <row r="488" spans="1:14">
      <c r="A488" t="s">
        <v>492</v>
      </c>
      <c r="B488" s="4">
        <v>45095</v>
      </c>
      <c r="C488" t="s">
        <v>7059</v>
      </c>
      <c r="D488" t="str">
        <f>VLOOKUP(Sales_Data!$C488,tbl_Customers[],2,FALSE)</f>
        <v>Customer_787</v>
      </c>
      <c r="E488" t="str">
        <f>VLOOKUP(tbl_Sales[[#This Row],[Customer_ID]],tbl_Customers[],5,0)</f>
        <v>North</v>
      </c>
      <c r="F488" t="s">
        <v>8494</v>
      </c>
      <c r="G488" t="str">
        <f>VLOOKUP(Sales_Data!$F488,tbl_Products[],2,FALSE)</f>
        <v>Product_15</v>
      </c>
      <c r="H488" t="str">
        <f>VLOOKUP(tbl_Sales[[#This Row],[Product_ID]],tbl_Products[],3,0)</f>
        <v>Apparel</v>
      </c>
      <c r="I488">
        <v>9</v>
      </c>
      <c r="J488" s="10">
        <f>VLOOKUP(tbl_Sales[[#This Row],[Product_ID]],tbl_Products[],4,0)</f>
        <v>22.93</v>
      </c>
      <c r="K488" s="6">
        <v>27.88</v>
      </c>
      <c r="L488" s="6">
        <f>tbl_Sales[[#This Row],[Price_per_Unit]]*tbl_Sales[[#This Row],[Quantity]]</f>
        <v>250.92</v>
      </c>
      <c r="M488" s="6">
        <f>tbl_Sales[[#This Row],[Cost_per_Unit]]*tbl_Sales[[#This Row],[Quantity]]</f>
        <v>206.37</v>
      </c>
      <c r="N488" s="6">
        <f>tbl_Sales[[#This Row],[Sales]]-tbl_Sales[[#This Row],[Total_Cost]]</f>
        <v>44.549999999999983</v>
      </c>
    </row>
    <row r="489" spans="1:14">
      <c r="A489" t="s">
        <v>493</v>
      </c>
      <c r="B489" s="4">
        <v>45069</v>
      </c>
      <c r="C489" t="s">
        <v>7262</v>
      </c>
      <c r="D489" t="str">
        <f>VLOOKUP(Sales_Data!$C489,tbl_Customers[],2,FALSE)</f>
        <v>Customer_136</v>
      </c>
      <c r="E489" t="str">
        <f>VLOOKUP(tbl_Sales[[#This Row],[Customer_ID]],tbl_Customers[],5,0)</f>
        <v>North</v>
      </c>
      <c r="F489" t="s">
        <v>8559</v>
      </c>
      <c r="G489" t="str">
        <f>VLOOKUP(Sales_Data!$F489,tbl_Products[],2,FALSE)</f>
        <v>Product_57</v>
      </c>
      <c r="H489" t="str">
        <f>VLOOKUP(tbl_Sales[[#This Row],[Product_ID]],tbl_Products[],3,0)</f>
        <v>Toys</v>
      </c>
      <c r="I489">
        <v>2</v>
      </c>
      <c r="J489" s="10">
        <f>VLOOKUP(tbl_Sales[[#This Row],[Product_ID]],tbl_Products[],4,0)</f>
        <v>31.85</v>
      </c>
      <c r="K489" s="6">
        <v>48.69</v>
      </c>
      <c r="L489" s="6">
        <f>tbl_Sales[[#This Row],[Price_per_Unit]]*tbl_Sales[[#This Row],[Quantity]]</f>
        <v>97.38</v>
      </c>
      <c r="M489" s="6">
        <f>tbl_Sales[[#This Row],[Cost_per_Unit]]*tbl_Sales[[#This Row],[Quantity]]</f>
        <v>63.7</v>
      </c>
      <c r="N489" s="6">
        <f>tbl_Sales[[#This Row],[Sales]]-tbl_Sales[[#This Row],[Total_Cost]]</f>
        <v>33.679999999999993</v>
      </c>
    </row>
    <row r="490" spans="1:14">
      <c r="A490" t="s">
        <v>494</v>
      </c>
      <c r="B490" s="4">
        <v>44962</v>
      </c>
      <c r="C490" t="s">
        <v>7432</v>
      </c>
      <c r="D490" t="str">
        <f>VLOOKUP(Sales_Data!$C490,tbl_Customers[],2,FALSE)</f>
        <v>Customer_698</v>
      </c>
      <c r="E490" t="str">
        <f>VLOOKUP(tbl_Sales[[#This Row],[Customer_ID]],tbl_Customers[],5,0)</f>
        <v>North</v>
      </c>
      <c r="F490" t="s">
        <v>8539</v>
      </c>
      <c r="G490" t="str">
        <f>VLOOKUP(Sales_Data!$F490,tbl_Products[],2,FALSE)</f>
        <v>Product_16</v>
      </c>
      <c r="H490" t="str">
        <f>VLOOKUP(tbl_Sales[[#This Row],[Product_ID]],tbl_Products[],3,0)</f>
        <v>Home Goods</v>
      </c>
      <c r="I490">
        <v>6</v>
      </c>
      <c r="J490" s="10">
        <f>VLOOKUP(tbl_Sales[[#This Row],[Product_ID]],tbl_Products[],4,0)</f>
        <v>15.25</v>
      </c>
      <c r="K490" s="6">
        <v>13.44</v>
      </c>
      <c r="L490" s="6">
        <f>tbl_Sales[[#This Row],[Price_per_Unit]]*tbl_Sales[[#This Row],[Quantity]]</f>
        <v>80.64</v>
      </c>
      <c r="M490" s="6">
        <f>tbl_Sales[[#This Row],[Cost_per_Unit]]*tbl_Sales[[#This Row],[Quantity]]</f>
        <v>91.5</v>
      </c>
      <c r="N490" s="6">
        <f>tbl_Sales[[#This Row],[Sales]]-tbl_Sales[[#This Row],[Total_Cost]]</f>
        <v>-10.86</v>
      </c>
    </row>
    <row r="491" spans="1:14">
      <c r="A491" t="s">
        <v>495</v>
      </c>
      <c r="B491" s="4">
        <v>45069</v>
      </c>
      <c r="C491" t="s">
        <v>7258</v>
      </c>
      <c r="D491" t="str">
        <f>VLOOKUP(Sales_Data!$C491,tbl_Customers[],2,FALSE)</f>
        <v>Customer_427</v>
      </c>
      <c r="E491" t="str">
        <f>VLOOKUP(tbl_Sales[[#This Row],[Customer_ID]],tbl_Customers[],5,0)</f>
        <v>South</v>
      </c>
      <c r="F491" t="s">
        <v>8562</v>
      </c>
      <c r="G491" t="str">
        <f>VLOOKUP(Sales_Data!$F491,tbl_Products[],2,FALSE)</f>
        <v>Product_48</v>
      </c>
      <c r="H491" t="str">
        <f>VLOOKUP(tbl_Sales[[#This Row],[Product_ID]],tbl_Products[],3,0)</f>
        <v>Apparel</v>
      </c>
      <c r="I491">
        <v>9</v>
      </c>
      <c r="J491" s="10">
        <f>VLOOKUP(tbl_Sales[[#This Row],[Product_ID]],tbl_Products[],4,0)</f>
        <v>25.33</v>
      </c>
      <c r="K491" s="6">
        <v>64.75</v>
      </c>
      <c r="L491" s="6">
        <f>tbl_Sales[[#This Row],[Price_per_Unit]]*tbl_Sales[[#This Row],[Quantity]]</f>
        <v>582.75</v>
      </c>
      <c r="M491" s="6">
        <f>tbl_Sales[[#This Row],[Cost_per_Unit]]*tbl_Sales[[#This Row],[Quantity]]</f>
        <v>227.96999999999997</v>
      </c>
      <c r="N491" s="6">
        <f>tbl_Sales[[#This Row],[Sales]]-tbl_Sales[[#This Row],[Total_Cost]]</f>
        <v>354.78000000000003</v>
      </c>
    </row>
    <row r="492" spans="1:14">
      <c r="A492" t="s">
        <v>496</v>
      </c>
      <c r="B492" s="4">
        <v>45106</v>
      </c>
      <c r="C492" t="s">
        <v>7433</v>
      </c>
      <c r="D492" t="str">
        <f>VLOOKUP(Sales_Data!$C492,tbl_Customers[],2,FALSE)</f>
        <v>Customer_1422</v>
      </c>
      <c r="E492" t="str">
        <f>VLOOKUP(tbl_Sales[[#This Row],[Customer_ID]],tbl_Customers[],5,0)</f>
        <v>West</v>
      </c>
      <c r="F492" t="s">
        <v>8515</v>
      </c>
      <c r="G492" t="str">
        <f>VLOOKUP(Sales_Data!$F492,tbl_Products[],2,FALSE)</f>
        <v>Product_46</v>
      </c>
      <c r="H492" t="str">
        <f>VLOOKUP(tbl_Sales[[#This Row],[Product_ID]],tbl_Products[],3,0)</f>
        <v>Health</v>
      </c>
      <c r="I492">
        <v>5</v>
      </c>
      <c r="J492" s="10">
        <f>VLOOKUP(tbl_Sales[[#This Row],[Product_ID]],tbl_Products[],4,0)</f>
        <v>19.34</v>
      </c>
      <c r="K492" s="6">
        <v>81.98</v>
      </c>
      <c r="L492" s="6">
        <f>tbl_Sales[[#This Row],[Price_per_Unit]]*tbl_Sales[[#This Row],[Quantity]]</f>
        <v>409.90000000000003</v>
      </c>
      <c r="M492" s="6">
        <f>tbl_Sales[[#This Row],[Cost_per_Unit]]*tbl_Sales[[#This Row],[Quantity]]</f>
        <v>96.7</v>
      </c>
      <c r="N492" s="6">
        <f>tbl_Sales[[#This Row],[Sales]]-tbl_Sales[[#This Row],[Total_Cost]]</f>
        <v>313.20000000000005</v>
      </c>
    </row>
    <row r="493" spans="1:14">
      <c r="A493" t="s">
        <v>497</v>
      </c>
      <c r="B493" s="4">
        <v>45255</v>
      </c>
      <c r="C493" t="s">
        <v>7434</v>
      </c>
      <c r="D493" t="str">
        <f>VLOOKUP(Sales_Data!$C493,tbl_Customers[],2,FALSE)</f>
        <v>Customer_1211</v>
      </c>
      <c r="E493" t="str">
        <f>VLOOKUP(tbl_Sales[[#This Row],[Customer_ID]],tbl_Customers[],5,0)</f>
        <v>North</v>
      </c>
      <c r="F493" t="s">
        <v>8528</v>
      </c>
      <c r="G493" t="str">
        <f>VLOOKUP(Sales_Data!$F493,tbl_Products[],2,FALSE)</f>
        <v>Product_25</v>
      </c>
      <c r="H493" t="str">
        <f>VLOOKUP(tbl_Sales[[#This Row],[Product_ID]],tbl_Products[],3,0)</f>
        <v>Electronics</v>
      </c>
      <c r="I493">
        <v>4</v>
      </c>
      <c r="J493" s="10">
        <f>VLOOKUP(tbl_Sales[[#This Row],[Product_ID]],tbl_Products[],4,0)</f>
        <v>48.19</v>
      </c>
      <c r="K493" s="6">
        <v>89.07</v>
      </c>
      <c r="L493" s="6">
        <f>tbl_Sales[[#This Row],[Price_per_Unit]]*tbl_Sales[[#This Row],[Quantity]]</f>
        <v>356.28</v>
      </c>
      <c r="M493" s="6">
        <f>tbl_Sales[[#This Row],[Cost_per_Unit]]*tbl_Sales[[#This Row],[Quantity]]</f>
        <v>192.76</v>
      </c>
      <c r="N493" s="6">
        <f>tbl_Sales[[#This Row],[Sales]]-tbl_Sales[[#This Row],[Total_Cost]]</f>
        <v>163.51999999999998</v>
      </c>
    </row>
    <row r="494" spans="1:14">
      <c r="A494" t="s">
        <v>498</v>
      </c>
      <c r="B494" s="4">
        <v>45187</v>
      </c>
      <c r="C494" t="s">
        <v>7435</v>
      </c>
      <c r="D494" t="str">
        <f>VLOOKUP(Sales_Data!$C494,tbl_Customers[],2,FALSE)</f>
        <v>Customer_883</v>
      </c>
      <c r="E494" t="str">
        <f>VLOOKUP(tbl_Sales[[#This Row],[Customer_ID]],tbl_Customers[],5,0)</f>
        <v>North</v>
      </c>
      <c r="F494" t="s">
        <v>8538</v>
      </c>
      <c r="G494" t="str">
        <f>VLOOKUP(Sales_Data!$F494,tbl_Products[],2,FALSE)</f>
        <v>Product_44</v>
      </c>
      <c r="H494" t="str">
        <f>VLOOKUP(tbl_Sales[[#This Row],[Product_ID]],tbl_Products[],3,0)</f>
        <v>Electronics</v>
      </c>
      <c r="I494">
        <v>5</v>
      </c>
      <c r="J494" s="10">
        <f>VLOOKUP(tbl_Sales[[#This Row],[Product_ID]],tbl_Products[],4,0)</f>
        <v>39.729999999999997</v>
      </c>
      <c r="K494" s="6">
        <v>88.87</v>
      </c>
      <c r="L494" s="6">
        <f>tbl_Sales[[#This Row],[Price_per_Unit]]*tbl_Sales[[#This Row],[Quantity]]</f>
        <v>444.35</v>
      </c>
      <c r="M494" s="6">
        <f>tbl_Sales[[#This Row],[Cost_per_Unit]]*tbl_Sales[[#This Row],[Quantity]]</f>
        <v>198.64999999999998</v>
      </c>
      <c r="N494" s="6">
        <f>tbl_Sales[[#This Row],[Sales]]-tbl_Sales[[#This Row],[Total_Cost]]</f>
        <v>245.70000000000005</v>
      </c>
    </row>
    <row r="495" spans="1:14">
      <c r="A495" t="s">
        <v>499</v>
      </c>
      <c r="B495" s="4">
        <v>45131</v>
      </c>
      <c r="C495" t="s">
        <v>7436</v>
      </c>
      <c r="D495" t="str">
        <f>VLOOKUP(Sales_Data!$C495,tbl_Customers[],2,FALSE)</f>
        <v>Customer_892</v>
      </c>
      <c r="E495" t="str">
        <f>VLOOKUP(tbl_Sales[[#This Row],[Customer_ID]],tbl_Customers[],5,0)</f>
        <v>East</v>
      </c>
      <c r="F495" t="s">
        <v>8525</v>
      </c>
      <c r="G495" t="str">
        <f>VLOOKUP(Sales_Data!$F495,tbl_Products[],2,FALSE)</f>
        <v>Product_56</v>
      </c>
      <c r="H495" t="str">
        <f>VLOOKUP(tbl_Sales[[#This Row],[Product_ID]],tbl_Products[],3,0)</f>
        <v>Apparel</v>
      </c>
      <c r="I495">
        <v>6</v>
      </c>
      <c r="J495" s="10">
        <f>VLOOKUP(tbl_Sales[[#This Row],[Product_ID]],tbl_Products[],4,0)</f>
        <v>3.21</v>
      </c>
      <c r="K495" s="6">
        <v>7.82</v>
      </c>
      <c r="L495" s="6">
        <f>tbl_Sales[[#This Row],[Price_per_Unit]]*tbl_Sales[[#This Row],[Quantity]]</f>
        <v>46.92</v>
      </c>
      <c r="M495" s="6">
        <f>tbl_Sales[[#This Row],[Cost_per_Unit]]*tbl_Sales[[#This Row],[Quantity]]</f>
        <v>19.259999999999998</v>
      </c>
      <c r="N495" s="6">
        <f>tbl_Sales[[#This Row],[Sales]]-tbl_Sales[[#This Row],[Total_Cost]]</f>
        <v>27.660000000000004</v>
      </c>
    </row>
    <row r="496" spans="1:14">
      <c r="A496" t="s">
        <v>500</v>
      </c>
      <c r="B496" s="4">
        <v>45274</v>
      </c>
      <c r="C496" t="s">
        <v>7437</v>
      </c>
      <c r="D496" t="str">
        <f>VLOOKUP(Sales_Data!$C496,tbl_Customers[],2,FALSE)</f>
        <v>Customer_1162</v>
      </c>
      <c r="E496" t="str">
        <f>VLOOKUP(tbl_Sales[[#This Row],[Customer_ID]],tbl_Customers[],5,0)</f>
        <v>East</v>
      </c>
      <c r="F496" t="s">
        <v>8564</v>
      </c>
      <c r="G496" t="str">
        <f>VLOOKUP(Sales_Data!$F496,tbl_Products[],2,FALSE)</f>
        <v>Product_8</v>
      </c>
      <c r="H496" t="str">
        <f>VLOOKUP(tbl_Sales[[#This Row],[Product_ID]],tbl_Products[],3,0)</f>
        <v>Electronics</v>
      </c>
      <c r="I496">
        <v>8</v>
      </c>
      <c r="J496" s="10">
        <f>VLOOKUP(tbl_Sales[[#This Row],[Product_ID]],tbl_Products[],4,0)</f>
        <v>22.03</v>
      </c>
      <c r="K496" s="6">
        <v>86.18</v>
      </c>
      <c r="L496" s="6">
        <f>tbl_Sales[[#This Row],[Price_per_Unit]]*tbl_Sales[[#This Row],[Quantity]]</f>
        <v>689.44</v>
      </c>
      <c r="M496" s="6">
        <f>tbl_Sales[[#This Row],[Cost_per_Unit]]*tbl_Sales[[#This Row],[Quantity]]</f>
        <v>176.24</v>
      </c>
      <c r="N496" s="6">
        <f>tbl_Sales[[#This Row],[Sales]]-tbl_Sales[[#This Row],[Total_Cost]]</f>
        <v>513.20000000000005</v>
      </c>
    </row>
    <row r="497" spans="1:14">
      <c r="A497" t="s">
        <v>501</v>
      </c>
      <c r="B497" s="4">
        <v>45201</v>
      </c>
      <c r="C497" t="s">
        <v>7438</v>
      </c>
      <c r="D497" t="str">
        <f>VLOOKUP(Sales_Data!$C497,tbl_Customers[],2,FALSE)</f>
        <v>Customer_701</v>
      </c>
      <c r="E497" t="str">
        <f>VLOOKUP(tbl_Sales[[#This Row],[Customer_ID]],tbl_Customers[],5,0)</f>
        <v>East</v>
      </c>
      <c r="F497" t="s">
        <v>8565</v>
      </c>
      <c r="G497" t="str">
        <f>VLOOKUP(Sales_Data!$F497,tbl_Products[],2,FALSE)</f>
        <v>Product_31</v>
      </c>
      <c r="H497" t="str">
        <f>VLOOKUP(tbl_Sales[[#This Row],[Product_ID]],tbl_Products[],3,0)</f>
        <v>Apparel</v>
      </c>
      <c r="I497">
        <v>1</v>
      </c>
      <c r="J497" s="10">
        <f>VLOOKUP(tbl_Sales[[#This Row],[Product_ID]],tbl_Products[],4,0)</f>
        <v>3.66</v>
      </c>
      <c r="K497" s="6">
        <v>68.56</v>
      </c>
      <c r="L497" s="6">
        <f>tbl_Sales[[#This Row],[Price_per_Unit]]*tbl_Sales[[#This Row],[Quantity]]</f>
        <v>68.56</v>
      </c>
      <c r="M497" s="6">
        <f>tbl_Sales[[#This Row],[Cost_per_Unit]]*tbl_Sales[[#This Row],[Quantity]]</f>
        <v>3.66</v>
      </c>
      <c r="N497" s="6">
        <f>tbl_Sales[[#This Row],[Sales]]-tbl_Sales[[#This Row],[Total_Cost]]</f>
        <v>64.900000000000006</v>
      </c>
    </row>
    <row r="498" spans="1:14">
      <c r="A498" t="s">
        <v>502</v>
      </c>
      <c r="B498" s="4">
        <v>45096</v>
      </c>
      <c r="C498" t="s">
        <v>7439</v>
      </c>
      <c r="D498" t="str">
        <f>VLOOKUP(Sales_Data!$C498,tbl_Customers[],2,FALSE)</f>
        <v>Customer_1116</v>
      </c>
      <c r="E498" t="str">
        <f>VLOOKUP(tbl_Sales[[#This Row],[Customer_ID]],tbl_Customers[],5,0)</f>
        <v>East</v>
      </c>
      <c r="F498" t="s">
        <v>8499</v>
      </c>
      <c r="G498" t="str">
        <f>VLOOKUP(Sales_Data!$F498,tbl_Products[],2,FALSE)</f>
        <v>Product_30</v>
      </c>
      <c r="H498" t="str">
        <f>VLOOKUP(tbl_Sales[[#This Row],[Product_ID]],tbl_Products[],3,0)</f>
        <v>Apparel</v>
      </c>
      <c r="I498">
        <v>4</v>
      </c>
      <c r="J498" s="10">
        <f>VLOOKUP(tbl_Sales[[#This Row],[Product_ID]],tbl_Products[],4,0)</f>
        <v>49.21</v>
      </c>
      <c r="K498" s="6">
        <v>21.3</v>
      </c>
      <c r="L498" s="6">
        <f>tbl_Sales[[#This Row],[Price_per_Unit]]*tbl_Sales[[#This Row],[Quantity]]</f>
        <v>85.2</v>
      </c>
      <c r="M498" s="6">
        <f>tbl_Sales[[#This Row],[Cost_per_Unit]]*tbl_Sales[[#This Row],[Quantity]]</f>
        <v>196.84</v>
      </c>
      <c r="N498" s="6">
        <f>tbl_Sales[[#This Row],[Sales]]-tbl_Sales[[#This Row],[Total_Cost]]</f>
        <v>-111.64</v>
      </c>
    </row>
    <row r="499" spans="1:14">
      <c r="A499" t="s">
        <v>503</v>
      </c>
      <c r="B499" s="4">
        <v>44941</v>
      </c>
      <c r="C499" t="s">
        <v>7433</v>
      </c>
      <c r="D499" t="str">
        <f>VLOOKUP(Sales_Data!$C499,tbl_Customers[],2,FALSE)</f>
        <v>Customer_1422</v>
      </c>
      <c r="E499" t="str">
        <f>VLOOKUP(tbl_Sales[[#This Row],[Customer_ID]],tbl_Customers[],5,0)</f>
        <v>West</v>
      </c>
      <c r="F499" t="s">
        <v>8527</v>
      </c>
      <c r="G499" t="str">
        <f>VLOOKUP(Sales_Data!$F499,tbl_Products[],2,FALSE)</f>
        <v>Product_12</v>
      </c>
      <c r="H499" t="str">
        <f>VLOOKUP(tbl_Sales[[#This Row],[Product_ID]],tbl_Products[],3,0)</f>
        <v>Toys</v>
      </c>
      <c r="I499">
        <v>6</v>
      </c>
      <c r="J499" s="10">
        <f>VLOOKUP(tbl_Sales[[#This Row],[Product_ID]],tbl_Products[],4,0)</f>
        <v>8.02</v>
      </c>
      <c r="K499" s="6">
        <v>35.79</v>
      </c>
      <c r="L499" s="6">
        <f>tbl_Sales[[#This Row],[Price_per_Unit]]*tbl_Sales[[#This Row],[Quantity]]</f>
        <v>214.74</v>
      </c>
      <c r="M499" s="6">
        <f>tbl_Sales[[#This Row],[Cost_per_Unit]]*tbl_Sales[[#This Row],[Quantity]]</f>
        <v>48.12</v>
      </c>
      <c r="N499" s="6">
        <f>tbl_Sales[[#This Row],[Sales]]-tbl_Sales[[#This Row],[Total_Cost]]</f>
        <v>166.62</v>
      </c>
    </row>
    <row r="500" spans="1:14">
      <c r="A500" t="s">
        <v>504</v>
      </c>
      <c r="B500" s="4">
        <v>44986</v>
      </c>
      <c r="C500" t="s">
        <v>7440</v>
      </c>
      <c r="D500" t="str">
        <f>VLOOKUP(Sales_Data!$C500,tbl_Customers[],2,FALSE)</f>
        <v>Customer_484</v>
      </c>
      <c r="E500" t="str">
        <f>VLOOKUP(tbl_Sales[[#This Row],[Customer_ID]],tbl_Customers[],5,0)</f>
        <v>North</v>
      </c>
      <c r="F500" t="s">
        <v>8514</v>
      </c>
      <c r="G500" t="str">
        <f>VLOOKUP(Sales_Data!$F500,tbl_Products[],2,FALSE)</f>
        <v>Product_2</v>
      </c>
      <c r="H500" t="str">
        <f>VLOOKUP(tbl_Sales[[#This Row],[Product_ID]],tbl_Products[],3,0)</f>
        <v>Health</v>
      </c>
      <c r="I500">
        <v>3</v>
      </c>
      <c r="J500" s="10">
        <f>VLOOKUP(tbl_Sales[[#This Row],[Product_ID]],tbl_Products[],4,0)</f>
        <v>12.41</v>
      </c>
      <c r="K500" s="6">
        <v>98.97</v>
      </c>
      <c r="L500" s="6">
        <f>tbl_Sales[[#This Row],[Price_per_Unit]]*tbl_Sales[[#This Row],[Quantity]]</f>
        <v>296.90999999999997</v>
      </c>
      <c r="M500" s="6">
        <f>tbl_Sales[[#This Row],[Cost_per_Unit]]*tbl_Sales[[#This Row],[Quantity]]</f>
        <v>37.230000000000004</v>
      </c>
      <c r="N500" s="6">
        <f>tbl_Sales[[#This Row],[Sales]]-tbl_Sales[[#This Row],[Total_Cost]]</f>
        <v>259.67999999999995</v>
      </c>
    </row>
    <row r="501" spans="1:14">
      <c r="A501" t="s">
        <v>505</v>
      </c>
      <c r="B501" s="4">
        <v>45060</v>
      </c>
      <c r="C501" t="s">
        <v>7441</v>
      </c>
      <c r="D501" t="str">
        <f>VLOOKUP(Sales_Data!$C501,tbl_Customers[],2,FALSE)</f>
        <v>Customer_355</v>
      </c>
      <c r="E501" t="str">
        <f>VLOOKUP(tbl_Sales[[#This Row],[Customer_ID]],tbl_Customers[],5,0)</f>
        <v>East</v>
      </c>
      <c r="F501" t="s">
        <v>8499</v>
      </c>
      <c r="G501" t="str">
        <f>VLOOKUP(Sales_Data!$F501,tbl_Products[],2,FALSE)</f>
        <v>Product_30</v>
      </c>
      <c r="H501" t="str">
        <f>VLOOKUP(tbl_Sales[[#This Row],[Product_ID]],tbl_Products[],3,0)</f>
        <v>Apparel</v>
      </c>
      <c r="I501">
        <v>6</v>
      </c>
      <c r="J501" s="10">
        <f>VLOOKUP(tbl_Sales[[#This Row],[Product_ID]],tbl_Products[],4,0)</f>
        <v>49.21</v>
      </c>
      <c r="K501" s="6">
        <v>86.88</v>
      </c>
      <c r="L501" s="6">
        <f>tbl_Sales[[#This Row],[Price_per_Unit]]*tbl_Sales[[#This Row],[Quantity]]</f>
        <v>521.28</v>
      </c>
      <c r="M501" s="6">
        <f>tbl_Sales[[#This Row],[Cost_per_Unit]]*tbl_Sales[[#This Row],[Quantity]]</f>
        <v>295.26</v>
      </c>
      <c r="N501" s="6">
        <f>tbl_Sales[[#This Row],[Sales]]-tbl_Sales[[#This Row],[Total_Cost]]</f>
        <v>226.01999999999998</v>
      </c>
    </row>
    <row r="502" spans="1:14">
      <c r="A502" t="s">
        <v>506</v>
      </c>
      <c r="B502" s="4">
        <v>45018</v>
      </c>
      <c r="C502" t="s">
        <v>7442</v>
      </c>
      <c r="D502" t="str">
        <f>VLOOKUP(Sales_Data!$C502,tbl_Customers[],2,FALSE)</f>
        <v>Customer_1358</v>
      </c>
      <c r="E502" t="str">
        <f>VLOOKUP(tbl_Sales[[#This Row],[Customer_ID]],tbl_Customers[],5,0)</f>
        <v>North</v>
      </c>
      <c r="F502" t="s">
        <v>8519</v>
      </c>
      <c r="G502" t="str">
        <f>VLOOKUP(Sales_Data!$F502,tbl_Products[],2,FALSE)</f>
        <v>Product_53</v>
      </c>
      <c r="H502" t="str">
        <f>VLOOKUP(tbl_Sales[[#This Row],[Product_ID]],tbl_Products[],3,0)</f>
        <v>Electronics</v>
      </c>
      <c r="I502">
        <v>3</v>
      </c>
      <c r="J502" s="10">
        <f>VLOOKUP(tbl_Sales[[#This Row],[Product_ID]],tbl_Products[],4,0)</f>
        <v>21.34</v>
      </c>
      <c r="K502" s="6">
        <v>74.47</v>
      </c>
      <c r="L502" s="6">
        <f>tbl_Sales[[#This Row],[Price_per_Unit]]*tbl_Sales[[#This Row],[Quantity]]</f>
        <v>223.41</v>
      </c>
      <c r="M502" s="6">
        <f>tbl_Sales[[#This Row],[Cost_per_Unit]]*tbl_Sales[[#This Row],[Quantity]]</f>
        <v>64.02</v>
      </c>
      <c r="N502" s="6">
        <f>tbl_Sales[[#This Row],[Sales]]-tbl_Sales[[#This Row],[Total_Cost]]</f>
        <v>159.38999999999999</v>
      </c>
    </row>
    <row r="503" spans="1:14">
      <c r="A503" t="s">
        <v>507</v>
      </c>
      <c r="B503" s="4">
        <v>45224</v>
      </c>
      <c r="C503" t="s">
        <v>7443</v>
      </c>
      <c r="D503" t="str">
        <f>VLOOKUP(Sales_Data!$C503,tbl_Customers[],2,FALSE)</f>
        <v>Customer_1372</v>
      </c>
      <c r="E503" t="str">
        <f>VLOOKUP(tbl_Sales[[#This Row],[Customer_ID]],tbl_Customers[],5,0)</f>
        <v>East</v>
      </c>
      <c r="F503" t="s">
        <v>8567</v>
      </c>
      <c r="G503" t="str">
        <f>VLOOKUP(Sales_Data!$F503,tbl_Products[],2,FALSE)</f>
        <v>Product_69</v>
      </c>
      <c r="H503" t="str">
        <f>VLOOKUP(tbl_Sales[[#This Row],[Product_ID]],tbl_Products[],3,0)</f>
        <v>Home Goods</v>
      </c>
      <c r="I503">
        <v>1</v>
      </c>
      <c r="J503" s="10">
        <f>VLOOKUP(tbl_Sales[[#This Row],[Product_ID]],tbl_Products[],4,0)</f>
        <v>8.86</v>
      </c>
      <c r="K503" s="6">
        <v>64.22</v>
      </c>
      <c r="L503" s="6">
        <f>tbl_Sales[[#This Row],[Price_per_Unit]]*tbl_Sales[[#This Row],[Quantity]]</f>
        <v>64.22</v>
      </c>
      <c r="M503" s="6">
        <f>tbl_Sales[[#This Row],[Cost_per_Unit]]*tbl_Sales[[#This Row],[Quantity]]</f>
        <v>8.86</v>
      </c>
      <c r="N503" s="6">
        <f>tbl_Sales[[#This Row],[Sales]]-tbl_Sales[[#This Row],[Total_Cost]]</f>
        <v>55.36</v>
      </c>
    </row>
    <row r="504" spans="1:14">
      <c r="A504" t="s">
        <v>508</v>
      </c>
      <c r="B504" s="4">
        <v>45062</v>
      </c>
      <c r="C504" t="s">
        <v>7444</v>
      </c>
      <c r="D504" t="str">
        <f>VLOOKUP(Sales_Data!$C504,tbl_Customers[],2,FALSE)</f>
        <v>Customer_160</v>
      </c>
      <c r="E504" t="str">
        <f>VLOOKUP(tbl_Sales[[#This Row],[Customer_ID]],tbl_Customers[],5,0)</f>
        <v>North</v>
      </c>
      <c r="F504" t="s">
        <v>8497</v>
      </c>
      <c r="G504" t="str">
        <f>VLOOKUP(Sales_Data!$F504,tbl_Products[],2,FALSE)</f>
        <v>Product_73</v>
      </c>
      <c r="H504" t="str">
        <f>VLOOKUP(tbl_Sales[[#This Row],[Product_ID]],tbl_Products[],3,0)</f>
        <v>Apparel</v>
      </c>
      <c r="I504">
        <v>7</v>
      </c>
      <c r="J504" s="10">
        <f>VLOOKUP(tbl_Sales[[#This Row],[Product_ID]],tbl_Products[],4,0)</f>
        <v>1.21</v>
      </c>
      <c r="K504" s="6">
        <v>71.099999999999994</v>
      </c>
      <c r="L504" s="6">
        <f>tbl_Sales[[#This Row],[Price_per_Unit]]*tbl_Sales[[#This Row],[Quantity]]</f>
        <v>497.69999999999993</v>
      </c>
      <c r="M504" s="6">
        <f>tbl_Sales[[#This Row],[Cost_per_Unit]]*tbl_Sales[[#This Row],[Quantity]]</f>
        <v>8.4699999999999989</v>
      </c>
      <c r="N504" s="6">
        <f>tbl_Sales[[#This Row],[Sales]]-tbl_Sales[[#This Row],[Total_Cost]]</f>
        <v>489.2299999999999</v>
      </c>
    </row>
    <row r="505" spans="1:14">
      <c r="A505" t="s">
        <v>509</v>
      </c>
      <c r="B505" s="4">
        <v>44946</v>
      </c>
      <c r="C505" t="s">
        <v>7046</v>
      </c>
      <c r="D505" t="str">
        <f>VLOOKUP(Sales_Data!$C505,tbl_Customers[],2,FALSE)</f>
        <v>Customer_1458</v>
      </c>
      <c r="E505" t="str">
        <f>VLOOKUP(tbl_Sales[[#This Row],[Customer_ID]],tbl_Customers[],5,0)</f>
        <v>West</v>
      </c>
      <c r="F505" t="s">
        <v>8495</v>
      </c>
      <c r="G505" t="str">
        <f>VLOOKUP(Sales_Data!$F505,tbl_Products[],2,FALSE)</f>
        <v>Product_6</v>
      </c>
      <c r="H505" t="str">
        <f>VLOOKUP(tbl_Sales[[#This Row],[Product_ID]],tbl_Products[],3,0)</f>
        <v>Apparel</v>
      </c>
      <c r="I505">
        <v>5</v>
      </c>
      <c r="J505" s="10">
        <f>VLOOKUP(tbl_Sales[[#This Row],[Product_ID]],tbl_Products[],4,0)</f>
        <v>33.65</v>
      </c>
      <c r="K505" s="6">
        <v>86.35</v>
      </c>
      <c r="L505" s="6">
        <f>tbl_Sales[[#This Row],[Price_per_Unit]]*tbl_Sales[[#This Row],[Quantity]]</f>
        <v>431.75</v>
      </c>
      <c r="M505" s="6">
        <f>tbl_Sales[[#This Row],[Cost_per_Unit]]*tbl_Sales[[#This Row],[Quantity]]</f>
        <v>168.25</v>
      </c>
      <c r="N505" s="6">
        <f>tbl_Sales[[#This Row],[Sales]]-tbl_Sales[[#This Row],[Total_Cost]]</f>
        <v>263.5</v>
      </c>
    </row>
    <row r="506" spans="1:14">
      <c r="A506" t="s">
        <v>510</v>
      </c>
      <c r="B506" s="4">
        <v>44982</v>
      </c>
      <c r="C506" t="s">
        <v>7355</v>
      </c>
      <c r="D506" t="str">
        <f>VLOOKUP(Sales_Data!$C506,tbl_Customers[],2,FALSE)</f>
        <v>Customer_1176</v>
      </c>
      <c r="E506" t="str">
        <f>VLOOKUP(tbl_Sales[[#This Row],[Customer_ID]],tbl_Customers[],5,0)</f>
        <v>South</v>
      </c>
      <c r="F506" t="s">
        <v>8514</v>
      </c>
      <c r="G506" t="str">
        <f>VLOOKUP(Sales_Data!$F506,tbl_Products[],2,FALSE)</f>
        <v>Product_2</v>
      </c>
      <c r="H506" t="str">
        <f>VLOOKUP(tbl_Sales[[#This Row],[Product_ID]],tbl_Products[],3,0)</f>
        <v>Health</v>
      </c>
      <c r="I506">
        <v>8</v>
      </c>
      <c r="J506" s="10">
        <f>VLOOKUP(tbl_Sales[[#This Row],[Product_ID]],tbl_Products[],4,0)</f>
        <v>12.41</v>
      </c>
      <c r="K506" s="6">
        <v>87.59</v>
      </c>
      <c r="L506" s="6">
        <f>tbl_Sales[[#This Row],[Price_per_Unit]]*tbl_Sales[[#This Row],[Quantity]]</f>
        <v>700.72</v>
      </c>
      <c r="M506" s="6">
        <f>tbl_Sales[[#This Row],[Cost_per_Unit]]*tbl_Sales[[#This Row],[Quantity]]</f>
        <v>99.28</v>
      </c>
      <c r="N506" s="6">
        <f>tbl_Sales[[#This Row],[Sales]]-tbl_Sales[[#This Row],[Total_Cost]]</f>
        <v>601.44000000000005</v>
      </c>
    </row>
    <row r="507" spans="1:14">
      <c r="A507" t="s">
        <v>511</v>
      </c>
      <c r="B507" s="4">
        <v>45232</v>
      </c>
      <c r="C507" t="s">
        <v>7445</v>
      </c>
      <c r="D507" t="str">
        <f>VLOOKUP(Sales_Data!$C507,tbl_Customers[],2,FALSE)</f>
        <v>Customer_997</v>
      </c>
      <c r="E507" t="str">
        <f>VLOOKUP(tbl_Sales[[#This Row],[Customer_ID]],tbl_Customers[],5,0)</f>
        <v>South</v>
      </c>
      <c r="F507" t="s">
        <v>8523</v>
      </c>
      <c r="G507" t="str">
        <f>VLOOKUP(Sales_Data!$F507,tbl_Products[],2,FALSE)</f>
        <v>Product_32</v>
      </c>
      <c r="H507" t="str">
        <f>VLOOKUP(tbl_Sales[[#This Row],[Product_ID]],tbl_Products[],3,0)</f>
        <v>Home Goods</v>
      </c>
      <c r="I507">
        <v>9</v>
      </c>
      <c r="J507" s="10">
        <f>VLOOKUP(tbl_Sales[[#This Row],[Product_ID]],tbl_Products[],4,0)</f>
        <v>24.03</v>
      </c>
      <c r="K507" s="6">
        <v>13.46</v>
      </c>
      <c r="L507" s="6">
        <f>tbl_Sales[[#This Row],[Price_per_Unit]]*tbl_Sales[[#This Row],[Quantity]]</f>
        <v>121.14000000000001</v>
      </c>
      <c r="M507" s="6">
        <f>tbl_Sales[[#This Row],[Cost_per_Unit]]*tbl_Sales[[#This Row],[Quantity]]</f>
        <v>216.27</v>
      </c>
      <c r="N507" s="6">
        <f>tbl_Sales[[#This Row],[Sales]]-tbl_Sales[[#This Row],[Total_Cost]]</f>
        <v>-95.13</v>
      </c>
    </row>
    <row r="508" spans="1:14">
      <c r="A508" t="s">
        <v>512</v>
      </c>
      <c r="B508" s="4">
        <v>45149</v>
      </c>
      <c r="C508" t="s">
        <v>7341</v>
      </c>
      <c r="D508" t="str">
        <f>VLOOKUP(Sales_Data!$C508,tbl_Customers[],2,FALSE)</f>
        <v>Customer_235</v>
      </c>
      <c r="E508" t="str">
        <f>VLOOKUP(tbl_Sales[[#This Row],[Customer_ID]],tbl_Customers[],5,0)</f>
        <v>West</v>
      </c>
      <c r="F508" t="s">
        <v>8564</v>
      </c>
      <c r="G508" t="str">
        <f>VLOOKUP(Sales_Data!$F508,tbl_Products[],2,FALSE)</f>
        <v>Product_8</v>
      </c>
      <c r="H508" t="str">
        <f>VLOOKUP(tbl_Sales[[#This Row],[Product_ID]],tbl_Products[],3,0)</f>
        <v>Electronics</v>
      </c>
      <c r="I508">
        <v>4</v>
      </c>
      <c r="J508" s="10">
        <f>VLOOKUP(tbl_Sales[[#This Row],[Product_ID]],tbl_Products[],4,0)</f>
        <v>22.03</v>
      </c>
      <c r="K508" s="6">
        <v>48.95</v>
      </c>
      <c r="L508" s="6">
        <f>tbl_Sales[[#This Row],[Price_per_Unit]]*tbl_Sales[[#This Row],[Quantity]]</f>
        <v>195.8</v>
      </c>
      <c r="M508" s="6">
        <f>tbl_Sales[[#This Row],[Cost_per_Unit]]*tbl_Sales[[#This Row],[Quantity]]</f>
        <v>88.12</v>
      </c>
      <c r="N508" s="6">
        <f>tbl_Sales[[#This Row],[Sales]]-tbl_Sales[[#This Row],[Total_Cost]]</f>
        <v>107.68</v>
      </c>
    </row>
    <row r="509" spans="1:14">
      <c r="A509" t="s">
        <v>513</v>
      </c>
      <c r="B509" s="4">
        <v>45103</v>
      </c>
      <c r="C509" t="s">
        <v>7446</v>
      </c>
      <c r="D509" t="str">
        <f>VLOOKUP(Sales_Data!$C509,tbl_Customers[],2,FALSE)</f>
        <v>Customer_1213</v>
      </c>
      <c r="E509" t="str">
        <f>VLOOKUP(tbl_Sales[[#This Row],[Customer_ID]],tbl_Customers[],5,0)</f>
        <v>West</v>
      </c>
      <c r="F509" t="s">
        <v>8566</v>
      </c>
      <c r="G509" t="str">
        <f>VLOOKUP(Sales_Data!$F509,tbl_Products[],2,FALSE)</f>
        <v>Product_10</v>
      </c>
      <c r="H509" t="str">
        <f>VLOOKUP(tbl_Sales[[#This Row],[Product_ID]],tbl_Products[],3,0)</f>
        <v>Apparel</v>
      </c>
      <c r="I509">
        <v>2</v>
      </c>
      <c r="J509" s="10">
        <f>VLOOKUP(tbl_Sales[[#This Row],[Product_ID]],tbl_Products[],4,0)</f>
        <v>14.95</v>
      </c>
      <c r="K509" s="6">
        <v>80.78</v>
      </c>
      <c r="L509" s="6">
        <f>tbl_Sales[[#This Row],[Price_per_Unit]]*tbl_Sales[[#This Row],[Quantity]]</f>
        <v>161.56</v>
      </c>
      <c r="M509" s="6">
        <f>tbl_Sales[[#This Row],[Cost_per_Unit]]*tbl_Sales[[#This Row],[Quantity]]</f>
        <v>29.9</v>
      </c>
      <c r="N509" s="6">
        <f>tbl_Sales[[#This Row],[Sales]]-tbl_Sales[[#This Row],[Total_Cost]]</f>
        <v>131.66</v>
      </c>
    </row>
    <row r="510" spans="1:14">
      <c r="A510" t="s">
        <v>514</v>
      </c>
      <c r="B510" s="4">
        <v>45087</v>
      </c>
      <c r="C510" t="s">
        <v>7371</v>
      </c>
      <c r="D510" t="str">
        <f>VLOOKUP(Sales_Data!$C510,tbl_Customers[],2,FALSE)</f>
        <v>Customer_1221</v>
      </c>
      <c r="E510" t="str">
        <f>VLOOKUP(tbl_Sales[[#This Row],[Customer_ID]],tbl_Customers[],5,0)</f>
        <v>North</v>
      </c>
      <c r="F510" t="s">
        <v>8564</v>
      </c>
      <c r="G510" t="str">
        <f>VLOOKUP(Sales_Data!$F510,tbl_Products[],2,FALSE)</f>
        <v>Product_8</v>
      </c>
      <c r="H510" t="str">
        <f>VLOOKUP(tbl_Sales[[#This Row],[Product_ID]],tbl_Products[],3,0)</f>
        <v>Electronics</v>
      </c>
      <c r="I510">
        <v>5</v>
      </c>
      <c r="J510" s="10">
        <f>VLOOKUP(tbl_Sales[[#This Row],[Product_ID]],tbl_Products[],4,0)</f>
        <v>22.03</v>
      </c>
      <c r="K510" s="6">
        <v>37.07</v>
      </c>
      <c r="L510" s="6">
        <f>tbl_Sales[[#This Row],[Price_per_Unit]]*tbl_Sales[[#This Row],[Quantity]]</f>
        <v>185.35</v>
      </c>
      <c r="M510" s="6">
        <f>tbl_Sales[[#This Row],[Cost_per_Unit]]*tbl_Sales[[#This Row],[Quantity]]</f>
        <v>110.15</v>
      </c>
      <c r="N510" s="6">
        <f>tbl_Sales[[#This Row],[Sales]]-tbl_Sales[[#This Row],[Total_Cost]]</f>
        <v>75.199999999999989</v>
      </c>
    </row>
    <row r="511" spans="1:14">
      <c r="A511" t="s">
        <v>515</v>
      </c>
      <c r="B511" s="4">
        <v>45150</v>
      </c>
      <c r="C511" t="s">
        <v>7447</v>
      </c>
      <c r="D511" t="str">
        <f>VLOOKUP(Sales_Data!$C511,tbl_Customers[],2,FALSE)</f>
        <v>Customer_949</v>
      </c>
      <c r="E511" t="str">
        <f>VLOOKUP(tbl_Sales[[#This Row],[Customer_ID]],tbl_Customers[],5,0)</f>
        <v>East</v>
      </c>
      <c r="F511" t="s">
        <v>8563</v>
      </c>
      <c r="G511" t="str">
        <f>VLOOKUP(Sales_Data!$F511,tbl_Products[],2,FALSE)</f>
        <v>Product_17</v>
      </c>
      <c r="H511" t="str">
        <f>VLOOKUP(tbl_Sales[[#This Row],[Product_ID]],tbl_Products[],3,0)</f>
        <v>Toys</v>
      </c>
      <c r="I511">
        <v>8</v>
      </c>
      <c r="J511" s="10">
        <f>VLOOKUP(tbl_Sales[[#This Row],[Product_ID]],tbl_Products[],4,0)</f>
        <v>36.229999999999997</v>
      </c>
      <c r="K511" s="6">
        <v>40.82</v>
      </c>
      <c r="L511" s="6">
        <f>tbl_Sales[[#This Row],[Price_per_Unit]]*tbl_Sales[[#This Row],[Quantity]]</f>
        <v>326.56</v>
      </c>
      <c r="M511" s="6">
        <f>tbl_Sales[[#This Row],[Cost_per_Unit]]*tbl_Sales[[#This Row],[Quantity]]</f>
        <v>289.83999999999997</v>
      </c>
      <c r="N511" s="6">
        <f>tbl_Sales[[#This Row],[Sales]]-tbl_Sales[[#This Row],[Total_Cost]]</f>
        <v>36.720000000000027</v>
      </c>
    </row>
    <row r="512" spans="1:14">
      <c r="A512" t="s">
        <v>516</v>
      </c>
      <c r="B512" s="4">
        <v>45237</v>
      </c>
      <c r="C512" t="s">
        <v>7448</v>
      </c>
      <c r="D512" t="str">
        <f>VLOOKUP(Sales_Data!$C512,tbl_Customers[],2,FALSE)</f>
        <v>Customer_667</v>
      </c>
      <c r="E512" t="str">
        <f>VLOOKUP(tbl_Sales[[#This Row],[Customer_ID]],tbl_Customers[],5,0)</f>
        <v>East</v>
      </c>
      <c r="F512" t="s">
        <v>8559</v>
      </c>
      <c r="G512" t="str">
        <f>VLOOKUP(Sales_Data!$F512,tbl_Products[],2,FALSE)</f>
        <v>Product_57</v>
      </c>
      <c r="H512" t="str">
        <f>VLOOKUP(tbl_Sales[[#This Row],[Product_ID]],tbl_Products[],3,0)</f>
        <v>Toys</v>
      </c>
      <c r="I512">
        <v>9</v>
      </c>
      <c r="J512" s="10">
        <f>VLOOKUP(tbl_Sales[[#This Row],[Product_ID]],tbl_Products[],4,0)</f>
        <v>31.85</v>
      </c>
      <c r="K512" s="6">
        <v>51.71</v>
      </c>
      <c r="L512" s="6">
        <f>tbl_Sales[[#This Row],[Price_per_Unit]]*tbl_Sales[[#This Row],[Quantity]]</f>
        <v>465.39</v>
      </c>
      <c r="M512" s="6">
        <f>tbl_Sales[[#This Row],[Cost_per_Unit]]*tbl_Sales[[#This Row],[Quantity]]</f>
        <v>286.65000000000003</v>
      </c>
      <c r="N512" s="6">
        <f>tbl_Sales[[#This Row],[Sales]]-tbl_Sales[[#This Row],[Total_Cost]]</f>
        <v>178.73999999999995</v>
      </c>
    </row>
    <row r="513" spans="1:14">
      <c r="A513" t="s">
        <v>517</v>
      </c>
      <c r="B513" s="4">
        <v>45188</v>
      </c>
      <c r="C513" t="s">
        <v>7449</v>
      </c>
      <c r="D513" t="str">
        <f>VLOOKUP(Sales_Data!$C513,tbl_Customers[],2,FALSE)</f>
        <v>Customer_1137</v>
      </c>
      <c r="E513" t="str">
        <f>VLOOKUP(tbl_Sales[[#This Row],[Customer_ID]],tbl_Customers[],5,0)</f>
        <v>North</v>
      </c>
      <c r="F513" t="s">
        <v>8558</v>
      </c>
      <c r="G513" t="str">
        <f>VLOOKUP(Sales_Data!$F513,tbl_Products[],2,FALSE)</f>
        <v>Product_24</v>
      </c>
      <c r="H513" t="str">
        <f>VLOOKUP(tbl_Sales[[#This Row],[Product_ID]],tbl_Products[],3,0)</f>
        <v>Apparel</v>
      </c>
      <c r="I513">
        <v>9</v>
      </c>
      <c r="J513" s="10">
        <f>VLOOKUP(tbl_Sales[[#This Row],[Product_ID]],tbl_Products[],4,0)</f>
        <v>47.62</v>
      </c>
      <c r="K513" s="6">
        <v>57.61</v>
      </c>
      <c r="L513" s="6">
        <f>tbl_Sales[[#This Row],[Price_per_Unit]]*tbl_Sales[[#This Row],[Quantity]]</f>
        <v>518.49</v>
      </c>
      <c r="M513" s="6">
        <f>tbl_Sales[[#This Row],[Cost_per_Unit]]*tbl_Sales[[#This Row],[Quantity]]</f>
        <v>428.58</v>
      </c>
      <c r="N513" s="6">
        <f>tbl_Sales[[#This Row],[Sales]]-tbl_Sales[[#This Row],[Total_Cost]]</f>
        <v>89.910000000000025</v>
      </c>
    </row>
    <row r="514" spans="1:14">
      <c r="A514" t="s">
        <v>518</v>
      </c>
      <c r="B514" s="4">
        <v>44986</v>
      </c>
      <c r="C514" t="s">
        <v>7387</v>
      </c>
      <c r="D514" t="str">
        <f>VLOOKUP(Sales_Data!$C514,tbl_Customers[],2,FALSE)</f>
        <v>Customer_200</v>
      </c>
      <c r="E514" t="str">
        <f>VLOOKUP(tbl_Sales[[#This Row],[Customer_ID]],tbl_Customers[],5,0)</f>
        <v>East</v>
      </c>
      <c r="F514" t="s">
        <v>8540</v>
      </c>
      <c r="G514" t="str">
        <f>VLOOKUP(Sales_Data!$F514,tbl_Products[],2,FALSE)</f>
        <v>Product_37</v>
      </c>
      <c r="H514" t="str">
        <f>VLOOKUP(tbl_Sales[[#This Row],[Product_ID]],tbl_Products[],3,0)</f>
        <v>Toys</v>
      </c>
      <c r="I514">
        <v>9</v>
      </c>
      <c r="J514" s="10">
        <f>VLOOKUP(tbl_Sales[[#This Row],[Product_ID]],tbl_Products[],4,0)</f>
        <v>29.86</v>
      </c>
      <c r="K514" s="6">
        <v>47.17</v>
      </c>
      <c r="L514" s="6">
        <f>tbl_Sales[[#This Row],[Price_per_Unit]]*tbl_Sales[[#This Row],[Quantity]]</f>
        <v>424.53000000000003</v>
      </c>
      <c r="M514" s="6">
        <f>tbl_Sales[[#This Row],[Cost_per_Unit]]*tbl_Sales[[#This Row],[Quantity]]</f>
        <v>268.74</v>
      </c>
      <c r="N514" s="6">
        <f>tbl_Sales[[#This Row],[Sales]]-tbl_Sales[[#This Row],[Total_Cost]]</f>
        <v>155.79000000000002</v>
      </c>
    </row>
    <row r="515" spans="1:14">
      <c r="A515" t="s">
        <v>519</v>
      </c>
      <c r="B515" s="4">
        <v>45124</v>
      </c>
      <c r="C515" t="s">
        <v>7450</v>
      </c>
      <c r="D515" t="str">
        <f>VLOOKUP(Sales_Data!$C515,tbl_Customers[],2,FALSE)</f>
        <v>Customer_912</v>
      </c>
      <c r="E515" t="str">
        <f>VLOOKUP(tbl_Sales[[#This Row],[Customer_ID]],tbl_Customers[],5,0)</f>
        <v>South</v>
      </c>
      <c r="F515" t="s">
        <v>8495</v>
      </c>
      <c r="G515" t="str">
        <f>VLOOKUP(Sales_Data!$F515,tbl_Products[],2,FALSE)</f>
        <v>Product_6</v>
      </c>
      <c r="H515" t="str">
        <f>VLOOKUP(tbl_Sales[[#This Row],[Product_ID]],tbl_Products[],3,0)</f>
        <v>Apparel</v>
      </c>
      <c r="I515">
        <v>6</v>
      </c>
      <c r="J515" s="10">
        <f>VLOOKUP(tbl_Sales[[#This Row],[Product_ID]],tbl_Products[],4,0)</f>
        <v>33.65</v>
      </c>
      <c r="K515" s="6">
        <v>48.37</v>
      </c>
      <c r="L515" s="6">
        <f>tbl_Sales[[#This Row],[Price_per_Unit]]*tbl_Sales[[#This Row],[Quantity]]</f>
        <v>290.21999999999997</v>
      </c>
      <c r="M515" s="6">
        <f>tbl_Sales[[#This Row],[Cost_per_Unit]]*tbl_Sales[[#This Row],[Quantity]]</f>
        <v>201.89999999999998</v>
      </c>
      <c r="N515" s="6">
        <f>tbl_Sales[[#This Row],[Sales]]-tbl_Sales[[#This Row],[Total_Cost]]</f>
        <v>88.32</v>
      </c>
    </row>
    <row r="516" spans="1:14">
      <c r="A516" t="s">
        <v>520</v>
      </c>
      <c r="B516" s="4">
        <v>45222</v>
      </c>
      <c r="C516" t="s">
        <v>7451</v>
      </c>
      <c r="D516" t="str">
        <f>VLOOKUP(Sales_Data!$C516,tbl_Customers[],2,FALSE)</f>
        <v>Customer_361</v>
      </c>
      <c r="E516" t="str">
        <f>VLOOKUP(tbl_Sales[[#This Row],[Customer_ID]],tbl_Customers[],5,0)</f>
        <v>West</v>
      </c>
      <c r="F516" t="s">
        <v>8560</v>
      </c>
      <c r="G516" t="str">
        <f>VLOOKUP(Sales_Data!$F516,tbl_Products[],2,FALSE)</f>
        <v>Product_41</v>
      </c>
      <c r="H516" t="str">
        <f>VLOOKUP(tbl_Sales[[#This Row],[Product_ID]],tbl_Products[],3,0)</f>
        <v>Home Goods</v>
      </c>
      <c r="I516">
        <v>3</v>
      </c>
      <c r="J516" s="10">
        <f>VLOOKUP(tbl_Sales[[#This Row],[Product_ID]],tbl_Products[],4,0)</f>
        <v>31.5</v>
      </c>
      <c r="K516" s="6">
        <v>19.84</v>
      </c>
      <c r="L516" s="6">
        <f>tbl_Sales[[#This Row],[Price_per_Unit]]*tbl_Sales[[#This Row],[Quantity]]</f>
        <v>59.519999999999996</v>
      </c>
      <c r="M516" s="6">
        <f>tbl_Sales[[#This Row],[Cost_per_Unit]]*tbl_Sales[[#This Row],[Quantity]]</f>
        <v>94.5</v>
      </c>
      <c r="N516" s="6">
        <f>tbl_Sales[[#This Row],[Sales]]-tbl_Sales[[#This Row],[Total_Cost]]</f>
        <v>-34.980000000000004</v>
      </c>
    </row>
    <row r="517" spans="1:14">
      <c r="A517" t="s">
        <v>521</v>
      </c>
      <c r="B517" s="4">
        <v>45024</v>
      </c>
      <c r="C517" t="s">
        <v>7078</v>
      </c>
      <c r="D517" t="str">
        <f>VLOOKUP(Sales_Data!$C517,tbl_Customers[],2,FALSE)</f>
        <v>Customer_631</v>
      </c>
      <c r="E517" t="str">
        <f>VLOOKUP(tbl_Sales[[#This Row],[Customer_ID]],tbl_Customers[],5,0)</f>
        <v>West</v>
      </c>
      <c r="F517" t="s">
        <v>8509</v>
      </c>
      <c r="G517" t="str">
        <f>VLOOKUP(Sales_Data!$F517,tbl_Products[],2,FALSE)</f>
        <v>Product_45</v>
      </c>
      <c r="H517" t="str">
        <f>VLOOKUP(tbl_Sales[[#This Row],[Product_ID]],tbl_Products[],3,0)</f>
        <v>Home Goods</v>
      </c>
      <c r="I517">
        <v>3</v>
      </c>
      <c r="J517" s="10">
        <f>VLOOKUP(tbl_Sales[[#This Row],[Product_ID]],tbl_Products[],4,0)</f>
        <v>47.88</v>
      </c>
      <c r="K517" s="6">
        <v>57.3</v>
      </c>
      <c r="L517" s="6">
        <f>tbl_Sales[[#This Row],[Price_per_Unit]]*tbl_Sales[[#This Row],[Quantity]]</f>
        <v>171.89999999999998</v>
      </c>
      <c r="M517" s="6">
        <f>tbl_Sales[[#This Row],[Cost_per_Unit]]*tbl_Sales[[#This Row],[Quantity]]</f>
        <v>143.64000000000001</v>
      </c>
      <c r="N517" s="6">
        <f>tbl_Sales[[#This Row],[Sales]]-tbl_Sales[[#This Row],[Total_Cost]]</f>
        <v>28.259999999999962</v>
      </c>
    </row>
    <row r="518" spans="1:14">
      <c r="A518" t="s">
        <v>522</v>
      </c>
      <c r="B518" s="4">
        <v>45057</v>
      </c>
      <c r="C518" t="s">
        <v>7452</v>
      </c>
      <c r="D518" t="str">
        <f>VLOOKUP(Sales_Data!$C518,tbl_Customers[],2,FALSE)</f>
        <v>Customer_832</v>
      </c>
      <c r="E518" t="str">
        <f>VLOOKUP(tbl_Sales[[#This Row],[Customer_ID]],tbl_Customers[],5,0)</f>
        <v>South</v>
      </c>
      <c r="F518" t="s">
        <v>8523</v>
      </c>
      <c r="G518" t="str">
        <f>VLOOKUP(Sales_Data!$F518,tbl_Products[],2,FALSE)</f>
        <v>Product_32</v>
      </c>
      <c r="H518" t="str">
        <f>VLOOKUP(tbl_Sales[[#This Row],[Product_ID]],tbl_Products[],3,0)</f>
        <v>Home Goods</v>
      </c>
      <c r="I518">
        <v>2</v>
      </c>
      <c r="J518" s="10">
        <f>VLOOKUP(tbl_Sales[[#This Row],[Product_ID]],tbl_Products[],4,0)</f>
        <v>24.03</v>
      </c>
      <c r="K518" s="6">
        <v>29.12</v>
      </c>
      <c r="L518" s="6">
        <f>tbl_Sales[[#This Row],[Price_per_Unit]]*tbl_Sales[[#This Row],[Quantity]]</f>
        <v>58.24</v>
      </c>
      <c r="M518" s="6">
        <f>tbl_Sales[[#This Row],[Cost_per_Unit]]*tbl_Sales[[#This Row],[Quantity]]</f>
        <v>48.06</v>
      </c>
      <c r="N518" s="6">
        <f>tbl_Sales[[#This Row],[Sales]]-tbl_Sales[[#This Row],[Total_Cost]]</f>
        <v>10.18</v>
      </c>
    </row>
    <row r="519" spans="1:14">
      <c r="A519" t="s">
        <v>523</v>
      </c>
      <c r="B519" s="4">
        <v>44949</v>
      </c>
      <c r="C519" t="s">
        <v>7453</v>
      </c>
      <c r="D519" t="str">
        <f>VLOOKUP(Sales_Data!$C519,tbl_Customers[],2,FALSE)</f>
        <v>Customer_143</v>
      </c>
      <c r="E519" t="str">
        <f>VLOOKUP(tbl_Sales[[#This Row],[Customer_ID]],tbl_Customers[],5,0)</f>
        <v>West</v>
      </c>
      <c r="F519" t="s">
        <v>8498</v>
      </c>
      <c r="G519" t="str">
        <f>VLOOKUP(Sales_Data!$F519,tbl_Products[],2,FALSE)</f>
        <v>Product_38</v>
      </c>
      <c r="H519" t="str">
        <f>VLOOKUP(tbl_Sales[[#This Row],[Product_ID]],tbl_Products[],3,0)</f>
        <v>Toys</v>
      </c>
      <c r="I519">
        <v>6</v>
      </c>
      <c r="J519" s="10">
        <f>VLOOKUP(tbl_Sales[[#This Row],[Product_ID]],tbl_Products[],4,0)</f>
        <v>35.82</v>
      </c>
      <c r="K519" s="6">
        <v>68.77</v>
      </c>
      <c r="L519" s="6">
        <f>tbl_Sales[[#This Row],[Price_per_Unit]]*tbl_Sales[[#This Row],[Quantity]]</f>
        <v>412.62</v>
      </c>
      <c r="M519" s="6">
        <f>tbl_Sales[[#This Row],[Cost_per_Unit]]*tbl_Sales[[#This Row],[Quantity]]</f>
        <v>214.92000000000002</v>
      </c>
      <c r="N519" s="6">
        <f>tbl_Sales[[#This Row],[Sales]]-tbl_Sales[[#This Row],[Total_Cost]]</f>
        <v>197.7</v>
      </c>
    </row>
    <row r="520" spans="1:14">
      <c r="A520" t="s">
        <v>524</v>
      </c>
      <c r="B520" s="4">
        <v>45289</v>
      </c>
      <c r="C520" t="s">
        <v>7454</v>
      </c>
      <c r="D520" t="str">
        <f>VLOOKUP(Sales_Data!$C520,tbl_Customers[],2,FALSE)</f>
        <v>Customer_1226</v>
      </c>
      <c r="E520" t="str">
        <f>VLOOKUP(tbl_Sales[[#This Row],[Customer_ID]],tbl_Customers[],5,0)</f>
        <v>East</v>
      </c>
      <c r="F520" t="s">
        <v>8563</v>
      </c>
      <c r="G520" t="str">
        <f>VLOOKUP(Sales_Data!$F520,tbl_Products[],2,FALSE)</f>
        <v>Product_17</v>
      </c>
      <c r="H520" t="str">
        <f>VLOOKUP(tbl_Sales[[#This Row],[Product_ID]],tbl_Products[],3,0)</f>
        <v>Toys</v>
      </c>
      <c r="I520">
        <v>7</v>
      </c>
      <c r="J520" s="10">
        <f>VLOOKUP(tbl_Sales[[#This Row],[Product_ID]],tbl_Products[],4,0)</f>
        <v>36.229999999999997</v>
      </c>
      <c r="K520" s="6">
        <v>97.62</v>
      </c>
      <c r="L520" s="6">
        <f>tbl_Sales[[#This Row],[Price_per_Unit]]*tbl_Sales[[#This Row],[Quantity]]</f>
        <v>683.34</v>
      </c>
      <c r="M520" s="6">
        <f>tbl_Sales[[#This Row],[Cost_per_Unit]]*tbl_Sales[[#This Row],[Quantity]]</f>
        <v>253.60999999999999</v>
      </c>
      <c r="N520" s="6">
        <f>tbl_Sales[[#This Row],[Sales]]-tbl_Sales[[#This Row],[Total_Cost]]</f>
        <v>429.73</v>
      </c>
    </row>
    <row r="521" spans="1:14">
      <c r="A521" t="s">
        <v>525</v>
      </c>
      <c r="B521" s="4">
        <v>45150</v>
      </c>
      <c r="C521" t="s">
        <v>7455</v>
      </c>
      <c r="D521" t="str">
        <f>VLOOKUP(Sales_Data!$C521,tbl_Customers[],2,FALSE)</f>
        <v>Customer_223</v>
      </c>
      <c r="E521" t="str">
        <f>VLOOKUP(tbl_Sales[[#This Row],[Customer_ID]],tbl_Customers[],5,0)</f>
        <v>North</v>
      </c>
      <c r="F521" t="s">
        <v>8534</v>
      </c>
      <c r="G521" t="str">
        <f>VLOOKUP(Sales_Data!$F521,tbl_Products[],2,FALSE)</f>
        <v>Product_51</v>
      </c>
      <c r="H521" t="str">
        <f>VLOOKUP(tbl_Sales[[#This Row],[Product_ID]],tbl_Products[],3,0)</f>
        <v>Electronics</v>
      </c>
      <c r="I521">
        <v>4</v>
      </c>
      <c r="J521" s="10">
        <f>VLOOKUP(tbl_Sales[[#This Row],[Product_ID]],tbl_Products[],4,0)</f>
        <v>45.1</v>
      </c>
      <c r="K521" s="6">
        <v>62.7</v>
      </c>
      <c r="L521" s="6">
        <f>tbl_Sales[[#This Row],[Price_per_Unit]]*tbl_Sales[[#This Row],[Quantity]]</f>
        <v>250.8</v>
      </c>
      <c r="M521" s="6">
        <f>tbl_Sales[[#This Row],[Cost_per_Unit]]*tbl_Sales[[#This Row],[Quantity]]</f>
        <v>180.4</v>
      </c>
      <c r="N521" s="6">
        <f>tbl_Sales[[#This Row],[Sales]]-tbl_Sales[[#This Row],[Total_Cost]]</f>
        <v>70.400000000000006</v>
      </c>
    </row>
    <row r="522" spans="1:14">
      <c r="A522" t="s">
        <v>526</v>
      </c>
      <c r="B522" s="4">
        <v>44927</v>
      </c>
      <c r="C522" t="s">
        <v>7260</v>
      </c>
      <c r="D522" t="str">
        <f>VLOOKUP(Sales_Data!$C522,tbl_Customers[],2,FALSE)</f>
        <v>Customer_1404</v>
      </c>
      <c r="E522" t="str">
        <f>VLOOKUP(tbl_Sales[[#This Row],[Customer_ID]],tbl_Customers[],5,0)</f>
        <v>East</v>
      </c>
      <c r="F522" t="s">
        <v>8517</v>
      </c>
      <c r="G522" t="str">
        <f>VLOOKUP(Sales_Data!$F522,tbl_Products[],2,FALSE)</f>
        <v>Product_62</v>
      </c>
      <c r="H522" t="str">
        <f>VLOOKUP(tbl_Sales[[#This Row],[Product_ID]],tbl_Products[],3,0)</f>
        <v>Health</v>
      </c>
      <c r="I522">
        <v>9</v>
      </c>
      <c r="J522" s="10">
        <f>VLOOKUP(tbl_Sales[[#This Row],[Product_ID]],tbl_Products[],4,0)</f>
        <v>24.52</v>
      </c>
      <c r="K522" s="6">
        <v>66.05</v>
      </c>
      <c r="L522" s="6">
        <f>tbl_Sales[[#This Row],[Price_per_Unit]]*tbl_Sales[[#This Row],[Quantity]]</f>
        <v>594.44999999999993</v>
      </c>
      <c r="M522" s="6">
        <f>tbl_Sales[[#This Row],[Cost_per_Unit]]*tbl_Sales[[#This Row],[Quantity]]</f>
        <v>220.68</v>
      </c>
      <c r="N522" s="6">
        <f>tbl_Sales[[#This Row],[Sales]]-tbl_Sales[[#This Row],[Total_Cost]]</f>
        <v>373.76999999999992</v>
      </c>
    </row>
    <row r="523" spans="1:14">
      <c r="A523" t="s">
        <v>527</v>
      </c>
      <c r="B523" s="4">
        <v>45193</v>
      </c>
      <c r="C523" t="s">
        <v>7456</v>
      </c>
      <c r="D523" t="str">
        <f>VLOOKUP(Sales_Data!$C523,tbl_Customers[],2,FALSE)</f>
        <v>Customer_1222</v>
      </c>
      <c r="E523" t="str">
        <f>VLOOKUP(tbl_Sales[[#This Row],[Customer_ID]],tbl_Customers[],5,0)</f>
        <v>East</v>
      </c>
      <c r="F523" t="s">
        <v>8539</v>
      </c>
      <c r="G523" t="str">
        <f>VLOOKUP(Sales_Data!$F523,tbl_Products[],2,FALSE)</f>
        <v>Product_16</v>
      </c>
      <c r="H523" t="str">
        <f>VLOOKUP(tbl_Sales[[#This Row],[Product_ID]],tbl_Products[],3,0)</f>
        <v>Home Goods</v>
      </c>
      <c r="I523">
        <v>5</v>
      </c>
      <c r="J523" s="10">
        <f>VLOOKUP(tbl_Sales[[#This Row],[Product_ID]],tbl_Products[],4,0)</f>
        <v>15.25</v>
      </c>
      <c r="K523" s="6">
        <v>69.95</v>
      </c>
      <c r="L523" s="6">
        <f>tbl_Sales[[#This Row],[Price_per_Unit]]*tbl_Sales[[#This Row],[Quantity]]</f>
        <v>349.75</v>
      </c>
      <c r="M523" s="6">
        <f>tbl_Sales[[#This Row],[Cost_per_Unit]]*tbl_Sales[[#This Row],[Quantity]]</f>
        <v>76.25</v>
      </c>
      <c r="N523" s="6">
        <f>tbl_Sales[[#This Row],[Sales]]-tbl_Sales[[#This Row],[Total_Cost]]</f>
        <v>273.5</v>
      </c>
    </row>
    <row r="524" spans="1:14">
      <c r="A524" t="s">
        <v>528</v>
      </c>
      <c r="B524" s="4">
        <v>45202</v>
      </c>
      <c r="C524" t="s">
        <v>7152</v>
      </c>
      <c r="D524" t="str">
        <f>VLOOKUP(Sales_Data!$C524,tbl_Customers[],2,FALSE)</f>
        <v>Customer_777</v>
      </c>
      <c r="E524" t="str">
        <f>VLOOKUP(tbl_Sales[[#This Row],[Customer_ID]],tbl_Customers[],5,0)</f>
        <v>West</v>
      </c>
      <c r="F524" t="s">
        <v>8566</v>
      </c>
      <c r="G524" t="str">
        <f>VLOOKUP(Sales_Data!$F524,tbl_Products[],2,FALSE)</f>
        <v>Product_10</v>
      </c>
      <c r="H524" t="str">
        <f>VLOOKUP(tbl_Sales[[#This Row],[Product_ID]],tbl_Products[],3,0)</f>
        <v>Apparel</v>
      </c>
      <c r="I524">
        <v>4</v>
      </c>
      <c r="J524" s="10">
        <f>VLOOKUP(tbl_Sales[[#This Row],[Product_ID]],tbl_Products[],4,0)</f>
        <v>14.95</v>
      </c>
      <c r="K524" s="6">
        <v>90.61</v>
      </c>
      <c r="L524" s="6">
        <f>tbl_Sales[[#This Row],[Price_per_Unit]]*tbl_Sales[[#This Row],[Quantity]]</f>
        <v>362.44</v>
      </c>
      <c r="M524" s="6">
        <f>tbl_Sales[[#This Row],[Cost_per_Unit]]*tbl_Sales[[#This Row],[Quantity]]</f>
        <v>59.8</v>
      </c>
      <c r="N524" s="6">
        <f>tbl_Sales[[#This Row],[Sales]]-tbl_Sales[[#This Row],[Total_Cost]]</f>
        <v>302.64</v>
      </c>
    </row>
    <row r="525" spans="1:14">
      <c r="A525" t="s">
        <v>529</v>
      </c>
      <c r="B525" s="4">
        <v>45278</v>
      </c>
      <c r="C525" t="s">
        <v>7302</v>
      </c>
      <c r="D525" t="str">
        <f>VLOOKUP(Sales_Data!$C525,tbl_Customers[],2,FALSE)</f>
        <v>Customer_671</v>
      </c>
      <c r="E525" t="str">
        <f>VLOOKUP(tbl_Sales[[#This Row],[Customer_ID]],tbl_Customers[],5,0)</f>
        <v>North</v>
      </c>
      <c r="F525" t="s">
        <v>8566</v>
      </c>
      <c r="G525" t="str">
        <f>VLOOKUP(Sales_Data!$F525,tbl_Products[],2,FALSE)</f>
        <v>Product_10</v>
      </c>
      <c r="H525" t="str">
        <f>VLOOKUP(tbl_Sales[[#This Row],[Product_ID]],tbl_Products[],3,0)</f>
        <v>Apparel</v>
      </c>
      <c r="I525">
        <v>1</v>
      </c>
      <c r="J525" s="10">
        <f>VLOOKUP(tbl_Sales[[#This Row],[Product_ID]],tbl_Products[],4,0)</f>
        <v>14.95</v>
      </c>
      <c r="K525" s="6">
        <v>75.33</v>
      </c>
      <c r="L525" s="6">
        <f>tbl_Sales[[#This Row],[Price_per_Unit]]*tbl_Sales[[#This Row],[Quantity]]</f>
        <v>75.33</v>
      </c>
      <c r="M525" s="6">
        <f>tbl_Sales[[#This Row],[Cost_per_Unit]]*tbl_Sales[[#This Row],[Quantity]]</f>
        <v>14.95</v>
      </c>
      <c r="N525" s="6">
        <f>tbl_Sales[[#This Row],[Sales]]-tbl_Sales[[#This Row],[Total_Cost]]</f>
        <v>60.379999999999995</v>
      </c>
    </row>
    <row r="526" spans="1:14">
      <c r="A526" t="s">
        <v>530</v>
      </c>
      <c r="B526" s="4">
        <v>45270</v>
      </c>
      <c r="C526" t="s">
        <v>7457</v>
      </c>
      <c r="D526" t="str">
        <f>VLOOKUP(Sales_Data!$C526,tbl_Customers[],2,FALSE)</f>
        <v>Customer_1013</v>
      </c>
      <c r="E526" t="str">
        <f>VLOOKUP(tbl_Sales[[#This Row],[Customer_ID]],tbl_Customers[],5,0)</f>
        <v>South</v>
      </c>
      <c r="F526" t="s">
        <v>8511</v>
      </c>
      <c r="G526" t="str">
        <f>VLOOKUP(Sales_Data!$F526,tbl_Products[],2,FALSE)</f>
        <v>Product_33</v>
      </c>
      <c r="H526" t="str">
        <f>VLOOKUP(tbl_Sales[[#This Row],[Product_ID]],tbl_Products[],3,0)</f>
        <v>Electronics</v>
      </c>
      <c r="I526">
        <v>6</v>
      </c>
      <c r="J526" s="10">
        <f>VLOOKUP(tbl_Sales[[#This Row],[Product_ID]],tbl_Products[],4,0)</f>
        <v>45.26</v>
      </c>
      <c r="K526" s="6">
        <v>83.11</v>
      </c>
      <c r="L526" s="6">
        <f>tbl_Sales[[#This Row],[Price_per_Unit]]*tbl_Sales[[#This Row],[Quantity]]</f>
        <v>498.65999999999997</v>
      </c>
      <c r="M526" s="6">
        <f>tbl_Sales[[#This Row],[Cost_per_Unit]]*tbl_Sales[[#This Row],[Quantity]]</f>
        <v>271.56</v>
      </c>
      <c r="N526" s="6">
        <f>tbl_Sales[[#This Row],[Sales]]-tbl_Sales[[#This Row],[Total_Cost]]</f>
        <v>227.09999999999997</v>
      </c>
    </row>
    <row r="527" spans="1:14">
      <c r="A527" t="s">
        <v>531</v>
      </c>
      <c r="B527" s="4">
        <v>45027</v>
      </c>
      <c r="C527" t="s">
        <v>7458</v>
      </c>
      <c r="D527" t="str">
        <f>VLOOKUP(Sales_Data!$C527,tbl_Customers[],2,FALSE)</f>
        <v>Customer_1321</v>
      </c>
      <c r="E527" t="str">
        <f>VLOOKUP(tbl_Sales[[#This Row],[Customer_ID]],tbl_Customers[],5,0)</f>
        <v>West</v>
      </c>
      <c r="F527" t="s">
        <v>8510</v>
      </c>
      <c r="G527" t="str">
        <f>VLOOKUP(Sales_Data!$F527,tbl_Products[],2,FALSE)</f>
        <v>Product_70</v>
      </c>
      <c r="H527" t="str">
        <f>VLOOKUP(tbl_Sales[[#This Row],[Product_ID]],tbl_Products[],3,0)</f>
        <v>Apparel</v>
      </c>
      <c r="I527">
        <v>3</v>
      </c>
      <c r="J527" s="10">
        <f>VLOOKUP(tbl_Sales[[#This Row],[Product_ID]],tbl_Products[],4,0)</f>
        <v>26.74</v>
      </c>
      <c r="K527" s="6">
        <v>70.38</v>
      </c>
      <c r="L527" s="6">
        <f>tbl_Sales[[#This Row],[Price_per_Unit]]*tbl_Sales[[#This Row],[Quantity]]</f>
        <v>211.14</v>
      </c>
      <c r="M527" s="6">
        <f>tbl_Sales[[#This Row],[Cost_per_Unit]]*tbl_Sales[[#This Row],[Quantity]]</f>
        <v>80.22</v>
      </c>
      <c r="N527" s="6">
        <f>tbl_Sales[[#This Row],[Sales]]-tbl_Sales[[#This Row],[Total_Cost]]</f>
        <v>130.91999999999999</v>
      </c>
    </row>
    <row r="528" spans="1:14">
      <c r="A528" t="s">
        <v>532</v>
      </c>
      <c r="B528" s="4">
        <v>45113</v>
      </c>
      <c r="C528" t="s">
        <v>7459</v>
      </c>
      <c r="D528" t="str">
        <f>VLOOKUP(Sales_Data!$C528,tbl_Customers[],2,FALSE)</f>
        <v>Customer_1353</v>
      </c>
      <c r="E528" t="str">
        <f>VLOOKUP(tbl_Sales[[#This Row],[Customer_ID]],tbl_Customers[],5,0)</f>
        <v>West</v>
      </c>
      <c r="F528" t="s">
        <v>8526</v>
      </c>
      <c r="G528" t="str">
        <f>VLOOKUP(Sales_Data!$F528,tbl_Products[],2,FALSE)</f>
        <v>Product_27</v>
      </c>
      <c r="H528" t="str">
        <f>VLOOKUP(tbl_Sales[[#This Row],[Product_ID]],tbl_Products[],3,0)</f>
        <v>Home Goods</v>
      </c>
      <c r="I528">
        <v>3</v>
      </c>
      <c r="J528" s="10">
        <f>VLOOKUP(tbl_Sales[[#This Row],[Product_ID]],tbl_Products[],4,0)</f>
        <v>35.53</v>
      </c>
      <c r="K528" s="6">
        <v>70.02</v>
      </c>
      <c r="L528" s="6">
        <f>tbl_Sales[[#This Row],[Price_per_Unit]]*tbl_Sales[[#This Row],[Quantity]]</f>
        <v>210.06</v>
      </c>
      <c r="M528" s="6">
        <f>tbl_Sales[[#This Row],[Cost_per_Unit]]*tbl_Sales[[#This Row],[Quantity]]</f>
        <v>106.59</v>
      </c>
      <c r="N528" s="6">
        <f>tbl_Sales[[#This Row],[Sales]]-tbl_Sales[[#This Row],[Total_Cost]]</f>
        <v>103.47</v>
      </c>
    </row>
    <row r="529" spans="1:14">
      <c r="A529" t="s">
        <v>533</v>
      </c>
      <c r="B529" s="4">
        <v>45147</v>
      </c>
      <c r="C529" t="s">
        <v>7460</v>
      </c>
      <c r="D529" t="str">
        <f>VLOOKUP(Sales_Data!$C529,tbl_Customers[],2,FALSE)</f>
        <v>Customer_126</v>
      </c>
      <c r="E529" t="str">
        <f>VLOOKUP(tbl_Sales[[#This Row],[Customer_ID]],tbl_Customers[],5,0)</f>
        <v>North</v>
      </c>
      <c r="F529" t="s">
        <v>8521</v>
      </c>
      <c r="G529" t="str">
        <f>VLOOKUP(Sales_Data!$F529,tbl_Products[],2,FALSE)</f>
        <v>Product_64</v>
      </c>
      <c r="H529" t="str">
        <f>VLOOKUP(tbl_Sales[[#This Row],[Product_ID]],tbl_Products[],3,0)</f>
        <v>Home Goods</v>
      </c>
      <c r="I529">
        <v>2</v>
      </c>
      <c r="J529" s="10">
        <f>VLOOKUP(tbl_Sales[[#This Row],[Product_ID]],tbl_Products[],4,0)</f>
        <v>16.21</v>
      </c>
      <c r="K529" s="6">
        <v>8.73</v>
      </c>
      <c r="L529" s="6">
        <f>tbl_Sales[[#This Row],[Price_per_Unit]]*tbl_Sales[[#This Row],[Quantity]]</f>
        <v>17.46</v>
      </c>
      <c r="M529" s="6">
        <f>tbl_Sales[[#This Row],[Cost_per_Unit]]*tbl_Sales[[#This Row],[Quantity]]</f>
        <v>32.42</v>
      </c>
      <c r="N529" s="6">
        <f>tbl_Sales[[#This Row],[Sales]]-tbl_Sales[[#This Row],[Total_Cost]]</f>
        <v>-14.96</v>
      </c>
    </row>
    <row r="530" spans="1:14">
      <c r="A530" t="s">
        <v>534</v>
      </c>
      <c r="B530" s="4">
        <v>44962</v>
      </c>
      <c r="C530" t="s">
        <v>7021</v>
      </c>
      <c r="D530" t="str">
        <f>VLOOKUP(Sales_Data!$C530,tbl_Customers[],2,FALSE)</f>
        <v>Customer_186</v>
      </c>
      <c r="E530" t="str">
        <f>VLOOKUP(tbl_Sales[[#This Row],[Customer_ID]],tbl_Customers[],5,0)</f>
        <v>West</v>
      </c>
      <c r="F530" t="s">
        <v>8515</v>
      </c>
      <c r="G530" t="str">
        <f>VLOOKUP(Sales_Data!$F530,tbl_Products[],2,FALSE)</f>
        <v>Product_46</v>
      </c>
      <c r="H530" t="str">
        <f>VLOOKUP(tbl_Sales[[#This Row],[Product_ID]],tbl_Products[],3,0)</f>
        <v>Health</v>
      </c>
      <c r="I530">
        <v>8</v>
      </c>
      <c r="J530" s="10">
        <f>VLOOKUP(tbl_Sales[[#This Row],[Product_ID]],tbl_Products[],4,0)</f>
        <v>19.34</v>
      </c>
      <c r="K530" s="6">
        <v>11.79</v>
      </c>
      <c r="L530" s="6">
        <f>tbl_Sales[[#This Row],[Price_per_Unit]]*tbl_Sales[[#This Row],[Quantity]]</f>
        <v>94.32</v>
      </c>
      <c r="M530" s="6">
        <f>tbl_Sales[[#This Row],[Cost_per_Unit]]*tbl_Sales[[#This Row],[Quantity]]</f>
        <v>154.72</v>
      </c>
      <c r="N530" s="6">
        <f>tbl_Sales[[#This Row],[Sales]]-tbl_Sales[[#This Row],[Total_Cost]]</f>
        <v>-60.400000000000006</v>
      </c>
    </row>
    <row r="531" spans="1:14">
      <c r="A531" t="s">
        <v>535</v>
      </c>
      <c r="B531" s="4">
        <v>45267</v>
      </c>
      <c r="C531" t="s">
        <v>7461</v>
      </c>
      <c r="D531" t="str">
        <f>VLOOKUP(Sales_Data!$C531,tbl_Customers[],2,FALSE)</f>
        <v>Customer_446</v>
      </c>
      <c r="E531" t="str">
        <f>VLOOKUP(tbl_Sales[[#This Row],[Customer_ID]],tbl_Customers[],5,0)</f>
        <v>South</v>
      </c>
      <c r="F531" t="s">
        <v>8520</v>
      </c>
      <c r="G531" t="str">
        <f>VLOOKUP(Sales_Data!$F531,tbl_Products[],2,FALSE)</f>
        <v>Product_29</v>
      </c>
      <c r="H531" t="str">
        <f>VLOOKUP(tbl_Sales[[#This Row],[Product_ID]],tbl_Products[],3,0)</f>
        <v>Home Goods</v>
      </c>
      <c r="I531">
        <v>2</v>
      </c>
      <c r="J531" s="10">
        <f>VLOOKUP(tbl_Sales[[#This Row],[Product_ID]],tbl_Products[],4,0)</f>
        <v>9.64</v>
      </c>
      <c r="K531" s="6">
        <v>21.42</v>
      </c>
      <c r="L531" s="6">
        <f>tbl_Sales[[#This Row],[Price_per_Unit]]*tbl_Sales[[#This Row],[Quantity]]</f>
        <v>42.84</v>
      </c>
      <c r="M531" s="6">
        <f>tbl_Sales[[#This Row],[Cost_per_Unit]]*tbl_Sales[[#This Row],[Quantity]]</f>
        <v>19.28</v>
      </c>
      <c r="N531" s="6">
        <f>tbl_Sales[[#This Row],[Sales]]-tbl_Sales[[#This Row],[Total_Cost]]</f>
        <v>23.560000000000002</v>
      </c>
    </row>
    <row r="532" spans="1:14">
      <c r="A532" t="s">
        <v>536</v>
      </c>
      <c r="B532" s="4">
        <v>45096</v>
      </c>
      <c r="C532" t="s">
        <v>7462</v>
      </c>
      <c r="D532" t="str">
        <f>VLOOKUP(Sales_Data!$C532,tbl_Customers[],2,FALSE)</f>
        <v>Customer_285</v>
      </c>
      <c r="E532" t="str">
        <f>VLOOKUP(tbl_Sales[[#This Row],[Customer_ID]],tbl_Customers[],5,0)</f>
        <v>North</v>
      </c>
      <c r="F532" t="s">
        <v>8559</v>
      </c>
      <c r="G532" t="str">
        <f>VLOOKUP(Sales_Data!$F532,tbl_Products[],2,FALSE)</f>
        <v>Product_57</v>
      </c>
      <c r="H532" t="str">
        <f>VLOOKUP(tbl_Sales[[#This Row],[Product_ID]],tbl_Products[],3,0)</f>
        <v>Toys</v>
      </c>
      <c r="I532">
        <v>3</v>
      </c>
      <c r="J532" s="10">
        <f>VLOOKUP(tbl_Sales[[#This Row],[Product_ID]],tbl_Products[],4,0)</f>
        <v>31.85</v>
      </c>
      <c r="K532" s="6">
        <v>56.64</v>
      </c>
      <c r="L532" s="6">
        <f>tbl_Sales[[#This Row],[Price_per_Unit]]*tbl_Sales[[#This Row],[Quantity]]</f>
        <v>169.92000000000002</v>
      </c>
      <c r="M532" s="6">
        <f>tbl_Sales[[#This Row],[Cost_per_Unit]]*tbl_Sales[[#This Row],[Quantity]]</f>
        <v>95.550000000000011</v>
      </c>
      <c r="N532" s="6">
        <f>tbl_Sales[[#This Row],[Sales]]-tbl_Sales[[#This Row],[Total_Cost]]</f>
        <v>74.37</v>
      </c>
    </row>
    <row r="533" spans="1:14">
      <c r="A533" t="s">
        <v>537</v>
      </c>
      <c r="B533" s="4">
        <v>45246</v>
      </c>
      <c r="C533" t="s">
        <v>7463</v>
      </c>
      <c r="D533" t="str">
        <f>VLOOKUP(Sales_Data!$C533,tbl_Customers[],2,FALSE)</f>
        <v>Customer_1190</v>
      </c>
      <c r="E533" t="str">
        <f>VLOOKUP(tbl_Sales[[#This Row],[Customer_ID]],tbl_Customers[],5,0)</f>
        <v>East</v>
      </c>
      <c r="F533" t="s">
        <v>8505</v>
      </c>
      <c r="G533" t="str">
        <f>VLOOKUP(Sales_Data!$F533,tbl_Products[],2,FALSE)</f>
        <v>Product_39</v>
      </c>
      <c r="H533" t="str">
        <f>VLOOKUP(tbl_Sales[[#This Row],[Product_ID]],tbl_Products[],3,0)</f>
        <v>Toys</v>
      </c>
      <c r="I533">
        <v>6</v>
      </c>
      <c r="J533" s="10">
        <f>VLOOKUP(tbl_Sales[[#This Row],[Product_ID]],tbl_Products[],4,0)</f>
        <v>32.950000000000003</v>
      </c>
      <c r="K533" s="6">
        <v>56.19</v>
      </c>
      <c r="L533" s="6">
        <f>tbl_Sales[[#This Row],[Price_per_Unit]]*tbl_Sales[[#This Row],[Quantity]]</f>
        <v>337.14</v>
      </c>
      <c r="M533" s="6">
        <f>tbl_Sales[[#This Row],[Cost_per_Unit]]*tbl_Sales[[#This Row],[Quantity]]</f>
        <v>197.70000000000002</v>
      </c>
      <c r="N533" s="6">
        <f>tbl_Sales[[#This Row],[Sales]]-tbl_Sales[[#This Row],[Total_Cost]]</f>
        <v>139.43999999999997</v>
      </c>
    </row>
    <row r="534" spans="1:14">
      <c r="A534" t="s">
        <v>538</v>
      </c>
      <c r="B534" s="4">
        <v>45087</v>
      </c>
      <c r="C534" t="s">
        <v>7464</v>
      </c>
      <c r="D534" t="str">
        <f>VLOOKUP(Sales_Data!$C534,tbl_Customers[],2,FALSE)</f>
        <v>Customer_1303</v>
      </c>
      <c r="E534" t="str">
        <f>VLOOKUP(tbl_Sales[[#This Row],[Customer_ID]],tbl_Customers[],5,0)</f>
        <v>North</v>
      </c>
      <c r="F534" t="s">
        <v>8512</v>
      </c>
      <c r="G534" t="str">
        <f>VLOOKUP(Sales_Data!$F534,tbl_Products[],2,FALSE)</f>
        <v>Product_47</v>
      </c>
      <c r="H534" t="str">
        <f>VLOOKUP(tbl_Sales[[#This Row],[Product_ID]],tbl_Products[],3,0)</f>
        <v>Home Goods</v>
      </c>
      <c r="I534">
        <v>2</v>
      </c>
      <c r="J534" s="10">
        <f>VLOOKUP(tbl_Sales[[#This Row],[Product_ID]],tbl_Products[],4,0)</f>
        <v>22.66</v>
      </c>
      <c r="K534" s="6">
        <v>47.24</v>
      </c>
      <c r="L534" s="6">
        <f>tbl_Sales[[#This Row],[Price_per_Unit]]*tbl_Sales[[#This Row],[Quantity]]</f>
        <v>94.48</v>
      </c>
      <c r="M534" s="6">
        <f>tbl_Sales[[#This Row],[Cost_per_Unit]]*tbl_Sales[[#This Row],[Quantity]]</f>
        <v>45.32</v>
      </c>
      <c r="N534" s="6">
        <f>tbl_Sales[[#This Row],[Sales]]-tbl_Sales[[#This Row],[Total_Cost]]</f>
        <v>49.160000000000004</v>
      </c>
    </row>
    <row r="535" spans="1:14">
      <c r="A535" t="s">
        <v>539</v>
      </c>
      <c r="B535" s="4">
        <v>45266</v>
      </c>
      <c r="C535" t="s">
        <v>7465</v>
      </c>
      <c r="D535" t="str">
        <f>VLOOKUP(Sales_Data!$C535,tbl_Customers[],2,FALSE)</f>
        <v>Customer_1</v>
      </c>
      <c r="E535" t="str">
        <f>VLOOKUP(tbl_Sales[[#This Row],[Customer_ID]],tbl_Customers[],5,0)</f>
        <v>West</v>
      </c>
      <c r="F535" t="s">
        <v>8557</v>
      </c>
      <c r="G535" t="str">
        <f>VLOOKUP(Sales_Data!$F535,tbl_Products[],2,FALSE)</f>
        <v>Product_71</v>
      </c>
      <c r="H535" t="str">
        <f>VLOOKUP(tbl_Sales[[#This Row],[Product_ID]],tbl_Products[],3,0)</f>
        <v>Electronics</v>
      </c>
      <c r="I535">
        <v>5</v>
      </c>
      <c r="J535" s="10">
        <f>VLOOKUP(tbl_Sales[[#This Row],[Product_ID]],tbl_Products[],4,0)</f>
        <v>34.61</v>
      </c>
      <c r="K535" s="6">
        <v>46.72</v>
      </c>
      <c r="L535" s="6">
        <f>tbl_Sales[[#This Row],[Price_per_Unit]]*tbl_Sales[[#This Row],[Quantity]]</f>
        <v>233.6</v>
      </c>
      <c r="M535" s="6">
        <f>tbl_Sales[[#This Row],[Cost_per_Unit]]*tbl_Sales[[#This Row],[Quantity]]</f>
        <v>173.05</v>
      </c>
      <c r="N535" s="6">
        <f>tbl_Sales[[#This Row],[Sales]]-tbl_Sales[[#This Row],[Total_Cost]]</f>
        <v>60.549999999999983</v>
      </c>
    </row>
    <row r="536" spans="1:14">
      <c r="A536" t="s">
        <v>540</v>
      </c>
      <c r="B536" s="4">
        <v>44990</v>
      </c>
      <c r="C536" t="s">
        <v>7466</v>
      </c>
      <c r="D536" t="str">
        <f>VLOOKUP(Sales_Data!$C536,tbl_Customers[],2,FALSE)</f>
        <v>Customer_301</v>
      </c>
      <c r="E536" t="str">
        <f>VLOOKUP(tbl_Sales[[#This Row],[Customer_ID]],tbl_Customers[],5,0)</f>
        <v>East</v>
      </c>
      <c r="F536" t="s">
        <v>8498</v>
      </c>
      <c r="G536" t="str">
        <f>VLOOKUP(Sales_Data!$F536,tbl_Products[],2,FALSE)</f>
        <v>Product_38</v>
      </c>
      <c r="H536" t="str">
        <f>VLOOKUP(tbl_Sales[[#This Row],[Product_ID]],tbl_Products[],3,0)</f>
        <v>Toys</v>
      </c>
      <c r="I536">
        <v>1</v>
      </c>
      <c r="J536" s="10">
        <f>VLOOKUP(tbl_Sales[[#This Row],[Product_ID]],tbl_Products[],4,0)</f>
        <v>35.82</v>
      </c>
      <c r="K536" s="6">
        <v>20.93</v>
      </c>
      <c r="L536" s="6">
        <f>tbl_Sales[[#This Row],[Price_per_Unit]]*tbl_Sales[[#This Row],[Quantity]]</f>
        <v>20.93</v>
      </c>
      <c r="M536" s="6">
        <f>tbl_Sales[[#This Row],[Cost_per_Unit]]*tbl_Sales[[#This Row],[Quantity]]</f>
        <v>35.82</v>
      </c>
      <c r="N536" s="6">
        <f>tbl_Sales[[#This Row],[Sales]]-tbl_Sales[[#This Row],[Total_Cost]]</f>
        <v>-14.89</v>
      </c>
    </row>
    <row r="537" spans="1:14">
      <c r="A537" t="s">
        <v>541</v>
      </c>
      <c r="B537" s="4">
        <v>45080</v>
      </c>
      <c r="C537" t="s">
        <v>7138</v>
      </c>
      <c r="D537" t="str">
        <f>VLOOKUP(Sales_Data!$C537,tbl_Customers[],2,FALSE)</f>
        <v>Customer_1354</v>
      </c>
      <c r="E537" t="str">
        <f>VLOOKUP(tbl_Sales[[#This Row],[Customer_ID]],tbl_Customers[],5,0)</f>
        <v>East</v>
      </c>
      <c r="F537" t="s">
        <v>8523</v>
      </c>
      <c r="G537" t="str">
        <f>VLOOKUP(Sales_Data!$F537,tbl_Products[],2,FALSE)</f>
        <v>Product_32</v>
      </c>
      <c r="H537" t="str">
        <f>VLOOKUP(tbl_Sales[[#This Row],[Product_ID]],tbl_Products[],3,0)</f>
        <v>Home Goods</v>
      </c>
      <c r="I537">
        <v>8</v>
      </c>
      <c r="J537" s="10">
        <f>VLOOKUP(tbl_Sales[[#This Row],[Product_ID]],tbl_Products[],4,0)</f>
        <v>24.03</v>
      </c>
      <c r="K537" s="6">
        <v>22.29</v>
      </c>
      <c r="L537" s="6">
        <f>tbl_Sales[[#This Row],[Price_per_Unit]]*tbl_Sales[[#This Row],[Quantity]]</f>
        <v>178.32</v>
      </c>
      <c r="M537" s="6">
        <f>tbl_Sales[[#This Row],[Cost_per_Unit]]*tbl_Sales[[#This Row],[Quantity]]</f>
        <v>192.24</v>
      </c>
      <c r="N537" s="6">
        <f>tbl_Sales[[#This Row],[Sales]]-tbl_Sales[[#This Row],[Total_Cost]]</f>
        <v>-13.920000000000016</v>
      </c>
    </row>
    <row r="538" spans="1:14">
      <c r="A538" t="s">
        <v>542</v>
      </c>
      <c r="B538" s="4">
        <v>45186</v>
      </c>
      <c r="C538" t="s">
        <v>7263</v>
      </c>
      <c r="D538" t="str">
        <f>VLOOKUP(Sales_Data!$C538,tbl_Customers[],2,FALSE)</f>
        <v>Customer_306</v>
      </c>
      <c r="E538" t="str">
        <f>VLOOKUP(tbl_Sales[[#This Row],[Customer_ID]],tbl_Customers[],5,0)</f>
        <v>West</v>
      </c>
      <c r="F538" t="s">
        <v>8500</v>
      </c>
      <c r="G538" t="str">
        <f>VLOOKUP(Sales_Data!$F538,tbl_Products[],2,FALSE)</f>
        <v>Product_68</v>
      </c>
      <c r="H538" t="str">
        <f>VLOOKUP(tbl_Sales[[#This Row],[Product_ID]],tbl_Products[],3,0)</f>
        <v>Home Goods</v>
      </c>
      <c r="I538">
        <v>5</v>
      </c>
      <c r="J538" s="10">
        <f>VLOOKUP(tbl_Sales[[#This Row],[Product_ID]],tbl_Products[],4,0)</f>
        <v>17.45</v>
      </c>
      <c r="K538" s="6">
        <v>72.56</v>
      </c>
      <c r="L538" s="6">
        <f>tbl_Sales[[#This Row],[Price_per_Unit]]*tbl_Sales[[#This Row],[Quantity]]</f>
        <v>362.8</v>
      </c>
      <c r="M538" s="6">
        <f>tbl_Sales[[#This Row],[Cost_per_Unit]]*tbl_Sales[[#This Row],[Quantity]]</f>
        <v>87.25</v>
      </c>
      <c r="N538" s="6">
        <f>tbl_Sales[[#This Row],[Sales]]-tbl_Sales[[#This Row],[Total_Cost]]</f>
        <v>275.55</v>
      </c>
    </row>
    <row r="539" spans="1:14">
      <c r="A539" t="s">
        <v>543</v>
      </c>
      <c r="B539" s="4">
        <v>45085</v>
      </c>
      <c r="C539" t="s">
        <v>7467</v>
      </c>
      <c r="D539" t="str">
        <f>VLOOKUP(Sales_Data!$C539,tbl_Customers[],2,FALSE)</f>
        <v>Customer_928</v>
      </c>
      <c r="E539" t="str">
        <f>VLOOKUP(tbl_Sales[[#This Row],[Customer_ID]],tbl_Customers[],5,0)</f>
        <v>West</v>
      </c>
      <c r="F539" t="s">
        <v>8518</v>
      </c>
      <c r="G539" t="str">
        <f>VLOOKUP(Sales_Data!$F539,tbl_Products[],2,FALSE)</f>
        <v>Product_35</v>
      </c>
      <c r="H539" t="str">
        <f>VLOOKUP(tbl_Sales[[#This Row],[Product_ID]],tbl_Products[],3,0)</f>
        <v>Toys</v>
      </c>
      <c r="I539">
        <v>5</v>
      </c>
      <c r="J539" s="10">
        <f>VLOOKUP(tbl_Sales[[#This Row],[Product_ID]],tbl_Products[],4,0)</f>
        <v>40.75</v>
      </c>
      <c r="K539" s="6">
        <v>49.18</v>
      </c>
      <c r="L539" s="6">
        <f>tbl_Sales[[#This Row],[Price_per_Unit]]*tbl_Sales[[#This Row],[Quantity]]</f>
        <v>245.9</v>
      </c>
      <c r="M539" s="6">
        <f>tbl_Sales[[#This Row],[Cost_per_Unit]]*tbl_Sales[[#This Row],[Quantity]]</f>
        <v>203.75</v>
      </c>
      <c r="N539" s="6">
        <f>tbl_Sales[[#This Row],[Sales]]-tbl_Sales[[#This Row],[Total_Cost]]</f>
        <v>42.150000000000006</v>
      </c>
    </row>
    <row r="540" spans="1:14">
      <c r="A540" t="s">
        <v>544</v>
      </c>
      <c r="B540" s="4">
        <v>45268</v>
      </c>
      <c r="C540" t="s">
        <v>7468</v>
      </c>
      <c r="D540" t="str">
        <f>VLOOKUP(Sales_Data!$C540,tbl_Customers[],2,FALSE)</f>
        <v>Customer_1089</v>
      </c>
      <c r="E540" t="str">
        <f>VLOOKUP(tbl_Sales[[#This Row],[Customer_ID]],tbl_Customers[],5,0)</f>
        <v>East</v>
      </c>
      <c r="F540" t="s">
        <v>8560</v>
      </c>
      <c r="G540" t="str">
        <f>VLOOKUP(Sales_Data!$F540,tbl_Products[],2,FALSE)</f>
        <v>Product_41</v>
      </c>
      <c r="H540" t="str">
        <f>VLOOKUP(tbl_Sales[[#This Row],[Product_ID]],tbl_Products[],3,0)</f>
        <v>Home Goods</v>
      </c>
      <c r="I540">
        <v>8</v>
      </c>
      <c r="J540" s="10">
        <f>VLOOKUP(tbl_Sales[[#This Row],[Product_ID]],tbl_Products[],4,0)</f>
        <v>31.5</v>
      </c>
      <c r="K540" s="6">
        <v>8.39</v>
      </c>
      <c r="L540" s="6">
        <f>tbl_Sales[[#This Row],[Price_per_Unit]]*tbl_Sales[[#This Row],[Quantity]]</f>
        <v>67.12</v>
      </c>
      <c r="M540" s="6">
        <f>tbl_Sales[[#This Row],[Cost_per_Unit]]*tbl_Sales[[#This Row],[Quantity]]</f>
        <v>252</v>
      </c>
      <c r="N540" s="6">
        <f>tbl_Sales[[#This Row],[Sales]]-tbl_Sales[[#This Row],[Total_Cost]]</f>
        <v>-184.88</v>
      </c>
    </row>
    <row r="541" spans="1:14">
      <c r="A541" t="s">
        <v>545</v>
      </c>
      <c r="B541" s="4">
        <v>45136</v>
      </c>
      <c r="C541" t="s">
        <v>7469</v>
      </c>
      <c r="D541" t="str">
        <f>VLOOKUP(Sales_Data!$C541,tbl_Customers[],2,FALSE)</f>
        <v>Customer_597</v>
      </c>
      <c r="E541" t="str">
        <f>VLOOKUP(tbl_Sales[[#This Row],[Customer_ID]],tbl_Customers[],5,0)</f>
        <v>East</v>
      </c>
      <c r="F541" t="s">
        <v>8510</v>
      </c>
      <c r="G541" t="str">
        <f>VLOOKUP(Sales_Data!$F541,tbl_Products[],2,FALSE)</f>
        <v>Product_70</v>
      </c>
      <c r="H541" t="str">
        <f>VLOOKUP(tbl_Sales[[#This Row],[Product_ID]],tbl_Products[],3,0)</f>
        <v>Apparel</v>
      </c>
      <c r="I541">
        <v>3</v>
      </c>
      <c r="J541" s="10">
        <f>VLOOKUP(tbl_Sales[[#This Row],[Product_ID]],tbl_Products[],4,0)</f>
        <v>26.74</v>
      </c>
      <c r="K541" s="6">
        <v>73.44</v>
      </c>
      <c r="L541" s="6">
        <f>tbl_Sales[[#This Row],[Price_per_Unit]]*tbl_Sales[[#This Row],[Quantity]]</f>
        <v>220.32</v>
      </c>
      <c r="M541" s="6">
        <f>tbl_Sales[[#This Row],[Cost_per_Unit]]*tbl_Sales[[#This Row],[Quantity]]</f>
        <v>80.22</v>
      </c>
      <c r="N541" s="6">
        <f>tbl_Sales[[#This Row],[Sales]]-tbl_Sales[[#This Row],[Total_Cost]]</f>
        <v>140.1</v>
      </c>
    </row>
    <row r="542" spans="1:14">
      <c r="A542" t="s">
        <v>546</v>
      </c>
      <c r="B542" s="4">
        <v>45094</v>
      </c>
      <c r="C542" t="s">
        <v>7470</v>
      </c>
      <c r="D542" t="str">
        <f>VLOOKUP(Sales_Data!$C542,tbl_Customers[],2,FALSE)</f>
        <v>Customer_799</v>
      </c>
      <c r="E542" t="str">
        <f>VLOOKUP(tbl_Sales[[#This Row],[Customer_ID]],tbl_Customers[],5,0)</f>
        <v>East</v>
      </c>
      <c r="F542" t="s">
        <v>8501</v>
      </c>
      <c r="G542" t="str">
        <f>VLOOKUP(Sales_Data!$F542,tbl_Products[],2,FALSE)</f>
        <v>Product_65</v>
      </c>
      <c r="H542" t="str">
        <f>VLOOKUP(tbl_Sales[[#This Row],[Product_ID]],tbl_Products[],3,0)</f>
        <v>Health</v>
      </c>
      <c r="I542">
        <v>9</v>
      </c>
      <c r="J542" s="10">
        <f>VLOOKUP(tbl_Sales[[#This Row],[Product_ID]],tbl_Products[],4,0)</f>
        <v>37.880000000000003</v>
      </c>
      <c r="K542" s="6">
        <v>42.52</v>
      </c>
      <c r="L542" s="6">
        <f>tbl_Sales[[#This Row],[Price_per_Unit]]*tbl_Sales[[#This Row],[Quantity]]</f>
        <v>382.68</v>
      </c>
      <c r="M542" s="6">
        <f>tbl_Sales[[#This Row],[Cost_per_Unit]]*tbl_Sales[[#This Row],[Quantity]]</f>
        <v>340.92</v>
      </c>
      <c r="N542" s="6">
        <f>tbl_Sales[[#This Row],[Sales]]-tbl_Sales[[#This Row],[Total_Cost]]</f>
        <v>41.759999999999991</v>
      </c>
    </row>
    <row r="543" spans="1:14">
      <c r="A543" t="s">
        <v>547</v>
      </c>
      <c r="B543" s="4">
        <v>45133</v>
      </c>
      <c r="C543" t="s">
        <v>7207</v>
      </c>
      <c r="D543" t="str">
        <f>VLOOKUP(Sales_Data!$C543,tbl_Customers[],2,FALSE)</f>
        <v>Customer_1261</v>
      </c>
      <c r="E543" t="str">
        <f>VLOOKUP(tbl_Sales[[#This Row],[Customer_ID]],tbl_Customers[],5,0)</f>
        <v>South</v>
      </c>
      <c r="F543" t="s">
        <v>8530</v>
      </c>
      <c r="G543" t="str">
        <f>VLOOKUP(Sales_Data!$F543,tbl_Products[],2,FALSE)</f>
        <v>Product_14</v>
      </c>
      <c r="H543" t="str">
        <f>VLOOKUP(tbl_Sales[[#This Row],[Product_ID]],tbl_Products[],3,0)</f>
        <v>Toys</v>
      </c>
      <c r="I543">
        <v>1</v>
      </c>
      <c r="J543" s="10">
        <f>VLOOKUP(tbl_Sales[[#This Row],[Product_ID]],tbl_Products[],4,0)</f>
        <v>36.64</v>
      </c>
      <c r="K543" s="6">
        <v>70.62</v>
      </c>
      <c r="L543" s="6">
        <f>tbl_Sales[[#This Row],[Price_per_Unit]]*tbl_Sales[[#This Row],[Quantity]]</f>
        <v>70.62</v>
      </c>
      <c r="M543" s="6">
        <f>tbl_Sales[[#This Row],[Cost_per_Unit]]*tbl_Sales[[#This Row],[Quantity]]</f>
        <v>36.64</v>
      </c>
      <c r="N543" s="6">
        <f>tbl_Sales[[#This Row],[Sales]]-tbl_Sales[[#This Row],[Total_Cost]]</f>
        <v>33.980000000000004</v>
      </c>
    </row>
    <row r="544" spans="1:14">
      <c r="A544" t="s">
        <v>548</v>
      </c>
      <c r="B544" s="4">
        <v>45283</v>
      </c>
      <c r="C544" t="s">
        <v>7126</v>
      </c>
      <c r="D544" t="str">
        <f>VLOOKUP(Sales_Data!$C544,tbl_Customers[],2,FALSE)</f>
        <v>Customer_1184</v>
      </c>
      <c r="E544" t="str">
        <f>VLOOKUP(tbl_Sales[[#This Row],[Customer_ID]],tbl_Customers[],5,0)</f>
        <v>East</v>
      </c>
      <c r="F544" t="s">
        <v>8547</v>
      </c>
      <c r="G544" t="str">
        <f>VLOOKUP(Sales_Data!$F544,tbl_Products[],2,FALSE)</f>
        <v>Product_7</v>
      </c>
      <c r="H544" t="str">
        <f>VLOOKUP(tbl_Sales[[#This Row],[Product_ID]],tbl_Products[],3,0)</f>
        <v>Apparel</v>
      </c>
      <c r="I544">
        <v>6</v>
      </c>
      <c r="J544" s="10">
        <f>VLOOKUP(tbl_Sales[[#This Row],[Product_ID]],tbl_Products[],4,0)</f>
        <v>48.6</v>
      </c>
      <c r="K544" s="6">
        <v>35.19</v>
      </c>
      <c r="L544" s="6">
        <f>tbl_Sales[[#This Row],[Price_per_Unit]]*tbl_Sales[[#This Row],[Quantity]]</f>
        <v>211.14</v>
      </c>
      <c r="M544" s="6">
        <f>tbl_Sales[[#This Row],[Cost_per_Unit]]*tbl_Sales[[#This Row],[Quantity]]</f>
        <v>291.60000000000002</v>
      </c>
      <c r="N544" s="6">
        <f>tbl_Sales[[#This Row],[Sales]]-tbl_Sales[[#This Row],[Total_Cost]]</f>
        <v>-80.460000000000036</v>
      </c>
    </row>
    <row r="545" spans="1:14">
      <c r="A545" t="s">
        <v>549</v>
      </c>
      <c r="B545" s="4">
        <v>45078</v>
      </c>
      <c r="C545" t="s">
        <v>7471</v>
      </c>
      <c r="D545" t="str">
        <f>VLOOKUP(Sales_Data!$C545,tbl_Customers[],2,FALSE)</f>
        <v>Customer_916</v>
      </c>
      <c r="E545" t="str">
        <f>VLOOKUP(tbl_Sales[[#This Row],[Customer_ID]],tbl_Customers[],5,0)</f>
        <v>West</v>
      </c>
      <c r="F545" t="s">
        <v>8509</v>
      </c>
      <c r="G545" t="str">
        <f>VLOOKUP(Sales_Data!$F545,tbl_Products[],2,FALSE)</f>
        <v>Product_45</v>
      </c>
      <c r="H545" t="str">
        <f>VLOOKUP(tbl_Sales[[#This Row],[Product_ID]],tbl_Products[],3,0)</f>
        <v>Home Goods</v>
      </c>
      <c r="I545">
        <v>5</v>
      </c>
      <c r="J545" s="10">
        <f>VLOOKUP(tbl_Sales[[#This Row],[Product_ID]],tbl_Products[],4,0)</f>
        <v>47.88</v>
      </c>
      <c r="K545" s="6">
        <v>16.05</v>
      </c>
      <c r="L545" s="6">
        <f>tbl_Sales[[#This Row],[Price_per_Unit]]*tbl_Sales[[#This Row],[Quantity]]</f>
        <v>80.25</v>
      </c>
      <c r="M545" s="6">
        <f>tbl_Sales[[#This Row],[Cost_per_Unit]]*tbl_Sales[[#This Row],[Quantity]]</f>
        <v>239.4</v>
      </c>
      <c r="N545" s="6">
        <f>tbl_Sales[[#This Row],[Sales]]-tbl_Sales[[#This Row],[Total_Cost]]</f>
        <v>-159.15</v>
      </c>
    </row>
    <row r="546" spans="1:14">
      <c r="A546" t="s">
        <v>550</v>
      </c>
      <c r="B546" s="4">
        <v>45210</v>
      </c>
      <c r="C546" t="s">
        <v>7472</v>
      </c>
      <c r="D546" t="str">
        <f>VLOOKUP(Sales_Data!$C546,tbl_Customers[],2,FALSE)</f>
        <v>Customer_401</v>
      </c>
      <c r="E546" t="str">
        <f>VLOOKUP(tbl_Sales[[#This Row],[Customer_ID]],tbl_Customers[],5,0)</f>
        <v>North</v>
      </c>
      <c r="F546" t="s">
        <v>8519</v>
      </c>
      <c r="G546" t="str">
        <f>VLOOKUP(Sales_Data!$F546,tbl_Products[],2,FALSE)</f>
        <v>Product_53</v>
      </c>
      <c r="H546" t="str">
        <f>VLOOKUP(tbl_Sales[[#This Row],[Product_ID]],tbl_Products[],3,0)</f>
        <v>Electronics</v>
      </c>
      <c r="I546">
        <v>2</v>
      </c>
      <c r="J546" s="10">
        <f>VLOOKUP(tbl_Sales[[#This Row],[Product_ID]],tbl_Products[],4,0)</f>
        <v>21.34</v>
      </c>
      <c r="K546" s="6">
        <v>75.83</v>
      </c>
      <c r="L546" s="6">
        <f>tbl_Sales[[#This Row],[Price_per_Unit]]*tbl_Sales[[#This Row],[Quantity]]</f>
        <v>151.66</v>
      </c>
      <c r="M546" s="6">
        <f>tbl_Sales[[#This Row],[Cost_per_Unit]]*tbl_Sales[[#This Row],[Quantity]]</f>
        <v>42.68</v>
      </c>
      <c r="N546" s="6">
        <f>tbl_Sales[[#This Row],[Sales]]-tbl_Sales[[#This Row],[Total_Cost]]</f>
        <v>108.97999999999999</v>
      </c>
    </row>
    <row r="547" spans="1:14">
      <c r="A547" t="s">
        <v>551</v>
      </c>
      <c r="B547" s="4">
        <v>44992</v>
      </c>
      <c r="C547" t="s">
        <v>7473</v>
      </c>
      <c r="D547" t="str">
        <f>VLOOKUP(Sales_Data!$C547,tbl_Customers[],2,FALSE)</f>
        <v>Customer_422</v>
      </c>
      <c r="E547" t="str">
        <f>VLOOKUP(tbl_Sales[[#This Row],[Customer_ID]],tbl_Customers[],5,0)</f>
        <v>South</v>
      </c>
      <c r="F547" t="s">
        <v>8508</v>
      </c>
      <c r="G547" t="str">
        <f>VLOOKUP(Sales_Data!$F547,tbl_Products[],2,FALSE)</f>
        <v>Product_63</v>
      </c>
      <c r="H547" t="str">
        <f>VLOOKUP(tbl_Sales[[#This Row],[Product_ID]],tbl_Products[],3,0)</f>
        <v>Electronics</v>
      </c>
      <c r="I547">
        <v>8</v>
      </c>
      <c r="J547" s="10">
        <f>VLOOKUP(tbl_Sales[[#This Row],[Product_ID]],tbl_Products[],4,0)</f>
        <v>40</v>
      </c>
      <c r="K547" s="6">
        <v>98.54</v>
      </c>
      <c r="L547" s="6">
        <f>tbl_Sales[[#This Row],[Price_per_Unit]]*tbl_Sales[[#This Row],[Quantity]]</f>
        <v>788.32</v>
      </c>
      <c r="M547" s="6">
        <f>tbl_Sales[[#This Row],[Cost_per_Unit]]*tbl_Sales[[#This Row],[Quantity]]</f>
        <v>320</v>
      </c>
      <c r="N547" s="6">
        <f>tbl_Sales[[#This Row],[Sales]]-tbl_Sales[[#This Row],[Total_Cost]]</f>
        <v>468.32000000000005</v>
      </c>
    </row>
    <row r="548" spans="1:14">
      <c r="A548" t="s">
        <v>552</v>
      </c>
      <c r="B548" s="4">
        <v>45025</v>
      </c>
      <c r="C548" t="s">
        <v>7474</v>
      </c>
      <c r="D548" t="str">
        <f>VLOOKUP(Sales_Data!$C548,tbl_Customers[],2,FALSE)</f>
        <v>Customer_1396</v>
      </c>
      <c r="E548" t="str">
        <f>VLOOKUP(tbl_Sales[[#This Row],[Customer_ID]],tbl_Customers[],5,0)</f>
        <v>South</v>
      </c>
      <c r="F548" t="s">
        <v>8531</v>
      </c>
      <c r="G548" t="str">
        <f>VLOOKUP(Sales_Data!$F548,tbl_Products[],2,FALSE)</f>
        <v>Product_36</v>
      </c>
      <c r="H548" t="str">
        <f>VLOOKUP(tbl_Sales[[#This Row],[Product_ID]],tbl_Products[],3,0)</f>
        <v>Home Goods</v>
      </c>
      <c r="I548">
        <v>6</v>
      </c>
      <c r="J548" s="10">
        <f>VLOOKUP(tbl_Sales[[#This Row],[Product_ID]],tbl_Products[],4,0)</f>
        <v>32.54</v>
      </c>
      <c r="K548" s="6">
        <v>59.69</v>
      </c>
      <c r="L548" s="6">
        <f>tbl_Sales[[#This Row],[Price_per_Unit]]*tbl_Sales[[#This Row],[Quantity]]</f>
        <v>358.14</v>
      </c>
      <c r="M548" s="6">
        <f>tbl_Sales[[#This Row],[Cost_per_Unit]]*tbl_Sales[[#This Row],[Quantity]]</f>
        <v>195.24</v>
      </c>
      <c r="N548" s="6">
        <f>tbl_Sales[[#This Row],[Sales]]-tbl_Sales[[#This Row],[Total_Cost]]</f>
        <v>162.89999999999998</v>
      </c>
    </row>
    <row r="549" spans="1:14">
      <c r="A549" t="s">
        <v>553</v>
      </c>
      <c r="B549" s="4">
        <v>45142</v>
      </c>
      <c r="C549" t="s">
        <v>7181</v>
      </c>
      <c r="D549" t="str">
        <f>VLOOKUP(Sales_Data!$C549,tbl_Customers[],2,FALSE)</f>
        <v>Customer_649</v>
      </c>
      <c r="E549" t="str">
        <f>VLOOKUP(tbl_Sales[[#This Row],[Customer_ID]],tbl_Customers[],5,0)</f>
        <v>North</v>
      </c>
      <c r="F549" t="s">
        <v>8551</v>
      </c>
      <c r="G549" t="str">
        <f>VLOOKUP(Sales_Data!$F549,tbl_Products[],2,FALSE)</f>
        <v>Product_11</v>
      </c>
      <c r="H549" t="str">
        <f>VLOOKUP(tbl_Sales[[#This Row],[Product_ID]],tbl_Products[],3,0)</f>
        <v>Health</v>
      </c>
      <c r="I549">
        <v>1</v>
      </c>
      <c r="J549" s="10">
        <f>VLOOKUP(tbl_Sales[[#This Row],[Product_ID]],tbl_Products[],4,0)</f>
        <v>11.76</v>
      </c>
      <c r="K549" s="6">
        <v>79.33</v>
      </c>
      <c r="L549" s="6">
        <f>tbl_Sales[[#This Row],[Price_per_Unit]]*tbl_Sales[[#This Row],[Quantity]]</f>
        <v>79.33</v>
      </c>
      <c r="M549" s="6">
        <f>tbl_Sales[[#This Row],[Cost_per_Unit]]*tbl_Sales[[#This Row],[Quantity]]</f>
        <v>11.76</v>
      </c>
      <c r="N549" s="6">
        <f>tbl_Sales[[#This Row],[Sales]]-tbl_Sales[[#This Row],[Total_Cost]]</f>
        <v>67.569999999999993</v>
      </c>
    </row>
    <row r="550" spans="1:14">
      <c r="A550" t="s">
        <v>554</v>
      </c>
      <c r="B550" s="4">
        <v>45267</v>
      </c>
      <c r="C550" t="s">
        <v>7250</v>
      </c>
      <c r="D550" t="str">
        <f>VLOOKUP(Sales_Data!$C550,tbl_Customers[],2,FALSE)</f>
        <v>Customer_614</v>
      </c>
      <c r="E550" t="str">
        <f>VLOOKUP(tbl_Sales[[#This Row],[Customer_ID]],tbl_Customers[],5,0)</f>
        <v>North</v>
      </c>
      <c r="F550" t="s">
        <v>8526</v>
      </c>
      <c r="G550" t="str">
        <f>VLOOKUP(Sales_Data!$F550,tbl_Products[],2,FALSE)</f>
        <v>Product_27</v>
      </c>
      <c r="H550" t="str">
        <f>VLOOKUP(tbl_Sales[[#This Row],[Product_ID]],tbl_Products[],3,0)</f>
        <v>Home Goods</v>
      </c>
      <c r="I550">
        <v>3</v>
      </c>
      <c r="J550" s="10">
        <f>VLOOKUP(tbl_Sales[[#This Row],[Product_ID]],tbl_Products[],4,0)</f>
        <v>35.53</v>
      </c>
      <c r="K550" s="6">
        <v>86.94</v>
      </c>
      <c r="L550" s="6">
        <f>tbl_Sales[[#This Row],[Price_per_Unit]]*tbl_Sales[[#This Row],[Quantity]]</f>
        <v>260.82</v>
      </c>
      <c r="M550" s="6">
        <f>tbl_Sales[[#This Row],[Cost_per_Unit]]*tbl_Sales[[#This Row],[Quantity]]</f>
        <v>106.59</v>
      </c>
      <c r="N550" s="6">
        <f>tbl_Sales[[#This Row],[Sales]]-tbl_Sales[[#This Row],[Total_Cost]]</f>
        <v>154.22999999999999</v>
      </c>
    </row>
    <row r="551" spans="1:14">
      <c r="A551" t="s">
        <v>555</v>
      </c>
      <c r="B551" s="4">
        <v>45121</v>
      </c>
      <c r="C551" t="s">
        <v>7475</v>
      </c>
      <c r="D551" t="str">
        <f>VLOOKUP(Sales_Data!$C551,tbl_Customers[],2,FALSE)</f>
        <v>Customer_1168</v>
      </c>
      <c r="E551" t="str">
        <f>VLOOKUP(tbl_Sales[[#This Row],[Customer_ID]],tbl_Customers[],5,0)</f>
        <v>East</v>
      </c>
      <c r="F551" t="s">
        <v>8549</v>
      </c>
      <c r="G551" t="str">
        <f>VLOOKUP(Sales_Data!$F551,tbl_Products[],2,FALSE)</f>
        <v>Product_18</v>
      </c>
      <c r="H551" t="str">
        <f>VLOOKUP(tbl_Sales[[#This Row],[Product_ID]],tbl_Products[],3,0)</f>
        <v>Health</v>
      </c>
      <c r="I551">
        <v>9</v>
      </c>
      <c r="J551" s="10">
        <f>VLOOKUP(tbl_Sales[[#This Row],[Product_ID]],tbl_Products[],4,0)</f>
        <v>41.18</v>
      </c>
      <c r="K551" s="6">
        <v>91.33</v>
      </c>
      <c r="L551" s="6">
        <f>tbl_Sales[[#This Row],[Price_per_Unit]]*tbl_Sales[[#This Row],[Quantity]]</f>
        <v>821.97</v>
      </c>
      <c r="M551" s="6">
        <f>tbl_Sales[[#This Row],[Cost_per_Unit]]*tbl_Sales[[#This Row],[Quantity]]</f>
        <v>370.62</v>
      </c>
      <c r="N551" s="6">
        <f>tbl_Sales[[#This Row],[Sales]]-tbl_Sales[[#This Row],[Total_Cost]]</f>
        <v>451.35</v>
      </c>
    </row>
    <row r="552" spans="1:14">
      <c r="A552" t="s">
        <v>556</v>
      </c>
      <c r="B552" s="4">
        <v>45273</v>
      </c>
      <c r="C552" t="s">
        <v>7476</v>
      </c>
      <c r="D552" t="str">
        <f>VLOOKUP(Sales_Data!$C552,tbl_Customers[],2,FALSE)</f>
        <v>Customer_1392</v>
      </c>
      <c r="E552" t="str">
        <f>VLOOKUP(tbl_Sales[[#This Row],[Customer_ID]],tbl_Customers[],5,0)</f>
        <v>East</v>
      </c>
      <c r="F552" t="s">
        <v>8516</v>
      </c>
      <c r="G552" t="str">
        <f>VLOOKUP(Sales_Data!$F552,tbl_Products[],2,FALSE)</f>
        <v>Product_67</v>
      </c>
      <c r="H552" t="str">
        <f>VLOOKUP(tbl_Sales[[#This Row],[Product_ID]],tbl_Products[],3,0)</f>
        <v>Toys</v>
      </c>
      <c r="I552">
        <v>7</v>
      </c>
      <c r="J552" s="10">
        <f>VLOOKUP(tbl_Sales[[#This Row],[Product_ID]],tbl_Products[],4,0)</f>
        <v>13.68</v>
      </c>
      <c r="K552" s="6">
        <v>70.209999999999994</v>
      </c>
      <c r="L552" s="6">
        <f>tbl_Sales[[#This Row],[Price_per_Unit]]*tbl_Sales[[#This Row],[Quantity]]</f>
        <v>491.46999999999997</v>
      </c>
      <c r="M552" s="6">
        <f>tbl_Sales[[#This Row],[Cost_per_Unit]]*tbl_Sales[[#This Row],[Quantity]]</f>
        <v>95.759999999999991</v>
      </c>
      <c r="N552" s="6">
        <f>tbl_Sales[[#This Row],[Sales]]-tbl_Sales[[#This Row],[Total_Cost]]</f>
        <v>395.71</v>
      </c>
    </row>
    <row r="553" spans="1:14">
      <c r="A553" t="s">
        <v>557</v>
      </c>
      <c r="B553" s="4">
        <v>45016</v>
      </c>
      <c r="C553" t="s">
        <v>7007</v>
      </c>
      <c r="D553" t="str">
        <f>VLOOKUP(Sales_Data!$C553,tbl_Customers[],2,FALSE)</f>
        <v>Customer_624</v>
      </c>
      <c r="E553" t="str">
        <f>VLOOKUP(tbl_Sales[[#This Row],[Customer_ID]],tbl_Customers[],5,0)</f>
        <v>South</v>
      </c>
      <c r="F553" t="s">
        <v>8499</v>
      </c>
      <c r="G553" t="str">
        <f>VLOOKUP(Sales_Data!$F553,tbl_Products[],2,FALSE)</f>
        <v>Product_30</v>
      </c>
      <c r="H553" t="str">
        <f>VLOOKUP(tbl_Sales[[#This Row],[Product_ID]],tbl_Products[],3,0)</f>
        <v>Apparel</v>
      </c>
      <c r="I553">
        <v>4</v>
      </c>
      <c r="J553" s="10">
        <f>VLOOKUP(tbl_Sales[[#This Row],[Product_ID]],tbl_Products[],4,0)</f>
        <v>49.21</v>
      </c>
      <c r="K553" s="6">
        <v>65.900000000000006</v>
      </c>
      <c r="L553" s="6">
        <f>tbl_Sales[[#This Row],[Price_per_Unit]]*tbl_Sales[[#This Row],[Quantity]]</f>
        <v>263.60000000000002</v>
      </c>
      <c r="M553" s="6">
        <f>tbl_Sales[[#This Row],[Cost_per_Unit]]*tbl_Sales[[#This Row],[Quantity]]</f>
        <v>196.84</v>
      </c>
      <c r="N553" s="6">
        <f>tbl_Sales[[#This Row],[Sales]]-tbl_Sales[[#This Row],[Total_Cost]]</f>
        <v>66.760000000000019</v>
      </c>
    </row>
    <row r="554" spans="1:14">
      <c r="A554" t="s">
        <v>558</v>
      </c>
      <c r="B554" s="4">
        <v>45242</v>
      </c>
      <c r="C554" t="s">
        <v>7477</v>
      </c>
      <c r="D554" t="str">
        <f>VLOOKUP(Sales_Data!$C554,tbl_Customers[],2,FALSE)</f>
        <v>Customer_891</v>
      </c>
      <c r="E554" t="str">
        <f>VLOOKUP(tbl_Sales[[#This Row],[Customer_ID]],tbl_Customers[],5,0)</f>
        <v>West</v>
      </c>
      <c r="F554" t="s">
        <v>8536</v>
      </c>
      <c r="G554" t="str">
        <f>VLOOKUP(Sales_Data!$F554,tbl_Products[],2,FALSE)</f>
        <v>Product_40</v>
      </c>
      <c r="H554" t="str">
        <f>VLOOKUP(tbl_Sales[[#This Row],[Product_ID]],tbl_Products[],3,0)</f>
        <v>Health</v>
      </c>
      <c r="I554">
        <v>7</v>
      </c>
      <c r="J554" s="10">
        <f>VLOOKUP(tbl_Sales[[#This Row],[Product_ID]],tbl_Products[],4,0)</f>
        <v>30.96</v>
      </c>
      <c r="K554" s="6">
        <v>92.85</v>
      </c>
      <c r="L554" s="6">
        <f>tbl_Sales[[#This Row],[Price_per_Unit]]*tbl_Sales[[#This Row],[Quantity]]</f>
        <v>649.94999999999993</v>
      </c>
      <c r="M554" s="6">
        <f>tbl_Sales[[#This Row],[Cost_per_Unit]]*tbl_Sales[[#This Row],[Quantity]]</f>
        <v>216.72</v>
      </c>
      <c r="N554" s="6">
        <f>tbl_Sales[[#This Row],[Sales]]-tbl_Sales[[#This Row],[Total_Cost]]</f>
        <v>433.2299999999999</v>
      </c>
    </row>
    <row r="555" spans="1:14">
      <c r="A555" t="s">
        <v>559</v>
      </c>
      <c r="B555" s="4">
        <v>45218</v>
      </c>
      <c r="C555" t="s">
        <v>7478</v>
      </c>
      <c r="D555" t="str">
        <f>VLOOKUP(Sales_Data!$C555,tbl_Customers[],2,FALSE)</f>
        <v>Customer_1471</v>
      </c>
      <c r="E555" t="str">
        <f>VLOOKUP(tbl_Sales[[#This Row],[Customer_ID]],tbl_Customers[],5,0)</f>
        <v>East</v>
      </c>
      <c r="F555" t="s">
        <v>8557</v>
      </c>
      <c r="G555" t="str">
        <f>VLOOKUP(Sales_Data!$F555,tbl_Products[],2,FALSE)</f>
        <v>Product_71</v>
      </c>
      <c r="H555" t="str">
        <f>VLOOKUP(tbl_Sales[[#This Row],[Product_ID]],tbl_Products[],3,0)</f>
        <v>Electronics</v>
      </c>
      <c r="I555">
        <v>4</v>
      </c>
      <c r="J555" s="10">
        <f>VLOOKUP(tbl_Sales[[#This Row],[Product_ID]],tbl_Products[],4,0)</f>
        <v>34.61</v>
      </c>
      <c r="K555" s="6">
        <v>21.79</v>
      </c>
      <c r="L555" s="6">
        <f>tbl_Sales[[#This Row],[Price_per_Unit]]*tbl_Sales[[#This Row],[Quantity]]</f>
        <v>87.16</v>
      </c>
      <c r="M555" s="6">
        <f>tbl_Sales[[#This Row],[Cost_per_Unit]]*tbl_Sales[[#This Row],[Quantity]]</f>
        <v>138.44</v>
      </c>
      <c r="N555" s="6">
        <f>tbl_Sales[[#This Row],[Sales]]-tbl_Sales[[#This Row],[Total_Cost]]</f>
        <v>-51.28</v>
      </c>
    </row>
    <row r="556" spans="1:14">
      <c r="A556" t="s">
        <v>560</v>
      </c>
      <c r="B556" s="4">
        <v>45081</v>
      </c>
      <c r="C556" t="s">
        <v>7479</v>
      </c>
      <c r="D556" t="str">
        <f>VLOOKUP(Sales_Data!$C556,tbl_Customers[],2,FALSE)</f>
        <v>Customer_706</v>
      </c>
      <c r="E556" t="str">
        <f>VLOOKUP(tbl_Sales[[#This Row],[Customer_ID]],tbl_Customers[],5,0)</f>
        <v>East</v>
      </c>
      <c r="F556" t="s">
        <v>8526</v>
      </c>
      <c r="G556" t="str">
        <f>VLOOKUP(Sales_Data!$F556,tbl_Products[],2,FALSE)</f>
        <v>Product_27</v>
      </c>
      <c r="H556" t="str">
        <f>VLOOKUP(tbl_Sales[[#This Row],[Product_ID]],tbl_Products[],3,0)</f>
        <v>Home Goods</v>
      </c>
      <c r="I556">
        <v>1</v>
      </c>
      <c r="J556" s="10">
        <f>VLOOKUP(tbl_Sales[[#This Row],[Product_ID]],tbl_Products[],4,0)</f>
        <v>35.53</v>
      </c>
      <c r="K556" s="6">
        <v>81.09</v>
      </c>
      <c r="L556" s="6">
        <f>tbl_Sales[[#This Row],[Price_per_Unit]]*tbl_Sales[[#This Row],[Quantity]]</f>
        <v>81.09</v>
      </c>
      <c r="M556" s="6">
        <f>tbl_Sales[[#This Row],[Cost_per_Unit]]*tbl_Sales[[#This Row],[Quantity]]</f>
        <v>35.53</v>
      </c>
      <c r="N556" s="6">
        <f>tbl_Sales[[#This Row],[Sales]]-tbl_Sales[[#This Row],[Total_Cost]]</f>
        <v>45.56</v>
      </c>
    </row>
    <row r="557" spans="1:14">
      <c r="A557" t="s">
        <v>561</v>
      </c>
      <c r="B557" s="4">
        <v>45134</v>
      </c>
      <c r="C557" t="s">
        <v>7480</v>
      </c>
      <c r="D557" t="str">
        <f>VLOOKUP(Sales_Data!$C557,tbl_Customers[],2,FALSE)</f>
        <v>Customer_183</v>
      </c>
      <c r="E557" t="str">
        <f>VLOOKUP(tbl_Sales[[#This Row],[Customer_ID]],tbl_Customers[],5,0)</f>
        <v>North</v>
      </c>
      <c r="F557" t="s">
        <v>8539</v>
      </c>
      <c r="G557" t="str">
        <f>VLOOKUP(Sales_Data!$F557,tbl_Products[],2,FALSE)</f>
        <v>Product_16</v>
      </c>
      <c r="H557" t="str">
        <f>VLOOKUP(tbl_Sales[[#This Row],[Product_ID]],tbl_Products[],3,0)</f>
        <v>Home Goods</v>
      </c>
      <c r="I557">
        <v>7</v>
      </c>
      <c r="J557" s="10">
        <f>VLOOKUP(tbl_Sales[[#This Row],[Product_ID]],tbl_Products[],4,0)</f>
        <v>15.25</v>
      </c>
      <c r="K557" s="6">
        <v>63.68</v>
      </c>
      <c r="L557" s="6">
        <f>tbl_Sales[[#This Row],[Price_per_Unit]]*tbl_Sales[[#This Row],[Quantity]]</f>
        <v>445.76</v>
      </c>
      <c r="M557" s="6">
        <f>tbl_Sales[[#This Row],[Cost_per_Unit]]*tbl_Sales[[#This Row],[Quantity]]</f>
        <v>106.75</v>
      </c>
      <c r="N557" s="6">
        <f>tbl_Sales[[#This Row],[Sales]]-tbl_Sales[[#This Row],[Total_Cost]]</f>
        <v>339.01</v>
      </c>
    </row>
    <row r="558" spans="1:14">
      <c r="A558" t="s">
        <v>562</v>
      </c>
      <c r="B558" s="4">
        <v>45207</v>
      </c>
      <c r="C558" t="s">
        <v>7481</v>
      </c>
      <c r="D558" t="str">
        <f>VLOOKUP(Sales_Data!$C558,tbl_Customers[],2,FALSE)</f>
        <v>Customer_1194</v>
      </c>
      <c r="E558" t="str">
        <f>VLOOKUP(tbl_Sales[[#This Row],[Customer_ID]],tbl_Customers[],5,0)</f>
        <v>West</v>
      </c>
      <c r="F558" t="s">
        <v>8562</v>
      </c>
      <c r="G558" t="str">
        <f>VLOOKUP(Sales_Data!$F558,tbl_Products[],2,FALSE)</f>
        <v>Product_48</v>
      </c>
      <c r="H558" t="str">
        <f>VLOOKUP(tbl_Sales[[#This Row],[Product_ID]],tbl_Products[],3,0)</f>
        <v>Apparel</v>
      </c>
      <c r="I558">
        <v>3</v>
      </c>
      <c r="J558" s="10">
        <f>VLOOKUP(tbl_Sales[[#This Row],[Product_ID]],tbl_Products[],4,0)</f>
        <v>25.33</v>
      </c>
      <c r="K558" s="6">
        <v>46.52</v>
      </c>
      <c r="L558" s="6">
        <f>tbl_Sales[[#This Row],[Price_per_Unit]]*tbl_Sales[[#This Row],[Quantity]]</f>
        <v>139.56</v>
      </c>
      <c r="M558" s="6">
        <f>tbl_Sales[[#This Row],[Cost_per_Unit]]*tbl_Sales[[#This Row],[Quantity]]</f>
        <v>75.989999999999995</v>
      </c>
      <c r="N558" s="6">
        <f>tbl_Sales[[#This Row],[Sales]]-tbl_Sales[[#This Row],[Total_Cost]]</f>
        <v>63.570000000000007</v>
      </c>
    </row>
    <row r="559" spans="1:14">
      <c r="A559" t="s">
        <v>563</v>
      </c>
      <c r="B559" s="4">
        <v>44927</v>
      </c>
      <c r="C559" t="s">
        <v>7482</v>
      </c>
      <c r="D559" t="str">
        <f>VLOOKUP(Sales_Data!$C559,tbl_Customers[],2,FALSE)</f>
        <v>Customer_17</v>
      </c>
      <c r="E559" t="str">
        <f>VLOOKUP(tbl_Sales[[#This Row],[Customer_ID]],tbl_Customers[],5,0)</f>
        <v>North</v>
      </c>
      <c r="F559" t="s">
        <v>8503</v>
      </c>
      <c r="G559" t="str">
        <f>VLOOKUP(Sales_Data!$F559,tbl_Products[],2,FALSE)</f>
        <v>Product_19</v>
      </c>
      <c r="H559" t="str">
        <f>VLOOKUP(tbl_Sales[[#This Row],[Product_ID]],tbl_Products[],3,0)</f>
        <v>Apparel</v>
      </c>
      <c r="I559">
        <v>5</v>
      </c>
      <c r="J559" s="10">
        <f>VLOOKUP(tbl_Sales[[#This Row],[Product_ID]],tbl_Products[],4,0)</f>
        <v>41.78</v>
      </c>
      <c r="K559" s="6">
        <v>71.69</v>
      </c>
      <c r="L559" s="6">
        <f>tbl_Sales[[#This Row],[Price_per_Unit]]*tbl_Sales[[#This Row],[Quantity]]</f>
        <v>358.45</v>
      </c>
      <c r="M559" s="6">
        <f>tbl_Sales[[#This Row],[Cost_per_Unit]]*tbl_Sales[[#This Row],[Quantity]]</f>
        <v>208.9</v>
      </c>
      <c r="N559" s="6">
        <f>tbl_Sales[[#This Row],[Sales]]-tbl_Sales[[#This Row],[Total_Cost]]</f>
        <v>149.54999999999998</v>
      </c>
    </row>
    <row r="560" spans="1:14">
      <c r="A560" t="s">
        <v>564</v>
      </c>
      <c r="B560" s="4">
        <v>45082</v>
      </c>
      <c r="C560" t="s">
        <v>7483</v>
      </c>
      <c r="D560" t="str">
        <f>VLOOKUP(Sales_Data!$C560,tbl_Customers[],2,FALSE)</f>
        <v>Customer_1253</v>
      </c>
      <c r="E560" t="str">
        <f>VLOOKUP(tbl_Sales[[#This Row],[Customer_ID]],tbl_Customers[],5,0)</f>
        <v>South</v>
      </c>
      <c r="F560" t="s">
        <v>8552</v>
      </c>
      <c r="G560" t="str">
        <f>VLOOKUP(Sales_Data!$F560,tbl_Products[],2,FALSE)</f>
        <v>Product_5</v>
      </c>
      <c r="H560" t="str">
        <f>VLOOKUP(tbl_Sales[[#This Row],[Product_ID]],tbl_Products[],3,0)</f>
        <v>Health</v>
      </c>
      <c r="I560">
        <v>9</v>
      </c>
      <c r="J560" s="10">
        <f>VLOOKUP(tbl_Sales[[#This Row],[Product_ID]],tbl_Products[],4,0)</f>
        <v>35.39</v>
      </c>
      <c r="K560" s="6">
        <v>96.7</v>
      </c>
      <c r="L560" s="6">
        <f>tbl_Sales[[#This Row],[Price_per_Unit]]*tbl_Sales[[#This Row],[Quantity]]</f>
        <v>870.30000000000007</v>
      </c>
      <c r="M560" s="6">
        <f>tbl_Sales[[#This Row],[Cost_per_Unit]]*tbl_Sales[[#This Row],[Quantity]]</f>
        <v>318.51</v>
      </c>
      <c r="N560" s="6">
        <f>tbl_Sales[[#This Row],[Sales]]-tbl_Sales[[#This Row],[Total_Cost]]</f>
        <v>551.79000000000008</v>
      </c>
    </row>
    <row r="561" spans="1:14">
      <c r="A561" t="s">
        <v>565</v>
      </c>
      <c r="B561" s="4">
        <v>45073</v>
      </c>
      <c r="C561" t="s">
        <v>7484</v>
      </c>
      <c r="D561" t="str">
        <f>VLOOKUP(Sales_Data!$C561,tbl_Customers[],2,FALSE)</f>
        <v>Customer_1046</v>
      </c>
      <c r="E561" t="str">
        <f>VLOOKUP(tbl_Sales[[#This Row],[Customer_ID]],tbl_Customers[],5,0)</f>
        <v>West</v>
      </c>
      <c r="F561" t="s">
        <v>8565</v>
      </c>
      <c r="G561" t="str">
        <f>VLOOKUP(Sales_Data!$F561,tbl_Products[],2,FALSE)</f>
        <v>Product_31</v>
      </c>
      <c r="H561" t="str">
        <f>VLOOKUP(tbl_Sales[[#This Row],[Product_ID]],tbl_Products[],3,0)</f>
        <v>Apparel</v>
      </c>
      <c r="I561">
        <v>5</v>
      </c>
      <c r="J561" s="10">
        <f>VLOOKUP(tbl_Sales[[#This Row],[Product_ID]],tbl_Products[],4,0)</f>
        <v>3.66</v>
      </c>
      <c r="K561" s="6">
        <v>49.28</v>
      </c>
      <c r="L561" s="6">
        <f>tbl_Sales[[#This Row],[Price_per_Unit]]*tbl_Sales[[#This Row],[Quantity]]</f>
        <v>246.4</v>
      </c>
      <c r="M561" s="6">
        <f>tbl_Sales[[#This Row],[Cost_per_Unit]]*tbl_Sales[[#This Row],[Quantity]]</f>
        <v>18.3</v>
      </c>
      <c r="N561" s="6">
        <f>tbl_Sales[[#This Row],[Sales]]-tbl_Sales[[#This Row],[Total_Cost]]</f>
        <v>228.1</v>
      </c>
    </row>
    <row r="562" spans="1:14">
      <c r="A562" t="s">
        <v>566</v>
      </c>
      <c r="B562" s="4">
        <v>45034</v>
      </c>
      <c r="C562" t="s">
        <v>7485</v>
      </c>
      <c r="D562" t="str">
        <f>VLOOKUP(Sales_Data!$C562,tbl_Customers[],2,FALSE)</f>
        <v>Customer_828</v>
      </c>
      <c r="E562" t="str">
        <f>VLOOKUP(tbl_Sales[[#This Row],[Customer_ID]],tbl_Customers[],5,0)</f>
        <v>South</v>
      </c>
      <c r="F562" t="s">
        <v>8559</v>
      </c>
      <c r="G562" t="str">
        <f>VLOOKUP(Sales_Data!$F562,tbl_Products[],2,FALSE)</f>
        <v>Product_57</v>
      </c>
      <c r="H562" t="str">
        <f>VLOOKUP(tbl_Sales[[#This Row],[Product_ID]],tbl_Products[],3,0)</f>
        <v>Toys</v>
      </c>
      <c r="I562">
        <v>1</v>
      </c>
      <c r="J562" s="10">
        <f>VLOOKUP(tbl_Sales[[#This Row],[Product_ID]],tbl_Products[],4,0)</f>
        <v>31.85</v>
      </c>
      <c r="K562" s="6">
        <v>11.32</v>
      </c>
      <c r="L562" s="6">
        <f>tbl_Sales[[#This Row],[Price_per_Unit]]*tbl_Sales[[#This Row],[Quantity]]</f>
        <v>11.32</v>
      </c>
      <c r="M562" s="6">
        <f>tbl_Sales[[#This Row],[Cost_per_Unit]]*tbl_Sales[[#This Row],[Quantity]]</f>
        <v>31.85</v>
      </c>
      <c r="N562" s="6">
        <f>tbl_Sales[[#This Row],[Sales]]-tbl_Sales[[#This Row],[Total_Cost]]</f>
        <v>-20.53</v>
      </c>
    </row>
    <row r="563" spans="1:14">
      <c r="A563" t="s">
        <v>567</v>
      </c>
      <c r="B563" s="4">
        <v>45147</v>
      </c>
      <c r="C563" t="s">
        <v>7486</v>
      </c>
      <c r="D563" t="str">
        <f>VLOOKUP(Sales_Data!$C563,tbl_Customers[],2,FALSE)</f>
        <v>Customer_262</v>
      </c>
      <c r="E563" t="str">
        <f>VLOOKUP(tbl_Sales[[#This Row],[Customer_ID]],tbl_Customers[],5,0)</f>
        <v>North</v>
      </c>
      <c r="F563" t="s">
        <v>8513</v>
      </c>
      <c r="G563" t="str">
        <f>VLOOKUP(Sales_Data!$F563,tbl_Products[],2,FALSE)</f>
        <v>Product_59</v>
      </c>
      <c r="H563" t="str">
        <f>VLOOKUP(tbl_Sales[[#This Row],[Product_ID]],tbl_Products[],3,0)</f>
        <v>Home Goods</v>
      </c>
      <c r="I563">
        <v>6</v>
      </c>
      <c r="J563" s="10">
        <f>VLOOKUP(tbl_Sales[[#This Row],[Product_ID]],tbl_Products[],4,0)</f>
        <v>40.85</v>
      </c>
      <c r="K563" s="6">
        <v>58.77</v>
      </c>
      <c r="L563" s="6">
        <f>tbl_Sales[[#This Row],[Price_per_Unit]]*tbl_Sales[[#This Row],[Quantity]]</f>
        <v>352.62</v>
      </c>
      <c r="M563" s="6">
        <f>tbl_Sales[[#This Row],[Cost_per_Unit]]*tbl_Sales[[#This Row],[Quantity]]</f>
        <v>245.10000000000002</v>
      </c>
      <c r="N563" s="6">
        <f>tbl_Sales[[#This Row],[Sales]]-tbl_Sales[[#This Row],[Total_Cost]]</f>
        <v>107.51999999999998</v>
      </c>
    </row>
    <row r="564" spans="1:14">
      <c r="A564" t="s">
        <v>568</v>
      </c>
      <c r="B564" s="4">
        <v>45223</v>
      </c>
      <c r="C564" t="s">
        <v>7012</v>
      </c>
      <c r="D564" t="str">
        <f>VLOOKUP(Sales_Data!$C564,tbl_Customers[],2,FALSE)</f>
        <v>Customer_603</v>
      </c>
      <c r="E564" t="str">
        <f>VLOOKUP(tbl_Sales[[#This Row],[Customer_ID]],tbl_Customers[],5,0)</f>
        <v>North</v>
      </c>
      <c r="F564" t="s">
        <v>8494</v>
      </c>
      <c r="G564" t="str">
        <f>VLOOKUP(Sales_Data!$F564,tbl_Products[],2,FALSE)</f>
        <v>Product_15</v>
      </c>
      <c r="H564" t="str">
        <f>VLOOKUP(tbl_Sales[[#This Row],[Product_ID]],tbl_Products[],3,0)</f>
        <v>Apparel</v>
      </c>
      <c r="I564">
        <v>3</v>
      </c>
      <c r="J564" s="10">
        <f>VLOOKUP(tbl_Sales[[#This Row],[Product_ID]],tbl_Products[],4,0)</f>
        <v>22.93</v>
      </c>
      <c r="K564" s="6">
        <v>59.31</v>
      </c>
      <c r="L564" s="6">
        <f>tbl_Sales[[#This Row],[Price_per_Unit]]*tbl_Sales[[#This Row],[Quantity]]</f>
        <v>177.93</v>
      </c>
      <c r="M564" s="6">
        <f>tbl_Sales[[#This Row],[Cost_per_Unit]]*tbl_Sales[[#This Row],[Quantity]]</f>
        <v>68.789999999999992</v>
      </c>
      <c r="N564" s="6">
        <f>tbl_Sales[[#This Row],[Sales]]-tbl_Sales[[#This Row],[Total_Cost]]</f>
        <v>109.14000000000001</v>
      </c>
    </row>
    <row r="565" spans="1:14">
      <c r="A565" t="s">
        <v>569</v>
      </c>
      <c r="B565" s="4">
        <v>45237</v>
      </c>
      <c r="C565" t="s">
        <v>7487</v>
      </c>
      <c r="D565" t="str">
        <f>VLOOKUP(Sales_Data!$C565,tbl_Customers[],2,FALSE)</f>
        <v>Customer_128</v>
      </c>
      <c r="E565" t="str">
        <f>VLOOKUP(tbl_Sales[[#This Row],[Customer_ID]],tbl_Customers[],5,0)</f>
        <v>East</v>
      </c>
      <c r="F565" t="s">
        <v>8496</v>
      </c>
      <c r="G565" t="str">
        <f>VLOOKUP(Sales_Data!$F565,tbl_Products[],2,FALSE)</f>
        <v>Product_3</v>
      </c>
      <c r="H565" t="str">
        <f>VLOOKUP(tbl_Sales[[#This Row],[Product_ID]],tbl_Products[],3,0)</f>
        <v>Health</v>
      </c>
      <c r="I565">
        <v>5</v>
      </c>
      <c r="J565" s="10">
        <f>VLOOKUP(tbl_Sales[[#This Row],[Product_ID]],tbl_Products[],4,0)</f>
        <v>28.91</v>
      </c>
      <c r="K565" s="6">
        <v>51.22</v>
      </c>
      <c r="L565" s="6">
        <f>tbl_Sales[[#This Row],[Price_per_Unit]]*tbl_Sales[[#This Row],[Quantity]]</f>
        <v>256.10000000000002</v>
      </c>
      <c r="M565" s="6">
        <f>tbl_Sales[[#This Row],[Cost_per_Unit]]*tbl_Sales[[#This Row],[Quantity]]</f>
        <v>144.55000000000001</v>
      </c>
      <c r="N565" s="6">
        <f>tbl_Sales[[#This Row],[Sales]]-tbl_Sales[[#This Row],[Total_Cost]]</f>
        <v>111.55000000000001</v>
      </c>
    </row>
    <row r="566" spans="1:14">
      <c r="A566" t="s">
        <v>570</v>
      </c>
      <c r="B566" s="4">
        <v>45262</v>
      </c>
      <c r="C566" t="s">
        <v>7488</v>
      </c>
      <c r="D566" t="str">
        <f>VLOOKUP(Sales_Data!$C566,tbl_Customers[],2,FALSE)</f>
        <v>Customer_757</v>
      </c>
      <c r="E566" t="str">
        <f>VLOOKUP(tbl_Sales[[#This Row],[Customer_ID]],tbl_Customers[],5,0)</f>
        <v>West</v>
      </c>
      <c r="F566" t="s">
        <v>8521</v>
      </c>
      <c r="G566" t="str">
        <f>VLOOKUP(Sales_Data!$F566,tbl_Products[],2,FALSE)</f>
        <v>Product_64</v>
      </c>
      <c r="H566" t="str">
        <f>VLOOKUP(tbl_Sales[[#This Row],[Product_ID]],tbl_Products[],3,0)</f>
        <v>Home Goods</v>
      </c>
      <c r="I566">
        <v>3</v>
      </c>
      <c r="J566" s="10">
        <f>VLOOKUP(tbl_Sales[[#This Row],[Product_ID]],tbl_Products[],4,0)</f>
        <v>16.21</v>
      </c>
      <c r="K566" s="6">
        <v>71.61</v>
      </c>
      <c r="L566" s="6">
        <f>tbl_Sales[[#This Row],[Price_per_Unit]]*tbl_Sales[[#This Row],[Quantity]]</f>
        <v>214.82999999999998</v>
      </c>
      <c r="M566" s="6">
        <f>tbl_Sales[[#This Row],[Cost_per_Unit]]*tbl_Sales[[#This Row],[Quantity]]</f>
        <v>48.63</v>
      </c>
      <c r="N566" s="6">
        <f>tbl_Sales[[#This Row],[Sales]]-tbl_Sales[[#This Row],[Total_Cost]]</f>
        <v>166.2</v>
      </c>
    </row>
    <row r="567" spans="1:14">
      <c r="A567" t="s">
        <v>571</v>
      </c>
      <c r="B567" s="4">
        <v>45091</v>
      </c>
      <c r="C567" t="s">
        <v>7489</v>
      </c>
      <c r="D567" t="str">
        <f>VLOOKUP(Sales_Data!$C567,tbl_Customers[],2,FALSE)</f>
        <v>Customer_1125</v>
      </c>
      <c r="E567" t="str">
        <f>VLOOKUP(tbl_Sales[[#This Row],[Customer_ID]],tbl_Customers[],5,0)</f>
        <v>East</v>
      </c>
      <c r="F567" t="s">
        <v>8552</v>
      </c>
      <c r="G567" t="str">
        <f>VLOOKUP(Sales_Data!$F567,tbl_Products[],2,FALSE)</f>
        <v>Product_5</v>
      </c>
      <c r="H567" t="str">
        <f>VLOOKUP(tbl_Sales[[#This Row],[Product_ID]],tbl_Products[],3,0)</f>
        <v>Health</v>
      </c>
      <c r="I567">
        <v>8</v>
      </c>
      <c r="J567" s="10">
        <f>VLOOKUP(tbl_Sales[[#This Row],[Product_ID]],tbl_Products[],4,0)</f>
        <v>35.39</v>
      </c>
      <c r="K567" s="6">
        <v>13.75</v>
      </c>
      <c r="L567" s="6">
        <f>tbl_Sales[[#This Row],[Price_per_Unit]]*tbl_Sales[[#This Row],[Quantity]]</f>
        <v>110</v>
      </c>
      <c r="M567" s="6">
        <f>tbl_Sales[[#This Row],[Cost_per_Unit]]*tbl_Sales[[#This Row],[Quantity]]</f>
        <v>283.12</v>
      </c>
      <c r="N567" s="6">
        <f>tbl_Sales[[#This Row],[Sales]]-tbl_Sales[[#This Row],[Total_Cost]]</f>
        <v>-173.12</v>
      </c>
    </row>
    <row r="568" spans="1:14">
      <c r="A568" t="s">
        <v>572</v>
      </c>
      <c r="B568" s="4">
        <v>45165</v>
      </c>
      <c r="C568" t="s">
        <v>7490</v>
      </c>
      <c r="D568" t="str">
        <f>VLOOKUP(Sales_Data!$C568,tbl_Customers[],2,FALSE)</f>
        <v>Customer_109</v>
      </c>
      <c r="E568" t="str">
        <f>VLOOKUP(tbl_Sales[[#This Row],[Customer_ID]],tbl_Customers[],5,0)</f>
        <v>East</v>
      </c>
      <c r="F568" t="s">
        <v>8518</v>
      </c>
      <c r="G568" t="str">
        <f>VLOOKUP(Sales_Data!$F568,tbl_Products[],2,FALSE)</f>
        <v>Product_35</v>
      </c>
      <c r="H568" t="str">
        <f>VLOOKUP(tbl_Sales[[#This Row],[Product_ID]],tbl_Products[],3,0)</f>
        <v>Toys</v>
      </c>
      <c r="I568">
        <v>5</v>
      </c>
      <c r="J568" s="10">
        <f>VLOOKUP(tbl_Sales[[#This Row],[Product_ID]],tbl_Products[],4,0)</f>
        <v>40.75</v>
      </c>
      <c r="K568" s="6">
        <v>98.53</v>
      </c>
      <c r="L568" s="6">
        <f>tbl_Sales[[#This Row],[Price_per_Unit]]*tbl_Sales[[#This Row],[Quantity]]</f>
        <v>492.65</v>
      </c>
      <c r="M568" s="6">
        <f>tbl_Sales[[#This Row],[Cost_per_Unit]]*tbl_Sales[[#This Row],[Quantity]]</f>
        <v>203.75</v>
      </c>
      <c r="N568" s="6">
        <f>tbl_Sales[[#This Row],[Sales]]-tbl_Sales[[#This Row],[Total_Cost]]</f>
        <v>288.89999999999998</v>
      </c>
    </row>
    <row r="569" spans="1:14">
      <c r="A569" t="s">
        <v>573</v>
      </c>
      <c r="B569" s="4">
        <v>45153</v>
      </c>
      <c r="C569" t="s">
        <v>7491</v>
      </c>
      <c r="D569" t="str">
        <f>VLOOKUP(Sales_Data!$C569,tbl_Customers[],2,FALSE)</f>
        <v>Customer_2</v>
      </c>
      <c r="E569" t="str">
        <f>VLOOKUP(tbl_Sales[[#This Row],[Customer_ID]],tbl_Customers[],5,0)</f>
        <v>North</v>
      </c>
      <c r="F569" t="s">
        <v>8531</v>
      </c>
      <c r="G569" t="str">
        <f>VLOOKUP(Sales_Data!$F569,tbl_Products[],2,FALSE)</f>
        <v>Product_36</v>
      </c>
      <c r="H569" t="str">
        <f>VLOOKUP(tbl_Sales[[#This Row],[Product_ID]],tbl_Products[],3,0)</f>
        <v>Home Goods</v>
      </c>
      <c r="I569">
        <v>2</v>
      </c>
      <c r="J569" s="10">
        <f>VLOOKUP(tbl_Sales[[#This Row],[Product_ID]],tbl_Products[],4,0)</f>
        <v>32.54</v>
      </c>
      <c r="K569" s="6">
        <v>77.849999999999994</v>
      </c>
      <c r="L569" s="6">
        <f>tbl_Sales[[#This Row],[Price_per_Unit]]*tbl_Sales[[#This Row],[Quantity]]</f>
        <v>155.69999999999999</v>
      </c>
      <c r="M569" s="6">
        <f>tbl_Sales[[#This Row],[Cost_per_Unit]]*tbl_Sales[[#This Row],[Quantity]]</f>
        <v>65.08</v>
      </c>
      <c r="N569" s="6">
        <f>tbl_Sales[[#This Row],[Sales]]-tbl_Sales[[#This Row],[Total_Cost]]</f>
        <v>90.61999999999999</v>
      </c>
    </row>
    <row r="570" spans="1:14">
      <c r="A570" t="s">
        <v>574</v>
      </c>
      <c r="B570" s="4">
        <v>45153</v>
      </c>
      <c r="C570" t="s">
        <v>7492</v>
      </c>
      <c r="D570" t="str">
        <f>VLOOKUP(Sales_Data!$C570,tbl_Customers[],2,FALSE)</f>
        <v>Customer_1441</v>
      </c>
      <c r="E570" t="str">
        <f>VLOOKUP(tbl_Sales[[#This Row],[Customer_ID]],tbl_Customers[],5,0)</f>
        <v>East</v>
      </c>
      <c r="F570" t="s">
        <v>8553</v>
      </c>
      <c r="G570" t="str">
        <f>VLOOKUP(Sales_Data!$F570,tbl_Products[],2,FALSE)</f>
        <v>Product_50</v>
      </c>
      <c r="H570" t="str">
        <f>VLOOKUP(tbl_Sales[[#This Row],[Product_ID]],tbl_Products[],3,0)</f>
        <v>Apparel</v>
      </c>
      <c r="I570">
        <v>1</v>
      </c>
      <c r="J570" s="10">
        <f>VLOOKUP(tbl_Sales[[#This Row],[Product_ID]],tbl_Products[],4,0)</f>
        <v>42.74</v>
      </c>
      <c r="K570" s="6">
        <v>80.849999999999994</v>
      </c>
      <c r="L570" s="6">
        <f>tbl_Sales[[#This Row],[Price_per_Unit]]*tbl_Sales[[#This Row],[Quantity]]</f>
        <v>80.849999999999994</v>
      </c>
      <c r="M570" s="6">
        <f>tbl_Sales[[#This Row],[Cost_per_Unit]]*tbl_Sales[[#This Row],[Quantity]]</f>
        <v>42.74</v>
      </c>
      <c r="N570" s="6">
        <f>tbl_Sales[[#This Row],[Sales]]-tbl_Sales[[#This Row],[Total_Cost]]</f>
        <v>38.109999999999992</v>
      </c>
    </row>
    <row r="571" spans="1:14">
      <c r="A571" t="s">
        <v>575</v>
      </c>
      <c r="B571" s="4">
        <v>45272</v>
      </c>
      <c r="C571" t="s">
        <v>7343</v>
      </c>
      <c r="D571" t="str">
        <f>VLOOKUP(Sales_Data!$C571,tbl_Customers[],2,FALSE)</f>
        <v>Customer_1147</v>
      </c>
      <c r="E571" t="str">
        <f>VLOOKUP(tbl_Sales[[#This Row],[Customer_ID]],tbl_Customers[],5,0)</f>
        <v>South</v>
      </c>
      <c r="F571" t="s">
        <v>8505</v>
      </c>
      <c r="G571" t="str">
        <f>VLOOKUP(Sales_Data!$F571,tbl_Products[],2,FALSE)</f>
        <v>Product_39</v>
      </c>
      <c r="H571" t="str">
        <f>VLOOKUP(tbl_Sales[[#This Row],[Product_ID]],tbl_Products[],3,0)</f>
        <v>Toys</v>
      </c>
      <c r="I571">
        <v>1</v>
      </c>
      <c r="J571" s="10">
        <f>VLOOKUP(tbl_Sales[[#This Row],[Product_ID]],tbl_Products[],4,0)</f>
        <v>32.950000000000003</v>
      </c>
      <c r="K571" s="6">
        <v>78.61</v>
      </c>
      <c r="L571" s="6">
        <f>tbl_Sales[[#This Row],[Price_per_Unit]]*tbl_Sales[[#This Row],[Quantity]]</f>
        <v>78.61</v>
      </c>
      <c r="M571" s="6">
        <f>tbl_Sales[[#This Row],[Cost_per_Unit]]*tbl_Sales[[#This Row],[Quantity]]</f>
        <v>32.950000000000003</v>
      </c>
      <c r="N571" s="6">
        <f>tbl_Sales[[#This Row],[Sales]]-tbl_Sales[[#This Row],[Total_Cost]]</f>
        <v>45.66</v>
      </c>
    </row>
    <row r="572" spans="1:14">
      <c r="A572" t="s">
        <v>576</v>
      </c>
      <c r="B572" s="4">
        <v>45036</v>
      </c>
      <c r="C572" t="s">
        <v>7493</v>
      </c>
      <c r="D572" t="str">
        <f>VLOOKUP(Sales_Data!$C572,tbl_Customers[],2,FALSE)</f>
        <v>Customer_736</v>
      </c>
      <c r="E572" t="str">
        <f>VLOOKUP(tbl_Sales[[#This Row],[Customer_ID]],tbl_Customers[],5,0)</f>
        <v>South</v>
      </c>
      <c r="F572" t="s">
        <v>8551</v>
      </c>
      <c r="G572" t="str">
        <f>VLOOKUP(Sales_Data!$F572,tbl_Products[],2,FALSE)</f>
        <v>Product_11</v>
      </c>
      <c r="H572" t="str">
        <f>VLOOKUP(tbl_Sales[[#This Row],[Product_ID]],tbl_Products[],3,0)</f>
        <v>Health</v>
      </c>
      <c r="I572">
        <v>7</v>
      </c>
      <c r="J572" s="10">
        <f>VLOOKUP(tbl_Sales[[#This Row],[Product_ID]],tbl_Products[],4,0)</f>
        <v>11.76</v>
      </c>
      <c r="K572" s="6">
        <v>8.5299999999999994</v>
      </c>
      <c r="L572" s="6">
        <f>tbl_Sales[[#This Row],[Price_per_Unit]]*tbl_Sales[[#This Row],[Quantity]]</f>
        <v>59.709999999999994</v>
      </c>
      <c r="M572" s="6">
        <f>tbl_Sales[[#This Row],[Cost_per_Unit]]*tbl_Sales[[#This Row],[Quantity]]</f>
        <v>82.32</v>
      </c>
      <c r="N572" s="6">
        <f>tbl_Sales[[#This Row],[Sales]]-tbl_Sales[[#This Row],[Total_Cost]]</f>
        <v>-22.61</v>
      </c>
    </row>
    <row r="573" spans="1:14">
      <c r="A573" t="s">
        <v>577</v>
      </c>
      <c r="B573" s="4">
        <v>45188</v>
      </c>
      <c r="C573" t="s">
        <v>7494</v>
      </c>
      <c r="D573" t="str">
        <f>VLOOKUP(Sales_Data!$C573,tbl_Customers[],2,FALSE)</f>
        <v>Customer_225</v>
      </c>
      <c r="E573" t="str">
        <f>VLOOKUP(tbl_Sales[[#This Row],[Customer_ID]],tbl_Customers[],5,0)</f>
        <v>South</v>
      </c>
      <c r="F573" t="s">
        <v>8564</v>
      </c>
      <c r="G573" t="str">
        <f>VLOOKUP(Sales_Data!$F573,tbl_Products[],2,FALSE)</f>
        <v>Product_8</v>
      </c>
      <c r="H573" t="str">
        <f>VLOOKUP(tbl_Sales[[#This Row],[Product_ID]],tbl_Products[],3,0)</f>
        <v>Electronics</v>
      </c>
      <c r="I573">
        <v>4</v>
      </c>
      <c r="J573" s="10">
        <f>VLOOKUP(tbl_Sales[[#This Row],[Product_ID]],tbl_Products[],4,0)</f>
        <v>22.03</v>
      </c>
      <c r="K573" s="6">
        <v>86.55</v>
      </c>
      <c r="L573" s="6">
        <f>tbl_Sales[[#This Row],[Price_per_Unit]]*tbl_Sales[[#This Row],[Quantity]]</f>
        <v>346.2</v>
      </c>
      <c r="M573" s="6">
        <f>tbl_Sales[[#This Row],[Cost_per_Unit]]*tbl_Sales[[#This Row],[Quantity]]</f>
        <v>88.12</v>
      </c>
      <c r="N573" s="6">
        <f>tbl_Sales[[#This Row],[Sales]]-tbl_Sales[[#This Row],[Total_Cost]]</f>
        <v>258.08</v>
      </c>
    </row>
    <row r="574" spans="1:14">
      <c r="A574" t="s">
        <v>578</v>
      </c>
      <c r="B574" s="4">
        <v>45169</v>
      </c>
      <c r="C574" t="s">
        <v>7495</v>
      </c>
      <c r="D574" t="str">
        <f>VLOOKUP(Sales_Data!$C574,tbl_Customers[],2,FALSE)</f>
        <v>Customer_578</v>
      </c>
      <c r="E574" t="str">
        <f>VLOOKUP(tbl_Sales[[#This Row],[Customer_ID]],tbl_Customers[],5,0)</f>
        <v>South</v>
      </c>
      <c r="F574" t="s">
        <v>8531</v>
      </c>
      <c r="G574" t="str">
        <f>VLOOKUP(Sales_Data!$F574,tbl_Products[],2,FALSE)</f>
        <v>Product_36</v>
      </c>
      <c r="H574" t="str">
        <f>VLOOKUP(tbl_Sales[[#This Row],[Product_ID]],tbl_Products[],3,0)</f>
        <v>Home Goods</v>
      </c>
      <c r="I574">
        <v>7</v>
      </c>
      <c r="J574" s="10">
        <f>VLOOKUP(tbl_Sales[[#This Row],[Product_ID]],tbl_Products[],4,0)</f>
        <v>32.54</v>
      </c>
      <c r="K574" s="6">
        <v>60.43</v>
      </c>
      <c r="L574" s="6">
        <f>tbl_Sales[[#This Row],[Price_per_Unit]]*tbl_Sales[[#This Row],[Quantity]]</f>
        <v>423.01</v>
      </c>
      <c r="M574" s="6">
        <f>tbl_Sales[[#This Row],[Cost_per_Unit]]*tbl_Sales[[#This Row],[Quantity]]</f>
        <v>227.78</v>
      </c>
      <c r="N574" s="6">
        <f>tbl_Sales[[#This Row],[Sales]]-tbl_Sales[[#This Row],[Total_Cost]]</f>
        <v>195.23</v>
      </c>
    </row>
    <row r="575" spans="1:14">
      <c r="A575" t="s">
        <v>579</v>
      </c>
      <c r="B575" s="4">
        <v>45013</v>
      </c>
      <c r="C575" t="s">
        <v>7265</v>
      </c>
      <c r="D575" t="str">
        <f>VLOOKUP(Sales_Data!$C575,tbl_Customers[],2,FALSE)</f>
        <v>Customer_64</v>
      </c>
      <c r="E575" t="str">
        <f>VLOOKUP(tbl_Sales[[#This Row],[Customer_ID]],tbl_Customers[],5,0)</f>
        <v>East</v>
      </c>
      <c r="F575" t="s">
        <v>8553</v>
      </c>
      <c r="G575" t="str">
        <f>VLOOKUP(Sales_Data!$F575,tbl_Products[],2,FALSE)</f>
        <v>Product_50</v>
      </c>
      <c r="H575" t="str">
        <f>VLOOKUP(tbl_Sales[[#This Row],[Product_ID]],tbl_Products[],3,0)</f>
        <v>Apparel</v>
      </c>
      <c r="I575">
        <v>3</v>
      </c>
      <c r="J575" s="10">
        <f>VLOOKUP(tbl_Sales[[#This Row],[Product_ID]],tbl_Products[],4,0)</f>
        <v>42.74</v>
      </c>
      <c r="K575" s="6">
        <v>86.4</v>
      </c>
      <c r="L575" s="6">
        <f>tbl_Sales[[#This Row],[Price_per_Unit]]*tbl_Sales[[#This Row],[Quantity]]</f>
        <v>259.20000000000005</v>
      </c>
      <c r="M575" s="6">
        <f>tbl_Sales[[#This Row],[Cost_per_Unit]]*tbl_Sales[[#This Row],[Quantity]]</f>
        <v>128.22</v>
      </c>
      <c r="N575" s="6">
        <f>tbl_Sales[[#This Row],[Sales]]-tbl_Sales[[#This Row],[Total_Cost]]</f>
        <v>130.98000000000005</v>
      </c>
    </row>
    <row r="576" spans="1:14">
      <c r="A576" t="s">
        <v>580</v>
      </c>
      <c r="B576" s="4">
        <v>45264</v>
      </c>
      <c r="C576" t="s">
        <v>7496</v>
      </c>
      <c r="D576" t="str">
        <f>VLOOKUP(Sales_Data!$C576,tbl_Customers[],2,FALSE)</f>
        <v>Customer_482</v>
      </c>
      <c r="E576" t="str">
        <f>VLOOKUP(tbl_Sales[[#This Row],[Customer_ID]],tbl_Customers[],5,0)</f>
        <v>South</v>
      </c>
      <c r="F576" t="s">
        <v>8521</v>
      </c>
      <c r="G576" t="str">
        <f>VLOOKUP(Sales_Data!$F576,tbl_Products[],2,FALSE)</f>
        <v>Product_64</v>
      </c>
      <c r="H576" t="str">
        <f>VLOOKUP(tbl_Sales[[#This Row],[Product_ID]],tbl_Products[],3,0)</f>
        <v>Home Goods</v>
      </c>
      <c r="I576">
        <v>2</v>
      </c>
      <c r="J576" s="10">
        <f>VLOOKUP(tbl_Sales[[#This Row],[Product_ID]],tbl_Products[],4,0)</f>
        <v>16.21</v>
      </c>
      <c r="K576" s="6">
        <v>26.4</v>
      </c>
      <c r="L576" s="6">
        <f>tbl_Sales[[#This Row],[Price_per_Unit]]*tbl_Sales[[#This Row],[Quantity]]</f>
        <v>52.8</v>
      </c>
      <c r="M576" s="6">
        <f>tbl_Sales[[#This Row],[Cost_per_Unit]]*tbl_Sales[[#This Row],[Quantity]]</f>
        <v>32.42</v>
      </c>
      <c r="N576" s="6">
        <f>tbl_Sales[[#This Row],[Sales]]-tbl_Sales[[#This Row],[Total_Cost]]</f>
        <v>20.379999999999995</v>
      </c>
    </row>
    <row r="577" spans="1:14">
      <c r="A577" t="s">
        <v>581</v>
      </c>
      <c r="B577" s="4">
        <v>44970</v>
      </c>
      <c r="C577" t="s">
        <v>7497</v>
      </c>
      <c r="D577" t="str">
        <f>VLOOKUP(Sales_Data!$C577,tbl_Customers[],2,FALSE)</f>
        <v>Customer_885</v>
      </c>
      <c r="E577" t="str">
        <f>VLOOKUP(tbl_Sales[[#This Row],[Customer_ID]],tbl_Customers[],5,0)</f>
        <v>East</v>
      </c>
      <c r="F577" t="s">
        <v>8496</v>
      </c>
      <c r="G577" t="str">
        <f>VLOOKUP(Sales_Data!$F577,tbl_Products[],2,FALSE)</f>
        <v>Product_3</v>
      </c>
      <c r="H577" t="str">
        <f>VLOOKUP(tbl_Sales[[#This Row],[Product_ID]],tbl_Products[],3,0)</f>
        <v>Health</v>
      </c>
      <c r="I577">
        <v>5</v>
      </c>
      <c r="J577" s="10">
        <f>VLOOKUP(tbl_Sales[[#This Row],[Product_ID]],tbl_Products[],4,0)</f>
        <v>28.91</v>
      </c>
      <c r="K577" s="6">
        <v>72.25</v>
      </c>
      <c r="L577" s="6">
        <f>tbl_Sales[[#This Row],[Price_per_Unit]]*tbl_Sales[[#This Row],[Quantity]]</f>
        <v>361.25</v>
      </c>
      <c r="M577" s="6">
        <f>tbl_Sales[[#This Row],[Cost_per_Unit]]*tbl_Sales[[#This Row],[Quantity]]</f>
        <v>144.55000000000001</v>
      </c>
      <c r="N577" s="6">
        <f>tbl_Sales[[#This Row],[Sales]]-tbl_Sales[[#This Row],[Total_Cost]]</f>
        <v>216.7</v>
      </c>
    </row>
    <row r="578" spans="1:14">
      <c r="A578" t="s">
        <v>582</v>
      </c>
      <c r="B578" s="4">
        <v>45072</v>
      </c>
      <c r="C578" t="s">
        <v>7498</v>
      </c>
      <c r="D578" t="str">
        <f>VLOOKUP(Sales_Data!$C578,tbl_Customers[],2,FALSE)</f>
        <v>Customer_1439</v>
      </c>
      <c r="E578" t="str">
        <f>VLOOKUP(tbl_Sales[[#This Row],[Customer_ID]],tbl_Customers[],5,0)</f>
        <v>North</v>
      </c>
      <c r="F578" t="s">
        <v>8529</v>
      </c>
      <c r="G578" t="str">
        <f>VLOOKUP(Sales_Data!$F578,tbl_Products[],2,FALSE)</f>
        <v>Product_49</v>
      </c>
      <c r="H578" t="str">
        <f>VLOOKUP(tbl_Sales[[#This Row],[Product_ID]],tbl_Products[],3,0)</f>
        <v>Toys</v>
      </c>
      <c r="I578">
        <v>9</v>
      </c>
      <c r="J578" s="10">
        <f>VLOOKUP(tbl_Sales[[#This Row],[Product_ID]],tbl_Products[],4,0)</f>
        <v>44.18</v>
      </c>
      <c r="K578" s="6">
        <v>43.39</v>
      </c>
      <c r="L578" s="6">
        <f>tbl_Sales[[#This Row],[Price_per_Unit]]*tbl_Sales[[#This Row],[Quantity]]</f>
        <v>390.51</v>
      </c>
      <c r="M578" s="6">
        <f>tbl_Sales[[#This Row],[Cost_per_Unit]]*tbl_Sales[[#This Row],[Quantity]]</f>
        <v>397.62</v>
      </c>
      <c r="N578" s="6">
        <f>tbl_Sales[[#This Row],[Sales]]-tbl_Sales[[#This Row],[Total_Cost]]</f>
        <v>-7.1100000000000136</v>
      </c>
    </row>
    <row r="579" spans="1:14">
      <c r="A579" t="s">
        <v>583</v>
      </c>
      <c r="B579" s="4">
        <v>45190</v>
      </c>
      <c r="C579" t="s">
        <v>7037</v>
      </c>
      <c r="D579" t="str">
        <f>VLOOKUP(Sales_Data!$C579,tbl_Customers[],2,FALSE)</f>
        <v>Customer_1209</v>
      </c>
      <c r="E579" t="str">
        <f>VLOOKUP(tbl_Sales[[#This Row],[Customer_ID]],tbl_Customers[],5,0)</f>
        <v>South</v>
      </c>
      <c r="F579" t="s">
        <v>8553</v>
      </c>
      <c r="G579" t="str">
        <f>VLOOKUP(Sales_Data!$F579,tbl_Products[],2,FALSE)</f>
        <v>Product_50</v>
      </c>
      <c r="H579" t="str">
        <f>VLOOKUP(tbl_Sales[[#This Row],[Product_ID]],tbl_Products[],3,0)</f>
        <v>Apparel</v>
      </c>
      <c r="I579">
        <v>5</v>
      </c>
      <c r="J579" s="10">
        <f>VLOOKUP(tbl_Sales[[#This Row],[Product_ID]],tbl_Products[],4,0)</f>
        <v>42.74</v>
      </c>
      <c r="K579" s="6">
        <v>99.96</v>
      </c>
      <c r="L579" s="6">
        <f>tbl_Sales[[#This Row],[Price_per_Unit]]*tbl_Sales[[#This Row],[Quantity]]</f>
        <v>499.79999999999995</v>
      </c>
      <c r="M579" s="6">
        <f>tbl_Sales[[#This Row],[Cost_per_Unit]]*tbl_Sales[[#This Row],[Quantity]]</f>
        <v>213.70000000000002</v>
      </c>
      <c r="N579" s="6">
        <f>tbl_Sales[[#This Row],[Sales]]-tbl_Sales[[#This Row],[Total_Cost]]</f>
        <v>286.09999999999991</v>
      </c>
    </row>
    <row r="580" spans="1:14">
      <c r="A580" t="s">
        <v>584</v>
      </c>
      <c r="B580" s="4">
        <v>45266</v>
      </c>
      <c r="C580" t="s">
        <v>7499</v>
      </c>
      <c r="D580" t="str">
        <f>VLOOKUP(Sales_Data!$C580,tbl_Customers[],2,FALSE)</f>
        <v>Customer_808</v>
      </c>
      <c r="E580" t="str">
        <f>VLOOKUP(tbl_Sales[[#This Row],[Customer_ID]],tbl_Customers[],5,0)</f>
        <v>East</v>
      </c>
      <c r="F580" t="s">
        <v>8559</v>
      </c>
      <c r="G580" t="str">
        <f>VLOOKUP(Sales_Data!$F580,tbl_Products[],2,FALSE)</f>
        <v>Product_57</v>
      </c>
      <c r="H580" t="str">
        <f>VLOOKUP(tbl_Sales[[#This Row],[Product_ID]],tbl_Products[],3,0)</f>
        <v>Toys</v>
      </c>
      <c r="I580">
        <v>5</v>
      </c>
      <c r="J580" s="10">
        <f>VLOOKUP(tbl_Sales[[#This Row],[Product_ID]],tbl_Products[],4,0)</f>
        <v>31.85</v>
      </c>
      <c r="K580" s="6">
        <v>93.21</v>
      </c>
      <c r="L580" s="6">
        <f>tbl_Sales[[#This Row],[Price_per_Unit]]*tbl_Sales[[#This Row],[Quantity]]</f>
        <v>466.04999999999995</v>
      </c>
      <c r="M580" s="6">
        <f>tbl_Sales[[#This Row],[Cost_per_Unit]]*tbl_Sales[[#This Row],[Quantity]]</f>
        <v>159.25</v>
      </c>
      <c r="N580" s="6">
        <f>tbl_Sales[[#This Row],[Sales]]-tbl_Sales[[#This Row],[Total_Cost]]</f>
        <v>306.79999999999995</v>
      </c>
    </row>
    <row r="581" spans="1:14">
      <c r="A581" t="s">
        <v>585</v>
      </c>
      <c r="B581" s="4">
        <v>45251</v>
      </c>
      <c r="C581" t="s">
        <v>7204</v>
      </c>
      <c r="D581" t="str">
        <f>VLOOKUP(Sales_Data!$C581,tbl_Customers[],2,FALSE)</f>
        <v>Customer_1281</v>
      </c>
      <c r="E581" t="str">
        <f>VLOOKUP(tbl_Sales[[#This Row],[Customer_ID]],tbl_Customers[],5,0)</f>
        <v>West</v>
      </c>
      <c r="F581" t="s">
        <v>8495</v>
      </c>
      <c r="G581" t="str">
        <f>VLOOKUP(Sales_Data!$F581,tbl_Products[],2,FALSE)</f>
        <v>Product_6</v>
      </c>
      <c r="H581" t="str">
        <f>VLOOKUP(tbl_Sales[[#This Row],[Product_ID]],tbl_Products[],3,0)</f>
        <v>Apparel</v>
      </c>
      <c r="I581">
        <v>6</v>
      </c>
      <c r="J581" s="10">
        <f>VLOOKUP(tbl_Sales[[#This Row],[Product_ID]],tbl_Products[],4,0)</f>
        <v>33.65</v>
      </c>
      <c r="K581" s="6">
        <v>69.28</v>
      </c>
      <c r="L581" s="6">
        <f>tbl_Sales[[#This Row],[Price_per_Unit]]*tbl_Sales[[#This Row],[Quantity]]</f>
        <v>415.68</v>
      </c>
      <c r="M581" s="6">
        <f>tbl_Sales[[#This Row],[Cost_per_Unit]]*tbl_Sales[[#This Row],[Quantity]]</f>
        <v>201.89999999999998</v>
      </c>
      <c r="N581" s="6">
        <f>tbl_Sales[[#This Row],[Sales]]-tbl_Sales[[#This Row],[Total_Cost]]</f>
        <v>213.78000000000003</v>
      </c>
    </row>
    <row r="582" spans="1:14">
      <c r="A582" t="s">
        <v>586</v>
      </c>
      <c r="B582" s="4">
        <v>45244</v>
      </c>
      <c r="C582" t="s">
        <v>7500</v>
      </c>
      <c r="D582" t="str">
        <f>VLOOKUP(Sales_Data!$C582,tbl_Customers[],2,FALSE)</f>
        <v>Customer_652</v>
      </c>
      <c r="E582" t="str">
        <f>VLOOKUP(tbl_Sales[[#This Row],[Customer_ID]],tbl_Customers[],5,0)</f>
        <v>West</v>
      </c>
      <c r="F582" t="s">
        <v>8520</v>
      </c>
      <c r="G582" t="str">
        <f>VLOOKUP(Sales_Data!$F582,tbl_Products[],2,FALSE)</f>
        <v>Product_29</v>
      </c>
      <c r="H582" t="str">
        <f>VLOOKUP(tbl_Sales[[#This Row],[Product_ID]],tbl_Products[],3,0)</f>
        <v>Home Goods</v>
      </c>
      <c r="I582">
        <v>7</v>
      </c>
      <c r="J582" s="10">
        <f>VLOOKUP(tbl_Sales[[#This Row],[Product_ID]],tbl_Products[],4,0)</f>
        <v>9.64</v>
      </c>
      <c r="K582" s="6">
        <v>9.61</v>
      </c>
      <c r="L582" s="6">
        <f>tbl_Sales[[#This Row],[Price_per_Unit]]*tbl_Sales[[#This Row],[Quantity]]</f>
        <v>67.27</v>
      </c>
      <c r="M582" s="6">
        <f>tbl_Sales[[#This Row],[Cost_per_Unit]]*tbl_Sales[[#This Row],[Quantity]]</f>
        <v>67.48</v>
      </c>
      <c r="N582" s="6">
        <f>tbl_Sales[[#This Row],[Sales]]-tbl_Sales[[#This Row],[Total_Cost]]</f>
        <v>-0.21000000000000796</v>
      </c>
    </row>
    <row r="583" spans="1:14">
      <c r="A583" t="s">
        <v>587</v>
      </c>
      <c r="B583" s="4">
        <v>45098</v>
      </c>
      <c r="C583" t="s">
        <v>7046</v>
      </c>
      <c r="D583" t="str">
        <f>VLOOKUP(Sales_Data!$C583,tbl_Customers[],2,FALSE)</f>
        <v>Customer_1458</v>
      </c>
      <c r="E583" t="str">
        <f>VLOOKUP(tbl_Sales[[#This Row],[Customer_ID]],tbl_Customers[],5,0)</f>
        <v>West</v>
      </c>
      <c r="F583" t="s">
        <v>8526</v>
      </c>
      <c r="G583" t="str">
        <f>VLOOKUP(Sales_Data!$F583,tbl_Products[],2,FALSE)</f>
        <v>Product_27</v>
      </c>
      <c r="H583" t="str">
        <f>VLOOKUP(tbl_Sales[[#This Row],[Product_ID]],tbl_Products[],3,0)</f>
        <v>Home Goods</v>
      </c>
      <c r="I583">
        <v>8</v>
      </c>
      <c r="J583" s="10">
        <f>VLOOKUP(tbl_Sales[[#This Row],[Product_ID]],tbl_Products[],4,0)</f>
        <v>35.53</v>
      </c>
      <c r="K583" s="6">
        <v>30.13</v>
      </c>
      <c r="L583" s="6">
        <f>tbl_Sales[[#This Row],[Price_per_Unit]]*tbl_Sales[[#This Row],[Quantity]]</f>
        <v>241.04</v>
      </c>
      <c r="M583" s="6">
        <f>tbl_Sales[[#This Row],[Cost_per_Unit]]*tbl_Sales[[#This Row],[Quantity]]</f>
        <v>284.24</v>
      </c>
      <c r="N583" s="6">
        <f>tbl_Sales[[#This Row],[Sales]]-tbl_Sales[[#This Row],[Total_Cost]]</f>
        <v>-43.200000000000017</v>
      </c>
    </row>
    <row r="584" spans="1:14">
      <c r="A584" t="s">
        <v>588</v>
      </c>
      <c r="B584" s="4">
        <v>44974</v>
      </c>
      <c r="C584" t="s">
        <v>7501</v>
      </c>
      <c r="D584" t="str">
        <f>VLOOKUP(Sales_Data!$C584,tbl_Customers[],2,FALSE)</f>
        <v>Customer_784</v>
      </c>
      <c r="E584" t="str">
        <f>VLOOKUP(tbl_Sales[[#This Row],[Customer_ID]],tbl_Customers[],5,0)</f>
        <v>North</v>
      </c>
      <c r="F584" t="s">
        <v>8529</v>
      </c>
      <c r="G584" t="str">
        <f>VLOOKUP(Sales_Data!$F584,tbl_Products[],2,FALSE)</f>
        <v>Product_49</v>
      </c>
      <c r="H584" t="str">
        <f>VLOOKUP(tbl_Sales[[#This Row],[Product_ID]],tbl_Products[],3,0)</f>
        <v>Toys</v>
      </c>
      <c r="I584">
        <v>8</v>
      </c>
      <c r="J584" s="10">
        <f>VLOOKUP(tbl_Sales[[#This Row],[Product_ID]],tbl_Products[],4,0)</f>
        <v>44.18</v>
      </c>
      <c r="K584" s="6">
        <v>77.86</v>
      </c>
      <c r="L584" s="6">
        <f>tbl_Sales[[#This Row],[Price_per_Unit]]*tbl_Sales[[#This Row],[Quantity]]</f>
        <v>622.88</v>
      </c>
      <c r="M584" s="6">
        <f>tbl_Sales[[#This Row],[Cost_per_Unit]]*tbl_Sales[[#This Row],[Quantity]]</f>
        <v>353.44</v>
      </c>
      <c r="N584" s="6">
        <f>tbl_Sales[[#This Row],[Sales]]-tbl_Sales[[#This Row],[Total_Cost]]</f>
        <v>269.44</v>
      </c>
    </row>
    <row r="585" spans="1:14">
      <c r="A585" t="s">
        <v>589</v>
      </c>
      <c r="B585" s="4">
        <v>45047</v>
      </c>
      <c r="C585" t="s">
        <v>7452</v>
      </c>
      <c r="D585" t="str">
        <f>VLOOKUP(Sales_Data!$C585,tbl_Customers[],2,FALSE)</f>
        <v>Customer_832</v>
      </c>
      <c r="E585" t="str">
        <f>VLOOKUP(tbl_Sales[[#This Row],[Customer_ID]],tbl_Customers[],5,0)</f>
        <v>South</v>
      </c>
      <c r="F585" t="s">
        <v>8558</v>
      </c>
      <c r="G585" t="str">
        <f>VLOOKUP(Sales_Data!$F585,tbl_Products[],2,FALSE)</f>
        <v>Product_24</v>
      </c>
      <c r="H585" t="str">
        <f>VLOOKUP(tbl_Sales[[#This Row],[Product_ID]],tbl_Products[],3,0)</f>
        <v>Apparel</v>
      </c>
      <c r="I585">
        <v>9</v>
      </c>
      <c r="J585" s="10">
        <f>VLOOKUP(tbl_Sales[[#This Row],[Product_ID]],tbl_Products[],4,0)</f>
        <v>47.62</v>
      </c>
      <c r="K585" s="6">
        <v>52.6</v>
      </c>
      <c r="L585" s="6">
        <f>tbl_Sales[[#This Row],[Price_per_Unit]]*tbl_Sales[[#This Row],[Quantity]]</f>
        <v>473.40000000000003</v>
      </c>
      <c r="M585" s="6">
        <f>tbl_Sales[[#This Row],[Cost_per_Unit]]*tbl_Sales[[#This Row],[Quantity]]</f>
        <v>428.58</v>
      </c>
      <c r="N585" s="6">
        <f>tbl_Sales[[#This Row],[Sales]]-tbl_Sales[[#This Row],[Total_Cost]]</f>
        <v>44.82000000000005</v>
      </c>
    </row>
    <row r="586" spans="1:14">
      <c r="A586" t="s">
        <v>590</v>
      </c>
      <c r="B586" s="4">
        <v>45271</v>
      </c>
      <c r="C586" t="s">
        <v>7502</v>
      </c>
      <c r="D586" t="str">
        <f>VLOOKUP(Sales_Data!$C586,tbl_Customers[],2,FALSE)</f>
        <v>Customer_782</v>
      </c>
      <c r="E586" t="str">
        <f>VLOOKUP(tbl_Sales[[#This Row],[Customer_ID]],tbl_Customers[],5,0)</f>
        <v>North</v>
      </c>
      <c r="F586" t="s">
        <v>8525</v>
      </c>
      <c r="G586" t="str">
        <f>VLOOKUP(Sales_Data!$F586,tbl_Products[],2,FALSE)</f>
        <v>Product_56</v>
      </c>
      <c r="H586" t="str">
        <f>VLOOKUP(tbl_Sales[[#This Row],[Product_ID]],tbl_Products[],3,0)</f>
        <v>Apparel</v>
      </c>
      <c r="I586">
        <v>2</v>
      </c>
      <c r="J586" s="10">
        <f>VLOOKUP(tbl_Sales[[#This Row],[Product_ID]],tbl_Products[],4,0)</f>
        <v>3.21</v>
      </c>
      <c r="K586" s="6">
        <v>11.84</v>
      </c>
      <c r="L586" s="6">
        <f>tbl_Sales[[#This Row],[Price_per_Unit]]*tbl_Sales[[#This Row],[Quantity]]</f>
        <v>23.68</v>
      </c>
      <c r="M586" s="6">
        <f>tbl_Sales[[#This Row],[Cost_per_Unit]]*tbl_Sales[[#This Row],[Quantity]]</f>
        <v>6.42</v>
      </c>
      <c r="N586" s="6">
        <f>tbl_Sales[[#This Row],[Sales]]-tbl_Sales[[#This Row],[Total_Cost]]</f>
        <v>17.259999999999998</v>
      </c>
    </row>
    <row r="587" spans="1:14">
      <c r="A587" t="s">
        <v>591</v>
      </c>
      <c r="B587" s="4">
        <v>45085</v>
      </c>
      <c r="C587" t="s">
        <v>7436</v>
      </c>
      <c r="D587" t="str">
        <f>VLOOKUP(Sales_Data!$C587,tbl_Customers[],2,FALSE)</f>
        <v>Customer_892</v>
      </c>
      <c r="E587" t="str">
        <f>VLOOKUP(tbl_Sales[[#This Row],[Customer_ID]],tbl_Customers[],5,0)</f>
        <v>East</v>
      </c>
      <c r="F587" t="s">
        <v>8567</v>
      </c>
      <c r="G587" t="str">
        <f>VLOOKUP(Sales_Data!$F587,tbl_Products[],2,FALSE)</f>
        <v>Product_69</v>
      </c>
      <c r="H587" t="str">
        <f>VLOOKUP(tbl_Sales[[#This Row],[Product_ID]],tbl_Products[],3,0)</f>
        <v>Home Goods</v>
      </c>
      <c r="I587">
        <v>2</v>
      </c>
      <c r="J587" s="10">
        <f>VLOOKUP(tbl_Sales[[#This Row],[Product_ID]],tbl_Products[],4,0)</f>
        <v>8.86</v>
      </c>
      <c r="K587" s="6">
        <v>88.66</v>
      </c>
      <c r="L587" s="6">
        <f>tbl_Sales[[#This Row],[Price_per_Unit]]*tbl_Sales[[#This Row],[Quantity]]</f>
        <v>177.32</v>
      </c>
      <c r="M587" s="6">
        <f>tbl_Sales[[#This Row],[Cost_per_Unit]]*tbl_Sales[[#This Row],[Quantity]]</f>
        <v>17.72</v>
      </c>
      <c r="N587" s="6">
        <f>tbl_Sales[[#This Row],[Sales]]-tbl_Sales[[#This Row],[Total_Cost]]</f>
        <v>159.6</v>
      </c>
    </row>
    <row r="588" spans="1:14">
      <c r="A588" t="s">
        <v>592</v>
      </c>
      <c r="B588" s="4">
        <v>45042</v>
      </c>
      <c r="C588" t="s">
        <v>7503</v>
      </c>
      <c r="D588" t="str">
        <f>VLOOKUP(Sales_Data!$C588,tbl_Customers[],2,FALSE)</f>
        <v>Customer_1117</v>
      </c>
      <c r="E588" t="str">
        <f>VLOOKUP(tbl_Sales[[#This Row],[Customer_ID]],tbl_Customers[],5,0)</f>
        <v>East</v>
      </c>
      <c r="F588" t="s">
        <v>8547</v>
      </c>
      <c r="G588" t="str">
        <f>VLOOKUP(Sales_Data!$F588,tbl_Products[],2,FALSE)</f>
        <v>Product_7</v>
      </c>
      <c r="H588" t="str">
        <f>VLOOKUP(tbl_Sales[[#This Row],[Product_ID]],tbl_Products[],3,0)</f>
        <v>Apparel</v>
      </c>
      <c r="I588">
        <v>6</v>
      </c>
      <c r="J588" s="10">
        <f>VLOOKUP(tbl_Sales[[#This Row],[Product_ID]],tbl_Products[],4,0)</f>
        <v>48.6</v>
      </c>
      <c r="K588" s="6">
        <v>87.1</v>
      </c>
      <c r="L588" s="6">
        <f>tbl_Sales[[#This Row],[Price_per_Unit]]*tbl_Sales[[#This Row],[Quantity]]</f>
        <v>522.59999999999991</v>
      </c>
      <c r="M588" s="6">
        <f>tbl_Sales[[#This Row],[Cost_per_Unit]]*tbl_Sales[[#This Row],[Quantity]]</f>
        <v>291.60000000000002</v>
      </c>
      <c r="N588" s="6">
        <f>tbl_Sales[[#This Row],[Sales]]-tbl_Sales[[#This Row],[Total_Cost]]</f>
        <v>230.99999999999989</v>
      </c>
    </row>
    <row r="589" spans="1:14">
      <c r="A589" t="s">
        <v>593</v>
      </c>
      <c r="B589" s="4">
        <v>45028</v>
      </c>
      <c r="C589" t="s">
        <v>7504</v>
      </c>
      <c r="D589" t="str">
        <f>VLOOKUP(Sales_Data!$C589,tbl_Customers[],2,FALSE)</f>
        <v>Customer_433</v>
      </c>
      <c r="E589" t="str">
        <f>VLOOKUP(tbl_Sales[[#This Row],[Customer_ID]],tbl_Customers[],5,0)</f>
        <v>West</v>
      </c>
      <c r="F589" t="s">
        <v>8536</v>
      </c>
      <c r="G589" t="str">
        <f>VLOOKUP(Sales_Data!$F589,tbl_Products[],2,FALSE)</f>
        <v>Product_40</v>
      </c>
      <c r="H589" t="str">
        <f>VLOOKUP(tbl_Sales[[#This Row],[Product_ID]],tbl_Products[],3,0)</f>
        <v>Health</v>
      </c>
      <c r="I589">
        <v>3</v>
      </c>
      <c r="J589" s="10">
        <f>VLOOKUP(tbl_Sales[[#This Row],[Product_ID]],tbl_Products[],4,0)</f>
        <v>30.96</v>
      </c>
      <c r="K589" s="6">
        <v>66.2</v>
      </c>
      <c r="L589" s="6">
        <f>tbl_Sales[[#This Row],[Price_per_Unit]]*tbl_Sales[[#This Row],[Quantity]]</f>
        <v>198.60000000000002</v>
      </c>
      <c r="M589" s="6">
        <f>tbl_Sales[[#This Row],[Cost_per_Unit]]*tbl_Sales[[#This Row],[Quantity]]</f>
        <v>92.88</v>
      </c>
      <c r="N589" s="6">
        <f>tbl_Sales[[#This Row],[Sales]]-tbl_Sales[[#This Row],[Total_Cost]]</f>
        <v>105.72000000000003</v>
      </c>
    </row>
    <row r="590" spans="1:14">
      <c r="A590" t="s">
        <v>594</v>
      </c>
      <c r="B590" s="4">
        <v>45002</v>
      </c>
      <c r="C590" t="s">
        <v>7505</v>
      </c>
      <c r="D590" t="str">
        <f>VLOOKUP(Sales_Data!$C590,tbl_Customers[],2,FALSE)</f>
        <v>Customer_1357</v>
      </c>
      <c r="E590" t="str">
        <f>VLOOKUP(tbl_Sales[[#This Row],[Customer_ID]],tbl_Customers[],5,0)</f>
        <v>East</v>
      </c>
      <c r="F590" t="s">
        <v>8552</v>
      </c>
      <c r="G590" t="str">
        <f>VLOOKUP(Sales_Data!$F590,tbl_Products[],2,FALSE)</f>
        <v>Product_5</v>
      </c>
      <c r="H590" t="str">
        <f>VLOOKUP(tbl_Sales[[#This Row],[Product_ID]],tbl_Products[],3,0)</f>
        <v>Health</v>
      </c>
      <c r="I590">
        <v>1</v>
      </c>
      <c r="J590" s="10">
        <f>VLOOKUP(tbl_Sales[[#This Row],[Product_ID]],tbl_Products[],4,0)</f>
        <v>35.39</v>
      </c>
      <c r="K590" s="6">
        <v>5.03</v>
      </c>
      <c r="L590" s="6">
        <f>tbl_Sales[[#This Row],[Price_per_Unit]]*tbl_Sales[[#This Row],[Quantity]]</f>
        <v>5.03</v>
      </c>
      <c r="M590" s="6">
        <f>tbl_Sales[[#This Row],[Cost_per_Unit]]*tbl_Sales[[#This Row],[Quantity]]</f>
        <v>35.39</v>
      </c>
      <c r="N590" s="6">
        <f>tbl_Sales[[#This Row],[Sales]]-tbl_Sales[[#This Row],[Total_Cost]]</f>
        <v>-30.36</v>
      </c>
    </row>
    <row r="591" spans="1:14">
      <c r="A591" t="s">
        <v>595</v>
      </c>
      <c r="B591" s="4">
        <v>44939</v>
      </c>
      <c r="C591" t="s">
        <v>7506</v>
      </c>
      <c r="D591" t="str">
        <f>VLOOKUP(Sales_Data!$C591,tbl_Customers[],2,FALSE)</f>
        <v>Customer_356</v>
      </c>
      <c r="E591" t="str">
        <f>VLOOKUP(tbl_Sales[[#This Row],[Customer_ID]],tbl_Customers[],5,0)</f>
        <v>South</v>
      </c>
      <c r="F591" t="s">
        <v>8510</v>
      </c>
      <c r="G591" t="str">
        <f>VLOOKUP(Sales_Data!$F591,tbl_Products[],2,FALSE)</f>
        <v>Product_70</v>
      </c>
      <c r="H591" t="str">
        <f>VLOOKUP(tbl_Sales[[#This Row],[Product_ID]],tbl_Products[],3,0)</f>
        <v>Apparel</v>
      </c>
      <c r="I591">
        <v>1</v>
      </c>
      <c r="J591" s="10">
        <f>VLOOKUP(tbl_Sales[[#This Row],[Product_ID]],tbl_Products[],4,0)</f>
        <v>26.74</v>
      </c>
      <c r="K591" s="6">
        <v>78.510000000000005</v>
      </c>
      <c r="L591" s="6">
        <f>tbl_Sales[[#This Row],[Price_per_Unit]]*tbl_Sales[[#This Row],[Quantity]]</f>
        <v>78.510000000000005</v>
      </c>
      <c r="M591" s="6">
        <f>tbl_Sales[[#This Row],[Cost_per_Unit]]*tbl_Sales[[#This Row],[Quantity]]</f>
        <v>26.74</v>
      </c>
      <c r="N591" s="6">
        <f>tbl_Sales[[#This Row],[Sales]]-tbl_Sales[[#This Row],[Total_Cost]]</f>
        <v>51.77000000000001</v>
      </c>
    </row>
    <row r="592" spans="1:14">
      <c r="A592" t="s">
        <v>596</v>
      </c>
      <c r="B592" s="4">
        <v>44950</v>
      </c>
      <c r="C592" t="s">
        <v>7507</v>
      </c>
      <c r="D592" t="str">
        <f>VLOOKUP(Sales_Data!$C592,tbl_Customers[],2,FALSE)</f>
        <v>Customer_973</v>
      </c>
      <c r="E592" t="str">
        <f>VLOOKUP(tbl_Sales[[#This Row],[Customer_ID]],tbl_Customers[],5,0)</f>
        <v>West</v>
      </c>
      <c r="F592" t="s">
        <v>8509</v>
      </c>
      <c r="G592" t="str">
        <f>VLOOKUP(Sales_Data!$F592,tbl_Products[],2,FALSE)</f>
        <v>Product_45</v>
      </c>
      <c r="H592" t="str">
        <f>VLOOKUP(tbl_Sales[[#This Row],[Product_ID]],tbl_Products[],3,0)</f>
        <v>Home Goods</v>
      </c>
      <c r="I592">
        <v>3</v>
      </c>
      <c r="J592" s="10">
        <f>VLOOKUP(tbl_Sales[[#This Row],[Product_ID]],tbl_Products[],4,0)</f>
        <v>47.88</v>
      </c>
      <c r="K592" s="6">
        <v>23.81</v>
      </c>
      <c r="L592" s="6">
        <f>tbl_Sales[[#This Row],[Price_per_Unit]]*tbl_Sales[[#This Row],[Quantity]]</f>
        <v>71.429999999999993</v>
      </c>
      <c r="M592" s="6">
        <f>tbl_Sales[[#This Row],[Cost_per_Unit]]*tbl_Sales[[#This Row],[Quantity]]</f>
        <v>143.64000000000001</v>
      </c>
      <c r="N592" s="6">
        <f>tbl_Sales[[#This Row],[Sales]]-tbl_Sales[[#This Row],[Total_Cost]]</f>
        <v>-72.210000000000022</v>
      </c>
    </row>
    <row r="593" spans="1:14">
      <c r="A593" t="s">
        <v>597</v>
      </c>
      <c r="B593" s="4">
        <v>45052</v>
      </c>
      <c r="C593" t="s">
        <v>7462</v>
      </c>
      <c r="D593" t="str">
        <f>VLOOKUP(Sales_Data!$C593,tbl_Customers[],2,FALSE)</f>
        <v>Customer_285</v>
      </c>
      <c r="E593" t="str">
        <f>VLOOKUP(tbl_Sales[[#This Row],[Customer_ID]],tbl_Customers[],5,0)</f>
        <v>North</v>
      </c>
      <c r="F593" t="s">
        <v>8522</v>
      </c>
      <c r="G593" t="str">
        <f>VLOOKUP(Sales_Data!$F593,tbl_Products[],2,FALSE)</f>
        <v>Product_4</v>
      </c>
      <c r="H593" t="str">
        <f>VLOOKUP(tbl_Sales[[#This Row],[Product_ID]],tbl_Products[],3,0)</f>
        <v>Toys</v>
      </c>
      <c r="I593">
        <v>5</v>
      </c>
      <c r="J593" s="10">
        <f>VLOOKUP(tbl_Sales[[#This Row],[Product_ID]],tbl_Products[],4,0)</f>
        <v>14.75</v>
      </c>
      <c r="K593" s="6">
        <v>32.51</v>
      </c>
      <c r="L593" s="6">
        <f>tbl_Sales[[#This Row],[Price_per_Unit]]*tbl_Sales[[#This Row],[Quantity]]</f>
        <v>162.54999999999998</v>
      </c>
      <c r="M593" s="6">
        <f>tbl_Sales[[#This Row],[Cost_per_Unit]]*tbl_Sales[[#This Row],[Quantity]]</f>
        <v>73.75</v>
      </c>
      <c r="N593" s="6">
        <f>tbl_Sales[[#This Row],[Sales]]-tbl_Sales[[#This Row],[Total_Cost]]</f>
        <v>88.799999999999983</v>
      </c>
    </row>
    <row r="594" spans="1:14">
      <c r="A594" t="s">
        <v>598</v>
      </c>
      <c r="B594" s="4">
        <v>45170</v>
      </c>
      <c r="C594" t="s">
        <v>7508</v>
      </c>
      <c r="D594" t="str">
        <f>VLOOKUP(Sales_Data!$C594,tbl_Customers[],2,FALSE)</f>
        <v>Customer_386</v>
      </c>
      <c r="E594" t="str">
        <f>VLOOKUP(tbl_Sales[[#This Row],[Customer_ID]],tbl_Customers[],5,0)</f>
        <v>South</v>
      </c>
      <c r="F594" t="s">
        <v>8538</v>
      </c>
      <c r="G594" t="str">
        <f>VLOOKUP(Sales_Data!$F594,tbl_Products[],2,FALSE)</f>
        <v>Product_44</v>
      </c>
      <c r="H594" t="str">
        <f>VLOOKUP(tbl_Sales[[#This Row],[Product_ID]],tbl_Products[],3,0)</f>
        <v>Electronics</v>
      </c>
      <c r="I594">
        <v>8</v>
      </c>
      <c r="J594" s="10">
        <f>VLOOKUP(tbl_Sales[[#This Row],[Product_ID]],tbl_Products[],4,0)</f>
        <v>39.729999999999997</v>
      </c>
      <c r="K594" s="6">
        <v>9.15</v>
      </c>
      <c r="L594" s="6">
        <f>tbl_Sales[[#This Row],[Price_per_Unit]]*tbl_Sales[[#This Row],[Quantity]]</f>
        <v>73.2</v>
      </c>
      <c r="M594" s="6">
        <f>tbl_Sales[[#This Row],[Cost_per_Unit]]*tbl_Sales[[#This Row],[Quantity]]</f>
        <v>317.83999999999997</v>
      </c>
      <c r="N594" s="6">
        <f>tbl_Sales[[#This Row],[Sales]]-tbl_Sales[[#This Row],[Total_Cost]]</f>
        <v>-244.64</v>
      </c>
    </row>
    <row r="595" spans="1:14">
      <c r="A595" t="s">
        <v>599</v>
      </c>
      <c r="B595" s="4">
        <v>45239</v>
      </c>
      <c r="C595" t="s">
        <v>7255</v>
      </c>
      <c r="D595" t="str">
        <f>VLOOKUP(Sales_Data!$C595,tbl_Customers[],2,FALSE)</f>
        <v>Customer_1138</v>
      </c>
      <c r="E595" t="str">
        <f>VLOOKUP(tbl_Sales[[#This Row],[Customer_ID]],tbl_Customers[],5,0)</f>
        <v>South</v>
      </c>
      <c r="F595" t="s">
        <v>8533</v>
      </c>
      <c r="G595" t="str">
        <f>VLOOKUP(Sales_Data!$F595,tbl_Products[],2,FALSE)</f>
        <v>Product_34</v>
      </c>
      <c r="H595" t="str">
        <f>VLOOKUP(tbl_Sales[[#This Row],[Product_ID]],tbl_Products[],3,0)</f>
        <v>Electronics</v>
      </c>
      <c r="I595">
        <v>8</v>
      </c>
      <c r="J595" s="10">
        <f>VLOOKUP(tbl_Sales[[#This Row],[Product_ID]],tbl_Products[],4,0)</f>
        <v>21.9</v>
      </c>
      <c r="K595" s="6">
        <v>71.680000000000007</v>
      </c>
      <c r="L595" s="6">
        <f>tbl_Sales[[#This Row],[Price_per_Unit]]*tbl_Sales[[#This Row],[Quantity]]</f>
        <v>573.44000000000005</v>
      </c>
      <c r="M595" s="6">
        <f>tbl_Sales[[#This Row],[Cost_per_Unit]]*tbl_Sales[[#This Row],[Quantity]]</f>
        <v>175.2</v>
      </c>
      <c r="N595" s="6">
        <f>tbl_Sales[[#This Row],[Sales]]-tbl_Sales[[#This Row],[Total_Cost]]</f>
        <v>398.24000000000007</v>
      </c>
    </row>
    <row r="596" spans="1:14">
      <c r="A596" t="s">
        <v>600</v>
      </c>
      <c r="B596" s="4">
        <v>44964</v>
      </c>
      <c r="C596" t="s">
        <v>7509</v>
      </c>
      <c r="D596" t="str">
        <f>VLOOKUP(Sales_Data!$C596,tbl_Customers[],2,FALSE)</f>
        <v>Customer_788</v>
      </c>
      <c r="E596" t="str">
        <f>VLOOKUP(tbl_Sales[[#This Row],[Customer_ID]],tbl_Customers[],5,0)</f>
        <v>East</v>
      </c>
      <c r="F596" t="s">
        <v>8546</v>
      </c>
      <c r="G596" t="str">
        <f>VLOOKUP(Sales_Data!$F596,tbl_Products[],2,FALSE)</f>
        <v>Product_28</v>
      </c>
      <c r="H596" t="str">
        <f>VLOOKUP(tbl_Sales[[#This Row],[Product_ID]],tbl_Products[],3,0)</f>
        <v>Toys</v>
      </c>
      <c r="I596">
        <v>7</v>
      </c>
      <c r="J596" s="10">
        <f>VLOOKUP(tbl_Sales[[#This Row],[Product_ID]],tbl_Products[],4,0)</f>
        <v>23.58</v>
      </c>
      <c r="K596" s="6">
        <v>55.69</v>
      </c>
      <c r="L596" s="6">
        <f>tbl_Sales[[#This Row],[Price_per_Unit]]*tbl_Sales[[#This Row],[Quantity]]</f>
        <v>389.83</v>
      </c>
      <c r="M596" s="6">
        <f>tbl_Sales[[#This Row],[Cost_per_Unit]]*tbl_Sales[[#This Row],[Quantity]]</f>
        <v>165.06</v>
      </c>
      <c r="N596" s="6">
        <f>tbl_Sales[[#This Row],[Sales]]-tbl_Sales[[#This Row],[Total_Cost]]</f>
        <v>224.76999999999998</v>
      </c>
    </row>
    <row r="597" spans="1:14">
      <c r="A597" t="s">
        <v>601</v>
      </c>
      <c r="B597" s="4">
        <v>45160</v>
      </c>
      <c r="C597" t="s">
        <v>7146</v>
      </c>
      <c r="D597" t="str">
        <f>VLOOKUP(Sales_Data!$C597,tbl_Customers[],2,FALSE)</f>
        <v>Customer_738</v>
      </c>
      <c r="E597" t="str">
        <f>VLOOKUP(tbl_Sales[[#This Row],[Customer_ID]],tbl_Customers[],5,0)</f>
        <v>South</v>
      </c>
      <c r="F597" t="s">
        <v>8522</v>
      </c>
      <c r="G597" t="str">
        <f>VLOOKUP(Sales_Data!$F597,tbl_Products[],2,FALSE)</f>
        <v>Product_4</v>
      </c>
      <c r="H597" t="str">
        <f>VLOOKUP(tbl_Sales[[#This Row],[Product_ID]],tbl_Products[],3,0)</f>
        <v>Toys</v>
      </c>
      <c r="I597">
        <v>6</v>
      </c>
      <c r="J597" s="10">
        <f>VLOOKUP(tbl_Sales[[#This Row],[Product_ID]],tbl_Products[],4,0)</f>
        <v>14.75</v>
      </c>
      <c r="K597" s="6">
        <v>28.34</v>
      </c>
      <c r="L597" s="6">
        <f>tbl_Sales[[#This Row],[Price_per_Unit]]*tbl_Sales[[#This Row],[Quantity]]</f>
        <v>170.04</v>
      </c>
      <c r="M597" s="6">
        <f>tbl_Sales[[#This Row],[Cost_per_Unit]]*tbl_Sales[[#This Row],[Quantity]]</f>
        <v>88.5</v>
      </c>
      <c r="N597" s="6">
        <f>tbl_Sales[[#This Row],[Sales]]-tbl_Sales[[#This Row],[Total_Cost]]</f>
        <v>81.539999999999992</v>
      </c>
    </row>
    <row r="598" spans="1:14">
      <c r="A598" t="s">
        <v>602</v>
      </c>
      <c r="B598" s="4">
        <v>45139</v>
      </c>
      <c r="C598" t="s">
        <v>7510</v>
      </c>
      <c r="D598" t="str">
        <f>VLOOKUP(Sales_Data!$C598,tbl_Customers[],2,FALSE)</f>
        <v>Customer_855</v>
      </c>
      <c r="E598" t="str">
        <f>VLOOKUP(tbl_Sales[[#This Row],[Customer_ID]],tbl_Customers[],5,0)</f>
        <v>North</v>
      </c>
      <c r="F598" t="s">
        <v>8538</v>
      </c>
      <c r="G598" t="str">
        <f>VLOOKUP(Sales_Data!$F598,tbl_Products[],2,FALSE)</f>
        <v>Product_44</v>
      </c>
      <c r="H598" t="str">
        <f>VLOOKUP(tbl_Sales[[#This Row],[Product_ID]],tbl_Products[],3,0)</f>
        <v>Electronics</v>
      </c>
      <c r="I598">
        <v>3</v>
      </c>
      <c r="J598" s="10">
        <f>VLOOKUP(tbl_Sales[[#This Row],[Product_ID]],tbl_Products[],4,0)</f>
        <v>39.729999999999997</v>
      </c>
      <c r="K598" s="6">
        <v>69.41</v>
      </c>
      <c r="L598" s="6">
        <f>tbl_Sales[[#This Row],[Price_per_Unit]]*tbl_Sales[[#This Row],[Quantity]]</f>
        <v>208.23</v>
      </c>
      <c r="M598" s="6">
        <f>tbl_Sales[[#This Row],[Cost_per_Unit]]*tbl_Sales[[#This Row],[Quantity]]</f>
        <v>119.19</v>
      </c>
      <c r="N598" s="6">
        <f>tbl_Sales[[#This Row],[Sales]]-tbl_Sales[[#This Row],[Total_Cost]]</f>
        <v>89.039999999999992</v>
      </c>
    </row>
    <row r="599" spans="1:14">
      <c r="A599" t="s">
        <v>603</v>
      </c>
      <c r="B599" s="4">
        <v>45249</v>
      </c>
      <c r="C599" t="s">
        <v>7298</v>
      </c>
      <c r="D599" t="str">
        <f>VLOOKUP(Sales_Data!$C599,tbl_Customers[],2,FALSE)</f>
        <v>Customer_316</v>
      </c>
      <c r="E599" t="str">
        <f>VLOOKUP(tbl_Sales[[#This Row],[Customer_ID]],tbl_Customers[],5,0)</f>
        <v>West</v>
      </c>
      <c r="F599" t="s">
        <v>8525</v>
      </c>
      <c r="G599" t="str">
        <f>VLOOKUP(Sales_Data!$F599,tbl_Products[],2,FALSE)</f>
        <v>Product_56</v>
      </c>
      <c r="H599" t="str">
        <f>VLOOKUP(tbl_Sales[[#This Row],[Product_ID]],tbl_Products[],3,0)</f>
        <v>Apparel</v>
      </c>
      <c r="I599">
        <v>2</v>
      </c>
      <c r="J599" s="10">
        <f>VLOOKUP(tbl_Sales[[#This Row],[Product_ID]],tbl_Products[],4,0)</f>
        <v>3.21</v>
      </c>
      <c r="K599" s="6">
        <v>67.459999999999994</v>
      </c>
      <c r="L599" s="6">
        <f>tbl_Sales[[#This Row],[Price_per_Unit]]*tbl_Sales[[#This Row],[Quantity]]</f>
        <v>134.91999999999999</v>
      </c>
      <c r="M599" s="6">
        <f>tbl_Sales[[#This Row],[Cost_per_Unit]]*tbl_Sales[[#This Row],[Quantity]]</f>
        <v>6.42</v>
      </c>
      <c r="N599" s="6">
        <f>tbl_Sales[[#This Row],[Sales]]-tbl_Sales[[#This Row],[Total_Cost]]</f>
        <v>128.5</v>
      </c>
    </row>
    <row r="600" spans="1:14">
      <c r="A600" t="s">
        <v>604</v>
      </c>
      <c r="B600" s="4">
        <v>45221</v>
      </c>
      <c r="C600" t="s">
        <v>7511</v>
      </c>
      <c r="D600" t="str">
        <f>VLOOKUP(Sales_Data!$C600,tbl_Customers[],2,FALSE)</f>
        <v>Customer_591</v>
      </c>
      <c r="E600" t="str">
        <f>VLOOKUP(tbl_Sales[[#This Row],[Customer_ID]],tbl_Customers[],5,0)</f>
        <v>South</v>
      </c>
      <c r="F600" t="s">
        <v>8554</v>
      </c>
      <c r="G600" t="str">
        <f>VLOOKUP(Sales_Data!$F600,tbl_Products[],2,FALSE)</f>
        <v>Product_55</v>
      </c>
      <c r="H600" t="str">
        <f>VLOOKUP(tbl_Sales[[#This Row],[Product_ID]],tbl_Products[],3,0)</f>
        <v>Apparel</v>
      </c>
      <c r="I600">
        <v>3</v>
      </c>
      <c r="J600" s="10">
        <f>VLOOKUP(tbl_Sales[[#This Row],[Product_ID]],tbl_Products[],4,0)</f>
        <v>36.08</v>
      </c>
      <c r="K600" s="6">
        <v>23.87</v>
      </c>
      <c r="L600" s="6">
        <f>tbl_Sales[[#This Row],[Price_per_Unit]]*tbl_Sales[[#This Row],[Quantity]]</f>
        <v>71.61</v>
      </c>
      <c r="M600" s="6">
        <f>tbl_Sales[[#This Row],[Cost_per_Unit]]*tbl_Sales[[#This Row],[Quantity]]</f>
        <v>108.24</v>
      </c>
      <c r="N600" s="6">
        <f>tbl_Sales[[#This Row],[Sales]]-tbl_Sales[[#This Row],[Total_Cost]]</f>
        <v>-36.629999999999995</v>
      </c>
    </row>
    <row r="601" spans="1:14">
      <c r="A601" t="s">
        <v>605</v>
      </c>
      <c r="B601" s="4">
        <v>45026</v>
      </c>
      <c r="C601" t="s">
        <v>7512</v>
      </c>
      <c r="D601" t="str">
        <f>VLOOKUP(Sales_Data!$C601,tbl_Customers[],2,FALSE)</f>
        <v>Customer_1373</v>
      </c>
      <c r="E601" t="str">
        <f>VLOOKUP(tbl_Sales[[#This Row],[Customer_ID]],tbl_Customers[],5,0)</f>
        <v>West</v>
      </c>
      <c r="F601" t="s">
        <v>8564</v>
      </c>
      <c r="G601" t="str">
        <f>VLOOKUP(Sales_Data!$F601,tbl_Products[],2,FALSE)</f>
        <v>Product_8</v>
      </c>
      <c r="H601" t="str">
        <f>VLOOKUP(tbl_Sales[[#This Row],[Product_ID]],tbl_Products[],3,0)</f>
        <v>Electronics</v>
      </c>
      <c r="I601">
        <v>5</v>
      </c>
      <c r="J601" s="10">
        <f>VLOOKUP(tbl_Sales[[#This Row],[Product_ID]],tbl_Products[],4,0)</f>
        <v>22.03</v>
      </c>
      <c r="K601" s="6">
        <v>15.73</v>
      </c>
      <c r="L601" s="6">
        <f>tbl_Sales[[#This Row],[Price_per_Unit]]*tbl_Sales[[#This Row],[Quantity]]</f>
        <v>78.650000000000006</v>
      </c>
      <c r="M601" s="6">
        <f>tbl_Sales[[#This Row],[Cost_per_Unit]]*tbl_Sales[[#This Row],[Quantity]]</f>
        <v>110.15</v>
      </c>
      <c r="N601" s="6">
        <f>tbl_Sales[[#This Row],[Sales]]-tbl_Sales[[#This Row],[Total_Cost]]</f>
        <v>-31.5</v>
      </c>
    </row>
    <row r="602" spans="1:14">
      <c r="A602" t="s">
        <v>606</v>
      </c>
      <c r="B602" s="4">
        <v>45283</v>
      </c>
      <c r="C602" t="s">
        <v>7513</v>
      </c>
      <c r="D602" t="str">
        <f>VLOOKUP(Sales_Data!$C602,tbl_Customers[],2,FALSE)</f>
        <v>Customer_258</v>
      </c>
      <c r="E602" t="str">
        <f>VLOOKUP(tbl_Sales[[#This Row],[Customer_ID]],tbl_Customers[],5,0)</f>
        <v>South</v>
      </c>
      <c r="F602" t="s">
        <v>8530</v>
      </c>
      <c r="G602" t="str">
        <f>VLOOKUP(Sales_Data!$F602,tbl_Products[],2,FALSE)</f>
        <v>Product_14</v>
      </c>
      <c r="H602" t="str">
        <f>VLOOKUP(tbl_Sales[[#This Row],[Product_ID]],tbl_Products[],3,0)</f>
        <v>Toys</v>
      </c>
      <c r="I602">
        <v>1</v>
      </c>
      <c r="J602" s="10">
        <f>VLOOKUP(tbl_Sales[[#This Row],[Product_ID]],tbl_Products[],4,0)</f>
        <v>36.64</v>
      </c>
      <c r="K602" s="6">
        <v>88.3</v>
      </c>
      <c r="L602" s="6">
        <f>tbl_Sales[[#This Row],[Price_per_Unit]]*tbl_Sales[[#This Row],[Quantity]]</f>
        <v>88.3</v>
      </c>
      <c r="M602" s="6">
        <f>tbl_Sales[[#This Row],[Cost_per_Unit]]*tbl_Sales[[#This Row],[Quantity]]</f>
        <v>36.64</v>
      </c>
      <c r="N602" s="6">
        <f>tbl_Sales[[#This Row],[Sales]]-tbl_Sales[[#This Row],[Total_Cost]]</f>
        <v>51.66</v>
      </c>
    </row>
    <row r="603" spans="1:14">
      <c r="A603" t="s">
        <v>607</v>
      </c>
      <c r="B603" s="4">
        <v>45123</v>
      </c>
      <c r="C603" t="s">
        <v>7158</v>
      </c>
      <c r="D603" t="str">
        <f>VLOOKUP(Sales_Data!$C603,tbl_Customers[],2,FALSE)</f>
        <v>Customer_276</v>
      </c>
      <c r="E603" t="str">
        <f>VLOOKUP(tbl_Sales[[#This Row],[Customer_ID]],tbl_Customers[],5,0)</f>
        <v>West</v>
      </c>
      <c r="F603" t="s">
        <v>8557</v>
      </c>
      <c r="G603" t="str">
        <f>VLOOKUP(Sales_Data!$F603,tbl_Products[],2,FALSE)</f>
        <v>Product_71</v>
      </c>
      <c r="H603" t="str">
        <f>VLOOKUP(tbl_Sales[[#This Row],[Product_ID]],tbl_Products[],3,0)</f>
        <v>Electronics</v>
      </c>
      <c r="I603">
        <v>6</v>
      </c>
      <c r="J603" s="10">
        <f>VLOOKUP(tbl_Sales[[#This Row],[Product_ID]],tbl_Products[],4,0)</f>
        <v>34.61</v>
      </c>
      <c r="K603" s="6">
        <v>75.61</v>
      </c>
      <c r="L603" s="6">
        <f>tbl_Sales[[#This Row],[Price_per_Unit]]*tbl_Sales[[#This Row],[Quantity]]</f>
        <v>453.65999999999997</v>
      </c>
      <c r="M603" s="6">
        <f>tbl_Sales[[#This Row],[Cost_per_Unit]]*tbl_Sales[[#This Row],[Quantity]]</f>
        <v>207.66</v>
      </c>
      <c r="N603" s="6">
        <f>tbl_Sales[[#This Row],[Sales]]-tbl_Sales[[#This Row],[Total_Cost]]</f>
        <v>245.99999999999997</v>
      </c>
    </row>
    <row r="604" spans="1:14">
      <c r="A604" t="s">
        <v>608</v>
      </c>
      <c r="B604" s="4">
        <v>45180</v>
      </c>
      <c r="C604" t="s">
        <v>7215</v>
      </c>
      <c r="D604" t="str">
        <f>VLOOKUP(Sales_Data!$C604,tbl_Customers[],2,FALSE)</f>
        <v>Customer_24</v>
      </c>
      <c r="E604" t="str">
        <f>VLOOKUP(tbl_Sales[[#This Row],[Customer_ID]],tbl_Customers[],5,0)</f>
        <v>North</v>
      </c>
      <c r="F604" t="s">
        <v>8553</v>
      </c>
      <c r="G604" t="str">
        <f>VLOOKUP(Sales_Data!$F604,tbl_Products[],2,FALSE)</f>
        <v>Product_50</v>
      </c>
      <c r="H604" t="str">
        <f>VLOOKUP(tbl_Sales[[#This Row],[Product_ID]],tbl_Products[],3,0)</f>
        <v>Apparel</v>
      </c>
      <c r="I604">
        <v>3</v>
      </c>
      <c r="J604" s="10">
        <f>VLOOKUP(tbl_Sales[[#This Row],[Product_ID]],tbl_Products[],4,0)</f>
        <v>42.74</v>
      </c>
      <c r="K604" s="6">
        <v>13.02</v>
      </c>
      <c r="L604" s="6">
        <f>tbl_Sales[[#This Row],[Price_per_Unit]]*tbl_Sales[[#This Row],[Quantity]]</f>
        <v>39.06</v>
      </c>
      <c r="M604" s="6">
        <f>tbl_Sales[[#This Row],[Cost_per_Unit]]*tbl_Sales[[#This Row],[Quantity]]</f>
        <v>128.22</v>
      </c>
      <c r="N604" s="6">
        <f>tbl_Sales[[#This Row],[Sales]]-tbl_Sales[[#This Row],[Total_Cost]]</f>
        <v>-89.16</v>
      </c>
    </row>
    <row r="605" spans="1:14">
      <c r="A605" t="s">
        <v>609</v>
      </c>
      <c r="B605" s="4">
        <v>45131</v>
      </c>
      <c r="C605" t="s">
        <v>7514</v>
      </c>
      <c r="D605" t="str">
        <f>VLOOKUP(Sales_Data!$C605,tbl_Customers[],2,FALSE)</f>
        <v>Customer_147</v>
      </c>
      <c r="E605" t="str">
        <f>VLOOKUP(tbl_Sales[[#This Row],[Customer_ID]],tbl_Customers[],5,0)</f>
        <v>East</v>
      </c>
      <c r="F605" t="s">
        <v>8540</v>
      </c>
      <c r="G605" t="str">
        <f>VLOOKUP(Sales_Data!$F605,tbl_Products[],2,FALSE)</f>
        <v>Product_37</v>
      </c>
      <c r="H605" t="str">
        <f>VLOOKUP(tbl_Sales[[#This Row],[Product_ID]],tbl_Products[],3,0)</f>
        <v>Toys</v>
      </c>
      <c r="I605">
        <v>1</v>
      </c>
      <c r="J605" s="10">
        <f>VLOOKUP(tbl_Sales[[#This Row],[Product_ID]],tbl_Products[],4,0)</f>
        <v>29.86</v>
      </c>
      <c r="K605" s="6">
        <v>14.19</v>
      </c>
      <c r="L605" s="6">
        <f>tbl_Sales[[#This Row],[Price_per_Unit]]*tbl_Sales[[#This Row],[Quantity]]</f>
        <v>14.19</v>
      </c>
      <c r="M605" s="6">
        <f>tbl_Sales[[#This Row],[Cost_per_Unit]]*tbl_Sales[[#This Row],[Quantity]]</f>
        <v>29.86</v>
      </c>
      <c r="N605" s="6">
        <f>tbl_Sales[[#This Row],[Sales]]-tbl_Sales[[#This Row],[Total_Cost]]</f>
        <v>-15.67</v>
      </c>
    </row>
    <row r="606" spans="1:14">
      <c r="A606" t="s">
        <v>610</v>
      </c>
      <c r="B606" s="4">
        <v>45051</v>
      </c>
      <c r="C606" t="s">
        <v>7515</v>
      </c>
      <c r="D606" t="str">
        <f>VLOOKUP(Sales_Data!$C606,tbl_Customers[],2,FALSE)</f>
        <v>Customer_1328</v>
      </c>
      <c r="E606" t="str">
        <f>VLOOKUP(tbl_Sales[[#This Row],[Customer_ID]],tbl_Customers[],5,0)</f>
        <v>North</v>
      </c>
      <c r="F606" t="s">
        <v>8567</v>
      </c>
      <c r="G606" t="str">
        <f>VLOOKUP(Sales_Data!$F606,tbl_Products[],2,FALSE)</f>
        <v>Product_69</v>
      </c>
      <c r="H606" t="str">
        <f>VLOOKUP(tbl_Sales[[#This Row],[Product_ID]],tbl_Products[],3,0)</f>
        <v>Home Goods</v>
      </c>
      <c r="I606">
        <v>3</v>
      </c>
      <c r="J606" s="10">
        <f>VLOOKUP(tbl_Sales[[#This Row],[Product_ID]],tbl_Products[],4,0)</f>
        <v>8.86</v>
      </c>
      <c r="K606" s="6">
        <v>84.69</v>
      </c>
      <c r="L606" s="6">
        <f>tbl_Sales[[#This Row],[Price_per_Unit]]*tbl_Sales[[#This Row],[Quantity]]</f>
        <v>254.07</v>
      </c>
      <c r="M606" s="6">
        <f>tbl_Sales[[#This Row],[Cost_per_Unit]]*tbl_Sales[[#This Row],[Quantity]]</f>
        <v>26.58</v>
      </c>
      <c r="N606" s="6">
        <f>tbl_Sales[[#This Row],[Sales]]-tbl_Sales[[#This Row],[Total_Cost]]</f>
        <v>227.49</v>
      </c>
    </row>
    <row r="607" spans="1:14">
      <c r="A607" t="s">
        <v>611</v>
      </c>
      <c r="B607" s="4">
        <v>45002</v>
      </c>
      <c r="C607" t="s">
        <v>7516</v>
      </c>
      <c r="D607" t="str">
        <f>VLOOKUP(Sales_Data!$C607,tbl_Customers[],2,FALSE)</f>
        <v>Customer_33</v>
      </c>
      <c r="E607" t="str">
        <f>VLOOKUP(tbl_Sales[[#This Row],[Customer_ID]],tbl_Customers[],5,0)</f>
        <v>North</v>
      </c>
      <c r="F607" t="s">
        <v>8541</v>
      </c>
      <c r="G607" t="str">
        <f>VLOOKUP(Sales_Data!$F607,tbl_Products[],2,FALSE)</f>
        <v>Product_60</v>
      </c>
      <c r="H607" t="str">
        <f>VLOOKUP(tbl_Sales[[#This Row],[Product_ID]],tbl_Products[],3,0)</f>
        <v>Health</v>
      </c>
      <c r="I607">
        <v>4</v>
      </c>
      <c r="J607" s="10">
        <f>VLOOKUP(tbl_Sales[[#This Row],[Product_ID]],tbl_Products[],4,0)</f>
        <v>1.01</v>
      </c>
      <c r="K607" s="6">
        <v>18.78</v>
      </c>
      <c r="L607" s="6">
        <f>tbl_Sales[[#This Row],[Price_per_Unit]]*tbl_Sales[[#This Row],[Quantity]]</f>
        <v>75.12</v>
      </c>
      <c r="M607" s="6">
        <f>tbl_Sales[[#This Row],[Cost_per_Unit]]*tbl_Sales[[#This Row],[Quantity]]</f>
        <v>4.04</v>
      </c>
      <c r="N607" s="6">
        <f>tbl_Sales[[#This Row],[Sales]]-tbl_Sales[[#This Row],[Total_Cost]]</f>
        <v>71.08</v>
      </c>
    </row>
    <row r="608" spans="1:14">
      <c r="A608" t="s">
        <v>612</v>
      </c>
      <c r="B608" s="4">
        <v>45262</v>
      </c>
      <c r="C608" t="s">
        <v>7395</v>
      </c>
      <c r="D608" t="str">
        <f>VLOOKUP(Sales_Data!$C608,tbl_Customers[],2,FALSE)</f>
        <v>Customer_295</v>
      </c>
      <c r="E608" t="str">
        <f>VLOOKUP(tbl_Sales[[#This Row],[Customer_ID]],tbl_Customers[],5,0)</f>
        <v>East</v>
      </c>
      <c r="F608" t="s">
        <v>8554</v>
      </c>
      <c r="G608" t="str">
        <f>VLOOKUP(Sales_Data!$F608,tbl_Products[],2,FALSE)</f>
        <v>Product_55</v>
      </c>
      <c r="H608" t="str">
        <f>VLOOKUP(tbl_Sales[[#This Row],[Product_ID]],tbl_Products[],3,0)</f>
        <v>Apparel</v>
      </c>
      <c r="I608">
        <v>9</v>
      </c>
      <c r="J608" s="10">
        <f>VLOOKUP(tbl_Sales[[#This Row],[Product_ID]],tbl_Products[],4,0)</f>
        <v>36.08</v>
      </c>
      <c r="K608" s="6">
        <v>52.31</v>
      </c>
      <c r="L608" s="6">
        <f>tbl_Sales[[#This Row],[Price_per_Unit]]*tbl_Sales[[#This Row],[Quantity]]</f>
        <v>470.79</v>
      </c>
      <c r="M608" s="6">
        <f>tbl_Sales[[#This Row],[Cost_per_Unit]]*tbl_Sales[[#This Row],[Quantity]]</f>
        <v>324.71999999999997</v>
      </c>
      <c r="N608" s="6">
        <f>tbl_Sales[[#This Row],[Sales]]-tbl_Sales[[#This Row],[Total_Cost]]</f>
        <v>146.07000000000005</v>
      </c>
    </row>
    <row r="609" spans="1:14">
      <c r="A609" t="s">
        <v>613</v>
      </c>
      <c r="B609" s="4">
        <v>45279</v>
      </c>
      <c r="C609" t="s">
        <v>7517</v>
      </c>
      <c r="D609" t="str">
        <f>VLOOKUP(Sales_Data!$C609,tbl_Customers[],2,FALSE)</f>
        <v>Customer_1478</v>
      </c>
      <c r="E609" t="str">
        <f>VLOOKUP(tbl_Sales[[#This Row],[Customer_ID]],tbl_Customers[],5,0)</f>
        <v>West</v>
      </c>
      <c r="F609" t="s">
        <v>8524</v>
      </c>
      <c r="G609" t="str">
        <f>VLOOKUP(Sales_Data!$F609,tbl_Products[],2,FALSE)</f>
        <v>Product_74</v>
      </c>
      <c r="H609" t="str">
        <f>VLOOKUP(tbl_Sales[[#This Row],[Product_ID]],tbl_Products[],3,0)</f>
        <v>Home Goods</v>
      </c>
      <c r="I609">
        <v>7</v>
      </c>
      <c r="J609" s="10">
        <f>VLOOKUP(tbl_Sales[[#This Row],[Product_ID]],tbl_Products[],4,0)</f>
        <v>13.9</v>
      </c>
      <c r="K609" s="6">
        <v>92.6</v>
      </c>
      <c r="L609" s="6">
        <f>tbl_Sales[[#This Row],[Price_per_Unit]]*tbl_Sales[[#This Row],[Quantity]]</f>
        <v>648.19999999999993</v>
      </c>
      <c r="M609" s="6">
        <f>tbl_Sales[[#This Row],[Cost_per_Unit]]*tbl_Sales[[#This Row],[Quantity]]</f>
        <v>97.3</v>
      </c>
      <c r="N609" s="6">
        <f>tbl_Sales[[#This Row],[Sales]]-tbl_Sales[[#This Row],[Total_Cost]]</f>
        <v>550.9</v>
      </c>
    </row>
    <row r="610" spans="1:14">
      <c r="A610" t="s">
        <v>614</v>
      </c>
      <c r="B610" s="4">
        <v>44929</v>
      </c>
      <c r="C610" t="s">
        <v>7445</v>
      </c>
      <c r="D610" t="str">
        <f>VLOOKUP(Sales_Data!$C610,tbl_Customers[],2,FALSE)</f>
        <v>Customer_997</v>
      </c>
      <c r="E610" t="str">
        <f>VLOOKUP(tbl_Sales[[#This Row],[Customer_ID]],tbl_Customers[],5,0)</f>
        <v>South</v>
      </c>
      <c r="F610" t="s">
        <v>8497</v>
      </c>
      <c r="G610" t="str">
        <f>VLOOKUP(Sales_Data!$F610,tbl_Products[],2,FALSE)</f>
        <v>Product_73</v>
      </c>
      <c r="H610" t="str">
        <f>VLOOKUP(tbl_Sales[[#This Row],[Product_ID]],tbl_Products[],3,0)</f>
        <v>Apparel</v>
      </c>
      <c r="I610">
        <v>7</v>
      </c>
      <c r="J610" s="10">
        <f>VLOOKUP(tbl_Sales[[#This Row],[Product_ID]],tbl_Products[],4,0)</f>
        <v>1.21</v>
      </c>
      <c r="K610" s="6">
        <v>54.63</v>
      </c>
      <c r="L610" s="6">
        <f>tbl_Sales[[#This Row],[Price_per_Unit]]*tbl_Sales[[#This Row],[Quantity]]</f>
        <v>382.41</v>
      </c>
      <c r="M610" s="6">
        <f>tbl_Sales[[#This Row],[Cost_per_Unit]]*tbl_Sales[[#This Row],[Quantity]]</f>
        <v>8.4699999999999989</v>
      </c>
      <c r="N610" s="6">
        <f>tbl_Sales[[#This Row],[Sales]]-tbl_Sales[[#This Row],[Total_Cost]]</f>
        <v>373.94000000000005</v>
      </c>
    </row>
    <row r="611" spans="1:14">
      <c r="A611" t="s">
        <v>615</v>
      </c>
      <c r="B611" s="4">
        <v>44981</v>
      </c>
      <c r="C611" t="s">
        <v>7518</v>
      </c>
      <c r="D611" t="str">
        <f>VLOOKUP(Sales_Data!$C611,tbl_Customers[],2,FALSE)</f>
        <v>Customer_1348</v>
      </c>
      <c r="E611" t="str">
        <f>VLOOKUP(tbl_Sales[[#This Row],[Customer_ID]],tbl_Customers[],5,0)</f>
        <v>North</v>
      </c>
      <c r="F611" t="s">
        <v>8516</v>
      </c>
      <c r="G611" t="str">
        <f>VLOOKUP(Sales_Data!$F611,tbl_Products[],2,FALSE)</f>
        <v>Product_67</v>
      </c>
      <c r="H611" t="str">
        <f>VLOOKUP(tbl_Sales[[#This Row],[Product_ID]],tbl_Products[],3,0)</f>
        <v>Toys</v>
      </c>
      <c r="I611">
        <v>5</v>
      </c>
      <c r="J611" s="10">
        <f>VLOOKUP(tbl_Sales[[#This Row],[Product_ID]],tbl_Products[],4,0)</f>
        <v>13.68</v>
      </c>
      <c r="K611" s="6">
        <v>43.08</v>
      </c>
      <c r="L611" s="6">
        <f>tbl_Sales[[#This Row],[Price_per_Unit]]*tbl_Sales[[#This Row],[Quantity]]</f>
        <v>215.39999999999998</v>
      </c>
      <c r="M611" s="6">
        <f>tbl_Sales[[#This Row],[Cost_per_Unit]]*tbl_Sales[[#This Row],[Quantity]]</f>
        <v>68.400000000000006</v>
      </c>
      <c r="N611" s="6">
        <f>tbl_Sales[[#This Row],[Sales]]-tbl_Sales[[#This Row],[Total_Cost]]</f>
        <v>146.99999999999997</v>
      </c>
    </row>
    <row r="612" spans="1:14">
      <c r="A612" t="s">
        <v>616</v>
      </c>
      <c r="B612" s="4">
        <v>45144</v>
      </c>
      <c r="C612" t="s">
        <v>7519</v>
      </c>
      <c r="D612" t="str">
        <f>VLOOKUP(Sales_Data!$C612,tbl_Customers[],2,FALSE)</f>
        <v>Customer_895</v>
      </c>
      <c r="E612" t="str">
        <f>VLOOKUP(tbl_Sales[[#This Row],[Customer_ID]],tbl_Customers[],5,0)</f>
        <v>West</v>
      </c>
      <c r="F612" t="s">
        <v>8533</v>
      </c>
      <c r="G612" t="str">
        <f>VLOOKUP(Sales_Data!$F612,tbl_Products[],2,FALSE)</f>
        <v>Product_34</v>
      </c>
      <c r="H612" t="str">
        <f>VLOOKUP(tbl_Sales[[#This Row],[Product_ID]],tbl_Products[],3,0)</f>
        <v>Electronics</v>
      </c>
      <c r="I612">
        <v>6</v>
      </c>
      <c r="J612" s="10">
        <f>VLOOKUP(tbl_Sales[[#This Row],[Product_ID]],tbl_Products[],4,0)</f>
        <v>21.9</v>
      </c>
      <c r="K612" s="6">
        <v>78.959999999999994</v>
      </c>
      <c r="L612" s="6">
        <f>tbl_Sales[[#This Row],[Price_per_Unit]]*tbl_Sales[[#This Row],[Quantity]]</f>
        <v>473.76</v>
      </c>
      <c r="M612" s="6">
        <f>tbl_Sales[[#This Row],[Cost_per_Unit]]*tbl_Sales[[#This Row],[Quantity]]</f>
        <v>131.39999999999998</v>
      </c>
      <c r="N612" s="6">
        <f>tbl_Sales[[#This Row],[Sales]]-tbl_Sales[[#This Row],[Total_Cost]]</f>
        <v>342.36</v>
      </c>
    </row>
    <row r="613" spans="1:14">
      <c r="A613" t="s">
        <v>617</v>
      </c>
      <c r="B613" s="4">
        <v>45039</v>
      </c>
      <c r="C613" t="s">
        <v>7241</v>
      </c>
      <c r="D613" t="str">
        <f>VLOOKUP(Sales_Data!$C613,tbl_Customers[],2,FALSE)</f>
        <v>Customer_279</v>
      </c>
      <c r="E613" t="str">
        <f>VLOOKUP(tbl_Sales[[#This Row],[Customer_ID]],tbl_Customers[],5,0)</f>
        <v>East</v>
      </c>
      <c r="F613" t="s">
        <v>8544</v>
      </c>
      <c r="G613" t="str">
        <f>VLOOKUP(Sales_Data!$F613,tbl_Products[],2,FALSE)</f>
        <v>Product_21</v>
      </c>
      <c r="H613" t="str">
        <f>VLOOKUP(tbl_Sales[[#This Row],[Product_ID]],tbl_Products[],3,0)</f>
        <v>Toys</v>
      </c>
      <c r="I613">
        <v>7</v>
      </c>
      <c r="J613" s="10">
        <f>VLOOKUP(tbl_Sales[[#This Row],[Product_ID]],tbl_Products[],4,0)</f>
        <v>3.13</v>
      </c>
      <c r="K613" s="6">
        <v>79.16</v>
      </c>
      <c r="L613" s="6">
        <f>tbl_Sales[[#This Row],[Price_per_Unit]]*tbl_Sales[[#This Row],[Quantity]]</f>
        <v>554.12</v>
      </c>
      <c r="M613" s="6">
        <f>tbl_Sales[[#This Row],[Cost_per_Unit]]*tbl_Sales[[#This Row],[Quantity]]</f>
        <v>21.91</v>
      </c>
      <c r="N613" s="6">
        <f>tbl_Sales[[#This Row],[Sales]]-tbl_Sales[[#This Row],[Total_Cost]]</f>
        <v>532.21</v>
      </c>
    </row>
    <row r="614" spans="1:14">
      <c r="A614" t="s">
        <v>618</v>
      </c>
      <c r="B614" s="4">
        <v>45017</v>
      </c>
      <c r="C614" t="s">
        <v>7520</v>
      </c>
      <c r="D614" t="str">
        <f>VLOOKUP(Sales_Data!$C614,tbl_Customers[],2,FALSE)</f>
        <v>Customer_174</v>
      </c>
      <c r="E614" t="str">
        <f>VLOOKUP(tbl_Sales[[#This Row],[Customer_ID]],tbl_Customers[],5,0)</f>
        <v>South</v>
      </c>
      <c r="F614" t="s">
        <v>8529</v>
      </c>
      <c r="G614" t="str">
        <f>VLOOKUP(Sales_Data!$F614,tbl_Products[],2,FALSE)</f>
        <v>Product_49</v>
      </c>
      <c r="H614" t="str">
        <f>VLOOKUP(tbl_Sales[[#This Row],[Product_ID]],tbl_Products[],3,0)</f>
        <v>Toys</v>
      </c>
      <c r="I614">
        <v>2</v>
      </c>
      <c r="J614" s="10">
        <f>VLOOKUP(tbl_Sales[[#This Row],[Product_ID]],tbl_Products[],4,0)</f>
        <v>44.18</v>
      </c>
      <c r="K614" s="6">
        <v>54.29</v>
      </c>
      <c r="L614" s="6">
        <f>tbl_Sales[[#This Row],[Price_per_Unit]]*tbl_Sales[[#This Row],[Quantity]]</f>
        <v>108.58</v>
      </c>
      <c r="M614" s="6">
        <f>tbl_Sales[[#This Row],[Cost_per_Unit]]*tbl_Sales[[#This Row],[Quantity]]</f>
        <v>88.36</v>
      </c>
      <c r="N614" s="6">
        <f>tbl_Sales[[#This Row],[Sales]]-tbl_Sales[[#This Row],[Total_Cost]]</f>
        <v>20.22</v>
      </c>
    </row>
    <row r="615" spans="1:14">
      <c r="A615" t="s">
        <v>619</v>
      </c>
      <c r="B615" s="4">
        <v>45283</v>
      </c>
      <c r="C615" t="s">
        <v>7521</v>
      </c>
      <c r="D615" t="str">
        <f>VLOOKUP(Sales_Data!$C615,tbl_Customers[],2,FALSE)</f>
        <v>Customer_282</v>
      </c>
      <c r="E615" t="str">
        <f>VLOOKUP(tbl_Sales[[#This Row],[Customer_ID]],tbl_Customers[],5,0)</f>
        <v>South</v>
      </c>
      <c r="F615" t="s">
        <v>8541</v>
      </c>
      <c r="G615" t="str">
        <f>VLOOKUP(Sales_Data!$F615,tbl_Products[],2,FALSE)</f>
        <v>Product_60</v>
      </c>
      <c r="H615" t="str">
        <f>VLOOKUP(tbl_Sales[[#This Row],[Product_ID]],tbl_Products[],3,0)</f>
        <v>Health</v>
      </c>
      <c r="I615">
        <v>1</v>
      </c>
      <c r="J615" s="10">
        <f>VLOOKUP(tbl_Sales[[#This Row],[Product_ID]],tbl_Products[],4,0)</f>
        <v>1.01</v>
      </c>
      <c r="K615" s="6">
        <v>7.71</v>
      </c>
      <c r="L615" s="6">
        <f>tbl_Sales[[#This Row],[Price_per_Unit]]*tbl_Sales[[#This Row],[Quantity]]</f>
        <v>7.71</v>
      </c>
      <c r="M615" s="6">
        <f>tbl_Sales[[#This Row],[Cost_per_Unit]]*tbl_Sales[[#This Row],[Quantity]]</f>
        <v>1.01</v>
      </c>
      <c r="N615" s="6">
        <f>tbl_Sales[[#This Row],[Sales]]-tbl_Sales[[#This Row],[Total_Cost]]</f>
        <v>6.7</v>
      </c>
    </row>
    <row r="616" spans="1:14">
      <c r="A616" t="s">
        <v>620</v>
      </c>
      <c r="B616" s="4">
        <v>45192</v>
      </c>
      <c r="C616" t="s">
        <v>7522</v>
      </c>
      <c r="D616" t="str">
        <f>VLOOKUP(Sales_Data!$C616,tbl_Customers[],2,FALSE)</f>
        <v>Customer_1316</v>
      </c>
      <c r="E616" t="str">
        <f>VLOOKUP(tbl_Sales[[#This Row],[Customer_ID]],tbl_Customers[],5,0)</f>
        <v>West</v>
      </c>
      <c r="F616" t="s">
        <v>8565</v>
      </c>
      <c r="G616" t="str">
        <f>VLOOKUP(Sales_Data!$F616,tbl_Products[],2,FALSE)</f>
        <v>Product_31</v>
      </c>
      <c r="H616" t="str">
        <f>VLOOKUP(tbl_Sales[[#This Row],[Product_ID]],tbl_Products[],3,0)</f>
        <v>Apparel</v>
      </c>
      <c r="I616">
        <v>4</v>
      </c>
      <c r="J616" s="10">
        <f>VLOOKUP(tbl_Sales[[#This Row],[Product_ID]],tbl_Products[],4,0)</f>
        <v>3.66</v>
      </c>
      <c r="K616" s="6">
        <v>7.78</v>
      </c>
      <c r="L616" s="6">
        <f>tbl_Sales[[#This Row],[Price_per_Unit]]*tbl_Sales[[#This Row],[Quantity]]</f>
        <v>31.12</v>
      </c>
      <c r="M616" s="6">
        <f>tbl_Sales[[#This Row],[Cost_per_Unit]]*tbl_Sales[[#This Row],[Quantity]]</f>
        <v>14.64</v>
      </c>
      <c r="N616" s="6">
        <f>tbl_Sales[[#This Row],[Sales]]-tbl_Sales[[#This Row],[Total_Cost]]</f>
        <v>16.48</v>
      </c>
    </row>
    <row r="617" spans="1:14">
      <c r="A617" t="s">
        <v>621</v>
      </c>
      <c r="B617" s="4">
        <v>45164</v>
      </c>
      <c r="C617" t="s">
        <v>7523</v>
      </c>
      <c r="D617" t="str">
        <f>VLOOKUP(Sales_Data!$C617,tbl_Customers[],2,FALSE)</f>
        <v>Customer_852</v>
      </c>
      <c r="E617" t="str">
        <f>VLOOKUP(tbl_Sales[[#This Row],[Customer_ID]],tbl_Customers[],5,0)</f>
        <v>South</v>
      </c>
      <c r="F617" t="s">
        <v>8563</v>
      </c>
      <c r="G617" t="str">
        <f>VLOOKUP(Sales_Data!$F617,tbl_Products[],2,FALSE)</f>
        <v>Product_17</v>
      </c>
      <c r="H617" t="str">
        <f>VLOOKUP(tbl_Sales[[#This Row],[Product_ID]],tbl_Products[],3,0)</f>
        <v>Toys</v>
      </c>
      <c r="I617">
        <v>8</v>
      </c>
      <c r="J617" s="10">
        <f>VLOOKUP(tbl_Sales[[#This Row],[Product_ID]],tbl_Products[],4,0)</f>
        <v>36.229999999999997</v>
      </c>
      <c r="K617" s="6">
        <v>29.76</v>
      </c>
      <c r="L617" s="6">
        <f>tbl_Sales[[#This Row],[Price_per_Unit]]*tbl_Sales[[#This Row],[Quantity]]</f>
        <v>238.08</v>
      </c>
      <c r="M617" s="6">
        <f>tbl_Sales[[#This Row],[Cost_per_Unit]]*tbl_Sales[[#This Row],[Quantity]]</f>
        <v>289.83999999999997</v>
      </c>
      <c r="N617" s="6">
        <f>tbl_Sales[[#This Row],[Sales]]-tbl_Sales[[#This Row],[Total_Cost]]</f>
        <v>-51.759999999999962</v>
      </c>
    </row>
    <row r="618" spans="1:14">
      <c r="A618" t="s">
        <v>622</v>
      </c>
      <c r="B618" s="4">
        <v>44952</v>
      </c>
      <c r="C618" t="s">
        <v>7388</v>
      </c>
      <c r="D618" t="str">
        <f>VLOOKUP(Sales_Data!$C618,tbl_Customers[],2,FALSE)</f>
        <v>Customer_934</v>
      </c>
      <c r="E618" t="str">
        <f>VLOOKUP(tbl_Sales[[#This Row],[Customer_ID]],tbl_Customers[],5,0)</f>
        <v>South</v>
      </c>
      <c r="F618" t="s">
        <v>8514</v>
      </c>
      <c r="G618" t="str">
        <f>VLOOKUP(Sales_Data!$F618,tbl_Products[],2,FALSE)</f>
        <v>Product_2</v>
      </c>
      <c r="H618" t="str">
        <f>VLOOKUP(tbl_Sales[[#This Row],[Product_ID]],tbl_Products[],3,0)</f>
        <v>Health</v>
      </c>
      <c r="I618">
        <v>6</v>
      </c>
      <c r="J618" s="10">
        <f>VLOOKUP(tbl_Sales[[#This Row],[Product_ID]],tbl_Products[],4,0)</f>
        <v>12.41</v>
      </c>
      <c r="K618" s="6">
        <v>34.94</v>
      </c>
      <c r="L618" s="6">
        <f>tbl_Sales[[#This Row],[Price_per_Unit]]*tbl_Sales[[#This Row],[Quantity]]</f>
        <v>209.64</v>
      </c>
      <c r="M618" s="6">
        <f>tbl_Sales[[#This Row],[Cost_per_Unit]]*tbl_Sales[[#This Row],[Quantity]]</f>
        <v>74.460000000000008</v>
      </c>
      <c r="N618" s="6">
        <f>tbl_Sales[[#This Row],[Sales]]-tbl_Sales[[#This Row],[Total_Cost]]</f>
        <v>135.17999999999998</v>
      </c>
    </row>
    <row r="619" spans="1:14">
      <c r="A619" t="s">
        <v>623</v>
      </c>
      <c r="B619" s="4">
        <v>45212</v>
      </c>
      <c r="C619" t="s">
        <v>7524</v>
      </c>
      <c r="D619" t="str">
        <f>VLOOKUP(Sales_Data!$C619,tbl_Customers[],2,FALSE)</f>
        <v>Customer_1425</v>
      </c>
      <c r="E619" t="str">
        <f>VLOOKUP(tbl_Sales[[#This Row],[Customer_ID]],tbl_Customers[],5,0)</f>
        <v>North</v>
      </c>
      <c r="F619" t="s">
        <v>8531</v>
      </c>
      <c r="G619" t="str">
        <f>VLOOKUP(Sales_Data!$F619,tbl_Products[],2,FALSE)</f>
        <v>Product_36</v>
      </c>
      <c r="H619" t="str">
        <f>VLOOKUP(tbl_Sales[[#This Row],[Product_ID]],tbl_Products[],3,0)</f>
        <v>Home Goods</v>
      </c>
      <c r="I619">
        <v>4</v>
      </c>
      <c r="J619" s="10">
        <f>VLOOKUP(tbl_Sales[[#This Row],[Product_ID]],tbl_Products[],4,0)</f>
        <v>32.54</v>
      </c>
      <c r="K619" s="6">
        <v>33.83</v>
      </c>
      <c r="L619" s="6">
        <f>tbl_Sales[[#This Row],[Price_per_Unit]]*tbl_Sales[[#This Row],[Quantity]]</f>
        <v>135.32</v>
      </c>
      <c r="M619" s="6">
        <f>tbl_Sales[[#This Row],[Cost_per_Unit]]*tbl_Sales[[#This Row],[Quantity]]</f>
        <v>130.16</v>
      </c>
      <c r="N619" s="6">
        <f>tbl_Sales[[#This Row],[Sales]]-tbl_Sales[[#This Row],[Total_Cost]]</f>
        <v>5.1599999999999966</v>
      </c>
    </row>
    <row r="620" spans="1:14">
      <c r="A620" t="s">
        <v>624</v>
      </c>
      <c r="B620" s="4">
        <v>45054</v>
      </c>
      <c r="C620" t="s">
        <v>7411</v>
      </c>
      <c r="D620" t="str">
        <f>VLOOKUP(Sales_Data!$C620,tbl_Customers[],2,FALSE)</f>
        <v>Customer_1238</v>
      </c>
      <c r="E620" t="str">
        <f>VLOOKUP(tbl_Sales[[#This Row],[Customer_ID]],tbl_Customers[],5,0)</f>
        <v>East</v>
      </c>
      <c r="F620" t="s">
        <v>8531</v>
      </c>
      <c r="G620" t="str">
        <f>VLOOKUP(Sales_Data!$F620,tbl_Products[],2,FALSE)</f>
        <v>Product_36</v>
      </c>
      <c r="H620" t="str">
        <f>VLOOKUP(tbl_Sales[[#This Row],[Product_ID]],tbl_Products[],3,0)</f>
        <v>Home Goods</v>
      </c>
      <c r="I620">
        <v>6</v>
      </c>
      <c r="J620" s="10">
        <f>VLOOKUP(tbl_Sales[[#This Row],[Product_ID]],tbl_Products[],4,0)</f>
        <v>32.54</v>
      </c>
      <c r="K620" s="6">
        <v>91.49</v>
      </c>
      <c r="L620" s="6">
        <f>tbl_Sales[[#This Row],[Price_per_Unit]]*tbl_Sales[[#This Row],[Quantity]]</f>
        <v>548.93999999999994</v>
      </c>
      <c r="M620" s="6">
        <f>tbl_Sales[[#This Row],[Cost_per_Unit]]*tbl_Sales[[#This Row],[Quantity]]</f>
        <v>195.24</v>
      </c>
      <c r="N620" s="6">
        <f>tbl_Sales[[#This Row],[Sales]]-tbl_Sales[[#This Row],[Total_Cost]]</f>
        <v>353.69999999999993</v>
      </c>
    </row>
    <row r="621" spans="1:14">
      <c r="A621" t="s">
        <v>625</v>
      </c>
      <c r="B621" s="4">
        <v>44989</v>
      </c>
      <c r="C621" t="s">
        <v>7525</v>
      </c>
      <c r="D621" t="str">
        <f>VLOOKUP(Sales_Data!$C621,tbl_Customers[],2,FALSE)</f>
        <v>Customer_872</v>
      </c>
      <c r="E621" t="str">
        <f>VLOOKUP(tbl_Sales[[#This Row],[Customer_ID]],tbl_Customers[],5,0)</f>
        <v>West</v>
      </c>
      <c r="F621" t="s">
        <v>8551</v>
      </c>
      <c r="G621" t="str">
        <f>VLOOKUP(Sales_Data!$F621,tbl_Products[],2,FALSE)</f>
        <v>Product_11</v>
      </c>
      <c r="H621" t="str">
        <f>VLOOKUP(tbl_Sales[[#This Row],[Product_ID]],tbl_Products[],3,0)</f>
        <v>Health</v>
      </c>
      <c r="I621">
        <v>1</v>
      </c>
      <c r="J621" s="10">
        <f>VLOOKUP(tbl_Sales[[#This Row],[Product_ID]],tbl_Products[],4,0)</f>
        <v>11.76</v>
      </c>
      <c r="K621" s="6">
        <v>43.09</v>
      </c>
      <c r="L621" s="6">
        <f>tbl_Sales[[#This Row],[Price_per_Unit]]*tbl_Sales[[#This Row],[Quantity]]</f>
        <v>43.09</v>
      </c>
      <c r="M621" s="6">
        <f>tbl_Sales[[#This Row],[Cost_per_Unit]]*tbl_Sales[[#This Row],[Quantity]]</f>
        <v>11.76</v>
      </c>
      <c r="N621" s="6">
        <f>tbl_Sales[[#This Row],[Sales]]-tbl_Sales[[#This Row],[Total_Cost]]</f>
        <v>31.330000000000005</v>
      </c>
    </row>
    <row r="622" spans="1:14">
      <c r="A622" t="s">
        <v>626</v>
      </c>
      <c r="B622" s="4">
        <v>45160</v>
      </c>
      <c r="C622" t="s">
        <v>7185</v>
      </c>
      <c r="D622" t="str">
        <f>VLOOKUP(Sales_Data!$C622,tbl_Customers[],2,FALSE)</f>
        <v>Customer_1277</v>
      </c>
      <c r="E622" t="str">
        <f>VLOOKUP(tbl_Sales[[#This Row],[Customer_ID]],tbl_Customers[],5,0)</f>
        <v>South</v>
      </c>
      <c r="F622" t="s">
        <v>8523</v>
      </c>
      <c r="G622" t="str">
        <f>VLOOKUP(Sales_Data!$F622,tbl_Products[],2,FALSE)</f>
        <v>Product_32</v>
      </c>
      <c r="H622" t="str">
        <f>VLOOKUP(tbl_Sales[[#This Row],[Product_ID]],tbl_Products[],3,0)</f>
        <v>Home Goods</v>
      </c>
      <c r="I622">
        <v>6</v>
      </c>
      <c r="J622" s="10">
        <f>VLOOKUP(tbl_Sales[[#This Row],[Product_ID]],tbl_Products[],4,0)</f>
        <v>24.03</v>
      </c>
      <c r="K622" s="6">
        <v>19.61</v>
      </c>
      <c r="L622" s="6">
        <f>tbl_Sales[[#This Row],[Price_per_Unit]]*tbl_Sales[[#This Row],[Quantity]]</f>
        <v>117.66</v>
      </c>
      <c r="M622" s="6">
        <f>tbl_Sales[[#This Row],[Cost_per_Unit]]*tbl_Sales[[#This Row],[Quantity]]</f>
        <v>144.18</v>
      </c>
      <c r="N622" s="6">
        <f>tbl_Sales[[#This Row],[Sales]]-tbl_Sales[[#This Row],[Total_Cost]]</f>
        <v>-26.52000000000001</v>
      </c>
    </row>
    <row r="623" spans="1:14">
      <c r="A623" t="s">
        <v>627</v>
      </c>
      <c r="B623" s="4">
        <v>44995</v>
      </c>
      <c r="C623" t="s">
        <v>7025</v>
      </c>
      <c r="D623" t="str">
        <f>VLOOKUP(Sales_Data!$C623,tbl_Customers[],2,FALSE)</f>
        <v>Customer_369</v>
      </c>
      <c r="E623" t="str">
        <f>VLOOKUP(tbl_Sales[[#This Row],[Customer_ID]],tbl_Customers[],5,0)</f>
        <v>North</v>
      </c>
      <c r="F623" t="s">
        <v>8510</v>
      </c>
      <c r="G623" t="str">
        <f>VLOOKUP(Sales_Data!$F623,tbl_Products[],2,FALSE)</f>
        <v>Product_70</v>
      </c>
      <c r="H623" t="str">
        <f>VLOOKUP(tbl_Sales[[#This Row],[Product_ID]],tbl_Products[],3,0)</f>
        <v>Apparel</v>
      </c>
      <c r="I623">
        <v>6</v>
      </c>
      <c r="J623" s="10">
        <f>VLOOKUP(tbl_Sales[[#This Row],[Product_ID]],tbl_Products[],4,0)</f>
        <v>26.74</v>
      </c>
      <c r="K623" s="6">
        <v>62.13</v>
      </c>
      <c r="L623" s="6">
        <f>tbl_Sales[[#This Row],[Price_per_Unit]]*tbl_Sales[[#This Row],[Quantity]]</f>
        <v>372.78000000000003</v>
      </c>
      <c r="M623" s="6">
        <f>tbl_Sales[[#This Row],[Cost_per_Unit]]*tbl_Sales[[#This Row],[Quantity]]</f>
        <v>160.44</v>
      </c>
      <c r="N623" s="6">
        <f>tbl_Sales[[#This Row],[Sales]]-tbl_Sales[[#This Row],[Total_Cost]]</f>
        <v>212.34000000000003</v>
      </c>
    </row>
    <row r="624" spans="1:14">
      <c r="A624" t="s">
        <v>628</v>
      </c>
      <c r="B624" s="4">
        <v>45164</v>
      </c>
      <c r="C624" t="s">
        <v>7526</v>
      </c>
      <c r="D624" t="str">
        <f>VLOOKUP(Sales_Data!$C624,tbl_Customers[],2,FALSE)</f>
        <v>Customer_931</v>
      </c>
      <c r="E624" t="str">
        <f>VLOOKUP(tbl_Sales[[#This Row],[Customer_ID]],tbl_Customers[],5,0)</f>
        <v>North</v>
      </c>
      <c r="F624" t="s">
        <v>8498</v>
      </c>
      <c r="G624" t="str">
        <f>VLOOKUP(Sales_Data!$F624,tbl_Products[],2,FALSE)</f>
        <v>Product_38</v>
      </c>
      <c r="H624" t="str">
        <f>VLOOKUP(tbl_Sales[[#This Row],[Product_ID]],tbl_Products[],3,0)</f>
        <v>Toys</v>
      </c>
      <c r="I624">
        <v>5</v>
      </c>
      <c r="J624" s="10">
        <f>VLOOKUP(tbl_Sales[[#This Row],[Product_ID]],tbl_Products[],4,0)</f>
        <v>35.82</v>
      </c>
      <c r="K624" s="6">
        <v>11.94</v>
      </c>
      <c r="L624" s="6">
        <f>tbl_Sales[[#This Row],[Price_per_Unit]]*tbl_Sales[[#This Row],[Quantity]]</f>
        <v>59.699999999999996</v>
      </c>
      <c r="M624" s="6">
        <f>tbl_Sales[[#This Row],[Cost_per_Unit]]*tbl_Sales[[#This Row],[Quantity]]</f>
        <v>179.1</v>
      </c>
      <c r="N624" s="6">
        <f>tbl_Sales[[#This Row],[Sales]]-tbl_Sales[[#This Row],[Total_Cost]]</f>
        <v>-119.4</v>
      </c>
    </row>
    <row r="625" spans="1:14">
      <c r="A625" t="s">
        <v>629</v>
      </c>
      <c r="B625" s="4">
        <v>45268</v>
      </c>
      <c r="C625" t="s">
        <v>7527</v>
      </c>
      <c r="D625" t="str">
        <f>VLOOKUP(Sales_Data!$C625,tbl_Customers[],2,FALSE)</f>
        <v>Customer_1044</v>
      </c>
      <c r="E625" t="str">
        <f>VLOOKUP(tbl_Sales[[#This Row],[Customer_ID]],tbl_Customers[],5,0)</f>
        <v>South</v>
      </c>
      <c r="F625" t="s">
        <v>8538</v>
      </c>
      <c r="G625" t="str">
        <f>VLOOKUP(Sales_Data!$F625,tbl_Products[],2,FALSE)</f>
        <v>Product_44</v>
      </c>
      <c r="H625" t="str">
        <f>VLOOKUP(tbl_Sales[[#This Row],[Product_ID]],tbl_Products[],3,0)</f>
        <v>Electronics</v>
      </c>
      <c r="I625">
        <v>6</v>
      </c>
      <c r="J625" s="10">
        <f>VLOOKUP(tbl_Sales[[#This Row],[Product_ID]],tbl_Products[],4,0)</f>
        <v>39.729999999999997</v>
      </c>
      <c r="K625" s="6">
        <v>68.72</v>
      </c>
      <c r="L625" s="6">
        <f>tbl_Sales[[#This Row],[Price_per_Unit]]*tbl_Sales[[#This Row],[Quantity]]</f>
        <v>412.32</v>
      </c>
      <c r="M625" s="6">
        <f>tbl_Sales[[#This Row],[Cost_per_Unit]]*tbl_Sales[[#This Row],[Quantity]]</f>
        <v>238.38</v>
      </c>
      <c r="N625" s="6">
        <f>tbl_Sales[[#This Row],[Sales]]-tbl_Sales[[#This Row],[Total_Cost]]</f>
        <v>173.94</v>
      </c>
    </row>
    <row r="626" spans="1:14">
      <c r="A626" t="s">
        <v>630</v>
      </c>
      <c r="B626" s="4">
        <v>45198</v>
      </c>
      <c r="C626" t="s">
        <v>7528</v>
      </c>
      <c r="D626" t="str">
        <f>VLOOKUP(Sales_Data!$C626,tbl_Customers[],2,FALSE)</f>
        <v>Customer_869</v>
      </c>
      <c r="E626" t="str">
        <f>VLOOKUP(tbl_Sales[[#This Row],[Customer_ID]],tbl_Customers[],5,0)</f>
        <v>West</v>
      </c>
      <c r="F626" t="s">
        <v>8524</v>
      </c>
      <c r="G626" t="str">
        <f>VLOOKUP(Sales_Data!$F626,tbl_Products[],2,FALSE)</f>
        <v>Product_74</v>
      </c>
      <c r="H626" t="str">
        <f>VLOOKUP(tbl_Sales[[#This Row],[Product_ID]],tbl_Products[],3,0)</f>
        <v>Home Goods</v>
      </c>
      <c r="I626">
        <v>5</v>
      </c>
      <c r="J626" s="10">
        <f>VLOOKUP(tbl_Sales[[#This Row],[Product_ID]],tbl_Products[],4,0)</f>
        <v>13.9</v>
      </c>
      <c r="K626" s="6">
        <v>16.73</v>
      </c>
      <c r="L626" s="6">
        <f>tbl_Sales[[#This Row],[Price_per_Unit]]*tbl_Sales[[#This Row],[Quantity]]</f>
        <v>83.65</v>
      </c>
      <c r="M626" s="6">
        <f>tbl_Sales[[#This Row],[Cost_per_Unit]]*tbl_Sales[[#This Row],[Quantity]]</f>
        <v>69.5</v>
      </c>
      <c r="N626" s="6">
        <f>tbl_Sales[[#This Row],[Sales]]-tbl_Sales[[#This Row],[Total_Cost]]</f>
        <v>14.150000000000006</v>
      </c>
    </row>
    <row r="627" spans="1:14">
      <c r="A627" t="s">
        <v>631</v>
      </c>
      <c r="B627" s="4">
        <v>45213</v>
      </c>
      <c r="C627" t="s">
        <v>7529</v>
      </c>
      <c r="D627" t="str">
        <f>VLOOKUP(Sales_Data!$C627,tbl_Customers[],2,FALSE)</f>
        <v>Customer_1131</v>
      </c>
      <c r="E627" t="str">
        <f>VLOOKUP(tbl_Sales[[#This Row],[Customer_ID]],tbl_Customers[],5,0)</f>
        <v>South</v>
      </c>
      <c r="F627" t="s">
        <v>8534</v>
      </c>
      <c r="G627" t="str">
        <f>VLOOKUP(Sales_Data!$F627,tbl_Products[],2,FALSE)</f>
        <v>Product_51</v>
      </c>
      <c r="H627" t="str">
        <f>VLOOKUP(tbl_Sales[[#This Row],[Product_ID]],tbl_Products[],3,0)</f>
        <v>Electronics</v>
      </c>
      <c r="I627">
        <v>8</v>
      </c>
      <c r="J627" s="10">
        <f>VLOOKUP(tbl_Sales[[#This Row],[Product_ID]],tbl_Products[],4,0)</f>
        <v>45.1</v>
      </c>
      <c r="K627" s="6">
        <v>17.510000000000002</v>
      </c>
      <c r="L627" s="6">
        <f>tbl_Sales[[#This Row],[Price_per_Unit]]*tbl_Sales[[#This Row],[Quantity]]</f>
        <v>140.08000000000001</v>
      </c>
      <c r="M627" s="6">
        <f>tbl_Sales[[#This Row],[Cost_per_Unit]]*tbl_Sales[[#This Row],[Quantity]]</f>
        <v>360.8</v>
      </c>
      <c r="N627" s="6">
        <f>tbl_Sales[[#This Row],[Sales]]-tbl_Sales[[#This Row],[Total_Cost]]</f>
        <v>-220.72</v>
      </c>
    </row>
    <row r="628" spans="1:14">
      <c r="A628" t="s">
        <v>632</v>
      </c>
      <c r="B628" s="4">
        <v>45231</v>
      </c>
      <c r="C628" t="s">
        <v>7530</v>
      </c>
      <c r="D628" t="str">
        <f>VLOOKUP(Sales_Data!$C628,tbl_Customers[],2,FALSE)</f>
        <v>Customer_922</v>
      </c>
      <c r="E628" t="str">
        <f>VLOOKUP(tbl_Sales[[#This Row],[Customer_ID]],tbl_Customers[],5,0)</f>
        <v>South</v>
      </c>
      <c r="F628" t="s">
        <v>8552</v>
      </c>
      <c r="G628" t="str">
        <f>VLOOKUP(Sales_Data!$F628,tbl_Products[],2,FALSE)</f>
        <v>Product_5</v>
      </c>
      <c r="H628" t="str">
        <f>VLOOKUP(tbl_Sales[[#This Row],[Product_ID]],tbl_Products[],3,0)</f>
        <v>Health</v>
      </c>
      <c r="I628">
        <v>3</v>
      </c>
      <c r="J628" s="10">
        <f>VLOOKUP(tbl_Sales[[#This Row],[Product_ID]],tbl_Products[],4,0)</f>
        <v>35.39</v>
      </c>
      <c r="K628" s="6">
        <v>65.010000000000005</v>
      </c>
      <c r="L628" s="6">
        <f>tbl_Sales[[#This Row],[Price_per_Unit]]*tbl_Sales[[#This Row],[Quantity]]</f>
        <v>195.03000000000003</v>
      </c>
      <c r="M628" s="6">
        <f>tbl_Sales[[#This Row],[Cost_per_Unit]]*tbl_Sales[[#This Row],[Quantity]]</f>
        <v>106.17</v>
      </c>
      <c r="N628" s="6">
        <f>tbl_Sales[[#This Row],[Sales]]-tbl_Sales[[#This Row],[Total_Cost]]</f>
        <v>88.860000000000028</v>
      </c>
    </row>
    <row r="629" spans="1:14">
      <c r="A629" t="s">
        <v>633</v>
      </c>
      <c r="B629" s="4">
        <v>45089</v>
      </c>
      <c r="C629" t="s">
        <v>7509</v>
      </c>
      <c r="D629" t="str">
        <f>VLOOKUP(Sales_Data!$C629,tbl_Customers[],2,FALSE)</f>
        <v>Customer_788</v>
      </c>
      <c r="E629" t="str">
        <f>VLOOKUP(tbl_Sales[[#This Row],[Customer_ID]],tbl_Customers[],5,0)</f>
        <v>East</v>
      </c>
      <c r="F629" t="s">
        <v>8531</v>
      </c>
      <c r="G629" t="str">
        <f>VLOOKUP(Sales_Data!$F629,tbl_Products[],2,FALSE)</f>
        <v>Product_36</v>
      </c>
      <c r="H629" t="str">
        <f>VLOOKUP(tbl_Sales[[#This Row],[Product_ID]],tbl_Products[],3,0)</f>
        <v>Home Goods</v>
      </c>
      <c r="I629">
        <v>1</v>
      </c>
      <c r="J629" s="10">
        <f>VLOOKUP(tbl_Sales[[#This Row],[Product_ID]],tbl_Products[],4,0)</f>
        <v>32.54</v>
      </c>
      <c r="K629" s="6">
        <v>81.45</v>
      </c>
      <c r="L629" s="6">
        <f>tbl_Sales[[#This Row],[Price_per_Unit]]*tbl_Sales[[#This Row],[Quantity]]</f>
        <v>81.45</v>
      </c>
      <c r="M629" s="6">
        <f>tbl_Sales[[#This Row],[Cost_per_Unit]]*tbl_Sales[[#This Row],[Quantity]]</f>
        <v>32.54</v>
      </c>
      <c r="N629" s="6">
        <f>tbl_Sales[[#This Row],[Sales]]-tbl_Sales[[#This Row],[Total_Cost]]</f>
        <v>48.910000000000004</v>
      </c>
    </row>
    <row r="630" spans="1:14">
      <c r="A630" t="s">
        <v>634</v>
      </c>
      <c r="B630" s="4">
        <v>45153</v>
      </c>
      <c r="C630" t="s">
        <v>7531</v>
      </c>
      <c r="D630" t="str">
        <f>VLOOKUP(Sales_Data!$C630,tbl_Customers[],2,FALSE)</f>
        <v>Customer_728</v>
      </c>
      <c r="E630" t="str">
        <f>VLOOKUP(tbl_Sales[[#This Row],[Customer_ID]],tbl_Customers[],5,0)</f>
        <v>East</v>
      </c>
      <c r="F630" t="s">
        <v>8512</v>
      </c>
      <c r="G630" t="str">
        <f>VLOOKUP(Sales_Data!$F630,tbl_Products[],2,FALSE)</f>
        <v>Product_47</v>
      </c>
      <c r="H630" t="str">
        <f>VLOOKUP(tbl_Sales[[#This Row],[Product_ID]],tbl_Products[],3,0)</f>
        <v>Home Goods</v>
      </c>
      <c r="I630">
        <v>1</v>
      </c>
      <c r="J630" s="10">
        <f>VLOOKUP(tbl_Sales[[#This Row],[Product_ID]],tbl_Products[],4,0)</f>
        <v>22.66</v>
      </c>
      <c r="K630" s="6">
        <v>52.73</v>
      </c>
      <c r="L630" s="6">
        <f>tbl_Sales[[#This Row],[Price_per_Unit]]*tbl_Sales[[#This Row],[Quantity]]</f>
        <v>52.73</v>
      </c>
      <c r="M630" s="6">
        <f>tbl_Sales[[#This Row],[Cost_per_Unit]]*tbl_Sales[[#This Row],[Quantity]]</f>
        <v>22.66</v>
      </c>
      <c r="N630" s="6">
        <f>tbl_Sales[[#This Row],[Sales]]-tbl_Sales[[#This Row],[Total_Cost]]</f>
        <v>30.069999999999997</v>
      </c>
    </row>
    <row r="631" spans="1:14">
      <c r="A631" t="s">
        <v>635</v>
      </c>
      <c r="B631" s="4">
        <v>45240</v>
      </c>
      <c r="C631" t="s">
        <v>7532</v>
      </c>
      <c r="D631" t="str">
        <f>VLOOKUP(Sales_Data!$C631,tbl_Customers[],2,FALSE)</f>
        <v>Customer_463</v>
      </c>
      <c r="E631" t="str">
        <f>VLOOKUP(tbl_Sales[[#This Row],[Customer_ID]],tbl_Customers[],5,0)</f>
        <v>West</v>
      </c>
      <c r="F631" t="s">
        <v>8518</v>
      </c>
      <c r="G631" t="str">
        <f>VLOOKUP(Sales_Data!$F631,tbl_Products[],2,FALSE)</f>
        <v>Product_35</v>
      </c>
      <c r="H631" t="str">
        <f>VLOOKUP(tbl_Sales[[#This Row],[Product_ID]],tbl_Products[],3,0)</f>
        <v>Toys</v>
      </c>
      <c r="I631">
        <v>7</v>
      </c>
      <c r="J631" s="10">
        <f>VLOOKUP(tbl_Sales[[#This Row],[Product_ID]],tbl_Products[],4,0)</f>
        <v>40.75</v>
      </c>
      <c r="K631" s="6">
        <v>86.58</v>
      </c>
      <c r="L631" s="6">
        <f>tbl_Sales[[#This Row],[Price_per_Unit]]*tbl_Sales[[#This Row],[Quantity]]</f>
        <v>606.05999999999995</v>
      </c>
      <c r="M631" s="6">
        <f>tbl_Sales[[#This Row],[Cost_per_Unit]]*tbl_Sales[[#This Row],[Quantity]]</f>
        <v>285.25</v>
      </c>
      <c r="N631" s="6">
        <f>tbl_Sales[[#This Row],[Sales]]-tbl_Sales[[#This Row],[Total_Cost]]</f>
        <v>320.80999999999995</v>
      </c>
    </row>
    <row r="632" spans="1:14">
      <c r="A632" t="s">
        <v>636</v>
      </c>
      <c r="B632" s="4">
        <v>45185</v>
      </c>
      <c r="C632" t="s">
        <v>7533</v>
      </c>
      <c r="D632" t="str">
        <f>VLOOKUP(Sales_Data!$C632,tbl_Customers[],2,FALSE)</f>
        <v>Customer_381</v>
      </c>
      <c r="E632" t="str">
        <f>VLOOKUP(tbl_Sales[[#This Row],[Customer_ID]],tbl_Customers[],5,0)</f>
        <v>South</v>
      </c>
      <c r="F632" t="s">
        <v>8511</v>
      </c>
      <c r="G632" t="str">
        <f>VLOOKUP(Sales_Data!$F632,tbl_Products[],2,FALSE)</f>
        <v>Product_33</v>
      </c>
      <c r="H632" t="str">
        <f>VLOOKUP(tbl_Sales[[#This Row],[Product_ID]],tbl_Products[],3,0)</f>
        <v>Electronics</v>
      </c>
      <c r="I632">
        <v>6</v>
      </c>
      <c r="J632" s="10">
        <f>VLOOKUP(tbl_Sales[[#This Row],[Product_ID]],tbl_Products[],4,0)</f>
        <v>45.26</v>
      </c>
      <c r="K632" s="6">
        <v>97.98</v>
      </c>
      <c r="L632" s="6">
        <f>tbl_Sales[[#This Row],[Price_per_Unit]]*tbl_Sales[[#This Row],[Quantity]]</f>
        <v>587.88</v>
      </c>
      <c r="M632" s="6">
        <f>tbl_Sales[[#This Row],[Cost_per_Unit]]*tbl_Sales[[#This Row],[Quantity]]</f>
        <v>271.56</v>
      </c>
      <c r="N632" s="6">
        <f>tbl_Sales[[#This Row],[Sales]]-tbl_Sales[[#This Row],[Total_Cost]]</f>
        <v>316.32</v>
      </c>
    </row>
    <row r="633" spans="1:14">
      <c r="A633" t="s">
        <v>637</v>
      </c>
      <c r="B633" s="4">
        <v>45145</v>
      </c>
      <c r="C633" t="s">
        <v>7534</v>
      </c>
      <c r="D633" t="str">
        <f>VLOOKUP(Sales_Data!$C633,tbl_Customers[],2,FALSE)</f>
        <v>Customer_870</v>
      </c>
      <c r="E633" t="str">
        <f>VLOOKUP(tbl_Sales[[#This Row],[Customer_ID]],tbl_Customers[],5,0)</f>
        <v>West</v>
      </c>
      <c r="F633" t="s">
        <v>8514</v>
      </c>
      <c r="G633" t="str">
        <f>VLOOKUP(Sales_Data!$F633,tbl_Products[],2,FALSE)</f>
        <v>Product_2</v>
      </c>
      <c r="H633" t="str">
        <f>VLOOKUP(tbl_Sales[[#This Row],[Product_ID]],tbl_Products[],3,0)</f>
        <v>Health</v>
      </c>
      <c r="I633">
        <v>1</v>
      </c>
      <c r="J633" s="10">
        <f>VLOOKUP(tbl_Sales[[#This Row],[Product_ID]],tbl_Products[],4,0)</f>
        <v>12.41</v>
      </c>
      <c r="K633" s="6">
        <v>92.05</v>
      </c>
      <c r="L633" s="6">
        <f>tbl_Sales[[#This Row],[Price_per_Unit]]*tbl_Sales[[#This Row],[Quantity]]</f>
        <v>92.05</v>
      </c>
      <c r="M633" s="6">
        <f>tbl_Sales[[#This Row],[Cost_per_Unit]]*tbl_Sales[[#This Row],[Quantity]]</f>
        <v>12.41</v>
      </c>
      <c r="N633" s="6">
        <f>tbl_Sales[[#This Row],[Sales]]-tbl_Sales[[#This Row],[Total_Cost]]</f>
        <v>79.64</v>
      </c>
    </row>
    <row r="634" spans="1:14">
      <c r="A634" t="s">
        <v>638</v>
      </c>
      <c r="B634" s="4">
        <v>45207</v>
      </c>
      <c r="C634" t="s">
        <v>7176</v>
      </c>
      <c r="D634" t="str">
        <f>VLOOKUP(Sales_Data!$C634,tbl_Customers[],2,FALSE)</f>
        <v>Customer_1239</v>
      </c>
      <c r="E634" t="str">
        <f>VLOOKUP(tbl_Sales[[#This Row],[Customer_ID]],tbl_Customers[],5,0)</f>
        <v>West</v>
      </c>
      <c r="F634" t="s">
        <v>8539</v>
      </c>
      <c r="G634" t="str">
        <f>VLOOKUP(Sales_Data!$F634,tbl_Products[],2,FALSE)</f>
        <v>Product_16</v>
      </c>
      <c r="H634" t="str">
        <f>VLOOKUP(tbl_Sales[[#This Row],[Product_ID]],tbl_Products[],3,0)</f>
        <v>Home Goods</v>
      </c>
      <c r="I634">
        <v>3</v>
      </c>
      <c r="J634" s="10">
        <f>VLOOKUP(tbl_Sales[[#This Row],[Product_ID]],tbl_Products[],4,0)</f>
        <v>15.25</v>
      </c>
      <c r="K634" s="6">
        <v>56.63</v>
      </c>
      <c r="L634" s="6">
        <f>tbl_Sales[[#This Row],[Price_per_Unit]]*tbl_Sales[[#This Row],[Quantity]]</f>
        <v>169.89000000000001</v>
      </c>
      <c r="M634" s="6">
        <f>tbl_Sales[[#This Row],[Cost_per_Unit]]*tbl_Sales[[#This Row],[Quantity]]</f>
        <v>45.75</v>
      </c>
      <c r="N634" s="6">
        <f>tbl_Sales[[#This Row],[Sales]]-tbl_Sales[[#This Row],[Total_Cost]]</f>
        <v>124.14000000000001</v>
      </c>
    </row>
    <row r="635" spans="1:14">
      <c r="A635" t="s">
        <v>639</v>
      </c>
      <c r="B635" s="4">
        <v>45155</v>
      </c>
      <c r="C635" t="s">
        <v>7535</v>
      </c>
      <c r="D635" t="str">
        <f>VLOOKUP(Sales_Data!$C635,tbl_Customers[],2,FALSE)</f>
        <v>Customer_16</v>
      </c>
      <c r="E635" t="str">
        <f>VLOOKUP(tbl_Sales[[#This Row],[Customer_ID]],tbl_Customers[],5,0)</f>
        <v>South</v>
      </c>
      <c r="F635" t="s">
        <v>8536</v>
      </c>
      <c r="G635" t="str">
        <f>VLOOKUP(Sales_Data!$F635,tbl_Products[],2,FALSE)</f>
        <v>Product_40</v>
      </c>
      <c r="H635" t="str">
        <f>VLOOKUP(tbl_Sales[[#This Row],[Product_ID]],tbl_Products[],3,0)</f>
        <v>Health</v>
      </c>
      <c r="I635">
        <v>9</v>
      </c>
      <c r="J635" s="10">
        <f>VLOOKUP(tbl_Sales[[#This Row],[Product_ID]],tbl_Products[],4,0)</f>
        <v>30.96</v>
      </c>
      <c r="K635" s="6">
        <v>83.06</v>
      </c>
      <c r="L635" s="6">
        <f>tbl_Sales[[#This Row],[Price_per_Unit]]*tbl_Sales[[#This Row],[Quantity]]</f>
        <v>747.54</v>
      </c>
      <c r="M635" s="6">
        <f>tbl_Sales[[#This Row],[Cost_per_Unit]]*tbl_Sales[[#This Row],[Quantity]]</f>
        <v>278.64</v>
      </c>
      <c r="N635" s="6">
        <f>tbl_Sales[[#This Row],[Sales]]-tbl_Sales[[#This Row],[Total_Cost]]</f>
        <v>468.9</v>
      </c>
    </row>
    <row r="636" spans="1:14">
      <c r="A636" t="s">
        <v>640</v>
      </c>
      <c r="B636" s="4">
        <v>45008</v>
      </c>
      <c r="C636" t="s">
        <v>7126</v>
      </c>
      <c r="D636" t="str">
        <f>VLOOKUP(Sales_Data!$C636,tbl_Customers[],2,FALSE)</f>
        <v>Customer_1184</v>
      </c>
      <c r="E636" t="str">
        <f>VLOOKUP(tbl_Sales[[#This Row],[Customer_ID]],tbl_Customers[],5,0)</f>
        <v>East</v>
      </c>
      <c r="F636" t="s">
        <v>8497</v>
      </c>
      <c r="G636" t="str">
        <f>VLOOKUP(Sales_Data!$F636,tbl_Products[],2,FALSE)</f>
        <v>Product_73</v>
      </c>
      <c r="H636" t="str">
        <f>VLOOKUP(tbl_Sales[[#This Row],[Product_ID]],tbl_Products[],3,0)</f>
        <v>Apparel</v>
      </c>
      <c r="I636">
        <v>7</v>
      </c>
      <c r="J636" s="10">
        <f>VLOOKUP(tbl_Sales[[#This Row],[Product_ID]],tbl_Products[],4,0)</f>
        <v>1.21</v>
      </c>
      <c r="K636" s="6">
        <v>69.16</v>
      </c>
      <c r="L636" s="6">
        <f>tbl_Sales[[#This Row],[Price_per_Unit]]*tbl_Sales[[#This Row],[Quantity]]</f>
        <v>484.12</v>
      </c>
      <c r="M636" s="6">
        <f>tbl_Sales[[#This Row],[Cost_per_Unit]]*tbl_Sales[[#This Row],[Quantity]]</f>
        <v>8.4699999999999989</v>
      </c>
      <c r="N636" s="6">
        <f>tbl_Sales[[#This Row],[Sales]]-tbl_Sales[[#This Row],[Total_Cost]]</f>
        <v>475.65</v>
      </c>
    </row>
    <row r="637" spans="1:14">
      <c r="A637" t="s">
        <v>641</v>
      </c>
      <c r="B637" s="4">
        <v>45170</v>
      </c>
      <c r="C637" t="s">
        <v>7536</v>
      </c>
      <c r="D637" t="str">
        <f>VLOOKUP(Sales_Data!$C637,tbl_Customers[],2,FALSE)</f>
        <v>Customer_1021</v>
      </c>
      <c r="E637" t="str">
        <f>VLOOKUP(tbl_Sales[[#This Row],[Customer_ID]],tbl_Customers[],5,0)</f>
        <v>East</v>
      </c>
      <c r="F637" t="s">
        <v>8556</v>
      </c>
      <c r="G637" t="str">
        <f>VLOOKUP(Sales_Data!$F637,tbl_Products[],2,FALSE)</f>
        <v>Product_42</v>
      </c>
      <c r="H637" t="str">
        <f>VLOOKUP(tbl_Sales[[#This Row],[Product_ID]],tbl_Products[],3,0)</f>
        <v>Electronics</v>
      </c>
      <c r="I637">
        <v>6</v>
      </c>
      <c r="J637" s="10">
        <f>VLOOKUP(tbl_Sales[[#This Row],[Product_ID]],tbl_Products[],4,0)</f>
        <v>28.03</v>
      </c>
      <c r="K637" s="6">
        <v>40.9</v>
      </c>
      <c r="L637" s="6">
        <f>tbl_Sales[[#This Row],[Price_per_Unit]]*tbl_Sales[[#This Row],[Quantity]]</f>
        <v>245.39999999999998</v>
      </c>
      <c r="M637" s="6">
        <f>tbl_Sales[[#This Row],[Cost_per_Unit]]*tbl_Sales[[#This Row],[Quantity]]</f>
        <v>168.18</v>
      </c>
      <c r="N637" s="6">
        <f>tbl_Sales[[#This Row],[Sales]]-tbl_Sales[[#This Row],[Total_Cost]]</f>
        <v>77.21999999999997</v>
      </c>
    </row>
    <row r="638" spans="1:14">
      <c r="A638" t="s">
        <v>642</v>
      </c>
      <c r="B638" s="4">
        <v>45157</v>
      </c>
      <c r="C638" t="s">
        <v>7537</v>
      </c>
      <c r="D638" t="str">
        <f>VLOOKUP(Sales_Data!$C638,tbl_Customers[],2,FALSE)</f>
        <v>Customer_1497</v>
      </c>
      <c r="E638" t="str">
        <f>VLOOKUP(tbl_Sales[[#This Row],[Customer_ID]],tbl_Customers[],5,0)</f>
        <v>West</v>
      </c>
      <c r="F638" t="s">
        <v>8533</v>
      </c>
      <c r="G638" t="str">
        <f>VLOOKUP(Sales_Data!$F638,tbl_Products[],2,FALSE)</f>
        <v>Product_34</v>
      </c>
      <c r="H638" t="str">
        <f>VLOOKUP(tbl_Sales[[#This Row],[Product_ID]],tbl_Products[],3,0)</f>
        <v>Electronics</v>
      </c>
      <c r="I638">
        <v>6</v>
      </c>
      <c r="J638" s="10">
        <f>VLOOKUP(tbl_Sales[[#This Row],[Product_ID]],tbl_Products[],4,0)</f>
        <v>21.9</v>
      </c>
      <c r="K638" s="6">
        <v>34.06</v>
      </c>
      <c r="L638" s="6">
        <f>tbl_Sales[[#This Row],[Price_per_Unit]]*tbl_Sales[[#This Row],[Quantity]]</f>
        <v>204.36</v>
      </c>
      <c r="M638" s="6">
        <f>tbl_Sales[[#This Row],[Cost_per_Unit]]*tbl_Sales[[#This Row],[Quantity]]</f>
        <v>131.39999999999998</v>
      </c>
      <c r="N638" s="6">
        <f>tbl_Sales[[#This Row],[Sales]]-tbl_Sales[[#This Row],[Total_Cost]]</f>
        <v>72.960000000000036</v>
      </c>
    </row>
    <row r="639" spans="1:14">
      <c r="A639" t="s">
        <v>643</v>
      </c>
      <c r="B639" s="4">
        <v>45059</v>
      </c>
      <c r="C639" t="s">
        <v>7538</v>
      </c>
      <c r="D639" t="str">
        <f>VLOOKUP(Sales_Data!$C639,tbl_Customers[],2,FALSE)</f>
        <v>Customer_485</v>
      </c>
      <c r="E639" t="str">
        <f>VLOOKUP(tbl_Sales[[#This Row],[Customer_ID]],tbl_Customers[],5,0)</f>
        <v>North</v>
      </c>
      <c r="F639" t="s">
        <v>8532</v>
      </c>
      <c r="G639" t="str">
        <f>VLOOKUP(Sales_Data!$F639,tbl_Products[],2,FALSE)</f>
        <v>Product_23</v>
      </c>
      <c r="H639" t="str">
        <f>VLOOKUP(tbl_Sales[[#This Row],[Product_ID]],tbl_Products[],3,0)</f>
        <v>Apparel</v>
      </c>
      <c r="I639">
        <v>2</v>
      </c>
      <c r="J639" s="10">
        <f>VLOOKUP(tbl_Sales[[#This Row],[Product_ID]],tbl_Products[],4,0)</f>
        <v>2.85</v>
      </c>
      <c r="K639" s="6">
        <v>58.65</v>
      </c>
      <c r="L639" s="6">
        <f>tbl_Sales[[#This Row],[Price_per_Unit]]*tbl_Sales[[#This Row],[Quantity]]</f>
        <v>117.3</v>
      </c>
      <c r="M639" s="6">
        <f>tbl_Sales[[#This Row],[Cost_per_Unit]]*tbl_Sales[[#This Row],[Quantity]]</f>
        <v>5.7</v>
      </c>
      <c r="N639" s="6">
        <f>tbl_Sales[[#This Row],[Sales]]-tbl_Sales[[#This Row],[Total_Cost]]</f>
        <v>111.6</v>
      </c>
    </row>
    <row r="640" spans="1:14">
      <c r="A640" t="s">
        <v>644</v>
      </c>
      <c r="B640" s="4">
        <v>45053</v>
      </c>
      <c r="C640" t="s">
        <v>7075</v>
      </c>
      <c r="D640" t="str">
        <f>VLOOKUP(Sales_Data!$C640,tbl_Customers[],2,FALSE)</f>
        <v>Customer_1459</v>
      </c>
      <c r="E640" t="str">
        <f>VLOOKUP(tbl_Sales[[#This Row],[Customer_ID]],tbl_Customers[],5,0)</f>
        <v>North</v>
      </c>
      <c r="F640" t="s">
        <v>8559</v>
      </c>
      <c r="G640" t="str">
        <f>VLOOKUP(Sales_Data!$F640,tbl_Products[],2,FALSE)</f>
        <v>Product_57</v>
      </c>
      <c r="H640" t="str">
        <f>VLOOKUP(tbl_Sales[[#This Row],[Product_ID]],tbl_Products[],3,0)</f>
        <v>Toys</v>
      </c>
      <c r="I640">
        <v>6</v>
      </c>
      <c r="J640" s="10">
        <f>VLOOKUP(tbl_Sales[[#This Row],[Product_ID]],tbl_Products[],4,0)</f>
        <v>31.85</v>
      </c>
      <c r="K640" s="6">
        <v>65.27</v>
      </c>
      <c r="L640" s="6">
        <f>tbl_Sales[[#This Row],[Price_per_Unit]]*tbl_Sales[[#This Row],[Quantity]]</f>
        <v>391.62</v>
      </c>
      <c r="M640" s="6">
        <f>tbl_Sales[[#This Row],[Cost_per_Unit]]*tbl_Sales[[#This Row],[Quantity]]</f>
        <v>191.10000000000002</v>
      </c>
      <c r="N640" s="6">
        <f>tbl_Sales[[#This Row],[Sales]]-tbl_Sales[[#This Row],[Total_Cost]]</f>
        <v>200.51999999999998</v>
      </c>
    </row>
    <row r="641" spans="1:14">
      <c r="A641" t="s">
        <v>645</v>
      </c>
      <c r="B641" s="4">
        <v>45253</v>
      </c>
      <c r="C641" t="s">
        <v>7539</v>
      </c>
      <c r="D641" t="str">
        <f>VLOOKUP(Sales_Data!$C641,tbl_Customers[],2,FALSE)</f>
        <v>Customer_1028</v>
      </c>
      <c r="E641" t="str">
        <f>VLOOKUP(tbl_Sales[[#This Row],[Customer_ID]],tbl_Customers[],5,0)</f>
        <v>West</v>
      </c>
      <c r="F641" t="s">
        <v>8541</v>
      </c>
      <c r="G641" t="str">
        <f>VLOOKUP(Sales_Data!$F641,tbl_Products[],2,FALSE)</f>
        <v>Product_60</v>
      </c>
      <c r="H641" t="str">
        <f>VLOOKUP(tbl_Sales[[#This Row],[Product_ID]],tbl_Products[],3,0)</f>
        <v>Health</v>
      </c>
      <c r="I641">
        <v>6</v>
      </c>
      <c r="J641" s="10">
        <f>VLOOKUP(tbl_Sales[[#This Row],[Product_ID]],tbl_Products[],4,0)</f>
        <v>1.01</v>
      </c>
      <c r="K641" s="6">
        <v>94.5</v>
      </c>
      <c r="L641" s="6">
        <f>tbl_Sales[[#This Row],[Price_per_Unit]]*tbl_Sales[[#This Row],[Quantity]]</f>
        <v>567</v>
      </c>
      <c r="M641" s="6">
        <f>tbl_Sales[[#This Row],[Cost_per_Unit]]*tbl_Sales[[#This Row],[Quantity]]</f>
        <v>6.0600000000000005</v>
      </c>
      <c r="N641" s="6">
        <f>tbl_Sales[[#This Row],[Sales]]-tbl_Sales[[#This Row],[Total_Cost]]</f>
        <v>560.94000000000005</v>
      </c>
    </row>
    <row r="642" spans="1:14">
      <c r="A642" t="s">
        <v>646</v>
      </c>
      <c r="B642" s="4">
        <v>45068</v>
      </c>
      <c r="C642" t="s">
        <v>7540</v>
      </c>
      <c r="D642" t="str">
        <f>VLOOKUP(Sales_Data!$C642,tbl_Customers[],2,FALSE)</f>
        <v>Customer_552</v>
      </c>
      <c r="E642" t="str">
        <f>VLOOKUP(tbl_Sales[[#This Row],[Customer_ID]],tbl_Customers[],5,0)</f>
        <v>East</v>
      </c>
      <c r="F642" t="s">
        <v>8496</v>
      </c>
      <c r="G642" t="str">
        <f>VLOOKUP(Sales_Data!$F642,tbl_Products[],2,FALSE)</f>
        <v>Product_3</v>
      </c>
      <c r="H642" t="str">
        <f>VLOOKUP(tbl_Sales[[#This Row],[Product_ID]],tbl_Products[],3,0)</f>
        <v>Health</v>
      </c>
      <c r="I642">
        <v>3</v>
      </c>
      <c r="J642" s="10">
        <f>VLOOKUP(tbl_Sales[[#This Row],[Product_ID]],tbl_Products[],4,0)</f>
        <v>28.91</v>
      </c>
      <c r="K642" s="6">
        <v>31.08</v>
      </c>
      <c r="L642" s="6">
        <f>tbl_Sales[[#This Row],[Price_per_Unit]]*tbl_Sales[[#This Row],[Quantity]]</f>
        <v>93.24</v>
      </c>
      <c r="M642" s="6">
        <f>tbl_Sales[[#This Row],[Cost_per_Unit]]*tbl_Sales[[#This Row],[Quantity]]</f>
        <v>86.73</v>
      </c>
      <c r="N642" s="6">
        <f>tbl_Sales[[#This Row],[Sales]]-tbl_Sales[[#This Row],[Total_Cost]]</f>
        <v>6.5099999999999909</v>
      </c>
    </row>
    <row r="643" spans="1:14">
      <c r="A643" t="s">
        <v>647</v>
      </c>
      <c r="B643" s="4">
        <v>45193</v>
      </c>
      <c r="C643" t="s">
        <v>7541</v>
      </c>
      <c r="D643" t="str">
        <f>VLOOKUP(Sales_Data!$C643,tbl_Customers[],2,FALSE)</f>
        <v>Customer_842</v>
      </c>
      <c r="E643" t="str">
        <f>VLOOKUP(tbl_Sales[[#This Row],[Customer_ID]],tbl_Customers[],5,0)</f>
        <v>North</v>
      </c>
      <c r="F643" t="s">
        <v>8559</v>
      </c>
      <c r="G643" t="str">
        <f>VLOOKUP(Sales_Data!$F643,tbl_Products[],2,FALSE)</f>
        <v>Product_57</v>
      </c>
      <c r="H643" t="str">
        <f>VLOOKUP(tbl_Sales[[#This Row],[Product_ID]],tbl_Products[],3,0)</f>
        <v>Toys</v>
      </c>
      <c r="I643">
        <v>9</v>
      </c>
      <c r="J643" s="10">
        <f>VLOOKUP(tbl_Sales[[#This Row],[Product_ID]],tbl_Products[],4,0)</f>
        <v>31.85</v>
      </c>
      <c r="K643" s="6">
        <v>79.12</v>
      </c>
      <c r="L643" s="6">
        <f>tbl_Sales[[#This Row],[Price_per_Unit]]*tbl_Sales[[#This Row],[Quantity]]</f>
        <v>712.08</v>
      </c>
      <c r="M643" s="6">
        <f>tbl_Sales[[#This Row],[Cost_per_Unit]]*tbl_Sales[[#This Row],[Quantity]]</f>
        <v>286.65000000000003</v>
      </c>
      <c r="N643" s="6">
        <f>tbl_Sales[[#This Row],[Sales]]-tbl_Sales[[#This Row],[Total_Cost]]</f>
        <v>425.43</v>
      </c>
    </row>
    <row r="644" spans="1:14">
      <c r="A644" t="s">
        <v>648</v>
      </c>
      <c r="B644" s="4">
        <v>45175</v>
      </c>
      <c r="C644" t="s">
        <v>7542</v>
      </c>
      <c r="D644" t="str">
        <f>VLOOKUP(Sales_Data!$C644,tbl_Customers[],2,FALSE)</f>
        <v>Customer_1119</v>
      </c>
      <c r="E644" t="str">
        <f>VLOOKUP(tbl_Sales[[#This Row],[Customer_ID]],tbl_Customers[],5,0)</f>
        <v>South</v>
      </c>
      <c r="F644" t="s">
        <v>8514</v>
      </c>
      <c r="G644" t="str">
        <f>VLOOKUP(Sales_Data!$F644,tbl_Products[],2,FALSE)</f>
        <v>Product_2</v>
      </c>
      <c r="H644" t="str">
        <f>VLOOKUP(tbl_Sales[[#This Row],[Product_ID]],tbl_Products[],3,0)</f>
        <v>Health</v>
      </c>
      <c r="I644">
        <v>3</v>
      </c>
      <c r="J644" s="10">
        <f>VLOOKUP(tbl_Sales[[#This Row],[Product_ID]],tbl_Products[],4,0)</f>
        <v>12.41</v>
      </c>
      <c r="K644" s="6">
        <v>86.3</v>
      </c>
      <c r="L644" s="6">
        <f>tbl_Sales[[#This Row],[Price_per_Unit]]*tbl_Sales[[#This Row],[Quantity]]</f>
        <v>258.89999999999998</v>
      </c>
      <c r="M644" s="6">
        <f>tbl_Sales[[#This Row],[Cost_per_Unit]]*tbl_Sales[[#This Row],[Quantity]]</f>
        <v>37.230000000000004</v>
      </c>
      <c r="N644" s="6">
        <f>tbl_Sales[[#This Row],[Sales]]-tbl_Sales[[#This Row],[Total_Cost]]</f>
        <v>221.66999999999996</v>
      </c>
    </row>
    <row r="645" spans="1:14">
      <c r="A645" t="s">
        <v>649</v>
      </c>
      <c r="B645" s="4">
        <v>45247</v>
      </c>
      <c r="C645" t="s">
        <v>7543</v>
      </c>
      <c r="D645" t="str">
        <f>VLOOKUP(Sales_Data!$C645,tbl_Customers[],2,FALSE)</f>
        <v>Customer_1181</v>
      </c>
      <c r="E645" t="str">
        <f>VLOOKUP(tbl_Sales[[#This Row],[Customer_ID]],tbl_Customers[],5,0)</f>
        <v>East</v>
      </c>
      <c r="F645" t="s">
        <v>8541</v>
      </c>
      <c r="G645" t="str">
        <f>VLOOKUP(Sales_Data!$F645,tbl_Products[],2,FALSE)</f>
        <v>Product_60</v>
      </c>
      <c r="H645" t="str">
        <f>VLOOKUP(tbl_Sales[[#This Row],[Product_ID]],tbl_Products[],3,0)</f>
        <v>Health</v>
      </c>
      <c r="I645">
        <v>2</v>
      </c>
      <c r="J645" s="10">
        <f>VLOOKUP(tbl_Sales[[#This Row],[Product_ID]],tbl_Products[],4,0)</f>
        <v>1.01</v>
      </c>
      <c r="K645" s="6">
        <v>96.3</v>
      </c>
      <c r="L645" s="6">
        <f>tbl_Sales[[#This Row],[Price_per_Unit]]*tbl_Sales[[#This Row],[Quantity]]</f>
        <v>192.6</v>
      </c>
      <c r="M645" s="6">
        <f>tbl_Sales[[#This Row],[Cost_per_Unit]]*tbl_Sales[[#This Row],[Quantity]]</f>
        <v>2.02</v>
      </c>
      <c r="N645" s="6">
        <f>tbl_Sales[[#This Row],[Sales]]-tbl_Sales[[#This Row],[Total_Cost]]</f>
        <v>190.57999999999998</v>
      </c>
    </row>
    <row r="646" spans="1:14">
      <c r="A646" t="s">
        <v>650</v>
      </c>
      <c r="B646" s="4">
        <v>45049</v>
      </c>
      <c r="C646" t="s">
        <v>7544</v>
      </c>
      <c r="D646" t="str">
        <f>VLOOKUP(Sales_Data!$C646,tbl_Customers[],2,FALSE)</f>
        <v>Customer_752</v>
      </c>
      <c r="E646" t="str">
        <f>VLOOKUP(tbl_Sales[[#This Row],[Customer_ID]],tbl_Customers[],5,0)</f>
        <v>West</v>
      </c>
      <c r="F646" t="s">
        <v>8552</v>
      </c>
      <c r="G646" t="str">
        <f>VLOOKUP(Sales_Data!$F646,tbl_Products[],2,FALSE)</f>
        <v>Product_5</v>
      </c>
      <c r="H646" t="str">
        <f>VLOOKUP(tbl_Sales[[#This Row],[Product_ID]],tbl_Products[],3,0)</f>
        <v>Health</v>
      </c>
      <c r="I646">
        <v>2</v>
      </c>
      <c r="J646" s="10">
        <f>VLOOKUP(tbl_Sales[[#This Row],[Product_ID]],tbl_Products[],4,0)</f>
        <v>35.39</v>
      </c>
      <c r="K646" s="6">
        <v>44.84</v>
      </c>
      <c r="L646" s="6">
        <f>tbl_Sales[[#This Row],[Price_per_Unit]]*tbl_Sales[[#This Row],[Quantity]]</f>
        <v>89.68</v>
      </c>
      <c r="M646" s="6">
        <f>tbl_Sales[[#This Row],[Cost_per_Unit]]*tbl_Sales[[#This Row],[Quantity]]</f>
        <v>70.78</v>
      </c>
      <c r="N646" s="6">
        <f>tbl_Sales[[#This Row],[Sales]]-tbl_Sales[[#This Row],[Total_Cost]]</f>
        <v>18.900000000000006</v>
      </c>
    </row>
    <row r="647" spans="1:14">
      <c r="A647" t="s">
        <v>651</v>
      </c>
      <c r="B647" s="4">
        <v>45067</v>
      </c>
      <c r="C647" t="s">
        <v>7545</v>
      </c>
      <c r="D647" t="str">
        <f>VLOOKUP(Sales_Data!$C647,tbl_Customers[],2,FALSE)</f>
        <v>Customer_69</v>
      </c>
      <c r="E647" t="str">
        <f>VLOOKUP(tbl_Sales[[#This Row],[Customer_ID]],tbl_Customers[],5,0)</f>
        <v>North</v>
      </c>
      <c r="F647" t="s">
        <v>8515</v>
      </c>
      <c r="G647" t="str">
        <f>VLOOKUP(Sales_Data!$F647,tbl_Products[],2,FALSE)</f>
        <v>Product_46</v>
      </c>
      <c r="H647" t="str">
        <f>VLOOKUP(tbl_Sales[[#This Row],[Product_ID]],tbl_Products[],3,0)</f>
        <v>Health</v>
      </c>
      <c r="I647">
        <v>5</v>
      </c>
      <c r="J647" s="10">
        <f>VLOOKUP(tbl_Sales[[#This Row],[Product_ID]],tbl_Products[],4,0)</f>
        <v>19.34</v>
      </c>
      <c r="K647" s="6">
        <v>78.790000000000006</v>
      </c>
      <c r="L647" s="6">
        <f>tbl_Sales[[#This Row],[Price_per_Unit]]*tbl_Sales[[#This Row],[Quantity]]</f>
        <v>393.95000000000005</v>
      </c>
      <c r="M647" s="6">
        <f>tbl_Sales[[#This Row],[Cost_per_Unit]]*tbl_Sales[[#This Row],[Quantity]]</f>
        <v>96.7</v>
      </c>
      <c r="N647" s="6">
        <f>tbl_Sales[[#This Row],[Sales]]-tbl_Sales[[#This Row],[Total_Cost]]</f>
        <v>297.25000000000006</v>
      </c>
    </row>
    <row r="648" spans="1:14">
      <c r="A648" t="s">
        <v>652</v>
      </c>
      <c r="B648" s="4">
        <v>45152</v>
      </c>
      <c r="C648" t="s">
        <v>7546</v>
      </c>
      <c r="D648" t="str">
        <f>VLOOKUP(Sales_Data!$C648,tbl_Customers[],2,FALSE)</f>
        <v>Customer_78</v>
      </c>
      <c r="E648" t="str">
        <f>VLOOKUP(tbl_Sales[[#This Row],[Customer_ID]],tbl_Customers[],5,0)</f>
        <v>South</v>
      </c>
      <c r="F648" t="s">
        <v>8517</v>
      </c>
      <c r="G648" t="str">
        <f>VLOOKUP(Sales_Data!$F648,tbl_Products[],2,FALSE)</f>
        <v>Product_62</v>
      </c>
      <c r="H648" t="str">
        <f>VLOOKUP(tbl_Sales[[#This Row],[Product_ID]],tbl_Products[],3,0)</f>
        <v>Health</v>
      </c>
      <c r="I648">
        <v>2</v>
      </c>
      <c r="J648" s="10">
        <f>VLOOKUP(tbl_Sales[[#This Row],[Product_ID]],tbl_Products[],4,0)</f>
        <v>24.52</v>
      </c>
      <c r="K648" s="6">
        <v>6.73</v>
      </c>
      <c r="L648" s="6">
        <f>tbl_Sales[[#This Row],[Price_per_Unit]]*tbl_Sales[[#This Row],[Quantity]]</f>
        <v>13.46</v>
      </c>
      <c r="M648" s="6">
        <f>tbl_Sales[[#This Row],[Cost_per_Unit]]*tbl_Sales[[#This Row],[Quantity]]</f>
        <v>49.04</v>
      </c>
      <c r="N648" s="6">
        <f>tbl_Sales[[#This Row],[Sales]]-tbl_Sales[[#This Row],[Total_Cost]]</f>
        <v>-35.58</v>
      </c>
    </row>
    <row r="649" spans="1:14">
      <c r="A649" t="s">
        <v>653</v>
      </c>
      <c r="B649" s="4">
        <v>44966</v>
      </c>
      <c r="C649" t="s">
        <v>7547</v>
      </c>
      <c r="D649" t="str">
        <f>VLOOKUP(Sales_Data!$C649,tbl_Customers[],2,FALSE)</f>
        <v>Customer_1164</v>
      </c>
      <c r="E649" t="str">
        <f>VLOOKUP(tbl_Sales[[#This Row],[Customer_ID]],tbl_Customers[],5,0)</f>
        <v>West</v>
      </c>
      <c r="F649" t="s">
        <v>8543</v>
      </c>
      <c r="G649" t="str">
        <f>VLOOKUP(Sales_Data!$F649,tbl_Products[],2,FALSE)</f>
        <v>Product_72</v>
      </c>
      <c r="H649" t="str">
        <f>VLOOKUP(tbl_Sales[[#This Row],[Product_ID]],tbl_Products[],3,0)</f>
        <v>Toys</v>
      </c>
      <c r="I649">
        <v>1</v>
      </c>
      <c r="J649" s="10">
        <f>VLOOKUP(tbl_Sales[[#This Row],[Product_ID]],tbl_Products[],4,0)</f>
        <v>23.2</v>
      </c>
      <c r="K649" s="6">
        <v>20.87</v>
      </c>
      <c r="L649" s="6">
        <f>tbl_Sales[[#This Row],[Price_per_Unit]]*tbl_Sales[[#This Row],[Quantity]]</f>
        <v>20.87</v>
      </c>
      <c r="M649" s="6">
        <f>tbl_Sales[[#This Row],[Cost_per_Unit]]*tbl_Sales[[#This Row],[Quantity]]</f>
        <v>23.2</v>
      </c>
      <c r="N649" s="6">
        <f>tbl_Sales[[#This Row],[Sales]]-tbl_Sales[[#This Row],[Total_Cost]]</f>
        <v>-2.3299999999999983</v>
      </c>
    </row>
    <row r="650" spans="1:14">
      <c r="A650" t="s">
        <v>654</v>
      </c>
      <c r="B650" s="4">
        <v>45073</v>
      </c>
      <c r="C650" t="s">
        <v>7548</v>
      </c>
      <c r="D650" t="str">
        <f>VLOOKUP(Sales_Data!$C650,tbl_Customers[],2,FALSE)</f>
        <v>Customer_990</v>
      </c>
      <c r="E650" t="str">
        <f>VLOOKUP(tbl_Sales[[#This Row],[Customer_ID]],tbl_Customers[],5,0)</f>
        <v>South</v>
      </c>
      <c r="F650" t="s">
        <v>8546</v>
      </c>
      <c r="G650" t="str">
        <f>VLOOKUP(Sales_Data!$F650,tbl_Products[],2,FALSE)</f>
        <v>Product_28</v>
      </c>
      <c r="H650" t="str">
        <f>VLOOKUP(tbl_Sales[[#This Row],[Product_ID]],tbl_Products[],3,0)</f>
        <v>Toys</v>
      </c>
      <c r="I650">
        <v>1</v>
      </c>
      <c r="J650" s="10">
        <f>VLOOKUP(tbl_Sales[[#This Row],[Product_ID]],tbl_Products[],4,0)</f>
        <v>23.58</v>
      </c>
      <c r="K650" s="6">
        <v>88.42</v>
      </c>
      <c r="L650" s="6">
        <f>tbl_Sales[[#This Row],[Price_per_Unit]]*tbl_Sales[[#This Row],[Quantity]]</f>
        <v>88.42</v>
      </c>
      <c r="M650" s="6">
        <f>tbl_Sales[[#This Row],[Cost_per_Unit]]*tbl_Sales[[#This Row],[Quantity]]</f>
        <v>23.58</v>
      </c>
      <c r="N650" s="6">
        <f>tbl_Sales[[#This Row],[Sales]]-tbl_Sales[[#This Row],[Total_Cost]]</f>
        <v>64.84</v>
      </c>
    </row>
    <row r="651" spans="1:14">
      <c r="A651" t="s">
        <v>655</v>
      </c>
      <c r="B651" s="4">
        <v>45047</v>
      </c>
      <c r="C651" t="s">
        <v>7370</v>
      </c>
      <c r="D651" t="str">
        <f>VLOOKUP(Sales_Data!$C651,tbl_Customers[],2,FALSE)</f>
        <v>Customer_1444</v>
      </c>
      <c r="E651" t="str">
        <f>VLOOKUP(tbl_Sales[[#This Row],[Customer_ID]],tbl_Customers[],5,0)</f>
        <v>North</v>
      </c>
      <c r="F651" t="s">
        <v>8519</v>
      </c>
      <c r="G651" t="str">
        <f>VLOOKUP(Sales_Data!$F651,tbl_Products[],2,FALSE)</f>
        <v>Product_53</v>
      </c>
      <c r="H651" t="str">
        <f>VLOOKUP(tbl_Sales[[#This Row],[Product_ID]],tbl_Products[],3,0)</f>
        <v>Electronics</v>
      </c>
      <c r="I651">
        <v>9</v>
      </c>
      <c r="J651" s="10">
        <f>VLOOKUP(tbl_Sales[[#This Row],[Product_ID]],tbl_Products[],4,0)</f>
        <v>21.34</v>
      </c>
      <c r="K651" s="6">
        <v>66.989999999999995</v>
      </c>
      <c r="L651" s="6">
        <f>tbl_Sales[[#This Row],[Price_per_Unit]]*tbl_Sales[[#This Row],[Quantity]]</f>
        <v>602.91</v>
      </c>
      <c r="M651" s="6">
        <f>tbl_Sales[[#This Row],[Cost_per_Unit]]*tbl_Sales[[#This Row],[Quantity]]</f>
        <v>192.06</v>
      </c>
      <c r="N651" s="6">
        <f>tbl_Sales[[#This Row],[Sales]]-tbl_Sales[[#This Row],[Total_Cost]]</f>
        <v>410.84999999999997</v>
      </c>
    </row>
    <row r="652" spans="1:14">
      <c r="A652" t="s">
        <v>656</v>
      </c>
      <c r="B652" s="4">
        <v>45066</v>
      </c>
      <c r="C652" t="s">
        <v>7151</v>
      </c>
      <c r="D652" t="str">
        <f>VLOOKUP(Sales_Data!$C652,tbl_Customers[],2,FALSE)</f>
        <v>Customer_755</v>
      </c>
      <c r="E652" t="str">
        <f>VLOOKUP(tbl_Sales[[#This Row],[Customer_ID]],tbl_Customers[],5,0)</f>
        <v>East</v>
      </c>
      <c r="F652" t="s">
        <v>8564</v>
      </c>
      <c r="G652" t="str">
        <f>VLOOKUP(Sales_Data!$F652,tbl_Products[],2,FALSE)</f>
        <v>Product_8</v>
      </c>
      <c r="H652" t="str">
        <f>VLOOKUP(tbl_Sales[[#This Row],[Product_ID]],tbl_Products[],3,0)</f>
        <v>Electronics</v>
      </c>
      <c r="I652">
        <v>1</v>
      </c>
      <c r="J652" s="10">
        <f>VLOOKUP(tbl_Sales[[#This Row],[Product_ID]],tbl_Products[],4,0)</f>
        <v>22.03</v>
      </c>
      <c r="K652" s="6">
        <v>7.91</v>
      </c>
      <c r="L652" s="6">
        <f>tbl_Sales[[#This Row],[Price_per_Unit]]*tbl_Sales[[#This Row],[Quantity]]</f>
        <v>7.91</v>
      </c>
      <c r="M652" s="6">
        <f>tbl_Sales[[#This Row],[Cost_per_Unit]]*tbl_Sales[[#This Row],[Quantity]]</f>
        <v>22.03</v>
      </c>
      <c r="N652" s="6">
        <f>tbl_Sales[[#This Row],[Sales]]-tbl_Sales[[#This Row],[Total_Cost]]</f>
        <v>-14.120000000000001</v>
      </c>
    </row>
    <row r="653" spans="1:14">
      <c r="A653" t="s">
        <v>657</v>
      </c>
      <c r="B653" s="4">
        <v>45098</v>
      </c>
      <c r="C653" t="s">
        <v>7024</v>
      </c>
      <c r="D653" t="str">
        <f>VLOOKUP(Sales_Data!$C653,tbl_Customers[],2,FALSE)</f>
        <v>Customer_232</v>
      </c>
      <c r="E653" t="str">
        <f>VLOOKUP(tbl_Sales[[#This Row],[Customer_ID]],tbl_Customers[],5,0)</f>
        <v>West</v>
      </c>
      <c r="F653" t="s">
        <v>8537</v>
      </c>
      <c r="G653" t="str">
        <f>VLOOKUP(Sales_Data!$F653,tbl_Products[],2,FALSE)</f>
        <v>Product_75</v>
      </c>
      <c r="H653" t="str">
        <f>VLOOKUP(tbl_Sales[[#This Row],[Product_ID]],tbl_Products[],3,0)</f>
        <v>Electronics</v>
      </c>
      <c r="I653">
        <v>7</v>
      </c>
      <c r="J653" s="10">
        <f>VLOOKUP(tbl_Sales[[#This Row],[Product_ID]],tbl_Products[],4,0)</f>
        <v>2.25</v>
      </c>
      <c r="K653" s="6">
        <v>14.65</v>
      </c>
      <c r="L653" s="6">
        <f>tbl_Sales[[#This Row],[Price_per_Unit]]*tbl_Sales[[#This Row],[Quantity]]</f>
        <v>102.55</v>
      </c>
      <c r="M653" s="6">
        <f>tbl_Sales[[#This Row],[Cost_per_Unit]]*tbl_Sales[[#This Row],[Quantity]]</f>
        <v>15.75</v>
      </c>
      <c r="N653" s="6">
        <f>tbl_Sales[[#This Row],[Sales]]-tbl_Sales[[#This Row],[Total_Cost]]</f>
        <v>86.8</v>
      </c>
    </row>
    <row r="654" spans="1:14">
      <c r="A654" t="s">
        <v>658</v>
      </c>
      <c r="B654" s="4">
        <v>45090</v>
      </c>
      <c r="C654" t="s">
        <v>7549</v>
      </c>
      <c r="D654" t="str">
        <f>VLOOKUP(Sales_Data!$C654,tbl_Customers[],2,FALSE)</f>
        <v>Customer_1189</v>
      </c>
      <c r="E654" t="str">
        <f>VLOOKUP(tbl_Sales[[#This Row],[Customer_ID]],tbl_Customers[],5,0)</f>
        <v>North</v>
      </c>
      <c r="F654" t="s">
        <v>8551</v>
      </c>
      <c r="G654" t="str">
        <f>VLOOKUP(Sales_Data!$F654,tbl_Products[],2,FALSE)</f>
        <v>Product_11</v>
      </c>
      <c r="H654" t="str">
        <f>VLOOKUP(tbl_Sales[[#This Row],[Product_ID]],tbl_Products[],3,0)</f>
        <v>Health</v>
      </c>
      <c r="I654">
        <v>3</v>
      </c>
      <c r="J654" s="10">
        <f>VLOOKUP(tbl_Sales[[#This Row],[Product_ID]],tbl_Products[],4,0)</f>
        <v>11.76</v>
      </c>
      <c r="K654" s="6">
        <v>35.14</v>
      </c>
      <c r="L654" s="6">
        <f>tbl_Sales[[#This Row],[Price_per_Unit]]*tbl_Sales[[#This Row],[Quantity]]</f>
        <v>105.42</v>
      </c>
      <c r="M654" s="6">
        <f>tbl_Sales[[#This Row],[Cost_per_Unit]]*tbl_Sales[[#This Row],[Quantity]]</f>
        <v>35.28</v>
      </c>
      <c r="N654" s="6">
        <f>tbl_Sales[[#This Row],[Sales]]-tbl_Sales[[#This Row],[Total_Cost]]</f>
        <v>70.14</v>
      </c>
    </row>
    <row r="655" spans="1:14">
      <c r="A655" t="s">
        <v>659</v>
      </c>
      <c r="B655" s="4">
        <v>45203</v>
      </c>
      <c r="C655" t="s">
        <v>7242</v>
      </c>
      <c r="D655" t="str">
        <f>VLOOKUP(Sales_Data!$C655,tbl_Customers[],2,FALSE)</f>
        <v>Customer_987</v>
      </c>
      <c r="E655" t="str">
        <f>VLOOKUP(tbl_Sales[[#This Row],[Customer_ID]],tbl_Customers[],5,0)</f>
        <v>West</v>
      </c>
      <c r="F655" t="s">
        <v>8531</v>
      </c>
      <c r="G655" t="str">
        <f>VLOOKUP(Sales_Data!$F655,tbl_Products[],2,FALSE)</f>
        <v>Product_36</v>
      </c>
      <c r="H655" t="str">
        <f>VLOOKUP(tbl_Sales[[#This Row],[Product_ID]],tbl_Products[],3,0)</f>
        <v>Home Goods</v>
      </c>
      <c r="I655">
        <v>6</v>
      </c>
      <c r="J655" s="10">
        <f>VLOOKUP(tbl_Sales[[#This Row],[Product_ID]],tbl_Products[],4,0)</f>
        <v>32.54</v>
      </c>
      <c r="K655" s="6">
        <v>44.12</v>
      </c>
      <c r="L655" s="6">
        <f>tbl_Sales[[#This Row],[Price_per_Unit]]*tbl_Sales[[#This Row],[Quantity]]</f>
        <v>264.71999999999997</v>
      </c>
      <c r="M655" s="6">
        <f>tbl_Sales[[#This Row],[Cost_per_Unit]]*tbl_Sales[[#This Row],[Quantity]]</f>
        <v>195.24</v>
      </c>
      <c r="N655" s="6">
        <f>tbl_Sales[[#This Row],[Sales]]-tbl_Sales[[#This Row],[Total_Cost]]</f>
        <v>69.479999999999961</v>
      </c>
    </row>
    <row r="656" spans="1:14">
      <c r="A656" t="s">
        <v>660</v>
      </c>
      <c r="B656" s="4">
        <v>44968</v>
      </c>
      <c r="C656" t="s">
        <v>7550</v>
      </c>
      <c r="D656" t="str">
        <f>VLOOKUP(Sales_Data!$C656,tbl_Customers[],2,FALSE)</f>
        <v>Customer_1415</v>
      </c>
      <c r="E656" t="str">
        <f>VLOOKUP(tbl_Sales[[#This Row],[Customer_ID]],tbl_Customers[],5,0)</f>
        <v>East</v>
      </c>
      <c r="F656" t="s">
        <v>8557</v>
      </c>
      <c r="G656" t="str">
        <f>VLOOKUP(Sales_Data!$F656,tbl_Products[],2,FALSE)</f>
        <v>Product_71</v>
      </c>
      <c r="H656" t="str">
        <f>VLOOKUP(tbl_Sales[[#This Row],[Product_ID]],tbl_Products[],3,0)</f>
        <v>Electronics</v>
      </c>
      <c r="I656">
        <v>4</v>
      </c>
      <c r="J656" s="10">
        <f>VLOOKUP(tbl_Sales[[#This Row],[Product_ID]],tbl_Products[],4,0)</f>
        <v>34.61</v>
      </c>
      <c r="K656" s="6">
        <v>37.4</v>
      </c>
      <c r="L656" s="6">
        <f>tbl_Sales[[#This Row],[Price_per_Unit]]*tbl_Sales[[#This Row],[Quantity]]</f>
        <v>149.6</v>
      </c>
      <c r="M656" s="6">
        <f>tbl_Sales[[#This Row],[Cost_per_Unit]]*tbl_Sales[[#This Row],[Quantity]]</f>
        <v>138.44</v>
      </c>
      <c r="N656" s="6">
        <f>tbl_Sales[[#This Row],[Sales]]-tbl_Sales[[#This Row],[Total_Cost]]</f>
        <v>11.159999999999997</v>
      </c>
    </row>
    <row r="657" spans="1:14">
      <c r="A657" t="s">
        <v>661</v>
      </c>
      <c r="B657" s="4">
        <v>44997</v>
      </c>
      <c r="C657" t="s">
        <v>7551</v>
      </c>
      <c r="D657" t="str">
        <f>VLOOKUP(Sales_Data!$C657,tbl_Customers[],2,FALSE)</f>
        <v>Customer_164</v>
      </c>
      <c r="E657" t="str">
        <f>VLOOKUP(tbl_Sales[[#This Row],[Customer_ID]],tbl_Customers[],5,0)</f>
        <v>East</v>
      </c>
      <c r="F657" t="s">
        <v>8560</v>
      </c>
      <c r="G657" t="str">
        <f>VLOOKUP(Sales_Data!$F657,tbl_Products[],2,FALSE)</f>
        <v>Product_41</v>
      </c>
      <c r="H657" t="str">
        <f>VLOOKUP(tbl_Sales[[#This Row],[Product_ID]],tbl_Products[],3,0)</f>
        <v>Home Goods</v>
      </c>
      <c r="I657">
        <v>4</v>
      </c>
      <c r="J657" s="10">
        <f>VLOOKUP(tbl_Sales[[#This Row],[Product_ID]],tbl_Products[],4,0)</f>
        <v>31.5</v>
      </c>
      <c r="K657" s="6">
        <v>61.56</v>
      </c>
      <c r="L657" s="6">
        <f>tbl_Sales[[#This Row],[Price_per_Unit]]*tbl_Sales[[#This Row],[Quantity]]</f>
        <v>246.24</v>
      </c>
      <c r="M657" s="6">
        <f>tbl_Sales[[#This Row],[Cost_per_Unit]]*tbl_Sales[[#This Row],[Quantity]]</f>
        <v>126</v>
      </c>
      <c r="N657" s="6">
        <f>tbl_Sales[[#This Row],[Sales]]-tbl_Sales[[#This Row],[Total_Cost]]</f>
        <v>120.24000000000001</v>
      </c>
    </row>
    <row r="658" spans="1:14">
      <c r="A658" t="s">
        <v>662</v>
      </c>
      <c r="B658" s="4">
        <v>45004</v>
      </c>
      <c r="C658" t="s">
        <v>7552</v>
      </c>
      <c r="D658" t="str">
        <f>VLOOKUP(Sales_Data!$C658,tbl_Customers[],2,FALSE)</f>
        <v>Customer_291</v>
      </c>
      <c r="E658" t="str">
        <f>VLOOKUP(tbl_Sales[[#This Row],[Customer_ID]],tbl_Customers[],5,0)</f>
        <v>East</v>
      </c>
      <c r="F658" t="s">
        <v>8545</v>
      </c>
      <c r="G658" t="str">
        <f>VLOOKUP(Sales_Data!$F658,tbl_Products[],2,FALSE)</f>
        <v>Product_9</v>
      </c>
      <c r="H658" t="str">
        <f>VLOOKUP(tbl_Sales[[#This Row],[Product_ID]],tbl_Products[],3,0)</f>
        <v>Apparel</v>
      </c>
      <c r="I658">
        <v>3</v>
      </c>
      <c r="J658" s="10">
        <f>VLOOKUP(tbl_Sales[[#This Row],[Product_ID]],tbl_Products[],4,0)</f>
        <v>14.27</v>
      </c>
      <c r="K658" s="6">
        <v>55.91</v>
      </c>
      <c r="L658" s="6">
        <f>tbl_Sales[[#This Row],[Price_per_Unit]]*tbl_Sales[[#This Row],[Quantity]]</f>
        <v>167.73</v>
      </c>
      <c r="M658" s="6">
        <f>tbl_Sales[[#This Row],[Cost_per_Unit]]*tbl_Sales[[#This Row],[Quantity]]</f>
        <v>42.81</v>
      </c>
      <c r="N658" s="6">
        <f>tbl_Sales[[#This Row],[Sales]]-tbl_Sales[[#This Row],[Total_Cost]]</f>
        <v>124.91999999999999</v>
      </c>
    </row>
    <row r="659" spans="1:14">
      <c r="A659" t="s">
        <v>663</v>
      </c>
      <c r="B659" s="4">
        <v>45045</v>
      </c>
      <c r="C659" t="s">
        <v>7080</v>
      </c>
      <c r="D659" t="str">
        <f>VLOOKUP(Sales_Data!$C659,tbl_Customers[],2,FALSE)</f>
        <v>Customer_1496</v>
      </c>
      <c r="E659" t="str">
        <f>VLOOKUP(tbl_Sales[[#This Row],[Customer_ID]],tbl_Customers[],5,0)</f>
        <v>West</v>
      </c>
      <c r="F659" t="s">
        <v>8559</v>
      </c>
      <c r="G659" t="str">
        <f>VLOOKUP(Sales_Data!$F659,tbl_Products[],2,FALSE)</f>
        <v>Product_57</v>
      </c>
      <c r="H659" t="str">
        <f>VLOOKUP(tbl_Sales[[#This Row],[Product_ID]],tbl_Products[],3,0)</f>
        <v>Toys</v>
      </c>
      <c r="I659">
        <v>1</v>
      </c>
      <c r="J659" s="10">
        <f>VLOOKUP(tbl_Sales[[#This Row],[Product_ID]],tbl_Products[],4,0)</f>
        <v>31.85</v>
      </c>
      <c r="K659" s="6">
        <v>13.29</v>
      </c>
      <c r="L659" s="6">
        <f>tbl_Sales[[#This Row],[Price_per_Unit]]*tbl_Sales[[#This Row],[Quantity]]</f>
        <v>13.29</v>
      </c>
      <c r="M659" s="6">
        <f>tbl_Sales[[#This Row],[Cost_per_Unit]]*tbl_Sales[[#This Row],[Quantity]]</f>
        <v>31.85</v>
      </c>
      <c r="N659" s="6">
        <f>tbl_Sales[[#This Row],[Sales]]-tbl_Sales[[#This Row],[Total_Cost]]</f>
        <v>-18.560000000000002</v>
      </c>
    </row>
    <row r="660" spans="1:14">
      <c r="A660" t="s">
        <v>664</v>
      </c>
      <c r="B660" s="4">
        <v>45123</v>
      </c>
      <c r="C660" t="s">
        <v>7553</v>
      </c>
      <c r="D660" t="str">
        <f>VLOOKUP(Sales_Data!$C660,tbl_Customers[],2,FALSE)</f>
        <v>Customer_1498</v>
      </c>
      <c r="E660" t="str">
        <f>VLOOKUP(tbl_Sales[[#This Row],[Customer_ID]],tbl_Customers[],5,0)</f>
        <v>South</v>
      </c>
      <c r="F660" t="s">
        <v>8558</v>
      </c>
      <c r="G660" t="str">
        <f>VLOOKUP(Sales_Data!$F660,tbl_Products[],2,FALSE)</f>
        <v>Product_24</v>
      </c>
      <c r="H660" t="str">
        <f>VLOOKUP(tbl_Sales[[#This Row],[Product_ID]],tbl_Products[],3,0)</f>
        <v>Apparel</v>
      </c>
      <c r="I660">
        <v>5</v>
      </c>
      <c r="J660" s="10">
        <f>VLOOKUP(tbl_Sales[[#This Row],[Product_ID]],tbl_Products[],4,0)</f>
        <v>47.62</v>
      </c>
      <c r="K660" s="6">
        <v>62.09</v>
      </c>
      <c r="L660" s="6">
        <f>tbl_Sales[[#This Row],[Price_per_Unit]]*tbl_Sales[[#This Row],[Quantity]]</f>
        <v>310.45000000000005</v>
      </c>
      <c r="M660" s="6">
        <f>tbl_Sales[[#This Row],[Cost_per_Unit]]*tbl_Sales[[#This Row],[Quantity]]</f>
        <v>238.1</v>
      </c>
      <c r="N660" s="6">
        <f>tbl_Sales[[#This Row],[Sales]]-tbl_Sales[[#This Row],[Total_Cost]]</f>
        <v>72.350000000000051</v>
      </c>
    </row>
    <row r="661" spans="1:14">
      <c r="A661" t="s">
        <v>665</v>
      </c>
      <c r="B661" s="4">
        <v>45282</v>
      </c>
      <c r="C661" t="s">
        <v>7554</v>
      </c>
      <c r="D661" t="str">
        <f>VLOOKUP(Sales_Data!$C661,tbl_Customers[],2,FALSE)</f>
        <v>Customer_1079</v>
      </c>
      <c r="E661" t="str">
        <f>VLOOKUP(tbl_Sales[[#This Row],[Customer_ID]],tbl_Customers[],5,0)</f>
        <v>North</v>
      </c>
      <c r="F661" t="s">
        <v>8533</v>
      </c>
      <c r="G661" t="str">
        <f>VLOOKUP(Sales_Data!$F661,tbl_Products[],2,FALSE)</f>
        <v>Product_34</v>
      </c>
      <c r="H661" t="str">
        <f>VLOOKUP(tbl_Sales[[#This Row],[Product_ID]],tbl_Products[],3,0)</f>
        <v>Electronics</v>
      </c>
      <c r="I661">
        <v>7</v>
      </c>
      <c r="J661" s="10">
        <f>VLOOKUP(tbl_Sales[[#This Row],[Product_ID]],tbl_Products[],4,0)</f>
        <v>21.9</v>
      </c>
      <c r="K661" s="6">
        <v>81.239999999999995</v>
      </c>
      <c r="L661" s="6">
        <f>tbl_Sales[[#This Row],[Price_per_Unit]]*tbl_Sales[[#This Row],[Quantity]]</f>
        <v>568.67999999999995</v>
      </c>
      <c r="M661" s="6">
        <f>tbl_Sales[[#This Row],[Cost_per_Unit]]*tbl_Sales[[#This Row],[Quantity]]</f>
        <v>153.29999999999998</v>
      </c>
      <c r="N661" s="6">
        <f>tbl_Sales[[#This Row],[Sales]]-tbl_Sales[[#This Row],[Total_Cost]]</f>
        <v>415.38</v>
      </c>
    </row>
    <row r="662" spans="1:14">
      <c r="A662" t="s">
        <v>666</v>
      </c>
      <c r="B662" s="4">
        <v>45005</v>
      </c>
      <c r="C662" t="s">
        <v>7555</v>
      </c>
      <c r="D662" t="str">
        <f>VLOOKUP(Sales_Data!$C662,tbl_Customers[],2,FALSE)</f>
        <v>Customer_573</v>
      </c>
      <c r="E662" t="str">
        <f>VLOOKUP(tbl_Sales[[#This Row],[Customer_ID]],tbl_Customers[],5,0)</f>
        <v>South</v>
      </c>
      <c r="F662" t="s">
        <v>8531</v>
      </c>
      <c r="G662" t="str">
        <f>VLOOKUP(Sales_Data!$F662,tbl_Products[],2,FALSE)</f>
        <v>Product_36</v>
      </c>
      <c r="H662" t="str">
        <f>VLOOKUP(tbl_Sales[[#This Row],[Product_ID]],tbl_Products[],3,0)</f>
        <v>Home Goods</v>
      </c>
      <c r="I662">
        <v>5</v>
      </c>
      <c r="J662" s="10">
        <f>VLOOKUP(tbl_Sales[[#This Row],[Product_ID]],tbl_Products[],4,0)</f>
        <v>32.54</v>
      </c>
      <c r="K662" s="6">
        <v>27.23</v>
      </c>
      <c r="L662" s="6">
        <f>tbl_Sales[[#This Row],[Price_per_Unit]]*tbl_Sales[[#This Row],[Quantity]]</f>
        <v>136.15</v>
      </c>
      <c r="M662" s="6">
        <f>tbl_Sales[[#This Row],[Cost_per_Unit]]*tbl_Sales[[#This Row],[Quantity]]</f>
        <v>162.69999999999999</v>
      </c>
      <c r="N662" s="6">
        <f>tbl_Sales[[#This Row],[Sales]]-tbl_Sales[[#This Row],[Total_Cost]]</f>
        <v>-26.549999999999983</v>
      </c>
    </row>
    <row r="663" spans="1:14">
      <c r="A663" t="s">
        <v>667</v>
      </c>
      <c r="B663" s="4">
        <v>45288</v>
      </c>
      <c r="C663" t="s">
        <v>7203</v>
      </c>
      <c r="D663" t="str">
        <f>VLOOKUP(Sales_Data!$C663,tbl_Customers[],2,FALSE)</f>
        <v>Customer_953</v>
      </c>
      <c r="E663" t="str">
        <f>VLOOKUP(tbl_Sales[[#This Row],[Customer_ID]],tbl_Customers[],5,0)</f>
        <v>North</v>
      </c>
      <c r="F663" t="s">
        <v>8533</v>
      </c>
      <c r="G663" t="str">
        <f>VLOOKUP(Sales_Data!$F663,tbl_Products[],2,FALSE)</f>
        <v>Product_34</v>
      </c>
      <c r="H663" t="str">
        <f>VLOOKUP(tbl_Sales[[#This Row],[Product_ID]],tbl_Products[],3,0)</f>
        <v>Electronics</v>
      </c>
      <c r="I663">
        <v>5</v>
      </c>
      <c r="J663" s="10">
        <f>VLOOKUP(tbl_Sales[[#This Row],[Product_ID]],tbl_Products[],4,0)</f>
        <v>21.9</v>
      </c>
      <c r="K663" s="6">
        <v>75.19</v>
      </c>
      <c r="L663" s="6">
        <f>tbl_Sales[[#This Row],[Price_per_Unit]]*tbl_Sales[[#This Row],[Quantity]]</f>
        <v>375.95</v>
      </c>
      <c r="M663" s="6">
        <f>tbl_Sales[[#This Row],[Cost_per_Unit]]*tbl_Sales[[#This Row],[Quantity]]</f>
        <v>109.5</v>
      </c>
      <c r="N663" s="6">
        <f>tbl_Sales[[#This Row],[Sales]]-tbl_Sales[[#This Row],[Total_Cost]]</f>
        <v>266.45</v>
      </c>
    </row>
    <row r="664" spans="1:14">
      <c r="A664" t="s">
        <v>668</v>
      </c>
      <c r="B664" s="4">
        <v>45036</v>
      </c>
      <c r="C664" t="s">
        <v>7016</v>
      </c>
      <c r="D664" t="str">
        <f>VLOOKUP(Sales_Data!$C664,tbl_Customers[],2,FALSE)</f>
        <v>Customer_1059</v>
      </c>
      <c r="E664" t="str">
        <f>VLOOKUP(tbl_Sales[[#This Row],[Customer_ID]],tbl_Customers[],5,0)</f>
        <v>West</v>
      </c>
      <c r="F664" t="s">
        <v>8521</v>
      </c>
      <c r="G664" t="str">
        <f>VLOOKUP(Sales_Data!$F664,tbl_Products[],2,FALSE)</f>
        <v>Product_64</v>
      </c>
      <c r="H664" t="str">
        <f>VLOOKUP(tbl_Sales[[#This Row],[Product_ID]],tbl_Products[],3,0)</f>
        <v>Home Goods</v>
      </c>
      <c r="I664">
        <v>7</v>
      </c>
      <c r="J664" s="10">
        <f>VLOOKUP(tbl_Sales[[#This Row],[Product_ID]],tbl_Products[],4,0)</f>
        <v>16.21</v>
      </c>
      <c r="K664" s="6">
        <v>97.82</v>
      </c>
      <c r="L664" s="6">
        <f>tbl_Sales[[#This Row],[Price_per_Unit]]*tbl_Sales[[#This Row],[Quantity]]</f>
        <v>684.74</v>
      </c>
      <c r="M664" s="6">
        <f>tbl_Sales[[#This Row],[Cost_per_Unit]]*tbl_Sales[[#This Row],[Quantity]]</f>
        <v>113.47</v>
      </c>
      <c r="N664" s="6">
        <f>tbl_Sales[[#This Row],[Sales]]-tbl_Sales[[#This Row],[Total_Cost]]</f>
        <v>571.27</v>
      </c>
    </row>
    <row r="665" spans="1:14">
      <c r="A665" t="s">
        <v>669</v>
      </c>
      <c r="B665" s="4">
        <v>44959</v>
      </c>
      <c r="C665" t="s">
        <v>7382</v>
      </c>
      <c r="D665" t="str">
        <f>VLOOKUP(Sales_Data!$C665,tbl_Customers[],2,FALSE)</f>
        <v>Customer_161</v>
      </c>
      <c r="E665" t="str">
        <f>VLOOKUP(tbl_Sales[[#This Row],[Customer_ID]],tbl_Customers[],5,0)</f>
        <v>North</v>
      </c>
      <c r="F665" t="s">
        <v>8563</v>
      </c>
      <c r="G665" t="str">
        <f>VLOOKUP(Sales_Data!$F665,tbl_Products[],2,FALSE)</f>
        <v>Product_17</v>
      </c>
      <c r="H665" t="str">
        <f>VLOOKUP(tbl_Sales[[#This Row],[Product_ID]],tbl_Products[],3,0)</f>
        <v>Toys</v>
      </c>
      <c r="I665">
        <v>3</v>
      </c>
      <c r="J665" s="10">
        <f>VLOOKUP(tbl_Sales[[#This Row],[Product_ID]],tbl_Products[],4,0)</f>
        <v>36.229999999999997</v>
      </c>
      <c r="K665" s="6">
        <v>75.87</v>
      </c>
      <c r="L665" s="6">
        <f>tbl_Sales[[#This Row],[Price_per_Unit]]*tbl_Sales[[#This Row],[Quantity]]</f>
        <v>227.61</v>
      </c>
      <c r="M665" s="6">
        <f>tbl_Sales[[#This Row],[Cost_per_Unit]]*tbl_Sales[[#This Row],[Quantity]]</f>
        <v>108.69</v>
      </c>
      <c r="N665" s="6">
        <f>tbl_Sales[[#This Row],[Sales]]-tbl_Sales[[#This Row],[Total_Cost]]</f>
        <v>118.92000000000002</v>
      </c>
    </row>
    <row r="666" spans="1:14">
      <c r="A666" t="s">
        <v>670</v>
      </c>
      <c r="B666" s="4">
        <v>45139</v>
      </c>
      <c r="C666" t="s">
        <v>7556</v>
      </c>
      <c r="D666" t="str">
        <f>VLOOKUP(Sales_Data!$C666,tbl_Customers[],2,FALSE)</f>
        <v>Customer_1072</v>
      </c>
      <c r="E666" t="str">
        <f>VLOOKUP(tbl_Sales[[#This Row],[Customer_ID]],tbl_Customers[],5,0)</f>
        <v>South</v>
      </c>
      <c r="F666" t="s">
        <v>8499</v>
      </c>
      <c r="G666" t="str">
        <f>VLOOKUP(Sales_Data!$F666,tbl_Products[],2,FALSE)</f>
        <v>Product_30</v>
      </c>
      <c r="H666" t="str">
        <f>VLOOKUP(tbl_Sales[[#This Row],[Product_ID]],tbl_Products[],3,0)</f>
        <v>Apparel</v>
      </c>
      <c r="I666">
        <v>3</v>
      </c>
      <c r="J666" s="10">
        <f>VLOOKUP(tbl_Sales[[#This Row],[Product_ID]],tbl_Products[],4,0)</f>
        <v>49.21</v>
      </c>
      <c r="K666" s="6">
        <v>24.38</v>
      </c>
      <c r="L666" s="6">
        <f>tbl_Sales[[#This Row],[Price_per_Unit]]*tbl_Sales[[#This Row],[Quantity]]</f>
        <v>73.14</v>
      </c>
      <c r="M666" s="6">
        <f>tbl_Sales[[#This Row],[Cost_per_Unit]]*tbl_Sales[[#This Row],[Quantity]]</f>
        <v>147.63</v>
      </c>
      <c r="N666" s="6">
        <f>tbl_Sales[[#This Row],[Sales]]-tbl_Sales[[#This Row],[Total_Cost]]</f>
        <v>-74.489999999999995</v>
      </c>
    </row>
    <row r="667" spans="1:14">
      <c r="A667" t="s">
        <v>671</v>
      </c>
      <c r="B667" s="4">
        <v>45135</v>
      </c>
      <c r="C667" t="s">
        <v>7557</v>
      </c>
      <c r="D667" t="str">
        <f>VLOOKUP(Sales_Data!$C667,tbl_Customers[],2,FALSE)</f>
        <v>Customer_1250</v>
      </c>
      <c r="E667" t="str">
        <f>VLOOKUP(tbl_Sales[[#This Row],[Customer_ID]],tbl_Customers[],5,0)</f>
        <v>North</v>
      </c>
      <c r="F667" t="s">
        <v>8532</v>
      </c>
      <c r="G667" t="str">
        <f>VLOOKUP(Sales_Data!$F667,tbl_Products[],2,FALSE)</f>
        <v>Product_23</v>
      </c>
      <c r="H667" t="str">
        <f>VLOOKUP(tbl_Sales[[#This Row],[Product_ID]],tbl_Products[],3,0)</f>
        <v>Apparel</v>
      </c>
      <c r="I667">
        <v>6</v>
      </c>
      <c r="J667" s="10">
        <f>VLOOKUP(tbl_Sales[[#This Row],[Product_ID]],tbl_Products[],4,0)</f>
        <v>2.85</v>
      </c>
      <c r="K667" s="6">
        <v>25.23</v>
      </c>
      <c r="L667" s="6">
        <f>tbl_Sales[[#This Row],[Price_per_Unit]]*tbl_Sales[[#This Row],[Quantity]]</f>
        <v>151.38</v>
      </c>
      <c r="M667" s="6">
        <f>tbl_Sales[[#This Row],[Cost_per_Unit]]*tbl_Sales[[#This Row],[Quantity]]</f>
        <v>17.100000000000001</v>
      </c>
      <c r="N667" s="6">
        <f>tbl_Sales[[#This Row],[Sales]]-tbl_Sales[[#This Row],[Total_Cost]]</f>
        <v>134.28</v>
      </c>
    </row>
    <row r="668" spans="1:14">
      <c r="A668" t="s">
        <v>672</v>
      </c>
      <c r="B668" s="4">
        <v>45096</v>
      </c>
      <c r="C668" t="s">
        <v>7558</v>
      </c>
      <c r="D668" t="str">
        <f>VLOOKUP(Sales_Data!$C668,tbl_Customers[],2,FALSE)</f>
        <v>Customer_182</v>
      </c>
      <c r="E668" t="str">
        <f>VLOOKUP(tbl_Sales[[#This Row],[Customer_ID]],tbl_Customers[],5,0)</f>
        <v>South</v>
      </c>
      <c r="F668" t="s">
        <v>8503</v>
      </c>
      <c r="G668" t="str">
        <f>VLOOKUP(Sales_Data!$F668,tbl_Products[],2,FALSE)</f>
        <v>Product_19</v>
      </c>
      <c r="H668" t="str">
        <f>VLOOKUP(tbl_Sales[[#This Row],[Product_ID]],tbl_Products[],3,0)</f>
        <v>Apparel</v>
      </c>
      <c r="I668">
        <v>6</v>
      </c>
      <c r="J668" s="10">
        <f>VLOOKUP(tbl_Sales[[#This Row],[Product_ID]],tbl_Products[],4,0)</f>
        <v>41.78</v>
      </c>
      <c r="K668" s="6">
        <v>32.18</v>
      </c>
      <c r="L668" s="6">
        <f>tbl_Sales[[#This Row],[Price_per_Unit]]*tbl_Sales[[#This Row],[Quantity]]</f>
        <v>193.07999999999998</v>
      </c>
      <c r="M668" s="6">
        <f>tbl_Sales[[#This Row],[Cost_per_Unit]]*tbl_Sales[[#This Row],[Quantity]]</f>
        <v>250.68</v>
      </c>
      <c r="N668" s="6">
        <f>tbl_Sales[[#This Row],[Sales]]-tbl_Sales[[#This Row],[Total_Cost]]</f>
        <v>-57.600000000000023</v>
      </c>
    </row>
    <row r="669" spans="1:14">
      <c r="A669" t="s">
        <v>673</v>
      </c>
      <c r="B669" s="4">
        <v>45204</v>
      </c>
      <c r="C669" t="s">
        <v>7559</v>
      </c>
      <c r="D669" t="str">
        <f>VLOOKUP(Sales_Data!$C669,tbl_Customers[],2,FALSE)</f>
        <v>Customer_503</v>
      </c>
      <c r="E669" t="str">
        <f>VLOOKUP(tbl_Sales[[#This Row],[Customer_ID]],tbl_Customers[],5,0)</f>
        <v>South</v>
      </c>
      <c r="F669" t="s">
        <v>8547</v>
      </c>
      <c r="G669" t="str">
        <f>VLOOKUP(Sales_Data!$F669,tbl_Products[],2,FALSE)</f>
        <v>Product_7</v>
      </c>
      <c r="H669" t="str">
        <f>VLOOKUP(tbl_Sales[[#This Row],[Product_ID]],tbl_Products[],3,0)</f>
        <v>Apparel</v>
      </c>
      <c r="I669">
        <v>2</v>
      </c>
      <c r="J669" s="10">
        <f>VLOOKUP(tbl_Sales[[#This Row],[Product_ID]],tbl_Products[],4,0)</f>
        <v>48.6</v>
      </c>
      <c r="K669" s="6">
        <v>82.38</v>
      </c>
      <c r="L669" s="6">
        <f>tbl_Sales[[#This Row],[Price_per_Unit]]*tbl_Sales[[#This Row],[Quantity]]</f>
        <v>164.76</v>
      </c>
      <c r="M669" s="6">
        <f>tbl_Sales[[#This Row],[Cost_per_Unit]]*tbl_Sales[[#This Row],[Quantity]]</f>
        <v>97.2</v>
      </c>
      <c r="N669" s="6">
        <f>tbl_Sales[[#This Row],[Sales]]-tbl_Sales[[#This Row],[Total_Cost]]</f>
        <v>67.559999999999988</v>
      </c>
    </row>
    <row r="670" spans="1:14">
      <c r="A670" t="s">
        <v>674</v>
      </c>
      <c r="B670" s="4">
        <v>45165</v>
      </c>
      <c r="C670" t="s">
        <v>7560</v>
      </c>
      <c r="D670" t="str">
        <f>VLOOKUP(Sales_Data!$C670,tbl_Customers[],2,FALSE)</f>
        <v>Customer_968</v>
      </c>
      <c r="E670" t="str">
        <f>VLOOKUP(tbl_Sales[[#This Row],[Customer_ID]],tbl_Customers[],5,0)</f>
        <v>West</v>
      </c>
      <c r="F670" t="s">
        <v>8499</v>
      </c>
      <c r="G670" t="str">
        <f>VLOOKUP(Sales_Data!$F670,tbl_Products[],2,FALSE)</f>
        <v>Product_30</v>
      </c>
      <c r="H670" t="str">
        <f>VLOOKUP(tbl_Sales[[#This Row],[Product_ID]],tbl_Products[],3,0)</f>
        <v>Apparel</v>
      </c>
      <c r="I670">
        <v>7</v>
      </c>
      <c r="J670" s="10">
        <f>VLOOKUP(tbl_Sales[[#This Row],[Product_ID]],tbl_Products[],4,0)</f>
        <v>49.21</v>
      </c>
      <c r="K670" s="6">
        <v>40.090000000000003</v>
      </c>
      <c r="L670" s="6">
        <f>tbl_Sales[[#This Row],[Price_per_Unit]]*tbl_Sales[[#This Row],[Quantity]]</f>
        <v>280.63</v>
      </c>
      <c r="M670" s="6">
        <f>tbl_Sales[[#This Row],[Cost_per_Unit]]*tbl_Sales[[#This Row],[Quantity]]</f>
        <v>344.47</v>
      </c>
      <c r="N670" s="6">
        <f>tbl_Sales[[#This Row],[Sales]]-tbl_Sales[[#This Row],[Total_Cost]]</f>
        <v>-63.840000000000032</v>
      </c>
    </row>
    <row r="671" spans="1:14">
      <c r="A671" t="s">
        <v>675</v>
      </c>
      <c r="B671" s="4">
        <v>45139</v>
      </c>
      <c r="C671" t="s">
        <v>7561</v>
      </c>
      <c r="D671" t="str">
        <f>VLOOKUP(Sales_Data!$C671,tbl_Customers[],2,FALSE)</f>
        <v>Customer_1292</v>
      </c>
      <c r="E671" t="str">
        <f>VLOOKUP(tbl_Sales[[#This Row],[Customer_ID]],tbl_Customers[],5,0)</f>
        <v>West</v>
      </c>
      <c r="F671" t="s">
        <v>8494</v>
      </c>
      <c r="G671" t="str">
        <f>VLOOKUP(Sales_Data!$F671,tbl_Products[],2,FALSE)</f>
        <v>Product_15</v>
      </c>
      <c r="H671" t="str">
        <f>VLOOKUP(tbl_Sales[[#This Row],[Product_ID]],tbl_Products[],3,0)</f>
        <v>Apparel</v>
      </c>
      <c r="I671">
        <v>1</v>
      </c>
      <c r="J671" s="10">
        <f>VLOOKUP(tbl_Sales[[#This Row],[Product_ID]],tbl_Products[],4,0)</f>
        <v>22.93</v>
      </c>
      <c r="K671" s="6">
        <v>16.64</v>
      </c>
      <c r="L671" s="6">
        <f>tbl_Sales[[#This Row],[Price_per_Unit]]*tbl_Sales[[#This Row],[Quantity]]</f>
        <v>16.64</v>
      </c>
      <c r="M671" s="6">
        <f>tbl_Sales[[#This Row],[Cost_per_Unit]]*tbl_Sales[[#This Row],[Quantity]]</f>
        <v>22.93</v>
      </c>
      <c r="N671" s="6">
        <f>tbl_Sales[[#This Row],[Sales]]-tbl_Sales[[#This Row],[Total_Cost]]</f>
        <v>-6.2899999999999991</v>
      </c>
    </row>
    <row r="672" spans="1:14">
      <c r="A672" t="s">
        <v>676</v>
      </c>
      <c r="B672" s="4">
        <v>44958</v>
      </c>
      <c r="C672" t="s">
        <v>7562</v>
      </c>
      <c r="D672" t="str">
        <f>VLOOKUP(Sales_Data!$C672,tbl_Customers[],2,FALSE)</f>
        <v>Customer_1360</v>
      </c>
      <c r="E672" t="str">
        <f>VLOOKUP(tbl_Sales[[#This Row],[Customer_ID]],tbl_Customers[],5,0)</f>
        <v>North</v>
      </c>
      <c r="F672" t="s">
        <v>8552</v>
      </c>
      <c r="G672" t="str">
        <f>VLOOKUP(Sales_Data!$F672,tbl_Products[],2,FALSE)</f>
        <v>Product_5</v>
      </c>
      <c r="H672" t="str">
        <f>VLOOKUP(tbl_Sales[[#This Row],[Product_ID]],tbl_Products[],3,0)</f>
        <v>Health</v>
      </c>
      <c r="I672">
        <v>5</v>
      </c>
      <c r="J672" s="10">
        <f>VLOOKUP(tbl_Sales[[#This Row],[Product_ID]],tbl_Products[],4,0)</f>
        <v>35.39</v>
      </c>
      <c r="K672" s="6">
        <v>65.47</v>
      </c>
      <c r="L672" s="6">
        <f>tbl_Sales[[#This Row],[Price_per_Unit]]*tbl_Sales[[#This Row],[Quantity]]</f>
        <v>327.35000000000002</v>
      </c>
      <c r="M672" s="6">
        <f>tbl_Sales[[#This Row],[Cost_per_Unit]]*tbl_Sales[[#This Row],[Quantity]]</f>
        <v>176.95</v>
      </c>
      <c r="N672" s="6">
        <f>tbl_Sales[[#This Row],[Sales]]-tbl_Sales[[#This Row],[Total_Cost]]</f>
        <v>150.40000000000003</v>
      </c>
    </row>
    <row r="673" spans="1:14">
      <c r="A673" t="s">
        <v>677</v>
      </c>
      <c r="B673" s="4">
        <v>45032</v>
      </c>
      <c r="C673" t="s">
        <v>7563</v>
      </c>
      <c r="D673" t="str">
        <f>VLOOKUP(Sales_Data!$C673,tbl_Customers[],2,FALSE)</f>
        <v>Customer_1370</v>
      </c>
      <c r="E673" t="str">
        <f>VLOOKUP(tbl_Sales[[#This Row],[Customer_ID]],tbl_Customers[],5,0)</f>
        <v>East</v>
      </c>
      <c r="F673" t="s">
        <v>8558</v>
      </c>
      <c r="G673" t="str">
        <f>VLOOKUP(Sales_Data!$F673,tbl_Products[],2,FALSE)</f>
        <v>Product_24</v>
      </c>
      <c r="H673" t="str">
        <f>VLOOKUP(tbl_Sales[[#This Row],[Product_ID]],tbl_Products[],3,0)</f>
        <v>Apparel</v>
      </c>
      <c r="I673">
        <v>7</v>
      </c>
      <c r="J673" s="10">
        <f>VLOOKUP(tbl_Sales[[#This Row],[Product_ID]],tbl_Products[],4,0)</f>
        <v>47.62</v>
      </c>
      <c r="K673" s="6">
        <v>38.9</v>
      </c>
      <c r="L673" s="6">
        <f>tbl_Sales[[#This Row],[Price_per_Unit]]*tbl_Sales[[#This Row],[Quantity]]</f>
        <v>272.3</v>
      </c>
      <c r="M673" s="6">
        <f>tbl_Sales[[#This Row],[Cost_per_Unit]]*tbl_Sales[[#This Row],[Quantity]]</f>
        <v>333.34</v>
      </c>
      <c r="N673" s="6">
        <f>tbl_Sales[[#This Row],[Sales]]-tbl_Sales[[#This Row],[Total_Cost]]</f>
        <v>-61.039999999999964</v>
      </c>
    </row>
    <row r="674" spans="1:14">
      <c r="A674" t="s">
        <v>678</v>
      </c>
      <c r="B674" s="4">
        <v>45142</v>
      </c>
      <c r="C674" t="s">
        <v>7444</v>
      </c>
      <c r="D674" t="str">
        <f>VLOOKUP(Sales_Data!$C674,tbl_Customers[],2,FALSE)</f>
        <v>Customer_160</v>
      </c>
      <c r="E674" t="str">
        <f>VLOOKUP(tbl_Sales[[#This Row],[Customer_ID]],tbl_Customers[],5,0)</f>
        <v>North</v>
      </c>
      <c r="F674" t="s">
        <v>8501</v>
      </c>
      <c r="G674" t="str">
        <f>VLOOKUP(Sales_Data!$F674,tbl_Products[],2,FALSE)</f>
        <v>Product_65</v>
      </c>
      <c r="H674" t="str">
        <f>VLOOKUP(tbl_Sales[[#This Row],[Product_ID]],tbl_Products[],3,0)</f>
        <v>Health</v>
      </c>
      <c r="I674">
        <v>5</v>
      </c>
      <c r="J674" s="10">
        <f>VLOOKUP(tbl_Sales[[#This Row],[Product_ID]],tbl_Products[],4,0)</f>
        <v>37.880000000000003</v>
      </c>
      <c r="K674" s="6">
        <v>23.15</v>
      </c>
      <c r="L674" s="6">
        <f>tbl_Sales[[#This Row],[Price_per_Unit]]*tbl_Sales[[#This Row],[Quantity]]</f>
        <v>115.75</v>
      </c>
      <c r="M674" s="6">
        <f>tbl_Sales[[#This Row],[Cost_per_Unit]]*tbl_Sales[[#This Row],[Quantity]]</f>
        <v>189.4</v>
      </c>
      <c r="N674" s="6">
        <f>tbl_Sales[[#This Row],[Sales]]-tbl_Sales[[#This Row],[Total_Cost]]</f>
        <v>-73.650000000000006</v>
      </c>
    </row>
    <row r="675" spans="1:14">
      <c r="A675" t="s">
        <v>679</v>
      </c>
      <c r="B675" s="4">
        <v>45126</v>
      </c>
      <c r="C675" t="s">
        <v>7564</v>
      </c>
      <c r="D675" t="str">
        <f>VLOOKUP(Sales_Data!$C675,tbl_Customers[],2,FALSE)</f>
        <v>Customer_1401</v>
      </c>
      <c r="E675" t="str">
        <f>VLOOKUP(tbl_Sales[[#This Row],[Customer_ID]],tbl_Customers[],5,0)</f>
        <v>North</v>
      </c>
      <c r="F675" t="s">
        <v>8559</v>
      </c>
      <c r="G675" t="str">
        <f>VLOOKUP(Sales_Data!$F675,tbl_Products[],2,FALSE)</f>
        <v>Product_57</v>
      </c>
      <c r="H675" t="str">
        <f>VLOOKUP(tbl_Sales[[#This Row],[Product_ID]],tbl_Products[],3,0)</f>
        <v>Toys</v>
      </c>
      <c r="I675">
        <v>2</v>
      </c>
      <c r="J675" s="10">
        <f>VLOOKUP(tbl_Sales[[#This Row],[Product_ID]],tbl_Products[],4,0)</f>
        <v>31.85</v>
      </c>
      <c r="K675" s="6">
        <v>95.67</v>
      </c>
      <c r="L675" s="6">
        <f>tbl_Sales[[#This Row],[Price_per_Unit]]*tbl_Sales[[#This Row],[Quantity]]</f>
        <v>191.34</v>
      </c>
      <c r="M675" s="6">
        <f>tbl_Sales[[#This Row],[Cost_per_Unit]]*tbl_Sales[[#This Row],[Quantity]]</f>
        <v>63.7</v>
      </c>
      <c r="N675" s="6">
        <f>tbl_Sales[[#This Row],[Sales]]-tbl_Sales[[#This Row],[Total_Cost]]</f>
        <v>127.64</v>
      </c>
    </row>
    <row r="676" spans="1:14">
      <c r="A676" t="s">
        <v>680</v>
      </c>
      <c r="B676" s="4">
        <v>45226</v>
      </c>
      <c r="C676" t="s">
        <v>7565</v>
      </c>
      <c r="D676" t="str">
        <f>VLOOKUP(Sales_Data!$C676,tbl_Customers[],2,FALSE)</f>
        <v>Customer_1298</v>
      </c>
      <c r="E676" t="str">
        <f>VLOOKUP(tbl_Sales[[#This Row],[Customer_ID]],tbl_Customers[],5,0)</f>
        <v>North</v>
      </c>
      <c r="F676" t="s">
        <v>8537</v>
      </c>
      <c r="G676" t="str">
        <f>VLOOKUP(Sales_Data!$F676,tbl_Products[],2,FALSE)</f>
        <v>Product_75</v>
      </c>
      <c r="H676" t="str">
        <f>VLOOKUP(tbl_Sales[[#This Row],[Product_ID]],tbl_Products[],3,0)</f>
        <v>Electronics</v>
      </c>
      <c r="I676">
        <v>9</v>
      </c>
      <c r="J676" s="10">
        <f>VLOOKUP(tbl_Sales[[#This Row],[Product_ID]],tbl_Products[],4,0)</f>
        <v>2.25</v>
      </c>
      <c r="K676" s="6">
        <v>5.65</v>
      </c>
      <c r="L676" s="6">
        <f>tbl_Sales[[#This Row],[Price_per_Unit]]*tbl_Sales[[#This Row],[Quantity]]</f>
        <v>50.85</v>
      </c>
      <c r="M676" s="6">
        <f>tbl_Sales[[#This Row],[Cost_per_Unit]]*tbl_Sales[[#This Row],[Quantity]]</f>
        <v>20.25</v>
      </c>
      <c r="N676" s="6">
        <f>tbl_Sales[[#This Row],[Sales]]-tbl_Sales[[#This Row],[Total_Cost]]</f>
        <v>30.6</v>
      </c>
    </row>
    <row r="677" spans="1:14">
      <c r="A677" t="s">
        <v>681</v>
      </c>
      <c r="B677" s="4">
        <v>45283</v>
      </c>
      <c r="C677" t="s">
        <v>7566</v>
      </c>
      <c r="D677" t="str">
        <f>VLOOKUP(Sales_Data!$C677,tbl_Customers[],2,FALSE)</f>
        <v>Customer_1105</v>
      </c>
      <c r="E677" t="str">
        <f>VLOOKUP(tbl_Sales[[#This Row],[Customer_ID]],tbl_Customers[],5,0)</f>
        <v>North</v>
      </c>
      <c r="F677" t="s">
        <v>8560</v>
      </c>
      <c r="G677" t="str">
        <f>VLOOKUP(Sales_Data!$F677,tbl_Products[],2,FALSE)</f>
        <v>Product_41</v>
      </c>
      <c r="H677" t="str">
        <f>VLOOKUP(tbl_Sales[[#This Row],[Product_ID]],tbl_Products[],3,0)</f>
        <v>Home Goods</v>
      </c>
      <c r="I677">
        <v>5</v>
      </c>
      <c r="J677" s="10">
        <f>VLOOKUP(tbl_Sales[[#This Row],[Product_ID]],tbl_Products[],4,0)</f>
        <v>31.5</v>
      </c>
      <c r="K677" s="6">
        <v>69.959999999999994</v>
      </c>
      <c r="L677" s="6">
        <f>tbl_Sales[[#This Row],[Price_per_Unit]]*tbl_Sales[[#This Row],[Quantity]]</f>
        <v>349.79999999999995</v>
      </c>
      <c r="M677" s="6">
        <f>tbl_Sales[[#This Row],[Cost_per_Unit]]*tbl_Sales[[#This Row],[Quantity]]</f>
        <v>157.5</v>
      </c>
      <c r="N677" s="6">
        <f>tbl_Sales[[#This Row],[Sales]]-tbl_Sales[[#This Row],[Total_Cost]]</f>
        <v>192.29999999999995</v>
      </c>
    </row>
    <row r="678" spans="1:14">
      <c r="A678" t="s">
        <v>682</v>
      </c>
      <c r="B678" s="4">
        <v>44937</v>
      </c>
      <c r="C678" t="s">
        <v>7567</v>
      </c>
      <c r="D678" t="str">
        <f>VLOOKUP(Sales_Data!$C678,tbl_Customers[],2,FALSE)</f>
        <v>Customer_1188</v>
      </c>
      <c r="E678" t="str">
        <f>VLOOKUP(tbl_Sales[[#This Row],[Customer_ID]],tbl_Customers[],5,0)</f>
        <v>West</v>
      </c>
      <c r="F678" t="s">
        <v>8495</v>
      </c>
      <c r="G678" t="str">
        <f>VLOOKUP(Sales_Data!$F678,tbl_Products[],2,FALSE)</f>
        <v>Product_6</v>
      </c>
      <c r="H678" t="str">
        <f>VLOOKUP(tbl_Sales[[#This Row],[Product_ID]],tbl_Products[],3,0)</f>
        <v>Apparel</v>
      </c>
      <c r="I678">
        <v>4</v>
      </c>
      <c r="J678" s="10">
        <f>VLOOKUP(tbl_Sales[[#This Row],[Product_ID]],tbl_Products[],4,0)</f>
        <v>33.65</v>
      </c>
      <c r="K678" s="6">
        <v>82.41</v>
      </c>
      <c r="L678" s="6">
        <f>tbl_Sales[[#This Row],[Price_per_Unit]]*tbl_Sales[[#This Row],[Quantity]]</f>
        <v>329.64</v>
      </c>
      <c r="M678" s="6">
        <f>tbl_Sales[[#This Row],[Cost_per_Unit]]*tbl_Sales[[#This Row],[Quantity]]</f>
        <v>134.6</v>
      </c>
      <c r="N678" s="6">
        <f>tbl_Sales[[#This Row],[Sales]]-tbl_Sales[[#This Row],[Total_Cost]]</f>
        <v>195.04</v>
      </c>
    </row>
    <row r="679" spans="1:14">
      <c r="A679" t="s">
        <v>683</v>
      </c>
      <c r="B679" s="4">
        <v>45221</v>
      </c>
      <c r="C679" t="s">
        <v>7326</v>
      </c>
      <c r="D679" t="str">
        <f>VLOOKUP(Sales_Data!$C679,tbl_Customers[],2,FALSE)</f>
        <v>Customer_640</v>
      </c>
      <c r="E679" t="str">
        <f>VLOOKUP(tbl_Sales[[#This Row],[Customer_ID]],tbl_Customers[],5,0)</f>
        <v>East</v>
      </c>
      <c r="F679" t="s">
        <v>8557</v>
      </c>
      <c r="G679" t="str">
        <f>VLOOKUP(Sales_Data!$F679,tbl_Products[],2,FALSE)</f>
        <v>Product_71</v>
      </c>
      <c r="H679" t="str">
        <f>VLOOKUP(tbl_Sales[[#This Row],[Product_ID]],tbl_Products[],3,0)</f>
        <v>Electronics</v>
      </c>
      <c r="I679">
        <v>7</v>
      </c>
      <c r="J679" s="10">
        <f>VLOOKUP(tbl_Sales[[#This Row],[Product_ID]],tbl_Products[],4,0)</f>
        <v>34.61</v>
      </c>
      <c r="K679" s="6">
        <v>25.92</v>
      </c>
      <c r="L679" s="6">
        <f>tbl_Sales[[#This Row],[Price_per_Unit]]*tbl_Sales[[#This Row],[Quantity]]</f>
        <v>181.44</v>
      </c>
      <c r="M679" s="6">
        <f>tbl_Sales[[#This Row],[Cost_per_Unit]]*tbl_Sales[[#This Row],[Quantity]]</f>
        <v>242.26999999999998</v>
      </c>
      <c r="N679" s="6">
        <f>tbl_Sales[[#This Row],[Sales]]-tbl_Sales[[#This Row],[Total_Cost]]</f>
        <v>-60.829999999999984</v>
      </c>
    </row>
    <row r="680" spans="1:14">
      <c r="A680" t="s">
        <v>684</v>
      </c>
      <c r="B680" s="4">
        <v>45121</v>
      </c>
      <c r="C680" t="s">
        <v>7013</v>
      </c>
      <c r="D680" t="str">
        <f>VLOOKUP(Sales_Data!$C680,tbl_Customers[],2,FALSE)</f>
        <v>Customer_1256</v>
      </c>
      <c r="E680" t="str">
        <f>VLOOKUP(tbl_Sales[[#This Row],[Customer_ID]],tbl_Customers[],5,0)</f>
        <v>North</v>
      </c>
      <c r="F680" t="s">
        <v>8499</v>
      </c>
      <c r="G680" t="str">
        <f>VLOOKUP(Sales_Data!$F680,tbl_Products[],2,FALSE)</f>
        <v>Product_30</v>
      </c>
      <c r="H680" t="str">
        <f>VLOOKUP(tbl_Sales[[#This Row],[Product_ID]],tbl_Products[],3,0)</f>
        <v>Apparel</v>
      </c>
      <c r="I680">
        <v>4</v>
      </c>
      <c r="J680" s="10">
        <f>VLOOKUP(tbl_Sales[[#This Row],[Product_ID]],tbl_Products[],4,0)</f>
        <v>49.21</v>
      </c>
      <c r="K680" s="6">
        <v>57.21</v>
      </c>
      <c r="L680" s="6">
        <f>tbl_Sales[[#This Row],[Price_per_Unit]]*tbl_Sales[[#This Row],[Quantity]]</f>
        <v>228.84</v>
      </c>
      <c r="M680" s="6">
        <f>tbl_Sales[[#This Row],[Cost_per_Unit]]*tbl_Sales[[#This Row],[Quantity]]</f>
        <v>196.84</v>
      </c>
      <c r="N680" s="6">
        <f>tbl_Sales[[#This Row],[Sales]]-tbl_Sales[[#This Row],[Total_Cost]]</f>
        <v>32</v>
      </c>
    </row>
    <row r="681" spans="1:14">
      <c r="A681" t="s">
        <v>685</v>
      </c>
      <c r="B681" s="4">
        <v>45171</v>
      </c>
      <c r="C681" t="s">
        <v>7490</v>
      </c>
      <c r="D681" t="str">
        <f>VLOOKUP(Sales_Data!$C681,tbl_Customers[],2,FALSE)</f>
        <v>Customer_109</v>
      </c>
      <c r="E681" t="str">
        <f>VLOOKUP(tbl_Sales[[#This Row],[Customer_ID]],tbl_Customers[],5,0)</f>
        <v>East</v>
      </c>
      <c r="F681" t="s">
        <v>8564</v>
      </c>
      <c r="G681" t="str">
        <f>VLOOKUP(Sales_Data!$F681,tbl_Products[],2,FALSE)</f>
        <v>Product_8</v>
      </c>
      <c r="H681" t="str">
        <f>VLOOKUP(tbl_Sales[[#This Row],[Product_ID]],tbl_Products[],3,0)</f>
        <v>Electronics</v>
      </c>
      <c r="I681">
        <v>9</v>
      </c>
      <c r="J681" s="10">
        <f>VLOOKUP(tbl_Sales[[#This Row],[Product_ID]],tbl_Products[],4,0)</f>
        <v>22.03</v>
      </c>
      <c r="K681" s="6">
        <v>36.57</v>
      </c>
      <c r="L681" s="6">
        <f>tbl_Sales[[#This Row],[Price_per_Unit]]*tbl_Sales[[#This Row],[Quantity]]</f>
        <v>329.13</v>
      </c>
      <c r="M681" s="6">
        <f>tbl_Sales[[#This Row],[Cost_per_Unit]]*tbl_Sales[[#This Row],[Quantity]]</f>
        <v>198.27</v>
      </c>
      <c r="N681" s="6">
        <f>tbl_Sales[[#This Row],[Sales]]-tbl_Sales[[#This Row],[Total_Cost]]</f>
        <v>130.85999999999999</v>
      </c>
    </row>
    <row r="682" spans="1:14">
      <c r="A682" t="s">
        <v>686</v>
      </c>
      <c r="B682" s="4">
        <v>44930</v>
      </c>
      <c r="C682" t="s">
        <v>7568</v>
      </c>
      <c r="D682" t="str">
        <f>VLOOKUP(Sales_Data!$C682,tbl_Customers[],2,FALSE)</f>
        <v>Customer_704</v>
      </c>
      <c r="E682" t="str">
        <f>VLOOKUP(tbl_Sales[[#This Row],[Customer_ID]],tbl_Customers[],5,0)</f>
        <v>South</v>
      </c>
      <c r="F682" t="s">
        <v>8533</v>
      </c>
      <c r="G682" t="str">
        <f>VLOOKUP(Sales_Data!$F682,tbl_Products[],2,FALSE)</f>
        <v>Product_34</v>
      </c>
      <c r="H682" t="str">
        <f>VLOOKUP(tbl_Sales[[#This Row],[Product_ID]],tbl_Products[],3,0)</f>
        <v>Electronics</v>
      </c>
      <c r="I682">
        <v>5</v>
      </c>
      <c r="J682" s="10">
        <f>VLOOKUP(tbl_Sales[[#This Row],[Product_ID]],tbl_Products[],4,0)</f>
        <v>21.9</v>
      </c>
      <c r="K682" s="6">
        <v>71.75</v>
      </c>
      <c r="L682" s="6">
        <f>tbl_Sales[[#This Row],[Price_per_Unit]]*tbl_Sales[[#This Row],[Quantity]]</f>
        <v>358.75</v>
      </c>
      <c r="M682" s="6">
        <f>tbl_Sales[[#This Row],[Cost_per_Unit]]*tbl_Sales[[#This Row],[Quantity]]</f>
        <v>109.5</v>
      </c>
      <c r="N682" s="6">
        <f>tbl_Sales[[#This Row],[Sales]]-tbl_Sales[[#This Row],[Total_Cost]]</f>
        <v>249.25</v>
      </c>
    </row>
    <row r="683" spans="1:14">
      <c r="A683" t="s">
        <v>687</v>
      </c>
      <c r="B683" s="4">
        <v>45107</v>
      </c>
      <c r="C683" t="s">
        <v>7569</v>
      </c>
      <c r="D683" t="str">
        <f>VLOOKUP(Sales_Data!$C683,tbl_Customers[],2,FALSE)</f>
        <v>Customer_1096</v>
      </c>
      <c r="E683" t="str">
        <f>VLOOKUP(tbl_Sales[[#This Row],[Customer_ID]],tbl_Customers[],5,0)</f>
        <v>North</v>
      </c>
      <c r="F683" t="s">
        <v>8511</v>
      </c>
      <c r="G683" t="str">
        <f>VLOOKUP(Sales_Data!$F683,tbl_Products[],2,FALSE)</f>
        <v>Product_33</v>
      </c>
      <c r="H683" t="str">
        <f>VLOOKUP(tbl_Sales[[#This Row],[Product_ID]],tbl_Products[],3,0)</f>
        <v>Electronics</v>
      </c>
      <c r="I683">
        <v>7</v>
      </c>
      <c r="J683" s="10">
        <f>VLOOKUP(tbl_Sales[[#This Row],[Product_ID]],tbl_Products[],4,0)</f>
        <v>45.26</v>
      </c>
      <c r="K683" s="6">
        <v>76.17</v>
      </c>
      <c r="L683" s="6">
        <f>tbl_Sales[[#This Row],[Price_per_Unit]]*tbl_Sales[[#This Row],[Quantity]]</f>
        <v>533.19000000000005</v>
      </c>
      <c r="M683" s="6">
        <f>tbl_Sales[[#This Row],[Cost_per_Unit]]*tbl_Sales[[#This Row],[Quantity]]</f>
        <v>316.82</v>
      </c>
      <c r="N683" s="6">
        <f>tbl_Sales[[#This Row],[Sales]]-tbl_Sales[[#This Row],[Total_Cost]]</f>
        <v>216.37000000000006</v>
      </c>
    </row>
    <row r="684" spans="1:14">
      <c r="A684" t="s">
        <v>688</v>
      </c>
      <c r="B684" s="4">
        <v>45079</v>
      </c>
      <c r="C684" t="s">
        <v>7570</v>
      </c>
      <c r="D684" t="str">
        <f>VLOOKUP(Sales_Data!$C684,tbl_Customers[],2,FALSE)</f>
        <v>Customer_23</v>
      </c>
      <c r="E684" t="str">
        <f>VLOOKUP(tbl_Sales[[#This Row],[Customer_ID]],tbl_Customers[],5,0)</f>
        <v>South</v>
      </c>
      <c r="F684" t="s">
        <v>8496</v>
      </c>
      <c r="G684" t="str">
        <f>VLOOKUP(Sales_Data!$F684,tbl_Products[],2,FALSE)</f>
        <v>Product_3</v>
      </c>
      <c r="H684" t="str">
        <f>VLOOKUP(tbl_Sales[[#This Row],[Product_ID]],tbl_Products[],3,0)</f>
        <v>Health</v>
      </c>
      <c r="I684">
        <v>1</v>
      </c>
      <c r="J684" s="10">
        <f>VLOOKUP(tbl_Sales[[#This Row],[Product_ID]],tbl_Products[],4,0)</f>
        <v>28.91</v>
      </c>
      <c r="K684" s="6">
        <v>86.28</v>
      </c>
      <c r="L684" s="6">
        <f>tbl_Sales[[#This Row],[Price_per_Unit]]*tbl_Sales[[#This Row],[Quantity]]</f>
        <v>86.28</v>
      </c>
      <c r="M684" s="6">
        <f>tbl_Sales[[#This Row],[Cost_per_Unit]]*tbl_Sales[[#This Row],[Quantity]]</f>
        <v>28.91</v>
      </c>
      <c r="N684" s="6">
        <f>tbl_Sales[[#This Row],[Sales]]-tbl_Sales[[#This Row],[Total_Cost]]</f>
        <v>57.370000000000005</v>
      </c>
    </row>
    <row r="685" spans="1:14">
      <c r="A685" t="s">
        <v>689</v>
      </c>
      <c r="B685" s="4">
        <v>45126</v>
      </c>
      <c r="C685" t="s">
        <v>7571</v>
      </c>
      <c r="D685" t="str">
        <f>VLOOKUP(Sales_Data!$C685,tbl_Customers[],2,FALSE)</f>
        <v>Customer_961</v>
      </c>
      <c r="E685" t="str">
        <f>VLOOKUP(tbl_Sales[[#This Row],[Customer_ID]],tbl_Customers[],5,0)</f>
        <v>South</v>
      </c>
      <c r="F685" t="s">
        <v>8515</v>
      </c>
      <c r="G685" t="str">
        <f>VLOOKUP(Sales_Data!$F685,tbl_Products[],2,FALSE)</f>
        <v>Product_46</v>
      </c>
      <c r="H685" t="str">
        <f>VLOOKUP(tbl_Sales[[#This Row],[Product_ID]],tbl_Products[],3,0)</f>
        <v>Health</v>
      </c>
      <c r="I685">
        <v>5</v>
      </c>
      <c r="J685" s="10">
        <f>VLOOKUP(tbl_Sales[[#This Row],[Product_ID]],tbl_Products[],4,0)</f>
        <v>19.34</v>
      </c>
      <c r="K685" s="6">
        <v>40.4</v>
      </c>
      <c r="L685" s="6">
        <f>tbl_Sales[[#This Row],[Price_per_Unit]]*tbl_Sales[[#This Row],[Quantity]]</f>
        <v>202</v>
      </c>
      <c r="M685" s="6">
        <f>tbl_Sales[[#This Row],[Cost_per_Unit]]*tbl_Sales[[#This Row],[Quantity]]</f>
        <v>96.7</v>
      </c>
      <c r="N685" s="6">
        <f>tbl_Sales[[#This Row],[Sales]]-tbl_Sales[[#This Row],[Total_Cost]]</f>
        <v>105.3</v>
      </c>
    </row>
    <row r="686" spans="1:14">
      <c r="A686" t="s">
        <v>690</v>
      </c>
      <c r="B686" s="4">
        <v>45141</v>
      </c>
      <c r="C686" t="s">
        <v>7036</v>
      </c>
      <c r="D686" t="str">
        <f>VLOOKUP(Sales_Data!$C686,tbl_Customers[],2,FALSE)</f>
        <v>Customer_930</v>
      </c>
      <c r="E686" t="str">
        <f>VLOOKUP(tbl_Sales[[#This Row],[Customer_ID]],tbl_Customers[],5,0)</f>
        <v>South</v>
      </c>
      <c r="F686" t="s">
        <v>8510</v>
      </c>
      <c r="G686" t="str">
        <f>VLOOKUP(Sales_Data!$F686,tbl_Products[],2,FALSE)</f>
        <v>Product_70</v>
      </c>
      <c r="H686" t="str">
        <f>VLOOKUP(tbl_Sales[[#This Row],[Product_ID]],tbl_Products[],3,0)</f>
        <v>Apparel</v>
      </c>
      <c r="I686">
        <v>3</v>
      </c>
      <c r="J686" s="10">
        <f>VLOOKUP(tbl_Sales[[#This Row],[Product_ID]],tbl_Products[],4,0)</f>
        <v>26.74</v>
      </c>
      <c r="K686" s="6">
        <v>21.93</v>
      </c>
      <c r="L686" s="6">
        <f>tbl_Sales[[#This Row],[Price_per_Unit]]*tbl_Sales[[#This Row],[Quantity]]</f>
        <v>65.789999999999992</v>
      </c>
      <c r="M686" s="6">
        <f>tbl_Sales[[#This Row],[Cost_per_Unit]]*tbl_Sales[[#This Row],[Quantity]]</f>
        <v>80.22</v>
      </c>
      <c r="N686" s="6">
        <f>tbl_Sales[[#This Row],[Sales]]-tbl_Sales[[#This Row],[Total_Cost]]</f>
        <v>-14.430000000000007</v>
      </c>
    </row>
    <row r="687" spans="1:14">
      <c r="A687" t="s">
        <v>691</v>
      </c>
      <c r="B687" s="4">
        <v>45202</v>
      </c>
      <c r="C687" t="s">
        <v>7572</v>
      </c>
      <c r="D687" t="str">
        <f>VLOOKUP(Sales_Data!$C687,tbl_Customers[],2,FALSE)</f>
        <v>Customer_1050</v>
      </c>
      <c r="E687" t="str">
        <f>VLOOKUP(tbl_Sales[[#This Row],[Customer_ID]],tbl_Customers[],5,0)</f>
        <v>South</v>
      </c>
      <c r="F687" t="s">
        <v>8495</v>
      </c>
      <c r="G687" t="str">
        <f>VLOOKUP(Sales_Data!$F687,tbl_Products[],2,FALSE)</f>
        <v>Product_6</v>
      </c>
      <c r="H687" t="str">
        <f>VLOOKUP(tbl_Sales[[#This Row],[Product_ID]],tbl_Products[],3,0)</f>
        <v>Apparel</v>
      </c>
      <c r="I687">
        <v>7</v>
      </c>
      <c r="J687" s="10">
        <f>VLOOKUP(tbl_Sales[[#This Row],[Product_ID]],tbl_Products[],4,0)</f>
        <v>33.65</v>
      </c>
      <c r="K687" s="6">
        <v>94.2</v>
      </c>
      <c r="L687" s="6">
        <f>tbl_Sales[[#This Row],[Price_per_Unit]]*tbl_Sales[[#This Row],[Quantity]]</f>
        <v>659.4</v>
      </c>
      <c r="M687" s="6">
        <f>tbl_Sales[[#This Row],[Cost_per_Unit]]*tbl_Sales[[#This Row],[Quantity]]</f>
        <v>235.54999999999998</v>
      </c>
      <c r="N687" s="6">
        <f>tbl_Sales[[#This Row],[Sales]]-tbl_Sales[[#This Row],[Total_Cost]]</f>
        <v>423.85</v>
      </c>
    </row>
    <row r="688" spans="1:14">
      <c r="A688" t="s">
        <v>692</v>
      </c>
      <c r="B688" s="4">
        <v>45206</v>
      </c>
      <c r="C688" t="s">
        <v>7571</v>
      </c>
      <c r="D688" t="str">
        <f>VLOOKUP(Sales_Data!$C688,tbl_Customers[],2,FALSE)</f>
        <v>Customer_961</v>
      </c>
      <c r="E688" t="str">
        <f>VLOOKUP(tbl_Sales[[#This Row],[Customer_ID]],tbl_Customers[],5,0)</f>
        <v>South</v>
      </c>
      <c r="F688" t="s">
        <v>8565</v>
      </c>
      <c r="G688" t="str">
        <f>VLOOKUP(Sales_Data!$F688,tbl_Products[],2,FALSE)</f>
        <v>Product_31</v>
      </c>
      <c r="H688" t="str">
        <f>VLOOKUP(tbl_Sales[[#This Row],[Product_ID]],tbl_Products[],3,0)</f>
        <v>Apparel</v>
      </c>
      <c r="I688">
        <v>8</v>
      </c>
      <c r="J688" s="10">
        <f>VLOOKUP(tbl_Sales[[#This Row],[Product_ID]],tbl_Products[],4,0)</f>
        <v>3.66</v>
      </c>
      <c r="K688" s="6">
        <v>12.37</v>
      </c>
      <c r="L688" s="6">
        <f>tbl_Sales[[#This Row],[Price_per_Unit]]*tbl_Sales[[#This Row],[Quantity]]</f>
        <v>98.96</v>
      </c>
      <c r="M688" s="6">
        <f>tbl_Sales[[#This Row],[Cost_per_Unit]]*tbl_Sales[[#This Row],[Quantity]]</f>
        <v>29.28</v>
      </c>
      <c r="N688" s="6">
        <f>tbl_Sales[[#This Row],[Sales]]-tbl_Sales[[#This Row],[Total_Cost]]</f>
        <v>69.679999999999993</v>
      </c>
    </row>
    <row r="689" spans="1:14">
      <c r="A689" t="s">
        <v>693</v>
      </c>
      <c r="B689" s="4">
        <v>45235</v>
      </c>
      <c r="C689" t="s">
        <v>7355</v>
      </c>
      <c r="D689" t="str">
        <f>VLOOKUP(Sales_Data!$C689,tbl_Customers[],2,FALSE)</f>
        <v>Customer_1176</v>
      </c>
      <c r="E689" t="str">
        <f>VLOOKUP(tbl_Sales[[#This Row],[Customer_ID]],tbl_Customers[],5,0)</f>
        <v>South</v>
      </c>
      <c r="F689" t="s">
        <v>8509</v>
      </c>
      <c r="G689" t="str">
        <f>VLOOKUP(Sales_Data!$F689,tbl_Products[],2,FALSE)</f>
        <v>Product_45</v>
      </c>
      <c r="H689" t="str">
        <f>VLOOKUP(tbl_Sales[[#This Row],[Product_ID]],tbl_Products[],3,0)</f>
        <v>Home Goods</v>
      </c>
      <c r="I689">
        <v>7</v>
      </c>
      <c r="J689" s="10">
        <f>VLOOKUP(tbl_Sales[[#This Row],[Product_ID]],tbl_Products[],4,0)</f>
        <v>47.88</v>
      </c>
      <c r="K689" s="6">
        <v>62.42</v>
      </c>
      <c r="L689" s="6">
        <f>tbl_Sales[[#This Row],[Price_per_Unit]]*tbl_Sales[[#This Row],[Quantity]]</f>
        <v>436.94</v>
      </c>
      <c r="M689" s="6">
        <f>tbl_Sales[[#This Row],[Cost_per_Unit]]*tbl_Sales[[#This Row],[Quantity]]</f>
        <v>335.16</v>
      </c>
      <c r="N689" s="6">
        <f>tbl_Sales[[#This Row],[Sales]]-tbl_Sales[[#This Row],[Total_Cost]]</f>
        <v>101.77999999999997</v>
      </c>
    </row>
    <row r="690" spans="1:14">
      <c r="A690" t="s">
        <v>694</v>
      </c>
      <c r="B690" s="4">
        <v>45039</v>
      </c>
      <c r="C690" t="s">
        <v>7129</v>
      </c>
      <c r="D690" t="str">
        <f>VLOOKUP(Sales_Data!$C690,tbl_Customers[],2,FALSE)</f>
        <v>Customer_679</v>
      </c>
      <c r="E690" t="str">
        <f>VLOOKUP(tbl_Sales[[#This Row],[Customer_ID]],tbl_Customers[],5,0)</f>
        <v>South</v>
      </c>
      <c r="F690" t="s">
        <v>8530</v>
      </c>
      <c r="G690" t="str">
        <f>VLOOKUP(Sales_Data!$F690,tbl_Products[],2,FALSE)</f>
        <v>Product_14</v>
      </c>
      <c r="H690" t="str">
        <f>VLOOKUP(tbl_Sales[[#This Row],[Product_ID]],tbl_Products[],3,0)</f>
        <v>Toys</v>
      </c>
      <c r="I690">
        <v>9</v>
      </c>
      <c r="J690" s="10">
        <f>VLOOKUP(tbl_Sales[[#This Row],[Product_ID]],tbl_Products[],4,0)</f>
        <v>36.64</v>
      </c>
      <c r="K690" s="6">
        <v>56.18</v>
      </c>
      <c r="L690" s="6">
        <f>tbl_Sales[[#This Row],[Price_per_Unit]]*tbl_Sales[[#This Row],[Quantity]]</f>
        <v>505.62</v>
      </c>
      <c r="M690" s="6">
        <f>tbl_Sales[[#This Row],[Cost_per_Unit]]*tbl_Sales[[#This Row],[Quantity]]</f>
        <v>329.76</v>
      </c>
      <c r="N690" s="6">
        <f>tbl_Sales[[#This Row],[Sales]]-tbl_Sales[[#This Row],[Total_Cost]]</f>
        <v>175.86</v>
      </c>
    </row>
    <row r="691" spans="1:14">
      <c r="A691" t="s">
        <v>695</v>
      </c>
      <c r="B691" s="4">
        <v>45176</v>
      </c>
      <c r="C691" t="s">
        <v>7573</v>
      </c>
      <c r="D691" t="str">
        <f>VLOOKUP(Sales_Data!$C691,tbl_Customers[],2,FALSE)</f>
        <v>Customer_863</v>
      </c>
      <c r="E691" t="str">
        <f>VLOOKUP(tbl_Sales[[#This Row],[Customer_ID]],tbl_Customers[],5,0)</f>
        <v>West</v>
      </c>
      <c r="F691" t="s">
        <v>8566</v>
      </c>
      <c r="G691" t="str">
        <f>VLOOKUP(Sales_Data!$F691,tbl_Products[],2,FALSE)</f>
        <v>Product_10</v>
      </c>
      <c r="H691" t="str">
        <f>VLOOKUP(tbl_Sales[[#This Row],[Product_ID]],tbl_Products[],3,0)</f>
        <v>Apparel</v>
      </c>
      <c r="I691">
        <v>6</v>
      </c>
      <c r="J691" s="10">
        <f>VLOOKUP(tbl_Sales[[#This Row],[Product_ID]],tbl_Products[],4,0)</f>
        <v>14.95</v>
      </c>
      <c r="K691" s="6">
        <v>38.72</v>
      </c>
      <c r="L691" s="6">
        <f>tbl_Sales[[#This Row],[Price_per_Unit]]*tbl_Sales[[#This Row],[Quantity]]</f>
        <v>232.32</v>
      </c>
      <c r="M691" s="6">
        <f>tbl_Sales[[#This Row],[Cost_per_Unit]]*tbl_Sales[[#This Row],[Quantity]]</f>
        <v>89.699999999999989</v>
      </c>
      <c r="N691" s="6">
        <f>tbl_Sales[[#This Row],[Sales]]-tbl_Sales[[#This Row],[Total_Cost]]</f>
        <v>142.62</v>
      </c>
    </row>
    <row r="692" spans="1:14">
      <c r="A692" t="s">
        <v>696</v>
      </c>
      <c r="B692" s="4">
        <v>45039</v>
      </c>
      <c r="C692" t="s">
        <v>7574</v>
      </c>
      <c r="D692" t="str">
        <f>VLOOKUP(Sales_Data!$C692,tbl_Customers[],2,FALSE)</f>
        <v>Customer_723</v>
      </c>
      <c r="E692" t="str">
        <f>VLOOKUP(tbl_Sales[[#This Row],[Customer_ID]],tbl_Customers[],5,0)</f>
        <v>East</v>
      </c>
      <c r="F692" t="s">
        <v>8501</v>
      </c>
      <c r="G692" t="str">
        <f>VLOOKUP(Sales_Data!$F692,tbl_Products[],2,FALSE)</f>
        <v>Product_65</v>
      </c>
      <c r="H692" t="str">
        <f>VLOOKUP(tbl_Sales[[#This Row],[Product_ID]],tbl_Products[],3,0)</f>
        <v>Health</v>
      </c>
      <c r="I692">
        <v>5</v>
      </c>
      <c r="J692" s="10">
        <f>VLOOKUP(tbl_Sales[[#This Row],[Product_ID]],tbl_Products[],4,0)</f>
        <v>37.880000000000003</v>
      </c>
      <c r="K692" s="6">
        <v>32.33</v>
      </c>
      <c r="L692" s="6">
        <f>tbl_Sales[[#This Row],[Price_per_Unit]]*tbl_Sales[[#This Row],[Quantity]]</f>
        <v>161.64999999999998</v>
      </c>
      <c r="M692" s="6">
        <f>tbl_Sales[[#This Row],[Cost_per_Unit]]*tbl_Sales[[#This Row],[Quantity]]</f>
        <v>189.4</v>
      </c>
      <c r="N692" s="6">
        <f>tbl_Sales[[#This Row],[Sales]]-tbl_Sales[[#This Row],[Total_Cost]]</f>
        <v>-27.750000000000028</v>
      </c>
    </row>
    <row r="693" spans="1:14">
      <c r="A693" t="s">
        <v>697</v>
      </c>
      <c r="B693" s="4">
        <v>45066</v>
      </c>
      <c r="C693" t="s">
        <v>7575</v>
      </c>
      <c r="D693" t="str">
        <f>VLOOKUP(Sales_Data!$C693,tbl_Customers[],2,FALSE)</f>
        <v>Customer_604</v>
      </c>
      <c r="E693" t="str">
        <f>VLOOKUP(tbl_Sales[[#This Row],[Customer_ID]],tbl_Customers[],5,0)</f>
        <v>East</v>
      </c>
      <c r="F693" t="s">
        <v>8559</v>
      </c>
      <c r="G693" t="str">
        <f>VLOOKUP(Sales_Data!$F693,tbl_Products[],2,FALSE)</f>
        <v>Product_57</v>
      </c>
      <c r="H693" t="str">
        <f>VLOOKUP(tbl_Sales[[#This Row],[Product_ID]],tbl_Products[],3,0)</f>
        <v>Toys</v>
      </c>
      <c r="I693">
        <v>9</v>
      </c>
      <c r="J693" s="10">
        <f>VLOOKUP(tbl_Sales[[#This Row],[Product_ID]],tbl_Products[],4,0)</f>
        <v>31.85</v>
      </c>
      <c r="K693" s="6">
        <v>13.88</v>
      </c>
      <c r="L693" s="6">
        <f>tbl_Sales[[#This Row],[Price_per_Unit]]*tbl_Sales[[#This Row],[Quantity]]</f>
        <v>124.92</v>
      </c>
      <c r="M693" s="6">
        <f>tbl_Sales[[#This Row],[Cost_per_Unit]]*tbl_Sales[[#This Row],[Quantity]]</f>
        <v>286.65000000000003</v>
      </c>
      <c r="N693" s="6">
        <f>tbl_Sales[[#This Row],[Sales]]-tbl_Sales[[#This Row],[Total_Cost]]</f>
        <v>-161.73000000000002</v>
      </c>
    </row>
    <row r="694" spans="1:14">
      <c r="A694" t="s">
        <v>698</v>
      </c>
      <c r="B694" s="4">
        <v>45150</v>
      </c>
      <c r="C694" t="s">
        <v>7576</v>
      </c>
      <c r="D694" t="str">
        <f>VLOOKUP(Sales_Data!$C694,tbl_Customers[],2,FALSE)</f>
        <v>Customer_593</v>
      </c>
      <c r="E694" t="str">
        <f>VLOOKUP(tbl_Sales[[#This Row],[Customer_ID]],tbl_Customers[],5,0)</f>
        <v>South</v>
      </c>
      <c r="F694" t="s">
        <v>8494</v>
      </c>
      <c r="G694" t="str">
        <f>VLOOKUP(Sales_Data!$F694,tbl_Products[],2,FALSE)</f>
        <v>Product_15</v>
      </c>
      <c r="H694" t="str">
        <f>VLOOKUP(tbl_Sales[[#This Row],[Product_ID]],tbl_Products[],3,0)</f>
        <v>Apparel</v>
      </c>
      <c r="I694">
        <v>3</v>
      </c>
      <c r="J694" s="10">
        <f>VLOOKUP(tbl_Sales[[#This Row],[Product_ID]],tbl_Products[],4,0)</f>
        <v>22.93</v>
      </c>
      <c r="K694" s="6">
        <v>27.97</v>
      </c>
      <c r="L694" s="6">
        <f>tbl_Sales[[#This Row],[Price_per_Unit]]*tbl_Sales[[#This Row],[Quantity]]</f>
        <v>83.91</v>
      </c>
      <c r="M694" s="6">
        <f>tbl_Sales[[#This Row],[Cost_per_Unit]]*tbl_Sales[[#This Row],[Quantity]]</f>
        <v>68.789999999999992</v>
      </c>
      <c r="N694" s="6">
        <f>tbl_Sales[[#This Row],[Sales]]-tbl_Sales[[#This Row],[Total_Cost]]</f>
        <v>15.120000000000005</v>
      </c>
    </row>
    <row r="695" spans="1:14">
      <c r="A695" t="s">
        <v>699</v>
      </c>
      <c r="B695" s="4">
        <v>45175</v>
      </c>
      <c r="C695" t="s">
        <v>7577</v>
      </c>
      <c r="D695" t="str">
        <f>VLOOKUP(Sales_Data!$C695,tbl_Customers[],2,FALSE)</f>
        <v>Customer_344</v>
      </c>
      <c r="E695" t="str">
        <f>VLOOKUP(tbl_Sales[[#This Row],[Customer_ID]],tbl_Customers[],5,0)</f>
        <v>South</v>
      </c>
      <c r="F695" t="s">
        <v>8561</v>
      </c>
      <c r="G695" t="str">
        <f>VLOOKUP(Sales_Data!$F695,tbl_Products[],2,FALSE)</f>
        <v>Product_66</v>
      </c>
      <c r="H695" t="str">
        <f>VLOOKUP(tbl_Sales[[#This Row],[Product_ID]],tbl_Products[],3,0)</f>
        <v>Health</v>
      </c>
      <c r="I695">
        <v>1</v>
      </c>
      <c r="J695" s="10">
        <f>VLOOKUP(tbl_Sales[[#This Row],[Product_ID]],tbl_Products[],4,0)</f>
        <v>1.38</v>
      </c>
      <c r="K695" s="6">
        <v>50.99</v>
      </c>
      <c r="L695" s="6">
        <f>tbl_Sales[[#This Row],[Price_per_Unit]]*tbl_Sales[[#This Row],[Quantity]]</f>
        <v>50.99</v>
      </c>
      <c r="M695" s="6">
        <f>tbl_Sales[[#This Row],[Cost_per_Unit]]*tbl_Sales[[#This Row],[Quantity]]</f>
        <v>1.38</v>
      </c>
      <c r="N695" s="6">
        <f>tbl_Sales[[#This Row],[Sales]]-tbl_Sales[[#This Row],[Total_Cost]]</f>
        <v>49.61</v>
      </c>
    </row>
    <row r="696" spans="1:14">
      <c r="A696" t="s">
        <v>700</v>
      </c>
      <c r="B696" s="4">
        <v>44941</v>
      </c>
      <c r="C696" t="s">
        <v>7239</v>
      </c>
      <c r="D696" t="str">
        <f>VLOOKUP(Sales_Data!$C696,tbl_Customers[],2,FALSE)</f>
        <v>Customer_73</v>
      </c>
      <c r="E696" t="str">
        <f>VLOOKUP(tbl_Sales[[#This Row],[Customer_ID]],tbl_Customers[],5,0)</f>
        <v>West</v>
      </c>
      <c r="F696" t="s">
        <v>8566</v>
      </c>
      <c r="G696" t="str">
        <f>VLOOKUP(Sales_Data!$F696,tbl_Products[],2,FALSE)</f>
        <v>Product_10</v>
      </c>
      <c r="H696" t="str">
        <f>VLOOKUP(tbl_Sales[[#This Row],[Product_ID]],tbl_Products[],3,0)</f>
        <v>Apparel</v>
      </c>
      <c r="I696">
        <v>6</v>
      </c>
      <c r="J696" s="10">
        <f>VLOOKUP(tbl_Sales[[#This Row],[Product_ID]],tbl_Products[],4,0)</f>
        <v>14.95</v>
      </c>
      <c r="K696" s="6">
        <v>8.1999999999999993</v>
      </c>
      <c r="L696" s="6">
        <f>tbl_Sales[[#This Row],[Price_per_Unit]]*tbl_Sales[[#This Row],[Quantity]]</f>
        <v>49.199999999999996</v>
      </c>
      <c r="M696" s="6">
        <f>tbl_Sales[[#This Row],[Cost_per_Unit]]*tbl_Sales[[#This Row],[Quantity]]</f>
        <v>89.699999999999989</v>
      </c>
      <c r="N696" s="6">
        <f>tbl_Sales[[#This Row],[Sales]]-tbl_Sales[[#This Row],[Total_Cost]]</f>
        <v>-40.499999999999993</v>
      </c>
    </row>
    <row r="697" spans="1:14">
      <c r="A697" t="s">
        <v>701</v>
      </c>
      <c r="B697" s="4">
        <v>45126</v>
      </c>
      <c r="C697" t="s">
        <v>7578</v>
      </c>
      <c r="D697" t="str">
        <f>VLOOKUP(Sales_Data!$C697,tbl_Customers[],2,FALSE)</f>
        <v>Customer_1424</v>
      </c>
      <c r="E697" t="str">
        <f>VLOOKUP(tbl_Sales[[#This Row],[Customer_ID]],tbl_Customers[],5,0)</f>
        <v>West</v>
      </c>
      <c r="F697" t="s">
        <v>8565</v>
      </c>
      <c r="G697" t="str">
        <f>VLOOKUP(Sales_Data!$F697,tbl_Products[],2,FALSE)</f>
        <v>Product_31</v>
      </c>
      <c r="H697" t="str">
        <f>VLOOKUP(tbl_Sales[[#This Row],[Product_ID]],tbl_Products[],3,0)</f>
        <v>Apparel</v>
      </c>
      <c r="I697">
        <v>8</v>
      </c>
      <c r="J697" s="10">
        <f>VLOOKUP(tbl_Sales[[#This Row],[Product_ID]],tbl_Products[],4,0)</f>
        <v>3.66</v>
      </c>
      <c r="K697" s="6">
        <v>98.18</v>
      </c>
      <c r="L697" s="6">
        <f>tbl_Sales[[#This Row],[Price_per_Unit]]*tbl_Sales[[#This Row],[Quantity]]</f>
        <v>785.44</v>
      </c>
      <c r="M697" s="6">
        <f>tbl_Sales[[#This Row],[Cost_per_Unit]]*tbl_Sales[[#This Row],[Quantity]]</f>
        <v>29.28</v>
      </c>
      <c r="N697" s="6">
        <f>tbl_Sales[[#This Row],[Sales]]-tbl_Sales[[#This Row],[Total_Cost]]</f>
        <v>756.16000000000008</v>
      </c>
    </row>
    <row r="698" spans="1:14">
      <c r="A698" t="s">
        <v>702</v>
      </c>
      <c r="B698" s="4">
        <v>45099</v>
      </c>
      <c r="C698" t="s">
        <v>7579</v>
      </c>
      <c r="D698" t="str">
        <f>VLOOKUP(Sales_Data!$C698,tbl_Customers[],2,FALSE)</f>
        <v>Customer_1224</v>
      </c>
      <c r="E698" t="str">
        <f>VLOOKUP(tbl_Sales[[#This Row],[Customer_ID]],tbl_Customers[],5,0)</f>
        <v>South</v>
      </c>
      <c r="F698" t="s">
        <v>8526</v>
      </c>
      <c r="G698" t="str">
        <f>VLOOKUP(Sales_Data!$F698,tbl_Products[],2,FALSE)</f>
        <v>Product_27</v>
      </c>
      <c r="H698" t="str">
        <f>VLOOKUP(tbl_Sales[[#This Row],[Product_ID]],tbl_Products[],3,0)</f>
        <v>Home Goods</v>
      </c>
      <c r="I698">
        <v>8</v>
      </c>
      <c r="J698" s="10">
        <f>VLOOKUP(tbl_Sales[[#This Row],[Product_ID]],tbl_Products[],4,0)</f>
        <v>35.53</v>
      </c>
      <c r="K698" s="6">
        <v>85.15</v>
      </c>
      <c r="L698" s="6">
        <f>tbl_Sales[[#This Row],[Price_per_Unit]]*tbl_Sales[[#This Row],[Quantity]]</f>
        <v>681.2</v>
      </c>
      <c r="M698" s="6">
        <f>tbl_Sales[[#This Row],[Cost_per_Unit]]*tbl_Sales[[#This Row],[Quantity]]</f>
        <v>284.24</v>
      </c>
      <c r="N698" s="6">
        <f>tbl_Sales[[#This Row],[Sales]]-tbl_Sales[[#This Row],[Total_Cost]]</f>
        <v>396.96000000000004</v>
      </c>
    </row>
    <row r="699" spans="1:14">
      <c r="A699" t="s">
        <v>703</v>
      </c>
      <c r="B699" s="4">
        <v>45269</v>
      </c>
      <c r="C699" t="s">
        <v>7580</v>
      </c>
      <c r="D699" t="str">
        <f>VLOOKUP(Sales_Data!$C699,tbl_Customers[],2,FALSE)</f>
        <v>Customer_623</v>
      </c>
      <c r="E699" t="str">
        <f>VLOOKUP(tbl_Sales[[#This Row],[Customer_ID]],tbl_Customers[],5,0)</f>
        <v>North</v>
      </c>
      <c r="F699" t="s">
        <v>8556</v>
      </c>
      <c r="G699" t="str">
        <f>VLOOKUP(Sales_Data!$F699,tbl_Products[],2,FALSE)</f>
        <v>Product_42</v>
      </c>
      <c r="H699" t="str">
        <f>VLOOKUP(tbl_Sales[[#This Row],[Product_ID]],tbl_Products[],3,0)</f>
        <v>Electronics</v>
      </c>
      <c r="I699">
        <v>2</v>
      </c>
      <c r="J699" s="10">
        <f>VLOOKUP(tbl_Sales[[#This Row],[Product_ID]],tbl_Products[],4,0)</f>
        <v>28.03</v>
      </c>
      <c r="K699" s="6">
        <v>36.619999999999997</v>
      </c>
      <c r="L699" s="6">
        <f>tbl_Sales[[#This Row],[Price_per_Unit]]*tbl_Sales[[#This Row],[Quantity]]</f>
        <v>73.239999999999995</v>
      </c>
      <c r="M699" s="6">
        <f>tbl_Sales[[#This Row],[Cost_per_Unit]]*tbl_Sales[[#This Row],[Quantity]]</f>
        <v>56.06</v>
      </c>
      <c r="N699" s="6">
        <f>tbl_Sales[[#This Row],[Sales]]-tbl_Sales[[#This Row],[Total_Cost]]</f>
        <v>17.179999999999993</v>
      </c>
    </row>
    <row r="700" spans="1:14">
      <c r="A700" t="s">
        <v>704</v>
      </c>
      <c r="B700" s="4">
        <v>45274</v>
      </c>
      <c r="C700" t="s">
        <v>7060</v>
      </c>
      <c r="D700" t="str">
        <f>VLOOKUP(Sales_Data!$C700,tbl_Customers[],2,FALSE)</f>
        <v>Customer_1489</v>
      </c>
      <c r="E700" t="str">
        <f>VLOOKUP(tbl_Sales[[#This Row],[Customer_ID]],tbl_Customers[],5,0)</f>
        <v>South</v>
      </c>
      <c r="F700" t="s">
        <v>8524</v>
      </c>
      <c r="G700" t="str">
        <f>VLOOKUP(Sales_Data!$F700,tbl_Products[],2,FALSE)</f>
        <v>Product_74</v>
      </c>
      <c r="H700" t="str">
        <f>VLOOKUP(tbl_Sales[[#This Row],[Product_ID]],tbl_Products[],3,0)</f>
        <v>Home Goods</v>
      </c>
      <c r="I700">
        <v>8</v>
      </c>
      <c r="J700" s="10">
        <f>VLOOKUP(tbl_Sales[[#This Row],[Product_ID]],tbl_Products[],4,0)</f>
        <v>13.9</v>
      </c>
      <c r="K700" s="6">
        <v>85.36</v>
      </c>
      <c r="L700" s="6">
        <f>tbl_Sales[[#This Row],[Price_per_Unit]]*tbl_Sales[[#This Row],[Quantity]]</f>
        <v>682.88</v>
      </c>
      <c r="M700" s="6">
        <f>tbl_Sales[[#This Row],[Cost_per_Unit]]*tbl_Sales[[#This Row],[Quantity]]</f>
        <v>111.2</v>
      </c>
      <c r="N700" s="6">
        <f>tbl_Sales[[#This Row],[Sales]]-tbl_Sales[[#This Row],[Total_Cost]]</f>
        <v>571.67999999999995</v>
      </c>
    </row>
    <row r="701" spans="1:14">
      <c r="A701" t="s">
        <v>705</v>
      </c>
      <c r="B701" s="4">
        <v>45134</v>
      </c>
      <c r="C701" t="s">
        <v>7581</v>
      </c>
      <c r="D701" t="str">
        <f>VLOOKUP(Sales_Data!$C701,tbl_Customers[],2,FALSE)</f>
        <v>Customer_1155</v>
      </c>
      <c r="E701" t="str">
        <f>VLOOKUP(tbl_Sales[[#This Row],[Customer_ID]],tbl_Customers[],5,0)</f>
        <v>East</v>
      </c>
      <c r="F701" t="s">
        <v>8562</v>
      </c>
      <c r="G701" t="str">
        <f>VLOOKUP(Sales_Data!$F701,tbl_Products[],2,FALSE)</f>
        <v>Product_48</v>
      </c>
      <c r="H701" t="str">
        <f>VLOOKUP(tbl_Sales[[#This Row],[Product_ID]],tbl_Products[],3,0)</f>
        <v>Apparel</v>
      </c>
      <c r="I701">
        <v>6</v>
      </c>
      <c r="J701" s="10">
        <f>VLOOKUP(tbl_Sales[[#This Row],[Product_ID]],tbl_Products[],4,0)</f>
        <v>25.33</v>
      </c>
      <c r="K701" s="6">
        <v>45.3</v>
      </c>
      <c r="L701" s="6">
        <f>tbl_Sales[[#This Row],[Price_per_Unit]]*tbl_Sales[[#This Row],[Quantity]]</f>
        <v>271.79999999999995</v>
      </c>
      <c r="M701" s="6">
        <f>tbl_Sales[[#This Row],[Cost_per_Unit]]*tbl_Sales[[#This Row],[Quantity]]</f>
        <v>151.97999999999999</v>
      </c>
      <c r="N701" s="6">
        <f>tbl_Sales[[#This Row],[Sales]]-tbl_Sales[[#This Row],[Total_Cost]]</f>
        <v>119.81999999999996</v>
      </c>
    </row>
    <row r="702" spans="1:14">
      <c r="A702" t="s">
        <v>706</v>
      </c>
      <c r="B702" s="4">
        <v>45011</v>
      </c>
      <c r="C702" t="s">
        <v>7582</v>
      </c>
      <c r="D702" t="str">
        <f>VLOOKUP(Sales_Data!$C702,tbl_Customers[],2,FALSE)</f>
        <v>Customer_534</v>
      </c>
      <c r="E702" t="str">
        <f>VLOOKUP(tbl_Sales[[#This Row],[Customer_ID]],tbl_Customers[],5,0)</f>
        <v>West</v>
      </c>
      <c r="F702" t="s">
        <v>8535</v>
      </c>
      <c r="G702" t="str">
        <f>VLOOKUP(Sales_Data!$F702,tbl_Products[],2,FALSE)</f>
        <v>Product_54</v>
      </c>
      <c r="H702" t="str">
        <f>VLOOKUP(tbl_Sales[[#This Row],[Product_ID]],tbl_Products[],3,0)</f>
        <v>Apparel</v>
      </c>
      <c r="I702">
        <v>5</v>
      </c>
      <c r="J702" s="10">
        <f>VLOOKUP(tbl_Sales[[#This Row],[Product_ID]],tbl_Products[],4,0)</f>
        <v>1.35</v>
      </c>
      <c r="K702" s="6">
        <v>21.51</v>
      </c>
      <c r="L702" s="6">
        <f>tbl_Sales[[#This Row],[Price_per_Unit]]*tbl_Sales[[#This Row],[Quantity]]</f>
        <v>107.55000000000001</v>
      </c>
      <c r="M702" s="6">
        <f>tbl_Sales[[#This Row],[Cost_per_Unit]]*tbl_Sales[[#This Row],[Quantity]]</f>
        <v>6.75</v>
      </c>
      <c r="N702" s="6">
        <f>tbl_Sales[[#This Row],[Sales]]-tbl_Sales[[#This Row],[Total_Cost]]</f>
        <v>100.80000000000001</v>
      </c>
    </row>
    <row r="703" spans="1:14">
      <c r="A703" t="s">
        <v>707</v>
      </c>
      <c r="B703" s="4">
        <v>45166</v>
      </c>
      <c r="C703" t="s">
        <v>7460</v>
      </c>
      <c r="D703" t="str">
        <f>VLOOKUP(Sales_Data!$C703,tbl_Customers[],2,FALSE)</f>
        <v>Customer_126</v>
      </c>
      <c r="E703" t="str">
        <f>VLOOKUP(tbl_Sales[[#This Row],[Customer_ID]],tbl_Customers[],5,0)</f>
        <v>North</v>
      </c>
      <c r="F703" t="s">
        <v>8566</v>
      </c>
      <c r="G703" t="str">
        <f>VLOOKUP(Sales_Data!$F703,tbl_Products[],2,FALSE)</f>
        <v>Product_10</v>
      </c>
      <c r="H703" t="str">
        <f>VLOOKUP(tbl_Sales[[#This Row],[Product_ID]],tbl_Products[],3,0)</f>
        <v>Apparel</v>
      </c>
      <c r="I703">
        <v>9</v>
      </c>
      <c r="J703" s="10">
        <f>VLOOKUP(tbl_Sales[[#This Row],[Product_ID]],tbl_Products[],4,0)</f>
        <v>14.95</v>
      </c>
      <c r="K703" s="6">
        <v>75.33</v>
      </c>
      <c r="L703" s="6">
        <f>tbl_Sales[[#This Row],[Price_per_Unit]]*tbl_Sales[[#This Row],[Quantity]]</f>
        <v>677.97</v>
      </c>
      <c r="M703" s="6">
        <f>tbl_Sales[[#This Row],[Cost_per_Unit]]*tbl_Sales[[#This Row],[Quantity]]</f>
        <v>134.54999999999998</v>
      </c>
      <c r="N703" s="6">
        <f>tbl_Sales[[#This Row],[Sales]]-tbl_Sales[[#This Row],[Total_Cost]]</f>
        <v>543.42000000000007</v>
      </c>
    </row>
    <row r="704" spans="1:14">
      <c r="A704" t="s">
        <v>708</v>
      </c>
      <c r="B704" s="4">
        <v>44992</v>
      </c>
      <c r="C704" t="s">
        <v>7171</v>
      </c>
      <c r="D704" t="str">
        <f>VLOOKUP(Sales_Data!$C704,tbl_Customers[],2,FALSE)</f>
        <v>Customer_1289</v>
      </c>
      <c r="E704" t="str">
        <f>VLOOKUP(tbl_Sales[[#This Row],[Customer_ID]],tbl_Customers[],5,0)</f>
        <v>South</v>
      </c>
      <c r="F704" t="s">
        <v>8554</v>
      </c>
      <c r="G704" t="str">
        <f>VLOOKUP(Sales_Data!$F704,tbl_Products[],2,FALSE)</f>
        <v>Product_55</v>
      </c>
      <c r="H704" t="str">
        <f>VLOOKUP(tbl_Sales[[#This Row],[Product_ID]],tbl_Products[],3,0)</f>
        <v>Apparel</v>
      </c>
      <c r="I704">
        <v>8</v>
      </c>
      <c r="J704" s="10">
        <f>VLOOKUP(tbl_Sales[[#This Row],[Product_ID]],tbl_Products[],4,0)</f>
        <v>36.08</v>
      </c>
      <c r="K704" s="6">
        <v>90.91</v>
      </c>
      <c r="L704" s="6">
        <f>tbl_Sales[[#This Row],[Price_per_Unit]]*tbl_Sales[[#This Row],[Quantity]]</f>
        <v>727.28</v>
      </c>
      <c r="M704" s="6">
        <f>tbl_Sales[[#This Row],[Cost_per_Unit]]*tbl_Sales[[#This Row],[Quantity]]</f>
        <v>288.64</v>
      </c>
      <c r="N704" s="6">
        <f>tbl_Sales[[#This Row],[Sales]]-tbl_Sales[[#This Row],[Total_Cost]]</f>
        <v>438.64</v>
      </c>
    </row>
    <row r="705" spans="1:14">
      <c r="A705" t="s">
        <v>709</v>
      </c>
      <c r="B705" s="4">
        <v>45245</v>
      </c>
      <c r="C705" t="s">
        <v>7583</v>
      </c>
      <c r="D705" t="str">
        <f>VLOOKUP(Sales_Data!$C705,tbl_Customers[],2,FALSE)</f>
        <v>Customer_970</v>
      </c>
      <c r="E705" t="str">
        <f>VLOOKUP(tbl_Sales[[#This Row],[Customer_ID]],tbl_Customers[],5,0)</f>
        <v>South</v>
      </c>
      <c r="F705" t="s">
        <v>8540</v>
      </c>
      <c r="G705" t="str">
        <f>VLOOKUP(Sales_Data!$F705,tbl_Products[],2,FALSE)</f>
        <v>Product_37</v>
      </c>
      <c r="H705" t="str">
        <f>VLOOKUP(tbl_Sales[[#This Row],[Product_ID]],tbl_Products[],3,0)</f>
        <v>Toys</v>
      </c>
      <c r="I705">
        <v>2</v>
      </c>
      <c r="J705" s="10">
        <f>VLOOKUP(tbl_Sales[[#This Row],[Product_ID]],tbl_Products[],4,0)</f>
        <v>29.86</v>
      </c>
      <c r="K705" s="6">
        <v>67.38</v>
      </c>
      <c r="L705" s="6">
        <f>tbl_Sales[[#This Row],[Price_per_Unit]]*tbl_Sales[[#This Row],[Quantity]]</f>
        <v>134.76</v>
      </c>
      <c r="M705" s="6">
        <f>tbl_Sales[[#This Row],[Cost_per_Unit]]*tbl_Sales[[#This Row],[Quantity]]</f>
        <v>59.72</v>
      </c>
      <c r="N705" s="6">
        <f>tbl_Sales[[#This Row],[Sales]]-tbl_Sales[[#This Row],[Total_Cost]]</f>
        <v>75.039999999999992</v>
      </c>
    </row>
    <row r="706" spans="1:14">
      <c r="A706" t="s">
        <v>710</v>
      </c>
      <c r="B706" s="4">
        <v>45200</v>
      </c>
      <c r="C706" t="s">
        <v>7584</v>
      </c>
      <c r="D706" t="str">
        <f>VLOOKUP(Sales_Data!$C706,tbl_Customers[],2,FALSE)</f>
        <v>Customer_1185</v>
      </c>
      <c r="E706" t="str">
        <f>VLOOKUP(tbl_Sales[[#This Row],[Customer_ID]],tbl_Customers[],5,0)</f>
        <v>North</v>
      </c>
      <c r="F706" t="s">
        <v>8503</v>
      </c>
      <c r="G706" t="str">
        <f>VLOOKUP(Sales_Data!$F706,tbl_Products[],2,FALSE)</f>
        <v>Product_19</v>
      </c>
      <c r="H706" t="str">
        <f>VLOOKUP(tbl_Sales[[#This Row],[Product_ID]],tbl_Products[],3,0)</f>
        <v>Apparel</v>
      </c>
      <c r="I706">
        <v>1</v>
      </c>
      <c r="J706" s="10">
        <f>VLOOKUP(tbl_Sales[[#This Row],[Product_ID]],tbl_Products[],4,0)</f>
        <v>41.78</v>
      </c>
      <c r="K706" s="6">
        <v>74.680000000000007</v>
      </c>
      <c r="L706" s="6">
        <f>tbl_Sales[[#This Row],[Price_per_Unit]]*tbl_Sales[[#This Row],[Quantity]]</f>
        <v>74.680000000000007</v>
      </c>
      <c r="M706" s="6">
        <f>tbl_Sales[[#This Row],[Cost_per_Unit]]*tbl_Sales[[#This Row],[Quantity]]</f>
        <v>41.78</v>
      </c>
      <c r="N706" s="6">
        <f>tbl_Sales[[#This Row],[Sales]]-tbl_Sales[[#This Row],[Total_Cost]]</f>
        <v>32.900000000000006</v>
      </c>
    </row>
    <row r="707" spans="1:14">
      <c r="A707" t="s">
        <v>711</v>
      </c>
      <c r="B707" s="4">
        <v>44940</v>
      </c>
      <c r="C707" t="s">
        <v>7585</v>
      </c>
      <c r="D707" t="str">
        <f>VLOOKUP(Sales_Data!$C707,tbl_Customers[],2,FALSE)</f>
        <v>Customer_347</v>
      </c>
      <c r="E707" t="str">
        <f>VLOOKUP(tbl_Sales[[#This Row],[Customer_ID]],tbl_Customers[],5,0)</f>
        <v>South</v>
      </c>
      <c r="F707" t="s">
        <v>8522</v>
      </c>
      <c r="G707" t="str">
        <f>VLOOKUP(Sales_Data!$F707,tbl_Products[],2,FALSE)</f>
        <v>Product_4</v>
      </c>
      <c r="H707" t="str">
        <f>VLOOKUP(tbl_Sales[[#This Row],[Product_ID]],tbl_Products[],3,0)</f>
        <v>Toys</v>
      </c>
      <c r="I707">
        <v>5</v>
      </c>
      <c r="J707" s="10">
        <f>VLOOKUP(tbl_Sales[[#This Row],[Product_ID]],tbl_Products[],4,0)</f>
        <v>14.75</v>
      </c>
      <c r="K707" s="6">
        <v>74.489999999999995</v>
      </c>
      <c r="L707" s="6">
        <f>tbl_Sales[[#This Row],[Price_per_Unit]]*tbl_Sales[[#This Row],[Quantity]]</f>
        <v>372.45</v>
      </c>
      <c r="M707" s="6">
        <f>tbl_Sales[[#This Row],[Cost_per_Unit]]*tbl_Sales[[#This Row],[Quantity]]</f>
        <v>73.75</v>
      </c>
      <c r="N707" s="6">
        <f>tbl_Sales[[#This Row],[Sales]]-tbl_Sales[[#This Row],[Total_Cost]]</f>
        <v>298.7</v>
      </c>
    </row>
    <row r="708" spans="1:14">
      <c r="A708" t="s">
        <v>712</v>
      </c>
      <c r="B708" s="4">
        <v>45128</v>
      </c>
      <c r="C708" t="s">
        <v>7586</v>
      </c>
      <c r="D708" t="str">
        <f>VLOOKUP(Sales_Data!$C708,tbl_Customers[],2,FALSE)</f>
        <v>Customer_1174</v>
      </c>
      <c r="E708" t="str">
        <f>VLOOKUP(tbl_Sales[[#This Row],[Customer_ID]],tbl_Customers[],5,0)</f>
        <v>West</v>
      </c>
      <c r="F708" t="s">
        <v>8556</v>
      </c>
      <c r="G708" t="str">
        <f>VLOOKUP(Sales_Data!$F708,tbl_Products[],2,FALSE)</f>
        <v>Product_42</v>
      </c>
      <c r="H708" t="str">
        <f>VLOOKUP(tbl_Sales[[#This Row],[Product_ID]],tbl_Products[],3,0)</f>
        <v>Electronics</v>
      </c>
      <c r="I708">
        <v>9</v>
      </c>
      <c r="J708" s="10">
        <f>VLOOKUP(tbl_Sales[[#This Row],[Product_ID]],tbl_Products[],4,0)</f>
        <v>28.03</v>
      </c>
      <c r="K708" s="6">
        <v>74.83</v>
      </c>
      <c r="L708" s="6">
        <f>tbl_Sales[[#This Row],[Price_per_Unit]]*tbl_Sales[[#This Row],[Quantity]]</f>
        <v>673.47</v>
      </c>
      <c r="M708" s="6">
        <f>tbl_Sales[[#This Row],[Cost_per_Unit]]*tbl_Sales[[#This Row],[Quantity]]</f>
        <v>252.27</v>
      </c>
      <c r="N708" s="6">
        <f>tbl_Sales[[#This Row],[Sales]]-tbl_Sales[[#This Row],[Total_Cost]]</f>
        <v>421.20000000000005</v>
      </c>
    </row>
    <row r="709" spans="1:14">
      <c r="A709" t="s">
        <v>713</v>
      </c>
      <c r="B709" s="4">
        <v>45230</v>
      </c>
      <c r="C709" t="s">
        <v>7076</v>
      </c>
      <c r="D709" t="str">
        <f>VLOOKUP(Sales_Data!$C709,tbl_Customers[],2,FALSE)</f>
        <v>Customer_106</v>
      </c>
      <c r="E709" t="str">
        <f>VLOOKUP(tbl_Sales[[#This Row],[Customer_ID]],tbl_Customers[],5,0)</f>
        <v>South</v>
      </c>
      <c r="F709" t="s">
        <v>8512</v>
      </c>
      <c r="G709" t="str">
        <f>VLOOKUP(Sales_Data!$F709,tbl_Products[],2,FALSE)</f>
        <v>Product_47</v>
      </c>
      <c r="H709" t="str">
        <f>VLOOKUP(tbl_Sales[[#This Row],[Product_ID]],tbl_Products[],3,0)</f>
        <v>Home Goods</v>
      </c>
      <c r="I709">
        <v>8</v>
      </c>
      <c r="J709" s="10">
        <f>VLOOKUP(tbl_Sales[[#This Row],[Product_ID]],tbl_Products[],4,0)</f>
        <v>22.66</v>
      </c>
      <c r="K709" s="6">
        <v>86.89</v>
      </c>
      <c r="L709" s="6">
        <f>tbl_Sales[[#This Row],[Price_per_Unit]]*tbl_Sales[[#This Row],[Quantity]]</f>
        <v>695.12</v>
      </c>
      <c r="M709" s="6">
        <f>tbl_Sales[[#This Row],[Cost_per_Unit]]*tbl_Sales[[#This Row],[Quantity]]</f>
        <v>181.28</v>
      </c>
      <c r="N709" s="6">
        <f>tbl_Sales[[#This Row],[Sales]]-tbl_Sales[[#This Row],[Total_Cost]]</f>
        <v>513.84</v>
      </c>
    </row>
    <row r="710" spans="1:14">
      <c r="A710" t="s">
        <v>714</v>
      </c>
      <c r="B710" s="4">
        <v>45215</v>
      </c>
      <c r="C710" t="s">
        <v>7587</v>
      </c>
      <c r="D710" t="str">
        <f>VLOOKUP(Sales_Data!$C710,tbl_Customers[],2,FALSE)</f>
        <v>Customer_1345</v>
      </c>
      <c r="E710" t="str">
        <f>VLOOKUP(tbl_Sales[[#This Row],[Customer_ID]],tbl_Customers[],5,0)</f>
        <v>North</v>
      </c>
      <c r="F710" t="s">
        <v>8506</v>
      </c>
      <c r="G710" t="str">
        <f>VLOOKUP(Sales_Data!$F710,tbl_Products[],2,FALSE)</f>
        <v>Product_43</v>
      </c>
      <c r="H710" t="str">
        <f>VLOOKUP(tbl_Sales[[#This Row],[Product_ID]],tbl_Products[],3,0)</f>
        <v>Health</v>
      </c>
      <c r="I710">
        <v>2</v>
      </c>
      <c r="J710" s="10">
        <f>VLOOKUP(tbl_Sales[[#This Row],[Product_ID]],tbl_Products[],4,0)</f>
        <v>4.59</v>
      </c>
      <c r="K710" s="6">
        <v>84.11</v>
      </c>
      <c r="L710" s="6">
        <f>tbl_Sales[[#This Row],[Price_per_Unit]]*tbl_Sales[[#This Row],[Quantity]]</f>
        <v>168.22</v>
      </c>
      <c r="M710" s="6">
        <f>tbl_Sales[[#This Row],[Cost_per_Unit]]*tbl_Sales[[#This Row],[Quantity]]</f>
        <v>9.18</v>
      </c>
      <c r="N710" s="6">
        <f>tbl_Sales[[#This Row],[Sales]]-tbl_Sales[[#This Row],[Total_Cost]]</f>
        <v>159.04</v>
      </c>
    </row>
    <row r="711" spans="1:14">
      <c r="A711" t="s">
        <v>715</v>
      </c>
      <c r="B711" s="4">
        <v>45266</v>
      </c>
      <c r="C711" t="s">
        <v>7588</v>
      </c>
      <c r="D711" t="str">
        <f>VLOOKUP(Sales_Data!$C711,tbl_Customers[],2,FALSE)</f>
        <v>Customer_598</v>
      </c>
      <c r="E711" t="str">
        <f>VLOOKUP(tbl_Sales[[#This Row],[Customer_ID]],tbl_Customers[],5,0)</f>
        <v>North</v>
      </c>
      <c r="F711" t="s">
        <v>8519</v>
      </c>
      <c r="G711" t="str">
        <f>VLOOKUP(Sales_Data!$F711,tbl_Products[],2,FALSE)</f>
        <v>Product_53</v>
      </c>
      <c r="H711" t="str">
        <f>VLOOKUP(tbl_Sales[[#This Row],[Product_ID]],tbl_Products[],3,0)</f>
        <v>Electronics</v>
      </c>
      <c r="I711">
        <v>9</v>
      </c>
      <c r="J711" s="10">
        <f>VLOOKUP(tbl_Sales[[#This Row],[Product_ID]],tbl_Products[],4,0)</f>
        <v>21.34</v>
      </c>
      <c r="K711" s="6">
        <v>23.6</v>
      </c>
      <c r="L711" s="6">
        <f>tbl_Sales[[#This Row],[Price_per_Unit]]*tbl_Sales[[#This Row],[Quantity]]</f>
        <v>212.4</v>
      </c>
      <c r="M711" s="6">
        <f>tbl_Sales[[#This Row],[Cost_per_Unit]]*tbl_Sales[[#This Row],[Quantity]]</f>
        <v>192.06</v>
      </c>
      <c r="N711" s="6">
        <f>tbl_Sales[[#This Row],[Sales]]-tbl_Sales[[#This Row],[Total_Cost]]</f>
        <v>20.340000000000003</v>
      </c>
    </row>
    <row r="712" spans="1:14">
      <c r="A712" t="s">
        <v>716</v>
      </c>
      <c r="B712" s="4">
        <v>44940</v>
      </c>
      <c r="C712" t="s">
        <v>7589</v>
      </c>
      <c r="D712" t="str">
        <f>VLOOKUP(Sales_Data!$C712,tbl_Customers[],2,FALSE)</f>
        <v>Customer_1279</v>
      </c>
      <c r="E712" t="str">
        <f>VLOOKUP(tbl_Sales[[#This Row],[Customer_ID]],tbl_Customers[],5,0)</f>
        <v>West</v>
      </c>
      <c r="F712" t="s">
        <v>8562</v>
      </c>
      <c r="G712" t="str">
        <f>VLOOKUP(Sales_Data!$F712,tbl_Products[],2,FALSE)</f>
        <v>Product_48</v>
      </c>
      <c r="H712" t="str">
        <f>VLOOKUP(tbl_Sales[[#This Row],[Product_ID]],tbl_Products[],3,0)</f>
        <v>Apparel</v>
      </c>
      <c r="I712">
        <v>3</v>
      </c>
      <c r="J712" s="10">
        <f>VLOOKUP(tbl_Sales[[#This Row],[Product_ID]],tbl_Products[],4,0)</f>
        <v>25.33</v>
      </c>
      <c r="K712" s="6">
        <v>94.88</v>
      </c>
      <c r="L712" s="6">
        <f>tbl_Sales[[#This Row],[Price_per_Unit]]*tbl_Sales[[#This Row],[Quantity]]</f>
        <v>284.64</v>
      </c>
      <c r="M712" s="6">
        <f>tbl_Sales[[#This Row],[Cost_per_Unit]]*tbl_Sales[[#This Row],[Quantity]]</f>
        <v>75.989999999999995</v>
      </c>
      <c r="N712" s="6">
        <f>tbl_Sales[[#This Row],[Sales]]-tbl_Sales[[#This Row],[Total_Cost]]</f>
        <v>208.64999999999998</v>
      </c>
    </row>
    <row r="713" spans="1:14">
      <c r="A713" t="s">
        <v>717</v>
      </c>
      <c r="B713" s="4">
        <v>44969</v>
      </c>
      <c r="C713" t="s">
        <v>7590</v>
      </c>
      <c r="D713" t="str">
        <f>VLOOKUP(Sales_Data!$C713,tbl_Customers[],2,FALSE)</f>
        <v>Customer_56</v>
      </c>
      <c r="E713" t="str">
        <f>VLOOKUP(tbl_Sales[[#This Row],[Customer_ID]],tbl_Customers[],5,0)</f>
        <v>North</v>
      </c>
      <c r="F713" t="s">
        <v>8493</v>
      </c>
      <c r="G713" t="str">
        <f>VLOOKUP(Sales_Data!$F713,tbl_Products[],2,FALSE)</f>
        <v>Product_61</v>
      </c>
      <c r="H713" t="str">
        <f>VLOOKUP(tbl_Sales[[#This Row],[Product_ID]],tbl_Products[],3,0)</f>
        <v>Health</v>
      </c>
      <c r="I713">
        <v>5</v>
      </c>
      <c r="J713" s="10">
        <f>VLOOKUP(tbl_Sales[[#This Row],[Product_ID]],tbl_Products[],4,0)</f>
        <v>47.78</v>
      </c>
      <c r="K713" s="6">
        <v>90.35</v>
      </c>
      <c r="L713" s="6">
        <f>tbl_Sales[[#This Row],[Price_per_Unit]]*tbl_Sales[[#This Row],[Quantity]]</f>
        <v>451.75</v>
      </c>
      <c r="M713" s="6">
        <f>tbl_Sales[[#This Row],[Cost_per_Unit]]*tbl_Sales[[#This Row],[Quantity]]</f>
        <v>238.9</v>
      </c>
      <c r="N713" s="6">
        <f>tbl_Sales[[#This Row],[Sales]]-tbl_Sales[[#This Row],[Total_Cost]]</f>
        <v>212.85</v>
      </c>
    </row>
    <row r="714" spans="1:14">
      <c r="A714" t="s">
        <v>718</v>
      </c>
      <c r="B714" s="4">
        <v>45256</v>
      </c>
      <c r="C714" t="s">
        <v>7591</v>
      </c>
      <c r="D714" t="str">
        <f>VLOOKUP(Sales_Data!$C714,tbl_Customers[],2,FALSE)</f>
        <v>Customer_588</v>
      </c>
      <c r="E714" t="str">
        <f>VLOOKUP(tbl_Sales[[#This Row],[Customer_ID]],tbl_Customers[],5,0)</f>
        <v>South</v>
      </c>
      <c r="F714" t="s">
        <v>8498</v>
      </c>
      <c r="G714" t="str">
        <f>VLOOKUP(Sales_Data!$F714,tbl_Products[],2,FALSE)</f>
        <v>Product_38</v>
      </c>
      <c r="H714" t="str">
        <f>VLOOKUP(tbl_Sales[[#This Row],[Product_ID]],tbl_Products[],3,0)</f>
        <v>Toys</v>
      </c>
      <c r="I714">
        <v>7</v>
      </c>
      <c r="J714" s="10">
        <f>VLOOKUP(tbl_Sales[[#This Row],[Product_ID]],tbl_Products[],4,0)</f>
        <v>35.82</v>
      </c>
      <c r="K714" s="6">
        <v>41.01</v>
      </c>
      <c r="L714" s="6">
        <f>tbl_Sales[[#This Row],[Price_per_Unit]]*tbl_Sales[[#This Row],[Quantity]]</f>
        <v>287.07</v>
      </c>
      <c r="M714" s="6">
        <f>tbl_Sales[[#This Row],[Cost_per_Unit]]*tbl_Sales[[#This Row],[Quantity]]</f>
        <v>250.74</v>
      </c>
      <c r="N714" s="6">
        <f>tbl_Sales[[#This Row],[Sales]]-tbl_Sales[[#This Row],[Total_Cost]]</f>
        <v>36.329999999999984</v>
      </c>
    </row>
    <row r="715" spans="1:14">
      <c r="A715" t="s">
        <v>719</v>
      </c>
      <c r="B715" s="4">
        <v>45146</v>
      </c>
      <c r="C715" t="s">
        <v>7592</v>
      </c>
      <c r="D715" t="str">
        <f>VLOOKUP(Sales_Data!$C715,tbl_Customers[],2,FALSE)</f>
        <v>Customer_993</v>
      </c>
      <c r="E715" t="str">
        <f>VLOOKUP(tbl_Sales[[#This Row],[Customer_ID]],tbl_Customers[],5,0)</f>
        <v>East</v>
      </c>
      <c r="F715" t="s">
        <v>8522</v>
      </c>
      <c r="G715" t="str">
        <f>VLOOKUP(Sales_Data!$F715,tbl_Products[],2,FALSE)</f>
        <v>Product_4</v>
      </c>
      <c r="H715" t="str">
        <f>VLOOKUP(tbl_Sales[[#This Row],[Product_ID]],tbl_Products[],3,0)</f>
        <v>Toys</v>
      </c>
      <c r="I715">
        <v>6</v>
      </c>
      <c r="J715" s="10">
        <f>VLOOKUP(tbl_Sales[[#This Row],[Product_ID]],tbl_Products[],4,0)</f>
        <v>14.75</v>
      </c>
      <c r="K715" s="6">
        <v>48.01</v>
      </c>
      <c r="L715" s="6">
        <f>tbl_Sales[[#This Row],[Price_per_Unit]]*tbl_Sales[[#This Row],[Quantity]]</f>
        <v>288.06</v>
      </c>
      <c r="M715" s="6">
        <f>tbl_Sales[[#This Row],[Cost_per_Unit]]*tbl_Sales[[#This Row],[Quantity]]</f>
        <v>88.5</v>
      </c>
      <c r="N715" s="6">
        <f>tbl_Sales[[#This Row],[Sales]]-tbl_Sales[[#This Row],[Total_Cost]]</f>
        <v>199.56</v>
      </c>
    </row>
    <row r="716" spans="1:14">
      <c r="A716" t="s">
        <v>720</v>
      </c>
      <c r="B716" s="4">
        <v>44996</v>
      </c>
      <c r="C716" t="s">
        <v>7593</v>
      </c>
      <c r="D716" t="str">
        <f>VLOOKUP(Sales_Data!$C716,tbl_Customers[],2,FALSE)</f>
        <v>Customer_169</v>
      </c>
      <c r="E716" t="str">
        <f>VLOOKUP(tbl_Sales[[#This Row],[Customer_ID]],tbl_Customers[],5,0)</f>
        <v>North</v>
      </c>
      <c r="F716" t="s">
        <v>8544</v>
      </c>
      <c r="G716" t="str">
        <f>VLOOKUP(Sales_Data!$F716,tbl_Products[],2,FALSE)</f>
        <v>Product_21</v>
      </c>
      <c r="H716" t="str">
        <f>VLOOKUP(tbl_Sales[[#This Row],[Product_ID]],tbl_Products[],3,0)</f>
        <v>Toys</v>
      </c>
      <c r="I716">
        <v>1</v>
      </c>
      <c r="J716" s="10">
        <f>VLOOKUP(tbl_Sales[[#This Row],[Product_ID]],tbl_Products[],4,0)</f>
        <v>3.13</v>
      </c>
      <c r="K716" s="6">
        <v>93.04</v>
      </c>
      <c r="L716" s="6">
        <f>tbl_Sales[[#This Row],[Price_per_Unit]]*tbl_Sales[[#This Row],[Quantity]]</f>
        <v>93.04</v>
      </c>
      <c r="M716" s="6">
        <f>tbl_Sales[[#This Row],[Cost_per_Unit]]*tbl_Sales[[#This Row],[Quantity]]</f>
        <v>3.13</v>
      </c>
      <c r="N716" s="6">
        <f>tbl_Sales[[#This Row],[Sales]]-tbl_Sales[[#This Row],[Total_Cost]]</f>
        <v>89.910000000000011</v>
      </c>
    </row>
    <row r="717" spans="1:14">
      <c r="A717" t="s">
        <v>721</v>
      </c>
      <c r="B717" s="4">
        <v>45163</v>
      </c>
      <c r="C717" t="s">
        <v>7594</v>
      </c>
      <c r="D717" t="str">
        <f>VLOOKUP(Sales_Data!$C717,tbl_Customers[],2,FALSE)</f>
        <v>Customer_260</v>
      </c>
      <c r="E717" t="str">
        <f>VLOOKUP(tbl_Sales[[#This Row],[Customer_ID]],tbl_Customers[],5,0)</f>
        <v>West</v>
      </c>
      <c r="F717" t="s">
        <v>8562</v>
      </c>
      <c r="G717" t="str">
        <f>VLOOKUP(Sales_Data!$F717,tbl_Products[],2,FALSE)</f>
        <v>Product_48</v>
      </c>
      <c r="H717" t="str">
        <f>VLOOKUP(tbl_Sales[[#This Row],[Product_ID]],tbl_Products[],3,0)</f>
        <v>Apparel</v>
      </c>
      <c r="I717">
        <v>3</v>
      </c>
      <c r="J717" s="10">
        <f>VLOOKUP(tbl_Sales[[#This Row],[Product_ID]],tbl_Products[],4,0)</f>
        <v>25.33</v>
      </c>
      <c r="K717" s="6">
        <v>95.49</v>
      </c>
      <c r="L717" s="6">
        <f>tbl_Sales[[#This Row],[Price_per_Unit]]*tbl_Sales[[#This Row],[Quantity]]</f>
        <v>286.46999999999997</v>
      </c>
      <c r="M717" s="6">
        <f>tbl_Sales[[#This Row],[Cost_per_Unit]]*tbl_Sales[[#This Row],[Quantity]]</f>
        <v>75.989999999999995</v>
      </c>
      <c r="N717" s="6">
        <f>tbl_Sales[[#This Row],[Sales]]-tbl_Sales[[#This Row],[Total_Cost]]</f>
        <v>210.47999999999996</v>
      </c>
    </row>
    <row r="718" spans="1:14">
      <c r="A718" t="s">
        <v>722</v>
      </c>
      <c r="B718" s="4">
        <v>45020</v>
      </c>
      <c r="C718" t="s">
        <v>7595</v>
      </c>
      <c r="D718" t="str">
        <f>VLOOKUP(Sales_Data!$C718,tbl_Customers[],2,FALSE)</f>
        <v>Customer_1036</v>
      </c>
      <c r="E718" t="str">
        <f>VLOOKUP(tbl_Sales[[#This Row],[Customer_ID]],tbl_Customers[],5,0)</f>
        <v>North</v>
      </c>
      <c r="F718" t="s">
        <v>8495</v>
      </c>
      <c r="G718" t="str">
        <f>VLOOKUP(Sales_Data!$F718,tbl_Products[],2,FALSE)</f>
        <v>Product_6</v>
      </c>
      <c r="H718" t="str">
        <f>VLOOKUP(tbl_Sales[[#This Row],[Product_ID]],tbl_Products[],3,0)</f>
        <v>Apparel</v>
      </c>
      <c r="I718">
        <v>1</v>
      </c>
      <c r="J718" s="10">
        <f>VLOOKUP(tbl_Sales[[#This Row],[Product_ID]],tbl_Products[],4,0)</f>
        <v>33.65</v>
      </c>
      <c r="K718" s="6">
        <v>53.91</v>
      </c>
      <c r="L718" s="6">
        <f>tbl_Sales[[#This Row],[Price_per_Unit]]*tbl_Sales[[#This Row],[Quantity]]</f>
        <v>53.91</v>
      </c>
      <c r="M718" s="6">
        <f>tbl_Sales[[#This Row],[Cost_per_Unit]]*tbl_Sales[[#This Row],[Quantity]]</f>
        <v>33.65</v>
      </c>
      <c r="N718" s="6">
        <f>tbl_Sales[[#This Row],[Sales]]-tbl_Sales[[#This Row],[Total_Cost]]</f>
        <v>20.259999999999998</v>
      </c>
    </row>
    <row r="719" spans="1:14">
      <c r="A719" t="s">
        <v>723</v>
      </c>
      <c r="B719" s="4">
        <v>44952</v>
      </c>
      <c r="C719" t="s">
        <v>7596</v>
      </c>
      <c r="D719" t="str">
        <f>VLOOKUP(Sales_Data!$C719,tbl_Customers[],2,FALSE)</f>
        <v>Customer_158</v>
      </c>
      <c r="E719" t="str">
        <f>VLOOKUP(tbl_Sales[[#This Row],[Customer_ID]],tbl_Customers[],5,0)</f>
        <v>East</v>
      </c>
      <c r="F719" t="s">
        <v>8498</v>
      </c>
      <c r="G719" t="str">
        <f>VLOOKUP(Sales_Data!$F719,tbl_Products[],2,FALSE)</f>
        <v>Product_38</v>
      </c>
      <c r="H719" t="str">
        <f>VLOOKUP(tbl_Sales[[#This Row],[Product_ID]],tbl_Products[],3,0)</f>
        <v>Toys</v>
      </c>
      <c r="I719">
        <v>1</v>
      </c>
      <c r="J719" s="10">
        <f>VLOOKUP(tbl_Sales[[#This Row],[Product_ID]],tbl_Products[],4,0)</f>
        <v>35.82</v>
      </c>
      <c r="K719" s="6">
        <v>30.61</v>
      </c>
      <c r="L719" s="6">
        <f>tbl_Sales[[#This Row],[Price_per_Unit]]*tbl_Sales[[#This Row],[Quantity]]</f>
        <v>30.61</v>
      </c>
      <c r="M719" s="6">
        <f>tbl_Sales[[#This Row],[Cost_per_Unit]]*tbl_Sales[[#This Row],[Quantity]]</f>
        <v>35.82</v>
      </c>
      <c r="N719" s="6">
        <f>tbl_Sales[[#This Row],[Sales]]-tbl_Sales[[#This Row],[Total_Cost]]</f>
        <v>-5.2100000000000009</v>
      </c>
    </row>
    <row r="720" spans="1:14">
      <c r="A720" t="s">
        <v>724</v>
      </c>
      <c r="B720" s="4">
        <v>45060</v>
      </c>
      <c r="C720" t="s">
        <v>7111</v>
      </c>
      <c r="D720" t="str">
        <f>VLOOKUP(Sales_Data!$C720,tbl_Customers[],2,FALSE)</f>
        <v>Customer_570</v>
      </c>
      <c r="E720" t="str">
        <f>VLOOKUP(tbl_Sales[[#This Row],[Customer_ID]],tbl_Customers[],5,0)</f>
        <v>North</v>
      </c>
      <c r="F720" t="s">
        <v>8542</v>
      </c>
      <c r="G720" t="str">
        <f>VLOOKUP(Sales_Data!$F720,tbl_Products[],2,FALSE)</f>
        <v>Product_20</v>
      </c>
      <c r="H720" t="str">
        <f>VLOOKUP(tbl_Sales[[#This Row],[Product_ID]],tbl_Products[],3,0)</f>
        <v>Electronics</v>
      </c>
      <c r="I720">
        <v>9</v>
      </c>
      <c r="J720" s="10">
        <f>VLOOKUP(tbl_Sales[[#This Row],[Product_ID]],tbl_Products[],4,0)</f>
        <v>19.98</v>
      </c>
      <c r="K720" s="6">
        <v>95.86</v>
      </c>
      <c r="L720" s="6">
        <f>tbl_Sales[[#This Row],[Price_per_Unit]]*tbl_Sales[[#This Row],[Quantity]]</f>
        <v>862.74</v>
      </c>
      <c r="M720" s="6">
        <f>tbl_Sales[[#This Row],[Cost_per_Unit]]*tbl_Sales[[#This Row],[Quantity]]</f>
        <v>179.82</v>
      </c>
      <c r="N720" s="6">
        <f>tbl_Sales[[#This Row],[Sales]]-tbl_Sales[[#This Row],[Total_Cost]]</f>
        <v>682.92000000000007</v>
      </c>
    </row>
    <row r="721" spans="1:14">
      <c r="A721" t="s">
        <v>725</v>
      </c>
      <c r="B721" s="4">
        <v>45121</v>
      </c>
      <c r="C721" t="s">
        <v>7597</v>
      </c>
      <c r="D721" t="str">
        <f>VLOOKUP(Sales_Data!$C721,tbl_Customers[],2,FALSE)</f>
        <v>Customer_517</v>
      </c>
      <c r="E721" t="str">
        <f>VLOOKUP(tbl_Sales[[#This Row],[Customer_ID]],tbl_Customers[],5,0)</f>
        <v>West</v>
      </c>
      <c r="F721" t="s">
        <v>8522</v>
      </c>
      <c r="G721" t="str">
        <f>VLOOKUP(Sales_Data!$F721,tbl_Products[],2,FALSE)</f>
        <v>Product_4</v>
      </c>
      <c r="H721" t="str">
        <f>VLOOKUP(tbl_Sales[[#This Row],[Product_ID]],tbl_Products[],3,0)</f>
        <v>Toys</v>
      </c>
      <c r="I721">
        <v>2</v>
      </c>
      <c r="J721" s="10">
        <f>VLOOKUP(tbl_Sales[[#This Row],[Product_ID]],tbl_Products[],4,0)</f>
        <v>14.75</v>
      </c>
      <c r="K721" s="6">
        <v>54.21</v>
      </c>
      <c r="L721" s="6">
        <f>tbl_Sales[[#This Row],[Price_per_Unit]]*tbl_Sales[[#This Row],[Quantity]]</f>
        <v>108.42</v>
      </c>
      <c r="M721" s="6">
        <f>tbl_Sales[[#This Row],[Cost_per_Unit]]*tbl_Sales[[#This Row],[Quantity]]</f>
        <v>29.5</v>
      </c>
      <c r="N721" s="6">
        <f>tbl_Sales[[#This Row],[Sales]]-tbl_Sales[[#This Row],[Total_Cost]]</f>
        <v>78.92</v>
      </c>
    </row>
    <row r="722" spans="1:14">
      <c r="A722" t="s">
        <v>726</v>
      </c>
      <c r="B722" s="4">
        <v>45094</v>
      </c>
      <c r="C722" t="s">
        <v>7307</v>
      </c>
      <c r="D722" t="str">
        <f>VLOOKUP(Sales_Data!$C722,tbl_Customers[],2,FALSE)</f>
        <v>Customer_272</v>
      </c>
      <c r="E722" t="str">
        <f>VLOOKUP(tbl_Sales[[#This Row],[Customer_ID]],tbl_Customers[],5,0)</f>
        <v>West</v>
      </c>
      <c r="F722" t="s">
        <v>8530</v>
      </c>
      <c r="G722" t="str">
        <f>VLOOKUP(Sales_Data!$F722,tbl_Products[],2,FALSE)</f>
        <v>Product_14</v>
      </c>
      <c r="H722" t="str">
        <f>VLOOKUP(tbl_Sales[[#This Row],[Product_ID]],tbl_Products[],3,0)</f>
        <v>Toys</v>
      </c>
      <c r="I722">
        <v>5</v>
      </c>
      <c r="J722" s="10">
        <f>VLOOKUP(tbl_Sales[[#This Row],[Product_ID]],tbl_Products[],4,0)</f>
        <v>36.64</v>
      </c>
      <c r="K722" s="6">
        <v>45.47</v>
      </c>
      <c r="L722" s="6">
        <f>tbl_Sales[[#This Row],[Price_per_Unit]]*tbl_Sales[[#This Row],[Quantity]]</f>
        <v>227.35</v>
      </c>
      <c r="M722" s="6">
        <f>tbl_Sales[[#This Row],[Cost_per_Unit]]*tbl_Sales[[#This Row],[Quantity]]</f>
        <v>183.2</v>
      </c>
      <c r="N722" s="6">
        <f>tbl_Sales[[#This Row],[Sales]]-tbl_Sales[[#This Row],[Total_Cost]]</f>
        <v>44.150000000000006</v>
      </c>
    </row>
    <row r="723" spans="1:14">
      <c r="A723" t="s">
        <v>727</v>
      </c>
      <c r="B723" s="4">
        <v>45035</v>
      </c>
      <c r="C723" t="s">
        <v>7230</v>
      </c>
      <c r="D723" t="str">
        <f>VLOOKUP(Sales_Data!$C723,tbl_Customers[],2,FALSE)</f>
        <v>Customer_1262</v>
      </c>
      <c r="E723" t="str">
        <f>VLOOKUP(tbl_Sales[[#This Row],[Customer_ID]],tbl_Customers[],5,0)</f>
        <v>North</v>
      </c>
      <c r="F723" t="s">
        <v>8546</v>
      </c>
      <c r="G723" t="str">
        <f>VLOOKUP(Sales_Data!$F723,tbl_Products[],2,FALSE)</f>
        <v>Product_28</v>
      </c>
      <c r="H723" t="str">
        <f>VLOOKUP(tbl_Sales[[#This Row],[Product_ID]],tbl_Products[],3,0)</f>
        <v>Toys</v>
      </c>
      <c r="I723">
        <v>4</v>
      </c>
      <c r="J723" s="10">
        <f>VLOOKUP(tbl_Sales[[#This Row],[Product_ID]],tbl_Products[],4,0)</f>
        <v>23.58</v>
      </c>
      <c r="K723" s="6">
        <v>96.38</v>
      </c>
      <c r="L723" s="6">
        <f>tbl_Sales[[#This Row],[Price_per_Unit]]*tbl_Sales[[#This Row],[Quantity]]</f>
        <v>385.52</v>
      </c>
      <c r="M723" s="6">
        <f>tbl_Sales[[#This Row],[Cost_per_Unit]]*tbl_Sales[[#This Row],[Quantity]]</f>
        <v>94.32</v>
      </c>
      <c r="N723" s="6">
        <f>tbl_Sales[[#This Row],[Sales]]-tbl_Sales[[#This Row],[Total_Cost]]</f>
        <v>291.2</v>
      </c>
    </row>
    <row r="724" spans="1:14">
      <c r="A724" t="s">
        <v>728</v>
      </c>
      <c r="B724" s="4">
        <v>45159</v>
      </c>
      <c r="C724" t="s">
        <v>7598</v>
      </c>
      <c r="D724" t="str">
        <f>VLOOKUP(Sales_Data!$C724,tbl_Customers[],2,FALSE)</f>
        <v>Customer_576</v>
      </c>
      <c r="E724" t="str">
        <f>VLOOKUP(tbl_Sales[[#This Row],[Customer_ID]],tbl_Customers[],5,0)</f>
        <v>East</v>
      </c>
      <c r="F724" t="s">
        <v>8560</v>
      </c>
      <c r="G724" t="str">
        <f>VLOOKUP(Sales_Data!$F724,tbl_Products[],2,FALSE)</f>
        <v>Product_41</v>
      </c>
      <c r="H724" t="str">
        <f>VLOOKUP(tbl_Sales[[#This Row],[Product_ID]],tbl_Products[],3,0)</f>
        <v>Home Goods</v>
      </c>
      <c r="I724">
        <v>7</v>
      </c>
      <c r="J724" s="10">
        <f>VLOOKUP(tbl_Sales[[#This Row],[Product_ID]],tbl_Products[],4,0)</f>
        <v>31.5</v>
      </c>
      <c r="K724" s="6">
        <v>44.19</v>
      </c>
      <c r="L724" s="6">
        <f>tbl_Sales[[#This Row],[Price_per_Unit]]*tbl_Sales[[#This Row],[Quantity]]</f>
        <v>309.33</v>
      </c>
      <c r="M724" s="6">
        <f>tbl_Sales[[#This Row],[Cost_per_Unit]]*tbl_Sales[[#This Row],[Quantity]]</f>
        <v>220.5</v>
      </c>
      <c r="N724" s="6">
        <f>tbl_Sales[[#This Row],[Sales]]-tbl_Sales[[#This Row],[Total_Cost]]</f>
        <v>88.829999999999984</v>
      </c>
    </row>
    <row r="725" spans="1:14">
      <c r="A725" t="s">
        <v>729</v>
      </c>
      <c r="B725" s="4">
        <v>45094</v>
      </c>
      <c r="C725" t="s">
        <v>7599</v>
      </c>
      <c r="D725" t="str">
        <f>VLOOKUP(Sales_Data!$C725,tbl_Customers[],2,FALSE)</f>
        <v>Customer_564</v>
      </c>
      <c r="E725" t="str">
        <f>VLOOKUP(tbl_Sales[[#This Row],[Customer_ID]],tbl_Customers[],5,0)</f>
        <v>West</v>
      </c>
      <c r="F725" t="s">
        <v>8561</v>
      </c>
      <c r="G725" t="str">
        <f>VLOOKUP(Sales_Data!$F725,tbl_Products[],2,FALSE)</f>
        <v>Product_66</v>
      </c>
      <c r="H725" t="str">
        <f>VLOOKUP(tbl_Sales[[#This Row],[Product_ID]],tbl_Products[],3,0)</f>
        <v>Health</v>
      </c>
      <c r="I725">
        <v>9</v>
      </c>
      <c r="J725" s="10">
        <f>VLOOKUP(tbl_Sales[[#This Row],[Product_ID]],tbl_Products[],4,0)</f>
        <v>1.38</v>
      </c>
      <c r="K725" s="6">
        <v>78.64</v>
      </c>
      <c r="L725" s="6">
        <f>tbl_Sales[[#This Row],[Price_per_Unit]]*tbl_Sales[[#This Row],[Quantity]]</f>
        <v>707.76</v>
      </c>
      <c r="M725" s="6">
        <f>tbl_Sales[[#This Row],[Cost_per_Unit]]*tbl_Sales[[#This Row],[Quantity]]</f>
        <v>12.419999999999998</v>
      </c>
      <c r="N725" s="6">
        <f>tbl_Sales[[#This Row],[Sales]]-tbl_Sales[[#This Row],[Total_Cost]]</f>
        <v>695.34</v>
      </c>
    </row>
    <row r="726" spans="1:14">
      <c r="A726" t="s">
        <v>730</v>
      </c>
      <c r="B726" s="4">
        <v>45099</v>
      </c>
      <c r="C726" t="s">
        <v>7600</v>
      </c>
      <c r="D726" t="str">
        <f>VLOOKUP(Sales_Data!$C726,tbl_Customers[],2,FALSE)</f>
        <v>Customer_527</v>
      </c>
      <c r="E726" t="str">
        <f>VLOOKUP(tbl_Sales[[#This Row],[Customer_ID]],tbl_Customers[],5,0)</f>
        <v>South</v>
      </c>
      <c r="F726" t="s">
        <v>8561</v>
      </c>
      <c r="G726" t="str">
        <f>VLOOKUP(Sales_Data!$F726,tbl_Products[],2,FALSE)</f>
        <v>Product_66</v>
      </c>
      <c r="H726" t="str">
        <f>VLOOKUP(tbl_Sales[[#This Row],[Product_ID]],tbl_Products[],3,0)</f>
        <v>Health</v>
      </c>
      <c r="I726">
        <v>2</v>
      </c>
      <c r="J726" s="10">
        <f>VLOOKUP(tbl_Sales[[#This Row],[Product_ID]],tbl_Products[],4,0)</f>
        <v>1.38</v>
      </c>
      <c r="K726" s="6">
        <v>58.88</v>
      </c>
      <c r="L726" s="6">
        <f>tbl_Sales[[#This Row],[Price_per_Unit]]*tbl_Sales[[#This Row],[Quantity]]</f>
        <v>117.76</v>
      </c>
      <c r="M726" s="6">
        <f>tbl_Sales[[#This Row],[Cost_per_Unit]]*tbl_Sales[[#This Row],[Quantity]]</f>
        <v>2.76</v>
      </c>
      <c r="N726" s="6">
        <f>tbl_Sales[[#This Row],[Sales]]-tbl_Sales[[#This Row],[Total_Cost]]</f>
        <v>115</v>
      </c>
    </row>
    <row r="727" spans="1:14">
      <c r="A727" t="s">
        <v>731</v>
      </c>
      <c r="B727" s="4">
        <v>45121</v>
      </c>
      <c r="C727" t="s">
        <v>7601</v>
      </c>
      <c r="D727" t="str">
        <f>VLOOKUP(Sales_Data!$C727,tbl_Customers[],2,FALSE)</f>
        <v>Customer_30</v>
      </c>
      <c r="E727" t="str">
        <f>VLOOKUP(tbl_Sales[[#This Row],[Customer_ID]],tbl_Customers[],5,0)</f>
        <v>West</v>
      </c>
      <c r="F727" t="s">
        <v>8537</v>
      </c>
      <c r="G727" t="str">
        <f>VLOOKUP(Sales_Data!$F727,tbl_Products[],2,FALSE)</f>
        <v>Product_75</v>
      </c>
      <c r="H727" t="str">
        <f>VLOOKUP(tbl_Sales[[#This Row],[Product_ID]],tbl_Products[],3,0)</f>
        <v>Electronics</v>
      </c>
      <c r="I727">
        <v>8</v>
      </c>
      <c r="J727" s="10">
        <f>VLOOKUP(tbl_Sales[[#This Row],[Product_ID]],tbl_Products[],4,0)</f>
        <v>2.25</v>
      </c>
      <c r="K727" s="6">
        <v>11.38</v>
      </c>
      <c r="L727" s="6">
        <f>tbl_Sales[[#This Row],[Price_per_Unit]]*tbl_Sales[[#This Row],[Quantity]]</f>
        <v>91.04</v>
      </c>
      <c r="M727" s="6">
        <f>tbl_Sales[[#This Row],[Cost_per_Unit]]*tbl_Sales[[#This Row],[Quantity]]</f>
        <v>18</v>
      </c>
      <c r="N727" s="6">
        <f>tbl_Sales[[#This Row],[Sales]]-tbl_Sales[[#This Row],[Total_Cost]]</f>
        <v>73.040000000000006</v>
      </c>
    </row>
    <row r="728" spans="1:14">
      <c r="A728" t="s">
        <v>732</v>
      </c>
      <c r="B728" s="4">
        <v>45069</v>
      </c>
      <c r="C728" t="s">
        <v>7602</v>
      </c>
      <c r="D728" t="str">
        <f>VLOOKUP(Sales_Data!$C728,tbl_Customers[],2,FALSE)</f>
        <v>Customer_229</v>
      </c>
      <c r="E728" t="str">
        <f>VLOOKUP(tbl_Sales[[#This Row],[Customer_ID]],tbl_Customers[],5,0)</f>
        <v>North</v>
      </c>
      <c r="F728" t="s">
        <v>8509</v>
      </c>
      <c r="G728" t="str">
        <f>VLOOKUP(Sales_Data!$F728,tbl_Products[],2,FALSE)</f>
        <v>Product_45</v>
      </c>
      <c r="H728" t="str">
        <f>VLOOKUP(tbl_Sales[[#This Row],[Product_ID]],tbl_Products[],3,0)</f>
        <v>Home Goods</v>
      </c>
      <c r="I728">
        <v>7</v>
      </c>
      <c r="J728" s="10">
        <f>VLOOKUP(tbl_Sales[[#This Row],[Product_ID]],tbl_Products[],4,0)</f>
        <v>47.88</v>
      </c>
      <c r="K728" s="6">
        <v>90.78</v>
      </c>
      <c r="L728" s="6">
        <f>tbl_Sales[[#This Row],[Price_per_Unit]]*tbl_Sales[[#This Row],[Quantity]]</f>
        <v>635.46</v>
      </c>
      <c r="M728" s="6">
        <f>tbl_Sales[[#This Row],[Cost_per_Unit]]*tbl_Sales[[#This Row],[Quantity]]</f>
        <v>335.16</v>
      </c>
      <c r="N728" s="6">
        <f>tbl_Sales[[#This Row],[Sales]]-tbl_Sales[[#This Row],[Total_Cost]]</f>
        <v>300.3</v>
      </c>
    </row>
    <row r="729" spans="1:14">
      <c r="A729" t="s">
        <v>733</v>
      </c>
      <c r="B729" s="4">
        <v>45142</v>
      </c>
      <c r="C729" t="s">
        <v>7603</v>
      </c>
      <c r="D729" t="str">
        <f>VLOOKUP(Sales_Data!$C729,tbl_Customers[],2,FALSE)</f>
        <v>Customer_1237</v>
      </c>
      <c r="E729" t="str">
        <f>VLOOKUP(tbl_Sales[[#This Row],[Customer_ID]],tbl_Customers[],5,0)</f>
        <v>South</v>
      </c>
      <c r="F729" t="s">
        <v>8546</v>
      </c>
      <c r="G729" t="str">
        <f>VLOOKUP(Sales_Data!$F729,tbl_Products[],2,FALSE)</f>
        <v>Product_28</v>
      </c>
      <c r="H729" t="str">
        <f>VLOOKUP(tbl_Sales[[#This Row],[Product_ID]],tbl_Products[],3,0)</f>
        <v>Toys</v>
      </c>
      <c r="I729">
        <v>7</v>
      </c>
      <c r="J729" s="10">
        <f>VLOOKUP(tbl_Sales[[#This Row],[Product_ID]],tbl_Products[],4,0)</f>
        <v>23.58</v>
      </c>
      <c r="K729" s="6">
        <v>97.68</v>
      </c>
      <c r="L729" s="6">
        <f>tbl_Sales[[#This Row],[Price_per_Unit]]*tbl_Sales[[#This Row],[Quantity]]</f>
        <v>683.76</v>
      </c>
      <c r="M729" s="6">
        <f>tbl_Sales[[#This Row],[Cost_per_Unit]]*tbl_Sales[[#This Row],[Quantity]]</f>
        <v>165.06</v>
      </c>
      <c r="N729" s="6">
        <f>tbl_Sales[[#This Row],[Sales]]-tbl_Sales[[#This Row],[Total_Cost]]</f>
        <v>518.70000000000005</v>
      </c>
    </row>
    <row r="730" spans="1:14">
      <c r="A730" t="s">
        <v>734</v>
      </c>
      <c r="B730" s="4">
        <v>45056</v>
      </c>
      <c r="C730" t="s">
        <v>7604</v>
      </c>
      <c r="D730" t="str">
        <f>VLOOKUP(Sales_Data!$C730,tbl_Customers[],2,FALSE)</f>
        <v>Customer_358</v>
      </c>
      <c r="E730" t="str">
        <f>VLOOKUP(tbl_Sales[[#This Row],[Customer_ID]],tbl_Customers[],5,0)</f>
        <v>West</v>
      </c>
      <c r="F730" t="s">
        <v>8529</v>
      </c>
      <c r="G730" t="str">
        <f>VLOOKUP(Sales_Data!$F730,tbl_Products[],2,FALSE)</f>
        <v>Product_49</v>
      </c>
      <c r="H730" t="str">
        <f>VLOOKUP(tbl_Sales[[#This Row],[Product_ID]],tbl_Products[],3,0)</f>
        <v>Toys</v>
      </c>
      <c r="I730">
        <v>7</v>
      </c>
      <c r="J730" s="10">
        <f>VLOOKUP(tbl_Sales[[#This Row],[Product_ID]],tbl_Products[],4,0)</f>
        <v>44.18</v>
      </c>
      <c r="K730" s="6">
        <v>23.75</v>
      </c>
      <c r="L730" s="6">
        <f>tbl_Sales[[#This Row],[Price_per_Unit]]*tbl_Sales[[#This Row],[Quantity]]</f>
        <v>166.25</v>
      </c>
      <c r="M730" s="6">
        <f>tbl_Sales[[#This Row],[Cost_per_Unit]]*tbl_Sales[[#This Row],[Quantity]]</f>
        <v>309.26</v>
      </c>
      <c r="N730" s="6">
        <f>tbl_Sales[[#This Row],[Sales]]-tbl_Sales[[#This Row],[Total_Cost]]</f>
        <v>-143.01</v>
      </c>
    </row>
    <row r="731" spans="1:14">
      <c r="A731" t="s">
        <v>735</v>
      </c>
      <c r="B731" s="4">
        <v>44968</v>
      </c>
      <c r="C731" t="s">
        <v>7605</v>
      </c>
      <c r="D731" t="str">
        <f>VLOOKUP(Sales_Data!$C731,tbl_Customers[],2,FALSE)</f>
        <v>Customer_1212</v>
      </c>
      <c r="E731" t="str">
        <f>VLOOKUP(tbl_Sales[[#This Row],[Customer_ID]],tbl_Customers[],5,0)</f>
        <v>West</v>
      </c>
      <c r="F731" t="s">
        <v>8537</v>
      </c>
      <c r="G731" t="str">
        <f>VLOOKUP(Sales_Data!$F731,tbl_Products[],2,FALSE)</f>
        <v>Product_75</v>
      </c>
      <c r="H731" t="str">
        <f>VLOOKUP(tbl_Sales[[#This Row],[Product_ID]],tbl_Products[],3,0)</f>
        <v>Electronics</v>
      </c>
      <c r="I731">
        <v>8</v>
      </c>
      <c r="J731" s="10">
        <f>VLOOKUP(tbl_Sales[[#This Row],[Product_ID]],tbl_Products[],4,0)</f>
        <v>2.25</v>
      </c>
      <c r="K731" s="6">
        <v>68.709999999999994</v>
      </c>
      <c r="L731" s="6">
        <f>tbl_Sales[[#This Row],[Price_per_Unit]]*tbl_Sales[[#This Row],[Quantity]]</f>
        <v>549.67999999999995</v>
      </c>
      <c r="M731" s="6">
        <f>tbl_Sales[[#This Row],[Cost_per_Unit]]*tbl_Sales[[#This Row],[Quantity]]</f>
        <v>18</v>
      </c>
      <c r="N731" s="6">
        <f>tbl_Sales[[#This Row],[Sales]]-tbl_Sales[[#This Row],[Total_Cost]]</f>
        <v>531.67999999999995</v>
      </c>
    </row>
    <row r="732" spans="1:14">
      <c r="A732" t="s">
        <v>736</v>
      </c>
      <c r="B732" s="4">
        <v>45167</v>
      </c>
      <c r="C732" t="s">
        <v>7606</v>
      </c>
      <c r="D732" t="str">
        <f>VLOOKUP(Sales_Data!$C732,tbl_Customers[],2,FALSE)</f>
        <v>Customer_310</v>
      </c>
      <c r="E732" t="str">
        <f>VLOOKUP(tbl_Sales[[#This Row],[Customer_ID]],tbl_Customers[],5,0)</f>
        <v>West</v>
      </c>
      <c r="F732" t="s">
        <v>8552</v>
      </c>
      <c r="G732" t="str">
        <f>VLOOKUP(Sales_Data!$F732,tbl_Products[],2,FALSE)</f>
        <v>Product_5</v>
      </c>
      <c r="H732" t="str">
        <f>VLOOKUP(tbl_Sales[[#This Row],[Product_ID]],tbl_Products[],3,0)</f>
        <v>Health</v>
      </c>
      <c r="I732">
        <v>1</v>
      </c>
      <c r="J732" s="10">
        <f>VLOOKUP(tbl_Sales[[#This Row],[Product_ID]],tbl_Products[],4,0)</f>
        <v>35.39</v>
      </c>
      <c r="K732" s="6">
        <v>65.06</v>
      </c>
      <c r="L732" s="6">
        <f>tbl_Sales[[#This Row],[Price_per_Unit]]*tbl_Sales[[#This Row],[Quantity]]</f>
        <v>65.06</v>
      </c>
      <c r="M732" s="6">
        <f>tbl_Sales[[#This Row],[Cost_per_Unit]]*tbl_Sales[[#This Row],[Quantity]]</f>
        <v>35.39</v>
      </c>
      <c r="N732" s="6">
        <f>tbl_Sales[[#This Row],[Sales]]-tbl_Sales[[#This Row],[Total_Cost]]</f>
        <v>29.67</v>
      </c>
    </row>
    <row r="733" spans="1:14">
      <c r="A733" t="s">
        <v>737</v>
      </c>
      <c r="B733" s="4">
        <v>44936</v>
      </c>
      <c r="C733" t="s">
        <v>7325</v>
      </c>
      <c r="D733" t="str">
        <f>VLOOKUP(Sales_Data!$C733,tbl_Customers[],2,FALSE)</f>
        <v>Customer_1350</v>
      </c>
      <c r="E733" t="str">
        <f>VLOOKUP(tbl_Sales[[#This Row],[Customer_ID]],tbl_Customers[],5,0)</f>
        <v>East</v>
      </c>
      <c r="F733" t="s">
        <v>8542</v>
      </c>
      <c r="G733" t="str">
        <f>VLOOKUP(Sales_Data!$F733,tbl_Products[],2,FALSE)</f>
        <v>Product_20</v>
      </c>
      <c r="H733" t="str">
        <f>VLOOKUP(tbl_Sales[[#This Row],[Product_ID]],tbl_Products[],3,0)</f>
        <v>Electronics</v>
      </c>
      <c r="I733">
        <v>5</v>
      </c>
      <c r="J733" s="10">
        <f>VLOOKUP(tbl_Sales[[#This Row],[Product_ID]],tbl_Products[],4,0)</f>
        <v>19.98</v>
      </c>
      <c r="K733" s="6">
        <v>17.61</v>
      </c>
      <c r="L733" s="6">
        <f>tbl_Sales[[#This Row],[Price_per_Unit]]*tbl_Sales[[#This Row],[Quantity]]</f>
        <v>88.05</v>
      </c>
      <c r="M733" s="6">
        <f>tbl_Sales[[#This Row],[Cost_per_Unit]]*tbl_Sales[[#This Row],[Quantity]]</f>
        <v>99.9</v>
      </c>
      <c r="N733" s="6">
        <f>tbl_Sales[[#This Row],[Sales]]-tbl_Sales[[#This Row],[Total_Cost]]</f>
        <v>-11.850000000000009</v>
      </c>
    </row>
    <row r="734" spans="1:14">
      <c r="A734" t="s">
        <v>738</v>
      </c>
      <c r="B734" s="4">
        <v>45203</v>
      </c>
      <c r="C734" t="s">
        <v>7607</v>
      </c>
      <c r="D734" t="str">
        <f>VLOOKUP(Sales_Data!$C734,tbl_Customers[],2,FALSE)</f>
        <v>Customer_915</v>
      </c>
      <c r="E734" t="str">
        <f>VLOOKUP(tbl_Sales[[#This Row],[Customer_ID]],tbl_Customers[],5,0)</f>
        <v>East</v>
      </c>
      <c r="F734" t="s">
        <v>8529</v>
      </c>
      <c r="G734" t="str">
        <f>VLOOKUP(Sales_Data!$F734,tbl_Products[],2,FALSE)</f>
        <v>Product_49</v>
      </c>
      <c r="H734" t="str">
        <f>VLOOKUP(tbl_Sales[[#This Row],[Product_ID]],tbl_Products[],3,0)</f>
        <v>Toys</v>
      </c>
      <c r="I734">
        <v>6</v>
      </c>
      <c r="J734" s="10">
        <f>VLOOKUP(tbl_Sales[[#This Row],[Product_ID]],tbl_Products[],4,0)</f>
        <v>44.18</v>
      </c>
      <c r="K734" s="6">
        <v>64.44</v>
      </c>
      <c r="L734" s="6">
        <f>tbl_Sales[[#This Row],[Price_per_Unit]]*tbl_Sales[[#This Row],[Quantity]]</f>
        <v>386.64</v>
      </c>
      <c r="M734" s="6">
        <f>tbl_Sales[[#This Row],[Cost_per_Unit]]*tbl_Sales[[#This Row],[Quantity]]</f>
        <v>265.08</v>
      </c>
      <c r="N734" s="6">
        <f>tbl_Sales[[#This Row],[Sales]]-tbl_Sales[[#This Row],[Total_Cost]]</f>
        <v>121.56</v>
      </c>
    </row>
    <row r="735" spans="1:14">
      <c r="A735" t="s">
        <v>739</v>
      </c>
      <c r="B735" s="4">
        <v>44953</v>
      </c>
      <c r="C735" t="s">
        <v>7608</v>
      </c>
      <c r="D735" t="str">
        <f>VLOOKUP(Sales_Data!$C735,tbl_Customers[],2,FALSE)</f>
        <v>Customer_758</v>
      </c>
      <c r="E735" t="str">
        <f>VLOOKUP(tbl_Sales[[#This Row],[Customer_ID]],tbl_Customers[],5,0)</f>
        <v>North</v>
      </c>
      <c r="F735" t="s">
        <v>8551</v>
      </c>
      <c r="G735" t="str">
        <f>VLOOKUP(Sales_Data!$F735,tbl_Products[],2,FALSE)</f>
        <v>Product_11</v>
      </c>
      <c r="H735" t="str">
        <f>VLOOKUP(tbl_Sales[[#This Row],[Product_ID]],tbl_Products[],3,0)</f>
        <v>Health</v>
      </c>
      <c r="I735">
        <v>6</v>
      </c>
      <c r="J735" s="10">
        <f>VLOOKUP(tbl_Sales[[#This Row],[Product_ID]],tbl_Products[],4,0)</f>
        <v>11.76</v>
      </c>
      <c r="K735" s="6">
        <v>36.979999999999997</v>
      </c>
      <c r="L735" s="6">
        <f>tbl_Sales[[#This Row],[Price_per_Unit]]*tbl_Sales[[#This Row],[Quantity]]</f>
        <v>221.88</v>
      </c>
      <c r="M735" s="6">
        <f>tbl_Sales[[#This Row],[Cost_per_Unit]]*tbl_Sales[[#This Row],[Quantity]]</f>
        <v>70.56</v>
      </c>
      <c r="N735" s="6">
        <f>tbl_Sales[[#This Row],[Sales]]-tbl_Sales[[#This Row],[Total_Cost]]</f>
        <v>151.32</v>
      </c>
    </row>
    <row r="736" spans="1:14">
      <c r="A736" t="s">
        <v>740</v>
      </c>
      <c r="B736" s="4">
        <v>45106</v>
      </c>
      <c r="C736" t="s">
        <v>7232</v>
      </c>
      <c r="D736" t="str">
        <f>VLOOKUP(Sales_Data!$C736,tbl_Customers[],2,FALSE)</f>
        <v>Customer_360</v>
      </c>
      <c r="E736" t="str">
        <f>VLOOKUP(tbl_Sales[[#This Row],[Customer_ID]],tbl_Customers[],5,0)</f>
        <v>East</v>
      </c>
      <c r="F736" t="s">
        <v>8566</v>
      </c>
      <c r="G736" t="str">
        <f>VLOOKUP(Sales_Data!$F736,tbl_Products[],2,FALSE)</f>
        <v>Product_10</v>
      </c>
      <c r="H736" t="str">
        <f>VLOOKUP(tbl_Sales[[#This Row],[Product_ID]],tbl_Products[],3,0)</f>
        <v>Apparel</v>
      </c>
      <c r="I736">
        <v>8</v>
      </c>
      <c r="J736" s="10">
        <f>VLOOKUP(tbl_Sales[[#This Row],[Product_ID]],tbl_Products[],4,0)</f>
        <v>14.95</v>
      </c>
      <c r="K736" s="6">
        <v>10.24</v>
      </c>
      <c r="L736" s="6">
        <f>tbl_Sales[[#This Row],[Price_per_Unit]]*tbl_Sales[[#This Row],[Quantity]]</f>
        <v>81.92</v>
      </c>
      <c r="M736" s="6">
        <f>tbl_Sales[[#This Row],[Cost_per_Unit]]*tbl_Sales[[#This Row],[Quantity]]</f>
        <v>119.6</v>
      </c>
      <c r="N736" s="6">
        <f>tbl_Sales[[#This Row],[Sales]]-tbl_Sales[[#This Row],[Total_Cost]]</f>
        <v>-37.679999999999993</v>
      </c>
    </row>
    <row r="737" spans="1:14">
      <c r="A737" t="s">
        <v>741</v>
      </c>
      <c r="B737" s="4">
        <v>45041</v>
      </c>
      <c r="C737" t="s">
        <v>7609</v>
      </c>
      <c r="D737" t="str">
        <f>VLOOKUP(Sales_Data!$C737,tbl_Customers[],2,FALSE)</f>
        <v>Customer_536</v>
      </c>
      <c r="E737" t="str">
        <f>VLOOKUP(tbl_Sales[[#This Row],[Customer_ID]],tbl_Customers[],5,0)</f>
        <v>South</v>
      </c>
      <c r="F737" t="s">
        <v>8520</v>
      </c>
      <c r="G737" t="str">
        <f>VLOOKUP(Sales_Data!$F737,tbl_Products[],2,FALSE)</f>
        <v>Product_29</v>
      </c>
      <c r="H737" t="str">
        <f>VLOOKUP(tbl_Sales[[#This Row],[Product_ID]],tbl_Products[],3,0)</f>
        <v>Home Goods</v>
      </c>
      <c r="I737">
        <v>2</v>
      </c>
      <c r="J737" s="10">
        <f>VLOOKUP(tbl_Sales[[#This Row],[Product_ID]],tbl_Products[],4,0)</f>
        <v>9.64</v>
      </c>
      <c r="K737" s="6">
        <v>45.54</v>
      </c>
      <c r="L737" s="6">
        <f>tbl_Sales[[#This Row],[Price_per_Unit]]*tbl_Sales[[#This Row],[Quantity]]</f>
        <v>91.08</v>
      </c>
      <c r="M737" s="6">
        <f>tbl_Sales[[#This Row],[Cost_per_Unit]]*tbl_Sales[[#This Row],[Quantity]]</f>
        <v>19.28</v>
      </c>
      <c r="N737" s="6">
        <f>tbl_Sales[[#This Row],[Sales]]-tbl_Sales[[#This Row],[Total_Cost]]</f>
        <v>71.8</v>
      </c>
    </row>
    <row r="738" spans="1:14">
      <c r="A738" t="s">
        <v>742</v>
      </c>
      <c r="B738" s="4">
        <v>45259</v>
      </c>
      <c r="C738" t="s">
        <v>7610</v>
      </c>
      <c r="D738" t="str">
        <f>VLOOKUP(Sales_Data!$C738,tbl_Customers[],2,FALSE)</f>
        <v>Customer_1436</v>
      </c>
      <c r="E738" t="str">
        <f>VLOOKUP(tbl_Sales[[#This Row],[Customer_ID]],tbl_Customers[],5,0)</f>
        <v>North</v>
      </c>
      <c r="F738" t="s">
        <v>8497</v>
      </c>
      <c r="G738" t="str">
        <f>VLOOKUP(Sales_Data!$F738,tbl_Products[],2,FALSE)</f>
        <v>Product_73</v>
      </c>
      <c r="H738" t="str">
        <f>VLOOKUP(tbl_Sales[[#This Row],[Product_ID]],tbl_Products[],3,0)</f>
        <v>Apparel</v>
      </c>
      <c r="I738">
        <v>2</v>
      </c>
      <c r="J738" s="10">
        <f>VLOOKUP(tbl_Sales[[#This Row],[Product_ID]],tbl_Products[],4,0)</f>
        <v>1.21</v>
      </c>
      <c r="K738" s="6">
        <v>44.32</v>
      </c>
      <c r="L738" s="6">
        <f>tbl_Sales[[#This Row],[Price_per_Unit]]*tbl_Sales[[#This Row],[Quantity]]</f>
        <v>88.64</v>
      </c>
      <c r="M738" s="6">
        <f>tbl_Sales[[#This Row],[Cost_per_Unit]]*tbl_Sales[[#This Row],[Quantity]]</f>
        <v>2.42</v>
      </c>
      <c r="N738" s="6">
        <f>tbl_Sales[[#This Row],[Sales]]-tbl_Sales[[#This Row],[Total_Cost]]</f>
        <v>86.22</v>
      </c>
    </row>
    <row r="739" spans="1:14">
      <c r="A739" t="s">
        <v>743</v>
      </c>
      <c r="B739" s="4">
        <v>44962</v>
      </c>
      <c r="C739" t="s">
        <v>7440</v>
      </c>
      <c r="D739" t="str">
        <f>VLOOKUP(Sales_Data!$C739,tbl_Customers[],2,FALSE)</f>
        <v>Customer_484</v>
      </c>
      <c r="E739" t="str">
        <f>VLOOKUP(tbl_Sales[[#This Row],[Customer_ID]],tbl_Customers[],5,0)</f>
        <v>North</v>
      </c>
      <c r="F739" t="s">
        <v>8501</v>
      </c>
      <c r="G739" t="str">
        <f>VLOOKUP(Sales_Data!$F739,tbl_Products[],2,FALSE)</f>
        <v>Product_65</v>
      </c>
      <c r="H739" t="str">
        <f>VLOOKUP(tbl_Sales[[#This Row],[Product_ID]],tbl_Products[],3,0)</f>
        <v>Health</v>
      </c>
      <c r="I739">
        <v>5</v>
      </c>
      <c r="J739" s="10">
        <f>VLOOKUP(tbl_Sales[[#This Row],[Product_ID]],tbl_Products[],4,0)</f>
        <v>37.880000000000003</v>
      </c>
      <c r="K739" s="6">
        <v>37.19</v>
      </c>
      <c r="L739" s="6">
        <f>tbl_Sales[[#This Row],[Price_per_Unit]]*tbl_Sales[[#This Row],[Quantity]]</f>
        <v>185.95</v>
      </c>
      <c r="M739" s="6">
        <f>tbl_Sales[[#This Row],[Cost_per_Unit]]*tbl_Sales[[#This Row],[Quantity]]</f>
        <v>189.4</v>
      </c>
      <c r="N739" s="6">
        <f>tbl_Sales[[#This Row],[Sales]]-tbl_Sales[[#This Row],[Total_Cost]]</f>
        <v>-3.4500000000000171</v>
      </c>
    </row>
    <row r="740" spans="1:14">
      <c r="A740" t="s">
        <v>744</v>
      </c>
      <c r="B740" s="4">
        <v>45260</v>
      </c>
      <c r="C740" t="s">
        <v>7611</v>
      </c>
      <c r="D740" t="str">
        <f>VLOOKUP(Sales_Data!$C740,tbl_Customers[],2,FALSE)</f>
        <v>Customer_994</v>
      </c>
      <c r="E740" t="str">
        <f>VLOOKUP(tbl_Sales[[#This Row],[Customer_ID]],tbl_Customers[],5,0)</f>
        <v>West</v>
      </c>
      <c r="F740" t="s">
        <v>8524</v>
      </c>
      <c r="G740" t="str">
        <f>VLOOKUP(Sales_Data!$F740,tbl_Products[],2,FALSE)</f>
        <v>Product_74</v>
      </c>
      <c r="H740" t="str">
        <f>VLOOKUP(tbl_Sales[[#This Row],[Product_ID]],tbl_Products[],3,0)</f>
        <v>Home Goods</v>
      </c>
      <c r="I740">
        <v>2</v>
      </c>
      <c r="J740" s="10">
        <f>VLOOKUP(tbl_Sales[[#This Row],[Product_ID]],tbl_Products[],4,0)</f>
        <v>13.9</v>
      </c>
      <c r="K740" s="6">
        <v>73.709999999999994</v>
      </c>
      <c r="L740" s="6">
        <f>tbl_Sales[[#This Row],[Price_per_Unit]]*tbl_Sales[[#This Row],[Quantity]]</f>
        <v>147.41999999999999</v>
      </c>
      <c r="M740" s="6">
        <f>tbl_Sales[[#This Row],[Cost_per_Unit]]*tbl_Sales[[#This Row],[Quantity]]</f>
        <v>27.8</v>
      </c>
      <c r="N740" s="6">
        <f>tbl_Sales[[#This Row],[Sales]]-tbl_Sales[[#This Row],[Total_Cost]]</f>
        <v>119.61999999999999</v>
      </c>
    </row>
    <row r="741" spans="1:14">
      <c r="A741" t="s">
        <v>745</v>
      </c>
      <c r="B741" s="4">
        <v>44947</v>
      </c>
      <c r="C741" t="s">
        <v>7084</v>
      </c>
      <c r="D741" t="str">
        <f>VLOOKUP(Sales_Data!$C741,tbl_Customers[],2,FALSE)</f>
        <v>Customer_371</v>
      </c>
      <c r="E741" t="str">
        <f>VLOOKUP(tbl_Sales[[#This Row],[Customer_ID]],tbl_Customers[],5,0)</f>
        <v>South</v>
      </c>
      <c r="F741" t="s">
        <v>8557</v>
      </c>
      <c r="G741" t="str">
        <f>VLOOKUP(Sales_Data!$F741,tbl_Products[],2,FALSE)</f>
        <v>Product_71</v>
      </c>
      <c r="H741" t="str">
        <f>VLOOKUP(tbl_Sales[[#This Row],[Product_ID]],tbl_Products[],3,0)</f>
        <v>Electronics</v>
      </c>
      <c r="I741">
        <v>1</v>
      </c>
      <c r="J741" s="10">
        <f>VLOOKUP(tbl_Sales[[#This Row],[Product_ID]],tbl_Products[],4,0)</f>
        <v>34.61</v>
      </c>
      <c r="K741" s="6">
        <v>67.36</v>
      </c>
      <c r="L741" s="6">
        <f>tbl_Sales[[#This Row],[Price_per_Unit]]*tbl_Sales[[#This Row],[Quantity]]</f>
        <v>67.36</v>
      </c>
      <c r="M741" s="6">
        <f>tbl_Sales[[#This Row],[Cost_per_Unit]]*tbl_Sales[[#This Row],[Quantity]]</f>
        <v>34.61</v>
      </c>
      <c r="N741" s="6">
        <f>tbl_Sales[[#This Row],[Sales]]-tbl_Sales[[#This Row],[Total_Cost]]</f>
        <v>32.75</v>
      </c>
    </row>
    <row r="742" spans="1:14">
      <c r="A742" t="s">
        <v>746</v>
      </c>
      <c r="B742" s="4">
        <v>44942</v>
      </c>
      <c r="C742" t="s">
        <v>7612</v>
      </c>
      <c r="D742" t="str">
        <f>VLOOKUP(Sales_Data!$C742,tbl_Customers[],2,FALSE)</f>
        <v>Customer_1081</v>
      </c>
      <c r="E742" t="str">
        <f>VLOOKUP(tbl_Sales[[#This Row],[Customer_ID]],tbl_Customers[],5,0)</f>
        <v>West</v>
      </c>
      <c r="F742" t="s">
        <v>8535</v>
      </c>
      <c r="G742" t="str">
        <f>VLOOKUP(Sales_Data!$F742,tbl_Products[],2,FALSE)</f>
        <v>Product_54</v>
      </c>
      <c r="H742" t="str">
        <f>VLOOKUP(tbl_Sales[[#This Row],[Product_ID]],tbl_Products[],3,0)</f>
        <v>Apparel</v>
      </c>
      <c r="I742">
        <v>2</v>
      </c>
      <c r="J742" s="10">
        <f>VLOOKUP(tbl_Sales[[#This Row],[Product_ID]],tbl_Products[],4,0)</f>
        <v>1.35</v>
      </c>
      <c r="K742" s="6">
        <v>80.11</v>
      </c>
      <c r="L742" s="6">
        <f>tbl_Sales[[#This Row],[Price_per_Unit]]*tbl_Sales[[#This Row],[Quantity]]</f>
        <v>160.22</v>
      </c>
      <c r="M742" s="6">
        <f>tbl_Sales[[#This Row],[Cost_per_Unit]]*tbl_Sales[[#This Row],[Quantity]]</f>
        <v>2.7</v>
      </c>
      <c r="N742" s="6">
        <f>tbl_Sales[[#This Row],[Sales]]-tbl_Sales[[#This Row],[Total_Cost]]</f>
        <v>157.52000000000001</v>
      </c>
    </row>
    <row r="743" spans="1:14">
      <c r="A743" t="s">
        <v>747</v>
      </c>
      <c r="B743" s="4">
        <v>45053</v>
      </c>
      <c r="C743" t="s">
        <v>7613</v>
      </c>
      <c r="D743" t="str">
        <f>VLOOKUP(Sales_Data!$C743,tbl_Customers[],2,FALSE)</f>
        <v>Customer_68</v>
      </c>
      <c r="E743" t="str">
        <f>VLOOKUP(tbl_Sales[[#This Row],[Customer_ID]],tbl_Customers[],5,0)</f>
        <v>East</v>
      </c>
      <c r="F743" t="s">
        <v>8567</v>
      </c>
      <c r="G743" t="str">
        <f>VLOOKUP(Sales_Data!$F743,tbl_Products[],2,FALSE)</f>
        <v>Product_69</v>
      </c>
      <c r="H743" t="str">
        <f>VLOOKUP(tbl_Sales[[#This Row],[Product_ID]],tbl_Products[],3,0)</f>
        <v>Home Goods</v>
      </c>
      <c r="I743">
        <v>2</v>
      </c>
      <c r="J743" s="10">
        <f>VLOOKUP(tbl_Sales[[#This Row],[Product_ID]],tbl_Products[],4,0)</f>
        <v>8.86</v>
      </c>
      <c r="K743" s="6">
        <v>32.96</v>
      </c>
      <c r="L743" s="6">
        <f>tbl_Sales[[#This Row],[Price_per_Unit]]*tbl_Sales[[#This Row],[Quantity]]</f>
        <v>65.92</v>
      </c>
      <c r="M743" s="6">
        <f>tbl_Sales[[#This Row],[Cost_per_Unit]]*tbl_Sales[[#This Row],[Quantity]]</f>
        <v>17.72</v>
      </c>
      <c r="N743" s="6">
        <f>tbl_Sales[[#This Row],[Sales]]-tbl_Sales[[#This Row],[Total_Cost]]</f>
        <v>48.2</v>
      </c>
    </row>
    <row r="744" spans="1:14">
      <c r="A744" t="s">
        <v>748</v>
      </c>
      <c r="B744" s="4">
        <v>45029</v>
      </c>
      <c r="C744" t="s">
        <v>7614</v>
      </c>
      <c r="D744" t="str">
        <f>VLOOKUP(Sales_Data!$C744,tbl_Customers[],2,FALSE)</f>
        <v>Customer_703</v>
      </c>
      <c r="E744" t="str">
        <f>VLOOKUP(tbl_Sales[[#This Row],[Customer_ID]],tbl_Customers[],5,0)</f>
        <v>East</v>
      </c>
      <c r="F744" t="s">
        <v>8539</v>
      </c>
      <c r="G744" t="str">
        <f>VLOOKUP(Sales_Data!$F744,tbl_Products[],2,FALSE)</f>
        <v>Product_16</v>
      </c>
      <c r="H744" t="str">
        <f>VLOOKUP(tbl_Sales[[#This Row],[Product_ID]],tbl_Products[],3,0)</f>
        <v>Home Goods</v>
      </c>
      <c r="I744">
        <v>3</v>
      </c>
      <c r="J744" s="10">
        <f>VLOOKUP(tbl_Sales[[#This Row],[Product_ID]],tbl_Products[],4,0)</f>
        <v>15.25</v>
      </c>
      <c r="K744" s="6">
        <v>42.37</v>
      </c>
      <c r="L744" s="6">
        <f>tbl_Sales[[#This Row],[Price_per_Unit]]*tbl_Sales[[#This Row],[Quantity]]</f>
        <v>127.10999999999999</v>
      </c>
      <c r="M744" s="6">
        <f>tbl_Sales[[#This Row],[Cost_per_Unit]]*tbl_Sales[[#This Row],[Quantity]]</f>
        <v>45.75</v>
      </c>
      <c r="N744" s="6">
        <f>tbl_Sales[[#This Row],[Sales]]-tbl_Sales[[#This Row],[Total_Cost]]</f>
        <v>81.359999999999985</v>
      </c>
    </row>
    <row r="745" spans="1:14">
      <c r="A745" t="s">
        <v>749</v>
      </c>
      <c r="B745" s="4">
        <v>44937</v>
      </c>
      <c r="C745" t="s">
        <v>7615</v>
      </c>
      <c r="D745" t="str">
        <f>VLOOKUP(Sales_Data!$C745,tbl_Customers[],2,FALSE)</f>
        <v>Customer_173</v>
      </c>
      <c r="E745" t="str">
        <f>VLOOKUP(tbl_Sales[[#This Row],[Customer_ID]],tbl_Customers[],5,0)</f>
        <v>East</v>
      </c>
      <c r="F745" t="s">
        <v>8500</v>
      </c>
      <c r="G745" t="str">
        <f>VLOOKUP(Sales_Data!$F745,tbl_Products[],2,FALSE)</f>
        <v>Product_68</v>
      </c>
      <c r="H745" t="str">
        <f>VLOOKUP(tbl_Sales[[#This Row],[Product_ID]],tbl_Products[],3,0)</f>
        <v>Home Goods</v>
      </c>
      <c r="I745">
        <v>1</v>
      </c>
      <c r="J745" s="10">
        <f>VLOOKUP(tbl_Sales[[#This Row],[Product_ID]],tbl_Products[],4,0)</f>
        <v>17.45</v>
      </c>
      <c r="K745" s="6">
        <v>60.9</v>
      </c>
      <c r="L745" s="6">
        <f>tbl_Sales[[#This Row],[Price_per_Unit]]*tbl_Sales[[#This Row],[Quantity]]</f>
        <v>60.9</v>
      </c>
      <c r="M745" s="6">
        <f>tbl_Sales[[#This Row],[Cost_per_Unit]]*tbl_Sales[[#This Row],[Quantity]]</f>
        <v>17.45</v>
      </c>
      <c r="N745" s="6">
        <f>tbl_Sales[[#This Row],[Sales]]-tbl_Sales[[#This Row],[Total_Cost]]</f>
        <v>43.45</v>
      </c>
    </row>
    <row r="746" spans="1:14">
      <c r="A746" t="s">
        <v>750</v>
      </c>
      <c r="B746" s="4">
        <v>45245</v>
      </c>
      <c r="C746" t="s">
        <v>7123</v>
      </c>
      <c r="D746" t="str">
        <f>VLOOKUP(Sales_Data!$C746,tbl_Customers[],2,FALSE)</f>
        <v>Customer_298</v>
      </c>
      <c r="E746" t="str">
        <f>VLOOKUP(tbl_Sales[[#This Row],[Customer_ID]],tbl_Customers[],5,0)</f>
        <v>West</v>
      </c>
      <c r="F746" t="s">
        <v>8547</v>
      </c>
      <c r="G746" t="str">
        <f>VLOOKUP(Sales_Data!$F746,tbl_Products[],2,FALSE)</f>
        <v>Product_7</v>
      </c>
      <c r="H746" t="str">
        <f>VLOOKUP(tbl_Sales[[#This Row],[Product_ID]],tbl_Products[],3,0)</f>
        <v>Apparel</v>
      </c>
      <c r="I746">
        <v>2</v>
      </c>
      <c r="J746" s="10">
        <f>VLOOKUP(tbl_Sales[[#This Row],[Product_ID]],tbl_Products[],4,0)</f>
        <v>48.6</v>
      </c>
      <c r="K746" s="6">
        <v>90.43</v>
      </c>
      <c r="L746" s="6">
        <f>tbl_Sales[[#This Row],[Price_per_Unit]]*tbl_Sales[[#This Row],[Quantity]]</f>
        <v>180.86</v>
      </c>
      <c r="M746" s="6">
        <f>tbl_Sales[[#This Row],[Cost_per_Unit]]*tbl_Sales[[#This Row],[Quantity]]</f>
        <v>97.2</v>
      </c>
      <c r="N746" s="6">
        <f>tbl_Sales[[#This Row],[Sales]]-tbl_Sales[[#This Row],[Total_Cost]]</f>
        <v>83.660000000000011</v>
      </c>
    </row>
    <row r="747" spans="1:14">
      <c r="A747" t="s">
        <v>751</v>
      </c>
      <c r="B747" s="4">
        <v>45005</v>
      </c>
      <c r="C747" t="s">
        <v>7616</v>
      </c>
      <c r="D747" t="str">
        <f>VLOOKUP(Sales_Data!$C747,tbl_Customers[],2,FALSE)</f>
        <v>Customer_1220</v>
      </c>
      <c r="E747" t="str">
        <f>VLOOKUP(tbl_Sales[[#This Row],[Customer_ID]],tbl_Customers[],5,0)</f>
        <v>North</v>
      </c>
      <c r="F747" t="s">
        <v>8493</v>
      </c>
      <c r="G747" t="str">
        <f>VLOOKUP(Sales_Data!$F747,tbl_Products[],2,FALSE)</f>
        <v>Product_61</v>
      </c>
      <c r="H747" t="str">
        <f>VLOOKUP(tbl_Sales[[#This Row],[Product_ID]],tbl_Products[],3,0)</f>
        <v>Health</v>
      </c>
      <c r="I747">
        <v>6</v>
      </c>
      <c r="J747" s="10">
        <f>VLOOKUP(tbl_Sales[[#This Row],[Product_ID]],tbl_Products[],4,0)</f>
        <v>47.78</v>
      </c>
      <c r="K747" s="6">
        <v>23.97</v>
      </c>
      <c r="L747" s="6">
        <f>tbl_Sales[[#This Row],[Price_per_Unit]]*tbl_Sales[[#This Row],[Quantity]]</f>
        <v>143.82</v>
      </c>
      <c r="M747" s="6">
        <f>tbl_Sales[[#This Row],[Cost_per_Unit]]*tbl_Sales[[#This Row],[Quantity]]</f>
        <v>286.68</v>
      </c>
      <c r="N747" s="6">
        <f>tbl_Sales[[#This Row],[Sales]]-tbl_Sales[[#This Row],[Total_Cost]]</f>
        <v>-142.86000000000001</v>
      </c>
    </row>
    <row r="748" spans="1:14">
      <c r="A748" t="s">
        <v>752</v>
      </c>
      <c r="B748" s="4">
        <v>45049</v>
      </c>
      <c r="C748" t="s">
        <v>7298</v>
      </c>
      <c r="D748" t="str">
        <f>VLOOKUP(Sales_Data!$C748,tbl_Customers[],2,FALSE)</f>
        <v>Customer_316</v>
      </c>
      <c r="E748" t="str">
        <f>VLOOKUP(tbl_Sales[[#This Row],[Customer_ID]],tbl_Customers[],5,0)</f>
        <v>West</v>
      </c>
      <c r="F748" t="s">
        <v>8500</v>
      </c>
      <c r="G748" t="str">
        <f>VLOOKUP(Sales_Data!$F748,tbl_Products[],2,FALSE)</f>
        <v>Product_68</v>
      </c>
      <c r="H748" t="str">
        <f>VLOOKUP(tbl_Sales[[#This Row],[Product_ID]],tbl_Products[],3,0)</f>
        <v>Home Goods</v>
      </c>
      <c r="I748">
        <v>6</v>
      </c>
      <c r="J748" s="10">
        <f>VLOOKUP(tbl_Sales[[#This Row],[Product_ID]],tbl_Products[],4,0)</f>
        <v>17.45</v>
      </c>
      <c r="K748" s="6">
        <v>19.66</v>
      </c>
      <c r="L748" s="6">
        <f>tbl_Sales[[#This Row],[Price_per_Unit]]*tbl_Sales[[#This Row],[Quantity]]</f>
        <v>117.96000000000001</v>
      </c>
      <c r="M748" s="6">
        <f>tbl_Sales[[#This Row],[Cost_per_Unit]]*tbl_Sales[[#This Row],[Quantity]]</f>
        <v>104.69999999999999</v>
      </c>
      <c r="N748" s="6">
        <f>tbl_Sales[[#This Row],[Sales]]-tbl_Sales[[#This Row],[Total_Cost]]</f>
        <v>13.260000000000019</v>
      </c>
    </row>
    <row r="749" spans="1:14">
      <c r="A749" t="s">
        <v>753</v>
      </c>
      <c r="B749" s="4">
        <v>44991</v>
      </c>
      <c r="C749" t="s">
        <v>7617</v>
      </c>
      <c r="D749" t="str">
        <f>VLOOKUP(Sales_Data!$C749,tbl_Customers[],2,FALSE)</f>
        <v>Customer_1016</v>
      </c>
      <c r="E749" t="str">
        <f>VLOOKUP(tbl_Sales[[#This Row],[Customer_ID]],tbl_Customers[],5,0)</f>
        <v>South</v>
      </c>
      <c r="F749" t="s">
        <v>8516</v>
      </c>
      <c r="G749" t="str">
        <f>VLOOKUP(Sales_Data!$F749,tbl_Products[],2,FALSE)</f>
        <v>Product_67</v>
      </c>
      <c r="H749" t="str">
        <f>VLOOKUP(tbl_Sales[[#This Row],[Product_ID]],tbl_Products[],3,0)</f>
        <v>Toys</v>
      </c>
      <c r="I749">
        <v>5</v>
      </c>
      <c r="J749" s="10">
        <f>VLOOKUP(tbl_Sales[[#This Row],[Product_ID]],tbl_Products[],4,0)</f>
        <v>13.68</v>
      </c>
      <c r="K749" s="6">
        <v>69.430000000000007</v>
      </c>
      <c r="L749" s="6">
        <f>tbl_Sales[[#This Row],[Price_per_Unit]]*tbl_Sales[[#This Row],[Quantity]]</f>
        <v>347.15000000000003</v>
      </c>
      <c r="M749" s="6">
        <f>tbl_Sales[[#This Row],[Cost_per_Unit]]*tbl_Sales[[#This Row],[Quantity]]</f>
        <v>68.400000000000006</v>
      </c>
      <c r="N749" s="6">
        <f>tbl_Sales[[#This Row],[Sales]]-tbl_Sales[[#This Row],[Total_Cost]]</f>
        <v>278.75</v>
      </c>
    </row>
    <row r="750" spans="1:14">
      <c r="A750" t="s">
        <v>754</v>
      </c>
      <c r="B750" s="4">
        <v>45169</v>
      </c>
      <c r="C750" t="s">
        <v>7618</v>
      </c>
      <c r="D750" t="str">
        <f>VLOOKUP(Sales_Data!$C750,tbl_Customers[],2,FALSE)</f>
        <v>Customer_846</v>
      </c>
      <c r="E750" t="str">
        <f>VLOOKUP(tbl_Sales[[#This Row],[Customer_ID]],tbl_Customers[],5,0)</f>
        <v>North</v>
      </c>
      <c r="F750" t="s">
        <v>8559</v>
      </c>
      <c r="G750" t="str">
        <f>VLOOKUP(Sales_Data!$F750,tbl_Products[],2,FALSE)</f>
        <v>Product_57</v>
      </c>
      <c r="H750" t="str">
        <f>VLOOKUP(tbl_Sales[[#This Row],[Product_ID]],tbl_Products[],3,0)</f>
        <v>Toys</v>
      </c>
      <c r="I750">
        <v>3</v>
      </c>
      <c r="J750" s="10">
        <f>VLOOKUP(tbl_Sales[[#This Row],[Product_ID]],tbl_Products[],4,0)</f>
        <v>31.85</v>
      </c>
      <c r="K750" s="6">
        <v>35.26</v>
      </c>
      <c r="L750" s="6">
        <f>tbl_Sales[[#This Row],[Price_per_Unit]]*tbl_Sales[[#This Row],[Quantity]]</f>
        <v>105.78</v>
      </c>
      <c r="M750" s="6">
        <f>tbl_Sales[[#This Row],[Cost_per_Unit]]*tbl_Sales[[#This Row],[Quantity]]</f>
        <v>95.550000000000011</v>
      </c>
      <c r="N750" s="6">
        <f>tbl_Sales[[#This Row],[Sales]]-tbl_Sales[[#This Row],[Total_Cost]]</f>
        <v>10.22999999999999</v>
      </c>
    </row>
    <row r="751" spans="1:14">
      <c r="A751" t="s">
        <v>755</v>
      </c>
      <c r="B751" s="4">
        <v>45269</v>
      </c>
      <c r="C751" t="s">
        <v>7619</v>
      </c>
      <c r="D751" t="str">
        <f>VLOOKUP(Sales_Data!$C751,tbl_Customers[],2,FALSE)</f>
        <v>Customer_785</v>
      </c>
      <c r="E751" t="str">
        <f>VLOOKUP(tbl_Sales[[#This Row],[Customer_ID]],tbl_Customers[],5,0)</f>
        <v>North</v>
      </c>
      <c r="F751" t="s">
        <v>8560</v>
      </c>
      <c r="G751" t="str">
        <f>VLOOKUP(Sales_Data!$F751,tbl_Products[],2,FALSE)</f>
        <v>Product_41</v>
      </c>
      <c r="H751" t="str">
        <f>VLOOKUP(tbl_Sales[[#This Row],[Product_ID]],tbl_Products[],3,0)</f>
        <v>Home Goods</v>
      </c>
      <c r="I751">
        <v>2</v>
      </c>
      <c r="J751" s="10">
        <f>VLOOKUP(tbl_Sales[[#This Row],[Product_ID]],tbl_Products[],4,0)</f>
        <v>31.5</v>
      </c>
      <c r="K751" s="6">
        <v>69.95</v>
      </c>
      <c r="L751" s="6">
        <f>tbl_Sales[[#This Row],[Price_per_Unit]]*tbl_Sales[[#This Row],[Quantity]]</f>
        <v>139.9</v>
      </c>
      <c r="M751" s="6">
        <f>tbl_Sales[[#This Row],[Cost_per_Unit]]*tbl_Sales[[#This Row],[Quantity]]</f>
        <v>63</v>
      </c>
      <c r="N751" s="6">
        <f>tbl_Sales[[#This Row],[Sales]]-tbl_Sales[[#This Row],[Total_Cost]]</f>
        <v>76.900000000000006</v>
      </c>
    </row>
    <row r="752" spans="1:14">
      <c r="A752" t="s">
        <v>756</v>
      </c>
      <c r="B752" s="4">
        <v>44985</v>
      </c>
      <c r="C752" t="s">
        <v>7099</v>
      </c>
      <c r="D752" t="str">
        <f>VLOOKUP(Sales_Data!$C752,tbl_Customers[],2,FALSE)</f>
        <v>Customer_488</v>
      </c>
      <c r="E752" t="str">
        <f>VLOOKUP(tbl_Sales[[#This Row],[Customer_ID]],tbl_Customers[],5,0)</f>
        <v>South</v>
      </c>
      <c r="F752" t="s">
        <v>8518</v>
      </c>
      <c r="G752" t="str">
        <f>VLOOKUP(Sales_Data!$F752,tbl_Products[],2,FALSE)</f>
        <v>Product_35</v>
      </c>
      <c r="H752" t="str">
        <f>VLOOKUP(tbl_Sales[[#This Row],[Product_ID]],tbl_Products[],3,0)</f>
        <v>Toys</v>
      </c>
      <c r="I752">
        <v>2</v>
      </c>
      <c r="J752" s="10">
        <f>VLOOKUP(tbl_Sales[[#This Row],[Product_ID]],tbl_Products[],4,0)</f>
        <v>40.75</v>
      </c>
      <c r="K752" s="6">
        <v>42.91</v>
      </c>
      <c r="L752" s="6">
        <f>tbl_Sales[[#This Row],[Price_per_Unit]]*tbl_Sales[[#This Row],[Quantity]]</f>
        <v>85.82</v>
      </c>
      <c r="M752" s="6">
        <f>tbl_Sales[[#This Row],[Cost_per_Unit]]*tbl_Sales[[#This Row],[Quantity]]</f>
        <v>81.5</v>
      </c>
      <c r="N752" s="6">
        <f>tbl_Sales[[#This Row],[Sales]]-tbl_Sales[[#This Row],[Total_Cost]]</f>
        <v>4.3199999999999932</v>
      </c>
    </row>
    <row r="753" spans="1:14">
      <c r="A753" t="s">
        <v>757</v>
      </c>
      <c r="B753" s="4">
        <v>45215</v>
      </c>
      <c r="C753" t="s">
        <v>7138</v>
      </c>
      <c r="D753" t="str">
        <f>VLOOKUP(Sales_Data!$C753,tbl_Customers[],2,FALSE)</f>
        <v>Customer_1354</v>
      </c>
      <c r="E753" t="str">
        <f>VLOOKUP(tbl_Sales[[#This Row],[Customer_ID]],tbl_Customers[],5,0)</f>
        <v>East</v>
      </c>
      <c r="F753" t="s">
        <v>8528</v>
      </c>
      <c r="G753" t="str">
        <f>VLOOKUP(Sales_Data!$F753,tbl_Products[],2,FALSE)</f>
        <v>Product_25</v>
      </c>
      <c r="H753" t="str">
        <f>VLOOKUP(tbl_Sales[[#This Row],[Product_ID]],tbl_Products[],3,0)</f>
        <v>Electronics</v>
      </c>
      <c r="I753">
        <v>8</v>
      </c>
      <c r="J753" s="10">
        <f>VLOOKUP(tbl_Sales[[#This Row],[Product_ID]],tbl_Products[],4,0)</f>
        <v>48.19</v>
      </c>
      <c r="K753" s="6">
        <v>29.05</v>
      </c>
      <c r="L753" s="6">
        <f>tbl_Sales[[#This Row],[Price_per_Unit]]*tbl_Sales[[#This Row],[Quantity]]</f>
        <v>232.4</v>
      </c>
      <c r="M753" s="6">
        <f>tbl_Sales[[#This Row],[Cost_per_Unit]]*tbl_Sales[[#This Row],[Quantity]]</f>
        <v>385.52</v>
      </c>
      <c r="N753" s="6">
        <f>tbl_Sales[[#This Row],[Sales]]-tbl_Sales[[#This Row],[Total_Cost]]</f>
        <v>-153.11999999999998</v>
      </c>
    </row>
    <row r="754" spans="1:14">
      <c r="A754" t="s">
        <v>758</v>
      </c>
      <c r="B754" s="4">
        <v>45038</v>
      </c>
      <c r="C754" t="s">
        <v>7620</v>
      </c>
      <c r="D754" t="str">
        <f>VLOOKUP(Sales_Data!$C754,tbl_Customers[],2,FALSE)</f>
        <v>Customer_902</v>
      </c>
      <c r="E754" t="str">
        <f>VLOOKUP(tbl_Sales[[#This Row],[Customer_ID]],tbl_Customers[],5,0)</f>
        <v>North</v>
      </c>
      <c r="F754" t="s">
        <v>8524</v>
      </c>
      <c r="G754" t="str">
        <f>VLOOKUP(Sales_Data!$F754,tbl_Products[],2,FALSE)</f>
        <v>Product_74</v>
      </c>
      <c r="H754" t="str">
        <f>VLOOKUP(tbl_Sales[[#This Row],[Product_ID]],tbl_Products[],3,0)</f>
        <v>Home Goods</v>
      </c>
      <c r="I754">
        <v>4</v>
      </c>
      <c r="J754" s="10">
        <f>VLOOKUP(tbl_Sales[[#This Row],[Product_ID]],tbl_Products[],4,0)</f>
        <v>13.9</v>
      </c>
      <c r="K754" s="6">
        <v>42.77</v>
      </c>
      <c r="L754" s="6">
        <f>tbl_Sales[[#This Row],[Price_per_Unit]]*tbl_Sales[[#This Row],[Quantity]]</f>
        <v>171.08</v>
      </c>
      <c r="M754" s="6">
        <f>tbl_Sales[[#This Row],[Cost_per_Unit]]*tbl_Sales[[#This Row],[Quantity]]</f>
        <v>55.6</v>
      </c>
      <c r="N754" s="6">
        <f>tbl_Sales[[#This Row],[Sales]]-tbl_Sales[[#This Row],[Total_Cost]]</f>
        <v>115.48000000000002</v>
      </c>
    </row>
    <row r="755" spans="1:14">
      <c r="A755" t="s">
        <v>759</v>
      </c>
      <c r="B755" s="4">
        <v>45165</v>
      </c>
      <c r="C755" t="s">
        <v>7621</v>
      </c>
      <c r="D755" t="str">
        <f>VLOOKUP(Sales_Data!$C755,tbl_Customers[],2,FALSE)</f>
        <v>Customer_1487</v>
      </c>
      <c r="E755" t="str">
        <f>VLOOKUP(tbl_Sales[[#This Row],[Customer_ID]],tbl_Customers[],5,0)</f>
        <v>West</v>
      </c>
      <c r="F755" t="s">
        <v>8498</v>
      </c>
      <c r="G755" t="str">
        <f>VLOOKUP(Sales_Data!$F755,tbl_Products[],2,FALSE)</f>
        <v>Product_38</v>
      </c>
      <c r="H755" t="str">
        <f>VLOOKUP(tbl_Sales[[#This Row],[Product_ID]],tbl_Products[],3,0)</f>
        <v>Toys</v>
      </c>
      <c r="I755">
        <v>6</v>
      </c>
      <c r="J755" s="10">
        <f>VLOOKUP(tbl_Sales[[#This Row],[Product_ID]],tbl_Products[],4,0)</f>
        <v>35.82</v>
      </c>
      <c r="K755" s="6">
        <v>35.47</v>
      </c>
      <c r="L755" s="6">
        <f>tbl_Sales[[#This Row],[Price_per_Unit]]*tbl_Sales[[#This Row],[Quantity]]</f>
        <v>212.82</v>
      </c>
      <c r="M755" s="6">
        <f>tbl_Sales[[#This Row],[Cost_per_Unit]]*tbl_Sales[[#This Row],[Quantity]]</f>
        <v>214.92000000000002</v>
      </c>
      <c r="N755" s="6">
        <f>tbl_Sales[[#This Row],[Sales]]-tbl_Sales[[#This Row],[Total_Cost]]</f>
        <v>-2.1000000000000227</v>
      </c>
    </row>
    <row r="756" spans="1:14">
      <c r="A756" t="s">
        <v>760</v>
      </c>
      <c r="B756" s="4">
        <v>45285</v>
      </c>
      <c r="C756" t="s">
        <v>7213</v>
      </c>
      <c r="D756" t="str">
        <f>VLOOKUP(Sales_Data!$C756,tbl_Customers[],2,FALSE)</f>
        <v>Customer_1306</v>
      </c>
      <c r="E756" t="str">
        <f>VLOOKUP(tbl_Sales[[#This Row],[Customer_ID]],tbl_Customers[],5,0)</f>
        <v>South</v>
      </c>
      <c r="F756" t="s">
        <v>8523</v>
      </c>
      <c r="G756" t="str">
        <f>VLOOKUP(Sales_Data!$F756,tbl_Products[],2,FALSE)</f>
        <v>Product_32</v>
      </c>
      <c r="H756" t="str">
        <f>VLOOKUP(tbl_Sales[[#This Row],[Product_ID]],tbl_Products[],3,0)</f>
        <v>Home Goods</v>
      </c>
      <c r="I756">
        <v>1</v>
      </c>
      <c r="J756" s="10">
        <f>VLOOKUP(tbl_Sales[[#This Row],[Product_ID]],tbl_Products[],4,0)</f>
        <v>24.03</v>
      </c>
      <c r="K756" s="6">
        <v>23.25</v>
      </c>
      <c r="L756" s="6">
        <f>tbl_Sales[[#This Row],[Price_per_Unit]]*tbl_Sales[[#This Row],[Quantity]]</f>
        <v>23.25</v>
      </c>
      <c r="M756" s="6">
        <f>tbl_Sales[[#This Row],[Cost_per_Unit]]*tbl_Sales[[#This Row],[Quantity]]</f>
        <v>24.03</v>
      </c>
      <c r="N756" s="6">
        <f>tbl_Sales[[#This Row],[Sales]]-tbl_Sales[[#This Row],[Total_Cost]]</f>
        <v>-0.78000000000000114</v>
      </c>
    </row>
    <row r="757" spans="1:14">
      <c r="A757" t="s">
        <v>761</v>
      </c>
      <c r="B757" s="4">
        <v>45058</v>
      </c>
      <c r="C757" t="s">
        <v>7622</v>
      </c>
      <c r="D757" t="str">
        <f>VLOOKUP(Sales_Data!$C757,tbl_Customers[],2,FALSE)</f>
        <v>Customer_343</v>
      </c>
      <c r="E757" t="str">
        <f>VLOOKUP(tbl_Sales[[#This Row],[Customer_ID]],tbl_Customers[],5,0)</f>
        <v>North</v>
      </c>
      <c r="F757" t="s">
        <v>8506</v>
      </c>
      <c r="G757" t="str">
        <f>VLOOKUP(Sales_Data!$F757,tbl_Products[],2,FALSE)</f>
        <v>Product_43</v>
      </c>
      <c r="H757" t="str">
        <f>VLOOKUP(tbl_Sales[[#This Row],[Product_ID]],tbl_Products[],3,0)</f>
        <v>Health</v>
      </c>
      <c r="I757">
        <v>3</v>
      </c>
      <c r="J757" s="10">
        <f>VLOOKUP(tbl_Sales[[#This Row],[Product_ID]],tbl_Products[],4,0)</f>
        <v>4.59</v>
      </c>
      <c r="K757" s="6">
        <v>27.84</v>
      </c>
      <c r="L757" s="6">
        <f>tbl_Sales[[#This Row],[Price_per_Unit]]*tbl_Sales[[#This Row],[Quantity]]</f>
        <v>83.52</v>
      </c>
      <c r="M757" s="6">
        <f>tbl_Sales[[#This Row],[Cost_per_Unit]]*tbl_Sales[[#This Row],[Quantity]]</f>
        <v>13.77</v>
      </c>
      <c r="N757" s="6">
        <f>tbl_Sales[[#This Row],[Sales]]-tbl_Sales[[#This Row],[Total_Cost]]</f>
        <v>69.75</v>
      </c>
    </row>
    <row r="758" spans="1:14">
      <c r="A758" t="s">
        <v>762</v>
      </c>
      <c r="B758" s="4">
        <v>45115</v>
      </c>
      <c r="C758" t="s">
        <v>7623</v>
      </c>
      <c r="D758" t="str">
        <f>VLOOKUP(Sales_Data!$C758,tbl_Customers[],2,FALSE)</f>
        <v>Customer_432</v>
      </c>
      <c r="E758" t="str">
        <f>VLOOKUP(tbl_Sales[[#This Row],[Customer_ID]],tbl_Customers[],5,0)</f>
        <v>South</v>
      </c>
      <c r="F758" t="s">
        <v>8523</v>
      </c>
      <c r="G758" t="str">
        <f>VLOOKUP(Sales_Data!$F758,tbl_Products[],2,FALSE)</f>
        <v>Product_32</v>
      </c>
      <c r="H758" t="str">
        <f>VLOOKUP(tbl_Sales[[#This Row],[Product_ID]],tbl_Products[],3,0)</f>
        <v>Home Goods</v>
      </c>
      <c r="I758">
        <v>3</v>
      </c>
      <c r="J758" s="10">
        <f>VLOOKUP(tbl_Sales[[#This Row],[Product_ID]],tbl_Products[],4,0)</f>
        <v>24.03</v>
      </c>
      <c r="K758" s="6">
        <v>86.62</v>
      </c>
      <c r="L758" s="6">
        <f>tbl_Sales[[#This Row],[Price_per_Unit]]*tbl_Sales[[#This Row],[Quantity]]</f>
        <v>259.86</v>
      </c>
      <c r="M758" s="6">
        <f>tbl_Sales[[#This Row],[Cost_per_Unit]]*tbl_Sales[[#This Row],[Quantity]]</f>
        <v>72.09</v>
      </c>
      <c r="N758" s="6">
        <f>tbl_Sales[[#This Row],[Sales]]-tbl_Sales[[#This Row],[Total_Cost]]</f>
        <v>187.77</v>
      </c>
    </row>
    <row r="759" spans="1:14">
      <c r="A759" t="s">
        <v>763</v>
      </c>
      <c r="B759" s="4">
        <v>45012</v>
      </c>
      <c r="C759" t="s">
        <v>7126</v>
      </c>
      <c r="D759" t="str">
        <f>VLOOKUP(Sales_Data!$C759,tbl_Customers[],2,FALSE)</f>
        <v>Customer_1184</v>
      </c>
      <c r="E759" t="str">
        <f>VLOOKUP(tbl_Sales[[#This Row],[Customer_ID]],tbl_Customers[],5,0)</f>
        <v>East</v>
      </c>
      <c r="F759" t="s">
        <v>8512</v>
      </c>
      <c r="G759" t="str">
        <f>VLOOKUP(Sales_Data!$F759,tbl_Products[],2,FALSE)</f>
        <v>Product_47</v>
      </c>
      <c r="H759" t="str">
        <f>VLOOKUP(tbl_Sales[[#This Row],[Product_ID]],tbl_Products[],3,0)</f>
        <v>Home Goods</v>
      </c>
      <c r="I759">
        <v>7</v>
      </c>
      <c r="J759" s="10">
        <f>VLOOKUP(tbl_Sales[[#This Row],[Product_ID]],tbl_Products[],4,0)</f>
        <v>22.66</v>
      </c>
      <c r="K759" s="6">
        <v>42.39</v>
      </c>
      <c r="L759" s="6">
        <f>tbl_Sales[[#This Row],[Price_per_Unit]]*tbl_Sales[[#This Row],[Quantity]]</f>
        <v>296.73</v>
      </c>
      <c r="M759" s="6">
        <f>tbl_Sales[[#This Row],[Cost_per_Unit]]*tbl_Sales[[#This Row],[Quantity]]</f>
        <v>158.62</v>
      </c>
      <c r="N759" s="6">
        <f>tbl_Sales[[#This Row],[Sales]]-tbl_Sales[[#This Row],[Total_Cost]]</f>
        <v>138.11000000000001</v>
      </c>
    </row>
    <row r="760" spans="1:14">
      <c r="A760" t="s">
        <v>764</v>
      </c>
      <c r="B760" s="4">
        <v>45237</v>
      </c>
      <c r="C760" t="s">
        <v>7624</v>
      </c>
      <c r="D760" t="str">
        <f>VLOOKUP(Sales_Data!$C760,tbl_Customers[],2,FALSE)</f>
        <v>Customer_707</v>
      </c>
      <c r="E760" t="str">
        <f>VLOOKUP(tbl_Sales[[#This Row],[Customer_ID]],tbl_Customers[],5,0)</f>
        <v>North</v>
      </c>
      <c r="F760" t="s">
        <v>8499</v>
      </c>
      <c r="G760" t="str">
        <f>VLOOKUP(Sales_Data!$F760,tbl_Products[],2,FALSE)</f>
        <v>Product_30</v>
      </c>
      <c r="H760" t="str">
        <f>VLOOKUP(tbl_Sales[[#This Row],[Product_ID]],tbl_Products[],3,0)</f>
        <v>Apparel</v>
      </c>
      <c r="I760">
        <v>2</v>
      </c>
      <c r="J760" s="10">
        <f>VLOOKUP(tbl_Sales[[#This Row],[Product_ID]],tbl_Products[],4,0)</f>
        <v>49.21</v>
      </c>
      <c r="K760" s="6">
        <v>83.53</v>
      </c>
      <c r="L760" s="6">
        <f>tbl_Sales[[#This Row],[Price_per_Unit]]*tbl_Sales[[#This Row],[Quantity]]</f>
        <v>167.06</v>
      </c>
      <c r="M760" s="6">
        <f>tbl_Sales[[#This Row],[Cost_per_Unit]]*tbl_Sales[[#This Row],[Quantity]]</f>
        <v>98.42</v>
      </c>
      <c r="N760" s="6">
        <f>tbl_Sales[[#This Row],[Sales]]-tbl_Sales[[#This Row],[Total_Cost]]</f>
        <v>68.64</v>
      </c>
    </row>
    <row r="761" spans="1:14">
      <c r="A761" t="s">
        <v>765</v>
      </c>
      <c r="B761" s="4">
        <v>45237</v>
      </c>
      <c r="C761" t="s">
        <v>7014</v>
      </c>
      <c r="D761" t="str">
        <f>VLOOKUP(Sales_Data!$C761,tbl_Customers[],2,FALSE)</f>
        <v>Customer_112</v>
      </c>
      <c r="E761" t="str">
        <f>VLOOKUP(tbl_Sales[[#This Row],[Customer_ID]],tbl_Customers[],5,0)</f>
        <v>West</v>
      </c>
      <c r="F761" t="s">
        <v>8513</v>
      </c>
      <c r="G761" t="str">
        <f>VLOOKUP(Sales_Data!$F761,tbl_Products[],2,FALSE)</f>
        <v>Product_59</v>
      </c>
      <c r="H761" t="str">
        <f>VLOOKUP(tbl_Sales[[#This Row],[Product_ID]],tbl_Products[],3,0)</f>
        <v>Home Goods</v>
      </c>
      <c r="I761">
        <v>1</v>
      </c>
      <c r="J761" s="10">
        <f>VLOOKUP(tbl_Sales[[#This Row],[Product_ID]],tbl_Products[],4,0)</f>
        <v>40.85</v>
      </c>
      <c r="K761" s="6">
        <v>45.14</v>
      </c>
      <c r="L761" s="6">
        <f>tbl_Sales[[#This Row],[Price_per_Unit]]*tbl_Sales[[#This Row],[Quantity]]</f>
        <v>45.14</v>
      </c>
      <c r="M761" s="6">
        <f>tbl_Sales[[#This Row],[Cost_per_Unit]]*tbl_Sales[[#This Row],[Quantity]]</f>
        <v>40.85</v>
      </c>
      <c r="N761" s="6">
        <f>tbl_Sales[[#This Row],[Sales]]-tbl_Sales[[#This Row],[Total_Cost]]</f>
        <v>4.2899999999999991</v>
      </c>
    </row>
    <row r="762" spans="1:14">
      <c r="A762" t="s">
        <v>766</v>
      </c>
      <c r="B762" s="4">
        <v>44985</v>
      </c>
      <c r="C762" t="s">
        <v>7522</v>
      </c>
      <c r="D762" t="str">
        <f>VLOOKUP(Sales_Data!$C762,tbl_Customers[],2,FALSE)</f>
        <v>Customer_1316</v>
      </c>
      <c r="E762" t="str">
        <f>VLOOKUP(tbl_Sales[[#This Row],[Customer_ID]],tbl_Customers[],5,0)</f>
        <v>West</v>
      </c>
      <c r="F762" t="s">
        <v>8560</v>
      </c>
      <c r="G762" t="str">
        <f>VLOOKUP(Sales_Data!$F762,tbl_Products[],2,FALSE)</f>
        <v>Product_41</v>
      </c>
      <c r="H762" t="str">
        <f>VLOOKUP(tbl_Sales[[#This Row],[Product_ID]],tbl_Products[],3,0)</f>
        <v>Home Goods</v>
      </c>
      <c r="I762">
        <v>1</v>
      </c>
      <c r="J762" s="10">
        <f>VLOOKUP(tbl_Sales[[#This Row],[Product_ID]],tbl_Products[],4,0)</f>
        <v>31.5</v>
      </c>
      <c r="K762" s="6">
        <v>68.760000000000005</v>
      </c>
      <c r="L762" s="6">
        <f>tbl_Sales[[#This Row],[Price_per_Unit]]*tbl_Sales[[#This Row],[Quantity]]</f>
        <v>68.760000000000005</v>
      </c>
      <c r="M762" s="6">
        <f>tbl_Sales[[#This Row],[Cost_per_Unit]]*tbl_Sales[[#This Row],[Quantity]]</f>
        <v>31.5</v>
      </c>
      <c r="N762" s="6">
        <f>tbl_Sales[[#This Row],[Sales]]-tbl_Sales[[#This Row],[Total_Cost]]</f>
        <v>37.260000000000005</v>
      </c>
    </row>
    <row r="763" spans="1:14">
      <c r="A763" t="s">
        <v>767</v>
      </c>
      <c r="B763" s="4">
        <v>45010</v>
      </c>
      <c r="C763" t="s">
        <v>7625</v>
      </c>
      <c r="D763" t="str">
        <f>VLOOKUP(Sales_Data!$C763,tbl_Customers[],2,FALSE)</f>
        <v>Customer_542</v>
      </c>
      <c r="E763" t="str">
        <f>VLOOKUP(tbl_Sales[[#This Row],[Customer_ID]],tbl_Customers[],5,0)</f>
        <v>South</v>
      </c>
      <c r="F763" t="s">
        <v>8494</v>
      </c>
      <c r="G763" t="str">
        <f>VLOOKUP(Sales_Data!$F763,tbl_Products[],2,FALSE)</f>
        <v>Product_15</v>
      </c>
      <c r="H763" t="str">
        <f>VLOOKUP(tbl_Sales[[#This Row],[Product_ID]],tbl_Products[],3,0)</f>
        <v>Apparel</v>
      </c>
      <c r="I763">
        <v>1</v>
      </c>
      <c r="J763" s="10">
        <f>VLOOKUP(tbl_Sales[[#This Row],[Product_ID]],tbl_Products[],4,0)</f>
        <v>22.93</v>
      </c>
      <c r="K763" s="6">
        <v>45.52</v>
      </c>
      <c r="L763" s="6">
        <f>tbl_Sales[[#This Row],[Price_per_Unit]]*tbl_Sales[[#This Row],[Quantity]]</f>
        <v>45.52</v>
      </c>
      <c r="M763" s="6">
        <f>tbl_Sales[[#This Row],[Cost_per_Unit]]*tbl_Sales[[#This Row],[Quantity]]</f>
        <v>22.93</v>
      </c>
      <c r="N763" s="6">
        <f>tbl_Sales[[#This Row],[Sales]]-tbl_Sales[[#This Row],[Total_Cost]]</f>
        <v>22.590000000000003</v>
      </c>
    </row>
    <row r="764" spans="1:14">
      <c r="A764" t="s">
        <v>768</v>
      </c>
      <c r="B764" s="4">
        <v>45086</v>
      </c>
      <c r="C764" t="s">
        <v>7314</v>
      </c>
      <c r="D764" t="str">
        <f>VLOOKUP(Sales_Data!$C764,tbl_Customers[],2,FALSE)</f>
        <v>Customer_238</v>
      </c>
      <c r="E764" t="str">
        <f>VLOOKUP(tbl_Sales[[#This Row],[Customer_ID]],tbl_Customers[],5,0)</f>
        <v>West</v>
      </c>
      <c r="F764" t="s">
        <v>8565</v>
      </c>
      <c r="G764" t="str">
        <f>VLOOKUP(Sales_Data!$F764,tbl_Products[],2,FALSE)</f>
        <v>Product_31</v>
      </c>
      <c r="H764" t="str">
        <f>VLOOKUP(tbl_Sales[[#This Row],[Product_ID]],tbl_Products[],3,0)</f>
        <v>Apparel</v>
      </c>
      <c r="I764">
        <v>1</v>
      </c>
      <c r="J764" s="10">
        <f>VLOOKUP(tbl_Sales[[#This Row],[Product_ID]],tbl_Products[],4,0)</f>
        <v>3.66</v>
      </c>
      <c r="K764" s="6">
        <v>7.31</v>
      </c>
      <c r="L764" s="6">
        <f>tbl_Sales[[#This Row],[Price_per_Unit]]*tbl_Sales[[#This Row],[Quantity]]</f>
        <v>7.31</v>
      </c>
      <c r="M764" s="6">
        <f>tbl_Sales[[#This Row],[Cost_per_Unit]]*tbl_Sales[[#This Row],[Quantity]]</f>
        <v>3.66</v>
      </c>
      <c r="N764" s="6">
        <f>tbl_Sales[[#This Row],[Sales]]-tbl_Sales[[#This Row],[Total_Cost]]</f>
        <v>3.6499999999999995</v>
      </c>
    </row>
    <row r="765" spans="1:14">
      <c r="A765" t="s">
        <v>769</v>
      </c>
      <c r="B765" s="4">
        <v>44982</v>
      </c>
      <c r="C765" t="s">
        <v>7626</v>
      </c>
      <c r="D765" t="str">
        <f>VLOOKUP(Sales_Data!$C765,tbl_Customers[],2,FALSE)</f>
        <v>Customer_108</v>
      </c>
      <c r="E765" t="str">
        <f>VLOOKUP(tbl_Sales[[#This Row],[Customer_ID]],tbl_Customers[],5,0)</f>
        <v>South</v>
      </c>
      <c r="F765" t="s">
        <v>8559</v>
      </c>
      <c r="G765" t="str">
        <f>VLOOKUP(Sales_Data!$F765,tbl_Products[],2,FALSE)</f>
        <v>Product_57</v>
      </c>
      <c r="H765" t="str">
        <f>VLOOKUP(tbl_Sales[[#This Row],[Product_ID]],tbl_Products[],3,0)</f>
        <v>Toys</v>
      </c>
      <c r="I765">
        <v>6</v>
      </c>
      <c r="J765" s="10">
        <f>VLOOKUP(tbl_Sales[[#This Row],[Product_ID]],tbl_Products[],4,0)</f>
        <v>31.85</v>
      </c>
      <c r="K765" s="6">
        <v>38.590000000000003</v>
      </c>
      <c r="L765" s="6">
        <f>tbl_Sales[[#This Row],[Price_per_Unit]]*tbl_Sales[[#This Row],[Quantity]]</f>
        <v>231.54000000000002</v>
      </c>
      <c r="M765" s="6">
        <f>tbl_Sales[[#This Row],[Cost_per_Unit]]*tbl_Sales[[#This Row],[Quantity]]</f>
        <v>191.10000000000002</v>
      </c>
      <c r="N765" s="6">
        <f>tbl_Sales[[#This Row],[Sales]]-tbl_Sales[[#This Row],[Total_Cost]]</f>
        <v>40.44</v>
      </c>
    </row>
    <row r="766" spans="1:14">
      <c r="A766" t="s">
        <v>770</v>
      </c>
      <c r="B766" s="4">
        <v>45223</v>
      </c>
      <c r="C766" t="s">
        <v>7577</v>
      </c>
      <c r="D766" t="str">
        <f>VLOOKUP(Sales_Data!$C766,tbl_Customers[],2,FALSE)</f>
        <v>Customer_344</v>
      </c>
      <c r="E766" t="str">
        <f>VLOOKUP(tbl_Sales[[#This Row],[Customer_ID]],tbl_Customers[],5,0)</f>
        <v>South</v>
      </c>
      <c r="F766" t="s">
        <v>8519</v>
      </c>
      <c r="G766" t="str">
        <f>VLOOKUP(Sales_Data!$F766,tbl_Products[],2,FALSE)</f>
        <v>Product_53</v>
      </c>
      <c r="H766" t="str">
        <f>VLOOKUP(tbl_Sales[[#This Row],[Product_ID]],tbl_Products[],3,0)</f>
        <v>Electronics</v>
      </c>
      <c r="I766">
        <v>7</v>
      </c>
      <c r="J766" s="10">
        <f>VLOOKUP(tbl_Sales[[#This Row],[Product_ID]],tbl_Products[],4,0)</f>
        <v>21.34</v>
      </c>
      <c r="K766" s="6">
        <v>14.23</v>
      </c>
      <c r="L766" s="6">
        <f>tbl_Sales[[#This Row],[Price_per_Unit]]*tbl_Sales[[#This Row],[Quantity]]</f>
        <v>99.61</v>
      </c>
      <c r="M766" s="6">
        <f>tbl_Sales[[#This Row],[Cost_per_Unit]]*tbl_Sales[[#This Row],[Quantity]]</f>
        <v>149.38</v>
      </c>
      <c r="N766" s="6">
        <f>tbl_Sales[[#This Row],[Sales]]-tbl_Sales[[#This Row],[Total_Cost]]</f>
        <v>-49.769999999999996</v>
      </c>
    </row>
    <row r="767" spans="1:14">
      <c r="A767" t="s">
        <v>771</v>
      </c>
      <c r="B767" s="4">
        <v>44940</v>
      </c>
      <c r="C767" t="s">
        <v>7627</v>
      </c>
      <c r="D767" t="str">
        <f>VLOOKUP(Sales_Data!$C767,tbl_Customers[],2,FALSE)</f>
        <v>Customer_951</v>
      </c>
      <c r="E767" t="str">
        <f>VLOOKUP(tbl_Sales[[#This Row],[Customer_ID]],tbl_Customers[],5,0)</f>
        <v>South</v>
      </c>
      <c r="F767" t="s">
        <v>8512</v>
      </c>
      <c r="G767" t="str">
        <f>VLOOKUP(Sales_Data!$F767,tbl_Products[],2,FALSE)</f>
        <v>Product_47</v>
      </c>
      <c r="H767" t="str">
        <f>VLOOKUP(tbl_Sales[[#This Row],[Product_ID]],tbl_Products[],3,0)</f>
        <v>Home Goods</v>
      </c>
      <c r="I767">
        <v>8</v>
      </c>
      <c r="J767" s="10">
        <f>VLOOKUP(tbl_Sales[[#This Row],[Product_ID]],tbl_Products[],4,0)</f>
        <v>22.66</v>
      </c>
      <c r="K767" s="6">
        <v>34.200000000000003</v>
      </c>
      <c r="L767" s="6">
        <f>tbl_Sales[[#This Row],[Price_per_Unit]]*tbl_Sales[[#This Row],[Quantity]]</f>
        <v>273.60000000000002</v>
      </c>
      <c r="M767" s="6">
        <f>tbl_Sales[[#This Row],[Cost_per_Unit]]*tbl_Sales[[#This Row],[Quantity]]</f>
        <v>181.28</v>
      </c>
      <c r="N767" s="6">
        <f>tbl_Sales[[#This Row],[Sales]]-tbl_Sales[[#This Row],[Total_Cost]]</f>
        <v>92.320000000000022</v>
      </c>
    </row>
    <row r="768" spans="1:14">
      <c r="A768" t="s">
        <v>772</v>
      </c>
      <c r="B768" s="4">
        <v>45086</v>
      </c>
      <c r="C768" t="s">
        <v>7628</v>
      </c>
      <c r="D768" t="str">
        <f>VLOOKUP(Sales_Data!$C768,tbl_Customers[],2,FALSE)</f>
        <v>Customer_817</v>
      </c>
      <c r="E768" t="str">
        <f>VLOOKUP(tbl_Sales[[#This Row],[Customer_ID]],tbl_Customers[],5,0)</f>
        <v>West</v>
      </c>
      <c r="F768" t="s">
        <v>8551</v>
      </c>
      <c r="G768" t="str">
        <f>VLOOKUP(Sales_Data!$F768,tbl_Products[],2,FALSE)</f>
        <v>Product_11</v>
      </c>
      <c r="H768" t="str">
        <f>VLOOKUP(tbl_Sales[[#This Row],[Product_ID]],tbl_Products[],3,0)</f>
        <v>Health</v>
      </c>
      <c r="I768">
        <v>3</v>
      </c>
      <c r="J768" s="10">
        <f>VLOOKUP(tbl_Sales[[#This Row],[Product_ID]],tbl_Products[],4,0)</f>
        <v>11.76</v>
      </c>
      <c r="K768" s="6">
        <v>83.97</v>
      </c>
      <c r="L768" s="6">
        <f>tbl_Sales[[#This Row],[Price_per_Unit]]*tbl_Sales[[#This Row],[Quantity]]</f>
        <v>251.91</v>
      </c>
      <c r="M768" s="6">
        <f>tbl_Sales[[#This Row],[Cost_per_Unit]]*tbl_Sales[[#This Row],[Quantity]]</f>
        <v>35.28</v>
      </c>
      <c r="N768" s="6">
        <f>tbl_Sales[[#This Row],[Sales]]-tbl_Sales[[#This Row],[Total_Cost]]</f>
        <v>216.63</v>
      </c>
    </row>
    <row r="769" spans="1:14">
      <c r="A769" t="s">
        <v>773</v>
      </c>
      <c r="B769" s="4">
        <v>45221</v>
      </c>
      <c r="C769" t="s">
        <v>7629</v>
      </c>
      <c r="D769" t="str">
        <f>VLOOKUP(Sales_Data!$C769,tbl_Customers[],2,FALSE)</f>
        <v>Customer_976</v>
      </c>
      <c r="E769" t="str">
        <f>VLOOKUP(tbl_Sales[[#This Row],[Customer_ID]],tbl_Customers[],5,0)</f>
        <v>North</v>
      </c>
      <c r="F769" t="s">
        <v>8515</v>
      </c>
      <c r="G769" t="str">
        <f>VLOOKUP(Sales_Data!$F769,tbl_Products[],2,FALSE)</f>
        <v>Product_46</v>
      </c>
      <c r="H769" t="str">
        <f>VLOOKUP(tbl_Sales[[#This Row],[Product_ID]],tbl_Products[],3,0)</f>
        <v>Health</v>
      </c>
      <c r="I769">
        <v>7</v>
      </c>
      <c r="J769" s="10">
        <f>VLOOKUP(tbl_Sales[[#This Row],[Product_ID]],tbl_Products[],4,0)</f>
        <v>19.34</v>
      </c>
      <c r="K769" s="6">
        <v>86.08</v>
      </c>
      <c r="L769" s="6">
        <f>tbl_Sales[[#This Row],[Price_per_Unit]]*tbl_Sales[[#This Row],[Quantity]]</f>
        <v>602.55999999999995</v>
      </c>
      <c r="M769" s="6">
        <f>tbl_Sales[[#This Row],[Cost_per_Unit]]*tbl_Sales[[#This Row],[Quantity]]</f>
        <v>135.38</v>
      </c>
      <c r="N769" s="6">
        <f>tbl_Sales[[#This Row],[Sales]]-tbl_Sales[[#This Row],[Total_Cost]]</f>
        <v>467.17999999999995</v>
      </c>
    </row>
    <row r="770" spans="1:14">
      <c r="A770" t="s">
        <v>774</v>
      </c>
      <c r="B770" s="4">
        <v>45273</v>
      </c>
      <c r="C770" t="s">
        <v>7630</v>
      </c>
      <c r="D770" t="str">
        <f>VLOOKUP(Sales_Data!$C770,tbl_Customers[],2,FALSE)</f>
        <v>Customer_618</v>
      </c>
      <c r="E770" t="str">
        <f>VLOOKUP(tbl_Sales[[#This Row],[Customer_ID]],tbl_Customers[],5,0)</f>
        <v>West</v>
      </c>
      <c r="F770" t="s">
        <v>8543</v>
      </c>
      <c r="G770" t="str">
        <f>VLOOKUP(Sales_Data!$F770,tbl_Products[],2,FALSE)</f>
        <v>Product_72</v>
      </c>
      <c r="H770" t="str">
        <f>VLOOKUP(tbl_Sales[[#This Row],[Product_ID]],tbl_Products[],3,0)</f>
        <v>Toys</v>
      </c>
      <c r="I770">
        <v>1</v>
      </c>
      <c r="J770" s="10">
        <f>VLOOKUP(tbl_Sales[[#This Row],[Product_ID]],tbl_Products[],4,0)</f>
        <v>23.2</v>
      </c>
      <c r="K770" s="6">
        <v>92.8</v>
      </c>
      <c r="L770" s="6">
        <f>tbl_Sales[[#This Row],[Price_per_Unit]]*tbl_Sales[[#This Row],[Quantity]]</f>
        <v>92.8</v>
      </c>
      <c r="M770" s="6">
        <f>tbl_Sales[[#This Row],[Cost_per_Unit]]*tbl_Sales[[#This Row],[Quantity]]</f>
        <v>23.2</v>
      </c>
      <c r="N770" s="6">
        <f>tbl_Sales[[#This Row],[Sales]]-tbl_Sales[[#This Row],[Total_Cost]]</f>
        <v>69.599999999999994</v>
      </c>
    </row>
    <row r="771" spans="1:14">
      <c r="A771" t="s">
        <v>775</v>
      </c>
      <c r="B771" s="4">
        <v>45119</v>
      </c>
      <c r="C771" t="s">
        <v>7629</v>
      </c>
      <c r="D771" t="str">
        <f>VLOOKUP(Sales_Data!$C771,tbl_Customers[],2,FALSE)</f>
        <v>Customer_976</v>
      </c>
      <c r="E771" t="str">
        <f>VLOOKUP(tbl_Sales[[#This Row],[Customer_ID]],tbl_Customers[],5,0)</f>
        <v>North</v>
      </c>
      <c r="F771" t="s">
        <v>8501</v>
      </c>
      <c r="G771" t="str">
        <f>VLOOKUP(Sales_Data!$F771,tbl_Products[],2,FALSE)</f>
        <v>Product_65</v>
      </c>
      <c r="H771" t="str">
        <f>VLOOKUP(tbl_Sales[[#This Row],[Product_ID]],tbl_Products[],3,0)</f>
        <v>Health</v>
      </c>
      <c r="I771">
        <v>4</v>
      </c>
      <c r="J771" s="10">
        <f>VLOOKUP(tbl_Sales[[#This Row],[Product_ID]],tbl_Products[],4,0)</f>
        <v>37.880000000000003</v>
      </c>
      <c r="K771" s="6">
        <v>56.11</v>
      </c>
      <c r="L771" s="6">
        <f>tbl_Sales[[#This Row],[Price_per_Unit]]*tbl_Sales[[#This Row],[Quantity]]</f>
        <v>224.44</v>
      </c>
      <c r="M771" s="6">
        <f>tbl_Sales[[#This Row],[Cost_per_Unit]]*tbl_Sales[[#This Row],[Quantity]]</f>
        <v>151.52000000000001</v>
      </c>
      <c r="N771" s="6">
        <f>tbl_Sales[[#This Row],[Sales]]-tbl_Sales[[#This Row],[Total_Cost]]</f>
        <v>72.919999999999987</v>
      </c>
    </row>
    <row r="772" spans="1:14">
      <c r="A772" t="s">
        <v>776</v>
      </c>
      <c r="B772" s="4">
        <v>45130</v>
      </c>
      <c r="C772" t="s">
        <v>7334</v>
      </c>
      <c r="D772" t="str">
        <f>VLOOKUP(Sales_Data!$C772,tbl_Customers[],2,FALSE)</f>
        <v>Customer_1091</v>
      </c>
      <c r="E772" t="str">
        <f>VLOOKUP(tbl_Sales[[#This Row],[Customer_ID]],tbl_Customers[],5,0)</f>
        <v>North</v>
      </c>
      <c r="F772" t="s">
        <v>8566</v>
      </c>
      <c r="G772" t="str">
        <f>VLOOKUP(Sales_Data!$F772,tbl_Products[],2,FALSE)</f>
        <v>Product_10</v>
      </c>
      <c r="H772" t="str">
        <f>VLOOKUP(tbl_Sales[[#This Row],[Product_ID]],tbl_Products[],3,0)</f>
        <v>Apparel</v>
      </c>
      <c r="I772">
        <v>1</v>
      </c>
      <c r="J772" s="10">
        <f>VLOOKUP(tbl_Sales[[#This Row],[Product_ID]],tbl_Products[],4,0)</f>
        <v>14.95</v>
      </c>
      <c r="K772" s="6">
        <v>96.68</v>
      </c>
      <c r="L772" s="6">
        <f>tbl_Sales[[#This Row],[Price_per_Unit]]*tbl_Sales[[#This Row],[Quantity]]</f>
        <v>96.68</v>
      </c>
      <c r="M772" s="6">
        <f>tbl_Sales[[#This Row],[Cost_per_Unit]]*tbl_Sales[[#This Row],[Quantity]]</f>
        <v>14.95</v>
      </c>
      <c r="N772" s="6">
        <f>tbl_Sales[[#This Row],[Sales]]-tbl_Sales[[#This Row],[Total_Cost]]</f>
        <v>81.73</v>
      </c>
    </row>
    <row r="773" spans="1:14">
      <c r="A773" t="s">
        <v>777</v>
      </c>
      <c r="B773" s="4">
        <v>45028</v>
      </c>
      <c r="C773" t="s">
        <v>7631</v>
      </c>
      <c r="D773" t="str">
        <f>VLOOKUP(Sales_Data!$C773,tbl_Customers[],2,FALSE)</f>
        <v>Customer_479</v>
      </c>
      <c r="E773" t="str">
        <f>VLOOKUP(tbl_Sales[[#This Row],[Customer_ID]],tbl_Customers[],5,0)</f>
        <v>West</v>
      </c>
      <c r="F773" t="s">
        <v>8512</v>
      </c>
      <c r="G773" t="str">
        <f>VLOOKUP(Sales_Data!$F773,tbl_Products[],2,FALSE)</f>
        <v>Product_47</v>
      </c>
      <c r="H773" t="str">
        <f>VLOOKUP(tbl_Sales[[#This Row],[Product_ID]],tbl_Products[],3,0)</f>
        <v>Home Goods</v>
      </c>
      <c r="I773">
        <v>7</v>
      </c>
      <c r="J773" s="10">
        <f>VLOOKUP(tbl_Sales[[#This Row],[Product_ID]],tbl_Products[],4,0)</f>
        <v>22.66</v>
      </c>
      <c r="K773" s="6">
        <v>34.61</v>
      </c>
      <c r="L773" s="6">
        <f>tbl_Sales[[#This Row],[Price_per_Unit]]*tbl_Sales[[#This Row],[Quantity]]</f>
        <v>242.26999999999998</v>
      </c>
      <c r="M773" s="6">
        <f>tbl_Sales[[#This Row],[Cost_per_Unit]]*tbl_Sales[[#This Row],[Quantity]]</f>
        <v>158.62</v>
      </c>
      <c r="N773" s="6">
        <f>tbl_Sales[[#This Row],[Sales]]-tbl_Sales[[#This Row],[Total_Cost]]</f>
        <v>83.649999999999977</v>
      </c>
    </row>
    <row r="774" spans="1:14">
      <c r="A774" t="s">
        <v>778</v>
      </c>
      <c r="B774" s="4">
        <v>44965</v>
      </c>
      <c r="C774" t="s">
        <v>7632</v>
      </c>
      <c r="D774" t="str">
        <f>VLOOKUP(Sales_Data!$C774,tbl_Customers[],2,FALSE)</f>
        <v>Customer_778</v>
      </c>
      <c r="E774" t="str">
        <f>VLOOKUP(tbl_Sales[[#This Row],[Customer_ID]],tbl_Customers[],5,0)</f>
        <v>South</v>
      </c>
      <c r="F774" t="s">
        <v>8517</v>
      </c>
      <c r="G774" t="str">
        <f>VLOOKUP(Sales_Data!$F774,tbl_Products[],2,FALSE)</f>
        <v>Product_62</v>
      </c>
      <c r="H774" t="str">
        <f>VLOOKUP(tbl_Sales[[#This Row],[Product_ID]],tbl_Products[],3,0)</f>
        <v>Health</v>
      </c>
      <c r="I774">
        <v>9</v>
      </c>
      <c r="J774" s="10">
        <f>VLOOKUP(tbl_Sales[[#This Row],[Product_ID]],tbl_Products[],4,0)</f>
        <v>24.52</v>
      </c>
      <c r="K774" s="6">
        <v>10</v>
      </c>
      <c r="L774" s="6">
        <f>tbl_Sales[[#This Row],[Price_per_Unit]]*tbl_Sales[[#This Row],[Quantity]]</f>
        <v>90</v>
      </c>
      <c r="M774" s="6">
        <f>tbl_Sales[[#This Row],[Cost_per_Unit]]*tbl_Sales[[#This Row],[Quantity]]</f>
        <v>220.68</v>
      </c>
      <c r="N774" s="6">
        <f>tbl_Sales[[#This Row],[Sales]]-tbl_Sales[[#This Row],[Total_Cost]]</f>
        <v>-130.68</v>
      </c>
    </row>
    <row r="775" spans="1:14">
      <c r="A775" t="s">
        <v>779</v>
      </c>
      <c r="B775" s="4">
        <v>45230</v>
      </c>
      <c r="C775" t="s">
        <v>7633</v>
      </c>
      <c r="D775" t="str">
        <f>VLOOKUP(Sales_Data!$C775,tbl_Customers[],2,FALSE)</f>
        <v>Customer_1400</v>
      </c>
      <c r="E775" t="str">
        <f>VLOOKUP(tbl_Sales[[#This Row],[Customer_ID]],tbl_Customers[],5,0)</f>
        <v>East</v>
      </c>
      <c r="F775" t="s">
        <v>8499</v>
      </c>
      <c r="G775" t="str">
        <f>VLOOKUP(Sales_Data!$F775,tbl_Products[],2,FALSE)</f>
        <v>Product_30</v>
      </c>
      <c r="H775" t="str">
        <f>VLOOKUP(tbl_Sales[[#This Row],[Product_ID]],tbl_Products[],3,0)</f>
        <v>Apparel</v>
      </c>
      <c r="I775">
        <v>6</v>
      </c>
      <c r="J775" s="10">
        <f>VLOOKUP(tbl_Sales[[#This Row],[Product_ID]],tbl_Products[],4,0)</f>
        <v>49.21</v>
      </c>
      <c r="K775" s="6">
        <v>69.180000000000007</v>
      </c>
      <c r="L775" s="6">
        <f>tbl_Sales[[#This Row],[Price_per_Unit]]*tbl_Sales[[#This Row],[Quantity]]</f>
        <v>415.08000000000004</v>
      </c>
      <c r="M775" s="6">
        <f>tbl_Sales[[#This Row],[Cost_per_Unit]]*tbl_Sales[[#This Row],[Quantity]]</f>
        <v>295.26</v>
      </c>
      <c r="N775" s="6">
        <f>tbl_Sales[[#This Row],[Sales]]-tbl_Sales[[#This Row],[Total_Cost]]</f>
        <v>119.82000000000005</v>
      </c>
    </row>
    <row r="776" spans="1:14">
      <c r="A776" t="s">
        <v>780</v>
      </c>
      <c r="B776" s="4">
        <v>45280</v>
      </c>
      <c r="C776" t="s">
        <v>7634</v>
      </c>
      <c r="D776" t="str">
        <f>VLOOKUP(Sales_Data!$C776,tbl_Customers[],2,FALSE)</f>
        <v>Customer_1446</v>
      </c>
      <c r="E776" t="str">
        <f>VLOOKUP(tbl_Sales[[#This Row],[Customer_ID]],tbl_Customers[],5,0)</f>
        <v>South</v>
      </c>
      <c r="F776" t="s">
        <v>8507</v>
      </c>
      <c r="G776" t="str">
        <f>VLOOKUP(Sales_Data!$F776,tbl_Products[],2,FALSE)</f>
        <v>Product_58</v>
      </c>
      <c r="H776" t="str">
        <f>VLOOKUP(tbl_Sales[[#This Row],[Product_ID]],tbl_Products[],3,0)</f>
        <v>Home Goods</v>
      </c>
      <c r="I776">
        <v>4</v>
      </c>
      <c r="J776" s="10">
        <f>VLOOKUP(tbl_Sales[[#This Row],[Product_ID]],tbl_Products[],4,0)</f>
        <v>23.97</v>
      </c>
      <c r="K776" s="6">
        <v>49.58</v>
      </c>
      <c r="L776" s="6">
        <f>tbl_Sales[[#This Row],[Price_per_Unit]]*tbl_Sales[[#This Row],[Quantity]]</f>
        <v>198.32</v>
      </c>
      <c r="M776" s="6">
        <f>tbl_Sales[[#This Row],[Cost_per_Unit]]*tbl_Sales[[#This Row],[Quantity]]</f>
        <v>95.88</v>
      </c>
      <c r="N776" s="6">
        <f>tbl_Sales[[#This Row],[Sales]]-tbl_Sales[[#This Row],[Total_Cost]]</f>
        <v>102.44</v>
      </c>
    </row>
    <row r="777" spans="1:14">
      <c r="A777" t="s">
        <v>781</v>
      </c>
      <c r="B777" s="4">
        <v>45248</v>
      </c>
      <c r="C777" t="s">
        <v>7470</v>
      </c>
      <c r="D777" t="str">
        <f>VLOOKUP(Sales_Data!$C777,tbl_Customers[],2,FALSE)</f>
        <v>Customer_799</v>
      </c>
      <c r="E777" t="str">
        <f>VLOOKUP(tbl_Sales[[#This Row],[Customer_ID]],tbl_Customers[],5,0)</f>
        <v>East</v>
      </c>
      <c r="F777" t="s">
        <v>8535</v>
      </c>
      <c r="G777" t="str">
        <f>VLOOKUP(Sales_Data!$F777,tbl_Products[],2,FALSE)</f>
        <v>Product_54</v>
      </c>
      <c r="H777" t="str">
        <f>VLOOKUP(tbl_Sales[[#This Row],[Product_ID]],tbl_Products[],3,0)</f>
        <v>Apparel</v>
      </c>
      <c r="I777">
        <v>6</v>
      </c>
      <c r="J777" s="10">
        <f>VLOOKUP(tbl_Sales[[#This Row],[Product_ID]],tbl_Products[],4,0)</f>
        <v>1.35</v>
      </c>
      <c r="K777" s="6">
        <v>91.73</v>
      </c>
      <c r="L777" s="6">
        <f>tbl_Sales[[#This Row],[Price_per_Unit]]*tbl_Sales[[#This Row],[Quantity]]</f>
        <v>550.38</v>
      </c>
      <c r="M777" s="6">
        <f>tbl_Sales[[#This Row],[Cost_per_Unit]]*tbl_Sales[[#This Row],[Quantity]]</f>
        <v>8.1000000000000014</v>
      </c>
      <c r="N777" s="6">
        <f>tbl_Sales[[#This Row],[Sales]]-tbl_Sales[[#This Row],[Total_Cost]]</f>
        <v>542.28</v>
      </c>
    </row>
    <row r="778" spans="1:14">
      <c r="A778" t="s">
        <v>782</v>
      </c>
      <c r="B778" s="4">
        <v>45051</v>
      </c>
      <c r="C778" t="s">
        <v>7238</v>
      </c>
      <c r="D778" t="str">
        <f>VLOOKUP(Sales_Data!$C778,tbl_Customers[],2,FALSE)</f>
        <v>Customer_972</v>
      </c>
      <c r="E778" t="str">
        <f>VLOOKUP(tbl_Sales[[#This Row],[Customer_ID]],tbl_Customers[],5,0)</f>
        <v>West</v>
      </c>
      <c r="F778" t="s">
        <v>8499</v>
      </c>
      <c r="G778" t="str">
        <f>VLOOKUP(Sales_Data!$F778,tbl_Products[],2,FALSE)</f>
        <v>Product_30</v>
      </c>
      <c r="H778" t="str">
        <f>VLOOKUP(tbl_Sales[[#This Row],[Product_ID]],tbl_Products[],3,0)</f>
        <v>Apparel</v>
      </c>
      <c r="I778">
        <v>8</v>
      </c>
      <c r="J778" s="10">
        <f>VLOOKUP(tbl_Sales[[#This Row],[Product_ID]],tbl_Products[],4,0)</f>
        <v>49.21</v>
      </c>
      <c r="K778" s="6">
        <v>49.29</v>
      </c>
      <c r="L778" s="6">
        <f>tbl_Sales[[#This Row],[Price_per_Unit]]*tbl_Sales[[#This Row],[Quantity]]</f>
        <v>394.32</v>
      </c>
      <c r="M778" s="6">
        <f>tbl_Sales[[#This Row],[Cost_per_Unit]]*tbl_Sales[[#This Row],[Quantity]]</f>
        <v>393.68</v>
      </c>
      <c r="N778" s="6">
        <f>tbl_Sales[[#This Row],[Sales]]-tbl_Sales[[#This Row],[Total_Cost]]</f>
        <v>0.63999999999998636</v>
      </c>
    </row>
    <row r="779" spans="1:14">
      <c r="A779" t="s">
        <v>783</v>
      </c>
      <c r="B779" s="4">
        <v>44979</v>
      </c>
      <c r="C779" t="s">
        <v>7635</v>
      </c>
      <c r="D779" t="str">
        <f>VLOOKUP(Sales_Data!$C779,tbl_Customers[],2,FALSE)</f>
        <v>Customer_538</v>
      </c>
      <c r="E779" t="str">
        <f>VLOOKUP(tbl_Sales[[#This Row],[Customer_ID]],tbl_Customers[],5,0)</f>
        <v>South</v>
      </c>
      <c r="F779" t="s">
        <v>8497</v>
      </c>
      <c r="G779" t="str">
        <f>VLOOKUP(Sales_Data!$F779,tbl_Products[],2,FALSE)</f>
        <v>Product_73</v>
      </c>
      <c r="H779" t="str">
        <f>VLOOKUP(tbl_Sales[[#This Row],[Product_ID]],tbl_Products[],3,0)</f>
        <v>Apparel</v>
      </c>
      <c r="I779">
        <v>5</v>
      </c>
      <c r="J779" s="10">
        <f>VLOOKUP(tbl_Sales[[#This Row],[Product_ID]],tbl_Products[],4,0)</f>
        <v>1.21</v>
      </c>
      <c r="K779" s="6">
        <v>32.369999999999997</v>
      </c>
      <c r="L779" s="6">
        <f>tbl_Sales[[#This Row],[Price_per_Unit]]*tbl_Sales[[#This Row],[Quantity]]</f>
        <v>161.85</v>
      </c>
      <c r="M779" s="6">
        <f>tbl_Sales[[#This Row],[Cost_per_Unit]]*tbl_Sales[[#This Row],[Quantity]]</f>
        <v>6.05</v>
      </c>
      <c r="N779" s="6">
        <f>tbl_Sales[[#This Row],[Sales]]-tbl_Sales[[#This Row],[Total_Cost]]</f>
        <v>155.79999999999998</v>
      </c>
    </row>
    <row r="780" spans="1:14">
      <c r="A780" t="s">
        <v>784</v>
      </c>
      <c r="B780" s="4">
        <v>45283</v>
      </c>
      <c r="C780" t="s">
        <v>7123</v>
      </c>
      <c r="D780" t="str">
        <f>VLOOKUP(Sales_Data!$C780,tbl_Customers[],2,FALSE)</f>
        <v>Customer_298</v>
      </c>
      <c r="E780" t="str">
        <f>VLOOKUP(tbl_Sales[[#This Row],[Customer_ID]],tbl_Customers[],5,0)</f>
        <v>West</v>
      </c>
      <c r="F780" t="s">
        <v>8563</v>
      </c>
      <c r="G780" t="str">
        <f>VLOOKUP(Sales_Data!$F780,tbl_Products[],2,FALSE)</f>
        <v>Product_17</v>
      </c>
      <c r="H780" t="str">
        <f>VLOOKUP(tbl_Sales[[#This Row],[Product_ID]],tbl_Products[],3,0)</f>
        <v>Toys</v>
      </c>
      <c r="I780">
        <v>3</v>
      </c>
      <c r="J780" s="10">
        <f>VLOOKUP(tbl_Sales[[#This Row],[Product_ID]],tbl_Products[],4,0)</f>
        <v>36.229999999999997</v>
      </c>
      <c r="K780" s="6">
        <v>9.27</v>
      </c>
      <c r="L780" s="6">
        <f>tbl_Sales[[#This Row],[Price_per_Unit]]*tbl_Sales[[#This Row],[Quantity]]</f>
        <v>27.81</v>
      </c>
      <c r="M780" s="6">
        <f>tbl_Sales[[#This Row],[Cost_per_Unit]]*tbl_Sales[[#This Row],[Quantity]]</f>
        <v>108.69</v>
      </c>
      <c r="N780" s="6">
        <f>tbl_Sales[[#This Row],[Sales]]-tbl_Sales[[#This Row],[Total_Cost]]</f>
        <v>-80.88</v>
      </c>
    </row>
    <row r="781" spans="1:14">
      <c r="A781" t="s">
        <v>785</v>
      </c>
      <c r="B781" s="4">
        <v>45081</v>
      </c>
      <c r="C781" t="s">
        <v>7636</v>
      </c>
      <c r="D781" t="str">
        <f>VLOOKUP(Sales_Data!$C781,tbl_Customers[],2,FALSE)</f>
        <v>Customer_1087</v>
      </c>
      <c r="E781" t="str">
        <f>VLOOKUP(tbl_Sales[[#This Row],[Customer_ID]],tbl_Customers[],5,0)</f>
        <v>East</v>
      </c>
      <c r="F781" t="s">
        <v>8567</v>
      </c>
      <c r="G781" t="str">
        <f>VLOOKUP(Sales_Data!$F781,tbl_Products[],2,FALSE)</f>
        <v>Product_69</v>
      </c>
      <c r="H781" t="str">
        <f>VLOOKUP(tbl_Sales[[#This Row],[Product_ID]],tbl_Products[],3,0)</f>
        <v>Home Goods</v>
      </c>
      <c r="I781">
        <v>8</v>
      </c>
      <c r="J781" s="10">
        <f>VLOOKUP(tbl_Sales[[#This Row],[Product_ID]],tbl_Products[],4,0)</f>
        <v>8.86</v>
      </c>
      <c r="K781" s="6">
        <v>84.63</v>
      </c>
      <c r="L781" s="6">
        <f>tbl_Sales[[#This Row],[Price_per_Unit]]*tbl_Sales[[#This Row],[Quantity]]</f>
        <v>677.04</v>
      </c>
      <c r="M781" s="6">
        <f>tbl_Sales[[#This Row],[Cost_per_Unit]]*tbl_Sales[[#This Row],[Quantity]]</f>
        <v>70.88</v>
      </c>
      <c r="N781" s="6">
        <f>tbl_Sales[[#This Row],[Sales]]-tbl_Sales[[#This Row],[Total_Cost]]</f>
        <v>606.16</v>
      </c>
    </row>
    <row r="782" spans="1:14">
      <c r="A782" t="s">
        <v>786</v>
      </c>
      <c r="B782" s="4">
        <v>45277</v>
      </c>
      <c r="C782" t="s">
        <v>7477</v>
      </c>
      <c r="D782" t="str">
        <f>VLOOKUP(Sales_Data!$C782,tbl_Customers[],2,FALSE)</f>
        <v>Customer_891</v>
      </c>
      <c r="E782" t="str">
        <f>VLOOKUP(tbl_Sales[[#This Row],[Customer_ID]],tbl_Customers[],5,0)</f>
        <v>West</v>
      </c>
      <c r="F782" t="s">
        <v>8523</v>
      </c>
      <c r="G782" t="str">
        <f>VLOOKUP(Sales_Data!$F782,tbl_Products[],2,FALSE)</f>
        <v>Product_32</v>
      </c>
      <c r="H782" t="str">
        <f>VLOOKUP(tbl_Sales[[#This Row],[Product_ID]],tbl_Products[],3,0)</f>
        <v>Home Goods</v>
      </c>
      <c r="I782">
        <v>2</v>
      </c>
      <c r="J782" s="10">
        <f>VLOOKUP(tbl_Sales[[#This Row],[Product_ID]],tbl_Products[],4,0)</f>
        <v>24.03</v>
      </c>
      <c r="K782" s="6">
        <v>42.8</v>
      </c>
      <c r="L782" s="6">
        <f>tbl_Sales[[#This Row],[Price_per_Unit]]*tbl_Sales[[#This Row],[Quantity]]</f>
        <v>85.6</v>
      </c>
      <c r="M782" s="6">
        <f>tbl_Sales[[#This Row],[Cost_per_Unit]]*tbl_Sales[[#This Row],[Quantity]]</f>
        <v>48.06</v>
      </c>
      <c r="N782" s="6">
        <f>tbl_Sales[[#This Row],[Sales]]-tbl_Sales[[#This Row],[Total_Cost]]</f>
        <v>37.539999999999992</v>
      </c>
    </row>
    <row r="783" spans="1:14">
      <c r="A783" t="s">
        <v>787</v>
      </c>
      <c r="B783" s="4">
        <v>45234</v>
      </c>
      <c r="C783" t="s">
        <v>7637</v>
      </c>
      <c r="D783" t="str">
        <f>VLOOKUP(Sales_Data!$C783,tbl_Customers[],2,FALSE)</f>
        <v>Customer_25</v>
      </c>
      <c r="E783" t="str">
        <f>VLOOKUP(tbl_Sales[[#This Row],[Customer_ID]],tbl_Customers[],5,0)</f>
        <v>North</v>
      </c>
      <c r="F783" t="s">
        <v>8519</v>
      </c>
      <c r="G783" t="str">
        <f>VLOOKUP(Sales_Data!$F783,tbl_Products[],2,FALSE)</f>
        <v>Product_53</v>
      </c>
      <c r="H783" t="str">
        <f>VLOOKUP(tbl_Sales[[#This Row],[Product_ID]],tbl_Products[],3,0)</f>
        <v>Electronics</v>
      </c>
      <c r="I783">
        <v>9</v>
      </c>
      <c r="J783" s="10">
        <f>VLOOKUP(tbl_Sales[[#This Row],[Product_ID]],tbl_Products[],4,0)</f>
        <v>21.34</v>
      </c>
      <c r="K783" s="6">
        <v>45.32</v>
      </c>
      <c r="L783" s="6">
        <f>tbl_Sales[[#This Row],[Price_per_Unit]]*tbl_Sales[[#This Row],[Quantity]]</f>
        <v>407.88</v>
      </c>
      <c r="M783" s="6">
        <f>tbl_Sales[[#This Row],[Cost_per_Unit]]*tbl_Sales[[#This Row],[Quantity]]</f>
        <v>192.06</v>
      </c>
      <c r="N783" s="6">
        <f>tbl_Sales[[#This Row],[Sales]]-tbl_Sales[[#This Row],[Total_Cost]]</f>
        <v>215.82</v>
      </c>
    </row>
    <row r="784" spans="1:14">
      <c r="A784" t="s">
        <v>788</v>
      </c>
      <c r="B784" s="4">
        <v>44988</v>
      </c>
      <c r="C784" t="s">
        <v>7082</v>
      </c>
      <c r="D784" t="str">
        <f>VLOOKUP(Sales_Data!$C784,tbl_Customers[],2,FALSE)</f>
        <v>Customer_592</v>
      </c>
      <c r="E784" t="str">
        <f>VLOOKUP(tbl_Sales[[#This Row],[Customer_ID]],tbl_Customers[],5,0)</f>
        <v>South</v>
      </c>
      <c r="F784" t="s">
        <v>8537</v>
      </c>
      <c r="G784" t="str">
        <f>VLOOKUP(Sales_Data!$F784,tbl_Products[],2,FALSE)</f>
        <v>Product_75</v>
      </c>
      <c r="H784" t="str">
        <f>VLOOKUP(tbl_Sales[[#This Row],[Product_ID]],tbl_Products[],3,0)</f>
        <v>Electronics</v>
      </c>
      <c r="I784">
        <v>9</v>
      </c>
      <c r="J784" s="10">
        <f>VLOOKUP(tbl_Sales[[#This Row],[Product_ID]],tbl_Products[],4,0)</f>
        <v>2.25</v>
      </c>
      <c r="K784" s="6">
        <v>33.51</v>
      </c>
      <c r="L784" s="6">
        <f>tbl_Sales[[#This Row],[Price_per_Unit]]*tbl_Sales[[#This Row],[Quantity]]</f>
        <v>301.58999999999997</v>
      </c>
      <c r="M784" s="6">
        <f>tbl_Sales[[#This Row],[Cost_per_Unit]]*tbl_Sales[[#This Row],[Quantity]]</f>
        <v>20.25</v>
      </c>
      <c r="N784" s="6">
        <f>tbl_Sales[[#This Row],[Sales]]-tbl_Sales[[#This Row],[Total_Cost]]</f>
        <v>281.33999999999997</v>
      </c>
    </row>
    <row r="785" spans="1:14">
      <c r="A785" t="s">
        <v>789</v>
      </c>
      <c r="B785" s="4">
        <v>45216</v>
      </c>
      <c r="C785" t="s">
        <v>7638</v>
      </c>
      <c r="D785" t="str">
        <f>VLOOKUP(Sales_Data!$C785,tbl_Customers[],2,FALSE)</f>
        <v>Customer_920</v>
      </c>
      <c r="E785" t="str">
        <f>VLOOKUP(tbl_Sales[[#This Row],[Customer_ID]],tbl_Customers[],5,0)</f>
        <v>North</v>
      </c>
      <c r="F785" t="s">
        <v>8549</v>
      </c>
      <c r="G785" t="str">
        <f>VLOOKUP(Sales_Data!$F785,tbl_Products[],2,FALSE)</f>
        <v>Product_18</v>
      </c>
      <c r="H785" t="str">
        <f>VLOOKUP(tbl_Sales[[#This Row],[Product_ID]],tbl_Products[],3,0)</f>
        <v>Health</v>
      </c>
      <c r="I785">
        <v>5</v>
      </c>
      <c r="J785" s="10">
        <f>VLOOKUP(tbl_Sales[[#This Row],[Product_ID]],tbl_Products[],4,0)</f>
        <v>41.18</v>
      </c>
      <c r="K785" s="6">
        <v>51.74</v>
      </c>
      <c r="L785" s="6">
        <f>tbl_Sales[[#This Row],[Price_per_Unit]]*tbl_Sales[[#This Row],[Quantity]]</f>
        <v>258.7</v>
      </c>
      <c r="M785" s="6">
        <f>tbl_Sales[[#This Row],[Cost_per_Unit]]*tbl_Sales[[#This Row],[Quantity]]</f>
        <v>205.9</v>
      </c>
      <c r="N785" s="6">
        <f>tbl_Sales[[#This Row],[Sales]]-tbl_Sales[[#This Row],[Total_Cost]]</f>
        <v>52.799999999999983</v>
      </c>
    </row>
    <row r="786" spans="1:14">
      <c r="A786" t="s">
        <v>790</v>
      </c>
      <c r="B786" s="4">
        <v>44948</v>
      </c>
      <c r="C786" t="s">
        <v>7639</v>
      </c>
      <c r="D786" t="str">
        <f>VLOOKUP(Sales_Data!$C786,tbl_Customers[],2,FALSE)</f>
        <v>Customer_783</v>
      </c>
      <c r="E786" t="str">
        <f>VLOOKUP(tbl_Sales[[#This Row],[Customer_ID]],tbl_Customers[],5,0)</f>
        <v>East</v>
      </c>
      <c r="F786" t="s">
        <v>8533</v>
      </c>
      <c r="G786" t="str">
        <f>VLOOKUP(Sales_Data!$F786,tbl_Products[],2,FALSE)</f>
        <v>Product_34</v>
      </c>
      <c r="H786" t="str">
        <f>VLOOKUP(tbl_Sales[[#This Row],[Product_ID]],tbl_Products[],3,0)</f>
        <v>Electronics</v>
      </c>
      <c r="I786">
        <v>8</v>
      </c>
      <c r="J786" s="10">
        <f>VLOOKUP(tbl_Sales[[#This Row],[Product_ID]],tbl_Products[],4,0)</f>
        <v>21.9</v>
      </c>
      <c r="K786" s="6">
        <v>56.97</v>
      </c>
      <c r="L786" s="6">
        <f>tbl_Sales[[#This Row],[Price_per_Unit]]*tbl_Sales[[#This Row],[Quantity]]</f>
        <v>455.76</v>
      </c>
      <c r="M786" s="6">
        <f>tbl_Sales[[#This Row],[Cost_per_Unit]]*tbl_Sales[[#This Row],[Quantity]]</f>
        <v>175.2</v>
      </c>
      <c r="N786" s="6">
        <f>tbl_Sales[[#This Row],[Sales]]-tbl_Sales[[#This Row],[Total_Cost]]</f>
        <v>280.56</v>
      </c>
    </row>
    <row r="787" spans="1:14">
      <c r="A787" t="s">
        <v>791</v>
      </c>
      <c r="B787" s="4">
        <v>45104</v>
      </c>
      <c r="C787" t="s">
        <v>7640</v>
      </c>
      <c r="D787" t="str">
        <f>VLOOKUP(Sales_Data!$C787,tbl_Customers[],2,FALSE)</f>
        <v>Customer_1390</v>
      </c>
      <c r="E787" t="str">
        <f>VLOOKUP(tbl_Sales[[#This Row],[Customer_ID]],tbl_Customers[],5,0)</f>
        <v>East</v>
      </c>
      <c r="F787" t="s">
        <v>8540</v>
      </c>
      <c r="G787" t="str">
        <f>VLOOKUP(Sales_Data!$F787,tbl_Products[],2,FALSE)</f>
        <v>Product_37</v>
      </c>
      <c r="H787" t="str">
        <f>VLOOKUP(tbl_Sales[[#This Row],[Product_ID]],tbl_Products[],3,0)</f>
        <v>Toys</v>
      </c>
      <c r="I787">
        <v>3</v>
      </c>
      <c r="J787" s="10">
        <f>VLOOKUP(tbl_Sales[[#This Row],[Product_ID]],tbl_Products[],4,0)</f>
        <v>29.86</v>
      </c>
      <c r="K787" s="6">
        <v>96.23</v>
      </c>
      <c r="L787" s="6">
        <f>tbl_Sales[[#This Row],[Price_per_Unit]]*tbl_Sales[[#This Row],[Quantity]]</f>
        <v>288.69</v>
      </c>
      <c r="M787" s="6">
        <f>tbl_Sales[[#This Row],[Cost_per_Unit]]*tbl_Sales[[#This Row],[Quantity]]</f>
        <v>89.58</v>
      </c>
      <c r="N787" s="6">
        <f>tbl_Sales[[#This Row],[Sales]]-tbl_Sales[[#This Row],[Total_Cost]]</f>
        <v>199.11</v>
      </c>
    </row>
    <row r="788" spans="1:14">
      <c r="A788" t="s">
        <v>792</v>
      </c>
      <c r="B788" s="4">
        <v>45199</v>
      </c>
      <c r="C788" t="s">
        <v>7254</v>
      </c>
      <c r="D788" t="str">
        <f>VLOOKUP(Sales_Data!$C788,tbl_Customers[],2,FALSE)</f>
        <v>Customer_647</v>
      </c>
      <c r="E788" t="str">
        <f>VLOOKUP(tbl_Sales[[#This Row],[Customer_ID]],tbl_Customers[],5,0)</f>
        <v>South</v>
      </c>
      <c r="F788" t="s">
        <v>8538</v>
      </c>
      <c r="G788" t="str">
        <f>VLOOKUP(Sales_Data!$F788,tbl_Products[],2,FALSE)</f>
        <v>Product_44</v>
      </c>
      <c r="H788" t="str">
        <f>VLOOKUP(tbl_Sales[[#This Row],[Product_ID]],tbl_Products[],3,0)</f>
        <v>Electronics</v>
      </c>
      <c r="I788">
        <v>5</v>
      </c>
      <c r="J788" s="10">
        <f>VLOOKUP(tbl_Sales[[#This Row],[Product_ID]],tbl_Products[],4,0)</f>
        <v>39.729999999999997</v>
      </c>
      <c r="K788" s="6">
        <v>93.22</v>
      </c>
      <c r="L788" s="6">
        <f>tbl_Sales[[#This Row],[Price_per_Unit]]*tbl_Sales[[#This Row],[Quantity]]</f>
        <v>466.1</v>
      </c>
      <c r="M788" s="6">
        <f>tbl_Sales[[#This Row],[Cost_per_Unit]]*tbl_Sales[[#This Row],[Quantity]]</f>
        <v>198.64999999999998</v>
      </c>
      <c r="N788" s="6">
        <f>tbl_Sales[[#This Row],[Sales]]-tbl_Sales[[#This Row],[Total_Cost]]</f>
        <v>267.45000000000005</v>
      </c>
    </row>
    <row r="789" spans="1:14">
      <c r="A789" t="s">
        <v>793</v>
      </c>
      <c r="B789" s="4">
        <v>45146</v>
      </c>
      <c r="C789" t="s">
        <v>7641</v>
      </c>
      <c r="D789" t="str">
        <f>VLOOKUP(Sales_Data!$C789,tbl_Customers[],2,FALSE)</f>
        <v>Customer_1086</v>
      </c>
      <c r="E789" t="str">
        <f>VLOOKUP(tbl_Sales[[#This Row],[Customer_ID]],tbl_Customers[],5,0)</f>
        <v>West</v>
      </c>
      <c r="F789" t="s">
        <v>8560</v>
      </c>
      <c r="G789" t="str">
        <f>VLOOKUP(Sales_Data!$F789,tbl_Products[],2,FALSE)</f>
        <v>Product_41</v>
      </c>
      <c r="H789" t="str">
        <f>VLOOKUP(tbl_Sales[[#This Row],[Product_ID]],tbl_Products[],3,0)</f>
        <v>Home Goods</v>
      </c>
      <c r="I789">
        <v>7</v>
      </c>
      <c r="J789" s="10">
        <f>VLOOKUP(tbl_Sales[[#This Row],[Product_ID]],tbl_Products[],4,0)</f>
        <v>31.5</v>
      </c>
      <c r="K789" s="6">
        <v>83.38</v>
      </c>
      <c r="L789" s="6">
        <f>tbl_Sales[[#This Row],[Price_per_Unit]]*tbl_Sales[[#This Row],[Quantity]]</f>
        <v>583.66</v>
      </c>
      <c r="M789" s="6">
        <f>tbl_Sales[[#This Row],[Cost_per_Unit]]*tbl_Sales[[#This Row],[Quantity]]</f>
        <v>220.5</v>
      </c>
      <c r="N789" s="6">
        <f>tbl_Sales[[#This Row],[Sales]]-tbl_Sales[[#This Row],[Total_Cost]]</f>
        <v>363.15999999999997</v>
      </c>
    </row>
    <row r="790" spans="1:14">
      <c r="A790" t="s">
        <v>794</v>
      </c>
      <c r="B790" s="4">
        <v>45265</v>
      </c>
      <c r="C790" t="s">
        <v>7642</v>
      </c>
      <c r="D790" t="str">
        <f>VLOOKUP(Sales_Data!$C790,tbl_Customers[],2,FALSE)</f>
        <v>Customer_1399</v>
      </c>
      <c r="E790" t="str">
        <f>VLOOKUP(tbl_Sales[[#This Row],[Customer_ID]],tbl_Customers[],5,0)</f>
        <v>East</v>
      </c>
      <c r="F790" t="s">
        <v>8539</v>
      </c>
      <c r="G790" t="str">
        <f>VLOOKUP(Sales_Data!$F790,tbl_Products[],2,FALSE)</f>
        <v>Product_16</v>
      </c>
      <c r="H790" t="str">
        <f>VLOOKUP(tbl_Sales[[#This Row],[Product_ID]],tbl_Products[],3,0)</f>
        <v>Home Goods</v>
      </c>
      <c r="I790">
        <v>8</v>
      </c>
      <c r="J790" s="10">
        <f>VLOOKUP(tbl_Sales[[#This Row],[Product_ID]],tbl_Products[],4,0)</f>
        <v>15.25</v>
      </c>
      <c r="K790" s="6">
        <v>84.6</v>
      </c>
      <c r="L790" s="6">
        <f>tbl_Sales[[#This Row],[Price_per_Unit]]*tbl_Sales[[#This Row],[Quantity]]</f>
        <v>676.8</v>
      </c>
      <c r="M790" s="6">
        <f>tbl_Sales[[#This Row],[Cost_per_Unit]]*tbl_Sales[[#This Row],[Quantity]]</f>
        <v>122</v>
      </c>
      <c r="N790" s="6">
        <f>tbl_Sales[[#This Row],[Sales]]-tbl_Sales[[#This Row],[Total_Cost]]</f>
        <v>554.79999999999995</v>
      </c>
    </row>
    <row r="791" spans="1:14">
      <c r="A791" t="s">
        <v>795</v>
      </c>
      <c r="B791" s="4">
        <v>45116</v>
      </c>
      <c r="C791" t="s">
        <v>7643</v>
      </c>
      <c r="D791" t="str">
        <f>VLOOKUP(Sales_Data!$C791,tbl_Customers[],2,FALSE)</f>
        <v>Customer_85</v>
      </c>
      <c r="E791" t="str">
        <f>VLOOKUP(tbl_Sales[[#This Row],[Customer_ID]],tbl_Customers[],5,0)</f>
        <v>West</v>
      </c>
      <c r="F791" t="s">
        <v>8551</v>
      </c>
      <c r="G791" t="str">
        <f>VLOOKUP(Sales_Data!$F791,tbl_Products[],2,FALSE)</f>
        <v>Product_11</v>
      </c>
      <c r="H791" t="str">
        <f>VLOOKUP(tbl_Sales[[#This Row],[Product_ID]],tbl_Products[],3,0)</f>
        <v>Health</v>
      </c>
      <c r="I791">
        <v>6</v>
      </c>
      <c r="J791" s="10">
        <f>VLOOKUP(tbl_Sales[[#This Row],[Product_ID]],tbl_Products[],4,0)</f>
        <v>11.76</v>
      </c>
      <c r="K791" s="6">
        <v>46.89</v>
      </c>
      <c r="L791" s="6">
        <f>tbl_Sales[[#This Row],[Price_per_Unit]]*tbl_Sales[[#This Row],[Quantity]]</f>
        <v>281.34000000000003</v>
      </c>
      <c r="M791" s="6">
        <f>tbl_Sales[[#This Row],[Cost_per_Unit]]*tbl_Sales[[#This Row],[Quantity]]</f>
        <v>70.56</v>
      </c>
      <c r="N791" s="6">
        <f>tbl_Sales[[#This Row],[Sales]]-tbl_Sales[[#This Row],[Total_Cost]]</f>
        <v>210.78000000000003</v>
      </c>
    </row>
    <row r="792" spans="1:14">
      <c r="A792" t="s">
        <v>796</v>
      </c>
      <c r="B792" s="4">
        <v>44962</v>
      </c>
      <c r="C792" t="s">
        <v>7387</v>
      </c>
      <c r="D792" t="str">
        <f>VLOOKUP(Sales_Data!$C792,tbl_Customers[],2,FALSE)</f>
        <v>Customer_200</v>
      </c>
      <c r="E792" t="str">
        <f>VLOOKUP(tbl_Sales[[#This Row],[Customer_ID]],tbl_Customers[],5,0)</f>
        <v>East</v>
      </c>
      <c r="F792" t="s">
        <v>8519</v>
      </c>
      <c r="G792" t="str">
        <f>VLOOKUP(Sales_Data!$F792,tbl_Products[],2,FALSE)</f>
        <v>Product_53</v>
      </c>
      <c r="H792" t="str">
        <f>VLOOKUP(tbl_Sales[[#This Row],[Product_ID]],tbl_Products[],3,0)</f>
        <v>Electronics</v>
      </c>
      <c r="I792">
        <v>5</v>
      </c>
      <c r="J792" s="10">
        <f>VLOOKUP(tbl_Sales[[#This Row],[Product_ID]],tbl_Products[],4,0)</f>
        <v>21.34</v>
      </c>
      <c r="K792" s="6">
        <v>53.14</v>
      </c>
      <c r="L792" s="6">
        <f>tbl_Sales[[#This Row],[Price_per_Unit]]*tbl_Sales[[#This Row],[Quantity]]</f>
        <v>265.7</v>
      </c>
      <c r="M792" s="6">
        <f>tbl_Sales[[#This Row],[Cost_per_Unit]]*tbl_Sales[[#This Row],[Quantity]]</f>
        <v>106.7</v>
      </c>
      <c r="N792" s="6">
        <f>tbl_Sales[[#This Row],[Sales]]-tbl_Sales[[#This Row],[Total_Cost]]</f>
        <v>159</v>
      </c>
    </row>
    <row r="793" spans="1:14">
      <c r="A793" t="s">
        <v>797</v>
      </c>
      <c r="B793" s="4">
        <v>45186</v>
      </c>
      <c r="C793" t="s">
        <v>7468</v>
      </c>
      <c r="D793" t="str">
        <f>VLOOKUP(Sales_Data!$C793,tbl_Customers[],2,FALSE)</f>
        <v>Customer_1089</v>
      </c>
      <c r="E793" t="str">
        <f>VLOOKUP(tbl_Sales[[#This Row],[Customer_ID]],tbl_Customers[],5,0)</f>
        <v>East</v>
      </c>
      <c r="F793" t="s">
        <v>8535</v>
      </c>
      <c r="G793" t="str">
        <f>VLOOKUP(Sales_Data!$F793,tbl_Products[],2,FALSE)</f>
        <v>Product_54</v>
      </c>
      <c r="H793" t="str">
        <f>VLOOKUP(tbl_Sales[[#This Row],[Product_ID]],tbl_Products[],3,0)</f>
        <v>Apparel</v>
      </c>
      <c r="I793">
        <v>9</v>
      </c>
      <c r="J793" s="10">
        <f>VLOOKUP(tbl_Sales[[#This Row],[Product_ID]],tbl_Products[],4,0)</f>
        <v>1.35</v>
      </c>
      <c r="K793" s="6">
        <v>76.91</v>
      </c>
      <c r="L793" s="6">
        <f>tbl_Sales[[#This Row],[Price_per_Unit]]*tbl_Sales[[#This Row],[Quantity]]</f>
        <v>692.18999999999994</v>
      </c>
      <c r="M793" s="6">
        <f>tbl_Sales[[#This Row],[Cost_per_Unit]]*tbl_Sales[[#This Row],[Quantity]]</f>
        <v>12.15</v>
      </c>
      <c r="N793" s="6">
        <f>tbl_Sales[[#This Row],[Sales]]-tbl_Sales[[#This Row],[Total_Cost]]</f>
        <v>680.04</v>
      </c>
    </row>
    <row r="794" spans="1:14">
      <c r="A794" t="s">
        <v>798</v>
      </c>
      <c r="B794" s="4">
        <v>45258</v>
      </c>
      <c r="C794" t="s">
        <v>7213</v>
      </c>
      <c r="D794" t="str">
        <f>VLOOKUP(Sales_Data!$C794,tbl_Customers[],2,FALSE)</f>
        <v>Customer_1306</v>
      </c>
      <c r="E794" t="str">
        <f>VLOOKUP(tbl_Sales[[#This Row],[Customer_ID]],tbl_Customers[],5,0)</f>
        <v>South</v>
      </c>
      <c r="F794" t="s">
        <v>8501</v>
      </c>
      <c r="G794" t="str">
        <f>VLOOKUP(Sales_Data!$F794,tbl_Products[],2,FALSE)</f>
        <v>Product_65</v>
      </c>
      <c r="H794" t="str">
        <f>VLOOKUP(tbl_Sales[[#This Row],[Product_ID]],tbl_Products[],3,0)</f>
        <v>Health</v>
      </c>
      <c r="I794">
        <v>3</v>
      </c>
      <c r="J794" s="10">
        <f>VLOOKUP(tbl_Sales[[#This Row],[Product_ID]],tbl_Products[],4,0)</f>
        <v>37.880000000000003</v>
      </c>
      <c r="K794" s="6">
        <v>37.950000000000003</v>
      </c>
      <c r="L794" s="6">
        <f>tbl_Sales[[#This Row],[Price_per_Unit]]*tbl_Sales[[#This Row],[Quantity]]</f>
        <v>113.85000000000001</v>
      </c>
      <c r="M794" s="6">
        <f>tbl_Sales[[#This Row],[Cost_per_Unit]]*tbl_Sales[[#This Row],[Quantity]]</f>
        <v>113.64000000000001</v>
      </c>
      <c r="N794" s="6">
        <f>tbl_Sales[[#This Row],[Sales]]-tbl_Sales[[#This Row],[Total_Cost]]</f>
        <v>0.20999999999999375</v>
      </c>
    </row>
    <row r="795" spans="1:14">
      <c r="A795" t="s">
        <v>799</v>
      </c>
      <c r="B795" s="4">
        <v>45101</v>
      </c>
      <c r="C795" t="s">
        <v>7186</v>
      </c>
      <c r="D795" t="str">
        <f>VLOOKUP(Sales_Data!$C795,tbl_Customers[],2,FALSE)</f>
        <v>Customer_725</v>
      </c>
      <c r="E795" t="str">
        <f>VLOOKUP(tbl_Sales[[#This Row],[Customer_ID]],tbl_Customers[],5,0)</f>
        <v>North</v>
      </c>
      <c r="F795" t="s">
        <v>8503</v>
      </c>
      <c r="G795" t="str">
        <f>VLOOKUP(Sales_Data!$F795,tbl_Products[],2,FALSE)</f>
        <v>Product_19</v>
      </c>
      <c r="H795" t="str">
        <f>VLOOKUP(tbl_Sales[[#This Row],[Product_ID]],tbl_Products[],3,0)</f>
        <v>Apparel</v>
      </c>
      <c r="I795">
        <v>4</v>
      </c>
      <c r="J795" s="10">
        <f>VLOOKUP(tbl_Sales[[#This Row],[Product_ID]],tbl_Products[],4,0)</f>
        <v>41.78</v>
      </c>
      <c r="K795" s="6">
        <v>67.67</v>
      </c>
      <c r="L795" s="6">
        <f>tbl_Sales[[#This Row],[Price_per_Unit]]*tbl_Sales[[#This Row],[Quantity]]</f>
        <v>270.68</v>
      </c>
      <c r="M795" s="6">
        <f>tbl_Sales[[#This Row],[Cost_per_Unit]]*tbl_Sales[[#This Row],[Quantity]]</f>
        <v>167.12</v>
      </c>
      <c r="N795" s="6">
        <f>tbl_Sales[[#This Row],[Sales]]-tbl_Sales[[#This Row],[Total_Cost]]</f>
        <v>103.56</v>
      </c>
    </row>
    <row r="796" spans="1:14">
      <c r="A796" t="s">
        <v>800</v>
      </c>
      <c r="B796" s="4">
        <v>44933</v>
      </c>
      <c r="C796" t="s">
        <v>7497</v>
      </c>
      <c r="D796" t="str">
        <f>VLOOKUP(Sales_Data!$C796,tbl_Customers[],2,FALSE)</f>
        <v>Customer_885</v>
      </c>
      <c r="E796" t="str">
        <f>VLOOKUP(tbl_Sales[[#This Row],[Customer_ID]],tbl_Customers[],5,0)</f>
        <v>East</v>
      </c>
      <c r="F796" t="s">
        <v>8524</v>
      </c>
      <c r="G796" t="str">
        <f>VLOOKUP(Sales_Data!$F796,tbl_Products[],2,FALSE)</f>
        <v>Product_74</v>
      </c>
      <c r="H796" t="str">
        <f>VLOOKUP(tbl_Sales[[#This Row],[Product_ID]],tbl_Products[],3,0)</f>
        <v>Home Goods</v>
      </c>
      <c r="I796">
        <v>3</v>
      </c>
      <c r="J796" s="10">
        <f>VLOOKUP(tbl_Sales[[#This Row],[Product_ID]],tbl_Products[],4,0)</f>
        <v>13.9</v>
      </c>
      <c r="K796" s="6">
        <v>47.86</v>
      </c>
      <c r="L796" s="6">
        <f>tbl_Sales[[#This Row],[Price_per_Unit]]*tbl_Sales[[#This Row],[Quantity]]</f>
        <v>143.57999999999998</v>
      </c>
      <c r="M796" s="6">
        <f>tbl_Sales[[#This Row],[Cost_per_Unit]]*tbl_Sales[[#This Row],[Quantity]]</f>
        <v>41.7</v>
      </c>
      <c r="N796" s="6">
        <f>tbl_Sales[[#This Row],[Sales]]-tbl_Sales[[#This Row],[Total_Cost]]</f>
        <v>101.87999999999998</v>
      </c>
    </row>
    <row r="797" spans="1:14">
      <c r="A797" t="s">
        <v>801</v>
      </c>
      <c r="B797" s="4">
        <v>45142</v>
      </c>
      <c r="C797" t="s">
        <v>7644</v>
      </c>
      <c r="D797" t="str">
        <f>VLOOKUP(Sales_Data!$C797,tbl_Customers[],2,FALSE)</f>
        <v>Customer_1251</v>
      </c>
      <c r="E797" t="str">
        <f>VLOOKUP(tbl_Sales[[#This Row],[Customer_ID]],tbl_Customers[],5,0)</f>
        <v>North</v>
      </c>
      <c r="F797" t="s">
        <v>8521</v>
      </c>
      <c r="G797" t="str">
        <f>VLOOKUP(Sales_Data!$F797,tbl_Products[],2,FALSE)</f>
        <v>Product_64</v>
      </c>
      <c r="H797" t="str">
        <f>VLOOKUP(tbl_Sales[[#This Row],[Product_ID]],tbl_Products[],3,0)</f>
        <v>Home Goods</v>
      </c>
      <c r="I797">
        <v>8</v>
      </c>
      <c r="J797" s="10">
        <f>VLOOKUP(tbl_Sales[[#This Row],[Product_ID]],tbl_Products[],4,0)</f>
        <v>16.21</v>
      </c>
      <c r="K797" s="6">
        <v>82.22</v>
      </c>
      <c r="L797" s="6">
        <f>tbl_Sales[[#This Row],[Price_per_Unit]]*tbl_Sales[[#This Row],[Quantity]]</f>
        <v>657.76</v>
      </c>
      <c r="M797" s="6">
        <f>tbl_Sales[[#This Row],[Cost_per_Unit]]*tbl_Sales[[#This Row],[Quantity]]</f>
        <v>129.68</v>
      </c>
      <c r="N797" s="6">
        <f>tbl_Sales[[#This Row],[Sales]]-tbl_Sales[[#This Row],[Total_Cost]]</f>
        <v>528.07999999999993</v>
      </c>
    </row>
    <row r="798" spans="1:14">
      <c r="A798" t="s">
        <v>802</v>
      </c>
      <c r="B798" s="4">
        <v>45177</v>
      </c>
      <c r="C798" t="s">
        <v>7645</v>
      </c>
      <c r="D798" t="str">
        <f>VLOOKUP(Sales_Data!$C798,tbl_Customers[],2,FALSE)</f>
        <v>Customer_1336</v>
      </c>
      <c r="E798" t="str">
        <f>VLOOKUP(tbl_Sales[[#This Row],[Customer_ID]],tbl_Customers[],5,0)</f>
        <v>North</v>
      </c>
      <c r="F798" t="s">
        <v>8550</v>
      </c>
      <c r="G798" t="str">
        <f>VLOOKUP(Sales_Data!$F798,tbl_Products[],2,FALSE)</f>
        <v>Product_26</v>
      </c>
      <c r="H798" t="str">
        <f>VLOOKUP(tbl_Sales[[#This Row],[Product_ID]],tbl_Products[],3,0)</f>
        <v>Health</v>
      </c>
      <c r="I798">
        <v>7</v>
      </c>
      <c r="J798" s="10">
        <f>VLOOKUP(tbl_Sales[[#This Row],[Product_ID]],tbl_Products[],4,0)</f>
        <v>31.77</v>
      </c>
      <c r="K798" s="6">
        <v>73.36</v>
      </c>
      <c r="L798" s="6">
        <f>tbl_Sales[[#This Row],[Price_per_Unit]]*tbl_Sales[[#This Row],[Quantity]]</f>
        <v>513.52</v>
      </c>
      <c r="M798" s="6">
        <f>tbl_Sales[[#This Row],[Cost_per_Unit]]*tbl_Sales[[#This Row],[Quantity]]</f>
        <v>222.39</v>
      </c>
      <c r="N798" s="6">
        <f>tbl_Sales[[#This Row],[Sales]]-tbl_Sales[[#This Row],[Total_Cost]]</f>
        <v>291.13</v>
      </c>
    </row>
    <row r="799" spans="1:14">
      <c r="A799" t="s">
        <v>803</v>
      </c>
      <c r="B799" s="4">
        <v>44981</v>
      </c>
      <c r="C799" t="s">
        <v>7338</v>
      </c>
      <c r="D799" t="str">
        <f>VLOOKUP(Sales_Data!$C799,tbl_Customers[],2,FALSE)</f>
        <v>Customer_559</v>
      </c>
      <c r="E799" t="str">
        <f>VLOOKUP(tbl_Sales[[#This Row],[Customer_ID]],tbl_Customers[],5,0)</f>
        <v>North</v>
      </c>
      <c r="F799" t="s">
        <v>8558</v>
      </c>
      <c r="G799" t="str">
        <f>VLOOKUP(Sales_Data!$F799,tbl_Products[],2,FALSE)</f>
        <v>Product_24</v>
      </c>
      <c r="H799" t="str">
        <f>VLOOKUP(tbl_Sales[[#This Row],[Product_ID]],tbl_Products[],3,0)</f>
        <v>Apparel</v>
      </c>
      <c r="I799">
        <v>7</v>
      </c>
      <c r="J799" s="10">
        <f>VLOOKUP(tbl_Sales[[#This Row],[Product_ID]],tbl_Products[],4,0)</f>
        <v>47.62</v>
      </c>
      <c r="K799" s="6">
        <v>94.04</v>
      </c>
      <c r="L799" s="6">
        <f>tbl_Sales[[#This Row],[Price_per_Unit]]*tbl_Sales[[#This Row],[Quantity]]</f>
        <v>658.28000000000009</v>
      </c>
      <c r="M799" s="6">
        <f>tbl_Sales[[#This Row],[Cost_per_Unit]]*tbl_Sales[[#This Row],[Quantity]]</f>
        <v>333.34</v>
      </c>
      <c r="N799" s="6">
        <f>tbl_Sales[[#This Row],[Sales]]-tbl_Sales[[#This Row],[Total_Cost]]</f>
        <v>324.94000000000011</v>
      </c>
    </row>
    <row r="800" spans="1:14">
      <c r="A800" t="s">
        <v>804</v>
      </c>
      <c r="B800" s="4">
        <v>45148</v>
      </c>
      <c r="C800" t="s">
        <v>7069</v>
      </c>
      <c r="D800" t="str">
        <f>VLOOKUP(Sales_Data!$C800,tbl_Customers[],2,FALSE)</f>
        <v>Customer_687</v>
      </c>
      <c r="E800" t="str">
        <f>VLOOKUP(tbl_Sales[[#This Row],[Customer_ID]],tbl_Customers[],5,0)</f>
        <v>West</v>
      </c>
      <c r="F800" t="s">
        <v>8513</v>
      </c>
      <c r="G800" t="str">
        <f>VLOOKUP(Sales_Data!$F800,tbl_Products[],2,FALSE)</f>
        <v>Product_59</v>
      </c>
      <c r="H800" t="str">
        <f>VLOOKUP(tbl_Sales[[#This Row],[Product_ID]],tbl_Products[],3,0)</f>
        <v>Home Goods</v>
      </c>
      <c r="I800">
        <v>8</v>
      </c>
      <c r="J800" s="10">
        <f>VLOOKUP(tbl_Sales[[#This Row],[Product_ID]],tbl_Products[],4,0)</f>
        <v>40.85</v>
      </c>
      <c r="K800" s="6">
        <v>37.65</v>
      </c>
      <c r="L800" s="6">
        <f>tbl_Sales[[#This Row],[Price_per_Unit]]*tbl_Sales[[#This Row],[Quantity]]</f>
        <v>301.2</v>
      </c>
      <c r="M800" s="6">
        <f>tbl_Sales[[#This Row],[Cost_per_Unit]]*tbl_Sales[[#This Row],[Quantity]]</f>
        <v>326.8</v>
      </c>
      <c r="N800" s="6">
        <f>tbl_Sales[[#This Row],[Sales]]-tbl_Sales[[#This Row],[Total_Cost]]</f>
        <v>-25.600000000000023</v>
      </c>
    </row>
    <row r="801" spans="1:14">
      <c r="A801" t="s">
        <v>805</v>
      </c>
      <c r="B801" s="4">
        <v>45112</v>
      </c>
      <c r="C801" t="s">
        <v>7646</v>
      </c>
      <c r="D801" t="str">
        <f>VLOOKUP(Sales_Data!$C801,tbl_Customers[],2,FALSE)</f>
        <v>Customer_554</v>
      </c>
      <c r="E801" t="str">
        <f>VLOOKUP(tbl_Sales[[#This Row],[Customer_ID]],tbl_Customers[],5,0)</f>
        <v>North</v>
      </c>
      <c r="F801" t="s">
        <v>8514</v>
      </c>
      <c r="G801" t="str">
        <f>VLOOKUP(Sales_Data!$F801,tbl_Products[],2,FALSE)</f>
        <v>Product_2</v>
      </c>
      <c r="H801" t="str">
        <f>VLOOKUP(tbl_Sales[[#This Row],[Product_ID]],tbl_Products[],3,0)</f>
        <v>Health</v>
      </c>
      <c r="I801">
        <v>4</v>
      </c>
      <c r="J801" s="10">
        <f>VLOOKUP(tbl_Sales[[#This Row],[Product_ID]],tbl_Products[],4,0)</f>
        <v>12.41</v>
      </c>
      <c r="K801" s="6">
        <v>53.34</v>
      </c>
      <c r="L801" s="6">
        <f>tbl_Sales[[#This Row],[Price_per_Unit]]*tbl_Sales[[#This Row],[Quantity]]</f>
        <v>213.36</v>
      </c>
      <c r="M801" s="6">
        <f>tbl_Sales[[#This Row],[Cost_per_Unit]]*tbl_Sales[[#This Row],[Quantity]]</f>
        <v>49.64</v>
      </c>
      <c r="N801" s="6">
        <f>tbl_Sales[[#This Row],[Sales]]-tbl_Sales[[#This Row],[Total_Cost]]</f>
        <v>163.72000000000003</v>
      </c>
    </row>
    <row r="802" spans="1:14">
      <c r="A802" t="s">
        <v>806</v>
      </c>
      <c r="B802" s="4">
        <v>45252</v>
      </c>
      <c r="C802" t="s">
        <v>7647</v>
      </c>
      <c r="D802" t="str">
        <f>VLOOKUP(Sales_Data!$C802,tbl_Customers[],2,FALSE)</f>
        <v>Customer_547</v>
      </c>
      <c r="E802" t="str">
        <f>VLOOKUP(tbl_Sales[[#This Row],[Customer_ID]],tbl_Customers[],5,0)</f>
        <v>North</v>
      </c>
      <c r="F802" t="s">
        <v>8502</v>
      </c>
      <c r="G802" t="str">
        <f>VLOOKUP(Sales_Data!$F802,tbl_Products[],2,FALSE)</f>
        <v>Product_22</v>
      </c>
      <c r="H802" t="str">
        <f>VLOOKUP(tbl_Sales[[#This Row],[Product_ID]],tbl_Products[],3,0)</f>
        <v>Electronics</v>
      </c>
      <c r="I802">
        <v>9</v>
      </c>
      <c r="J802" s="10">
        <f>VLOOKUP(tbl_Sales[[#This Row],[Product_ID]],tbl_Products[],4,0)</f>
        <v>38.15</v>
      </c>
      <c r="K802" s="6">
        <v>9.08</v>
      </c>
      <c r="L802" s="6">
        <f>tbl_Sales[[#This Row],[Price_per_Unit]]*tbl_Sales[[#This Row],[Quantity]]</f>
        <v>81.72</v>
      </c>
      <c r="M802" s="6">
        <f>tbl_Sales[[#This Row],[Cost_per_Unit]]*tbl_Sales[[#This Row],[Quantity]]</f>
        <v>343.34999999999997</v>
      </c>
      <c r="N802" s="6">
        <f>tbl_Sales[[#This Row],[Sales]]-tbl_Sales[[#This Row],[Total_Cost]]</f>
        <v>-261.63</v>
      </c>
    </row>
    <row r="803" spans="1:14">
      <c r="A803" t="s">
        <v>807</v>
      </c>
      <c r="B803" s="4">
        <v>45162</v>
      </c>
      <c r="C803" t="s">
        <v>7304</v>
      </c>
      <c r="D803" t="str">
        <f>VLOOKUP(Sales_Data!$C803,tbl_Customers[],2,FALSE)</f>
        <v>Customer_202</v>
      </c>
      <c r="E803" t="str">
        <f>VLOOKUP(tbl_Sales[[#This Row],[Customer_ID]],tbl_Customers[],5,0)</f>
        <v>East</v>
      </c>
      <c r="F803" t="s">
        <v>8539</v>
      </c>
      <c r="G803" t="str">
        <f>VLOOKUP(Sales_Data!$F803,tbl_Products[],2,FALSE)</f>
        <v>Product_16</v>
      </c>
      <c r="H803" t="str">
        <f>VLOOKUP(tbl_Sales[[#This Row],[Product_ID]],tbl_Products[],3,0)</f>
        <v>Home Goods</v>
      </c>
      <c r="I803">
        <v>6</v>
      </c>
      <c r="J803" s="10">
        <f>VLOOKUP(tbl_Sales[[#This Row],[Product_ID]],tbl_Products[],4,0)</f>
        <v>15.25</v>
      </c>
      <c r="K803" s="6">
        <v>87.49</v>
      </c>
      <c r="L803" s="6">
        <f>tbl_Sales[[#This Row],[Price_per_Unit]]*tbl_Sales[[#This Row],[Quantity]]</f>
        <v>524.93999999999994</v>
      </c>
      <c r="M803" s="6">
        <f>tbl_Sales[[#This Row],[Cost_per_Unit]]*tbl_Sales[[#This Row],[Quantity]]</f>
        <v>91.5</v>
      </c>
      <c r="N803" s="6">
        <f>tbl_Sales[[#This Row],[Sales]]-tbl_Sales[[#This Row],[Total_Cost]]</f>
        <v>433.43999999999994</v>
      </c>
    </row>
    <row r="804" spans="1:14">
      <c r="A804" t="s">
        <v>808</v>
      </c>
      <c r="B804" s="4">
        <v>45289</v>
      </c>
      <c r="C804" t="s">
        <v>7648</v>
      </c>
      <c r="D804" t="str">
        <f>VLOOKUP(Sales_Data!$C804,tbl_Customers[],2,FALSE)</f>
        <v>Customer_523</v>
      </c>
      <c r="E804" t="str">
        <f>VLOOKUP(tbl_Sales[[#This Row],[Customer_ID]],tbl_Customers[],5,0)</f>
        <v>East</v>
      </c>
      <c r="F804" t="s">
        <v>8535</v>
      </c>
      <c r="G804" t="str">
        <f>VLOOKUP(Sales_Data!$F804,tbl_Products[],2,FALSE)</f>
        <v>Product_54</v>
      </c>
      <c r="H804" t="str">
        <f>VLOOKUP(tbl_Sales[[#This Row],[Product_ID]],tbl_Products[],3,0)</f>
        <v>Apparel</v>
      </c>
      <c r="I804">
        <v>8</v>
      </c>
      <c r="J804" s="10">
        <f>VLOOKUP(tbl_Sales[[#This Row],[Product_ID]],tbl_Products[],4,0)</f>
        <v>1.35</v>
      </c>
      <c r="K804" s="6">
        <v>35.909999999999997</v>
      </c>
      <c r="L804" s="6">
        <f>tbl_Sales[[#This Row],[Price_per_Unit]]*tbl_Sales[[#This Row],[Quantity]]</f>
        <v>287.27999999999997</v>
      </c>
      <c r="M804" s="6">
        <f>tbl_Sales[[#This Row],[Cost_per_Unit]]*tbl_Sales[[#This Row],[Quantity]]</f>
        <v>10.8</v>
      </c>
      <c r="N804" s="6">
        <f>tbl_Sales[[#This Row],[Sales]]-tbl_Sales[[#This Row],[Total_Cost]]</f>
        <v>276.47999999999996</v>
      </c>
    </row>
    <row r="805" spans="1:14">
      <c r="A805" t="s">
        <v>809</v>
      </c>
      <c r="B805" s="4">
        <v>45005</v>
      </c>
      <c r="C805" t="s">
        <v>7649</v>
      </c>
      <c r="D805" t="str">
        <f>VLOOKUP(Sales_Data!$C805,tbl_Customers[],2,FALSE)</f>
        <v>Customer_1341</v>
      </c>
      <c r="E805" t="str">
        <f>VLOOKUP(tbl_Sales[[#This Row],[Customer_ID]],tbl_Customers[],5,0)</f>
        <v>North</v>
      </c>
      <c r="F805" t="s">
        <v>8533</v>
      </c>
      <c r="G805" t="str">
        <f>VLOOKUP(Sales_Data!$F805,tbl_Products[],2,FALSE)</f>
        <v>Product_34</v>
      </c>
      <c r="H805" t="str">
        <f>VLOOKUP(tbl_Sales[[#This Row],[Product_ID]],tbl_Products[],3,0)</f>
        <v>Electronics</v>
      </c>
      <c r="I805">
        <v>7</v>
      </c>
      <c r="J805" s="10">
        <f>VLOOKUP(tbl_Sales[[#This Row],[Product_ID]],tbl_Products[],4,0)</f>
        <v>21.9</v>
      </c>
      <c r="K805" s="6">
        <v>29.32</v>
      </c>
      <c r="L805" s="6">
        <f>tbl_Sales[[#This Row],[Price_per_Unit]]*tbl_Sales[[#This Row],[Quantity]]</f>
        <v>205.24</v>
      </c>
      <c r="M805" s="6">
        <f>tbl_Sales[[#This Row],[Cost_per_Unit]]*tbl_Sales[[#This Row],[Quantity]]</f>
        <v>153.29999999999998</v>
      </c>
      <c r="N805" s="6">
        <f>tbl_Sales[[#This Row],[Sales]]-tbl_Sales[[#This Row],[Total_Cost]]</f>
        <v>51.940000000000026</v>
      </c>
    </row>
    <row r="806" spans="1:14">
      <c r="A806" t="s">
        <v>810</v>
      </c>
      <c r="B806" s="4">
        <v>45149</v>
      </c>
      <c r="C806" t="s">
        <v>7650</v>
      </c>
      <c r="D806" t="str">
        <f>VLOOKUP(Sales_Data!$C806,tbl_Customers[],2,FALSE)</f>
        <v>Customer_1197</v>
      </c>
      <c r="E806" t="str">
        <f>VLOOKUP(tbl_Sales[[#This Row],[Customer_ID]],tbl_Customers[],5,0)</f>
        <v>North</v>
      </c>
      <c r="F806" t="s">
        <v>8557</v>
      </c>
      <c r="G806" t="str">
        <f>VLOOKUP(Sales_Data!$F806,tbl_Products[],2,FALSE)</f>
        <v>Product_71</v>
      </c>
      <c r="H806" t="str">
        <f>VLOOKUP(tbl_Sales[[#This Row],[Product_ID]],tbl_Products[],3,0)</f>
        <v>Electronics</v>
      </c>
      <c r="I806">
        <v>2</v>
      </c>
      <c r="J806" s="10">
        <f>VLOOKUP(tbl_Sales[[#This Row],[Product_ID]],tbl_Products[],4,0)</f>
        <v>34.61</v>
      </c>
      <c r="K806" s="6">
        <v>6.47</v>
      </c>
      <c r="L806" s="6">
        <f>tbl_Sales[[#This Row],[Price_per_Unit]]*tbl_Sales[[#This Row],[Quantity]]</f>
        <v>12.94</v>
      </c>
      <c r="M806" s="6">
        <f>tbl_Sales[[#This Row],[Cost_per_Unit]]*tbl_Sales[[#This Row],[Quantity]]</f>
        <v>69.22</v>
      </c>
      <c r="N806" s="6">
        <f>tbl_Sales[[#This Row],[Sales]]-tbl_Sales[[#This Row],[Total_Cost]]</f>
        <v>-56.28</v>
      </c>
    </row>
    <row r="807" spans="1:14">
      <c r="A807" t="s">
        <v>811</v>
      </c>
      <c r="B807" s="4">
        <v>45017</v>
      </c>
      <c r="C807" t="s">
        <v>7651</v>
      </c>
      <c r="D807" t="str">
        <f>VLOOKUP(Sales_Data!$C807,tbl_Customers[],2,FALSE)</f>
        <v>Customer_802</v>
      </c>
      <c r="E807" t="str">
        <f>VLOOKUP(tbl_Sales[[#This Row],[Customer_ID]],tbl_Customers[],5,0)</f>
        <v>South</v>
      </c>
      <c r="F807" t="s">
        <v>8493</v>
      </c>
      <c r="G807" t="str">
        <f>VLOOKUP(Sales_Data!$F807,tbl_Products[],2,FALSE)</f>
        <v>Product_61</v>
      </c>
      <c r="H807" t="str">
        <f>VLOOKUP(tbl_Sales[[#This Row],[Product_ID]],tbl_Products[],3,0)</f>
        <v>Health</v>
      </c>
      <c r="I807">
        <v>7</v>
      </c>
      <c r="J807" s="10">
        <f>VLOOKUP(tbl_Sales[[#This Row],[Product_ID]],tbl_Products[],4,0)</f>
        <v>47.78</v>
      </c>
      <c r="K807" s="6">
        <v>20.34</v>
      </c>
      <c r="L807" s="6">
        <f>tbl_Sales[[#This Row],[Price_per_Unit]]*tbl_Sales[[#This Row],[Quantity]]</f>
        <v>142.38</v>
      </c>
      <c r="M807" s="6">
        <f>tbl_Sales[[#This Row],[Cost_per_Unit]]*tbl_Sales[[#This Row],[Quantity]]</f>
        <v>334.46000000000004</v>
      </c>
      <c r="N807" s="6">
        <f>tbl_Sales[[#This Row],[Sales]]-tbl_Sales[[#This Row],[Total_Cost]]</f>
        <v>-192.08000000000004</v>
      </c>
    </row>
    <row r="808" spans="1:14">
      <c r="A808" t="s">
        <v>812</v>
      </c>
      <c r="B808" s="4">
        <v>45194</v>
      </c>
      <c r="C808" t="s">
        <v>7009</v>
      </c>
      <c r="D808" t="str">
        <f>VLOOKUP(Sales_Data!$C808,tbl_Customers[],2,FALSE)</f>
        <v>Customer_945</v>
      </c>
      <c r="E808" t="str">
        <f>VLOOKUP(tbl_Sales[[#This Row],[Customer_ID]],tbl_Customers[],5,0)</f>
        <v>South</v>
      </c>
      <c r="F808" t="s">
        <v>8504</v>
      </c>
      <c r="G808" t="str">
        <f>VLOOKUP(Sales_Data!$F808,tbl_Products[],2,FALSE)</f>
        <v>Product_13</v>
      </c>
      <c r="H808" t="str">
        <f>VLOOKUP(tbl_Sales[[#This Row],[Product_ID]],tbl_Products[],3,0)</f>
        <v>Toys</v>
      </c>
      <c r="I808">
        <v>2</v>
      </c>
      <c r="J808" s="10">
        <f>VLOOKUP(tbl_Sales[[#This Row],[Product_ID]],tbl_Products[],4,0)</f>
        <v>45.97</v>
      </c>
      <c r="K808" s="6">
        <v>67.28</v>
      </c>
      <c r="L808" s="6">
        <f>tbl_Sales[[#This Row],[Price_per_Unit]]*tbl_Sales[[#This Row],[Quantity]]</f>
        <v>134.56</v>
      </c>
      <c r="M808" s="6">
        <f>tbl_Sales[[#This Row],[Cost_per_Unit]]*tbl_Sales[[#This Row],[Quantity]]</f>
        <v>91.94</v>
      </c>
      <c r="N808" s="6">
        <f>tbl_Sales[[#This Row],[Sales]]-tbl_Sales[[#This Row],[Total_Cost]]</f>
        <v>42.620000000000005</v>
      </c>
    </row>
    <row r="809" spans="1:14">
      <c r="A809" t="s">
        <v>813</v>
      </c>
      <c r="B809" s="4">
        <v>45260</v>
      </c>
      <c r="C809" t="s">
        <v>7652</v>
      </c>
      <c r="D809" t="str">
        <f>VLOOKUP(Sales_Data!$C809,tbl_Customers[],2,FALSE)</f>
        <v>Customer_1383</v>
      </c>
      <c r="E809" t="str">
        <f>VLOOKUP(tbl_Sales[[#This Row],[Customer_ID]],tbl_Customers[],5,0)</f>
        <v>East</v>
      </c>
      <c r="F809" t="s">
        <v>8563</v>
      </c>
      <c r="G809" t="str">
        <f>VLOOKUP(Sales_Data!$F809,tbl_Products[],2,FALSE)</f>
        <v>Product_17</v>
      </c>
      <c r="H809" t="str">
        <f>VLOOKUP(tbl_Sales[[#This Row],[Product_ID]],tbl_Products[],3,0)</f>
        <v>Toys</v>
      </c>
      <c r="I809">
        <v>9</v>
      </c>
      <c r="J809" s="10">
        <f>VLOOKUP(tbl_Sales[[#This Row],[Product_ID]],tbl_Products[],4,0)</f>
        <v>36.229999999999997</v>
      </c>
      <c r="K809" s="6">
        <v>91.95</v>
      </c>
      <c r="L809" s="6">
        <f>tbl_Sales[[#This Row],[Price_per_Unit]]*tbl_Sales[[#This Row],[Quantity]]</f>
        <v>827.55000000000007</v>
      </c>
      <c r="M809" s="6">
        <f>tbl_Sales[[#This Row],[Cost_per_Unit]]*tbl_Sales[[#This Row],[Quantity]]</f>
        <v>326.07</v>
      </c>
      <c r="N809" s="6">
        <f>tbl_Sales[[#This Row],[Sales]]-tbl_Sales[[#This Row],[Total_Cost]]</f>
        <v>501.48000000000008</v>
      </c>
    </row>
    <row r="810" spans="1:14">
      <c r="A810" t="s">
        <v>814</v>
      </c>
      <c r="B810" s="4">
        <v>45065</v>
      </c>
      <c r="C810" t="s">
        <v>7653</v>
      </c>
      <c r="D810" t="str">
        <f>VLOOKUP(Sales_Data!$C810,tbl_Customers[],2,FALSE)</f>
        <v>Customer_496</v>
      </c>
      <c r="E810" t="str">
        <f>VLOOKUP(tbl_Sales[[#This Row],[Customer_ID]],tbl_Customers[],5,0)</f>
        <v>South</v>
      </c>
      <c r="F810" t="s">
        <v>8552</v>
      </c>
      <c r="G810" t="str">
        <f>VLOOKUP(Sales_Data!$F810,tbl_Products[],2,FALSE)</f>
        <v>Product_5</v>
      </c>
      <c r="H810" t="str">
        <f>VLOOKUP(tbl_Sales[[#This Row],[Product_ID]],tbl_Products[],3,0)</f>
        <v>Health</v>
      </c>
      <c r="I810">
        <v>2</v>
      </c>
      <c r="J810" s="10">
        <f>VLOOKUP(tbl_Sales[[#This Row],[Product_ID]],tbl_Products[],4,0)</f>
        <v>35.39</v>
      </c>
      <c r="K810" s="6">
        <v>75.37</v>
      </c>
      <c r="L810" s="6">
        <f>tbl_Sales[[#This Row],[Price_per_Unit]]*tbl_Sales[[#This Row],[Quantity]]</f>
        <v>150.74</v>
      </c>
      <c r="M810" s="6">
        <f>tbl_Sales[[#This Row],[Cost_per_Unit]]*tbl_Sales[[#This Row],[Quantity]]</f>
        <v>70.78</v>
      </c>
      <c r="N810" s="6">
        <f>tbl_Sales[[#This Row],[Sales]]-tbl_Sales[[#This Row],[Total_Cost]]</f>
        <v>79.960000000000008</v>
      </c>
    </row>
    <row r="811" spans="1:14">
      <c r="A811" t="s">
        <v>815</v>
      </c>
      <c r="B811" s="4">
        <v>45242</v>
      </c>
      <c r="C811" t="s">
        <v>7135</v>
      </c>
      <c r="D811" t="str">
        <f>VLOOKUP(Sales_Data!$C811,tbl_Customers[],2,FALSE)</f>
        <v>Customer_1377</v>
      </c>
      <c r="E811" t="str">
        <f>VLOOKUP(tbl_Sales[[#This Row],[Customer_ID]],tbl_Customers[],5,0)</f>
        <v>East</v>
      </c>
      <c r="F811" t="s">
        <v>8525</v>
      </c>
      <c r="G811" t="str">
        <f>VLOOKUP(Sales_Data!$F811,tbl_Products[],2,FALSE)</f>
        <v>Product_56</v>
      </c>
      <c r="H811" t="str">
        <f>VLOOKUP(tbl_Sales[[#This Row],[Product_ID]],tbl_Products[],3,0)</f>
        <v>Apparel</v>
      </c>
      <c r="I811">
        <v>5</v>
      </c>
      <c r="J811" s="10">
        <f>VLOOKUP(tbl_Sales[[#This Row],[Product_ID]],tbl_Products[],4,0)</f>
        <v>3.21</v>
      </c>
      <c r="K811" s="6">
        <v>81.3</v>
      </c>
      <c r="L811" s="6">
        <f>tbl_Sales[[#This Row],[Price_per_Unit]]*tbl_Sales[[#This Row],[Quantity]]</f>
        <v>406.5</v>
      </c>
      <c r="M811" s="6">
        <f>tbl_Sales[[#This Row],[Cost_per_Unit]]*tbl_Sales[[#This Row],[Quantity]]</f>
        <v>16.05</v>
      </c>
      <c r="N811" s="6">
        <f>tbl_Sales[[#This Row],[Sales]]-tbl_Sales[[#This Row],[Total_Cost]]</f>
        <v>390.45</v>
      </c>
    </row>
    <row r="812" spans="1:14">
      <c r="A812" t="s">
        <v>816</v>
      </c>
      <c r="B812" s="4">
        <v>45202</v>
      </c>
      <c r="C812" t="s">
        <v>7101</v>
      </c>
      <c r="D812" t="str">
        <f>VLOOKUP(Sales_Data!$C812,tbl_Customers[],2,FALSE)</f>
        <v>Customer_1206</v>
      </c>
      <c r="E812" t="str">
        <f>VLOOKUP(tbl_Sales[[#This Row],[Customer_ID]],tbl_Customers[],5,0)</f>
        <v>West</v>
      </c>
      <c r="F812" t="s">
        <v>8522</v>
      </c>
      <c r="G812" t="str">
        <f>VLOOKUP(Sales_Data!$F812,tbl_Products[],2,FALSE)</f>
        <v>Product_4</v>
      </c>
      <c r="H812" t="str">
        <f>VLOOKUP(tbl_Sales[[#This Row],[Product_ID]],tbl_Products[],3,0)</f>
        <v>Toys</v>
      </c>
      <c r="I812">
        <v>2</v>
      </c>
      <c r="J812" s="10">
        <f>VLOOKUP(tbl_Sales[[#This Row],[Product_ID]],tbl_Products[],4,0)</f>
        <v>14.75</v>
      </c>
      <c r="K812" s="6">
        <v>72.02</v>
      </c>
      <c r="L812" s="6">
        <f>tbl_Sales[[#This Row],[Price_per_Unit]]*tbl_Sales[[#This Row],[Quantity]]</f>
        <v>144.04</v>
      </c>
      <c r="M812" s="6">
        <f>tbl_Sales[[#This Row],[Cost_per_Unit]]*tbl_Sales[[#This Row],[Quantity]]</f>
        <v>29.5</v>
      </c>
      <c r="N812" s="6">
        <f>tbl_Sales[[#This Row],[Sales]]-tbl_Sales[[#This Row],[Total_Cost]]</f>
        <v>114.53999999999999</v>
      </c>
    </row>
    <row r="813" spans="1:14">
      <c r="A813" t="s">
        <v>817</v>
      </c>
      <c r="B813" s="4">
        <v>45174</v>
      </c>
      <c r="C813" t="s">
        <v>7654</v>
      </c>
      <c r="D813" t="str">
        <f>VLOOKUP(Sales_Data!$C813,tbl_Customers[],2,FALSE)</f>
        <v>Customer_400</v>
      </c>
      <c r="E813" t="str">
        <f>VLOOKUP(tbl_Sales[[#This Row],[Customer_ID]],tbl_Customers[],5,0)</f>
        <v>East</v>
      </c>
      <c r="F813" t="s">
        <v>8502</v>
      </c>
      <c r="G813" t="str">
        <f>VLOOKUP(Sales_Data!$F813,tbl_Products[],2,FALSE)</f>
        <v>Product_22</v>
      </c>
      <c r="H813" t="str">
        <f>VLOOKUP(tbl_Sales[[#This Row],[Product_ID]],tbl_Products[],3,0)</f>
        <v>Electronics</v>
      </c>
      <c r="I813">
        <v>4</v>
      </c>
      <c r="J813" s="10">
        <f>VLOOKUP(tbl_Sales[[#This Row],[Product_ID]],tbl_Products[],4,0)</f>
        <v>38.15</v>
      </c>
      <c r="K813" s="6">
        <v>34.229999999999997</v>
      </c>
      <c r="L813" s="6">
        <f>tbl_Sales[[#This Row],[Price_per_Unit]]*tbl_Sales[[#This Row],[Quantity]]</f>
        <v>136.91999999999999</v>
      </c>
      <c r="M813" s="6">
        <f>tbl_Sales[[#This Row],[Cost_per_Unit]]*tbl_Sales[[#This Row],[Quantity]]</f>
        <v>152.6</v>
      </c>
      <c r="N813" s="6">
        <f>tbl_Sales[[#This Row],[Sales]]-tbl_Sales[[#This Row],[Total_Cost]]</f>
        <v>-15.680000000000007</v>
      </c>
    </row>
    <row r="814" spans="1:14">
      <c r="A814" t="s">
        <v>818</v>
      </c>
      <c r="B814" s="4">
        <v>45165</v>
      </c>
      <c r="C814" t="s">
        <v>7191</v>
      </c>
      <c r="D814" t="str">
        <f>VLOOKUP(Sales_Data!$C814,tbl_Customers[],2,FALSE)</f>
        <v>Customer_1065</v>
      </c>
      <c r="E814" t="str">
        <f>VLOOKUP(tbl_Sales[[#This Row],[Customer_ID]],tbl_Customers[],5,0)</f>
        <v>East</v>
      </c>
      <c r="F814" t="s">
        <v>8566</v>
      </c>
      <c r="G814" t="str">
        <f>VLOOKUP(Sales_Data!$F814,tbl_Products[],2,FALSE)</f>
        <v>Product_10</v>
      </c>
      <c r="H814" t="str">
        <f>VLOOKUP(tbl_Sales[[#This Row],[Product_ID]],tbl_Products[],3,0)</f>
        <v>Apparel</v>
      </c>
      <c r="I814">
        <v>6</v>
      </c>
      <c r="J814" s="10">
        <f>VLOOKUP(tbl_Sales[[#This Row],[Product_ID]],tbl_Products[],4,0)</f>
        <v>14.95</v>
      </c>
      <c r="K814" s="6">
        <v>63.94</v>
      </c>
      <c r="L814" s="6">
        <f>tbl_Sales[[#This Row],[Price_per_Unit]]*tbl_Sales[[#This Row],[Quantity]]</f>
        <v>383.64</v>
      </c>
      <c r="M814" s="6">
        <f>tbl_Sales[[#This Row],[Cost_per_Unit]]*tbl_Sales[[#This Row],[Quantity]]</f>
        <v>89.699999999999989</v>
      </c>
      <c r="N814" s="6">
        <f>tbl_Sales[[#This Row],[Sales]]-tbl_Sales[[#This Row],[Total_Cost]]</f>
        <v>293.94</v>
      </c>
    </row>
    <row r="815" spans="1:14">
      <c r="A815" t="s">
        <v>819</v>
      </c>
      <c r="B815" s="4">
        <v>45150</v>
      </c>
      <c r="C815" t="s">
        <v>7655</v>
      </c>
      <c r="D815" t="str">
        <f>VLOOKUP(Sales_Data!$C815,tbl_Customers[],2,FALSE)</f>
        <v>Customer_692</v>
      </c>
      <c r="E815" t="str">
        <f>VLOOKUP(tbl_Sales[[#This Row],[Customer_ID]],tbl_Customers[],5,0)</f>
        <v>East</v>
      </c>
      <c r="F815" t="s">
        <v>8563</v>
      </c>
      <c r="G815" t="str">
        <f>VLOOKUP(Sales_Data!$F815,tbl_Products[],2,FALSE)</f>
        <v>Product_17</v>
      </c>
      <c r="H815" t="str">
        <f>VLOOKUP(tbl_Sales[[#This Row],[Product_ID]],tbl_Products[],3,0)</f>
        <v>Toys</v>
      </c>
      <c r="I815">
        <v>8</v>
      </c>
      <c r="J815" s="10">
        <f>VLOOKUP(tbl_Sales[[#This Row],[Product_ID]],tbl_Products[],4,0)</f>
        <v>36.229999999999997</v>
      </c>
      <c r="K815" s="6">
        <v>12.45</v>
      </c>
      <c r="L815" s="6">
        <f>tbl_Sales[[#This Row],[Price_per_Unit]]*tbl_Sales[[#This Row],[Quantity]]</f>
        <v>99.6</v>
      </c>
      <c r="M815" s="6">
        <f>tbl_Sales[[#This Row],[Cost_per_Unit]]*tbl_Sales[[#This Row],[Quantity]]</f>
        <v>289.83999999999997</v>
      </c>
      <c r="N815" s="6">
        <f>tbl_Sales[[#This Row],[Sales]]-tbl_Sales[[#This Row],[Total_Cost]]</f>
        <v>-190.23999999999998</v>
      </c>
    </row>
    <row r="816" spans="1:14">
      <c r="A816" t="s">
        <v>820</v>
      </c>
      <c r="B816" s="4">
        <v>45230</v>
      </c>
      <c r="C816" t="s">
        <v>7656</v>
      </c>
      <c r="D816" t="str">
        <f>VLOOKUP(Sales_Data!$C816,tbl_Customers[],2,FALSE)</f>
        <v>Customer_1388</v>
      </c>
      <c r="E816" t="str">
        <f>VLOOKUP(tbl_Sales[[#This Row],[Customer_ID]],tbl_Customers[],5,0)</f>
        <v>West</v>
      </c>
      <c r="F816" t="s">
        <v>8561</v>
      </c>
      <c r="G816" t="str">
        <f>VLOOKUP(Sales_Data!$F816,tbl_Products[],2,FALSE)</f>
        <v>Product_66</v>
      </c>
      <c r="H816" t="str">
        <f>VLOOKUP(tbl_Sales[[#This Row],[Product_ID]],tbl_Products[],3,0)</f>
        <v>Health</v>
      </c>
      <c r="I816">
        <v>1</v>
      </c>
      <c r="J816" s="10">
        <f>VLOOKUP(tbl_Sales[[#This Row],[Product_ID]],tbl_Products[],4,0)</f>
        <v>1.38</v>
      </c>
      <c r="K816" s="6">
        <v>25.51</v>
      </c>
      <c r="L816" s="6">
        <f>tbl_Sales[[#This Row],[Price_per_Unit]]*tbl_Sales[[#This Row],[Quantity]]</f>
        <v>25.51</v>
      </c>
      <c r="M816" s="6">
        <f>tbl_Sales[[#This Row],[Cost_per_Unit]]*tbl_Sales[[#This Row],[Quantity]]</f>
        <v>1.38</v>
      </c>
      <c r="N816" s="6">
        <f>tbl_Sales[[#This Row],[Sales]]-tbl_Sales[[#This Row],[Total_Cost]]</f>
        <v>24.130000000000003</v>
      </c>
    </row>
    <row r="817" spans="1:14">
      <c r="A817" t="s">
        <v>821</v>
      </c>
      <c r="B817" s="4">
        <v>45064</v>
      </c>
      <c r="C817" t="s">
        <v>7015</v>
      </c>
      <c r="D817" t="str">
        <f>VLOOKUP(Sales_Data!$C817,tbl_Customers[],2,FALSE)</f>
        <v>Customer_1414</v>
      </c>
      <c r="E817" t="str">
        <f>VLOOKUP(tbl_Sales[[#This Row],[Customer_ID]],tbl_Customers[],5,0)</f>
        <v>South</v>
      </c>
      <c r="F817" t="s">
        <v>8500</v>
      </c>
      <c r="G817" t="str">
        <f>VLOOKUP(Sales_Data!$F817,tbl_Products[],2,FALSE)</f>
        <v>Product_68</v>
      </c>
      <c r="H817" t="str">
        <f>VLOOKUP(tbl_Sales[[#This Row],[Product_ID]],tbl_Products[],3,0)</f>
        <v>Home Goods</v>
      </c>
      <c r="I817">
        <v>2</v>
      </c>
      <c r="J817" s="10">
        <f>VLOOKUP(tbl_Sales[[#This Row],[Product_ID]],tbl_Products[],4,0)</f>
        <v>17.45</v>
      </c>
      <c r="K817" s="6">
        <v>47.29</v>
      </c>
      <c r="L817" s="6">
        <f>tbl_Sales[[#This Row],[Price_per_Unit]]*tbl_Sales[[#This Row],[Quantity]]</f>
        <v>94.58</v>
      </c>
      <c r="M817" s="6">
        <f>tbl_Sales[[#This Row],[Cost_per_Unit]]*tbl_Sales[[#This Row],[Quantity]]</f>
        <v>34.9</v>
      </c>
      <c r="N817" s="6">
        <f>tbl_Sales[[#This Row],[Sales]]-tbl_Sales[[#This Row],[Total_Cost]]</f>
        <v>59.68</v>
      </c>
    </row>
    <row r="818" spans="1:14">
      <c r="A818" t="s">
        <v>822</v>
      </c>
      <c r="B818" s="4">
        <v>45092</v>
      </c>
      <c r="C818" t="s">
        <v>7025</v>
      </c>
      <c r="D818" t="str">
        <f>VLOOKUP(Sales_Data!$C818,tbl_Customers[],2,FALSE)</f>
        <v>Customer_369</v>
      </c>
      <c r="E818" t="str">
        <f>VLOOKUP(tbl_Sales[[#This Row],[Customer_ID]],tbl_Customers[],5,0)</f>
        <v>North</v>
      </c>
      <c r="F818" t="s">
        <v>8553</v>
      </c>
      <c r="G818" t="str">
        <f>VLOOKUP(Sales_Data!$F818,tbl_Products[],2,FALSE)</f>
        <v>Product_50</v>
      </c>
      <c r="H818" t="str">
        <f>VLOOKUP(tbl_Sales[[#This Row],[Product_ID]],tbl_Products[],3,0)</f>
        <v>Apparel</v>
      </c>
      <c r="I818">
        <v>6</v>
      </c>
      <c r="J818" s="10">
        <f>VLOOKUP(tbl_Sales[[#This Row],[Product_ID]],tbl_Products[],4,0)</f>
        <v>42.74</v>
      </c>
      <c r="K818" s="6">
        <v>80.95</v>
      </c>
      <c r="L818" s="6">
        <f>tbl_Sales[[#This Row],[Price_per_Unit]]*tbl_Sales[[#This Row],[Quantity]]</f>
        <v>485.70000000000005</v>
      </c>
      <c r="M818" s="6">
        <f>tbl_Sales[[#This Row],[Cost_per_Unit]]*tbl_Sales[[#This Row],[Quantity]]</f>
        <v>256.44</v>
      </c>
      <c r="N818" s="6">
        <f>tbl_Sales[[#This Row],[Sales]]-tbl_Sales[[#This Row],[Total_Cost]]</f>
        <v>229.26000000000005</v>
      </c>
    </row>
    <row r="819" spans="1:14">
      <c r="A819" t="s">
        <v>823</v>
      </c>
      <c r="B819" s="4">
        <v>45052</v>
      </c>
      <c r="C819" t="s">
        <v>7657</v>
      </c>
      <c r="D819" t="str">
        <f>VLOOKUP(Sales_Data!$C819,tbl_Customers[],2,FALSE)</f>
        <v>Customer_642</v>
      </c>
      <c r="E819" t="str">
        <f>VLOOKUP(tbl_Sales[[#This Row],[Customer_ID]],tbl_Customers[],5,0)</f>
        <v>South</v>
      </c>
      <c r="F819" t="s">
        <v>8554</v>
      </c>
      <c r="G819" t="str">
        <f>VLOOKUP(Sales_Data!$F819,tbl_Products[],2,FALSE)</f>
        <v>Product_55</v>
      </c>
      <c r="H819" t="str">
        <f>VLOOKUP(tbl_Sales[[#This Row],[Product_ID]],tbl_Products[],3,0)</f>
        <v>Apparel</v>
      </c>
      <c r="I819">
        <v>1</v>
      </c>
      <c r="J819" s="10">
        <f>VLOOKUP(tbl_Sales[[#This Row],[Product_ID]],tbl_Products[],4,0)</f>
        <v>36.08</v>
      </c>
      <c r="K819" s="6">
        <v>59.31</v>
      </c>
      <c r="L819" s="6">
        <f>tbl_Sales[[#This Row],[Price_per_Unit]]*tbl_Sales[[#This Row],[Quantity]]</f>
        <v>59.31</v>
      </c>
      <c r="M819" s="6">
        <f>tbl_Sales[[#This Row],[Cost_per_Unit]]*tbl_Sales[[#This Row],[Quantity]]</f>
        <v>36.08</v>
      </c>
      <c r="N819" s="6">
        <f>tbl_Sales[[#This Row],[Sales]]-tbl_Sales[[#This Row],[Total_Cost]]</f>
        <v>23.230000000000004</v>
      </c>
    </row>
    <row r="820" spans="1:14">
      <c r="A820" t="s">
        <v>824</v>
      </c>
      <c r="B820" s="4">
        <v>44971</v>
      </c>
      <c r="C820" t="s">
        <v>7658</v>
      </c>
      <c r="D820" t="str">
        <f>VLOOKUP(Sales_Data!$C820,tbl_Customers[],2,FALSE)</f>
        <v>Customer_1122</v>
      </c>
      <c r="E820" t="str">
        <f>VLOOKUP(tbl_Sales[[#This Row],[Customer_ID]],tbl_Customers[],5,0)</f>
        <v>East</v>
      </c>
      <c r="F820" t="s">
        <v>8515</v>
      </c>
      <c r="G820" t="str">
        <f>VLOOKUP(Sales_Data!$F820,tbl_Products[],2,FALSE)</f>
        <v>Product_46</v>
      </c>
      <c r="H820" t="str">
        <f>VLOOKUP(tbl_Sales[[#This Row],[Product_ID]],tbl_Products[],3,0)</f>
        <v>Health</v>
      </c>
      <c r="I820">
        <v>1</v>
      </c>
      <c r="J820" s="10">
        <f>VLOOKUP(tbl_Sales[[#This Row],[Product_ID]],tbl_Products[],4,0)</f>
        <v>19.34</v>
      </c>
      <c r="K820" s="6">
        <v>92.18</v>
      </c>
      <c r="L820" s="6">
        <f>tbl_Sales[[#This Row],[Price_per_Unit]]*tbl_Sales[[#This Row],[Quantity]]</f>
        <v>92.18</v>
      </c>
      <c r="M820" s="6">
        <f>tbl_Sales[[#This Row],[Cost_per_Unit]]*tbl_Sales[[#This Row],[Quantity]]</f>
        <v>19.34</v>
      </c>
      <c r="N820" s="6">
        <f>tbl_Sales[[#This Row],[Sales]]-tbl_Sales[[#This Row],[Total_Cost]]</f>
        <v>72.84</v>
      </c>
    </row>
    <row r="821" spans="1:14">
      <c r="A821" t="s">
        <v>825</v>
      </c>
      <c r="B821" s="4">
        <v>45069</v>
      </c>
      <c r="C821" t="s">
        <v>7659</v>
      </c>
      <c r="D821" t="str">
        <f>VLOOKUP(Sales_Data!$C821,tbl_Customers[],2,FALSE)</f>
        <v>Customer_22</v>
      </c>
      <c r="E821" t="str">
        <f>VLOOKUP(tbl_Sales[[#This Row],[Customer_ID]],tbl_Customers[],5,0)</f>
        <v>South</v>
      </c>
      <c r="F821" t="s">
        <v>8563</v>
      </c>
      <c r="G821" t="str">
        <f>VLOOKUP(Sales_Data!$F821,tbl_Products[],2,FALSE)</f>
        <v>Product_17</v>
      </c>
      <c r="H821" t="str">
        <f>VLOOKUP(tbl_Sales[[#This Row],[Product_ID]],tbl_Products[],3,0)</f>
        <v>Toys</v>
      </c>
      <c r="I821">
        <v>5</v>
      </c>
      <c r="J821" s="10">
        <f>VLOOKUP(tbl_Sales[[#This Row],[Product_ID]],tbl_Products[],4,0)</f>
        <v>36.229999999999997</v>
      </c>
      <c r="K821" s="6">
        <v>11.48</v>
      </c>
      <c r="L821" s="6">
        <f>tbl_Sales[[#This Row],[Price_per_Unit]]*tbl_Sales[[#This Row],[Quantity]]</f>
        <v>57.400000000000006</v>
      </c>
      <c r="M821" s="6">
        <f>tbl_Sales[[#This Row],[Cost_per_Unit]]*tbl_Sales[[#This Row],[Quantity]]</f>
        <v>181.14999999999998</v>
      </c>
      <c r="N821" s="6">
        <f>tbl_Sales[[#This Row],[Sales]]-tbl_Sales[[#This Row],[Total_Cost]]</f>
        <v>-123.74999999999997</v>
      </c>
    </row>
    <row r="822" spans="1:14">
      <c r="A822" t="s">
        <v>826</v>
      </c>
      <c r="B822" s="4">
        <v>45157</v>
      </c>
      <c r="C822" t="s">
        <v>7236</v>
      </c>
      <c r="D822" t="str">
        <f>VLOOKUP(Sales_Data!$C822,tbl_Customers[],2,FALSE)</f>
        <v>Customer_1378</v>
      </c>
      <c r="E822" t="str">
        <f>VLOOKUP(tbl_Sales[[#This Row],[Customer_ID]],tbl_Customers[],5,0)</f>
        <v>South</v>
      </c>
      <c r="F822" t="s">
        <v>8555</v>
      </c>
      <c r="G822" t="str">
        <f>VLOOKUP(Sales_Data!$F822,tbl_Products[],2,FALSE)</f>
        <v>Product_52</v>
      </c>
      <c r="H822" t="str">
        <f>VLOOKUP(tbl_Sales[[#This Row],[Product_ID]],tbl_Products[],3,0)</f>
        <v>Toys</v>
      </c>
      <c r="I822">
        <v>2</v>
      </c>
      <c r="J822" s="10">
        <f>VLOOKUP(tbl_Sales[[#This Row],[Product_ID]],tbl_Products[],4,0)</f>
        <v>46.58</v>
      </c>
      <c r="K822" s="6">
        <v>94.94</v>
      </c>
      <c r="L822" s="6">
        <f>tbl_Sales[[#This Row],[Price_per_Unit]]*tbl_Sales[[#This Row],[Quantity]]</f>
        <v>189.88</v>
      </c>
      <c r="M822" s="6">
        <f>tbl_Sales[[#This Row],[Cost_per_Unit]]*tbl_Sales[[#This Row],[Quantity]]</f>
        <v>93.16</v>
      </c>
      <c r="N822" s="6">
        <f>tbl_Sales[[#This Row],[Sales]]-tbl_Sales[[#This Row],[Total_Cost]]</f>
        <v>96.72</v>
      </c>
    </row>
    <row r="823" spans="1:14">
      <c r="A823" t="s">
        <v>827</v>
      </c>
      <c r="B823" s="4">
        <v>45051</v>
      </c>
      <c r="C823" t="s">
        <v>7660</v>
      </c>
      <c r="D823" t="str">
        <f>VLOOKUP(Sales_Data!$C823,tbl_Customers[],2,FALSE)</f>
        <v>Customer_18</v>
      </c>
      <c r="E823" t="str">
        <f>VLOOKUP(tbl_Sales[[#This Row],[Customer_ID]],tbl_Customers[],5,0)</f>
        <v>North</v>
      </c>
      <c r="F823" t="s">
        <v>8543</v>
      </c>
      <c r="G823" t="str">
        <f>VLOOKUP(Sales_Data!$F823,tbl_Products[],2,FALSE)</f>
        <v>Product_72</v>
      </c>
      <c r="H823" t="str">
        <f>VLOOKUP(tbl_Sales[[#This Row],[Product_ID]],tbl_Products[],3,0)</f>
        <v>Toys</v>
      </c>
      <c r="I823">
        <v>5</v>
      </c>
      <c r="J823" s="10">
        <f>VLOOKUP(tbl_Sales[[#This Row],[Product_ID]],tbl_Products[],4,0)</f>
        <v>23.2</v>
      </c>
      <c r="K823" s="6">
        <v>90.61</v>
      </c>
      <c r="L823" s="6">
        <f>tbl_Sales[[#This Row],[Price_per_Unit]]*tbl_Sales[[#This Row],[Quantity]]</f>
        <v>453.05</v>
      </c>
      <c r="M823" s="6">
        <f>tbl_Sales[[#This Row],[Cost_per_Unit]]*tbl_Sales[[#This Row],[Quantity]]</f>
        <v>116</v>
      </c>
      <c r="N823" s="6">
        <f>tbl_Sales[[#This Row],[Sales]]-tbl_Sales[[#This Row],[Total_Cost]]</f>
        <v>337.05</v>
      </c>
    </row>
    <row r="824" spans="1:14">
      <c r="A824" t="s">
        <v>828</v>
      </c>
      <c r="B824" s="4">
        <v>45164</v>
      </c>
      <c r="C824" t="s">
        <v>7661</v>
      </c>
      <c r="D824" t="str">
        <f>VLOOKUP(Sales_Data!$C824,tbl_Customers[],2,FALSE)</f>
        <v>Customer_140</v>
      </c>
      <c r="E824" t="str">
        <f>VLOOKUP(tbl_Sales[[#This Row],[Customer_ID]],tbl_Customers[],5,0)</f>
        <v>North</v>
      </c>
      <c r="F824" t="s">
        <v>8565</v>
      </c>
      <c r="G824" t="str">
        <f>VLOOKUP(Sales_Data!$F824,tbl_Products[],2,FALSE)</f>
        <v>Product_31</v>
      </c>
      <c r="H824" t="str">
        <f>VLOOKUP(tbl_Sales[[#This Row],[Product_ID]],tbl_Products[],3,0)</f>
        <v>Apparel</v>
      </c>
      <c r="I824">
        <v>9</v>
      </c>
      <c r="J824" s="10">
        <f>VLOOKUP(tbl_Sales[[#This Row],[Product_ID]],tbl_Products[],4,0)</f>
        <v>3.66</v>
      </c>
      <c r="K824" s="6">
        <v>89.36</v>
      </c>
      <c r="L824" s="6">
        <f>tbl_Sales[[#This Row],[Price_per_Unit]]*tbl_Sales[[#This Row],[Quantity]]</f>
        <v>804.24</v>
      </c>
      <c r="M824" s="6">
        <f>tbl_Sales[[#This Row],[Cost_per_Unit]]*tbl_Sales[[#This Row],[Quantity]]</f>
        <v>32.94</v>
      </c>
      <c r="N824" s="6">
        <f>tbl_Sales[[#This Row],[Sales]]-tbl_Sales[[#This Row],[Total_Cost]]</f>
        <v>771.3</v>
      </c>
    </row>
    <row r="825" spans="1:14">
      <c r="A825" t="s">
        <v>829</v>
      </c>
      <c r="B825" s="4">
        <v>45218</v>
      </c>
      <c r="C825" t="s">
        <v>7637</v>
      </c>
      <c r="D825" t="str">
        <f>VLOOKUP(Sales_Data!$C825,tbl_Customers[],2,FALSE)</f>
        <v>Customer_25</v>
      </c>
      <c r="E825" t="str">
        <f>VLOOKUP(tbl_Sales[[#This Row],[Customer_ID]],tbl_Customers[],5,0)</f>
        <v>North</v>
      </c>
      <c r="F825" t="s">
        <v>8498</v>
      </c>
      <c r="G825" t="str">
        <f>VLOOKUP(Sales_Data!$F825,tbl_Products[],2,FALSE)</f>
        <v>Product_38</v>
      </c>
      <c r="H825" t="str">
        <f>VLOOKUP(tbl_Sales[[#This Row],[Product_ID]],tbl_Products[],3,0)</f>
        <v>Toys</v>
      </c>
      <c r="I825">
        <v>8</v>
      </c>
      <c r="J825" s="10">
        <f>VLOOKUP(tbl_Sales[[#This Row],[Product_ID]],tbl_Products[],4,0)</f>
        <v>35.82</v>
      </c>
      <c r="K825" s="6">
        <v>48.4</v>
      </c>
      <c r="L825" s="6">
        <f>tbl_Sales[[#This Row],[Price_per_Unit]]*tbl_Sales[[#This Row],[Quantity]]</f>
        <v>387.2</v>
      </c>
      <c r="M825" s="6">
        <f>tbl_Sales[[#This Row],[Cost_per_Unit]]*tbl_Sales[[#This Row],[Quantity]]</f>
        <v>286.56</v>
      </c>
      <c r="N825" s="6">
        <f>tbl_Sales[[#This Row],[Sales]]-tbl_Sales[[#This Row],[Total_Cost]]</f>
        <v>100.63999999999999</v>
      </c>
    </row>
    <row r="826" spans="1:14">
      <c r="A826" t="s">
        <v>830</v>
      </c>
      <c r="B826" s="4">
        <v>45239</v>
      </c>
      <c r="C826" t="s">
        <v>7662</v>
      </c>
      <c r="D826" t="str">
        <f>VLOOKUP(Sales_Data!$C826,tbl_Customers[],2,FALSE)</f>
        <v>Customer_843</v>
      </c>
      <c r="E826" t="str">
        <f>VLOOKUP(tbl_Sales[[#This Row],[Customer_ID]],tbl_Customers[],5,0)</f>
        <v>North</v>
      </c>
      <c r="F826" t="s">
        <v>8539</v>
      </c>
      <c r="G826" t="str">
        <f>VLOOKUP(Sales_Data!$F826,tbl_Products[],2,FALSE)</f>
        <v>Product_16</v>
      </c>
      <c r="H826" t="str">
        <f>VLOOKUP(tbl_Sales[[#This Row],[Product_ID]],tbl_Products[],3,0)</f>
        <v>Home Goods</v>
      </c>
      <c r="I826">
        <v>6</v>
      </c>
      <c r="J826" s="10">
        <f>VLOOKUP(tbl_Sales[[#This Row],[Product_ID]],tbl_Products[],4,0)</f>
        <v>15.25</v>
      </c>
      <c r="K826" s="6">
        <v>96.8</v>
      </c>
      <c r="L826" s="6">
        <f>tbl_Sales[[#This Row],[Price_per_Unit]]*tbl_Sales[[#This Row],[Quantity]]</f>
        <v>580.79999999999995</v>
      </c>
      <c r="M826" s="6">
        <f>tbl_Sales[[#This Row],[Cost_per_Unit]]*tbl_Sales[[#This Row],[Quantity]]</f>
        <v>91.5</v>
      </c>
      <c r="N826" s="6">
        <f>tbl_Sales[[#This Row],[Sales]]-tbl_Sales[[#This Row],[Total_Cost]]</f>
        <v>489.29999999999995</v>
      </c>
    </row>
    <row r="827" spans="1:14">
      <c r="A827" t="s">
        <v>831</v>
      </c>
      <c r="B827" s="4">
        <v>45269</v>
      </c>
      <c r="C827" t="s">
        <v>7663</v>
      </c>
      <c r="D827" t="str">
        <f>VLOOKUP(Sales_Data!$C827,tbl_Customers[],2,FALSE)</f>
        <v>Customer_201</v>
      </c>
      <c r="E827" t="str">
        <f>VLOOKUP(tbl_Sales[[#This Row],[Customer_ID]],tbl_Customers[],5,0)</f>
        <v>West</v>
      </c>
      <c r="F827" t="s">
        <v>8538</v>
      </c>
      <c r="G827" t="str">
        <f>VLOOKUP(Sales_Data!$F827,tbl_Products[],2,FALSE)</f>
        <v>Product_44</v>
      </c>
      <c r="H827" t="str">
        <f>VLOOKUP(tbl_Sales[[#This Row],[Product_ID]],tbl_Products[],3,0)</f>
        <v>Electronics</v>
      </c>
      <c r="I827">
        <v>1</v>
      </c>
      <c r="J827" s="10">
        <f>VLOOKUP(tbl_Sales[[#This Row],[Product_ID]],tbl_Products[],4,0)</f>
        <v>39.729999999999997</v>
      </c>
      <c r="K827" s="6">
        <v>65.44</v>
      </c>
      <c r="L827" s="6">
        <f>tbl_Sales[[#This Row],[Price_per_Unit]]*tbl_Sales[[#This Row],[Quantity]]</f>
        <v>65.44</v>
      </c>
      <c r="M827" s="6">
        <f>tbl_Sales[[#This Row],[Cost_per_Unit]]*tbl_Sales[[#This Row],[Quantity]]</f>
        <v>39.729999999999997</v>
      </c>
      <c r="N827" s="6">
        <f>tbl_Sales[[#This Row],[Sales]]-tbl_Sales[[#This Row],[Total_Cost]]</f>
        <v>25.71</v>
      </c>
    </row>
    <row r="828" spans="1:14">
      <c r="A828" t="s">
        <v>832</v>
      </c>
      <c r="B828" s="4">
        <v>45121</v>
      </c>
      <c r="C828" t="s">
        <v>7288</v>
      </c>
      <c r="D828" t="str">
        <f>VLOOKUP(Sales_Data!$C828,tbl_Customers[],2,FALSE)</f>
        <v>Customer_1076</v>
      </c>
      <c r="E828" t="str">
        <f>VLOOKUP(tbl_Sales[[#This Row],[Customer_ID]],tbl_Customers[],5,0)</f>
        <v>East</v>
      </c>
      <c r="F828" t="s">
        <v>8538</v>
      </c>
      <c r="G828" t="str">
        <f>VLOOKUP(Sales_Data!$F828,tbl_Products[],2,FALSE)</f>
        <v>Product_44</v>
      </c>
      <c r="H828" t="str">
        <f>VLOOKUP(tbl_Sales[[#This Row],[Product_ID]],tbl_Products[],3,0)</f>
        <v>Electronics</v>
      </c>
      <c r="I828">
        <v>9</v>
      </c>
      <c r="J828" s="10">
        <f>VLOOKUP(tbl_Sales[[#This Row],[Product_ID]],tbl_Products[],4,0)</f>
        <v>39.729999999999997</v>
      </c>
      <c r="K828" s="6">
        <v>45.73</v>
      </c>
      <c r="L828" s="6">
        <f>tbl_Sales[[#This Row],[Price_per_Unit]]*tbl_Sales[[#This Row],[Quantity]]</f>
        <v>411.57</v>
      </c>
      <c r="M828" s="6">
        <f>tbl_Sales[[#This Row],[Cost_per_Unit]]*tbl_Sales[[#This Row],[Quantity]]</f>
        <v>357.57</v>
      </c>
      <c r="N828" s="6">
        <f>tbl_Sales[[#This Row],[Sales]]-tbl_Sales[[#This Row],[Total_Cost]]</f>
        <v>54</v>
      </c>
    </row>
    <row r="829" spans="1:14">
      <c r="A829" t="s">
        <v>833</v>
      </c>
      <c r="B829" s="4">
        <v>45099</v>
      </c>
      <c r="C829" t="s">
        <v>7664</v>
      </c>
      <c r="D829" t="str">
        <f>VLOOKUP(Sales_Data!$C829,tbl_Customers[],2,FALSE)</f>
        <v>Customer_213</v>
      </c>
      <c r="E829" t="str">
        <f>VLOOKUP(tbl_Sales[[#This Row],[Customer_ID]],tbl_Customers[],5,0)</f>
        <v>North</v>
      </c>
      <c r="F829" t="s">
        <v>8530</v>
      </c>
      <c r="G829" t="str">
        <f>VLOOKUP(Sales_Data!$F829,tbl_Products[],2,FALSE)</f>
        <v>Product_14</v>
      </c>
      <c r="H829" t="str">
        <f>VLOOKUP(tbl_Sales[[#This Row],[Product_ID]],tbl_Products[],3,0)</f>
        <v>Toys</v>
      </c>
      <c r="I829">
        <v>7</v>
      </c>
      <c r="J829" s="10">
        <f>VLOOKUP(tbl_Sales[[#This Row],[Product_ID]],tbl_Products[],4,0)</f>
        <v>36.64</v>
      </c>
      <c r="K829" s="6">
        <v>66.36</v>
      </c>
      <c r="L829" s="6">
        <f>tbl_Sales[[#This Row],[Price_per_Unit]]*tbl_Sales[[#This Row],[Quantity]]</f>
        <v>464.52</v>
      </c>
      <c r="M829" s="6">
        <f>tbl_Sales[[#This Row],[Cost_per_Unit]]*tbl_Sales[[#This Row],[Quantity]]</f>
        <v>256.48</v>
      </c>
      <c r="N829" s="6">
        <f>tbl_Sales[[#This Row],[Sales]]-tbl_Sales[[#This Row],[Total_Cost]]</f>
        <v>208.03999999999996</v>
      </c>
    </row>
    <row r="830" spans="1:14">
      <c r="A830" t="s">
        <v>834</v>
      </c>
      <c r="B830" s="4">
        <v>44941</v>
      </c>
      <c r="C830" t="s">
        <v>7260</v>
      </c>
      <c r="D830" t="str">
        <f>VLOOKUP(Sales_Data!$C830,tbl_Customers[],2,FALSE)</f>
        <v>Customer_1404</v>
      </c>
      <c r="E830" t="str">
        <f>VLOOKUP(tbl_Sales[[#This Row],[Customer_ID]],tbl_Customers[],5,0)</f>
        <v>East</v>
      </c>
      <c r="F830" t="s">
        <v>8495</v>
      </c>
      <c r="G830" t="str">
        <f>VLOOKUP(Sales_Data!$F830,tbl_Products[],2,FALSE)</f>
        <v>Product_6</v>
      </c>
      <c r="H830" t="str">
        <f>VLOOKUP(tbl_Sales[[#This Row],[Product_ID]],tbl_Products[],3,0)</f>
        <v>Apparel</v>
      </c>
      <c r="I830">
        <v>2</v>
      </c>
      <c r="J830" s="10">
        <f>VLOOKUP(tbl_Sales[[#This Row],[Product_ID]],tbl_Products[],4,0)</f>
        <v>33.65</v>
      </c>
      <c r="K830" s="6">
        <v>58.79</v>
      </c>
      <c r="L830" s="6">
        <f>tbl_Sales[[#This Row],[Price_per_Unit]]*tbl_Sales[[#This Row],[Quantity]]</f>
        <v>117.58</v>
      </c>
      <c r="M830" s="6">
        <f>tbl_Sales[[#This Row],[Cost_per_Unit]]*tbl_Sales[[#This Row],[Quantity]]</f>
        <v>67.3</v>
      </c>
      <c r="N830" s="6">
        <f>tbl_Sales[[#This Row],[Sales]]-tbl_Sales[[#This Row],[Total_Cost]]</f>
        <v>50.28</v>
      </c>
    </row>
    <row r="831" spans="1:14">
      <c r="A831" t="s">
        <v>835</v>
      </c>
      <c r="B831" s="4">
        <v>45180</v>
      </c>
      <c r="C831" t="s">
        <v>7081</v>
      </c>
      <c r="D831" t="str">
        <f>VLOOKUP(Sales_Data!$C831,tbl_Customers[],2,FALSE)</f>
        <v>Customer_914</v>
      </c>
      <c r="E831" t="str">
        <f>VLOOKUP(tbl_Sales[[#This Row],[Customer_ID]],tbl_Customers[],5,0)</f>
        <v>South</v>
      </c>
      <c r="F831" t="s">
        <v>8566</v>
      </c>
      <c r="G831" t="str">
        <f>VLOOKUP(Sales_Data!$F831,tbl_Products[],2,FALSE)</f>
        <v>Product_10</v>
      </c>
      <c r="H831" t="str">
        <f>VLOOKUP(tbl_Sales[[#This Row],[Product_ID]],tbl_Products[],3,0)</f>
        <v>Apparel</v>
      </c>
      <c r="I831">
        <v>8</v>
      </c>
      <c r="J831" s="10">
        <f>VLOOKUP(tbl_Sales[[#This Row],[Product_ID]],tbl_Products[],4,0)</f>
        <v>14.95</v>
      </c>
      <c r="K831" s="6">
        <v>92.46</v>
      </c>
      <c r="L831" s="6">
        <f>tbl_Sales[[#This Row],[Price_per_Unit]]*tbl_Sales[[#This Row],[Quantity]]</f>
        <v>739.68</v>
      </c>
      <c r="M831" s="6">
        <f>tbl_Sales[[#This Row],[Cost_per_Unit]]*tbl_Sales[[#This Row],[Quantity]]</f>
        <v>119.6</v>
      </c>
      <c r="N831" s="6">
        <f>tbl_Sales[[#This Row],[Sales]]-tbl_Sales[[#This Row],[Total_Cost]]</f>
        <v>620.07999999999993</v>
      </c>
    </row>
    <row r="832" spans="1:14">
      <c r="A832" t="s">
        <v>836</v>
      </c>
      <c r="B832" s="4">
        <v>45093</v>
      </c>
      <c r="C832" t="s">
        <v>7407</v>
      </c>
      <c r="D832" t="str">
        <f>VLOOKUP(Sales_Data!$C832,tbl_Customers[],2,FALSE)</f>
        <v>Customer_720</v>
      </c>
      <c r="E832" t="str">
        <f>VLOOKUP(tbl_Sales[[#This Row],[Customer_ID]],tbl_Customers[],5,0)</f>
        <v>West</v>
      </c>
      <c r="F832" t="s">
        <v>8515</v>
      </c>
      <c r="G832" t="str">
        <f>VLOOKUP(Sales_Data!$F832,tbl_Products[],2,FALSE)</f>
        <v>Product_46</v>
      </c>
      <c r="H832" t="str">
        <f>VLOOKUP(tbl_Sales[[#This Row],[Product_ID]],tbl_Products[],3,0)</f>
        <v>Health</v>
      </c>
      <c r="I832">
        <v>9</v>
      </c>
      <c r="J832" s="10">
        <f>VLOOKUP(tbl_Sales[[#This Row],[Product_ID]],tbl_Products[],4,0)</f>
        <v>19.34</v>
      </c>
      <c r="K832" s="6">
        <v>21.7</v>
      </c>
      <c r="L832" s="6">
        <f>tbl_Sales[[#This Row],[Price_per_Unit]]*tbl_Sales[[#This Row],[Quantity]]</f>
        <v>195.29999999999998</v>
      </c>
      <c r="M832" s="6">
        <f>tbl_Sales[[#This Row],[Cost_per_Unit]]*tbl_Sales[[#This Row],[Quantity]]</f>
        <v>174.06</v>
      </c>
      <c r="N832" s="6">
        <f>tbl_Sales[[#This Row],[Sales]]-tbl_Sales[[#This Row],[Total_Cost]]</f>
        <v>21.239999999999981</v>
      </c>
    </row>
    <row r="833" spans="1:14">
      <c r="A833" t="s">
        <v>837</v>
      </c>
      <c r="B833" s="4">
        <v>45020</v>
      </c>
      <c r="C833" t="s">
        <v>7665</v>
      </c>
      <c r="D833" t="str">
        <f>VLOOKUP(Sales_Data!$C833,tbl_Customers[],2,FALSE)</f>
        <v>Customer_450</v>
      </c>
      <c r="E833" t="str">
        <f>VLOOKUP(tbl_Sales[[#This Row],[Customer_ID]],tbl_Customers[],5,0)</f>
        <v>South</v>
      </c>
      <c r="F833" t="s">
        <v>8507</v>
      </c>
      <c r="G833" t="str">
        <f>VLOOKUP(Sales_Data!$F833,tbl_Products[],2,FALSE)</f>
        <v>Product_58</v>
      </c>
      <c r="H833" t="str">
        <f>VLOOKUP(tbl_Sales[[#This Row],[Product_ID]],tbl_Products[],3,0)</f>
        <v>Home Goods</v>
      </c>
      <c r="I833">
        <v>4</v>
      </c>
      <c r="J833" s="10">
        <f>VLOOKUP(tbl_Sales[[#This Row],[Product_ID]],tbl_Products[],4,0)</f>
        <v>23.97</v>
      </c>
      <c r="K833" s="6">
        <v>22.69</v>
      </c>
      <c r="L833" s="6">
        <f>tbl_Sales[[#This Row],[Price_per_Unit]]*tbl_Sales[[#This Row],[Quantity]]</f>
        <v>90.76</v>
      </c>
      <c r="M833" s="6">
        <f>tbl_Sales[[#This Row],[Cost_per_Unit]]*tbl_Sales[[#This Row],[Quantity]]</f>
        <v>95.88</v>
      </c>
      <c r="N833" s="6">
        <f>tbl_Sales[[#This Row],[Sales]]-tbl_Sales[[#This Row],[Total_Cost]]</f>
        <v>-5.1199999999999903</v>
      </c>
    </row>
    <row r="834" spans="1:14">
      <c r="A834" t="s">
        <v>838</v>
      </c>
      <c r="B834" s="4">
        <v>45176</v>
      </c>
      <c r="C834" t="s">
        <v>7666</v>
      </c>
      <c r="D834" t="str">
        <f>VLOOKUP(Sales_Data!$C834,tbl_Customers[],2,FALSE)</f>
        <v>Customer_1486</v>
      </c>
      <c r="E834" t="str">
        <f>VLOOKUP(tbl_Sales[[#This Row],[Customer_ID]],tbl_Customers[],5,0)</f>
        <v>North</v>
      </c>
      <c r="F834" t="s">
        <v>8519</v>
      </c>
      <c r="G834" t="str">
        <f>VLOOKUP(Sales_Data!$F834,tbl_Products[],2,FALSE)</f>
        <v>Product_53</v>
      </c>
      <c r="H834" t="str">
        <f>VLOOKUP(tbl_Sales[[#This Row],[Product_ID]],tbl_Products[],3,0)</f>
        <v>Electronics</v>
      </c>
      <c r="I834">
        <v>9</v>
      </c>
      <c r="J834" s="10">
        <f>VLOOKUP(tbl_Sales[[#This Row],[Product_ID]],tbl_Products[],4,0)</f>
        <v>21.34</v>
      </c>
      <c r="K834" s="6">
        <v>60.02</v>
      </c>
      <c r="L834" s="6">
        <f>tbl_Sales[[#This Row],[Price_per_Unit]]*tbl_Sales[[#This Row],[Quantity]]</f>
        <v>540.18000000000006</v>
      </c>
      <c r="M834" s="6">
        <f>tbl_Sales[[#This Row],[Cost_per_Unit]]*tbl_Sales[[#This Row],[Quantity]]</f>
        <v>192.06</v>
      </c>
      <c r="N834" s="6">
        <f>tbl_Sales[[#This Row],[Sales]]-tbl_Sales[[#This Row],[Total_Cost]]</f>
        <v>348.12000000000006</v>
      </c>
    </row>
    <row r="835" spans="1:14">
      <c r="A835" t="s">
        <v>839</v>
      </c>
      <c r="B835" s="4">
        <v>45035</v>
      </c>
      <c r="C835" t="s">
        <v>7354</v>
      </c>
      <c r="D835" t="str">
        <f>VLOOKUP(Sales_Data!$C835,tbl_Customers[],2,FALSE)</f>
        <v>Customer_581</v>
      </c>
      <c r="E835" t="str">
        <f>VLOOKUP(tbl_Sales[[#This Row],[Customer_ID]],tbl_Customers[],5,0)</f>
        <v>West</v>
      </c>
      <c r="F835" t="s">
        <v>8507</v>
      </c>
      <c r="G835" t="str">
        <f>VLOOKUP(Sales_Data!$F835,tbl_Products[],2,FALSE)</f>
        <v>Product_58</v>
      </c>
      <c r="H835" t="str">
        <f>VLOOKUP(tbl_Sales[[#This Row],[Product_ID]],tbl_Products[],3,0)</f>
        <v>Home Goods</v>
      </c>
      <c r="I835">
        <v>2</v>
      </c>
      <c r="J835" s="10">
        <f>VLOOKUP(tbl_Sales[[#This Row],[Product_ID]],tbl_Products[],4,0)</f>
        <v>23.97</v>
      </c>
      <c r="K835" s="6">
        <v>61.59</v>
      </c>
      <c r="L835" s="6">
        <f>tbl_Sales[[#This Row],[Price_per_Unit]]*tbl_Sales[[#This Row],[Quantity]]</f>
        <v>123.18</v>
      </c>
      <c r="M835" s="6">
        <f>tbl_Sales[[#This Row],[Cost_per_Unit]]*tbl_Sales[[#This Row],[Quantity]]</f>
        <v>47.94</v>
      </c>
      <c r="N835" s="6">
        <f>tbl_Sales[[#This Row],[Sales]]-tbl_Sales[[#This Row],[Total_Cost]]</f>
        <v>75.240000000000009</v>
      </c>
    </row>
    <row r="836" spans="1:14">
      <c r="A836" t="s">
        <v>840</v>
      </c>
      <c r="B836" s="4">
        <v>45108</v>
      </c>
      <c r="C836" t="s">
        <v>7667</v>
      </c>
      <c r="D836" t="str">
        <f>VLOOKUP(Sales_Data!$C836,tbl_Customers[],2,FALSE)</f>
        <v>Customer_516</v>
      </c>
      <c r="E836" t="str">
        <f>VLOOKUP(tbl_Sales[[#This Row],[Customer_ID]],tbl_Customers[],5,0)</f>
        <v>South</v>
      </c>
      <c r="F836" t="s">
        <v>8525</v>
      </c>
      <c r="G836" t="str">
        <f>VLOOKUP(Sales_Data!$F836,tbl_Products[],2,FALSE)</f>
        <v>Product_56</v>
      </c>
      <c r="H836" t="str">
        <f>VLOOKUP(tbl_Sales[[#This Row],[Product_ID]],tbl_Products[],3,0)</f>
        <v>Apparel</v>
      </c>
      <c r="I836">
        <v>3</v>
      </c>
      <c r="J836" s="10">
        <f>VLOOKUP(tbl_Sales[[#This Row],[Product_ID]],tbl_Products[],4,0)</f>
        <v>3.21</v>
      </c>
      <c r="K836" s="6">
        <v>59.45</v>
      </c>
      <c r="L836" s="6">
        <f>tbl_Sales[[#This Row],[Price_per_Unit]]*tbl_Sales[[#This Row],[Quantity]]</f>
        <v>178.35000000000002</v>
      </c>
      <c r="M836" s="6">
        <f>tbl_Sales[[#This Row],[Cost_per_Unit]]*tbl_Sales[[#This Row],[Quantity]]</f>
        <v>9.629999999999999</v>
      </c>
      <c r="N836" s="6">
        <f>tbl_Sales[[#This Row],[Sales]]-tbl_Sales[[#This Row],[Total_Cost]]</f>
        <v>168.72000000000003</v>
      </c>
    </row>
    <row r="837" spans="1:14">
      <c r="A837" t="s">
        <v>841</v>
      </c>
      <c r="B837" s="4">
        <v>45059</v>
      </c>
      <c r="C837" t="s">
        <v>7668</v>
      </c>
      <c r="D837" t="str">
        <f>VLOOKUP(Sales_Data!$C837,tbl_Customers[],2,FALSE)</f>
        <v>Customer_396</v>
      </c>
      <c r="E837" t="str">
        <f>VLOOKUP(tbl_Sales[[#This Row],[Customer_ID]],tbl_Customers[],5,0)</f>
        <v>West</v>
      </c>
      <c r="F837" t="s">
        <v>8498</v>
      </c>
      <c r="G837" t="str">
        <f>VLOOKUP(Sales_Data!$F837,tbl_Products[],2,FALSE)</f>
        <v>Product_38</v>
      </c>
      <c r="H837" t="str">
        <f>VLOOKUP(tbl_Sales[[#This Row],[Product_ID]],tbl_Products[],3,0)</f>
        <v>Toys</v>
      </c>
      <c r="I837">
        <v>3</v>
      </c>
      <c r="J837" s="10">
        <f>VLOOKUP(tbl_Sales[[#This Row],[Product_ID]],tbl_Products[],4,0)</f>
        <v>35.82</v>
      </c>
      <c r="K837" s="6">
        <v>36.729999999999997</v>
      </c>
      <c r="L837" s="6">
        <f>tbl_Sales[[#This Row],[Price_per_Unit]]*tbl_Sales[[#This Row],[Quantity]]</f>
        <v>110.19</v>
      </c>
      <c r="M837" s="6">
        <f>tbl_Sales[[#This Row],[Cost_per_Unit]]*tbl_Sales[[#This Row],[Quantity]]</f>
        <v>107.46000000000001</v>
      </c>
      <c r="N837" s="6">
        <f>tbl_Sales[[#This Row],[Sales]]-tbl_Sales[[#This Row],[Total_Cost]]</f>
        <v>2.7299999999999898</v>
      </c>
    </row>
    <row r="838" spans="1:14">
      <c r="A838" t="s">
        <v>842</v>
      </c>
      <c r="B838" s="4">
        <v>45101</v>
      </c>
      <c r="C838" t="s">
        <v>7669</v>
      </c>
      <c r="D838" t="str">
        <f>VLOOKUP(Sales_Data!$C838,tbl_Customers[],2,FALSE)</f>
        <v>Customer_70</v>
      </c>
      <c r="E838" t="str">
        <f>VLOOKUP(tbl_Sales[[#This Row],[Customer_ID]],tbl_Customers[],5,0)</f>
        <v>North</v>
      </c>
      <c r="F838" t="s">
        <v>8517</v>
      </c>
      <c r="G838" t="str">
        <f>VLOOKUP(Sales_Data!$F838,tbl_Products[],2,FALSE)</f>
        <v>Product_62</v>
      </c>
      <c r="H838" t="str">
        <f>VLOOKUP(tbl_Sales[[#This Row],[Product_ID]],tbl_Products[],3,0)</f>
        <v>Health</v>
      </c>
      <c r="I838">
        <v>6</v>
      </c>
      <c r="J838" s="10">
        <f>VLOOKUP(tbl_Sales[[#This Row],[Product_ID]],tbl_Products[],4,0)</f>
        <v>24.52</v>
      </c>
      <c r="K838" s="6">
        <v>14.95</v>
      </c>
      <c r="L838" s="6">
        <f>tbl_Sales[[#This Row],[Price_per_Unit]]*tbl_Sales[[#This Row],[Quantity]]</f>
        <v>89.699999999999989</v>
      </c>
      <c r="M838" s="6">
        <f>tbl_Sales[[#This Row],[Cost_per_Unit]]*tbl_Sales[[#This Row],[Quantity]]</f>
        <v>147.12</v>
      </c>
      <c r="N838" s="6">
        <f>tbl_Sales[[#This Row],[Sales]]-tbl_Sales[[#This Row],[Total_Cost]]</f>
        <v>-57.420000000000016</v>
      </c>
    </row>
    <row r="839" spans="1:14">
      <c r="A839" t="s">
        <v>843</v>
      </c>
      <c r="B839" s="4">
        <v>45070</v>
      </c>
      <c r="C839" t="s">
        <v>7670</v>
      </c>
      <c r="D839" t="str">
        <f>VLOOKUP(Sales_Data!$C839,tbl_Customers[],2,FALSE)</f>
        <v>Customer_49</v>
      </c>
      <c r="E839" t="str">
        <f>VLOOKUP(tbl_Sales[[#This Row],[Customer_ID]],tbl_Customers[],5,0)</f>
        <v>East</v>
      </c>
      <c r="F839" t="s">
        <v>8549</v>
      </c>
      <c r="G839" t="str">
        <f>VLOOKUP(Sales_Data!$F839,tbl_Products[],2,FALSE)</f>
        <v>Product_18</v>
      </c>
      <c r="H839" t="str">
        <f>VLOOKUP(tbl_Sales[[#This Row],[Product_ID]],tbl_Products[],3,0)</f>
        <v>Health</v>
      </c>
      <c r="I839">
        <v>6</v>
      </c>
      <c r="J839" s="10">
        <f>VLOOKUP(tbl_Sales[[#This Row],[Product_ID]],tbl_Products[],4,0)</f>
        <v>41.18</v>
      </c>
      <c r="K839" s="6">
        <v>51.56</v>
      </c>
      <c r="L839" s="6">
        <f>tbl_Sales[[#This Row],[Price_per_Unit]]*tbl_Sales[[#This Row],[Quantity]]</f>
        <v>309.36</v>
      </c>
      <c r="M839" s="6">
        <f>tbl_Sales[[#This Row],[Cost_per_Unit]]*tbl_Sales[[#This Row],[Quantity]]</f>
        <v>247.07999999999998</v>
      </c>
      <c r="N839" s="6">
        <f>tbl_Sales[[#This Row],[Sales]]-tbl_Sales[[#This Row],[Total_Cost]]</f>
        <v>62.28000000000003</v>
      </c>
    </row>
    <row r="840" spans="1:14">
      <c r="A840" t="s">
        <v>844</v>
      </c>
      <c r="B840" s="4">
        <v>45232</v>
      </c>
      <c r="C840" t="s">
        <v>7671</v>
      </c>
      <c r="D840" t="str">
        <f>VLOOKUP(Sales_Data!$C840,tbl_Customers[],2,FALSE)</f>
        <v>Customer_1269</v>
      </c>
      <c r="E840" t="str">
        <f>VLOOKUP(tbl_Sales[[#This Row],[Customer_ID]],tbl_Customers[],5,0)</f>
        <v>South</v>
      </c>
      <c r="F840" t="s">
        <v>8558</v>
      </c>
      <c r="G840" t="str">
        <f>VLOOKUP(Sales_Data!$F840,tbl_Products[],2,FALSE)</f>
        <v>Product_24</v>
      </c>
      <c r="H840" t="str">
        <f>VLOOKUP(tbl_Sales[[#This Row],[Product_ID]],tbl_Products[],3,0)</f>
        <v>Apparel</v>
      </c>
      <c r="I840">
        <v>7</v>
      </c>
      <c r="J840" s="10">
        <f>VLOOKUP(tbl_Sales[[#This Row],[Product_ID]],tbl_Products[],4,0)</f>
        <v>47.62</v>
      </c>
      <c r="K840" s="6">
        <v>67.83</v>
      </c>
      <c r="L840" s="6">
        <f>tbl_Sales[[#This Row],[Price_per_Unit]]*tbl_Sales[[#This Row],[Quantity]]</f>
        <v>474.81</v>
      </c>
      <c r="M840" s="6">
        <f>tbl_Sales[[#This Row],[Cost_per_Unit]]*tbl_Sales[[#This Row],[Quantity]]</f>
        <v>333.34</v>
      </c>
      <c r="N840" s="6">
        <f>tbl_Sales[[#This Row],[Sales]]-tbl_Sales[[#This Row],[Total_Cost]]</f>
        <v>141.47000000000003</v>
      </c>
    </row>
    <row r="841" spans="1:14">
      <c r="A841" t="s">
        <v>845</v>
      </c>
      <c r="B841" s="4">
        <v>45286</v>
      </c>
      <c r="C841" t="s">
        <v>7672</v>
      </c>
      <c r="D841" t="str">
        <f>VLOOKUP(Sales_Data!$C841,tbl_Customers[],2,FALSE)</f>
        <v>Customer_189</v>
      </c>
      <c r="E841" t="str">
        <f>VLOOKUP(tbl_Sales[[#This Row],[Customer_ID]],tbl_Customers[],5,0)</f>
        <v>East</v>
      </c>
      <c r="F841" t="s">
        <v>8561</v>
      </c>
      <c r="G841" t="str">
        <f>VLOOKUP(Sales_Data!$F841,tbl_Products[],2,FALSE)</f>
        <v>Product_66</v>
      </c>
      <c r="H841" t="str">
        <f>VLOOKUP(tbl_Sales[[#This Row],[Product_ID]],tbl_Products[],3,0)</f>
        <v>Health</v>
      </c>
      <c r="I841">
        <v>2</v>
      </c>
      <c r="J841" s="10">
        <f>VLOOKUP(tbl_Sales[[#This Row],[Product_ID]],tbl_Products[],4,0)</f>
        <v>1.38</v>
      </c>
      <c r="K841" s="6">
        <v>18.7</v>
      </c>
      <c r="L841" s="6">
        <f>tbl_Sales[[#This Row],[Price_per_Unit]]*tbl_Sales[[#This Row],[Quantity]]</f>
        <v>37.4</v>
      </c>
      <c r="M841" s="6">
        <f>tbl_Sales[[#This Row],[Cost_per_Unit]]*tbl_Sales[[#This Row],[Quantity]]</f>
        <v>2.76</v>
      </c>
      <c r="N841" s="6">
        <f>tbl_Sales[[#This Row],[Sales]]-tbl_Sales[[#This Row],[Total_Cost]]</f>
        <v>34.64</v>
      </c>
    </row>
    <row r="842" spans="1:14">
      <c r="A842" t="s">
        <v>846</v>
      </c>
      <c r="B842" s="4">
        <v>45068</v>
      </c>
      <c r="C842" t="s">
        <v>7673</v>
      </c>
      <c r="D842" t="str">
        <f>VLOOKUP(Sales_Data!$C842,tbl_Customers[],2,FALSE)</f>
        <v>Customer_117</v>
      </c>
      <c r="E842" t="str">
        <f>VLOOKUP(tbl_Sales[[#This Row],[Customer_ID]],tbl_Customers[],5,0)</f>
        <v>East</v>
      </c>
      <c r="F842" t="s">
        <v>8551</v>
      </c>
      <c r="G842" t="str">
        <f>VLOOKUP(Sales_Data!$F842,tbl_Products[],2,FALSE)</f>
        <v>Product_11</v>
      </c>
      <c r="H842" t="str">
        <f>VLOOKUP(tbl_Sales[[#This Row],[Product_ID]],tbl_Products[],3,0)</f>
        <v>Health</v>
      </c>
      <c r="I842">
        <v>7</v>
      </c>
      <c r="J842" s="10">
        <f>VLOOKUP(tbl_Sales[[#This Row],[Product_ID]],tbl_Products[],4,0)</f>
        <v>11.76</v>
      </c>
      <c r="K842" s="6">
        <v>93.77</v>
      </c>
      <c r="L842" s="6">
        <f>tbl_Sales[[#This Row],[Price_per_Unit]]*tbl_Sales[[#This Row],[Quantity]]</f>
        <v>656.39</v>
      </c>
      <c r="M842" s="6">
        <f>tbl_Sales[[#This Row],[Cost_per_Unit]]*tbl_Sales[[#This Row],[Quantity]]</f>
        <v>82.32</v>
      </c>
      <c r="N842" s="6">
        <f>tbl_Sales[[#This Row],[Sales]]-tbl_Sales[[#This Row],[Total_Cost]]</f>
        <v>574.06999999999994</v>
      </c>
    </row>
    <row r="843" spans="1:14">
      <c r="A843" t="s">
        <v>847</v>
      </c>
      <c r="B843" s="4">
        <v>45211</v>
      </c>
      <c r="C843" t="s">
        <v>7674</v>
      </c>
      <c r="D843" t="str">
        <f>VLOOKUP(Sales_Data!$C843,tbl_Customers[],2,FALSE)</f>
        <v>Customer_1217</v>
      </c>
      <c r="E843" t="str">
        <f>VLOOKUP(tbl_Sales[[#This Row],[Customer_ID]],tbl_Customers[],5,0)</f>
        <v>East</v>
      </c>
      <c r="F843" t="s">
        <v>8542</v>
      </c>
      <c r="G843" t="str">
        <f>VLOOKUP(Sales_Data!$F843,tbl_Products[],2,FALSE)</f>
        <v>Product_20</v>
      </c>
      <c r="H843" t="str">
        <f>VLOOKUP(tbl_Sales[[#This Row],[Product_ID]],tbl_Products[],3,0)</f>
        <v>Electronics</v>
      </c>
      <c r="I843">
        <v>3</v>
      </c>
      <c r="J843" s="10">
        <f>VLOOKUP(tbl_Sales[[#This Row],[Product_ID]],tbl_Products[],4,0)</f>
        <v>19.98</v>
      </c>
      <c r="K843" s="6">
        <v>66.930000000000007</v>
      </c>
      <c r="L843" s="6">
        <f>tbl_Sales[[#This Row],[Price_per_Unit]]*tbl_Sales[[#This Row],[Quantity]]</f>
        <v>200.79000000000002</v>
      </c>
      <c r="M843" s="6">
        <f>tbl_Sales[[#This Row],[Cost_per_Unit]]*tbl_Sales[[#This Row],[Quantity]]</f>
        <v>59.94</v>
      </c>
      <c r="N843" s="6">
        <f>tbl_Sales[[#This Row],[Sales]]-tbl_Sales[[#This Row],[Total_Cost]]</f>
        <v>140.85000000000002</v>
      </c>
    </row>
    <row r="844" spans="1:14">
      <c r="A844" t="s">
        <v>848</v>
      </c>
      <c r="B844" s="4">
        <v>44932</v>
      </c>
      <c r="C844" t="s">
        <v>7587</v>
      </c>
      <c r="D844" t="str">
        <f>VLOOKUP(Sales_Data!$C844,tbl_Customers[],2,FALSE)</f>
        <v>Customer_1345</v>
      </c>
      <c r="E844" t="str">
        <f>VLOOKUP(tbl_Sales[[#This Row],[Customer_ID]],tbl_Customers[],5,0)</f>
        <v>North</v>
      </c>
      <c r="F844" t="s">
        <v>8548</v>
      </c>
      <c r="G844" t="str">
        <f>VLOOKUP(Sales_Data!$F844,tbl_Products[],2,FALSE)</f>
        <v>Product_1</v>
      </c>
      <c r="H844" t="str">
        <f>VLOOKUP(tbl_Sales[[#This Row],[Product_ID]],tbl_Products[],3,0)</f>
        <v>Apparel</v>
      </c>
      <c r="I844">
        <v>7</v>
      </c>
      <c r="J844" s="10">
        <f>VLOOKUP(tbl_Sales[[#This Row],[Product_ID]],tbl_Products[],4,0)</f>
        <v>21.45</v>
      </c>
      <c r="K844" s="6">
        <v>66.11</v>
      </c>
      <c r="L844" s="6">
        <f>tbl_Sales[[#This Row],[Price_per_Unit]]*tbl_Sales[[#This Row],[Quantity]]</f>
        <v>462.77</v>
      </c>
      <c r="M844" s="6">
        <f>tbl_Sales[[#This Row],[Cost_per_Unit]]*tbl_Sales[[#This Row],[Quantity]]</f>
        <v>150.15</v>
      </c>
      <c r="N844" s="6">
        <f>tbl_Sales[[#This Row],[Sales]]-tbl_Sales[[#This Row],[Total_Cost]]</f>
        <v>312.62</v>
      </c>
    </row>
    <row r="845" spans="1:14">
      <c r="A845" t="s">
        <v>849</v>
      </c>
      <c r="B845" s="4">
        <v>45191</v>
      </c>
      <c r="C845" t="s">
        <v>7100</v>
      </c>
      <c r="D845" t="str">
        <f>VLOOKUP(Sales_Data!$C845,tbl_Customers[],2,FALSE)</f>
        <v>Customer_445</v>
      </c>
      <c r="E845" t="str">
        <f>VLOOKUP(tbl_Sales[[#This Row],[Customer_ID]],tbl_Customers[],5,0)</f>
        <v>West</v>
      </c>
      <c r="F845" t="s">
        <v>8562</v>
      </c>
      <c r="G845" t="str">
        <f>VLOOKUP(Sales_Data!$F845,tbl_Products[],2,FALSE)</f>
        <v>Product_48</v>
      </c>
      <c r="H845" t="str">
        <f>VLOOKUP(tbl_Sales[[#This Row],[Product_ID]],tbl_Products[],3,0)</f>
        <v>Apparel</v>
      </c>
      <c r="I845">
        <v>3</v>
      </c>
      <c r="J845" s="10">
        <f>VLOOKUP(tbl_Sales[[#This Row],[Product_ID]],tbl_Products[],4,0)</f>
        <v>25.33</v>
      </c>
      <c r="K845" s="6">
        <v>35.94</v>
      </c>
      <c r="L845" s="6">
        <f>tbl_Sales[[#This Row],[Price_per_Unit]]*tbl_Sales[[#This Row],[Quantity]]</f>
        <v>107.82</v>
      </c>
      <c r="M845" s="6">
        <f>tbl_Sales[[#This Row],[Cost_per_Unit]]*tbl_Sales[[#This Row],[Quantity]]</f>
        <v>75.989999999999995</v>
      </c>
      <c r="N845" s="6">
        <f>tbl_Sales[[#This Row],[Sales]]-tbl_Sales[[#This Row],[Total_Cost]]</f>
        <v>31.83</v>
      </c>
    </row>
    <row r="846" spans="1:14">
      <c r="A846" t="s">
        <v>850</v>
      </c>
      <c r="B846" s="4">
        <v>45024</v>
      </c>
      <c r="C846" t="s">
        <v>7675</v>
      </c>
      <c r="D846" t="str">
        <f>VLOOKUP(Sales_Data!$C846,tbl_Customers[],2,FALSE)</f>
        <v>Customer_1228</v>
      </c>
      <c r="E846" t="str">
        <f>VLOOKUP(tbl_Sales[[#This Row],[Customer_ID]],tbl_Customers[],5,0)</f>
        <v>East</v>
      </c>
      <c r="F846" t="s">
        <v>8513</v>
      </c>
      <c r="G846" t="str">
        <f>VLOOKUP(Sales_Data!$F846,tbl_Products[],2,FALSE)</f>
        <v>Product_59</v>
      </c>
      <c r="H846" t="str">
        <f>VLOOKUP(tbl_Sales[[#This Row],[Product_ID]],tbl_Products[],3,0)</f>
        <v>Home Goods</v>
      </c>
      <c r="I846">
        <v>6</v>
      </c>
      <c r="J846" s="10">
        <f>VLOOKUP(tbl_Sales[[#This Row],[Product_ID]],tbl_Products[],4,0)</f>
        <v>40.85</v>
      </c>
      <c r="K846" s="6">
        <v>64.12</v>
      </c>
      <c r="L846" s="6">
        <f>tbl_Sales[[#This Row],[Price_per_Unit]]*tbl_Sales[[#This Row],[Quantity]]</f>
        <v>384.72</v>
      </c>
      <c r="M846" s="6">
        <f>tbl_Sales[[#This Row],[Cost_per_Unit]]*tbl_Sales[[#This Row],[Quantity]]</f>
        <v>245.10000000000002</v>
      </c>
      <c r="N846" s="6">
        <f>tbl_Sales[[#This Row],[Sales]]-tbl_Sales[[#This Row],[Total_Cost]]</f>
        <v>139.62</v>
      </c>
    </row>
    <row r="847" spans="1:14">
      <c r="A847" t="s">
        <v>851</v>
      </c>
      <c r="B847" s="4">
        <v>44970</v>
      </c>
      <c r="C847" t="s">
        <v>7676</v>
      </c>
      <c r="D847" t="str">
        <f>VLOOKUP(Sales_Data!$C847,tbl_Customers[],2,FALSE)</f>
        <v>Customer_1307</v>
      </c>
      <c r="E847" t="str">
        <f>VLOOKUP(tbl_Sales[[#This Row],[Customer_ID]],tbl_Customers[],5,0)</f>
        <v>North</v>
      </c>
      <c r="F847" t="s">
        <v>8529</v>
      </c>
      <c r="G847" t="str">
        <f>VLOOKUP(Sales_Data!$F847,tbl_Products[],2,FALSE)</f>
        <v>Product_49</v>
      </c>
      <c r="H847" t="str">
        <f>VLOOKUP(tbl_Sales[[#This Row],[Product_ID]],tbl_Products[],3,0)</f>
        <v>Toys</v>
      </c>
      <c r="I847">
        <v>1</v>
      </c>
      <c r="J847" s="10">
        <f>VLOOKUP(tbl_Sales[[#This Row],[Product_ID]],tbl_Products[],4,0)</f>
        <v>44.18</v>
      </c>
      <c r="K847" s="6">
        <v>93.47</v>
      </c>
      <c r="L847" s="6">
        <f>tbl_Sales[[#This Row],[Price_per_Unit]]*tbl_Sales[[#This Row],[Quantity]]</f>
        <v>93.47</v>
      </c>
      <c r="M847" s="6">
        <f>tbl_Sales[[#This Row],[Cost_per_Unit]]*tbl_Sales[[#This Row],[Quantity]]</f>
        <v>44.18</v>
      </c>
      <c r="N847" s="6">
        <f>tbl_Sales[[#This Row],[Sales]]-tbl_Sales[[#This Row],[Total_Cost]]</f>
        <v>49.29</v>
      </c>
    </row>
    <row r="848" spans="1:14">
      <c r="A848" t="s">
        <v>852</v>
      </c>
      <c r="B848" s="4">
        <v>45050</v>
      </c>
      <c r="C848" t="s">
        <v>7159</v>
      </c>
      <c r="D848" t="str">
        <f>VLOOKUP(Sales_Data!$C848,tbl_Customers[],2,FALSE)</f>
        <v>Customer_250</v>
      </c>
      <c r="E848" t="str">
        <f>VLOOKUP(tbl_Sales[[#This Row],[Customer_ID]],tbl_Customers[],5,0)</f>
        <v>West</v>
      </c>
      <c r="F848" t="s">
        <v>8556</v>
      </c>
      <c r="G848" t="str">
        <f>VLOOKUP(Sales_Data!$F848,tbl_Products[],2,FALSE)</f>
        <v>Product_42</v>
      </c>
      <c r="H848" t="str">
        <f>VLOOKUP(tbl_Sales[[#This Row],[Product_ID]],tbl_Products[],3,0)</f>
        <v>Electronics</v>
      </c>
      <c r="I848">
        <v>5</v>
      </c>
      <c r="J848" s="10">
        <f>VLOOKUP(tbl_Sales[[#This Row],[Product_ID]],tbl_Products[],4,0)</f>
        <v>28.03</v>
      </c>
      <c r="K848" s="6">
        <v>84.47</v>
      </c>
      <c r="L848" s="6">
        <f>tbl_Sales[[#This Row],[Price_per_Unit]]*tbl_Sales[[#This Row],[Quantity]]</f>
        <v>422.35</v>
      </c>
      <c r="M848" s="6">
        <f>tbl_Sales[[#This Row],[Cost_per_Unit]]*tbl_Sales[[#This Row],[Quantity]]</f>
        <v>140.15</v>
      </c>
      <c r="N848" s="6">
        <f>tbl_Sales[[#This Row],[Sales]]-tbl_Sales[[#This Row],[Total_Cost]]</f>
        <v>282.20000000000005</v>
      </c>
    </row>
    <row r="849" spans="1:14">
      <c r="A849" t="s">
        <v>853</v>
      </c>
      <c r="B849" s="4">
        <v>45135</v>
      </c>
      <c r="C849" t="s">
        <v>7677</v>
      </c>
      <c r="D849" t="str">
        <f>VLOOKUP(Sales_Data!$C849,tbl_Customers[],2,FALSE)</f>
        <v>Customer_1451</v>
      </c>
      <c r="E849" t="str">
        <f>VLOOKUP(tbl_Sales[[#This Row],[Customer_ID]],tbl_Customers[],5,0)</f>
        <v>South</v>
      </c>
      <c r="F849" t="s">
        <v>8559</v>
      </c>
      <c r="G849" t="str">
        <f>VLOOKUP(Sales_Data!$F849,tbl_Products[],2,FALSE)</f>
        <v>Product_57</v>
      </c>
      <c r="H849" t="str">
        <f>VLOOKUP(tbl_Sales[[#This Row],[Product_ID]],tbl_Products[],3,0)</f>
        <v>Toys</v>
      </c>
      <c r="I849">
        <v>1</v>
      </c>
      <c r="J849" s="10">
        <f>VLOOKUP(tbl_Sales[[#This Row],[Product_ID]],tbl_Products[],4,0)</f>
        <v>31.85</v>
      </c>
      <c r="K849" s="6">
        <v>16.71</v>
      </c>
      <c r="L849" s="6">
        <f>tbl_Sales[[#This Row],[Price_per_Unit]]*tbl_Sales[[#This Row],[Quantity]]</f>
        <v>16.71</v>
      </c>
      <c r="M849" s="6">
        <f>tbl_Sales[[#This Row],[Cost_per_Unit]]*tbl_Sales[[#This Row],[Quantity]]</f>
        <v>31.85</v>
      </c>
      <c r="N849" s="6">
        <f>tbl_Sales[[#This Row],[Sales]]-tbl_Sales[[#This Row],[Total_Cost]]</f>
        <v>-15.14</v>
      </c>
    </row>
    <row r="850" spans="1:14">
      <c r="A850" t="s">
        <v>854</v>
      </c>
      <c r="B850" s="4">
        <v>45177</v>
      </c>
      <c r="C850" t="s">
        <v>7678</v>
      </c>
      <c r="D850" t="str">
        <f>VLOOKUP(Sales_Data!$C850,tbl_Customers[],2,FALSE)</f>
        <v>Customer_246</v>
      </c>
      <c r="E850" t="str">
        <f>VLOOKUP(tbl_Sales[[#This Row],[Customer_ID]],tbl_Customers[],5,0)</f>
        <v>East</v>
      </c>
      <c r="F850" t="s">
        <v>8532</v>
      </c>
      <c r="G850" t="str">
        <f>VLOOKUP(Sales_Data!$F850,tbl_Products[],2,FALSE)</f>
        <v>Product_23</v>
      </c>
      <c r="H850" t="str">
        <f>VLOOKUP(tbl_Sales[[#This Row],[Product_ID]],tbl_Products[],3,0)</f>
        <v>Apparel</v>
      </c>
      <c r="I850">
        <v>6</v>
      </c>
      <c r="J850" s="10">
        <f>VLOOKUP(tbl_Sales[[#This Row],[Product_ID]],tbl_Products[],4,0)</f>
        <v>2.85</v>
      </c>
      <c r="K850" s="6">
        <v>56.81</v>
      </c>
      <c r="L850" s="6">
        <f>tbl_Sales[[#This Row],[Price_per_Unit]]*tbl_Sales[[#This Row],[Quantity]]</f>
        <v>340.86</v>
      </c>
      <c r="M850" s="6">
        <f>tbl_Sales[[#This Row],[Cost_per_Unit]]*tbl_Sales[[#This Row],[Quantity]]</f>
        <v>17.100000000000001</v>
      </c>
      <c r="N850" s="6">
        <f>tbl_Sales[[#This Row],[Sales]]-tbl_Sales[[#This Row],[Total_Cost]]</f>
        <v>323.76</v>
      </c>
    </row>
    <row r="851" spans="1:14">
      <c r="A851" t="s">
        <v>855</v>
      </c>
      <c r="B851" s="4">
        <v>45211</v>
      </c>
      <c r="C851" t="s">
        <v>7367</v>
      </c>
      <c r="D851" t="str">
        <f>VLOOKUP(Sales_Data!$C851,tbl_Customers[],2,FALSE)</f>
        <v>Customer_177</v>
      </c>
      <c r="E851" t="str">
        <f>VLOOKUP(tbl_Sales[[#This Row],[Customer_ID]],tbl_Customers[],5,0)</f>
        <v>West</v>
      </c>
      <c r="F851" t="s">
        <v>8561</v>
      </c>
      <c r="G851" t="str">
        <f>VLOOKUP(Sales_Data!$F851,tbl_Products[],2,FALSE)</f>
        <v>Product_66</v>
      </c>
      <c r="H851" t="str">
        <f>VLOOKUP(tbl_Sales[[#This Row],[Product_ID]],tbl_Products[],3,0)</f>
        <v>Health</v>
      </c>
      <c r="I851">
        <v>4</v>
      </c>
      <c r="J851" s="10">
        <f>VLOOKUP(tbl_Sales[[#This Row],[Product_ID]],tbl_Products[],4,0)</f>
        <v>1.38</v>
      </c>
      <c r="K851" s="6">
        <v>14.34</v>
      </c>
      <c r="L851" s="6">
        <f>tbl_Sales[[#This Row],[Price_per_Unit]]*tbl_Sales[[#This Row],[Quantity]]</f>
        <v>57.36</v>
      </c>
      <c r="M851" s="6">
        <f>tbl_Sales[[#This Row],[Cost_per_Unit]]*tbl_Sales[[#This Row],[Quantity]]</f>
        <v>5.52</v>
      </c>
      <c r="N851" s="6">
        <f>tbl_Sales[[#This Row],[Sales]]-tbl_Sales[[#This Row],[Total_Cost]]</f>
        <v>51.84</v>
      </c>
    </row>
    <row r="852" spans="1:14">
      <c r="A852" t="s">
        <v>856</v>
      </c>
      <c r="B852" s="4">
        <v>45050</v>
      </c>
      <c r="C852" t="s">
        <v>7176</v>
      </c>
      <c r="D852" t="str">
        <f>VLOOKUP(Sales_Data!$C852,tbl_Customers[],2,FALSE)</f>
        <v>Customer_1239</v>
      </c>
      <c r="E852" t="str">
        <f>VLOOKUP(tbl_Sales[[#This Row],[Customer_ID]],tbl_Customers[],5,0)</f>
        <v>West</v>
      </c>
      <c r="F852" t="s">
        <v>8531</v>
      </c>
      <c r="G852" t="str">
        <f>VLOOKUP(Sales_Data!$F852,tbl_Products[],2,FALSE)</f>
        <v>Product_36</v>
      </c>
      <c r="H852" t="str">
        <f>VLOOKUP(tbl_Sales[[#This Row],[Product_ID]],tbl_Products[],3,0)</f>
        <v>Home Goods</v>
      </c>
      <c r="I852">
        <v>9</v>
      </c>
      <c r="J852" s="10">
        <f>VLOOKUP(tbl_Sales[[#This Row],[Product_ID]],tbl_Products[],4,0)</f>
        <v>32.54</v>
      </c>
      <c r="K852" s="6">
        <v>98.08</v>
      </c>
      <c r="L852" s="6">
        <f>tbl_Sales[[#This Row],[Price_per_Unit]]*tbl_Sales[[#This Row],[Quantity]]</f>
        <v>882.72</v>
      </c>
      <c r="M852" s="6">
        <f>tbl_Sales[[#This Row],[Cost_per_Unit]]*tbl_Sales[[#This Row],[Quantity]]</f>
        <v>292.86</v>
      </c>
      <c r="N852" s="6">
        <f>tbl_Sales[[#This Row],[Sales]]-tbl_Sales[[#This Row],[Total_Cost]]</f>
        <v>589.86</v>
      </c>
    </row>
    <row r="853" spans="1:14">
      <c r="A853" t="s">
        <v>857</v>
      </c>
      <c r="B853" s="4">
        <v>45280</v>
      </c>
      <c r="C853" t="s">
        <v>7362</v>
      </c>
      <c r="D853" t="str">
        <f>VLOOKUP(Sales_Data!$C853,tbl_Customers[],2,FALSE)</f>
        <v>Customer_267</v>
      </c>
      <c r="E853" t="str">
        <f>VLOOKUP(tbl_Sales[[#This Row],[Customer_ID]],tbl_Customers[],5,0)</f>
        <v>North</v>
      </c>
      <c r="F853" t="s">
        <v>8504</v>
      </c>
      <c r="G853" t="str">
        <f>VLOOKUP(Sales_Data!$F853,tbl_Products[],2,FALSE)</f>
        <v>Product_13</v>
      </c>
      <c r="H853" t="str">
        <f>VLOOKUP(tbl_Sales[[#This Row],[Product_ID]],tbl_Products[],3,0)</f>
        <v>Toys</v>
      </c>
      <c r="I853">
        <v>2</v>
      </c>
      <c r="J853" s="10">
        <f>VLOOKUP(tbl_Sales[[#This Row],[Product_ID]],tbl_Products[],4,0)</f>
        <v>45.97</v>
      </c>
      <c r="K853" s="6">
        <v>90.14</v>
      </c>
      <c r="L853" s="6">
        <f>tbl_Sales[[#This Row],[Price_per_Unit]]*tbl_Sales[[#This Row],[Quantity]]</f>
        <v>180.28</v>
      </c>
      <c r="M853" s="6">
        <f>tbl_Sales[[#This Row],[Cost_per_Unit]]*tbl_Sales[[#This Row],[Quantity]]</f>
        <v>91.94</v>
      </c>
      <c r="N853" s="6">
        <f>tbl_Sales[[#This Row],[Sales]]-tbl_Sales[[#This Row],[Total_Cost]]</f>
        <v>88.34</v>
      </c>
    </row>
    <row r="854" spans="1:14">
      <c r="A854" t="s">
        <v>858</v>
      </c>
      <c r="B854" s="4">
        <v>45170</v>
      </c>
      <c r="C854" t="s">
        <v>7679</v>
      </c>
      <c r="D854" t="str">
        <f>VLOOKUP(Sales_Data!$C854,tbl_Customers[],2,FALSE)</f>
        <v>Customer_770</v>
      </c>
      <c r="E854" t="str">
        <f>VLOOKUP(tbl_Sales[[#This Row],[Customer_ID]],tbl_Customers[],5,0)</f>
        <v>South</v>
      </c>
      <c r="F854" t="s">
        <v>8499</v>
      </c>
      <c r="G854" t="str">
        <f>VLOOKUP(Sales_Data!$F854,tbl_Products[],2,FALSE)</f>
        <v>Product_30</v>
      </c>
      <c r="H854" t="str">
        <f>VLOOKUP(tbl_Sales[[#This Row],[Product_ID]],tbl_Products[],3,0)</f>
        <v>Apparel</v>
      </c>
      <c r="I854">
        <v>4</v>
      </c>
      <c r="J854" s="10">
        <f>VLOOKUP(tbl_Sales[[#This Row],[Product_ID]],tbl_Products[],4,0)</f>
        <v>49.21</v>
      </c>
      <c r="K854" s="6">
        <v>33.409999999999997</v>
      </c>
      <c r="L854" s="6">
        <f>tbl_Sales[[#This Row],[Price_per_Unit]]*tbl_Sales[[#This Row],[Quantity]]</f>
        <v>133.63999999999999</v>
      </c>
      <c r="M854" s="6">
        <f>tbl_Sales[[#This Row],[Cost_per_Unit]]*tbl_Sales[[#This Row],[Quantity]]</f>
        <v>196.84</v>
      </c>
      <c r="N854" s="6">
        <f>tbl_Sales[[#This Row],[Sales]]-tbl_Sales[[#This Row],[Total_Cost]]</f>
        <v>-63.200000000000017</v>
      </c>
    </row>
    <row r="855" spans="1:14">
      <c r="A855" t="s">
        <v>859</v>
      </c>
      <c r="B855" s="4">
        <v>45257</v>
      </c>
      <c r="C855" t="s">
        <v>7587</v>
      </c>
      <c r="D855" t="str">
        <f>VLOOKUP(Sales_Data!$C855,tbl_Customers[],2,FALSE)</f>
        <v>Customer_1345</v>
      </c>
      <c r="E855" t="str">
        <f>VLOOKUP(tbl_Sales[[#This Row],[Customer_ID]],tbl_Customers[],5,0)</f>
        <v>North</v>
      </c>
      <c r="F855" t="s">
        <v>8505</v>
      </c>
      <c r="G855" t="str">
        <f>VLOOKUP(Sales_Data!$F855,tbl_Products[],2,FALSE)</f>
        <v>Product_39</v>
      </c>
      <c r="H855" t="str">
        <f>VLOOKUP(tbl_Sales[[#This Row],[Product_ID]],tbl_Products[],3,0)</f>
        <v>Toys</v>
      </c>
      <c r="I855">
        <v>1</v>
      </c>
      <c r="J855" s="10">
        <f>VLOOKUP(tbl_Sales[[#This Row],[Product_ID]],tbl_Products[],4,0)</f>
        <v>32.950000000000003</v>
      </c>
      <c r="K855" s="6">
        <v>55.18</v>
      </c>
      <c r="L855" s="6">
        <f>tbl_Sales[[#This Row],[Price_per_Unit]]*tbl_Sales[[#This Row],[Quantity]]</f>
        <v>55.18</v>
      </c>
      <c r="M855" s="6">
        <f>tbl_Sales[[#This Row],[Cost_per_Unit]]*tbl_Sales[[#This Row],[Quantity]]</f>
        <v>32.950000000000003</v>
      </c>
      <c r="N855" s="6">
        <f>tbl_Sales[[#This Row],[Sales]]-tbl_Sales[[#This Row],[Total_Cost]]</f>
        <v>22.229999999999997</v>
      </c>
    </row>
    <row r="856" spans="1:14">
      <c r="A856" t="s">
        <v>860</v>
      </c>
      <c r="B856" s="4">
        <v>45291</v>
      </c>
      <c r="C856" t="s">
        <v>7680</v>
      </c>
      <c r="D856" t="str">
        <f>VLOOKUP(Sales_Data!$C856,tbl_Customers[],2,FALSE)</f>
        <v>Customer_1327</v>
      </c>
      <c r="E856" t="str">
        <f>VLOOKUP(tbl_Sales[[#This Row],[Customer_ID]],tbl_Customers[],5,0)</f>
        <v>West</v>
      </c>
      <c r="F856" t="s">
        <v>8521</v>
      </c>
      <c r="G856" t="str">
        <f>VLOOKUP(Sales_Data!$F856,tbl_Products[],2,FALSE)</f>
        <v>Product_64</v>
      </c>
      <c r="H856" t="str">
        <f>VLOOKUP(tbl_Sales[[#This Row],[Product_ID]],tbl_Products[],3,0)</f>
        <v>Home Goods</v>
      </c>
      <c r="I856">
        <v>3</v>
      </c>
      <c r="J856" s="10">
        <f>VLOOKUP(tbl_Sales[[#This Row],[Product_ID]],tbl_Products[],4,0)</f>
        <v>16.21</v>
      </c>
      <c r="K856" s="6">
        <v>99.96</v>
      </c>
      <c r="L856" s="6">
        <f>tbl_Sales[[#This Row],[Price_per_Unit]]*tbl_Sales[[#This Row],[Quantity]]</f>
        <v>299.88</v>
      </c>
      <c r="M856" s="6">
        <f>tbl_Sales[[#This Row],[Cost_per_Unit]]*tbl_Sales[[#This Row],[Quantity]]</f>
        <v>48.63</v>
      </c>
      <c r="N856" s="6">
        <f>tbl_Sales[[#This Row],[Sales]]-tbl_Sales[[#This Row],[Total_Cost]]</f>
        <v>251.25</v>
      </c>
    </row>
    <row r="857" spans="1:14">
      <c r="A857" t="s">
        <v>861</v>
      </c>
      <c r="B857" s="4">
        <v>45178</v>
      </c>
      <c r="C857" t="s">
        <v>7681</v>
      </c>
      <c r="D857" t="str">
        <f>VLOOKUP(Sales_Data!$C857,tbl_Customers[],2,FALSE)</f>
        <v>Customer_1160</v>
      </c>
      <c r="E857" t="str">
        <f>VLOOKUP(tbl_Sales[[#This Row],[Customer_ID]],tbl_Customers[],5,0)</f>
        <v>South</v>
      </c>
      <c r="F857" t="s">
        <v>8538</v>
      </c>
      <c r="G857" t="str">
        <f>VLOOKUP(Sales_Data!$F857,tbl_Products[],2,FALSE)</f>
        <v>Product_44</v>
      </c>
      <c r="H857" t="str">
        <f>VLOOKUP(tbl_Sales[[#This Row],[Product_ID]],tbl_Products[],3,0)</f>
        <v>Electronics</v>
      </c>
      <c r="I857">
        <v>3</v>
      </c>
      <c r="J857" s="10">
        <f>VLOOKUP(tbl_Sales[[#This Row],[Product_ID]],tbl_Products[],4,0)</f>
        <v>39.729999999999997</v>
      </c>
      <c r="K857" s="6">
        <v>58.34</v>
      </c>
      <c r="L857" s="6">
        <f>tbl_Sales[[#This Row],[Price_per_Unit]]*tbl_Sales[[#This Row],[Quantity]]</f>
        <v>175.02</v>
      </c>
      <c r="M857" s="6">
        <f>tbl_Sales[[#This Row],[Cost_per_Unit]]*tbl_Sales[[#This Row],[Quantity]]</f>
        <v>119.19</v>
      </c>
      <c r="N857" s="6">
        <f>tbl_Sales[[#This Row],[Sales]]-tbl_Sales[[#This Row],[Total_Cost]]</f>
        <v>55.830000000000013</v>
      </c>
    </row>
    <row r="858" spans="1:14">
      <c r="A858" t="s">
        <v>862</v>
      </c>
      <c r="B858" s="4">
        <v>45156</v>
      </c>
      <c r="C858" t="s">
        <v>7117</v>
      </c>
      <c r="D858" t="str">
        <f>VLOOKUP(Sales_Data!$C858,tbl_Customers[],2,FALSE)</f>
        <v>Customer_379</v>
      </c>
      <c r="E858" t="str">
        <f>VLOOKUP(tbl_Sales[[#This Row],[Customer_ID]],tbl_Customers[],5,0)</f>
        <v>East</v>
      </c>
      <c r="F858" t="s">
        <v>8547</v>
      </c>
      <c r="G858" t="str">
        <f>VLOOKUP(Sales_Data!$F858,tbl_Products[],2,FALSE)</f>
        <v>Product_7</v>
      </c>
      <c r="H858" t="str">
        <f>VLOOKUP(tbl_Sales[[#This Row],[Product_ID]],tbl_Products[],3,0)</f>
        <v>Apparel</v>
      </c>
      <c r="I858">
        <v>4</v>
      </c>
      <c r="J858" s="10">
        <f>VLOOKUP(tbl_Sales[[#This Row],[Product_ID]],tbl_Products[],4,0)</f>
        <v>48.6</v>
      </c>
      <c r="K858" s="6">
        <v>68.650000000000006</v>
      </c>
      <c r="L858" s="6">
        <f>tbl_Sales[[#This Row],[Price_per_Unit]]*tbl_Sales[[#This Row],[Quantity]]</f>
        <v>274.60000000000002</v>
      </c>
      <c r="M858" s="6">
        <f>tbl_Sales[[#This Row],[Cost_per_Unit]]*tbl_Sales[[#This Row],[Quantity]]</f>
        <v>194.4</v>
      </c>
      <c r="N858" s="6">
        <f>tbl_Sales[[#This Row],[Sales]]-tbl_Sales[[#This Row],[Total_Cost]]</f>
        <v>80.200000000000017</v>
      </c>
    </row>
    <row r="859" spans="1:14">
      <c r="A859" t="s">
        <v>863</v>
      </c>
      <c r="B859" s="4">
        <v>44935</v>
      </c>
      <c r="C859" t="s">
        <v>7682</v>
      </c>
      <c r="D859" t="str">
        <f>VLOOKUP(Sales_Data!$C859,tbl_Customers[],2,FALSE)</f>
        <v>Customer_228</v>
      </c>
      <c r="E859" t="str">
        <f>VLOOKUP(tbl_Sales[[#This Row],[Customer_ID]],tbl_Customers[],5,0)</f>
        <v>North</v>
      </c>
      <c r="F859" t="s">
        <v>8497</v>
      </c>
      <c r="G859" t="str">
        <f>VLOOKUP(Sales_Data!$F859,tbl_Products[],2,FALSE)</f>
        <v>Product_73</v>
      </c>
      <c r="H859" t="str">
        <f>VLOOKUP(tbl_Sales[[#This Row],[Product_ID]],tbl_Products[],3,0)</f>
        <v>Apparel</v>
      </c>
      <c r="I859">
        <v>4</v>
      </c>
      <c r="J859" s="10">
        <f>VLOOKUP(tbl_Sales[[#This Row],[Product_ID]],tbl_Products[],4,0)</f>
        <v>1.21</v>
      </c>
      <c r="K859" s="6">
        <v>92.51</v>
      </c>
      <c r="L859" s="6">
        <f>tbl_Sales[[#This Row],[Price_per_Unit]]*tbl_Sales[[#This Row],[Quantity]]</f>
        <v>370.04</v>
      </c>
      <c r="M859" s="6">
        <f>tbl_Sales[[#This Row],[Cost_per_Unit]]*tbl_Sales[[#This Row],[Quantity]]</f>
        <v>4.84</v>
      </c>
      <c r="N859" s="6">
        <f>tbl_Sales[[#This Row],[Sales]]-tbl_Sales[[#This Row],[Total_Cost]]</f>
        <v>365.20000000000005</v>
      </c>
    </row>
    <row r="860" spans="1:14">
      <c r="A860" t="s">
        <v>864</v>
      </c>
      <c r="B860" s="4">
        <v>44974</v>
      </c>
      <c r="C860" t="s">
        <v>7524</v>
      </c>
      <c r="D860" t="str">
        <f>VLOOKUP(Sales_Data!$C860,tbl_Customers[],2,FALSE)</f>
        <v>Customer_1425</v>
      </c>
      <c r="E860" t="str">
        <f>VLOOKUP(tbl_Sales[[#This Row],[Customer_ID]],tbl_Customers[],5,0)</f>
        <v>North</v>
      </c>
      <c r="F860" t="s">
        <v>8516</v>
      </c>
      <c r="G860" t="str">
        <f>VLOOKUP(Sales_Data!$F860,tbl_Products[],2,FALSE)</f>
        <v>Product_67</v>
      </c>
      <c r="H860" t="str">
        <f>VLOOKUP(tbl_Sales[[#This Row],[Product_ID]],tbl_Products[],3,0)</f>
        <v>Toys</v>
      </c>
      <c r="I860">
        <v>9</v>
      </c>
      <c r="J860" s="10">
        <f>VLOOKUP(tbl_Sales[[#This Row],[Product_ID]],tbl_Products[],4,0)</f>
        <v>13.68</v>
      </c>
      <c r="K860" s="6">
        <v>29.11</v>
      </c>
      <c r="L860" s="6">
        <f>tbl_Sales[[#This Row],[Price_per_Unit]]*tbl_Sales[[#This Row],[Quantity]]</f>
        <v>261.99</v>
      </c>
      <c r="M860" s="6">
        <f>tbl_Sales[[#This Row],[Cost_per_Unit]]*tbl_Sales[[#This Row],[Quantity]]</f>
        <v>123.12</v>
      </c>
      <c r="N860" s="6">
        <f>tbl_Sales[[#This Row],[Sales]]-tbl_Sales[[#This Row],[Total_Cost]]</f>
        <v>138.87</v>
      </c>
    </row>
    <row r="861" spans="1:14">
      <c r="A861" t="s">
        <v>865</v>
      </c>
      <c r="B861" s="4">
        <v>45077</v>
      </c>
      <c r="C861" t="s">
        <v>7683</v>
      </c>
      <c r="D861" t="str">
        <f>VLOOKUP(Sales_Data!$C861,tbl_Customers[],2,FALSE)</f>
        <v>Customer_378</v>
      </c>
      <c r="E861" t="str">
        <f>VLOOKUP(tbl_Sales[[#This Row],[Customer_ID]],tbl_Customers[],5,0)</f>
        <v>East</v>
      </c>
      <c r="F861" t="s">
        <v>8500</v>
      </c>
      <c r="G861" t="str">
        <f>VLOOKUP(Sales_Data!$F861,tbl_Products[],2,FALSE)</f>
        <v>Product_68</v>
      </c>
      <c r="H861" t="str">
        <f>VLOOKUP(tbl_Sales[[#This Row],[Product_ID]],tbl_Products[],3,0)</f>
        <v>Home Goods</v>
      </c>
      <c r="I861">
        <v>6</v>
      </c>
      <c r="J861" s="10">
        <f>VLOOKUP(tbl_Sales[[#This Row],[Product_ID]],tbl_Products[],4,0)</f>
        <v>17.45</v>
      </c>
      <c r="K861" s="6">
        <v>91.52</v>
      </c>
      <c r="L861" s="6">
        <f>tbl_Sales[[#This Row],[Price_per_Unit]]*tbl_Sales[[#This Row],[Quantity]]</f>
        <v>549.12</v>
      </c>
      <c r="M861" s="6">
        <f>tbl_Sales[[#This Row],[Cost_per_Unit]]*tbl_Sales[[#This Row],[Quantity]]</f>
        <v>104.69999999999999</v>
      </c>
      <c r="N861" s="6">
        <f>tbl_Sales[[#This Row],[Sales]]-tbl_Sales[[#This Row],[Total_Cost]]</f>
        <v>444.42</v>
      </c>
    </row>
    <row r="862" spans="1:14">
      <c r="A862" t="s">
        <v>866</v>
      </c>
      <c r="B862" s="4">
        <v>45040</v>
      </c>
      <c r="C862" t="s">
        <v>7090</v>
      </c>
      <c r="D862" t="str">
        <f>VLOOKUP(Sales_Data!$C862,tbl_Customers[],2,FALSE)</f>
        <v>Customer_519</v>
      </c>
      <c r="E862" t="str">
        <f>VLOOKUP(tbl_Sales[[#This Row],[Customer_ID]],tbl_Customers[],5,0)</f>
        <v>South</v>
      </c>
      <c r="F862" t="s">
        <v>8537</v>
      </c>
      <c r="G862" t="str">
        <f>VLOOKUP(Sales_Data!$F862,tbl_Products[],2,FALSE)</f>
        <v>Product_75</v>
      </c>
      <c r="H862" t="str">
        <f>VLOOKUP(tbl_Sales[[#This Row],[Product_ID]],tbl_Products[],3,0)</f>
        <v>Electronics</v>
      </c>
      <c r="I862">
        <v>6</v>
      </c>
      <c r="J862" s="10">
        <f>VLOOKUP(tbl_Sales[[#This Row],[Product_ID]],tbl_Products[],4,0)</f>
        <v>2.25</v>
      </c>
      <c r="K862" s="6">
        <v>34.380000000000003</v>
      </c>
      <c r="L862" s="6">
        <f>tbl_Sales[[#This Row],[Price_per_Unit]]*tbl_Sales[[#This Row],[Quantity]]</f>
        <v>206.28000000000003</v>
      </c>
      <c r="M862" s="6">
        <f>tbl_Sales[[#This Row],[Cost_per_Unit]]*tbl_Sales[[#This Row],[Quantity]]</f>
        <v>13.5</v>
      </c>
      <c r="N862" s="6">
        <f>tbl_Sales[[#This Row],[Sales]]-tbl_Sales[[#This Row],[Total_Cost]]</f>
        <v>192.78000000000003</v>
      </c>
    </row>
    <row r="863" spans="1:14">
      <c r="A863" t="s">
        <v>867</v>
      </c>
      <c r="B863" s="4">
        <v>45134</v>
      </c>
      <c r="C863" t="s">
        <v>7575</v>
      </c>
      <c r="D863" t="str">
        <f>VLOOKUP(Sales_Data!$C863,tbl_Customers[],2,FALSE)</f>
        <v>Customer_604</v>
      </c>
      <c r="E863" t="str">
        <f>VLOOKUP(tbl_Sales[[#This Row],[Customer_ID]],tbl_Customers[],5,0)</f>
        <v>East</v>
      </c>
      <c r="F863" t="s">
        <v>8561</v>
      </c>
      <c r="G863" t="str">
        <f>VLOOKUP(Sales_Data!$F863,tbl_Products[],2,FALSE)</f>
        <v>Product_66</v>
      </c>
      <c r="H863" t="str">
        <f>VLOOKUP(tbl_Sales[[#This Row],[Product_ID]],tbl_Products[],3,0)</f>
        <v>Health</v>
      </c>
      <c r="I863">
        <v>6</v>
      </c>
      <c r="J863" s="10">
        <f>VLOOKUP(tbl_Sales[[#This Row],[Product_ID]],tbl_Products[],4,0)</f>
        <v>1.38</v>
      </c>
      <c r="K863" s="6">
        <v>75.290000000000006</v>
      </c>
      <c r="L863" s="6">
        <f>tbl_Sales[[#This Row],[Price_per_Unit]]*tbl_Sales[[#This Row],[Quantity]]</f>
        <v>451.74</v>
      </c>
      <c r="M863" s="6">
        <f>tbl_Sales[[#This Row],[Cost_per_Unit]]*tbl_Sales[[#This Row],[Quantity]]</f>
        <v>8.2799999999999994</v>
      </c>
      <c r="N863" s="6">
        <f>tbl_Sales[[#This Row],[Sales]]-tbl_Sales[[#This Row],[Total_Cost]]</f>
        <v>443.46000000000004</v>
      </c>
    </row>
    <row r="864" spans="1:14">
      <c r="A864" t="s">
        <v>868</v>
      </c>
      <c r="B864" s="4">
        <v>45281</v>
      </c>
      <c r="C864" t="s">
        <v>7321</v>
      </c>
      <c r="D864" t="str">
        <f>VLOOKUP(Sales_Data!$C864,tbl_Customers[],2,FALSE)</f>
        <v>Customer_957</v>
      </c>
      <c r="E864" t="str">
        <f>VLOOKUP(tbl_Sales[[#This Row],[Customer_ID]],tbl_Customers[],5,0)</f>
        <v>West</v>
      </c>
      <c r="F864" t="s">
        <v>8554</v>
      </c>
      <c r="G864" t="str">
        <f>VLOOKUP(Sales_Data!$F864,tbl_Products[],2,FALSE)</f>
        <v>Product_55</v>
      </c>
      <c r="H864" t="str">
        <f>VLOOKUP(tbl_Sales[[#This Row],[Product_ID]],tbl_Products[],3,0)</f>
        <v>Apparel</v>
      </c>
      <c r="I864">
        <v>2</v>
      </c>
      <c r="J864" s="10">
        <f>VLOOKUP(tbl_Sales[[#This Row],[Product_ID]],tbl_Products[],4,0)</f>
        <v>36.08</v>
      </c>
      <c r="K864" s="6">
        <v>98.63</v>
      </c>
      <c r="L864" s="6">
        <f>tbl_Sales[[#This Row],[Price_per_Unit]]*tbl_Sales[[#This Row],[Quantity]]</f>
        <v>197.26</v>
      </c>
      <c r="M864" s="6">
        <f>tbl_Sales[[#This Row],[Cost_per_Unit]]*tbl_Sales[[#This Row],[Quantity]]</f>
        <v>72.16</v>
      </c>
      <c r="N864" s="6">
        <f>tbl_Sales[[#This Row],[Sales]]-tbl_Sales[[#This Row],[Total_Cost]]</f>
        <v>125.1</v>
      </c>
    </row>
    <row r="865" spans="1:14">
      <c r="A865" t="s">
        <v>869</v>
      </c>
      <c r="B865" s="4">
        <v>45051</v>
      </c>
      <c r="C865" t="s">
        <v>7459</v>
      </c>
      <c r="D865" t="str">
        <f>VLOOKUP(Sales_Data!$C865,tbl_Customers[],2,FALSE)</f>
        <v>Customer_1353</v>
      </c>
      <c r="E865" t="str">
        <f>VLOOKUP(tbl_Sales[[#This Row],[Customer_ID]],tbl_Customers[],5,0)</f>
        <v>West</v>
      </c>
      <c r="F865" t="s">
        <v>8540</v>
      </c>
      <c r="G865" t="str">
        <f>VLOOKUP(Sales_Data!$F865,tbl_Products[],2,FALSE)</f>
        <v>Product_37</v>
      </c>
      <c r="H865" t="str">
        <f>VLOOKUP(tbl_Sales[[#This Row],[Product_ID]],tbl_Products[],3,0)</f>
        <v>Toys</v>
      </c>
      <c r="I865">
        <v>1</v>
      </c>
      <c r="J865" s="10">
        <f>VLOOKUP(tbl_Sales[[#This Row],[Product_ID]],tbl_Products[],4,0)</f>
        <v>29.86</v>
      </c>
      <c r="K865" s="6">
        <v>14.24</v>
      </c>
      <c r="L865" s="6">
        <f>tbl_Sales[[#This Row],[Price_per_Unit]]*tbl_Sales[[#This Row],[Quantity]]</f>
        <v>14.24</v>
      </c>
      <c r="M865" s="6">
        <f>tbl_Sales[[#This Row],[Cost_per_Unit]]*tbl_Sales[[#This Row],[Quantity]]</f>
        <v>29.86</v>
      </c>
      <c r="N865" s="6">
        <f>tbl_Sales[[#This Row],[Sales]]-tbl_Sales[[#This Row],[Total_Cost]]</f>
        <v>-15.62</v>
      </c>
    </row>
    <row r="866" spans="1:14">
      <c r="A866" t="s">
        <v>870</v>
      </c>
      <c r="B866" s="4">
        <v>45083</v>
      </c>
      <c r="C866" t="s">
        <v>7684</v>
      </c>
      <c r="D866" t="str">
        <f>VLOOKUP(Sales_Data!$C866,tbl_Customers[],2,FALSE)</f>
        <v>Customer_156</v>
      </c>
      <c r="E866" t="str">
        <f>VLOOKUP(tbl_Sales[[#This Row],[Customer_ID]],tbl_Customers[],5,0)</f>
        <v>East</v>
      </c>
      <c r="F866" t="s">
        <v>8556</v>
      </c>
      <c r="G866" t="str">
        <f>VLOOKUP(Sales_Data!$F866,tbl_Products[],2,FALSE)</f>
        <v>Product_42</v>
      </c>
      <c r="H866" t="str">
        <f>VLOOKUP(tbl_Sales[[#This Row],[Product_ID]],tbl_Products[],3,0)</f>
        <v>Electronics</v>
      </c>
      <c r="I866">
        <v>3</v>
      </c>
      <c r="J866" s="10">
        <f>VLOOKUP(tbl_Sales[[#This Row],[Product_ID]],tbl_Products[],4,0)</f>
        <v>28.03</v>
      </c>
      <c r="K866" s="6">
        <v>35.950000000000003</v>
      </c>
      <c r="L866" s="6">
        <f>tbl_Sales[[#This Row],[Price_per_Unit]]*tbl_Sales[[#This Row],[Quantity]]</f>
        <v>107.85000000000001</v>
      </c>
      <c r="M866" s="6">
        <f>tbl_Sales[[#This Row],[Cost_per_Unit]]*tbl_Sales[[#This Row],[Quantity]]</f>
        <v>84.09</v>
      </c>
      <c r="N866" s="6">
        <f>tbl_Sales[[#This Row],[Sales]]-tbl_Sales[[#This Row],[Total_Cost]]</f>
        <v>23.760000000000005</v>
      </c>
    </row>
    <row r="867" spans="1:14">
      <c r="A867" t="s">
        <v>871</v>
      </c>
      <c r="B867" s="4">
        <v>45266</v>
      </c>
      <c r="C867" t="s">
        <v>7328</v>
      </c>
      <c r="D867" t="str">
        <f>VLOOKUP(Sales_Data!$C867,tbl_Customers[],2,FALSE)</f>
        <v>Customer_1309</v>
      </c>
      <c r="E867" t="str">
        <f>VLOOKUP(tbl_Sales[[#This Row],[Customer_ID]],tbl_Customers[],5,0)</f>
        <v>East</v>
      </c>
      <c r="F867" t="s">
        <v>8553</v>
      </c>
      <c r="G867" t="str">
        <f>VLOOKUP(Sales_Data!$F867,tbl_Products[],2,FALSE)</f>
        <v>Product_50</v>
      </c>
      <c r="H867" t="str">
        <f>VLOOKUP(tbl_Sales[[#This Row],[Product_ID]],tbl_Products[],3,0)</f>
        <v>Apparel</v>
      </c>
      <c r="I867">
        <v>1</v>
      </c>
      <c r="J867" s="10">
        <f>VLOOKUP(tbl_Sales[[#This Row],[Product_ID]],tbl_Products[],4,0)</f>
        <v>42.74</v>
      </c>
      <c r="K867" s="6">
        <v>68.150000000000006</v>
      </c>
      <c r="L867" s="6">
        <f>tbl_Sales[[#This Row],[Price_per_Unit]]*tbl_Sales[[#This Row],[Quantity]]</f>
        <v>68.150000000000006</v>
      </c>
      <c r="M867" s="6">
        <f>tbl_Sales[[#This Row],[Cost_per_Unit]]*tbl_Sales[[#This Row],[Quantity]]</f>
        <v>42.74</v>
      </c>
      <c r="N867" s="6">
        <f>tbl_Sales[[#This Row],[Sales]]-tbl_Sales[[#This Row],[Total_Cost]]</f>
        <v>25.410000000000004</v>
      </c>
    </row>
    <row r="868" spans="1:14">
      <c r="A868" t="s">
        <v>872</v>
      </c>
      <c r="B868" s="4">
        <v>45224</v>
      </c>
      <c r="C868" t="s">
        <v>7402</v>
      </c>
      <c r="D868" t="str">
        <f>VLOOKUP(Sales_Data!$C868,tbl_Customers[],2,FALSE)</f>
        <v>Customer_929</v>
      </c>
      <c r="E868" t="str">
        <f>VLOOKUP(tbl_Sales[[#This Row],[Customer_ID]],tbl_Customers[],5,0)</f>
        <v>South</v>
      </c>
      <c r="F868" t="s">
        <v>8560</v>
      </c>
      <c r="G868" t="str">
        <f>VLOOKUP(Sales_Data!$F868,tbl_Products[],2,FALSE)</f>
        <v>Product_41</v>
      </c>
      <c r="H868" t="str">
        <f>VLOOKUP(tbl_Sales[[#This Row],[Product_ID]],tbl_Products[],3,0)</f>
        <v>Home Goods</v>
      </c>
      <c r="I868">
        <v>8</v>
      </c>
      <c r="J868" s="10">
        <f>VLOOKUP(tbl_Sales[[#This Row],[Product_ID]],tbl_Products[],4,0)</f>
        <v>31.5</v>
      </c>
      <c r="K868" s="6">
        <v>75.23</v>
      </c>
      <c r="L868" s="6">
        <f>tbl_Sales[[#This Row],[Price_per_Unit]]*tbl_Sales[[#This Row],[Quantity]]</f>
        <v>601.84</v>
      </c>
      <c r="M868" s="6">
        <f>tbl_Sales[[#This Row],[Cost_per_Unit]]*tbl_Sales[[#This Row],[Quantity]]</f>
        <v>252</v>
      </c>
      <c r="N868" s="6">
        <f>tbl_Sales[[#This Row],[Sales]]-tbl_Sales[[#This Row],[Total_Cost]]</f>
        <v>349.84000000000003</v>
      </c>
    </row>
    <row r="869" spans="1:14">
      <c r="A869" t="s">
        <v>873</v>
      </c>
      <c r="B869" s="4">
        <v>45115</v>
      </c>
      <c r="C869" t="s">
        <v>7333</v>
      </c>
      <c r="D869" t="str">
        <f>VLOOKUP(Sales_Data!$C869,tbl_Customers[],2,FALSE)</f>
        <v>Customer_567</v>
      </c>
      <c r="E869" t="str">
        <f>VLOOKUP(tbl_Sales[[#This Row],[Customer_ID]],tbl_Customers[],5,0)</f>
        <v>North</v>
      </c>
      <c r="F869" t="s">
        <v>8532</v>
      </c>
      <c r="G869" t="str">
        <f>VLOOKUP(Sales_Data!$F869,tbl_Products[],2,FALSE)</f>
        <v>Product_23</v>
      </c>
      <c r="H869" t="str">
        <f>VLOOKUP(tbl_Sales[[#This Row],[Product_ID]],tbl_Products[],3,0)</f>
        <v>Apparel</v>
      </c>
      <c r="I869">
        <v>5</v>
      </c>
      <c r="J869" s="10">
        <f>VLOOKUP(tbl_Sales[[#This Row],[Product_ID]],tbl_Products[],4,0)</f>
        <v>2.85</v>
      </c>
      <c r="K869" s="6">
        <v>81.75</v>
      </c>
      <c r="L869" s="6">
        <f>tbl_Sales[[#This Row],[Price_per_Unit]]*tbl_Sales[[#This Row],[Quantity]]</f>
        <v>408.75</v>
      </c>
      <c r="M869" s="6">
        <f>tbl_Sales[[#This Row],[Cost_per_Unit]]*tbl_Sales[[#This Row],[Quantity]]</f>
        <v>14.25</v>
      </c>
      <c r="N869" s="6">
        <f>tbl_Sales[[#This Row],[Sales]]-tbl_Sales[[#This Row],[Total_Cost]]</f>
        <v>394.5</v>
      </c>
    </row>
    <row r="870" spans="1:14">
      <c r="A870" t="s">
        <v>874</v>
      </c>
      <c r="B870" s="4">
        <v>45169</v>
      </c>
      <c r="C870" t="s">
        <v>7179</v>
      </c>
      <c r="D870" t="str">
        <f>VLOOKUP(Sales_Data!$C870,tbl_Customers[],2,FALSE)</f>
        <v>Customer_875</v>
      </c>
      <c r="E870" t="str">
        <f>VLOOKUP(tbl_Sales[[#This Row],[Customer_ID]],tbl_Customers[],5,0)</f>
        <v>North</v>
      </c>
      <c r="F870" t="s">
        <v>8503</v>
      </c>
      <c r="G870" t="str">
        <f>VLOOKUP(Sales_Data!$F870,tbl_Products[],2,FALSE)</f>
        <v>Product_19</v>
      </c>
      <c r="H870" t="str">
        <f>VLOOKUP(tbl_Sales[[#This Row],[Product_ID]],tbl_Products[],3,0)</f>
        <v>Apparel</v>
      </c>
      <c r="I870">
        <v>1</v>
      </c>
      <c r="J870" s="10">
        <f>VLOOKUP(tbl_Sales[[#This Row],[Product_ID]],tbl_Products[],4,0)</f>
        <v>41.78</v>
      </c>
      <c r="K870" s="6">
        <v>19.72</v>
      </c>
      <c r="L870" s="6">
        <f>tbl_Sales[[#This Row],[Price_per_Unit]]*tbl_Sales[[#This Row],[Quantity]]</f>
        <v>19.72</v>
      </c>
      <c r="M870" s="6">
        <f>tbl_Sales[[#This Row],[Cost_per_Unit]]*tbl_Sales[[#This Row],[Quantity]]</f>
        <v>41.78</v>
      </c>
      <c r="N870" s="6">
        <f>tbl_Sales[[#This Row],[Sales]]-tbl_Sales[[#This Row],[Total_Cost]]</f>
        <v>-22.060000000000002</v>
      </c>
    </row>
    <row r="871" spans="1:14">
      <c r="A871" t="s">
        <v>875</v>
      </c>
      <c r="B871" s="4">
        <v>45210</v>
      </c>
      <c r="C871" t="s">
        <v>7685</v>
      </c>
      <c r="D871" t="str">
        <f>VLOOKUP(Sales_Data!$C871,tbl_Customers[],2,FALSE)</f>
        <v>Customer_1418</v>
      </c>
      <c r="E871" t="str">
        <f>VLOOKUP(tbl_Sales[[#This Row],[Customer_ID]],tbl_Customers[],5,0)</f>
        <v>South</v>
      </c>
      <c r="F871" t="s">
        <v>8495</v>
      </c>
      <c r="G871" t="str">
        <f>VLOOKUP(Sales_Data!$F871,tbl_Products[],2,FALSE)</f>
        <v>Product_6</v>
      </c>
      <c r="H871" t="str">
        <f>VLOOKUP(tbl_Sales[[#This Row],[Product_ID]],tbl_Products[],3,0)</f>
        <v>Apparel</v>
      </c>
      <c r="I871">
        <v>7</v>
      </c>
      <c r="J871" s="10">
        <f>VLOOKUP(tbl_Sales[[#This Row],[Product_ID]],tbl_Products[],4,0)</f>
        <v>33.65</v>
      </c>
      <c r="K871" s="6">
        <v>80.59</v>
      </c>
      <c r="L871" s="6">
        <f>tbl_Sales[[#This Row],[Price_per_Unit]]*tbl_Sales[[#This Row],[Quantity]]</f>
        <v>564.13</v>
      </c>
      <c r="M871" s="6">
        <f>tbl_Sales[[#This Row],[Cost_per_Unit]]*tbl_Sales[[#This Row],[Quantity]]</f>
        <v>235.54999999999998</v>
      </c>
      <c r="N871" s="6">
        <f>tbl_Sales[[#This Row],[Sales]]-tbl_Sales[[#This Row],[Total_Cost]]</f>
        <v>328.58000000000004</v>
      </c>
    </row>
    <row r="872" spans="1:14">
      <c r="A872" t="s">
        <v>876</v>
      </c>
      <c r="B872" s="4">
        <v>45198</v>
      </c>
      <c r="C872" t="s">
        <v>7686</v>
      </c>
      <c r="D872" t="str">
        <f>VLOOKUP(Sales_Data!$C872,tbl_Customers[],2,FALSE)</f>
        <v>Customer_1368</v>
      </c>
      <c r="E872" t="str">
        <f>VLOOKUP(tbl_Sales[[#This Row],[Customer_ID]],tbl_Customers[],5,0)</f>
        <v>South</v>
      </c>
      <c r="F872" t="s">
        <v>8526</v>
      </c>
      <c r="G872" t="str">
        <f>VLOOKUP(Sales_Data!$F872,tbl_Products[],2,FALSE)</f>
        <v>Product_27</v>
      </c>
      <c r="H872" t="str">
        <f>VLOOKUP(tbl_Sales[[#This Row],[Product_ID]],tbl_Products[],3,0)</f>
        <v>Home Goods</v>
      </c>
      <c r="I872">
        <v>8</v>
      </c>
      <c r="J872" s="10">
        <f>VLOOKUP(tbl_Sales[[#This Row],[Product_ID]],tbl_Products[],4,0)</f>
        <v>35.53</v>
      </c>
      <c r="K872" s="6">
        <v>15.94</v>
      </c>
      <c r="L872" s="6">
        <f>tbl_Sales[[#This Row],[Price_per_Unit]]*tbl_Sales[[#This Row],[Quantity]]</f>
        <v>127.52</v>
      </c>
      <c r="M872" s="6">
        <f>tbl_Sales[[#This Row],[Cost_per_Unit]]*tbl_Sales[[#This Row],[Quantity]]</f>
        <v>284.24</v>
      </c>
      <c r="N872" s="6">
        <f>tbl_Sales[[#This Row],[Sales]]-tbl_Sales[[#This Row],[Total_Cost]]</f>
        <v>-156.72000000000003</v>
      </c>
    </row>
    <row r="873" spans="1:14">
      <c r="A873" t="s">
        <v>877</v>
      </c>
      <c r="B873" s="4">
        <v>45103</v>
      </c>
      <c r="C873" t="s">
        <v>7032</v>
      </c>
      <c r="D873" t="str">
        <f>VLOOKUP(Sales_Data!$C873,tbl_Customers[],2,FALSE)</f>
        <v>Customer_663</v>
      </c>
      <c r="E873" t="str">
        <f>VLOOKUP(tbl_Sales[[#This Row],[Customer_ID]],tbl_Customers[],5,0)</f>
        <v>East</v>
      </c>
      <c r="F873" t="s">
        <v>8525</v>
      </c>
      <c r="G873" t="str">
        <f>VLOOKUP(Sales_Data!$F873,tbl_Products[],2,FALSE)</f>
        <v>Product_56</v>
      </c>
      <c r="H873" t="str">
        <f>VLOOKUP(tbl_Sales[[#This Row],[Product_ID]],tbl_Products[],3,0)</f>
        <v>Apparel</v>
      </c>
      <c r="I873">
        <v>9</v>
      </c>
      <c r="J873" s="10">
        <f>VLOOKUP(tbl_Sales[[#This Row],[Product_ID]],tbl_Products[],4,0)</f>
        <v>3.21</v>
      </c>
      <c r="K873" s="6">
        <v>55.61</v>
      </c>
      <c r="L873" s="6">
        <f>tbl_Sales[[#This Row],[Price_per_Unit]]*tbl_Sales[[#This Row],[Quantity]]</f>
        <v>500.49</v>
      </c>
      <c r="M873" s="6">
        <f>tbl_Sales[[#This Row],[Cost_per_Unit]]*tbl_Sales[[#This Row],[Quantity]]</f>
        <v>28.89</v>
      </c>
      <c r="N873" s="6">
        <f>tbl_Sales[[#This Row],[Sales]]-tbl_Sales[[#This Row],[Total_Cost]]</f>
        <v>471.6</v>
      </c>
    </row>
    <row r="874" spans="1:14">
      <c r="A874" t="s">
        <v>878</v>
      </c>
      <c r="B874" s="4">
        <v>45144</v>
      </c>
      <c r="C874" t="s">
        <v>7687</v>
      </c>
      <c r="D874" t="str">
        <f>VLOOKUP(Sales_Data!$C874,tbl_Customers[],2,FALSE)</f>
        <v>Customer_528</v>
      </c>
      <c r="E874" t="str">
        <f>VLOOKUP(tbl_Sales[[#This Row],[Customer_ID]],tbl_Customers[],5,0)</f>
        <v>East</v>
      </c>
      <c r="F874" t="s">
        <v>8516</v>
      </c>
      <c r="G874" t="str">
        <f>VLOOKUP(Sales_Data!$F874,tbl_Products[],2,FALSE)</f>
        <v>Product_67</v>
      </c>
      <c r="H874" t="str">
        <f>VLOOKUP(tbl_Sales[[#This Row],[Product_ID]],tbl_Products[],3,0)</f>
        <v>Toys</v>
      </c>
      <c r="I874">
        <v>6</v>
      </c>
      <c r="J874" s="10">
        <f>VLOOKUP(tbl_Sales[[#This Row],[Product_ID]],tbl_Products[],4,0)</f>
        <v>13.68</v>
      </c>
      <c r="K874" s="6">
        <v>94.03</v>
      </c>
      <c r="L874" s="6">
        <f>tbl_Sales[[#This Row],[Price_per_Unit]]*tbl_Sales[[#This Row],[Quantity]]</f>
        <v>564.18000000000006</v>
      </c>
      <c r="M874" s="6">
        <f>tbl_Sales[[#This Row],[Cost_per_Unit]]*tbl_Sales[[#This Row],[Quantity]]</f>
        <v>82.08</v>
      </c>
      <c r="N874" s="6">
        <f>tbl_Sales[[#This Row],[Sales]]-tbl_Sales[[#This Row],[Total_Cost]]</f>
        <v>482.10000000000008</v>
      </c>
    </row>
    <row r="875" spans="1:14">
      <c r="A875" t="s">
        <v>879</v>
      </c>
      <c r="B875" s="4">
        <v>45208</v>
      </c>
      <c r="C875" t="s">
        <v>7688</v>
      </c>
      <c r="D875" t="str">
        <f>VLOOKUP(Sales_Data!$C875,tbl_Customers[],2,FALSE)</f>
        <v>Customer_332</v>
      </c>
      <c r="E875" t="str">
        <f>VLOOKUP(tbl_Sales[[#This Row],[Customer_ID]],tbl_Customers[],5,0)</f>
        <v>North</v>
      </c>
      <c r="F875" t="s">
        <v>8531</v>
      </c>
      <c r="G875" t="str">
        <f>VLOOKUP(Sales_Data!$F875,tbl_Products[],2,FALSE)</f>
        <v>Product_36</v>
      </c>
      <c r="H875" t="str">
        <f>VLOOKUP(tbl_Sales[[#This Row],[Product_ID]],tbl_Products[],3,0)</f>
        <v>Home Goods</v>
      </c>
      <c r="I875">
        <v>1</v>
      </c>
      <c r="J875" s="10">
        <f>VLOOKUP(tbl_Sales[[#This Row],[Product_ID]],tbl_Products[],4,0)</f>
        <v>32.54</v>
      </c>
      <c r="K875" s="6">
        <v>36.69</v>
      </c>
      <c r="L875" s="6">
        <f>tbl_Sales[[#This Row],[Price_per_Unit]]*tbl_Sales[[#This Row],[Quantity]]</f>
        <v>36.69</v>
      </c>
      <c r="M875" s="6">
        <f>tbl_Sales[[#This Row],[Cost_per_Unit]]*tbl_Sales[[#This Row],[Quantity]]</f>
        <v>32.54</v>
      </c>
      <c r="N875" s="6">
        <f>tbl_Sales[[#This Row],[Sales]]-tbl_Sales[[#This Row],[Total_Cost]]</f>
        <v>4.1499999999999986</v>
      </c>
    </row>
    <row r="876" spans="1:14">
      <c r="A876" t="s">
        <v>880</v>
      </c>
      <c r="B876" s="4">
        <v>45096</v>
      </c>
      <c r="C876" t="s">
        <v>7689</v>
      </c>
      <c r="D876" t="str">
        <f>VLOOKUP(Sales_Data!$C876,tbl_Customers[],2,FALSE)</f>
        <v>Customer_152</v>
      </c>
      <c r="E876" t="str">
        <f>VLOOKUP(tbl_Sales[[#This Row],[Customer_ID]],tbl_Customers[],5,0)</f>
        <v>North</v>
      </c>
      <c r="F876" t="s">
        <v>8524</v>
      </c>
      <c r="G876" t="str">
        <f>VLOOKUP(Sales_Data!$F876,tbl_Products[],2,FALSE)</f>
        <v>Product_74</v>
      </c>
      <c r="H876" t="str">
        <f>VLOOKUP(tbl_Sales[[#This Row],[Product_ID]],tbl_Products[],3,0)</f>
        <v>Home Goods</v>
      </c>
      <c r="I876">
        <v>9</v>
      </c>
      <c r="J876" s="10">
        <f>VLOOKUP(tbl_Sales[[#This Row],[Product_ID]],tbl_Products[],4,0)</f>
        <v>13.9</v>
      </c>
      <c r="K876" s="6">
        <v>78.42</v>
      </c>
      <c r="L876" s="6">
        <f>tbl_Sales[[#This Row],[Price_per_Unit]]*tbl_Sales[[#This Row],[Quantity]]</f>
        <v>705.78</v>
      </c>
      <c r="M876" s="6">
        <f>tbl_Sales[[#This Row],[Cost_per_Unit]]*tbl_Sales[[#This Row],[Quantity]]</f>
        <v>125.10000000000001</v>
      </c>
      <c r="N876" s="6">
        <f>tbl_Sales[[#This Row],[Sales]]-tbl_Sales[[#This Row],[Total_Cost]]</f>
        <v>580.67999999999995</v>
      </c>
    </row>
    <row r="877" spans="1:14">
      <c r="A877" t="s">
        <v>881</v>
      </c>
      <c r="B877" s="4">
        <v>45107</v>
      </c>
      <c r="C877" t="s">
        <v>7690</v>
      </c>
      <c r="D877" t="str">
        <f>VLOOKUP(Sales_Data!$C877,tbl_Customers[],2,FALSE)</f>
        <v>Customer_568</v>
      </c>
      <c r="E877" t="str">
        <f>VLOOKUP(tbl_Sales[[#This Row],[Customer_ID]],tbl_Customers[],5,0)</f>
        <v>South</v>
      </c>
      <c r="F877" t="s">
        <v>8560</v>
      </c>
      <c r="G877" t="str">
        <f>VLOOKUP(Sales_Data!$F877,tbl_Products[],2,FALSE)</f>
        <v>Product_41</v>
      </c>
      <c r="H877" t="str">
        <f>VLOOKUP(tbl_Sales[[#This Row],[Product_ID]],tbl_Products[],3,0)</f>
        <v>Home Goods</v>
      </c>
      <c r="I877">
        <v>3</v>
      </c>
      <c r="J877" s="10">
        <f>VLOOKUP(tbl_Sales[[#This Row],[Product_ID]],tbl_Products[],4,0)</f>
        <v>31.5</v>
      </c>
      <c r="K877" s="6">
        <v>17.34</v>
      </c>
      <c r="L877" s="6">
        <f>tbl_Sales[[#This Row],[Price_per_Unit]]*tbl_Sales[[#This Row],[Quantity]]</f>
        <v>52.019999999999996</v>
      </c>
      <c r="M877" s="6">
        <f>tbl_Sales[[#This Row],[Cost_per_Unit]]*tbl_Sales[[#This Row],[Quantity]]</f>
        <v>94.5</v>
      </c>
      <c r="N877" s="6">
        <f>tbl_Sales[[#This Row],[Sales]]-tbl_Sales[[#This Row],[Total_Cost]]</f>
        <v>-42.480000000000004</v>
      </c>
    </row>
    <row r="878" spans="1:14">
      <c r="A878" t="s">
        <v>882</v>
      </c>
      <c r="B878" s="4">
        <v>45286</v>
      </c>
      <c r="C878" t="s">
        <v>7487</v>
      </c>
      <c r="D878" t="str">
        <f>VLOOKUP(Sales_Data!$C878,tbl_Customers[],2,FALSE)</f>
        <v>Customer_128</v>
      </c>
      <c r="E878" t="str">
        <f>VLOOKUP(tbl_Sales[[#This Row],[Customer_ID]],tbl_Customers[],5,0)</f>
        <v>East</v>
      </c>
      <c r="F878" t="s">
        <v>8504</v>
      </c>
      <c r="G878" t="str">
        <f>VLOOKUP(Sales_Data!$F878,tbl_Products[],2,FALSE)</f>
        <v>Product_13</v>
      </c>
      <c r="H878" t="str">
        <f>VLOOKUP(tbl_Sales[[#This Row],[Product_ID]],tbl_Products[],3,0)</f>
        <v>Toys</v>
      </c>
      <c r="I878">
        <v>4</v>
      </c>
      <c r="J878" s="10">
        <f>VLOOKUP(tbl_Sales[[#This Row],[Product_ID]],tbl_Products[],4,0)</f>
        <v>45.97</v>
      </c>
      <c r="K878" s="6">
        <v>45.56</v>
      </c>
      <c r="L878" s="6">
        <f>tbl_Sales[[#This Row],[Price_per_Unit]]*tbl_Sales[[#This Row],[Quantity]]</f>
        <v>182.24</v>
      </c>
      <c r="M878" s="6">
        <f>tbl_Sales[[#This Row],[Cost_per_Unit]]*tbl_Sales[[#This Row],[Quantity]]</f>
        <v>183.88</v>
      </c>
      <c r="N878" s="6">
        <f>tbl_Sales[[#This Row],[Sales]]-tbl_Sales[[#This Row],[Total_Cost]]</f>
        <v>-1.6399999999999864</v>
      </c>
    </row>
    <row r="879" spans="1:14">
      <c r="A879" t="s">
        <v>883</v>
      </c>
      <c r="B879" s="4">
        <v>45159</v>
      </c>
      <c r="C879" t="s">
        <v>7501</v>
      </c>
      <c r="D879" t="str">
        <f>VLOOKUP(Sales_Data!$C879,tbl_Customers[],2,FALSE)</f>
        <v>Customer_784</v>
      </c>
      <c r="E879" t="str">
        <f>VLOOKUP(tbl_Sales[[#This Row],[Customer_ID]],tbl_Customers[],5,0)</f>
        <v>North</v>
      </c>
      <c r="F879" t="s">
        <v>8509</v>
      </c>
      <c r="G879" t="str">
        <f>VLOOKUP(Sales_Data!$F879,tbl_Products[],2,FALSE)</f>
        <v>Product_45</v>
      </c>
      <c r="H879" t="str">
        <f>VLOOKUP(tbl_Sales[[#This Row],[Product_ID]],tbl_Products[],3,0)</f>
        <v>Home Goods</v>
      </c>
      <c r="I879">
        <v>8</v>
      </c>
      <c r="J879" s="10">
        <f>VLOOKUP(tbl_Sales[[#This Row],[Product_ID]],tbl_Products[],4,0)</f>
        <v>47.88</v>
      </c>
      <c r="K879" s="6">
        <v>89.74</v>
      </c>
      <c r="L879" s="6">
        <f>tbl_Sales[[#This Row],[Price_per_Unit]]*tbl_Sales[[#This Row],[Quantity]]</f>
        <v>717.92</v>
      </c>
      <c r="M879" s="6">
        <f>tbl_Sales[[#This Row],[Cost_per_Unit]]*tbl_Sales[[#This Row],[Quantity]]</f>
        <v>383.04</v>
      </c>
      <c r="N879" s="6">
        <f>tbl_Sales[[#This Row],[Sales]]-tbl_Sales[[#This Row],[Total_Cost]]</f>
        <v>334.87999999999994</v>
      </c>
    </row>
    <row r="880" spans="1:14">
      <c r="A880" t="s">
        <v>884</v>
      </c>
      <c r="B880" s="4">
        <v>45065</v>
      </c>
      <c r="C880" t="s">
        <v>7691</v>
      </c>
      <c r="D880" t="str">
        <f>VLOOKUP(Sales_Data!$C880,tbl_Customers[],2,FALSE)</f>
        <v>Customer_796</v>
      </c>
      <c r="E880" t="str">
        <f>VLOOKUP(tbl_Sales[[#This Row],[Customer_ID]],tbl_Customers[],5,0)</f>
        <v>West</v>
      </c>
      <c r="F880" t="s">
        <v>8540</v>
      </c>
      <c r="G880" t="str">
        <f>VLOOKUP(Sales_Data!$F880,tbl_Products[],2,FALSE)</f>
        <v>Product_37</v>
      </c>
      <c r="H880" t="str">
        <f>VLOOKUP(tbl_Sales[[#This Row],[Product_ID]],tbl_Products[],3,0)</f>
        <v>Toys</v>
      </c>
      <c r="I880">
        <v>1</v>
      </c>
      <c r="J880" s="10">
        <f>VLOOKUP(tbl_Sales[[#This Row],[Product_ID]],tbl_Products[],4,0)</f>
        <v>29.86</v>
      </c>
      <c r="K880" s="6">
        <v>20.47</v>
      </c>
      <c r="L880" s="6">
        <f>tbl_Sales[[#This Row],[Price_per_Unit]]*tbl_Sales[[#This Row],[Quantity]]</f>
        <v>20.47</v>
      </c>
      <c r="M880" s="6">
        <f>tbl_Sales[[#This Row],[Cost_per_Unit]]*tbl_Sales[[#This Row],[Quantity]]</f>
        <v>29.86</v>
      </c>
      <c r="N880" s="6">
        <f>tbl_Sales[[#This Row],[Sales]]-tbl_Sales[[#This Row],[Total_Cost]]</f>
        <v>-9.39</v>
      </c>
    </row>
    <row r="881" spans="1:14">
      <c r="A881" t="s">
        <v>885</v>
      </c>
      <c r="B881" s="4">
        <v>45083</v>
      </c>
      <c r="C881" t="s">
        <v>7692</v>
      </c>
      <c r="D881" t="str">
        <f>VLOOKUP(Sales_Data!$C881,tbl_Customers[],2,FALSE)</f>
        <v>Customer_682</v>
      </c>
      <c r="E881" t="str">
        <f>VLOOKUP(tbl_Sales[[#This Row],[Customer_ID]],tbl_Customers[],5,0)</f>
        <v>South</v>
      </c>
      <c r="F881" t="s">
        <v>8502</v>
      </c>
      <c r="G881" t="str">
        <f>VLOOKUP(Sales_Data!$F881,tbl_Products[],2,FALSE)</f>
        <v>Product_22</v>
      </c>
      <c r="H881" t="str">
        <f>VLOOKUP(tbl_Sales[[#This Row],[Product_ID]],tbl_Products[],3,0)</f>
        <v>Electronics</v>
      </c>
      <c r="I881">
        <v>6</v>
      </c>
      <c r="J881" s="10">
        <f>VLOOKUP(tbl_Sales[[#This Row],[Product_ID]],tbl_Products[],4,0)</f>
        <v>38.15</v>
      </c>
      <c r="K881" s="6">
        <v>37.450000000000003</v>
      </c>
      <c r="L881" s="6">
        <f>tbl_Sales[[#This Row],[Price_per_Unit]]*tbl_Sales[[#This Row],[Quantity]]</f>
        <v>224.70000000000002</v>
      </c>
      <c r="M881" s="6">
        <f>tbl_Sales[[#This Row],[Cost_per_Unit]]*tbl_Sales[[#This Row],[Quantity]]</f>
        <v>228.89999999999998</v>
      </c>
      <c r="N881" s="6">
        <f>tbl_Sales[[#This Row],[Sales]]-tbl_Sales[[#This Row],[Total_Cost]]</f>
        <v>-4.1999999999999602</v>
      </c>
    </row>
    <row r="882" spans="1:14">
      <c r="A882" t="s">
        <v>886</v>
      </c>
      <c r="B882" s="4">
        <v>45055</v>
      </c>
      <c r="C882" t="s">
        <v>7693</v>
      </c>
      <c r="D882" t="str">
        <f>VLOOKUP(Sales_Data!$C882,tbl_Customers[],2,FALSE)</f>
        <v>Customer_124</v>
      </c>
      <c r="E882" t="str">
        <f>VLOOKUP(tbl_Sales[[#This Row],[Customer_ID]],tbl_Customers[],5,0)</f>
        <v>South</v>
      </c>
      <c r="F882" t="s">
        <v>8539</v>
      </c>
      <c r="G882" t="str">
        <f>VLOOKUP(Sales_Data!$F882,tbl_Products[],2,FALSE)</f>
        <v>Product_16</v>
      </c>
      <c r="H882" t="str">
        <f>VLOOKUP(tbl_Sales[[#This Row],[Product_ID]],tbl_Products[],3,0)</f>
        <v>Home Goods</v>
      </c>
      <c r="I882">
        <v>8</v>
      </c>
      <c r="J882" s="10">
        <f>VLOOKUP(tbl_Sales[[#This Row],[Product_ID]],tbl_Products[],4,0)</f>
        <v>15.25</v>
      </c>
      <c r="K882" s="6">
        <v>87.53</v>
      </c>
      <c r="L882" s="6">
        <f>tbl_Sales[[#This Row],[Price_per_Unit]]*tbl_Sales[[#This Row],[Quantity]]</f>
        <v>700.24</v>
      </c>
      <c r="M882" s="6">
        <f>tbl_Sales[[#This Row],[Cost_per_Unit]]*tbl_Sales[[#This Row],[Quantity]]</f>
        <v>122</v>
      </c>
      <c r="N882" s="6">
        <f>tbl_Sales[[#This Row],[Sales]]-tbl_Sales[[#This Row],[Total_Cost]]</f>
        <v>578.24</v>
      </c>
    </row>
    <row r="883" spans="1:14">
      <c r="A883" t="s">
        <v>887</v>
      </c>
      <c r="B883" s="4">
        <v>45045</v>
      </c>
      <c r="C883" t="s">
        <v>7397</v>
      </c>
      <c r="D883" t="str">
        <f>VLOOKUP(Sales_Data!$C883,tbl_Customers[],2,FALSE)</f>
        <v>Customer_529</v>
      </c>
      <c r="E883" t="str">
        <f>VLOOKUP(tbl_Sales[[#This Row],[Customer_ID]],tbl_Customers[],5,0)</f>
        <v>South</v>
      </c>
      <c r="F883" t="s">
        <v>8540</v>
      </c>
      <c r="G883" t="str">
        <f>VLOOKUP(Sales_Data!$F883,tbl_Products[],2,FALSE)</f>
        <v>Product_37</v>
      </c>
      <c r="H883" t="str">
        <f>VLOOKUP(tbl_Sales[[#This Row],[Product_ID]],tbl_Products[],3,0)</f>
        <v>Toys</v>
      </c>
      <c r="I883">
        <v>4</v>
      </c>
      <c r="J883" s="10">
        <f>VLOOKUP(tbl_Sales[[#This Row],[Product_ID]],tbl_Products[],4,0)</f>
        <v>29.86</v>
      </c>
      <c r="K883" s="6">
        <v>59.57</v>
      </c>
      <c r="L883" s="6">
        <f>tbl_Sales[[#This Row],[Price_per_Unit]]*tbl_Sales[[#This Row],[Quantity]]</f>
        <v>238.28</v>
      </c>
      <c r="M883" s="6">
        <f>tbl_Sales[[#This Row],[Cost_per_Unit]]*tbl_Sales[[#This Row],[Quantity]]</f>
        <v>119.44</v>
      </c>
      <c r="N883" s="6">
        <f>tbl_Sales[[#This Row],[Sales]]-tbl_Sales[[#This Row],[Total_Cost]]</f>
        <v>118.84</v>
      </c>
    </row>
    <row r="884" spans="1:14">
      <c r="A884" t="s">
        <v>888</v>
      </c>
      <c r="B884" s="4">
        <v>44988</v>
      </c>
      <c r="C884" t="s">
        <v>7694</v>
      </c>
      <c r="D884" t="str">
        <f>VLOOKUP(Sales_Data!$C884,tbl_Customers[],2,FALSE)</f>
        <v>Customer_543</v>
      </c>
      <c r="E884" t="str">
        <f>VLOOKUP(tbl_Sales[[#This Row],[Customer_ID]],tbl_Customers[],5,0)</f>
        <v>North</v>
      </c>
      <c r="F884" t="s">
        <v>8531</v>
      </c>
      <c r="G884" t="str">
        <f>VLOOKUP(Sales_Data!$F884,tbl_Products[],2,FALSE)</f>
        <v>Product_36</v>
      </c>
      <c r="H884" t="str">
        <f>VLOOKUP(tbl_Sales[[#This Row],[Product_ID]],tbl_Products[],3,0)</f>
        <v>Home Goods</v>
      </c>
      <c r="I884">
        <v>9</v>
      </c>
      <c r="J884" s="10">
        <f>VLOOKUP(tbl_Sales[[#This Row],[Product_ID]],tbl_Products[],4,0)</f>
        <v>32.54</v>
      </c>
      <c r="K884" s="6">
        <v>84.67</v>
      </c>
      <c r="L884" s="6">
        <f>tbl_Sales[[#This Row],[Price_per_Unit]]*tbl_Sales[[#This Row],[Quantity]]</f>
        <v>762.03</v>
      </c>
      <c r="M884" s="6">
        <f>tbl_Sales[[#This Row],[Cost_per_Unit]]*tbl_Sales[[#This Row],[Quantity]]</f>
        <v>292.86</v>
      </c>
      <c r="N884" s="6">
        <f>tbl_Sales[[#This Row],[Sales]]-tbl_Sales[[#This Row],[Total_Cost]]</f>
        <v>469.16999999999996</v>
      </c>
    </row>
    <row r="885" spans="1:14">
      <c r="A885" t="s">
        <v>889</v>
      </c>
      <c r="B885" s="4">
        <v>45025</v>
      </c>
      <c r="C885" t="s">
        <v>7695</v>
      </c>
      <c r="D885" t="str">
        <f>VLOOKUP(Sales_Data!$C885,tbl_Customers[],2,FALSE)</f>
        <v>Customer_365</v>
      </c>
      <c r="E885" t="str">
        <f>VLOOKUP(tbl_Sales[[#This Row],[Customer_ID]],tbl_Customers[],5,0)</f>
        <v>West</v>
      </c>
      <c r="F885" t="s">
        <v>8508</v>
      </c>
      <c r="G885" t="str">
        <f>VLOOKUP(Sales_Data!$F885,tbl_Products[],2,FALSE)</f>
        <v>Product_63</v>
      </c>
      <c r="H885" t="str">
        <f>VLOOKUP(tbl_Sales[[#This Row],[Product_ID]],tbl_Products[],3,0)</f>
        <v>Electronics</v>
      </c>
      <c r="I885">
        <v>6</v>
      </c>
      <c r="J885" s="10">
        <f>VLOOKUP(tbl_Sales[[#This Row],[Product_ID]],tbl_Products[],4,0)</f>
        <v>40</v>
      </c>
      <c r="K885" s="6">
        <v>32.99</v>
      </c>
      <c r="L885" s="6">
        <f>tbl_Sales[[#This Row],[Price_per_Unit]]*tbl_Sales[[#This Row],[Quantity]]</f>
        <v>197.94</v>
      </c>
      <c r="M885" s="6">
        <f>tbl_Sales[[#This Row],[Cost_per_Unit]]*tbl_Sales[[#This Row],[Quantity]]</f>
        <v>240</v>
      </c>
      <c r="N885" s="6">
        <f>tbl_Sales[[#This Row],[Sales]]-tbl_Sales[[#This Row],[Total_Cost]]</f>
        <v>-42.06</v>
      </c>
    </row>
    <row r="886" spans="1:14">
      <c r="A886" t="s">
        <v>890</v>
      </c>
      <c r="B886" s="4">
        <v>45088</v>
      </c>
      <c r="C886" t="s">
        <v>7696</v>
      </c>
      <c r="D886" t="str">
        <f>VLOOKUP(Sales_Data!$C886,tbl_Customers[],2,FALSE)</f>
        <v>Customer_903</v>
      </c>
      <c r="E886" t="str">
        <f>VLOOKUP(tbl_Sales[[#This Row],[Customer_ID]],tbl_Customers[],5,0)</f>
        <v>South</v>
      </c>
      <c r="F886" t="s">
        <v>8559</v>
      </c>
      <c r="G886" t="str">
        <f>VLOOKUP(Sales_Data!$F886,tbl_Products[],2,FALSE)</f>
        <v>Product_57</v>
      </c>
      <c r="H886" t="str">
        <f>VLOOKUP(tbl_Sales[[#This Row],[Product_ID]],tbl_Products[],3,0)</f>
        <v>Toys</v>
      </c>
      <c r="I886">
        <v>4</v>
      </c>
      <c r="J886" s="10">
        <f>VLOOKUP(tbl_Sales[[#This Row],[Product_ID]],tbl_Products[],4,0)</f>
        <v>31.85</v>
      </c>
      <c r="K886" s="6">
        <v>97.73</v>
      </c>
      <c r="L886" s="6">
        <f>tbl_Sales[[#This Row],[Price_per_Unit]]*tbl_Sales[[#This Row],[Quantity]]</f>
        <v>390.92</v>
      </c>
      <c r="M886" s="6">
        <f>tbl_Sales[[#This Row],[Cost_per_Unit]]*tbl_Sales[[#This Row],[Quantity]]</f>
        <v>127.4</v>
      </c>
      <c r="N886" s="6">
        <f>tbl_Sales[[#This Row],[Sales]]-tbl_Sales[[#This Row],[Total_Cost]]</f>
        <v>263.52</v>
      </c>
    </row>
    <row r="887" spans="1:14">
      <c r="A887" t="s">
        <v>891</v>
      </c>
      <c r="B887" s="4">
        <v>44988</v>
      </c>
      <c r="C887" t="s">
        <v>7453</v>
      </c>
      <c r="D887" t="str">
        <f>VLOOKUP(Sales_Data!$C887,tbl_Customers[],2,FALSE)</f>
        <v>Customer_143</v>
      </c>
      <c r="E887" t="str">
        <f>VLOOKUP(tbl_Sales[[#This Row],[Customer_ID]],tbl_Customers[],5,0)</f>
        <v>West</v>
      </c>
      <c r="F887" t="s">
        <v>8520</v>
      </c>
      <c r="G887" t="str">
        <f>VLOOKUP(Sales_Data!$F887,tbl_Products[],2,FALSE)</f>
        <v>Product_29</v>
      </c>
      <c r="H887" t="str">
        <f>VLOOKUP(tbl_Sales[[#This Row],[Product_ID]],tbl_Products[],3,0)</f>
        <v>Home Goods</v>
      </c>
      <c r="I887">
        <v>1</v>
      </c>
      <c r="J887" s="10">
        <f>VLOOKUP(tbl_Sales[[#This Row],[Product_ID]],tbl_Products[],4,0)</f>
        <v>9.64</v>
      </c>
      <c r="K887" s="6">
        <v>37.51</v>
      </c>
      <c r="L887" s="6">
        <f>tbl_Sales[[#This Row],[Price_per_Unit]]*tbl_Sales[[#This Row],[Quantity]]</f>
        <v>37.51</v>
      </c>
      <c r="M887" s="6">
        <f>tbl_Sales[[#This Row],[Cost_per_Unit]]*tbl_Sales[[#This Row],[Quantity]]</f>
        <v>9.64</v>
      </c>
      <c r="N887" s="6">
        <f>tbl_Sales[[#This Row],[Sales]]-tbl_Sales[[#This Row],[Total_Cost]]</f>
        <v>27.869999999999997</v>
      </c>
    </row>
    <row r="888" spans="1:14">
      <c r="A888" t="s">
        <v>892</v>
      </c>
      <c r="B888" s="4">
        <v>45201</v>
      </c>
      <c r="C888" t="s">
        <v>7697</v>
      </c>
      <c r="D888" t="str">
        <f>VLOOKUP(Sales_Data!$C888,tbl_Customers[],2,FALSE)</f>
        <v>Customer_1008</v>
      </c>
      <c r="E888" t="str">
        <f>VLOOKUP(tbl_Sales[[#This Row],[Customer_ID]],tbl_Customers[],5,0)</f>
        <v>West</v>
      </c>
      <c r="F888" t="s">
        <v>8502</v>
      </c>
      <c r="G888" t="str">
        <f>VLOOKUP(Sales_Data!$F888,tbl_Products[],2,FALSE)</f>
        <v>Product_22</v>
      </c>
      <c r="H888" t="str">
        <f>VLOOKUP(tbl_Sales[[#This Row],[Product_ID]],tbl_Products[],3,0)</f>
        <v>Electronics</v>
      </c>
      <c r="I888">
        <v>9</v>
      </c>
      <c r="J888" s="10">
        <f>VLOOKUP(tbl_Sales[[#This Row],[Product_ID]],tbl_Products[],4,0)</f>
        <v>38.15</v>
      </c>
      <c r="K888" s="6">
        <v>30.72</v>
      </c>
      <c r="L888" s="6">
        <f>tbl_Sales[[#This Row],[Price_per_Unit]]*tbl_Sales[[#This Row],[Quantity]]</f>
        <v>276.48</v>
      </c>
      <c r="M888" s="6">
        <f>tbl_Sales[[#This Row],[Cost_per_Unit]]*tbl_Sales[[#This Row],[Quantity]]</f>
        <v>343.34999999999997</v>
      </c>
      <c r="N888" s="6">
        <f>tbl_Sales[[#This Row],[Sales]]-tbl_Sales[[#This Row],[Total_Cost]]</f>
        <v>-66.869999999999948</v>
      </c>
    </row>
    <row r="889" spans="1:14">
      <c r="A889" t="s">
        <v>893</v>
      </c>
      <c r="B889" s="4">
        <v>45280</v>
      </c>
      <c r="C889" t="s">
        <v>7330</v>
      </c>
      <c r="D889" t="str">
        <f>VLOOKUP(Sales_Data!$C889,tbl_Customers[],2,FALSE)</f>
        <v>Customer_411</v>
      </c>
      <c r="E889" t="str">
        <f>VLOOKUP(tbl_Sales[[#This Row],[Customer_ID]],tbl_Customers[],5,0)</f>
        <v>West</v>
      </c>
      <c r="F889" t="s">
        <v>8540</v>
      </c>
      <c r="G889" t="str">
        <f>VLOOKUP(Sales_Data!$F889,tbl_Products[],2,FALSE)</f>
        <v>Product_37</v>
      </c>
      <c r="H889" t="str">
        <f>VLOOKUP(tbl_Sales[[#This Row],[Product_ID]],tbl_Products[],3,0)</f>
        <v>Toys</v>
      </c>
      <c r="I889">
        <v>8</v>
      </c>
      <c r="J889" s="10">
        <f>VLOOKUP(tbl_Sales[[#This Row],[Product_ID]],tbl_Products[],4,0)</f>
        <v>29.86</v>
      </c>
      <c r="K889" s="6">
        <v>70.52</v>
      </c>
      <c r="L889" s="6">
        <f>tbl_Sales[[#This Row],[Price_per_Unit]]*tbl_Sales[[#This Row],[Quantity]]</f>
        <v>564.16</v>
      </c>
      <c r="M889" s="6">
        <f>tbl_Sales[[#This Row],[Cost_per_Unit]]*tbl_Sales[[#This Row],[Quantity]]</f>
        <v>238.88</v>
      </c>
      <c r="N889" s="6">
        <f>tbl_Sales[[#This Row],[Sales]]-tbl_Sales[[#This Row],[Total_Cost]]</f>
        <v>325.27999999999997</v>
      </c>
    </row>
    <row r="890" spans="1:14">
      <c r="A890" t="s">
        <v>894</v>
      </c>
      <c r="B890" s="4">
        <v>45021</v>
      </c>
      <c r="C890" t="s">
        <v>7557</v>
      </c>
      <c r="D890" t="str">
        <f>VLOOKUP(Sales_Data!$C890,tbl_Customers[],2,FALSE)</f>
        <v>Customer_1250</v>
      </c>
      <c r="E890" t="str">
        <f>VLOOKUP(tbl_Sales[[#This Row],[Customer_ID]],tbl_Customers[],5,0)</f>
        <v>North</v>
      </c>
      <c r="F890" t="s">
        <v>8533</v>
      </c>
      <c r="G890" t="str">
        <f>VLOOKUP(Sales_Data!$F890,tbl_Products[],2,FALSE)</f>
        <v>Product_34</v>
      </c>
      <c r="H890" t="str">
        <f>VLOOKUP(tbl_Sales[[#This Row],[Product_ID]],tbl_Products[],3,0)</f>
        <v>Electronics</v>
      </c>
      <c r="I890">
        <v>6</v>
      </c>
      <c r="J890" s="10">
        <f>VLOOKUP(tbl_Sales[[#This Row],[Product_ID]],tbl_Products[],4,0)</f>
        <v>21.9</v>
      </c>
      <c r="K890" s="6">
        <v>68.900000000000006</v>
      </c>
      <c r="L890" s="6">
        <f>tbl_Sales[[#This Row],[Price_per_Unit]]*tbl_Sales[[#This Row],[Quantity]]</f>
        <v>413.40000000000003</v>
      </c>
      <c r="M890" s="6">
        <f>tbl_Sales[[#This Row],[Cost_per_Unit]]*tbl_Sales[[#This Row],[Quantity]]</f>
        <v>131.39999999999998</v>
      </c>
      <c r="N890" s="6">
        <f>tbl_Sales[[#This Row],[Sales]]-tbl_Sales[[#This Row],[Total_Cost]]</f>
        <v>282.00000000000006</v>
      </c>
    </row>
    <row r="891" spans="1:14">
      <c r="A891" t="s">
        <v>895</v>
      </c>
      <c r="B891" s="4">
        <v>45025</v>
      </c>
      <c r="C891" t="s">
        <v>7698</v>
      </c>
      <c r="D891" t="str">
        <f>VLOOKUP(Sales_Data!$C891,tbl_Customers[],2,FALSE)</f>
        <v>Customer_805</v>
      </c>
      <c r="E891" t="str">
        <f>VLOOKUP(tbl_Sales[[#This Row],[Customer_ID]],tbl_Customers[],5,0)</f>
        <v>West</v>
      </c>
      <c r="F891" t="s">
        <v>8530</v>
      </c>
      <c r="G891" t="str">
        <f>VLOOKUP(Sales_Data!$F891,tbl_Products[],2,FALSE)</f>
        <v>Product_14</v>
      </c>
      <c r="H891" t="str">
        <f>VLOOKUP(tbl_Sales[[#This Row],[Product_ID]],tbl_Products[],3,0)</f>
        <v>Toys</v>
      </c>
      <c r="I891">
        <v>4</v>
      </c>
      <c r="J891" s="10">
        <f>VLOOKUP(tbl_Sales[[#This Row],[Product_ID]],tbl_Products[],4,0)</f>
        <v>36.64</v>
      </c>
      <c r="K891" s="6">
        <v>87.04</v>
      </c>
      <c r="L891" s="6">
        <f>tbl_Sales[[#This Row],[Price_per_Unit]]*tbl_Sales[[#This Row],[Quantity]]</f>
        <v>348.16</v>
      </c>
      <c r="M891" s="6">
        <f>tbl_Sales[[#This Row],[Cost_per_Unit]]*tbl_Sales[[#This Row],[Quantity]]</f>
        <v>146.56</v>
      </c>
      <c r="N891" s="6">
        <f>tbl_Sales[[#This Row],[Sales]]-tbl_Sales[[#This Row],[Total_Cost]]</f>
        <v>201.60000000000002</v>
      </c>
    </row>
    <row r="892" spans="1:14">
      <c r="A892" t="s">
        <v>896</v>
      </c>
      <c r="B892" s="4">
        <v>45037</v>
      </c>
      <c r="C892" t="s">
        <v>7133</v>
      </c>
      <c r="D892" t="str">
        <f>VLOOKUP(Sales_Data!$C892,tbl_Customers[],2,FALSE)</f>
        <v>Customer_366</v>
      </c>
      <c r="E892" t="str">
        <f>VLOOKUP(tbl_Sales[[#This Row],[Customer_ID]],tbl_Customers[],5,0)</f>
        <v>West</v>
      </c>
      <c r="F892" t="s">
        <v>8499</v>
      </c>
      <c r="G892" t="str">
        <f>VLOOKUP(Sales_Data!$F892,tbl_Products[],2,FALSE)</f>
        <v>Product_30</v>
      </c>
      <c r="H892" t="str">
        <f>VLOOKUP(tbl_Sales[[#This Row],[Product_ID]],tbl_Products[],3,0)</f>
        <v>Apparel</v>
      </c>
      <c r="I892">
        <v>1</v>
      </c>
      <c r="J892" s="10">
        <f>VLOOKUP(tbl_Sales[[#This Row],[Product_ID]],tbl_Products[],4,0)</f>
        <v>49.21</v>
      </c>
      <c r="K892" s="6">
        <v>55.94</v>
      </c>
      <c r="L892" s="6">
        <f>tbl_Sales[[#This Row],[Price_per_Unit]]*tbl_Sales[[#This Row],[Quantity]]</f>
        <v>55.94</v>
      </c>
      <c r="M892" s="6">
        <f>tbl_Sales[[#This Row],[Cost_per_Unit]]*tbl_Sales[[#This Row],[Quantity]]</f>
        <v>49.21</v>
      </c>
      <c r="N892" s="6">
        <f>tbl_Sales[[#This Row],[Sales]]-tbl_Sales[[#This Row],[Total_Cost]]</f>
        <v>6.7299999999999969</v>
      </c>
    </row>
    <row r="893" spans="1:14">
      <c r="A893" t="s">
        <v>897</v>
      </c>
      <c r="B893" s="4">
        <v>45174</v>
      </c>
      <c r="C893" t="s">
        <v>7699</v>
      </c>
      <c r="D893" t="str">
        <f>VLOOKUP(Sales_Data!$C893,tbl_Customers[],2,FALSE)</f>
        <v>Customer_1322</v>
      </c>
      <c r="E893" t="str">
        <f>VLOOKUP(tbl_Sales[[#This Row],[Customer_ID]],tbl_Customers[],5,0)</f>
        <v>West</v>
      </c>
      <c r="F893" t="s">
        <v>8531</v>
      </c>
      <c r="G893" t="str">
        <f>VLOOKUP(Sales_Data!$F893,tbl_Products[],2,FALSE)</f>
        <v>Product_36</v>
      </c>
      <c r="H893" t="str">
        <f>VLOOKUP(tbl_Sales[[#This Row],[Product_ID]],tbl_Products[],3,0)</f>
        <v>Home Goods</v>
      </c>
      <c r="I893">
        <v>3</v>
      </c>
      <c r="J893" s="10">
        <f>VLOOKUP(tbl_Sales[[#This Row],[Product_ID]],tbl_Products[],4,0)</f>
        <v>32.54</v>
      </c>
      <c r="K893" s="6">
        <v>86.21</v>
      </c>
      <c r="L893" s="6">
        <f>tbl_Sales[[#This Row],[Price_per_Unit]]*tbl_Sales[[#This Row],[Quantity]]</f>
        <v>258.63</v>
      </c>
      <c r="M893" s="6">
        <f>tbl_Sales[[#This Row],[Cost_per_Unit]]*tbl_Sales[[#This Row],[Quantity]]</f>
        <v>97.62</v>
      </c>
      <c r="N893" s="6">
        <f>tbl_Sales[[#This Row],[Sales]]-tbl_Sales[[#This Row],[Total_Cost]]</f>
        <v>161.01</v>
      </c>
    </row>
    <row r="894" spans="1:14">
      <c r="A894" t="s">
        <v>898</v>
      </c>
      <c r="B894" s="4">
        <v>45068</v>
      </c>
      <c r="C894" t="s">
        <v>7697</v>
      </c>
      <c r="D894" t="str">
        <f>VLOOKUP(Sales_Data!$C894,tbl_Customers[],2,FALSE)</f>
        <v>Customer_1008</v>
      </c>
      <c r="E894" t="str">
        <f>VLOOKUP(tbl_Sales[[#This Row],[Customer_ID]],tbl_Customers[],5,0)</f>
        <v>West</v>
      </c>
      <c r="F894" t="s">
        <v>8503</v>
      </c>
      <c r="G894" t="str">
        <f>VLOOKUP(Sales_Data!$F894,tbl_Products[],2,FALSE)</f>
        <v>Product_19</v>
      </c>
      <c r="H894" t="str">
        <f>VLOOKUP(tbl_Sales[[#This Row],[Product_ID]],tbl_Products[],3,0)</f>
        <v>Apparel</v>
      </c>
      <c r="I894">
        <v>8</v>
      </c>
      <c r="J894" s="10">
        <f>VLOOKUP(tbl_Sales[[#This Row],[Product_ID]],tbl_Products[],4,0)</f>
        <v>41.78</v>
      </c>
      <c r="K894" s="6">
        <v>13.57</v>
      </c>
      <c r="L894" s="6">
        <f>tbl_Sales[[#This Row],[Price_per_Unit]]*tbl_Sales[[#This Row],[Quantity]]</f>
        <v>108.56</v>
      </c>
      <c r="M894" s="6">
        <f>tbl_Sales[[#This Row],[Cost_per_Unit]]*tbl_Sales[[#This Row],[Quantity]]</f>
        <v>334.24</v>
      </c>
      <c r="N894" s="6">
        <f>tbl_Sales[[#This Row],[Sales]]-tbl_Sales[[#This Row],[Total_Cost]]</f>
        <v>-225.68</v>
      </c>
    </row>
    <row r="895" spans="1:14">
      <c r="A895" t="s">
        <v>899</v>
      </c>
      <c r="B895" s="4">
        <v>45228</v>
      </c>
      <c r="C895" t="s">
        <v>7455</v>
      </c>
      <c r="D895" t="str">
        <f>VLOOKUP(Sales_Data!$C895,tbl_Customers[],2,FALSE)</f>
        <v>Customer_223</v>
      </c>
      <c r="E895" t="str">
        <f>VLOOKUP(tbl_Sales[[#This Row],[Customer_ID]],tbl_Customers[],5,0)</f>
        <v>North</v>
      </c>
      <c r="F895" t="s">
        <v>8504</v>
      </c>
      <c r="G895" t="str">
        <f>VLOOKUP(Sales_Data!$F895,tbl_Products[],2,FALSE)</f>
        <v>Product_13</v>
      </c>
      <c r="H895" t="str">
        <f>VLOOKUP(tbl_Sales[[#This Row],[Product_ID]],tbl_Products[],3,0)</f>
        <v>Toys</v>
      </c>
      <c r="I895">
        <v>5</v>
      </c>
      <c r="J895" s="10">
        <f>VLOOKUP(tbl_Sales[[#This Row],[Product_ID]],tbl_Products[],4,0)</f>
        <v>45.97</v>
      </c>
      <c r="K895" s="6">
        <v>30.66</v>
      </c>
      <c r="L895" s="6">
        <f>tbl_Sales[[#This Row],[Price_per_Unit]]*tbl_Sales[[#This Row],[Quantity]]</f>
        <v>153.30000000000001</v>
      </c>
      <c r="M895" s="6">
        <f>tbl_Sales[[#This Row],[Cost_per_Unit]]*tbl_Sales[[#This Row],[Quantity]]</f>
        <v>229.85</v>
      </c>
      <c r="N895" s="6">
        <f>tbl_Sales[[#This Row],[Sales]]-tbl_Sales[[#This Row],[Total_Cost]]</f>
        <v>-76.549999999999983</v>
      </c>
    </row>
    <row r="896" spans="1:14">
      <c r="A896" t="s">
        <v>900</v>
      </c>
      <c r="B896" s="4">
        <v>45195</v>
      </c>
      <c r="C896" t="s">
        <v>7395</v>
      </c>
      <c r="D896" t="str">
        <f>VLOOKUP(Sales_Data!$C896,tbl_Customers[],2,FALSE)</f>
        <v>Customer_295</v>
      </c>
      <c r="E896" t="str">
        <f>VLOOKUP(tbl_Sales[[#This Row],[Customer_ID]],tbl_Customers[],5,0)</f>
        <v>East</v>
      </c>
      <c r="F896" t="s">
        <v>8526</v>
      </c>
      <c r="G896" t="str">
        <f>VLOOKUP(Sales_Data!$F896,tbl_Products[],2,FALSE)</f>
        <v>Product_27</v>
      </c>
      <c r="H896" t="str">
        <f>VLOOKUP(tbl_Sales[[#This Row],[Product_ID]],tbl_Products[],3,0)</f>
        <v>Home Goods</v>
      </c>
      <c r="I896">
        <v>4</v>
      </c>
      <c r="J896" s="10">
        <f>VLOOKUP(tbl_Sales[[#This Row],[Product_ID]],tbl_Products[],4,0)</f>
        <v>35.53</v>
      </c>
      <c r="K896" s="6">
        <v>26.7</v>
      </c>
      <c r="L896" s="6">
        <f>tbl_Sales[[#This Row],[Price_per_Unit]]*tbl_Sales[[#This Row],[Quantity]]</f>
        <v>106.8</v>
      </c>
      <c r="M896" s="6">
        <f>tbl_Sales[[#This Row],[Cost_per_Unit]]*tbl_Sales[[#This Row],[Quantity]]</f>
        <v>142.12</v>
      </c>
      <c r="N896" s="6">
        <f>tbl_Sales[[#This Row],[Sales]]-tbl_Sales[[#This Row],[Total_Cost]]</f>
        <v>-35.320000000000007</v>
      </c>
    </row>
    <row r="897" spans="1:14">
      <c r="A897" t="s">
        <v>901</v>
      </c>
      <c r="B897" s="4">
        <v>45232</v>
      </c>
      <c r="C897" t="s">
        <v>7360</v>
      </c>
      <c r="D897" t="str">
        <f>VLOOKUP(Sales_Data!$C897,tbl_Customers[],2,FALSE)</f>
        <v>Customer_1108</v>
      </c>
      <c r="E897" t="str">
        <f>VLOOKUP(tbl_Sales[[#This Row],[Customer_ID]],tbl_Customers[],5,0)</f>
        <v>West</v>
      </c>
      <c r="F897" t="s">
        <v>8557</v>
      </c>
      <c r="G897" t="str">
        <f>VLOOKUP(Sales_Data!$F897,tbl_Products[],2,FALSE)</f>
        <v>Product_71</v>
      </c>
      <c r="H897" t="str">
        <f>VLOOKUP(tbl_Sales[[#This Row],[Product_ID]],tbl_Products[],3,0)</f>
        <v>Electronics</v>
      </c>
      <c r="I897">
        <v>9</v>
      </c>
      <c r="J897" s="10">
        <f>VLOOKUP(tbl_Sales[[#This Row],[Product_ID]],tbl_Products[],4,0)</f>
        <v>34.61</v>
      </c>
      <c r="K897" s="6">
        <v>10.050000000000001</v>
      </c>
      <c r="L897" s="6">
        <f>tbl_Sales[[#This Row],[Price_per_Unit]]*tbl_Sales[[#This Row],[Quantity]]</f>
        <v>90.45</v>
      </c>
      <c r="M897" s="6">
        <f>tbl_Sales[[#This Row],[Cost_per_Unit]]*tbl_Sales[[#This Row],[Quantity]]</f>
        <v>311.49</v>
      </c>
      <c r="N897" s="6">
        <f>tbl_Sales[[#This Row],[Sales]]-tbl_Sales[[#This Row],[Total_Cost]]</f>
        <v>-221.04000000000002</v>
      </c>
    </row>
    <row r="898" spans="1:14">
      <c r="A898" t="s">
        <v>902</v>
      </c>
      <c r="B898" s="4">
        <v>45071</v>
      </c>
      <c r="C898" t="s">
        <v>7700</v>
      </c>
      <c r="D898" t="str">
        <f>VLOOKUP(Sales_Data!$C898,tbl_Customers[],2,FALSE)</f>
        <v>Customer_884</v>
      </c>
      <c r="E898" t="str">
        <f>VLOOKUP(tbl_Sales[[#This Row],[Customer_ID]],tbl_Customers[],5,0)</f>
        <v>South</v>
      </c>
      <c r="F898" t="s">
        <v>8561</v>
      </c>
      <c r="G898" t="str">
        <f>VLOOKUP(Sales_Data!$F898,tbl_Products[],2,FALSE)</f>
        <v>Product_66</v>
      </c>
      <c r="H898" t="str">
        <f>VLOOKUP(tbl_Sales[[#This Row],[Product_ID]],tbl_Products[],3,0)</f>
        <v>Health</v>
      </c>
      <c r="I898">
        <v>2</v>
      </c>
      <c r="J898" s="10">
        <f>VLOOKUP(tbl_Sales[[#This Row],[Product_ID]],tbl_Products[],4,0)</f>
        <v>1.38</v>
      </c>
      <c r="K898" s="6">
        <v>69.03</v>
      </c>
      <c r="L898" s="6">
        <f>tbl_Sales[[#This Row],[Price_per_Unit]]*tbl_Sales[[#This Row],[Quantity]]</f>
        <v>138.06</v>
      </c>
      <c r="M898" s="6">
        <f>tbl_Sales[[#This Row],[Cost_per_Unit]]*tbl_Sales[[#This Row],[Quantity]]</f>
        <v>2.76</v>
      </c>
      <c r="N898" s="6">
        <f>tbl_Sales[[#This Row],[Sales]]-tbl_Sales[[#This Row],[Total_Cost]]</f>
        <v>135.30000000000001</v>
      </c>
    </row>
    <row r="899" spans="1:14">
      <c r="A899" t="s">
        <v>903</v>
      </c>
      <c r="B899" s="4">
        <v>44978</v>
      </c>
      <c r="C899" t="s">
        <v>7701</v>
      </c>
      <c r="D899" t="str">
        <f>VLOOKUP(Sales_Data!$C899,tbl_Customers[],2,FALSE)</f>
        <v>Customer_448</v>
      </c>
      <c r="E899" t="str">
        <f>VLOOKUP(tbl_Sales[[#This Row],[Customer_ID]],tbl_Customers[],5,0)</f>
        <v>East</v>
      </c>
      <c r="F899" t="s">
        <v>8502</v>
      </c>
      <c r="G899" t="str">
        <f>VLOOKUP(Sales_Data!$F899,tbl_Products[],2,FALSE)</f>
        <v>Product_22</v>
      </c>
      <c r="H899" t="str">
        <f>VLOOKUP(tbl_Sales[[#This Row],[Product_ID]],tbl_Products[],3,0)</f>
        <v>Electronics</v>
      </c>
      <c r="I899">
        <v>1</v>
      </c>
      <c r="J899" s="10">
        <f>VLOOKUP(tbl_Sales[[#This Row],[Product_ID]],tbl_Products[],4,0)</f>
        <v>38.15</v>
      </c>
      <c r="K899" s="6">
        <v>52.84</v>
      </c>
      <c r="L899" s="6">
        <f>tbl_Sales[[#This Row],[Price_per_Unit]]*tbl_Sales[[#This Row],[Quantity]]</f>
        <v>52.84</v>
      </c>
      <c r="M899" s="6">
        <f>tbl_Sales[[#This Row],[Cost_per_Unit]]*tbl_Sales[[#This Row],[Quantity]]</f>
        <v>38.15</v>
      </c>
      <c r="N899" s="6">
        <f>tbl_Sales[[#This Row],[Sales]]-tbl_Sales[[#This Row],[Total_Cost]]</f>
        <v>14.690000000000005</v>
      </c>
    </row>
    <row r="900" spans="1:14">
      <c r="A900" t="s">
        <v>904</v>
      </c>
      <c r="B900" s="4">
        <v>45026</v>
      </c>
      <c r="C900" t="s">
        <v>7702</v>
      </c>
      <c r="D900" t="str">
        <f>VLOOKUP(Sales_Data!$C900,tbl_Customers[],2,FALSE)</f>
        <v>Customer_1258</v>
      </c>
      <c r="E900" t="str">
        <f>VLOOKUP(tbl_Sales[[#This Row],[Customer_ID]],tbl_Customers[],5,0)</f>
        <v>South</v>
      </c>
      <c r="F900" t="s">
        <v>8522</v>
      </c>
      <c r="G900" t="str">
        <f>VLOOKUP(Sales_Data!$F900,tbl_Products[],2,FALSE)</f>
        <v>Product_4</v>
      </c>
      <c r="H900" t="str">
        <f>VLOOKUP(tbl_Sales[[#This Row],[Product_ID]],tbl_Products[],3,0)</f>
        <v>Toys</v>
      </c>
      <c r="I900">
        <v>8</v>
      </c>
      <c r="J900" s="10">
        <f>VLOOKUP(tbl_Sales[[#This Row],[Product_ID]],tbl_Products[],4,0)</f>
        <v>14.75</v>
      </c>
      <c r="K900" s="6">
        <v>7.75</v>
      </c>
      <c r="L900" s="6">
        <f>tbl_Sales[[#This Row],[Price_per_Unit]]*tbl_Sales[[#This Row],[Quantity]]</f>
        <v>62</v>
      </c>
      <c r="M900" s="6">
        <f>tbl_Sales[[#This Row],[Cost_per_Unit]]*tbl_Sales[[#This Row],[Quantity]]</f>
        <v>118</v>
      </c>
      <c r="N900" s="6">
        <f>tbl_Sales[[#This Row],[Sales]]-tbl_Sales[[#This Row],[Total_Cost]]</f>
        <v>-56</v>
      </c>
    </row>
    <row r="901" spans="1:14">
      <c r="A901" t="s">
        <v>905</v>
      </c>
      <c r="B901" s="4">
        <v>45078</v>
      </c>
      <c r="C901" t="s">
        <v>7703</v>
      </c>
      <c r="D901" t="str">
        <f>VLOOKUP(Sales_Data!$C901,tbl_Customers[],2,FALSE)</f>
        <v>Customer_1318</v>
      </c>
      <c r="E901" t="str">
        <f>VLOOKUP(tbl_Sales[[#This Row],[Customer_ID]],tbl_Customers[],5,0)</f>
        <v>West</v>
      </c>
      <c r="F901" t="s">
        <v>8495</v>
      </c>
      <c r="G901" t="str">
        <f>VLOOKUP(Sales_Data!$F901,tbl_Products[],2,FALSE)</f>
        <v>Product_6</v>
      </c>
      <c r="H901" t="str">
        <f>VLOOKUP(tbl_Sales[[#This Row],[Product_ID]],tbl_Products[],3,0)</f>
        <v>Apparel</v>
      </c>
      <c r="I901">
        <v>3</v>
      </c>
      <c r="J901" s="10">
        <f>VLOOKUP(tbl_Sales[[#This Row],[Product_ID]],tbl_Products[],4,0)</f>
        <v>33.65</v>
      </c>
      <c r="K901" s="6">
        <v>84.71</v>
      </c>
      <c r="L901" s="6">
        <f>tbl_Sales[[#This Row],[Price_per_Unit]]*tbl_Sales[[#This Row],[Quantity]]</f>
        <v>254.13</v>
      </c>
      <c r="M901" s="6">
        <f>tbl_Sales[[#This Row],[Cost_per_Unit]]*tbl_Sales[[#This Row],[Quantity]]</f>
        <v>100.94999999999999</v>
      </c>
      <c r="N901" s="6">
        <f>tbl_Sales[[#This Row],[Sales]]-tbl_Sales[[#This Row],[Total_Cost]]</f>
        <v>153.18</v>
      </c>
    </row>
    <row r="902" spans="1:14">
      <c r="A902" t="s">
        <v>906</v>
      </c>
      <c r="B902" s="4">
        <v>45043</v>
      </c>
      <c r="C902" t="s">
        <v>7704</v>
      </c>
      <c r="D902" t="str">
        <f>VLOOKUP(Sales_Data!$C902,tbl_Customers[],2,FALSE)</f>
        <v>Customer_218</v>
      </c>
      <c r="E902" t="str">
        <f>VLOOKUP(tbl_Sales[[#This Row],[Customer_ID]],tbl_Customers[],5,0)</f>
        <v>South</v>
      </c>
      <c r="F902" t="s">
        <v>8510</v>
      </c>
      <c r="G902" t="str">
        <f>VLOOKUP(Sales_Data!$F902,tbl_Products[],2,FALSE)</f>
        <v>Product_70</v>
      </c>
      <c r="H902" t="str">
        <f>VLOOKUP(tbl_Sales[[#This Row],[Product_ID]],tbl_Products[],3,0)</f>
        <v>Apparel</v>
      </c>
      <c r="I902">
        <v>4</v>
      </c>
      <c r="J902" s="10">
        <f>VLOOKUP(tbl_Sales[[#This Row],[Product_ID]],tbl_Products[],4,0)</f>
        <v>26.74</v>
      </c>
      <c r="K902" s="6">
        <v>63.17</v>
      </c>
      <c r="L902" s="6">
        <f>tbl_Sales[[#This Row],[Price_per_Unit]]*tbl_Sales[[#This Row],[Quantity]]</f>
        <v>252.68</v>
      </c>
      <c r="M902" s="6">
        <f>tbl_Sales[[#This Row],[Cost_per_Unit]]*tbl_Sales[[#This Row],[Quantity]]</f>
        <v>106.96</v>
      </c>
      <c r="N902" s="6">
        <f>tbl_Sales[[#This Row],[Sales]]-tbl_Sales[[#This Row],[Total_Cost]]</f>
        <v>145.72000000000003</v>
      </c>
    </row>
    <row r="903" spans="1:14">
      <c r="A903" t="s">
        <v>907</v>
      </c>
      <c r="B903" s="4">
        <v>45111</v>
      </c>
      <c r="C903" t="s">
        <v>7104</v>
      </c>
      <c r="D903" t="str">
        <f>VLOOKUP(Sales_Data!$C903,tbl_Customers[],2,FALSE)</f>
        <v>Customer_905</v>
      </c>
      <c r="E903" t="str">
        <f>VLOOKUP(tbl_Sales[[#This Row],[Customer_ID]],tbl_Customers[],5,0)</f>
        <v>West</v>
      </c>
      <c r="F903" t="s">
        <v>8567</v>
      </c>
      <c r="G903" t="str">
        <f>VLOOKUP(Sales_Data!$F903,tbl_Products[],2,FALSE)</f>
        <v>Product_69</v>
      </c>
      <c r="H903" t="str">
        <f>VLOOKUP(tbl_Sales[[#This Row],[Product_ID]],tbl_Products[],3,0)</f>
        <v>Home Goods</v>
      </c>
      <c r="I903">
        <v>5</v>
      </c>
      <c r="J903" s="10">
        <f>VLOOKUP(tbl_Sales[[#This Row],[Product_ID]],tbl_Products[],4,0)</f>
        <v>8.86</v>
      </c>
      <c r="K903" s="6">
        <v>24.41</v>
      </c>
      <c r="L903" s="6">
        <f>tbl_Sales[[#This Row],[Price_per_Unit]]*tbl_Sales[[#This Row],[Quantity]]</f>
        <v>122.05</v>
      </c>
      <c r="M903" s="6">
        <f>tbl_Sales[[#This Row],[Cost_per_Unit]]*tbl_Sales[[#This Row],[Quantity]]</f>
        <v>44.3</v>
      </c>
      <c r="N903" s="6">
        <f>tbl_Sales[[#This Row],[Sales]]-tbl_Sales[[#This Row],[Total_Cost]]</f>
        <v>77.75</v>
      </c>
    </row>
    <row r="904" spans="1:14">
      <c r="A904" t="s">
        <v>908</v>
      </c>
      <c r="B904" s="4">
        <v>45018</v>
      </c>
      <c r="C904" t="s">
        <v>7705</v>
      </c>
      <c r="D904" t="str">
        <f>VLOOKUP(Sales_Data!$C904,tbl_Customers[],2,FALSE)</f>
        <v>Customer_1466</v>
      </c>
      <c r="E904" t="str">
        <f>VLOOKUP(tbl_Sales[[#This Row],[Customer_ID]],tbl_Customers[],5,0)</f>
        <v>West</v>
      </c>
      <c r="F904" t="s">
        <v>8528</v>
      </c>
      <c r="G904" t="str">
        <f>VLOOKUP(Sales_Data!$F904,tbl_Products[],2,FALSE)</f>
        <v>Product_25</v>
      </c>
      <c r="H904" t="str">
        <f>VLOOKUP(tbl_Sales[[#This Row],[Product_ID]],tbl_Products[],3,0)</f>
        <v>Electronics</v>
      </c>
      <c r="I904">
        <v>4</v>
      </c>
      <c r="J904" s="10">
        <f>VLOOKUP(tbl_Sales[[#This Row],[Product_ID]],tbl_Products[],4,0)</f>
        <v>48.19</v>
      </c>
      <c r="K904" s="6">
        <v>31.45</v>
      </c>
      <c r="L904" s="6">
        <f>tbl_Sales[[#This Row],[Price_per_Unit]]*tbl_Sales[[#This Row],[Quantity]]</f>
        <v>125.8</v>
      </c>
      <c r="M904" s="6">
        <f>tbl_Sales[[#This Row],[Cost_per_Unit]]*tbl_Sales[[#This Row],[Quantity]]</f>
        <v>192.76</v>
      </c>
      <c r="N904" s="6">
        <f>tbl_Sales[[#This Row],[Sales]]-tbl_Sales[[#This Row],[Total_Cost]]</f>
        <v>-66.959999999999994</v>
      </c>
    </row>
    <row r="905" spans="1:14">
      <c r="A905" t="s">
        <v>909</v>
      </c>
      <c r="B905" s="4">
        <v>45081</v>
      </c>
      <c r="C905" t="s">
        <v>7706</v>
      </c>
      <c r="D905" t="str">
        <f>VLOOKUP(Sales_Data!$C905,tbl_Customers[],2,FALSE)</f>
        <v>Customer_531</v>
      </c>
      <c r="E905" t="str">
        <f>VLOOKUP(tbl_Sales[[#This Row],[Customer_ID]],tbl_Customers[],5,0)</f>
        <v>South</v>
      </c>
      <c r="F905" t="s">
        <v>8548</v>
      </c>
      <c r="G905" t="str">
        <f>VLOOKUP(Sales_Data!$F905,tbl_Products[],2,FALSE)</f>
        <v>Product_1</v>
      </c>
      <c r="H905" t="str">
        <f>VLOOKUP(tbl_Sales[[#This Row],[Product_ID]],tbl_Products[],3,0)</f>
        <v>Apparel</v>
      </c>
      <c r="I905">
        <v>8</v>
      </c>
      <c r="J905" s="10">
        <f>VLOOKUP(tbl_Sales[[#This Row],[Product_ID]],tbl_Products[],4,0)</f>
        <v>21.45</v>
      </c>
      <c r="K905" s="6">
        <v>67.45</v>
      </c>
      <c r="L905" s="6">
        <f>tbl_Sales[[#This Row],[Price_per_Unit]]*tbl_Sales[[#This Row],[Quantity]]</f>
        <v>539.6</v>
      </c>
      <c r="M905" s="6">
        <f>tbl_Sales[[#This Row],[Cost_per_Unit]]*tbl_Sales[[#This Row],[Quantity]]</f>
        <v>171.6</v>
      </c>
      <c r="N905" s="6">
        <f>tbl_Sales[[#This Row],[Sales]]-tbl_Sales[[#This Row],[Total_Cost]]</f>
        <v>368</v>
      </c>
    </row>
    <row r="906" spans="1:14">
      <c r="A906" t="s">
        <v>910</v>
      </c>
      <c r="B906" s="4">
        <v>44934</v>
      </c>
      <c r="C906" t="s">
        <v>7323</v>
      </c>
      <c r="D906" t="str">
        <f>VLOOKUP(Sales_Data!$C906,tbl_Customers[],2,FALSE)</f>
        <v>Customer_212</v>
      </c>
      <c r="E906" t="str">
        <f>VLOOKUP(tbl_Sales[[#This Row],[Customer_ID]],tbl_Customers[],5,0)</f>
        <v>South</v>
      </c>
      <c r="F906" t="s">
        <v>8508</v>
      </c>
      <c r="G906" t="str">
        <f>VLOOKUP(Sales_Data!$F906,tbl_Products[],2,FALSE)</f>
        <v>Product_63</v>
      </c>
      <c r="H906" t="str">
        <f>VLOOKUP(tbl_Sales[[#This Row],[Product_ID]],tbl_Products[],3,0)</f>
        <v>Electronics</v>
      </c>
      <c r="I906">
        <v>4</v>
      </c>
      <c r="J906" s="10">
        <f>VLOOKUP(tbl_Sales[[#This Row],[Product_ID]],tbl_Products[],4,0)</f>
        <v>40</v>
      </c>
      <c r="K906" s="6">
        <v>74.95</v>
      </c>
      <c r="L906" s="6">
        <f>tbl_Sales[[#This Row],[Price_per_Unit]]*tbl_Sales[[#This Row],[Quantity]]</f>
        <v>299.8</v>
      </c>
      <c r="M906" s="6">
        <f>tbl_Sales[[#This Row],[Cost_per_Unit]]*tbl_Sales[[#This Row],[Quantity]]</f>
        <v>160</v>
      </c>
      <c r="N906" s="6">
        <f>tbl_Sales[[#This Row],[Sales]]-tbl_Sales[[#This Row],[Total_Cost]]</f>
        <v>139.80000000000001</v>
      </c>
    </row>
    <row r="907" spans="1:14">
      <c r="A907" t="s">
        <v>911</v>
      </c>
      <c r="B907" s="4">
        <v>45289</v>
      </c>
      <c r="C907" t="s">
        <v>7707</v>
      </c>
      <c r="D907" t="str">
        <f>VLOOKUP(Sales_Data!$C907,tbl_Customers[],2,FALSE)</f>
        <v>Customer_72</v>
      </c>
      <c r="E907" t="str">
        <f>VLOOKUP(tbl_Sales[[#This Row],[Customer_ID]],tbl_Customers[],5,0)</f>
        <v>West</v>
      </c>
      <c r="F907" t="s">
        <v>8522</v>
      </c>
      <c r="G907" t="str">
        <f>VLOOKUP(Sales_Data!$F907,tbl_Products[],2,FALSE)</f>
        <v>Product_4</v>
      </c>
      <c r="H907" t="str">
        <f>VLOOKUP(tbl_Sales[[#This Row],[Product_ID]],tbl_Products[],3,0)</f>
        <v>Toys</v>
      </c>
      <c r="I907">
        <v>4</v>
      </c>
      <c r="J907" s="10">
        <f>VLOOKUP(tbl_Sales[[#This Row],[Product_ID]],tbl_Products[],4,0)</f>
        <v>14.75</v>
      </c>
      <c r="K907" s="6">
        <v>82.38</v>
      </c>
      <c r="L907" s="6">
        <f>tbl_Sales[[#This Row],[Price_per_Unit]]*tbl_Sales[[#This Row],[Quantity]]</f>
        <v>329.52</v>
      </c>
      <c r="M907" s="6">
        <f>tbl_Sales[[#This Row],[Cost_per_Unit]]*tbl_Sales[[#This Row],[Quantity]]</f>
        <v>59</v>
      </c>
      <c r="N907" s="6">
        <f>tbl_Sales[[#This Row],[Sales]]-tbl_Sales[[#This Row],[Total_Cost]]</f>
        <v>270.52</v>
      </c>
    </row>
    <row r="908" spans="1:14">
      <c r="A908" t="s">
        <v>912</v>
      </c>
      <c r="B908" s="4">
        <v>45200</v>
      </c>
      <c r="C908" t="s">
        <v>7708</v>
      </c>
      <c r="D908" t="str">
        <f>VLOOKUP(Sales_Data!$C908,tbl_Customers[],2,FALSE)</f>
        <v>Customer_150</v>
      </c>
      <c r="E908" t="str">
        <f>VLOOKUP(tbl_Sales[[#This Row],[Customer_ID]],tbl_Customers[],5,0)</f>
        <v>East</v>
      </c>
      <c r="F908" t="s">
        <v>8562</v>
      </c>
      <c r="G908" t="str">
        <f>VLOOKUP(Sales_Data!$F908,tbl_Products[],2,FALSE)</f>
        <v>Product_48</v>
      </c>
      <c r="H908" t="str">
        <f>VLOOKUP(tbl_Sales[[#This Row],[Product_ID]],tbl_Products[],3,0)</f>
        <v>Apparel</v>
      </c>
      <c r="I908">
        <v>8</v>
      </c>
      <c r="J908" s="10">
        <f>VLOOKUP(tbl_Sales[[#This Row],[Product_ID]],tbl_Products[],4,0)</f>
        <v>25.33</v>
      </c>
      <c r="K908" s="6">
        <v>58.57</v>
      </c>
      <c r="L908" s="6">
        <f>tbl_Sales[[#This Row],[Price_per_Unit]]*tbl_Sales[[#This Row],[Quantity]]</f>
        <v>468.56</v>
      </c>
      <c r="M908" s="6">
        <f>tbl_Sales[[#This Row],[Cost_per_Unit]]*tbl_Sales[[#This Row],[Quantity]]</f>
        <v>202.64</v>
      </c>
      <c r="N908" s="6">
        <f>tbl_Sales[[#This Row],[Sales]]-tbl_Sales[[#This Row],[Total_Cost]]</f>
        <v>265.92</v>
      </c>
    </row>
    <row r="909" spans="1:14">
      <c r="A909" t="s">
        <v>913</v>
      </c>
      <c r="B909" s="4">
        <v>44991</v>
      </c>
      <c r="C909" t="s">
        <v>7709</v>
      </c>
      <c r="D909" t="str">
        <f>VLOOKUP(Sales_Data!$C909,tbl_Customers[],2,FALSE)</f>
        <v>Customer_145</v>
      </c>
      <c r="E909" t="str">
        <f>VLOOKUP(tbl_Sales[[#This Row],[Customer_ID]],tbl_Customers[],5,0)</f>
        <v>East</v>
      </c>
      <c r="F909" t="s">
        <v>8526</v>
      </c>
      <c r="G909" t="str">
        <f>VLOOKUP(Sales_Data!$F909,tbl_Products[],2,FALSE)</f>
        <v>Product_27</v>
      </c>
      <c r="H909" t="str">
        <f>VLOOKUP(tbl_Sales[[#This Row],[Product_ID]],tbl_Products[],3,0)</f>
        <v>Home Goods</v>
      </c>
      <c r="I909">
        <v>7</v>
      </c>
      <c r="J909" s="10">
        <f>VLOOKUP(tbl_Sales[[#This Row],[Product_ID]],tbl_Products[],4,0)</f>
        <v>35.53</v>
      </c>
      <c r="K909" s="6">
        <v>16.010000000000002</v>
      </c>
      <c r="L909" s="6">
        <f>tbl_Sales[[#This Row],[Price_per_Unit]]*tbl_Sales[[#This Row],[Quantity]]</f>
        <v>112.07000000000001</v>
      </c>
      <c r="M909" s="6">
        <f>tbl_Sales[[#This Row],[Cost_per_Unit]]*tbl_Sales[[#This Row],[Quantity]]</f>
        <v>248.71</v>
      </c>
      <c r="N909" s="6">
        <f>tbl_Sales[[#This Row],[Sales]]-tbl_Sales[[#This Row],[Total_Cost]]</f>
        <v>-136.63999999999999</v>
      </c>
    </row>
    <row r="910" spans="1:14">
      <c r="A910" t="s">
        <v>914</v>
      </c>
      <c r="B910" s="4">
        <v>45067</v>
      </c>
      <c r="C910" t="s">
        <v>7169</v>
      </c>
      <c r="D910" t="str">
        <f>VLOOKUP(Sales_Data!$C910,tbl_Customers[],2,FALSE)</f>
        <v>Customer_1171</v>
      </c>
      <c r="E910" t="str">
        <f>VLOOKUP(tbl_Sales[[#This Row],[Customer_ID]],tbl_Customers[],5,0)</f>
        <v>East</v>
      </c>
      <c r="F910" t="s">
        <v>8540</v>
      </c>
      <c r="G910" t="str">
        <f>VLOOKUP(Sales_Data!$F910,tbl_Products[],2,FALSE)</f>
        <v>Product_37</v>
      </c>
      <c r="H910" t="str">
        <f>VLOOKUP(tbl_Sales[[#This Row],[Product_ID]],tbl_Products[],3,0)</f>
        <v>Toys</v>
      </c>
      <c r="I910">
        <v>9</v>
      </c>
      <c r="J910" s="10">
        <f>VLOOKUP(tbl_Sales[[#This Row],[Product_ID]],tbl_Products[],4,0)</f>
        <v>29.86</v>
      </c>
      <c r="K910" s="6">
        <v>50.84</v>
      </c>
      <c r="L910" s="6">
        <f>tbl_Sales[[#This Row],[Price_per_Unit]]*tbl_Sales[[#This Row],[Quantity]]</f>
        <v>457.56000000000006</v>
      </c>
      <c r="M910" s="6">
        <f>tbl_Sales[[#This Row],[Cost_per_Unit]]*tbl_Sales[[#This Row],[Quantity]]</f>
        <v>268.74</v>
      </c>
      <c r="N910" s="6">
        <f>tbl_Sales[[#This Row],[Sales]]-tbl_Sales[[#This Row],[Total_Cost]]</f>
        <v>188.82000000000005</v>
      </c>
    </row>
    <row r="911" spans="1:14">
      <c r="A911" t="s">
        <v>915</v>
      </c>
      <c r="B911" s="4">
        <v>44950</v>
      </c>
      <c r="C911" t="s">
        <v>7710</v>
      </c>
      <c r="D911" t="str">
        <f>VLOOKUP(Sales_Data!$C911,tbl_Customers[],2,FALSE)</f>
        <v>Customer_1491</v>
      </c>
      <c r="E911" t="str">
        <f>VLOOKUP(tbl_Sales[[#This Row],[Customer_ID]],tbl_Customers[],5,0)</f>
        <v>South</v>
      </c>
      <c r="F911" t="s">
        <v>8524</v>
      </c>
      <c r="G911" t="str">
        <f>VLOOKUP(Sales_Data!$F911,tbl_Products[],2,FALSE)</f>
        <v>Product_74</v>
      </c>
      <c r="H911" t="str">
        <f>VLOOKUP(tbl_Sales[[#This Row],[Product_ID]],tbl_Products[],3,0)</f>
        <v>Home Goods</v>
      </c>
      <c r="I911">
        <v>6</v>
      </c>
      <c r="J911" s="10">
        <f>VLOOKUP(tbl_Sales[[#This Row],[Product_ID]],tbl_Products[],4,0)</f>
        <v>13.9</v>
      </c>
      <c r="K911" s="6">
        <v>19.57</v>
      </c>
      <c r="L911" s="6">
        <f>tbl_Sales[[#This Row],[Price_per_Unit]]*tbl_Sales[[#This Row],[Quantity]]</f>
        <v>117.42</v>
      </c>
      <c r="M911" s="6">
        <f>tbl_Sales[[#This Row],[Cost_per_Unit]]*tbl_Sales[[#This Row],[Quantity]]</f>
        <v>83.4</v>
      </c>
      <c r="N911" s="6">
        <f>tbl_Sales[[#This Row],[Sales]]-tbl_Sales[[#This Row],[Total_Cost]]</f>
        <v>34.019999999999996</v>
      </c>
    </row>
    <row r="912" spans="1:14">
      <c r="A912" t="s">
        <v>916</v>
      </c>
      <c r="B912" s="4">
        <v>44954</v>
      </c>
      <c r="C912" t="s">
        <v>7711</v>
      </c>
      <c r="D912" t="str">
        <f>VLOOKUP(Sales_Data!$C912,tbl_Customers[],2,FALSE)</f>
        <v>Customer_514</v>
      </c>
      <c r="E912" t="str">
        <f>VLOOKUP(tbl_Sales[[#This Row],[Customer_ID]],tbl_Customers[],5,0)</f>
        <v>South</v>
      </c>
      <c r="F912" t="s">
        <v>8554</v>
      </c>
      <c r="G912" t="str">
        <f>VLOOKUP(Sales_Data!$F912,tbl_Products[],2,FALSE)</f>
        <v>Product_55</v>
      </c>
      <c r="H912" t="str">
        <f>VLOOKUP(tbl_Sales[[#This Row],[Product_ID]],tbl_Products[],3,0)</f>
        <v>Apparel</v>
      </c>
      <c r="I912">
        <v>8</v>
      </c>
      <c r="J912" s="10">
        <f>VLOOKUP(tbl_Sales[[#This Row],[Product_ID]],tbl_Products[],4,0)</f>
        <v>36.08</v>
      </c>
      <c r="K912" s="6">
        <v>14.99</v>
      </c>
      <c r="L912" s="6">
        <f>tbl_Sales[[#This Row],[Price_per_Unit]]*tbl_Sales[[#This Row],[Quantity]]</f>
        <v>119.92</v>
      </c>
      <c r="M912" s="6">
        <f>tbl_Sales[[#This Row],[Cost_per_Unit]]*tbl_Sales[[#This Row],[Quantity]]</f>
        <v>288.64</v>
      </c>
      <c r="N912" s="6">
        <f>tbl_Sales[[#This Row],[Sales]]-tbl_Sales[[#This Row],[Total_Cost]]</f>
        <v>-168.71999999999997</v>
      </c>
    </row>
    <row r="913" spans="1:14">
      <c r="A913" t="s">
        <v>917</v>
      </c>
      <c r="B913" s="4">
        <v>45210</v>
      </c>
      <c r="C913" t="s">
        <v>7081</v>
      </c>
      <c r="D913" t="str">
        <f>VLOOKUP(Sales_Data!$C913,tbl_Customers[],2,FALSE)</f>
        <v>Customer_914</v>
      </c>
      <c r="E913" t="str">
        <f>VLOOKUP(tbl_Sales[[#This Row],[Customer_ID]],tbl_Customers[],5,0)</f>
        <v>South</v>
      </c>
      <c r="F913" t="s">
        <v>8559</v>
      </c>
      <c r="G913" t="str">
        <f>VLOOKUP(Sales_Data!$F913,tbl_Products[],2,FALSE)</f>
        <v>Product_57</v>
      </c>
      <c r="H913" t="str">
        <f>VLOOKUP(tbl_Sales[[#This Row],[Product_ID]],tbl_Products[],3,0)</f>
        <v>Toys</v>
      </c>
      <c r="I913">
        <v>1</v>
      </c>
      <c r="J913" s="10">
        <f>VLOOKUP(tbl_Sales[[#This Row],[Product_ID]],tbl_Products[],4,0)</f>
        <v>31.85</v>
      </c>
      <c r="K913" s="6">
        <v>82.47</v>
      </c>
      <c r="L913" s="6">
        <f>tbl_Sales[[#This Row],[Price_per_Unit]]*tbl_Sales[[#This Row],[Quantity]]</f>
        <v>82.47</v>
      </c>
      <c r="M913" s="6">
        <f>tbl_Sales[[#This Row],[Cost_per_Unit]]*tbl_Sales[[#This Row],[Quantity]]</f>
        <v>31.85</v>
      </c>
      <c r="N913" s="6">
        <f>tbl_Sales[[#This Row],[Sales]]-tbl_Sales[[#This Row],[Total_Cost]]</f>
        <v>50.62</v>
      </c>
    </row>
    <row r="914" spans="1:14">
      <c r="A914" t="s">
        <v>918</v>
      </c>
      <c r="B914" s="4">
        <v>45076</v>
      </c>
      <c r="C914" t="s">
        <v>7257</v>
      </c>
      <c r="D914" t="str">
        <f>VLOOKUP(Sales_Data!$C914,tbl_Customers[],2,FALSE)</f>
        <v>Customer_39</v>
      </c>
      <c r="E914" t="str">
        <f>VLOOKUP(tbl_Sales[[#This Row],[Customer_ID]],tbl_Customers[],5,0)</f>
        <v>East</v>
      </c>
      <c r="F914" t="s">
        <v>8516</v>
      </c>
      <c r="G914" t="str">
        <f>VLOOKUP(Sales_Data!$F914,tbl_Products[],2,FALSE)</f>
        <v>Product_67</v>
      </c>
      <c r="H914" t="str">
        <f>VLOOKUP(tbl_Sales[[#This Row],[Product_ID]],tbl_Products[],3,0)</f>
        <v>Toys</v>
      </c>
      <c r="I914">
        <v>2</v>
      </c>
      <c r="J914" s="10">
        <f>VLOOKUP(tbl_Sales[[#This Row],[Product_ID]],tbl_Products[],4,0)</f>
        <v>13.68</v>
      </c>
      <c r="K914" s="6">
        <v>27.47</v>
      </c>
      <c r="L914" s="6">
        <f>tbl_Sales[[#This Row],[Price_per_Unit]]*tbl_Sales[[#This Row],[Quantity]]</f>
        <v>54.94</v>
      </c>
      <c r="M914" s="6">
        <f>tbl_Sales[[#This Row],[Cost_per_Unit]]*tbl_Sales[[#This Row],[Quantity]]</f>
        <v>27.36</v>
      </c>
      <c r="N914" s="6">
        <f>tbl_Sales[[#This Row],[Sales]]-tbl_Sales[[#This Row],[Total_Cost]]</f>
        <v>27.58</v>
      </c>
    </row>
    <row r="915" spans="1:14">
      <c r="A915" t="s">
        <v>919</v>
      </c>
      <c r="B915" s="4">
        <v>45284</v>
      </c>
      <c r="C915" t="s">
        <v>7093</v>
      </c>
      <c r="D915" t="str">
        <f>VLOOKUP(Sales_Data!$C915,tbl_Customers[],2,FALSE)</f>
        <v>Customer_1020</v>
      </c>
      <c r="E915" t="str">
        <f>VLOOKUP(tbl_Sales[[#This Row],[Customer_ID]],tbl_Customers[],5,0)</f>
        <v>North</v>
      </c>
      <c r="F915" t="s">
        <v>8563</v>
      </c>
      <c r="G915" t="str">
        <f>VLOOKUP(Sales_Data!$F915,tbl_Products[],2,FALSE)</f>
        <v>Product_17</v>
      </c>
      <c r="H915" t="str">
        <f>VLOOKUP(tbl_Sales[[#This Row],[Product_ID]],tbl_Products[],3,0)</f>
        <v>Toys</v>
      </c>
      <c r="I915">
        <v>1</v>
      </c>
      <c r="J915" s="10">
        <f>VLOOKUP(tbl_Sales[[#This Row],[Product_ID]],tbl_Products[],4,0)</f>
        <v>36.229999999999997</v>
      </c>
      <c r="K915" s="6">
        <v>76.13</v>
      </c>
      <c r="L915" s="6">
        <f>tbl_Sales[[#This Row],[Price_per_Unit]]*tbl_Sales[[#This Row],[Quantity]]</f>
        <v>76.13</v>
      </c>
      <c r="M915" s="6">
        <f>tbl_Sales[[#This Row],[Cost_per_Unit]]*tbl_Sales[[#This Row],[Quantity]]</f>
        <v>36.229999999999997</v>
      </c>
      <c r="N915" s="6">
        <f>tbl_Sales[[#This Row],[Sales]]-tbl_Sales[[#This Row],[Total_Cost]]</f>
        <v>39.9</v>
      </c>
    </row>
    <row r="916" spans="1:14">
      <c r="A916" t="s">
        <v>920</v>
      </c>
      <c r="B916" s="4">
        <v>44991</v>
      </c>
      <c r="C916" t="s">
        <v>7712</v>
      </c>
      <c r="D916" t="str">
        <f>VLOOKUP(Sales_Data!$C916,tbl_Customers[],2,FALSE)</f>
        <v>Customer_305</v>
      </c>
      <c r="E916" t="str">
        <f>VLOOKUP(tbl_Sales[[#This Row],[Customer_ID]],tbl_Customers[],5,0)</f>
        <v>West</v>
      </c>
      <c r="F916" t="s">
        <v>8513</v>
      </c>
      <c r="G916" t="str">
        <f>VLOOKUP(Sales_Data!$F916,tbl_Products[],2,FALSE)</f>
        <v>Product_59</v>
      </c>
      <c r="H916" t="str">
        <f>VLOOKUP(tbl_Sales[[#This Row],[Product_ID]],tbl_Products[],3,0)</f>
        <v>Home Goods</v>
      </c>
      <c r="I916">
        <v>3</v>
      </c>
      <c r="J916" s="10">
        <f>VLOOKUP(tbl_Sales[[#This Row],[Product_ID]],tbl_Products[],4,0)</f>
        <v>40.85</v>
      </c>
      <c r="K916" s="6">
        <v>98.57</v>
      </c>
      <c r="L916" s="6">
        <f>tbl_Sales[[#This Row],[Price_per_Unit]]*tbl_Sales[[#This Row],[Quantity]]</f>
        <v>295.70999999999998</v>
      </c>
      <c r="M916" s="6">
        <f>tbl_Sales[[#This Row],[Cost_per_Unit]]*tbl_Sales[[#This Row],[Quantity]]</f>
        <v>122.55000000000001</v>
      </c>
      <c r="N916" s="6">
        <f>tbl_Sales[[#This Row],[Sales]]-tbl_Sales[[#This Row],[Total_Cost]]</f>
        <v>173.15999999999997</v>
      </c>
    </row>
    <row r="917" spans="1:14">
      <c r="A917" t="s">
        <v>921</v>
      </c>
      <c r="B917" s="4">
        <v>45253</v>
      </c>
      <c r="C917" t="s">
        <v>7120</v>
      </c>
      <c r="D917" t="str">
        <f>VLOOKUP(Sales_Data!$C917,tbl_Customers[],2,FALSE)</f>
        <v>Customer_1338</v>
      </c>
      <c r="E917" t="str">
        <f>VLOOKUP(tbl_Sales[[#This Row],[Customer_ID]],tbl_Customers[],5,0)</f>
        <v>East</v>
      </c>
      <c r="F917" t="s">
        <v>8498</v>
      </c>
      <c r="G917" t="str">
        <f>VLOOKUP(Sales_Data!$F917,tbl_Products[],2,FALSE)</f>
        <v>Product_38</v>
      </c>
      <c r="H917" t="str">
        <f>VLOOKUP(tbl_Sales[[#This Row],[Product_ID]],tbl_Products[],3,0)</f>
        <v>Toys</v>
      </c>
      <c r="I917">
        <v>2</v>
      </c>
      <c r="J917" s="10">
        <f>VLOOKUP(tbl_Sales[[#This Row],[Product_ID]],tbl_Products[],4,0)</f>
        <v>35.82</v>
      </c>
      <c r="K917" s="6">
        <v>85.26</v>
      </c>
      <c r="L917" s="6">
        <f>tbl_Sales[[#This Row],[Price_per_Unit]]*tbl_Sales[[#This Row],[Quantity]]</f>
        <v>170.52</v>
      </c>
      <c r="M917" s="6">
        <f>tbl_Sales[[#This Row],[Cost_per_Unit]]*tbl_Sales[[#This Row],[Quantity]]</f>
        <v>71.64</v>
      </c>
      <c r="N917" s="6">
        <f>tbl_Sales[[#This Row],[Sales]]-tbl_Sales[[#This Row],[Total_Cost]]</f>
        <v>98.88000000000001</v>
      </c>
    </row>
    <row r="918" spans="1:14">
      <c r="A918" t="s">
        <v>922</v>
      </c>
      <c r="B918" s="4">
        <v>45178</v>
      </c>
      <c r="C918" t="s">
        <v>7216</v>
      </c>
      <c r="D918" t="str">
        <f>VLOOKUP(Sales_Data!$C918,tbl_Customers[],2,FALSE)</f>
        <v>Customer_1312</v>
      </c>
      <c r="E918" t="str">
        <f>VLOOKUP(tbl_Sales[[#This Row],[Customer_ID]],tbl_Customers[],5,0)</f>
        <v>East</v>
      </c>
      <c r="F918" t="s">
        <v>8494</v>
      </c>
      <c r="G918" t="str">
        <f>VLOOKUP(Sales_Data!$F918,tbl_Products[],2,FALSE)</f>
        <v>Product_15</v>
      </c>
      <c r="H918" t="str">
        <f>VLOOKUP(tbl_Sales[[#This Row],[Product_ID]],tbl_Products[],3,0)</f>
        <v>Apparel</v>
      </c>
      <c r="I918">
        <v>2</v>
      </c>
      <c r="J918" s="10">
        <f>VLOOKUP(tbl_Sales[[#This Row],[Product_ID]],tbl_Products[],4,0)</f>
        <v>22.93</v>
      </c>
      <c r="K918" s="6">
        <v>46.71</v>
      </c>
      <c r="L918" s="6">
        <f>tbl_Sales[[#This Row],[Price_per_Unit]]*tbl_Sales[[#This Row],[Quantity]]</f>
        <v>93.42</v>
      </c>
      <c r="M918" s="6">
        <f>tbl_Sales[[#This Row],[Cost_per_Unit]]*tbl_Sales[[#This Row],[Quantity]]</f>
        <v>45.86</v>
      </c>
      <c r="N918" s="6">
        <f>tbl_Sales[[#This Row],[Sales]]-tbl_Sales[[#This Row],[Total_Cost]]</f>
        <v>47.56</v>
      </c>
    </row>
    <row r="919" spans="1:14">
      <c r="A919" t="s">
        <v>923</v>
      </c>
      <c r="B919" s="4">
        <v>44979</v>
      </c>
      <c r="C919" t="s">
        <v>7491</v>
      </c>
      <c r="D919" t="str">
        <f>VLOOKUP(Sales_Data!$C919,tbl_Customers[],2,FALSE)</f>
        <v>Customer_2</v>
      </c>
      <c r="E919" t="str">
        <f>VLOOKUP(tbl_Sales[[#This Row],[Customer_ID]],tbl_Customers[],5,0)</f>
        <v>North</v>
      </c>
      <c r="F919" t="s">
        <v>8539</v>
      </c>
      <c r="G919" t="str">
        <f>VLOOKUP(Sales_Data!$F919,tbl_Products[],2,FALSE)</f>
        <v>Product_16</v>
      </c>
      <c r="H919" t="str">
        <f>VLOOKUP(tbl_Sales[[#This Row],[Product_ID]],tbl_Products[],3,0)</f>
        <v>Home Goods</v>
      </c>
      <c r="I919">
        <v>5</v>
      </c>
      <c r="J919" s="10">
        <f>VLOOKUP(tbl_Sales[[#This Row],[Product_ID]],tbl_Products[],4,0)</f>
        <v>15.25</v>
      </c>
      <c r="K919" s="6">
        <v>16.559999999999999</v>
      </c>
      <c r="L919" s="6">
        <f>tbl_Sales[[#This Row],[Price_per_Unit]]*tbl_Sales[[#This Row],[Quantity]]</f>
        <v>82.8</v>
      </c>
      <c r="M919" s="6">
        <f>tbl_Sales[[#This Row],[Cost_per_Unit]]*tbl_Sales[[#This Row],[Quantity]]</f>
        <v>76.25</v>
      </c>
      <c r="N919" s="6">
        <f>tbl_Sales[[#This Row],[Sales]]-tbl_Sales[[#This Row],[Total_Cost]]</f>
        <v>6.5499999999999972</v>
      </c>
    </row>
    <row r="920" spans="1:14">
      <c r="A920" t="s">
        <v>924</v>
      </c>
      <c r="B920" s="4">
        <v>44933</v>
      </c>
      <c r="C920" t="s">
        <v>7546</v>
      </c>
      <c r="D920" t="str">
        <f>VLOOKUP(Sales_Data!$C920,tbl_Customers[],2,FALSE)</f>
        <v>Customer_78</v>
      </c>
      <c r="E920" t="str">
        <f>VLOOKUP(tbl_Sales[[#This Row],[Customer_ID]],tbl_Customers[],5,0)</f>
        <v>South</v>
      </c>
      <c r="F920" t="s">
        <v>8559</v>
      </c>
      <c r="G920" t="str">
        <f>VLOOKUP(Sales_Data!$F920,tbl_Products[],2,FALSE)</f>
        <v>Product_57</v>
      </c>
      <c r="H920" t="str">
        <f>VLOOKUP(tbl_Sales[[#This Row],[Product_ID]],tbl_Products[],3,0)</f>
        <v>Toys</v>
      </c>
      <c r="I920">
        <v>6</v>
      </c>
      <c r="J920" s="10">
        <f>VLOOKUP(tbl_Sales[[#This Row],[Product_ID]],tbl_Products[],4,0)</f>
        <v>31.85</v>
      </c>
      <c r="K920" s="6">
        <v>92.2</v>
      </c>
      <c r="L920" s="6">
        <f>tbl_Sales[[#This Row],[Price_per_Unit]]*tbl_Sales[[#This Row],[Quantity]]</f>
        <v>553.20000000000005</v>
      </c>
      <c r="M920" s="6">
        <f>tbl_Sales[[#This Row],[Cost_per_Unit]]*tbl_Sales[[#This Row],[Quantity]]</f>
        <v>191.10000000000002</v>
      </c>
      <c r="N920" s="6">
        <f>tbl_Sales[[#This Row],[Sales]]-tbl_Sales[[#This Row],[Total_Cost]]</f>
        <v>362.1</v>
      </c>
    </row>
    <row r="921" spans="1:14">
      <c r="A921" t="s">
        <v>925</v>
      </c>
      <c r="B921" s="4">
        <v>45220</v>
      </c>
      <c r="C921" t="s">
        <v>7713</v>
      </c>
      <c r="D921" t="str">
        <f>VLOOKUP(Sales_Data!$C921,tbl_Customers[],2,FALSE)</f>
        <v>Customer_1362</v>
      </c>
      <c r="E921" t="str">
        <f>VLOOKUP(tbl_Sales[[#This Row],[Customer_ID]],tbl_Customers[],5,0)</f>
        <v>West</v>
      </c>
      <c r="F921" t="s">
        <v>8525</v>
      </c>
      <c r="G921" t="str">
        <f>VLOOKUP(Sales_Data!$F921,tbl_Products[],2,FALSE)</f>
        <v>Product_56</v>
      </c>
      <c r="H921" t="str">
        <f>VLOOKUP(tbl_Sales[[#This Row],[Product_ID]],tbl_Products[],3,0)</f>
        <v>Apparel</v>
      </c>
      <c r="I921">
        <v>4</v>
      </c>
      <c r="J921" s="10">
        <f>VLOOKUP(tbl_Sales[[#This Row],[Product_ID]],tbl_Products[],4,0)</f>
        <v>3.21</v>
      </c>
      <c r="K921" s="6">
        <v>99.14</v>
      </c>
      <c r="L921" s="6">
        <f>tbl_Sales[[#This Row],[Price_per_Unit]]*tbl_Sales[[#This Row],[Quantity]]</f>
        <v>396.56</v>
      </c>
      <c r="M921" s="6">
        <f>tbl_Sales[[#This Row],[Cost_per_Unit]]*tbl_Sales[[#This Row],[Quantity]]</f>
        <v>12.84</v>
      </c>
      <c r="N921" s="6">
        <f>tbl_Sales[[#This Row],[Sales]]-tbl_Sales[[#This Row],[Total_Cost]]</f>
        <v>383.72</v>
      </c>
    </row>
    <row r="922" spans="1:14">
      <c r="A922" t="s">
        <v>926</v>
      </c>
      <c r="B922" s="4">
        <v>45072</v>
      </c>
      <c r="C922" t="s">
        <v>7714</v>
      </c>
      <c r="D922" t="str">
        <f>VLOOKUP(Sales_Data!$C922,tbl_Customers[],2,FALSE)</f>
        <v>Customer_800</v>
      </c>
      <c r="E922" t="str">
        <f>VLOOKUP(tbl_Sales[[#This Row],[Customer_ID]],tbl_Customers[],5,0)</f>
        <v>East</v>
      </c>
      <c r="F922" t="s">
        <v>8521</v>
      </c>
      <c r="G922" t="str">
        <f>VLOOKUP(Sales_Data!$F922,tbl_Products[],2,FALSE)</f>
        <v>Product_64</v>
      </c>
      <c r="H922" t="str">
        <f>VLOOKUP(tbl_Sales[[#This Row],[Product_ID]],tbl_Products[],3,0)</f>
        <v>Home Goods</v>
      </c>
      <c r="I922">
        <v>4</v>
      </c>
      <c r="J922" s="10">
        <f>VLOOKUP(tbl_Sales[[#This Row],[Product_ID]],tbl_Products[],4,0)</f>
        <v>16.21</v>
      </c>
      <c r="K922" s="6">
        <v>44.67</v>
      </c>
      <c r="L922" s="6">
        <f>tbl_Sales[[#This Row],[Price_per_Unit]]*tbl_Sales[[#This Row],[Quantity]]</f>
        <v>178.68</v>
      </c>
      <c r="M922" s="6">
        <f>tbl_Sales[[#This Row],[Cost_per_Unit]]*tbl_Sales[[#This Row],[Quantity]]</f>
        <v>64.84</v>
      </c>
      <c r="N922" s="6">
        <f>tbl_Sales[[#This Row],[Sales]]-tbl_Sales[[#This Row],[Total_Cost]]</f>
        <v>113.84</v>
      </c>
    </row>
    <row r="923" spans="1:14">
      <c r="A923" t="s">
        <v>927</v>
      </c>
      <c r="B923" s="4">
        <v>45167</v>
      </c>
      <c r="C923" t="s">
        <v>7715</v>
      </c>
      <c r="D923" t="str">
        <f>VLOOKUP(Sales_Data!$C923,tbl_Customers[],2,FALSE)</f>
        <v>Customer_546</v>
      </c>
      <c r="E923" t="str">
        <f>VLOOKUP(tbl_Sales[[#This Row],[Customer_ID]],tbl_Customers[],5,0)</f>
        <v>South</v>
      </c>
      <c r="F923" t="s">
        <v>8533</v>
      </c>
      <c r="G923" t="str">
        <f>VLOOKUP(Sales_Data!$F923,tbl_Products[],2,FALSE)</f>
        <v>Product_34</v>
      </c>
      <c r="H923" t="str">
        <f>VLOOKUP(tbl_Sales[[#This Row],[Product_ID]],tbl_Products[],3,0)</f>
        <v>Electronics</v>
      </c>
      <c r="I923">
        <v>4</v>
      </c>
      <c r="J923" s="10">
        <f>VLOOKUP(tbl_Sales[[#This Row],[Product_ID]],tbl_Products[],4,0)</f>
        <v>21.9</v>
      </c>
      <c r="K923" s="6">
        <v>13.75</v>
      </c>
      <c r="L923" s="6">
        <f>tbl_Sales[[#This Row],[Price_per_Unit]]*tbl_Sales[[#This Row],[Quantity]]</f>
        <v>55</v>
      </c>
      <c r="M923" s="6">
        <f>tbl_Sales[[#This Row],[Cost_per_Unit]]*tbl_Sales[[#This Row],[Quantity]]</f>
        <v>87.6</v>
      </c>
      <c r="N923" s="6">
        <f>tbl_Sales[[#This Row],[Sales]]-tbl_Sales[[#This Row],[Total_Cost]]</f>
        <v>-32.599999999999994</v>
      </c>
    </row>
    <row r="924" spans="1:14">
      <c r="A924" t="s">
        <v>928</v>
      </c>
      <c r="B924" s="4">
        <v>45172</v>
      </c>
      <c r="C924" t="s">
        <v>7716</v>
      </c>
      <c r="D924" t="str">
        <f>VLOOKUP(Sales_Data!$C924,tbl_Customers[],2,FALSE)</f>
        <v>Customer_311</v>
      </c>
      <c r="E924" t="str">
        <f>VLOOKUP(tbl_Sales[[#This Row],[Customer_ID]],tbl_Customers[],5,0)</f>
        <v>South</v>
      </c>
      <c r="F924" t="s">
        <v>8527</v>
      </c>
      <c r="G924" t="str">
        <f>VLOOKUP(Sales_Data!$F924,tbl_Products[],2,FALSE)</f>
        <v>Product_12</v>
      </c>
      <c r="H924" t="str">
        <f>VLOOKUP(tbl_Sales[[#This Row],[Product_ID]],tbl_Products[],3,0)</f>
        <v>Toys</v>
      </c>
      <c r="I924">
        <v>9</v>
      </c>
      <c r="J924" s="10">
        <f>VLOOKUP(tbl_Sales[[#This Row],[Product_ID]],tbl_Products[],4,0)</f>
        <v>8.02</v>
      </c>
      <c r="K924" s="6">
        <v>71.41</v>
      </c>
      <c r="L924" s="6">
        <f>tbl_Sales[[#This Row],[Price_per_Unit]]*tbl_Sales[[#This Row],[Quantity]]</f>
        <v>642.68999999999994</v>
      </c>
      <c r="M924" s="6">
        <f>tbl_Sales[[#This Row],[Cost_per_Unit]]*tbl_Sales[[#This Row],[Quantity]]</f>
        <v>72.179999999999993</v>
      </c>
      <c r="N924" s="6">
        <f>tbl_Sales[[#This Row],[Sales]]-tbl_Sales[[#This Row],[Total_Cost]]</f>
        <v>570.51</v>
      </c>
    </row>
    <row r="925" spans="1:14">
      <c r="A925" t="s">
        <v>929</v>
      </c>
      <c r="B925" s="4">
        <v>45152</v>
      </c>
      <c r="C925" t="s">
        <v>7139</v>
      </c>
      <c r="D925" t="str">
        <f>VLOOKUP(Sales_Data!$C925,tbl_Customers[],2,FALSE)</f>
        <v>Customer_1434</v>
      </c>
      <c r="E925" t="str">
        <f>VLOOKUP(tbl_Sales[[#This Row],[Customer_ID]],tbl_Customers[],5,0)</f>
        <v>North</v>
      </c>
      <c r="F925" t="s">
        <v>8549</v>
      </c>
      <c r="G925" t="str">
        <f>VLOOKUP(Sales_Data!$F925,tbl_Products[],2,FALSE)</f>
        <v>Product_18</v>
      </c>
      <c r="H925" t="str">
        <f>VLOOKUP(tbl_Sales[[#This Row],[Product_ID]],tbl_Products[],3,0)</f>
        <v>Health</v>
      </c>
      <c r="I925">
        <v>6</v>
      </c>
      <c r="J925" s="10">
        <f>VLOOKUP(tbl_Sales[[#This Row],[Product_ID]],tbl_Products[],4,0)</f>
        <v>41.18</v>
      </c>
      <c r="K925" s="6">
        <v>39.909999999999997</v>
      </c>
      <c r="L925" s="6">
        <f>tbl_Sales[[#This Row],[Price_per_Unit]]*tbl_Sales[[#This Row],[Quantity]]</f>
        <v>239.45999999999998</v>
      </c>
      <c r="M925" s="6">
        <f>tbl_Sales[[#This Row],[Cost_per_Unit]]*tbl_Sales[[#This Row],[Quantity]]</f>
        <v>247.07999999999998</v>
      </c>
      <c r="N925" s="6">
        <f>tbl_Sales[[#This Row],[Sales]]-tbl_Sales[[#This Row],[Total_Cost]]</f>
        <v>-7.6200000000000045</v>
      </c>
    </row>
    <row r="926" spans="1:14">
      <c r="A926" t="s">
        <v>930</v>
      </c>
      <c r="B926" s="4">
        <v>45101</v>
      </c>
      <c r="C926" t="s">
        <v>7717</v>
      </c>
      <c r="D926" t="str">
        <f>VLOOKUP(Sales_Data!$C926,tbl_Customers[],2,FALSE)</f>
        <v>Customer_676</v>
      </c>
      <c r="E926" t="str">
        <f>VLOOKUP(tbl_Sales[[#This Row],[Customer_ID]],tbl_Customers[],5,0)</f>
        <v>East</v>
      </c>
      <c r="F926" t="s">
        <v>8531</v>
      </c>
      <c r="G926" t="str">
        <f>VLOOKUP(Sales_Data!$F926,tbl_Products[],2,FALSE)</f>
        <v>Product_36</v>
      </c>
      <c r="H926" t="str">
        <f>VLOOKUP(tbl_Sales[[#This Row],[Product_ID]],tbl_Products[],3,0)</f>
        <v>Home Goods</v>
      </c>
      <c r="I926">
        <v>2</v>
      </c>
      <c r="J926" s="10">
        <f>VLOOKUP(tbl_Sales[[#This Row],[Product_ID]],tbl_Products[],4,0)</f>
        <v>32.54</v>
      </c>
      <c r="K926" s="6">
        <v>64.31</v>
      </c>
      <c r="L926" s="6">
        <f>tbl_Sales[[#This Row],[Price_per_Unit]]*tbl_Sales[[#This Row],[Quantity]]</f>
        <v>128.62</v>
      </c>
      <c r="M926" s="6">
        <f>tbl_Sales[[#This Row],[Cost_per_Unit]]*tbl_Sales[[#This Row],[Quantity]]</f>
        <v>65.08</v>
      </c>
      <c r="N926" s="6">
        <f>tbl_Sales[[#This Row],[Sales]]-tbl_Sales[[#This Row],[Total_Cost]]</f>
        <v>63.540000000000006</v>
      </c>
    </row>
    <row r="927" spans="1:14">
      <c r="A927" t="s">
        <v>931</v>
      </c>
      <c r="B927" s="4">
        <v>45021</v>
      </c>
      <c r="C927" t="s">
        <v>7651</v>
      </c>
      <c r="D927" t="str">
        <f>VLOOKUP(Sales_Data!$C927,tbl_Customers[],2,FALSE)</f>
        <v>Customer_802</v>
      </c>
      <c r="E927" t="str">
        <f>VLOOKUP(tbl_Sales[[#This Row],[Customer_ID]],tbl_Customers[],5,0)</f>
        <v>South</v>
      </c>
      <c r="F927" t="s">
        <v>8494</v>
      </c>
      <c r="G927" t="str">
        <f>VLOOKUP(Sales_Data!$F927,tbl_Products[],2,FALSE)</f>
        <v>Product_15</v>
      </c>
      <c r="H927" t="str">
        <f>VLOOKUP(tbl_Sales[[#This Row],[Product_ID]],tbl_Products[],3,0)</f>
        <v>Apparel</v>
      </c>
      <c r="I927">
        <v>1</v>
      </c>
      <c r="J927" s="10">
        <f>VLOOKUP(tbl_Sales[[#This Row],[Product_ID]],tbl_Products[],4,0)</f>
        <v>22.93</v>
      </c>
      <c r="K927" s="6">
        <v>26.41</v>
      </c>
      <c r="L927" s="6">
        <f>tbl_Sales[[#This Row],[Price_per_Unit]]*tbl_Sales[[#This Row],[Quantity]]</f>
        <v>26.41</v>
      </c>
      <c r="M927" s="6">
        <f>tbl_Sales[[#This Row],[Cost_per_Unit]]*tbl_Sales[[#This Row],[Quantity]]</f>
        <v>22.93</v>
      </c>
      <c r="N927" s="6">
        <f>tbl_Sales[[#This Row],[Sales]]-tbl_Sales[[#This Row],[Total_Cost]]</f>
        <v>3.4800000000000004</v>
      </c>
    </row>
    <row r="928" spans="1:14">
      <c r="A928" t="s">
        <v>932</v>
      </c>
      <c r="B928" s="4">
        <v>44953</v>
      </c>
      <c r="C928" t="s">
        <v>7412</v>
      </c>
      <c r="D928" t="str">
        <f>VLOOKUP(Sales_Data!$C928,tbl_Customers[],2,FALSE)</f>
        <v>Customer_1177</v>
      </c>
      <c r="E928" t="str">
        <f>VLOOKUP(tbl_Sales[[#This Row],[Customer_ID]],tbl_Customers[],5,0)</f>
        <v>North</v>
      </c>
      <c r="F928" t="s">
        <v>8515</v>
      </c>
      <c r="G928" t="str">
        <f>VLOOKUP(Sales_Data!$F928,tbl_Products[],2,FALSE)</f>
        <v>Product_46</v>
      </c>
      <c r="H928" t="str">
        <f>VLOOKUP(tbl_Sales[[#This Row],[Product_ID]],tbl_Products[],3,0)</f>
        <v>Health</v>
      </c>
      <c r="I928">
        <v>5</v>
      </c>
      <c r="J928" s="10">
        <f>VLOOKUP(tbl_Sales[[#This Row],[Product_ID]],tbl_Products[],4,0)</f>
        <v>19.34</v>
      </c>
      <c r="K928" s="6">
        <v>83.09</v>
      </c>
      <c r="L928" s="6">
        <f>tbl_Sales[[#This Row],[Price_per_Unit]]*tbl_Sales[[#This Row],[Quantity]]</f>
        <v>415.45000000000005</v>
      </c>
      <c r="M928" s="6">
        <f>tbl_Sales[[#This Row],[Cost_per_Unit]]*tbl_Sales[[#This Row],[Quantity]]</f>
        <v>96.7</v>
      </c>
      <c r="N928" s="6">
        <f>tbl_Sales[[#This Row],[Sales]]-tbl_Sales[[#This Row],[Total_Cost]]</f>
        <v>318.75000000000006</v>
      </c>
    </row>
    <row r="929" spans="1:14">
      <c r="A929" t="s">
        <v>933</v>
      </c>
      <c r="B929" s="4">
        <v>45056</v>
      </c>
      <c r="C929" t="s">
        <v>7088</v>
      </c>
      <c r="D929" t="str">
        <f>VLOOKUP(Sales_Data!$C929,tbl_Customers[],2,FALSE)</f>
        <v>Customer_8</v>
      </c>
      <c r="E929" t="str">
        <f>VLOOKUP(tbl_Sales[[#This Row],[Customer_ID]],tbl_Customers[],5,0)</f>
        <v>South</v>
      </c>
      <c r="F929" t="s">
        <v>8551</v>
      </c>
      <c r="G929" t="str">
        <f>VLOOKUP(Sales_Data!$F929,tbl_Products[],2,FALSE)</f>
        <v>Product_11</v>
      </c>
      <c r="H929" t="str">
        <f>VLOOKUP(tbl_Sales[[#This Row],[Product_ID]],tbl_Products[],3,0)</f>
        <v>Health</v>
      </c>
      <c r="I929">
        <v>7</v>
      </c>
      <c r="J929" s="10">
        <f>VLOOKUP(tbl_Sales[[#This Row],[Product_ID]],tbl_Products[],4,0)</f>
        <v>11.76</v>
      </c>
      <c r="K929" s="6">
        <v>44.04</v>
      </c>
      <c r="L929" s="6">
        <f>tbl_Sales[[#This Row],[Price_per_Unit]]*tbl_Sales[[#This Row],[Quantity]]</f>
        <v>308.27999999999997</v>
      </c>
      <c r="M929" s="6">
        <f>tbl_Sales[[#This Row],[Cost_per_Unit]]*tbl_Sales[[#This Row],[Quantity]]</f>
        <v>82.32</v>
      </c>
      <c r="N929" s="6">
        <f>tbl_Sales[[#This Row],[Sales]]-tbl_Sales[[#This Row],[Total_Cost]]</f>
        <v>225.95999999999998</v>
      </c>
    </row>
    <row r="930" spans="1:14">
      <c r="A930" t="s">
        <v>934</v>
      </c>
      <c r="B930" s="4">
        <v>45171</v>
      </c>
      <c r="C930" t="s">
        <v>7718</v>
      </c>
      <c r="D930" t="str">
        <f>VLOOKUP(Sales_Data!$C930,tbl_Customers[],2,FALSE)</f>
        <v>Customer_1056</v>
      </c>
      <c r="E930" t="str">
        <f>VLOOKUP(tbl_Sales[[#This Row],[Customer_ID]],tbl_Customers[],5,0)</f>
        <v>North</v>
      </c>
      <c r="F930" t="s">
        <v>8520</v>
      </c>
      <c r="G930" t="str">
        <f>VLOOKUP(Sales_Data!$F930,tbl_Products[],2,FALSE)</f>
        <v>Product_29</v>
      </c>
      <c r="H930" t="str">
        <f>VLOOKUP(tbl_Sales[[#This Row],[Product_ID]],tbl_Products[],3,0)</f>
        <v>Home Goods</v>
      </c>
      <c r="I930">
        <v>4</v>
      </c>
      <c r="J930" s="10">
        <f>VLOOKUP(tbl_Sales[[#This Row],[Product_ID]],tbl_Products[],4,0)</f>
        <v>9.64</v>
      </c>
      <c r="K930" s="6">
        <v>94.37</v>
      </c>
      <c r="L930" s="6">
        <f>tbl_Sales[[#This Row],[Price_per_Unit]]*tbl_Sales[[#This Row],[Quantity]]</f>
        <v>377.48</v>
      </c>
      <c r="M930" s="6">
        <f>tbl_Sales[[#This Row],[Cost_per_Unit]]*tbl_Sales[[#This Row],[Quantity]]</f>
        <v>38.56</v>
      </c>
      <c r="N930" s="6">
        <f>tbl_Sales[[#This Row],[Sales]]-tbl_Sales[[#This Row],[Total_Cost]]</f>
        <v>338.92</v>
      </c>
    </row>
    <row r="931" spans="1:14">
      <c r="A931" t="s">
        <v>935</v>
      </c>
      <c r="B931" s="4">
        <v>44985</v>
      </c>
      <c r="C931" t="s">
        <v>7719</v>
      </c>
      <c r="D931" t="str">
        <f>VLOOKUP(Sales_Data!$C931,tbl_Customers[],2,FALSE)</f>
        <v>Customer_1450</v>
      </c>
      <c r="E931" t="str">
        <f>VLOOKUP(tbl_Sales[[#This Row],[Customer_ID]],tbl_Customers[],5,0)</f>
        <v>South</v>
      </c>
      <c r="F931" t="s">
        <v>8566</v>
      </c>
      <c r="G931" t="str">
        <f>VLOOKUP(Sales_Data!$F931,tbl_Products[],2,FALSE)</f>
        <v>Product_10</v>
      </c>
      <c r="H931" t="str">
        <f>VLOOKUP(tbl_Sales[[#This Row],[Product_ID]],tbl_Products[],3,0)</f>
        <v>Apparel</v>
      </c>
      <c r="I931">
        <v>9</v>
      </c>
      <c r="J931" s="10">
        <f>VLOOKUP(tbl_Sales[[#This Row],[Product_ID]],tbl_Products[],4,0)</f>
        <v>14.95</v>
      </c>
      <c r="K931" s="6">
        <v>44.06</v>
      </c>
      <c r="L931" s="6">
        <f>tbl_Sales[[#This Row],[Price_per_Unit]]*tbl_Sales[[#This Row],[Quantity]]</f>
        <v>396.54</v>
      </c>
      <c r="M931" s="6">
        <f>tbl_Sales[[#This Row],[Cost_per_Unit]]*tbl_Sales[[#This Row],[Quantity]]</f>
        <v>134.54999999999998</v>
      </c>
      <c r="N931" s="6">
        <f>tbl_Sales[[#This Row],[Sales]]-tbl_Sales[[#This Row],[Total_Cost]]</f>
        <v>261.99</v>
      </c>
    </row>
    <row r="932" spans="1:14">
      <c r="A932" t="s">
        <v>936</v>
      </c>
      <c r="B932" s="4">
        <v>44960</v>
      </c>
      <c r="C932" t="s">
        <v>7720</v>
      </c>
      <c r="D932" t="str">
        <f>VLOOKUP(Sales_Data!$C932,tbl_Customers[],2,FALSE)</f>
        <v>Customer_1005</v>
      </c>
      <c r="E932" t="str">
        <f>VLOOKUP(tbl_Sales[[#This Row],[Customer_ID]],tbl_Customers[],5,0)</f>
        <v>South</v>
      </c>
      <c r="F932" t="s">
        <v>8556</v>
      </c>
      <c r="G932" t="str">
        <f>VLOOKUP(Sales_Data!$F932,tbl_Products[],2,FALSE)</f>
        <v>Product_42</v>
      </c>
      <c r="H932" t="str">
        <f>VLOOKUP(tbl_Sales[[#This Row],[Product_ID]],tbl_Products[],3,0)</f>
        <v>Electronics</v>
      </c>
      <c r="I932">
        <v>9</v>
      </c>
      <c r="J932" s="10">
        <f>VLOOKUP(tbl_Sales[[#This Row],[Product_ID]],tbl_Products[],4,0)</f>
        <v>28.03</v>
      </c>
      <c r="K932" s="6">
        <v>31.13</v>
      </c>
      <c r="L932" s="6">
        <f>tbl_Sales[[#This Row],[Price_per_Unit]]*tbl_Sales[[#This Row],[Quantity]]</f>
        <v>280.17</v>
      </c>
      <c r="M932" s="6">
        <f>tbl_Sales[[#This Row],[Cost_per_Unit]]*tbl_Sales[[#This Row],[Quantity]]</f>
        <v>252.27</v>
      </c>
      <c r="N932" s="6">
        <f>tbl_Sales[[#This Row],[Sales]]-tbl_Sales[[#This Row],[Total_Cost]]</f>
        <v>27.900000000000006</v>
      </c>
    </row>
    <row r="933" spans="1:14">
      <c r="A933" t="s">
        <v>937</v>
      </c>
      <c r="B933" s="4">
        <v>45132</v>
      </c>
      <c r="C933" t="s">
        <v>7721</v>
      </c>
      <c r="D933" t="str">
        <f>VLOOKUP(Sales_Data!$C933,tbl_Customers[],2,FALSE)</f>
        <v>Customer_980</v>
      </c>
      <c r="E933" t="str">
        <f>VLOOKUP(tbl_Sales[[#This Row],[Customer_ID]],tbl_Customers[],5,0)</f>
        <v>West</v>
      </c>
      <c r="F933" t="s">
        <v>8544</v>
      </c>
      <c r="G933" t="str">
        <f>VLOOKUP(Sales_Data!$F933,tbl_Products[],2,FALSE)</f>
        <v>Product_21</v>
      </c>
      <c r="H933" t="str">
        <f>VLOOKUP(tbl_Sales[[#This Row],[Product_ID]],tbl_Products[],3,0)</f>
        <v>Toys</v>
      </c>
      <c r="I933">
        <v>3</v>
      </c>
      <c r="J933" s="10">
        <f>VLOOKUP(tbl_Sales[[#This Row],[Product_ID]],tbl_Products[],4,0)</f>
        <v>3.13</v>
      </c>
      <c r="K933" s="6">
        <v>45.63</v>
      </c>
      <c r="L933" s="6">
        <f>tbl_Sales[[#This Row],[Price_per_Unit]]*tbl_Sales[[#This Row],[Quantity]]</f>
        <v>136.89000000000001</v>
      </c>
      <c r="M933" s="6">
        <f>tbl_Sales[[#This Row],[Cost_per_Unit]]*tbl_Sales[[#This Row],[Quantity]]</f>
        <v>9.39</v>
      </c>
      <c r="N933" s="6">
        <f>tbl_Sales[[#This Row],[Sales]]-tbl_Sales[[#This Row],[Total_Cost]]</f>
        <v>127.50000000000001</v>
      </c>
    </row>
    <row r="934" spans="1:14">
      <c r="A934" t="s">
        <v>938</v>
      </c>
      <c r="B934" s="4">
        <v>45178</v>
      </c>
      <c r="C934" t="s">
        <v>7722</v>
      </c>
      <c r="D934" t="str">
        <f>VLOOKUP(Sales_Data!$C934,tbl_Customers[],2,FALSE)</f>
        <v>Customer_894</v>
      </c>
      <c r="E934" t="str">
        <f>VLOOKUP(tbl_Sales[[#This Row],[Customer_ID]],tbl_Customers[],5,0)</f>
        <v>East</v>
      </c>
      <c r="F934" t="s">
        <v>8501</v>
      </c>
      <c r="G934" t="str">
        <f>VLOOKUP(Sales_Data!$F934,tbl_Products[],2,FALSE)</f>
        <v>Product_65</v>
      </c>
      <c r="H934" t="str">
        <f>VLOOKUP(tbl_Sales[[#This Row],[Product_ID]],tbl_Products[],3,0)</f>
        <v>Health</v>
      </c>
      <c r="I934">
        <v>7</v>
      </c>
      <c r="J934" s="10">
        <f>VLOOKUP(tbl_Sales[[#This Row],[Product_ID]],tbl_Products[],4,0)</f>
        <v>37.880000000000003</v>
      </c>
      <c r="K934" s="6">
        <v>68.78</v>
      </c>
      <c r="L934" s="6">
        <f>tbl_Sales[[#This Row],[Price_per_Unit]]*tbl_Sales[[#This Row],[Quantity]]</f>
        <v>481.46000000000004</v>
      </c>
      <c r="M934" s="6">
        <f>tbl_Sales[[#This Row],[Cost_per_Unit]]*tbl_Sales[[#This Row],[Quantity]]</f>
        <v>265.16000000000003</v>
      </c>
      <c r="N934" s="6">
        <f>tbl_Sales[[#This Row],[Sales]]-tbl_Sales[[#This Row],[Total_Cost]]</f>
        <v>216.3</v>
      </c>
    </row>
    <row r="935" spans="1:14">
      <c r="A935" t="s">
        <v>939</v>
      </c>
      <c r="B935" s="4">
        <v>44964</v>
      </c>
      <c r="C935" t="s">
        <v>7485</v>
      </c>
      <c r="D935" t="str">
        <f>VLOOKUP(Sales_Data!$C935,tbl_Customers[],2,FALSE)</f>
        <v>Customer_828</v>
      </c>
      <c r="E935" t="str">
        <f>VLOOKUP(tbl_Sales[[#This Row],[Customer_ID]],tbl_Customers[],5,0)</f>
        <v>South</v>
      </c>
      <c r="F935" t="s">
        <v>8506</v>
      </c>
      <c r="G935" t="str">
        <f>VLOOKUP(Sales_Data!$F935,tbl_Products[],2,FALSE)</f>
        <v>Product_43</v>
      </c>
      <c r="H935" t="str">
        <f>VLOOKUP(tbl_Sales[[#This Row],[Product_ID]],tbl_Products[],3,0)</f>
        <v>Health</v>
      </c>
      <c r="I935">
        <v>1</v>
      </c>
      <c r="J935" s="10">
        <f>VLOOKUP(tbl_Sales[[#This Row],[Product_ID]],tbl_Products[],4,0)</f>
        <v>4.59</v>
      </c>
      <c r="K935" s="6">
        <v>79.66</v>
      </c>
      <c r="L935" s="6">
        <f>tbl_Sales[[#This Row],[Price_per_Unit]]*tbl_Sales[[#This Row],[Quantity]]</f>
        <v>79.66</v>
      </c>
      <c r="M935" s="6">
        <f>tbl_Sales[[#This Row],[Cost_per_Unit]]*tbl_Sales[[#This Row],[Quantity]]</f>
        <v>4.59</v>
      </c>
      <c r="N935" s="6">
        <f>tbl_Sales[[#This Row],[Sales]]-tbl_Sales[[#This Row],[Total_Cost]]</f>
        <v>75.069999999999993</v>
      </c>
    </row>
    <row r="936" spans="1:14">
      <c r="A936" t="s">
        <v>940</v>
      </c>
      <c r="B936" s="4">
        <v>45222</v>
      </c>
      <c r="C936" t="s">
        <v>7710</v>
      </c>
      <c r="D936" t="str">
        <f>VLOOKUP(Sales_Data!$C936,tbl_Customers[],2,FALSE)</f>
        <v>Customer_1491</v>
      </c>
      <c r="E936" t="str">
        <f>VLOOKUP(tbl_Sales[[#This Row],[Customer_ID]],tbl_Customers[],5,0)</f>
        <v>South</v>
      </c>
      <c r="F936" t="s">
        <v>8531</v>
      </c>
      <c r="G936" t="str">
        <f>VLOOKUP(Sales_Data!$F936,tbl_Products[],2,FALSE)</f>
        <v>Product_36</v>
      </c>
      <c r="H936" t="str">
        <f>VLOOKUP(tbl_Sales[[#This Row],[Product_ID]],tbl_Products[],3,0)</f>
        <v>Home Goods</v>
      </c>
      <c r="I936">
        <v>7</v>
      </c>
      <c r="J936" s="10">
        <f>VLOOKUP(tbl_Sales[[#This Row],[Product_ID]],tbl_Products[],4,0)</f>
        <v>32.54</v>
      </c>
      <c r="K936" s="6">
        <v>22.29</v>
      </c>
      <c r="L936" s="6">
        <f>tbl_Sales[[#This Row],[Price_per_Unit]]*tbl_Sales[[#This Row],[Quantity]]</f>
        <v>156.03</v>
      </c>
      <c r="M936" s="6">
        <f>tbl_Sales[[#This Row],[Cost_per_Unit]]*tbl_Sales[[#This Row],[Quantity]]</f>
        <v>227.78</v>
      </c>
      <c r="N936" s="6">
        <f>tbl_Sales[[#This Row],[Sales]]-tbl_Sales[[#This Row],[Total_Cost]]</f>
        <v>-71.75</v>
      </c>
    </row>
    <row r="937" spans="1:14">
      <c r="A937" t="s">
        <v>941</v>
      </c>
      <c r="B937" s="4">
        <v>45249</v>
      </c>
      <c r="C937" t="s">
        <v>7723</v>
      </c>
      <c r="D937" t="str">
        <f>VLOOKUP(Sales_Data!$C937,tbl_Customers[],2,FALSE)</f>
        <v>Customer_144</v>
      </c>
      <c r="E937" t="str">
        <f>VLOOKUP(tbl_Sales[[#This Row],[Customer_ID]],tbl_Customers[],5,0)</f>
        <v>West</v>
      </c>
      <c r="F937" t="s">
        <v>8513</v>
      </c>
      <c r="G937" t="str">
        <f>VLOOKUP(Sales_Data!$F937,tbl_Products[],2,FALSE)</f>
        <v>Product_59</v>
      </c>
      <c r="H937" t="str">
        <f>VLOOKUP(tbl_Sales[[#This Row],[Product_ID]],tbl_Products[],3,0)</f>
        <v>Home Goods</v>
      </c>
      <c r="I937">
        <v>5</v>
      </c>
      <c r="J937" s="10">
        <f>VLOOKUP(tbl_Sales[[#This Row],[Product_ID]],tbl_Products[],4,0)</f>
        <v>40.85</v>
      </c>
      <c r="K937" s="6">
        <v>59.25</v>
      </c>
      <c r="L937" s="6">
        <f>tbl_Sales[[#This Row],[Price_per_Unit]]*tbl_Sales[[#This Row],[Quantity]]</f>
        <v>296.25</v>
      </c>
      <c r="M937" s="6">
        <f>tbl_Sales[[#This Row],[Cost_per_Unit]]*tbl_Sales[[#This Row],[Quantity]]</f>
        <v>204.25</v>
      </c>
      <c r="N937" s="6">
        <f>tbl_Sales[[#This Row],[Sales]]-tbl_Sales[[#This Row],[Total_Cost]]</f>
        <v>92</v>
      </c>
    </row>
    <row r="938" spans="1:14">
      <c r="A938" t="s">
        <v>942</v>
      </c>
      <c r="B938" s="4">
        <v>45278</v>
      </c>
      <c r="C938" t="s">
        <v>7724</v>
      </c>
      <c r="D938" t="str">
        <f>VLOOKUP(Sales_Data!$C938,tbl_Customers[],2,FALSE)</f>
        <v>Customer_1107</v>
      </c>
      <c r="E938" t="str">
        <f>VLOOKUP(tbl_Sales[[#This Row],[Customer_ID]],tbl_Customers[],5,0)</f>
        <v>East</v>
      </c>
      <c r="F938" t="s">
        <v>8561</v>
      </c>
      <c r="G938" t="str">
        <f>VLOOKUP(Sales_Data!$F938,tbl_Products[],2,FALSE)</f>
        <v>Product_66</v>
      </c>
      <c r="H938" t="str">
        <f>VLOOKUP(tbl_Sales[[#This Row],[Product_ID]],tbl_Products[],3,0)</f>
        <v>Health</v>
      </c>
      <c r="I938">
        <v>1</v>
      </c>
      <c r="J938" s="10">
        <f>VLOOKUP(tbl_Sales[[#This Row],[Product_ID]],tbl_Products[],4,0)</f>
        <v>1.38</v>
      </c>
      <c r="K938" s="6">
        <v>99.2</v>
      </c>
      <c r="L938" s="6">
        <f>tbl_Sales[[#This Row],[Price_per_Unit]]*tbl_Sales[[#This Row],[Quantity]]</f>
        <v>99.2</v>
      </c>
      <c r="M938" s="6">
        <f>tbl_Sales[[#This Row],[Cost_per_Unit]]*tbl_Sales[[#This Row],[Quantity]]</f>
        <v>1.38</v>
      </c>
      <c r="N938" s="6">
        <f>tbl_Sales[[#This Row],[Sales]]-tbl_Sales[[#This Row],[Total_Cost]]</f>
        <v>97.820000000000007</v>
      </c>
    </row>
    <row r="939" spans="1:14">
      <c r="A939" t="s">
        <v>943</v>
      </c>
      <c r="B939" s="4">
        <v>44954</v>
      </c>
      <c r="C939" t="s">
        <v>7532</v>
      </c>
      <c r="D939" t="str">
        <f>VLOOKUP(Sales_Data!$C939,tbl_Customers[],2,FALSE)</f>
        <v>Customer_463</v>
      </c>
      <c r="E939" t="str">
        <f>VLOOKUP(tbl_Sales[[#This Row],[Customer_ID]],tbl_Customers[],5,0)</f>
        <v>West</v>
      </c>
      <c r="F939" t="s">
        <v>8566</v>
      </c>
      <c r="G939" t="str">
        <f>VLOOKUP(Sales_Data!$F939,tbl_Products[],2,FALSE)</f>
        <v>Product_10</v>
      </c>
      <c r="H939" t="str">
        <f>VLOOKUP(tbl_Sales[[#This Row],[Product_ID]],tbl_Products[],3,0)</f>
        <v>Apparel</v>
      </c>
      <c r="I939">
        <v>4</v>
      </c>
      <c r="J939" s="10">
        <f>VLOOKUP(tbl_Sales[[#This Row],[Product_ID]],tbl_Products[],4,0)</f>
        <v>14.95</v>
      </c>
      <c r="K939" s="6">
        <v>82.5</v>
      </c>
      <c r="L939" s="6">
        <f>tbl_Sales[[#This Row],[Price_per_Unit]]*tbl_Sales[[#This Row],[Quantity]]</f>
        <v>330</v>
      </c>
      <c r="M939" s="6">
        <f>tbl_Sales[[#This Row],[Cost_per_Unit]]*tbl_Sales[[#This Row],[Quantity]]</f>
        <v>59.8</v>
      </c>
      <c r="N939" s="6">
        <f>tbl_Sales[[#This Row],[Sales]]-tbl_Sales[[#This Row],[Total_Cost]]</f>
        <v>270.2</v>
      </c>
    </row>
    <row r="940" spans="1:14">
      <c r="A940" t="s">
        <v>944</v>
      </c>
      <c r="B940" s="4">
        <v>45004</v>
      </c>
      <c r="C940" t="s">
        <v>7725</v>
      </c>
      <c r="D940" t="str">
        <f>VLOOKUP(Sales_Data!$C940,tbl_Customers[],2,FALSE)</f>
        <v>Customer_7</v>
      </c>
      <c r="E940" t="str">
        <f>VLOOKUP(tbl_Sales[[#This Row],[Customer_ID]],tbl_Customers[],5,0)</f>
        <v>North</v>
      </c>
      <c r="F940" t="s">
        <v>8560</v>
      </c>
      <c r="G940" t="str">
        <f>VLOOKUP(Sales_Data!$F940,tbl_Products[],2,FALSE)</f>
        <v>Product_41</v>
      </c>
      <c r="H940" t="str">
        <f>VLOOKUP(tbl_Sales[[#This Row],[Product_ID]],tbl_Products[],3,0)</f>
        <v>Home Goods</v>
      </c>
      <c r="I940">
        <v>4</v>
      </c>
      <c r="J940" s="10">
        <f>VLOOKUP(tbl_Sales[[#This Row],[Product_ID]],tbl_Products[],4,0)</f>
        <v>31.5</v>
      </c>
      <c r="K940" s="6">
        <v>96.03</v>
      </c>
      <c r="L940" s="6">
        <f>tbl_Sales[[#This Row],[Price_per_Unit]]*tbl_Sales[[#This Row],[Quantity]]</f>
        <v>384.12</v>
      </c>
      <c r="M940" s="6">
        <f>tbl_Sales[[#This Row],[Cost_per_Unit]]*tbl_Sales[[#This Row],[Quantity]]</f>
        <v>126</v>
      </c>
      <c r="N940" s="6">
        <f>tbl_Sales[[#This Row],[Sales]]-tbl_Sales[[#This Row],[Total_Cost]]</f>
        <v>258.12</v>
      </c>
    </row>
    <row r="941" spans="1:14">
      <c r="A941" t="s">
        <v>945</v>
      </c>
      <c r="B941" s="4">
        <v>45003</v>
      </c>
      <c r="C941" t="s">
        <v>7509</v>
      </c>
      <c r="D941" t="str">
        <f>VLOOKUP(Sales_Data!$C941,tbl_Customers[],2,FALSE)</f>
        <v>Customer_788</v>
      </c>
      <c r="E941" t="str">
        <f>VLOOKUP(tbl_Sales[[#This Row],[Customer_ID]],tbl_Customers[],5,0)</f>
        <v>East</v>
      </c>
      <c r="F941" t="s">
        <v>8552</v>
      </c>
      <c r="G941" t="str">
        <f>VLOOKUP(Sales_Data!$F941,tbl_Products[],2,FALSE)</f>
        <v>Product_5</v>
      </c>
      <c r="H941" t="str">
        <f>VLOOKUP(tbl_Sales[[#This Row],[Product_ID]],tbl_Products[],3,0)</f>
        <v>Health</v>
      </c>
      <c r="I941">
        <v>3</v>
      </c>
      <c r="J941" s="10">
        <f>VLOOKUP(tbl_Sales[[#This Row],[Product_ID]],tbl_Products[],4,0)</f>
        <v>35.39</v>
      </c>
      <c r="K941" s="6">
        <v>93.81</v>
      </c>
      <c r="L941" s="6">
        <f>tbl_Sales[[#This Row],[Price_per_Unit]]*tbl_Sales[[#This Row],[Quantity]]</f>
        <v>281.43</v>
      </c>
      <c r="M941" s="6">
        <f>tbl_Sales[[#This Row],[Cost_per_Unit]]*tbl_Sales[[#This Row],[Quantity]]</f>
        <v>106.17</v>
      </c>
      <c r="N941" s="6">
        <f>tbl_Sales[[#This Row],[Sales]]-tbl_Sales[[#This Row],[Total_Cost]]</f>
        <v>175.26</v>
      </c>
    </row>
    <row r="942" spans="1:14">
      <c r="A942" t="s">
        <v>946</v>
      </c>
      <c r="B942" s="4">
        <v>45215</v>
      </c>
      <c r="C942" t="s">
        <v>7726</v>
      </c>
      <c r="D942" t="str">
        <f>VLOOKUP(Sales_Data!$C942,tbl_Customers[],2,FALSE)</f>
        <v>Customer_1412</v>
      </c>
      <c r="E942" t="str">
        <f>VLOOKUP(tbl_Sales[[#This Row],[Customer_ID]],tbl_Customers[],5,0)</f>
        <v>North</v>
      </c>
      <c r="F942" t="s">
        <v>8525</v>
      </c>
      <c r="G942" t="str">
        <f>VLOOKUP(Sales_Data!$F942,tbl_Products[],2,FALSE)</f>
        <v>Product_56</v>
      </c>
      <c r="H942" t="str">
        <f>VLOOKUP(tbl_Sales[[#This Row],[Product_ID]],tbl_Products[],3,0)</f>
        <v>Apparel</v>
      </c>
      <c r="I942">
        <v>3</v>
      </c>
      <c r="J942" s="10">
        <f>VLOOKUP(tbl_Sales[[#This Row],[Product_ID]],tbl_Products[],4,0)</f>
        <v>3.21</v>
      </c>
      <c r="K942" s="6">
        <v>10.93</v>
      </c>
      <c r="L942" s="6">
        <f>tbl_Sales[[#This Row],[Price_per_Unit]]*tbl_Sales[[#This Row],[Quantity]]</f>
        <v>32.79</v>
      </c>
      <c r="M942" s="6">
        <f>tbl_Sales[[#This Row],[Cost_per_Unit]]*tbl_Sales[[#This Row],[Quantity]]</f>
        <v>9.629999999999999</v>
      </c>
      <c r="N942" s="6">
        <f>tbl_Sales[[#This Row],[Sales]]-tbl_Sales[[#This Row],[Total_Cost]]</f>
        <v>23.16</v>
      </c>
    </row>
    <row r="943" spans="1:14">
      <c r="A943" t="s">
        <v>947</v>
      </c>
      <c r="B943" s="4">
        <v>45082</v>
      </c>
      <c r="C943" t="s">
        <v>7431</v>
      </c>
      <c r="D943" t="str">
        <f>VLOOKUP(Sales_Data!$C943,tbl_Customers[],2,FALSE)</f>
        <v>Customer_988</v>
      </c>
      <c r="E943" t="str">
        <f>VLOOKUP(tbl_Sales[[#This Row],[Customer_ID]],tbl_Customers[],5,0)</f>
        <v>South</v>
      </c>
      <c r="F943" t="s">
        <v>8504</v>
      </c>
      <c r="G943" t="str">
        <f>VLOOKUP(Sales_Data!$F943,tbl_Products[],2,FALSE)</f>
        <v>Product_13</v>
      </c>
      <c r="H943" t="str">
        <f>VLOOKUP(tbl_Sales[[#This Row],[Product_ID]],tbl_Products[],3,0)</f>
        <v>Toys</v>
      </c>
      <c r="I943">
        <v>5</v>
      </c>
      <c r="J943" s="10">
        <f>VLOOKUP(tbl_Sales[[#This Row],[Product_ID]],tbl_Products[],4,0)</f>
        <v>45.97</v>
      </c>
      <c r="K943" s="6">
        <v>54.74</v>
      </c>
      <c r="L943" s="6">
        <f>tbl_Sales[[#This Row],[Price_per_Unit]]*tbl_Sales[[#This Row],[Quantity]]</f>
        <v>273.7</v>
      </c>
      <c r="M943" s="6">
        <f>tbl_Sales[[#This Row],[Cost_per_Unit]]*tbl_Sales[[#This Row],[Quantity]]</f>
        <v>229.85</v>
      </c>
      <c r="N943" s="6">
        <f>tbl_Sales[[#This Row],[Sales]]-tbl_Sales[[#This Row],[Total_Cost]]</f>
        <v>43.849999999999994</v>
      </c>
    </row>
    <row r="944" spans="1:14">
      <c r="A944" t="s">
        <v>948</v>
      </c>
      <c r="B944" s="4">
        <v>44970</v>
      </c>
      <c r="C944" t="s">
        <v>7727</v>
      </c>
      <c r="D944" t="str">
        <f>VLOOKUP(Sales_Data!$C944,tbl_Customers[],2,FALSE)</f>
        <v>Customer_249</v>
      </c>
      <c r="E944" t="str">
        <f>VLOOKUP(tbl_Sales[[#This Row],[Customer_ID]],tbl_Customers[],5,0)</f>
        <v>North</v>
      </c>
      <c r="F944" t="s">
        <v>8516</v>
      </c>
      <c r="G944" t="str">
        <f>VLOOKUP(Sales_Data!$F944,tbl_Products[],2,FALSE)</f>
        <v>Product_67</v>
      </c>
      <c r="H944" t="str">
        <f>VLOOKUP(tbl_Sales[[#This Row],[Product_ID]],tbl_Products[],3,0)</f>
        <v>Toys</v>
      </c>
      <c r="I944">
        <v>5</v>
      </c>
      <c r="J944" s="10">
        <f>VLOOKUP(tbl_Sales[[#This Row],[Product_ID]],tbl_Products[],4,0)</f>
        <v>13.68</v>
      </c>
      <c r="K944" s="6">
        <v>53.36</v>
      </c>
      <c r="L944" s="6">
        <f>tbl_Sales[[#This Row],[Price_per_Unit]]*tbl_Sales[[#This Row],[Quantity]]</f>
        <v>266.8</v>
      </c>
      <c r="M944" s="6">
        <f>tbl_Sales[[#This Row],[Cost_per_Unit]]*tbl_Sales[[#This Row],[Quantity]]</f>
        <v>68.400000000000006</v>
      </c>
      <c r="N944" s="6">
        <f>tbl_Sales[[#This Row],[Sales]]-tbl_Sales[[#This Row],[Total_Cost]]</f>
        <v>198.4</v>
      </c>
    </row>
    <row r="945" spans="1:14">
      <c r="A945" t="s">
        <v>949</v>
      </c>
      <c r="B945" s="4">
        <v>45054</v>
      </c>
      <c r="C945" t="s">
        <v>7437</v>
      </c>
      <c r="D945" t="str">
        <f>VLOOKUP(Sales_Data!$C945,tbl_Customers[],2,FALSE)</f>
        <v>Customer_1162</v>
      </c>
      <c r="E945" t="str">
        <f>VLOOKUP(tbl_Sales[[#This Row],[Customer_ID]],tbl_Customers[],5,0)</f>
        <v>East</v>
      </c>
      <c r="F945" t="s">
        <v>8560</v>
      </c>
      <c r="G945" t="str">
        <f>VLOOKUP(Sales_Data!$F945,tbl_Products[],2,FALSE)</f>
        <v>Product_41</v>
      </c>
      <c r="H945" t="str">
        <f>VLOOKUP(tbl_Sales[[#This Row],[Product_ID]],tbl_Products[],3,0)</f>
        <v>Home Goods</v>
      </c>
      <c r="I945">
        <v>3</v>
      </c>
      <c r="J945" s="10">
        <f>VLOOKUP(tbl_Sales[[#This Row],[Product_ID]],tbl_Products[],4,0)</f>
        <v>31.5</v>
      </c>
      <c r="K945" s="6">
        <v>6.77</v>
      </c>
      <c r="L945" s="6">
        <f>tbl_Sales[[#This Row],[Price_per_Unit]]*tbl_Sales[[#This Row],[Quantity]]</f>
        <v>20.309999999999999</v>
      </c>
      <c r="M945" s="6">
        <f>tbl_Sales[[#This Row],[Cost_per_Unit]]*tbl_Sales[[#This Row],[Quantity]]</f>
        <v>94.5</v>
      </c>
      <c r="N945" s="6">
        <f>tbl_Sales[[#This Row],[Sales]]-tbl_Sales[[#This Row],[Total_Cost]]</f>
        <v>-74.19</v>
      </c>
    </row>
    <row r="946" spans="1:14">
      <c r="A946" t="s">
        <v>950</v>
      </c>
      <c r="B946" s="4">
        <v>44987</v>
      </c>
      <c r="C946" t="s">
        <v>7728</v>
      </c>
      <c r="D946" t="str">
        <f>VLOOKUP(Sales_Data!$C946,tbl_Customers[],2,FALSE)</f>
        <v>Customer_1097</v>
      </c>
      <c r="E946" t="str">
        <f>VLOOKUP(tbl_Sales[[#This Row],[Customer_ID]],tbl_Customers[],5,0)</f>
        <v>South</v>
      </c>
      <c r="F946" t="s">
        <v>8528</v>
      </c>
      <c r="G946" t="str">
        <f>VLOOKUP(Sales_Data!$F946,tbl_Products[],2,FALSE)</f>
        <v>Product_25</v>
      </c>
      <c r="H946" t="str">
        <f>VLOOKUP(tbl_Sales[[#This Row],[Product_ID]],tbl_Products[],3,0)</f>
        <v>Electronics</v>
      </c>
      <c r="I946">
        <v>3</v>
      </c>
      <c r="J946" s="10">
        <f>VLOOKUP(tbl_Sales[[#This Row],[Product_ID]],tbl_Products[],4,0)</f>
        <v>48.19</v>
      </c>
      <c r="K946" s="6">
        <v>5.6</v>
      </c>
      <c r="L946" s="6">
        <f>tbl_Sales[[#This Row],[Price_per_Unit]]*tbl_Sales[[#This Row],[Quantity]]</f>
        <v>16.799999999999997</v>
      </c>
      <c r="M946" s="6">
        <f>tbl_Sales[[#This Row],[Cost_per_Unit]]*tbl_Sales[[#This Row],[Quantity]]</f>
        <v>144.57</v>
      </c>
      <c r="N946" s="6">
        <f>tbl_Sales[[#This Row],[Sales]]-tbl_Sales[[#This Row],[Total_Cost]]</f>
        <v>-127.77</v>
      </c>
    </row>
    <row r="947" spans="1:14">
      <c r="A947" t="s">
        <v>951</v>
      </c>
      <c r="B947" s="4">
        <v>45212</v>
      </c>
      <c r="C947" t="s">
        <v>7493</v>
      </c>
      <c r="D947" t="str">
        <f>VLOOKUP(Sales_Data!$C947,tbl_Customers[],2,FALSE)</f>
        <v>Customer_736</v>
      </c>
      <c r="E947" t="str">
        <f>VLOOKUP(tbl_Sales[[#This Row],[Customer_ID]],tbl_Customers[],5,0)</f>
        <v>South</v>
      </c>
      <c r="F947" t="s">
        <v>8543</v>
      </c>
      <c r="G947" t="str">
        <f>VLOOKUP(Sales_Data!$F947,tbl_Products[],2,FALSE)</f>
        <v>Product_72</v>
      </c>
      <c r="H947" t="str">
        <f>VLOOKUP(tbl_Sales[[#This Row],[Product_ID]],tbl_Products[],3,0)</f>
        <v>Toys</v>
      </c>
      <c r="I947">
        <v>4</v>
      </c>
      <c r="J947" s="10">
        <f>VLOOKUP(tbl_Sales[[#This Row],[Product_ID]],tbl_Products[],4,0)</f>
        <v>23.2</v>
      </c>
      <c r="K947" s="6">
        <v>93.15</v>
      </c>
      <c r="L947" s="6">
        <f>tbl_Sales[[#This Row],[Price_per_Unit]]*tbl_Sales[[#This Row],[Quantity]]</f>
        <v>372.6</v>
      </c>
      <c r="M947" s="6">
        <f>tbl_Sales[[#This Row],[Cost_per_Unit]]*tbl_Sales[[#This Row],[Quantity]]</f>
        <v>92.8</v>
      </c>
      <c r="N947" s="6">
        <f>tbl_Sales[[#This Row],[Sales]]-tbl_Sales[[#This Row],[Total_Cost]]</f>
        <v>279.8</v>
      </c>
    </row>
    <row r="948" spans="1:14">
      <c r="A948" t="s">
        <v>952</v>
      </c>
      <c r="B948" s="4">
        <v>45140</v>
      </c>
      <c r="C948" t="s">
        <v>7225</v>
      </c>
      <c r="D948" t="str">
        <f>VLOOKUP(Sales_Data!$C948,tbl_Customers[],2,FALSE)</f>
        <v>Customer_683</v>
      </c>
      <c r="E948" t="str">
        <f>VLOOKUP(tbl_Sales[[#This Row],[Customer_ID]],tbl_Customers[],5,0)</f>
        <v>South</v>
      </c>
      <c r="F948" t="s">
        <v>8552</v>
      </c>
      <c r="G948" t="str">
        <f>VLOOKUP(Sales_Data!$F948,tbl_Products[],2,FALSE)</f>
        <v>Product_5</v>
      </c>
      <c r="H948" t="str">
        <f>VLOOKUP(tbl_Sales[[#This Row],[Product_ID]],tbl_Products[],3,0)</f>
        <v>Health</v>
      </c>
      <c r="I948">
        <v>1</v>
      </c>
      <c r="J948" s="10">
        <f>VLOOKUP(tbl_Sales[[#This Row],[Product_ID]],tbl_Products[],4,0)</f>
        <v>35.39</v>
      </c>
      <c r="K948" s="6">
        <v>28.8</v>
      </c>
      <c r="L948" s="6">
        <f>tbl_Sales[[#This Row],[Price_per_Unit]]*tbl_Sales[[#This Row],[Quantity]]</f>
        <v>28.8</v>
      </c>
      <c r="M948" s="6">
        <f>tbl_Sales[[#This Row],[Cost_per_Unit]]*tbl_Sales[[#This Row],[Quantity]]</f>
        <v>35.39</v>
      </c>
      <c r="N948" s="6">
        <f>tbl_Sales[[#This Row],[Sales]]-tbl_Sales[[#This Row],[Total_Cost]]</f>
        <v>-6.59</v>
      </c>
    </row>
    <row r="949" spans="1:14">
      <c r="A949" t="s">
        <v>953</v>
      </c>
      <c r="B949" s="4">
        <v>45237</v>
      </c>
      <c r="C949" t="s">
        <v>7729</v>
      </c>
      <c r="D949" t="str">
        <f>VLOOKUP(Sales_Data!$C949,tbl_Customers[],2,FALSE)</f>
        <v>Customer_1397</v>
      </c>
      <c r="E949" t="str">
        <f>VLOOKUP(tbl_Sales[[#This Row],[Customer_ID]],tbl_Customers[],5,0)</f>
        <v>East</v>
      </c>
      <c r="F949" t="s">
        <v>8514</v>
      </c>
      <c r="G949" t="str">
        <f>VLOOKUP(Sales_Data!$F949,tbl_Products[],2,FALSE)</f>
        <v>Product_2</v>
      </c>
      <c r="H949" t="str">
        <f>VLOOKUP(tbl_Sales[[#This Row],[Product_ID]],tbl_Products[],3,0)</f>
        <v>Health</v>
      </c>
      <c r="I949">
        <v>9</v>
      </c>
      <c r="J949" s="10">
        <f>VLOOKUP(tbl_Sales[[#This Row],[Product_ID]],tbl_Products[],4,0)</f>
        <v>12.41</v>
      </c>
      <c r="K949" s="6">
        <v>54.29</v>
      </c>
      <c r="L949" s="6">
        <f>tbl_Sales[[#This Row],[Price_per_Unit]]*tbl_Sales[[#This Row],[Quantity]]</f>
        <v>488.61</v>
      </c>
      <c r="M949" s="6">
        <f>tbl_Sales[[#This Row],[Cost_per_Unit]]*tbl_Sales[[#This Row],[Quantity]]</f>
        <v>111.69</v>
      </c>
      <c r="N949" s="6">
        <f>tbl_Sales[[#This Row],[Sales]]-tbl_Sales[[#This Row],[Total_Cost]]</f>
        <v>376.92</v>
      </c>
    </row>
    <row r="950" spans="1:14">
      <c r="A950" t="s">
        <v>954</v>
      </c>
      <c r="B950" s="4">
        <v>45232</v>
      </c>
      <c r="C950" t="s">
        <v>7730</v>
      </c>
      <c r="D950" t="str">
        <f>VLOOKUP(Sales_Data!$C950,tbl_Customers[],2,FALSE)</f>
        <v>Customer_621</v>
      </c>
      <c r="E950" t="str">
        <f>VLOOKUP(tbl_Sales[[#This Row],[Customer_ID]],tbl_Customers[],5,0)</f>
        <v>East</v>
      </c>
      <c r="F950" t="s">
        <v>8523</v>
      </c>
      <c r="G950" t="str">
        <f>VLOOKUP(Sales_Data!$F950,tbl_Products[],2,FALSE)</f>
        <v>Product_32</v>
      </c>
      <c r="H950" t="str">
        <f>VLOOKUP(tbl_Sales[[#This Row],[Product_ID]],tbl_Products[],3,0)</f>
        <v>Home Goods</v>
      </c>
      <c r="I950">
        <v>1</v>
      </c>
      <c r="J950" s="10">
        <f>VLOOKUP(tbl_Sales[[#This Row],[Product_ID]],tbl_Products[],4,0)</f>
        <v>24.03</v>
      </c>
      <c r="K950" s="6">
        <v>71.680000000000007</v>
      </c>
      <c r="L950" s="6">
        <f>tbl_Sales[[#This Row],[Price_per_Unit]]*tbl_Sales[[#This Row],[Quantity]]</f>
        <v>71.680000000000007</v>
      </c>
      <c r="M950" s="6">
        <f>tbl_Sales[[#This Row],[Cost_per_Unit]]*tbl_Sales[[#This Row],[Quantity]]</f>
        <v>24.03</v>
      </c>
      <c r="N950" s="6">
        <f>tbl_Sales[[#This Row],[Sales]]-tbl_Sales[[#This Row],[Total_Cost]]</f>
        <v>47.650000000000006</v>
      </c>
    </row>
    <row r="951" spans="1:14">
      <c r="A951" t="s">
        <v>955</v>
      </c>
      <c r="B951" s="4">
        <v>45243</v>
      </c>
      <c r="C951" t="s">
        <v>7424</v>
      </c>
      <c r="D951" t="str">
        <f>VLOOKUP(Sales_Data!$C951,tbl_Customers[],2,FALSE)</f>
        <v>Customer_821</v>
      </c>
      <c r="E951" t="str">
        <f>VLOOKUP(tbl_Sales[[#This Row],[Customer_ID]],tbl_Customers[],5,0)</f>
        <v>West</v>
      </c>
      <c r="F951" t="s">
        <v>8549</v>
      </c>
      <c r="G951" t="str">
        <f>VLOOKUP(Sales_Data!$F951,tbl_Products[],2,FALSE)</f>
        <v>Product_18</v>
      </c>
      <c r="H951" t="str">
        <f>VLOOKUP(tbl_Sales[[#This Row],[Product_ID]],tbl_Products[],3,0)</f>
        <v>Health</v>
      </c>
      <c r="I951">
        <v>4</v>
      </c>
      <c r="J951" s="10">
        <f>VLOOKUP(tbl_Sales[[#This Row],[Product_ID]],tbl_Products[],4,0)</f>
        <v>41.18</v>
      </c>
      <c r="K951" s="6">
        <v>57.45</v>
      </c>
      <c r="L951" s="6">
        <f>tbl_Sales[[#This Row],[Price_per_Unit]]*tbl_Sales[[#This Row],[Quantity]]</f>
        <v>229.8</v>
      </c>
      <c r="M951" s="6">
        <f>tbl_Sales[[#This Row],[Cost_per_Unit]]*tbl_Sales[[#This Row],[Quantity]]</f>
        <v>164.72</v>
      </c>
      <c r="N951" s="6">
        <f>tbl_Sales[[#This Row],[Sales]]-tbl_Sales[[#This Row],[Total_Cost]]</f>
        <v>65.080000000000013</v>
      </c>
    </row>
    <row r="952" spans="1:14">
      <c r="A952" t="s">
        <v>956</v>
      </c>
      <c r="B952" s="4">
        <v>45042</v>
      </c>
      <c r="C952" t="s">
        <v>7731</v>
      </c>
      <c r="D952" t="str">
        <f>VLOOKUP(Sales_Data!$C952,tbl_Customers[],2,FALSE)</f>
        <v>Customer_114</v>
      </c>
      <c r="E952" t="str">
        <f>VLOOKUP(tbl_Sales[[#This Row],[Customer_ID]],tbl_Customers[],5,0)</f>
        <v>South</v>
      </c>
      <c r="F952" t="s">
        <v>8529</v>
      </c>
      <c r="G952" t="str">
        <f>VLOOKUP(Sales_Data!$F952,tbl_Products[],2,FALSE)</f>
        <v>Product_49</v>
      </c>
      <c r="H952" t="str">
        <f>VLOOKUP(tbl_Sales[[#This Row],[Product_ID]],tbl_Products[],3,0)</f>
        <v>Toys</v>
      </c>
      <c r="I952">
        <v>5</v>
      </c>
      <c r="J952" s="10">
        <f>VLOOKUP(tbl_Sales[[#This Row],[Product_ID]],tbl_Products[],4,0)</f>
        <v>44.18</v>
      </c>
      <c r="K952" s="6">
        <v>53.11</v>
      </c>
      <c r="L952" s="6">
        <f>tbl_Sales[[#This Row],[Price_per_Unit]]*tbl_Sales[[#This Row],[Quantity]]</f>
        <v>265.55</v>
      </c>
      <c r="M952" s="6">
        <f>tbl_Sales[[#This Row],[Cost_per_Unit]]*tbl_Sales[[#This Row],[Quantity]]</f>
        <v>220.9</v>
      </c>
      <c r="N952" s="6">
        <f>tbl_Sales[[#This Row],[Sales]]-tbl_Sales[[#This Row],[Total_Cost]]</f>
        <v>44.650000000000006</v>
      </c>
    </row>
    <row r="953" spans="1:14">
      <c r="A953" t="s">
        <v>957</v>
      </c>
      <c r="B953" s="4">
        <v>45194</v>
      </c>
      <c r="C953" t="s">
        <v>7193</v>
      </c>
      <c r="D953" t="str">
        <f>VLOOKUP(Sales_Data!$C953,tbl_Customers[],2,FALSE)</f>
        <v>Customer_1295</v>
      </c>
      <c r="E953" t="str">
        <f>VLOOKUP(tbl_Sales[[#This Row],[Customer_ID]],tbl_Customers[],5,0)</f>
        <v>West</v>
      </c>
      <c r="F953" t="s">
        <v>8520</v>
      </c>
      <c r="G953" t="str">
        <f>VLOOKUP(Sales_Data!$F953,tbl_Products[],2,FALSE)</f>
        <v>Product_29</v>
      </c>
      <c r="H953" t="str">
        <f>VLOOKUP(tbl_Sales[[#This Row],[Product_ID]],tbl_Products[],3,0)</f>
        <v>Home Goods</v>
      </c>
      <c r="I953">
        <v>9</v>
      </c>
      <c r="J953" s="10">
        <f>VLOOKUP(tbl_Sales[[#This Row],[Product_ID]],tbl_Products[],4,0)</f>
        <v>9.64</v>
      </c>
      <c r="K953" s="6">
        <v>38.64</v>
      </c>
      <c r="L953" s="6">
        <f>tbl_Sales[[#This Row],[Price_per_Unit]]*tbl_Sales[[#This Row],[Quantity]]</f>
        <v>347.76</v>
      </c>
      <c r="M953" s="6">
        <f>tbl_Sales[[#This Row],[Cost_per_Unit]]*tbl_Sales[[#This Row],[Quantity]]</f>
        <v>86.76</v>
      </c>
      <c r="N953" s="6">
        <f>tbl_Sales[[#This Row],[Sales]]-tbl_Sales[[#This Row],[Total_Cost]]</f>
        <v>261</v>
      </c>
    </row>
    <row r="954" spans="1:14">
      <c r="A954" t="s">
        <v>958</v>
      </c>
      <c r="B954" s="4">
        <v>45121</v>
      </c>
      <c r="C954" t="s">
        <v>7732</v>
      </c>
      <c r="D954" t="str">
        <f>VLOOKUP(Sales_Data!$C954,tbl_Customers[],2,FALSE)</f>
        <v>Customer_1326</v>
      </c>
      <c r="E954" t="str">
        <f>VLOOKUP(tbl_Sales[[#This Row],[Customer_ID]],tbl_Customers[],5,0)</f>
        <v>South</v>
      </c>
      <c r="F954" t="s">
        <v>8550</v>
      </c>
      <c r="G954" t="str">
        <f>VLOOKUP(Sales_Data!$F954,tbl_Products[],2,FALSE)</f>
        <v>Product_26</v>
      </c>
      <c r="H954" t="str">
        <f>VLOOKUP(tbl_Sales[[#This Row],[Product_ID]],tbl_Products[],3,0)</f>
        <v>Health</v>
      </c>
      <c r="I954">
        <v>4</v>
      </c>
      <c r="J954" s="10">
        <f>VLOOKUP(tbl_Sales[[#This Row],[Product_ID]],tbl_Products[],4,0)</f>
        <v>31.77</v>
      </c>
      <c r="K954" s="6">
        <v>41.48</v>
      </c>
      <c r="L954" s="6">
        <f>tbl_Sales[[#This Row],[Price_per_Unit]]*tbl_Sales[[#This Row],[Quantity]]</f>
        <v>165.92</v>
      </c>
      <c r="M954" s="6">
        <f>tbl_Sales[[#This Row],[Cost_per_Unit]]*tbl_Sales[[#This Row],[Quantity]]</f>
        <v>127.08</v>
      </c>
      <c r="N954" s="6">
        <f>tbl_Sales[[#This Row],[Sales]]-tbl_Sales[[#This Row],[Total_Cost]]</f>
        <v>38.839999999999989</v>
      </c>
    </row>
    <row r="955" spans="1:14">
      <c r="A955" t="s">
        <v>959</v>
      </c>
      <c r="B955" s="4">
        <v>45157</v>
      </c>
      <c r="C955" t="s">
        <v>7021</v>
      </c>
      <c r="D955" t="str">
        <f>VLOOKUP(Sales_Data!$C955,tbl_Customers[],2,FALSE)</f>
        <v>Customer_186</v>
      </c>
      <c r="E955" t="str">
        <f>VLOOKUP(tbl_Sales[[#This Row],[Customer_ID]],tbl_Customers[],5,0)</f>
        <v>West</v>
      </c>
      <c r="F955" t="s">
        <v>8533</v>
      </c>
      <c r="G955" t="str">
        <f>VLOOKUP(Sales_Data!$F955,tbl_Products[],2,FALSE)</f>
        <v>Product_34</v>
      </c>
      <c r="H955" t="str">
        <f>VLOOKUP(tbl_Sales[[#This Row],[Product_ID]],tbl_Products[],3,0)</f>
        <v>Electronics</v>
      </c>
      <c r="I955">
        <v>8</v>
      </c>
      <c r="J955" s="10">
        <f>VLOOKUP(tbl_Sales[[#This Row],[Product_ID]],tbl_Products[],4,0)</f>
        <v>21.9</v>
      </c>
      <c r="K955" s="6">
        <v>39.47</v>
      </c>
      <c r="L955" s="6">
        <f>tbl_Sales[[#This Row],[Price_per_Unit]]*tbl_Sales[[#This Row],[Quantity]]</f>
        <v>315.76</v>
      </c>
      <c r="M955" s="6">
        <f>tbl_Sales[[#This Row],[Cost_per_Unit]]*tbl_Sales[[#This Row],[Quantity]]</f>
        <v>175.2</v>
      </c>
      <c r="N955" s="6">
        <f>tbl_Sales[[#This Row],[Sales]]-tbl_Sales[[#This Row],[Total_Cost]]</f>
        <v>140.56</v>
      </c>
    </row>
    <row r="956" spans="1:14">
      <c r="A956" t="s">
        <v>960</v>
      </c>
      <c r="B956" s="4">
        <v>45153</v>
      </c>
      <c r="C956" t="s">
        <v>7733</v>
      </c>
      <c r="D956" t="str">
        <f>VLOOKUP(Sales_Data!$C956,tbl_Customers[],2,FALSE)</f>
        <v>Customer_749</v>
      </c>
      <c r="E956" t="str">
        <f>VLOOKUP(tbl_Sales[[#This Row],[Customer_ID]],tbl_Customers[],5,0)</f>
        <v>West</v>
      </c>
      <c r="F956" t="s">
        <v>8493</v>
      </c>
      <c r="G956" t="str">
        <f>VLOOKUP(Sales_Data!$F956,tbl_Products[],2,FALSE)</f>
        <v>Product_61</v>
      </c>
      <c r="H956" t="str">
        <f>VLOOKUP(tbl_Sales[[#This Row],[Product_ID]],tbl_Products[],3,0)</f>
        <v>Health</v>
      </c>
      <c r="I956">
        <v>4</v>
      </c>
      <c r="J956" s="10">
        <f>VLOOKUP(tbl_Sales[[#This Row],[Product_ID]],tbl_Products[],4,0)</f>
        <v>47.78</v>
      </c>
      <c r="K956" s="6">
        <v>95.25</v>
      </c>
      <c r="L956" s="6">
        <f>tbl_Sales[[#This Row],[Price_per_Unit]]*tbl_Sales[[#This Row],[Quantity]]</f>
        <v>381</v>
      </c>
      <c r="M956" s="6">
        <f>tbl_Sales[[#This Row],[Cost_per_Unit]]*tbl_Sales[[#This Row],[Quantity]]</f>
        <v>191.12</v>
      </c>
      <c r="N956" s="6">
        <f>tbl_Sales[[#This Row],[Sales]]-tbl_Sales[[#This Row],[Total_Cost]]</f>
        <v>189.88</v>
      </c>
    </row>
    <row r="957" spans="1:14">
      <c r="A957" t="s">
        <v>961</v>
      </c>
      <c r="B957" s="4">
        <v>45079</v>
      </c>
      <c r="C957" t="s">
        <v>7269</v>
      </c>
      <c r="D957" t="str">
        <f>VLOOKUP(Sales_Data!$C957,tbl_Customers[],2,FALSE)</f>
        <v>Customer_1095</v>
      </c>
      <c r="E957" t="str">
        <f>VLOOKUP(tbl_Sales[[#This Row],[Customer_ID]],tbl_Customers[],5,0)</f>
        <v>West</v>
      </c>
      <c r="F957" t="s">
        <v>8542</v>
      </c>
      <c r="G957" t="str">
        <f>VLOOKUP(Sales_Data!$F957,tbl_Products[],2,FALSE)</f>
        <v>Product_20</v>
      </c>
      <c r="H957" t="str">
        <f>VLOOKUP(tbl_Sales[[#This Row],[Product_ID]],tbl_Products[],3,0)</f>
        <v>Electronics</v>
      </c>
      <c r="I957">
        <v>7</v>
      </c>
      <c r="J957" s="10">
        <f>VLOOKUP(tbl_Sales[[#This Row],[Product_ID]],tbl_Products[],4,0)</f>
        <v>19.98</v>
      </c>
      <c r="K957" s="6">
        <v>98.52</v>
      </c>
      <c r="L957" s="6">
        <f>tbl_Sales[[#This Row],[Price_per_Unit]]*tbl_Sales[[#This Row],[Quantity]]</f>
        <v>689.64</v>
      </c>
      <c r="M957" s="6">
        <f>tbl_Sales[[#This Row],[Cost_per_Unit]]*tbl_Sales[[#This Row],[Quantity]]</f>
        <v>139.86000000000001</v>
      </c>
      <c r="N957" s="6">
        <f>tbl_Sales[[#This Row],[Sales]]-tbl_Sales[[#This Row],[Total_Cost]]</f>
        <v>549.78</v>
      </c>
    </row>
    <row r="958" spans="1:14">
      <c r="A958" t="s">
        <v>962</v>
      </c>
      <c r="B958" s="4">
        <v>45228</v>
      </c>
      <c r="C958" t="s">
        <v>7300</v>
      </c>
      <c r="D958" t="str">
        <f>VLOOKUP(Sales_Data!$C958,tbl_Customers[],2,FALSE)</f>
        <v>Customer_697</v>
      </c>
      <c r="E958" t="str">
        <f>VLOOKUP(tbl_Sales[[#This Row],[Customer_ID]],tbl_Customers[],5,0)</f>
        <v>North</v>
      </c>
      <c r="F958" t="s">
        <v>8508</v>
      </c>
      <c r="G958" t="str">
        <f>VLOOKUP(Sales_Data!$F958,tbl_Products[],2,FALSE)</f>
        <v>Product_63</v>
      </c>
      <c r="H958" t="str">
        <f>VLOOKUP(tbl_Sales[[#This Row],[Product_ID]],tbl_Products[],3,0)</f>
        <v>Electronics</v>
      </c>
      <c r="I958">
        <v>5</v>
      </c>
      <c r="J958" s="10">
        <f>VLOOKUP(tbl_Sales[[#This Row],[Product_ID]],tbl_Products[],4,0)</f>
        <v>40</v>
      </c>
      <c r="K958" s="6">
        <v>25.5</v>
      </c>
      <c r="L958" s="6">
        <f>tbl_Sales[[#This Row],[Price_per_Unit]]*tbl_Sales[[#This Row],[Quantity]]</f>
        <v>127.5</v>
      </c>
      <c r="M958" s="6">
        <f>tbl_Sales[[#This Row],[Cost_per_Unit]]*tbl_Sales[[#This Row],[Quantity]]</f>
        <v>200</v>
      </c>
      <c r="N958" s="6">
        <f>tbl_Sales[[#This Row],[Sales]]-tbl_Sales[[#This Row],[Total_Cost]]</f>
        <v>-72.5</v>
      </c>
    </row>
    <row r="959" spans="1:14">
      <c r="A959" t="s">
        <v>963</v>
      </c>
      <c r="B959" s="4">
        <v>45146</v>
      </c>
      <c r="C959" t="s">
        <v>7734</v>
      </c>
      <c r="D959" t="str">
        <f>VLOOKUP(Sales_Data!$C959,tbl_Customers[],2,FALSE)</f>
        <v>Customer_165</v>
      </c>
      <c r="E959" t="str">
        <f>VLOOKUP(tbl_Sales[[#This Row],[Customer_ID]],tbl_Customers[],5,0)</f>
        <v>North</v>
      </c>
      <c r="F959" t="s">
        <v>8558</v>
      </c>
      <c r="G959" t="str">
        <f>VLOOKUP(Sales_Data!$F959,tbl_Products[],2,FALSE)</f>
        <v>Product_24</v>
      </c>
      <c r="H959" t="str">
        <f>VLOOKUP(tbl_Sales[[#This Row],[Product_ID]],tbl_Products[],3,0)</f>
        <v>Apparel</v>
      </c>
      <c r="I959">
        <v>1</v>
      </c>
      <c r="J959" s="10">
        <f>VLOOKUP(tbl_Sales[[#This Row],[Product_ID]],tbl_Products[],4,0)</f>
        <v>47.62</v>
      </c>
      <c r="K959" s="6">
        <v>56.34</v>
      </c>
      <c r="L959" s="6">
        <f>tbl_Sales[[#This Row],[Price_per_Unit]]*tbl_Sales[[#This Row],[Quantity]]</f>
        <v>56.34</v>
      </c>
      <c r="M959" s="6">
        <f>tbl_Sales[[#This Row],[Cost_per_Unit]]*tbl_Sales[[#This Row],[Quantity]]</f>
        <v>47.62</v>
      </c>
      <c r="N959" s="6">
        <f>tbl_Sales[[#This Row],[Sales]]-tbl_Sales[[#This Row],[Total_Cost]]</f>
        <v>8.720000000000006</v>
      </c>
    </row>
    <row r="960" spans="1:14">
      <c r="A960" t="s">
        <v>964</v>
      </c>
      <c r="B960" s="4">
        <v>45083</v>
      </c>
      <c r="C960" t="s">
        <v>7735</v>
      </c>
      <c r="D960" t="str">
        <f>VLOOKUP(Sales_Data!$C960,tbl_Customers[],2,FALSE)</f>
        <v>Customer_942</v>
      </c>
      <c r="E960" t="str">
        <f>VLOOKUP(tbl_Sales[[#This Row],[Customer_ID]],tbl_Customers[],5,0)</f>
        <v>North</v>
      </c>
      <c r="F960" t="s">
        <v>8521</v>
      </c>
      <c r="G960" t="str">
        <f>VLOOKUP(Sales_Data!$F960,tbl_Products[],2,FALSE)</f>
        <v>Product_64</v>
      </c>
      <c r="H960" t="str">
        <f>VLOOKUP(tbl_Sales[[#This Row],[Product_ID]],tbl_Products[],3,0)</f>
        <v>Home Goods</v>
      </c>
      <c r="I960">
        <v>6</v>
      </c>
      <c r="J960" s="10">
        <f>VLOOKUP(tbl_Sales[[#This Row],[Product_ID]],tbl_Products[],4,0)</f>
        <v>16.21</v>
      </c>
      <c r="K960" s="6">
        <v>59.16</v>
      </c>
      <c r="L960" s="6">
        <f>tbl_Sales[[#This Row],[Price_per_Unit]]*tbl_Sales[[#This Row],[Quantity]]</f>
        <v>354.96</v>
      </c>
      <c r="M960" s="6">
        <f>tbl_Sales[[#This Row],[Cost_per_Unit]]*tbl_Sales[[#This Row],[Quantity]]</f>
        <v>97.26</v>
      </c>
      <c r="N960" s="6">
        <f>tbl_Sales[[#This Row],[Sales]]-tbl_Sales[[#This Row],[Total_Cost]]</f>
        <v>257.7</v>
      </c>
    </row>
    <row r="961" spans="1:14">
      <c r="A961" t="s">
        <v>965</v>
      </c>
      <c r="B961" s="4">
        <v>45218</v>
      </c>
      <c r="C961" t="s">
        <v>7736</v>
      </c>
      <c r="D961" t="str">
        <f>VLOOKUP(Sales_Data!$C961,tbl_Customers[],2,FALSE)</f>
        <v>Customer_594</v>
      </c>
      <c r="E961" t="str">
        <f>VLOOKUP(tbl_Sales[[#This Row],[Customer_ID]],tbl_Customers[],5,0)</f>
        <v>South</v>
      </c>
      <c r="F961" t="s">
        <v>8540</v>
      </c>
      <c r="G961" t="str">
        <f>VLOOKUP(Sales_Data!$F961,tbl_Products[],2,FALSE)</f>
        <v>Product_37</v>
      </c>
      <c r="H961" t="str">
        <f>VLOOKUP(tbl_Sales[[#This Row],[Product_ID]],tbl_Products[],3,0)</f>
        <v>Toys</v>
      </c>
      <c r="I961">
        <v>4</v>
      </c>
      <c r="J961" s="10">
        <f>VLOOKUP(tbl_Sales[[#This Row],[Product_ID]],tbl_Products[],4,0)</f>
        <v>29.86</v>
      </c>
      <c r="K961" s="6">
        <v>34.85</v>
      </c>
      <c r="L961" s="6">
        <f>tbl_Sales[[#This Row],[Price_per_Unit]]*tbl_Sales[[#This Row],[Quantity]]</f>
        <v>139.4</v>
      </c>
      <c r="M961" s="6">
        <f>tbl_Sales[[#This Row],[Cost_per_Unit]]*tbl_Sales[[#This Row],[Quantity]]</f>
        <v>119.44</v>
      </c>
      <c r="N961" s="6">
        <f>tbl_Sales[[#This Row],[Sales]]-tbl_Sales[[#This Row],[Total_Cost]]</f>
        <v>19.960000000000008</v>
      </c>
    </row>
    <row r="962" spans="1:14">
      <c r="A962" t="s">
        <v>966</v>
      </c>
      <c r="B962" s="4">
        <v>45244</v>
      </c>
      <c r="C962" t="s">
        <v>7680</v>
      </c>
      <c r="D962" t="str">
        <f>VLOOKUP(Sales_Data!$C962,tbl_Customers[],2,FALSE)</f>
        <v>Customer_1327</v>
      </c>
      <c r="E962" t="str">
        <f>VLOOKUP(tbl_Sales[[#This Row],[Customer_ID]],tbl_Customers[],5,0)</f>
        <v>West</v>
      </c>
      <c r="F962" t="s">
        <v>8563</v>
      </c>
      <c r="G962" t="str">
        <f>VLOOKUP(Sales_Data!$F962,tbl_Products[],2,FALSE)</f>
        <v>Product_17</v>
      </c>
      <c r="H962" t="str">
        <f>VLOOKUP(tbl_Sales[[#This Row],[Product_ID]],tbl_Products[],3,0)</f>
        <v>Toys</v>
      </c>
      <c r="I962">
        <v>3</v>
      </c>
      <c r="J962" s="10">
        <f>VLOOKUP(tbl_Sales[[#This Row],[Product_ID]],tbl_Products[],4,0)</f>
        <v>36.229999999999997</v>
      </c>
      <c r="K962" s="6">
        <v>87.08</v>
      </c>
      <c r="L962" s="6">
        <f>tbl_Sales[[#This Row],[Price_per_Unit]]*tbl_Sales[[#This Row],[Quantity]]</f>
        <v>261.24</v>
      </c>
      <c r="M962" s="6">
        <f>tbl_Sales[[#This Row],[Cost_per_Unit]]*tbl_Sales[[#This Row],[Quantity]]</f>
        <v>108.69</v>
      </c>
      <c r="N962" s="6">
        <f>tbl_Sales[[#This Row],[Sales]]-tbl_Sales[[#This Row],[Total_Cost]]</f>
        <v>152.55000000000001</v>
      </c>
    </row>
    <row r="963" spans="1:14">
      <c r="A963" t="s">
        <v>967</v>
      </c>
      <c r="B963" s="4">
        <v>44957</v>
      </c>
      <c r="C963" t="s">
        <v>7087</v>
      </c>
      <c r="D963" t="str">
        <f>VLOOKUP(Sales_Data!$C963,tbl_Customers[],2,FALSE)</f>
        <v>Customer_416</v>
      </c>
      <c r="E963" t="str">
        <f>VLOOKUP(tbl_Sales[[#This Row],[Customer_ID]],tbl_Customers[],5,0)</f>
        <v>South</v>
      </c>
      <c r="F963" t="s">
        <v>8550</v>
      </c>
      <c r="G963" t="str">
        <f>VLOOKUP(Sales_Data!$F963,tbl_Products[],2,FALSE)</f>
        <v>Product_26</v>
      </c>
      <c r="H963" t="str">
        <f>VLOOKUP(tbl_Sales[[#This Row],[Product_ID]],tbl_Products[],3,0)</f>
        <v>Health</v>
      </c>
      <c r="I963">
        <v>8</v>
      </c>
      <c r="J963" s="10">
        <f>VLOOKUP(tbl_Sales[[#This Row],[Product_ID]],tbl_Products[],4,0)</f>
        <v>31.77</v>
      </c>
      <c r="K963" s="6">
        <v>36.03</v>
      </c>
      <c r="L963" s="6">
        <f>tbl_Sales[[#This Row],[Price_per_Unit]]*tbl_Sales[[#This Row],[Quantity]]</f>
        <v>288.24</v>
      </c>
      <c r="M963" s="6">
        <f>tbl_Sales[[#This Row],[Cost_per_Unit]]*tbl_Sales[[#This Row],[Quantity]]</f>
        <v>254.16</v>
      </c>
      <c r="N963" s="6">
        <f>tbl_Sales[[#This Row],[Sales]]-tbl_Sales[[#This Row],[Total_Cost]]</f>
        <v>34.080000000000013</v>
      </c>
    </row>
    <row r="964" spans="1:14">
      <c r="A964" t="s">
        <v>968</v>
      </c>
      <c r="B964" s="4">
        <v>45239</v>
      </c>
      <c r="C964" t="s">
        <v>7737</v>
      </c>
      <c r="D964" t="str">
        <f>VLOOKUP(Sales_Data!$C964,tbl_Customers[],2,FALSE)</f>
        <v>Customer_362</v>
      </c>
      <c r="E964" t="str">
        <f>VLOOKUP(tbl_Sales[[#This Row],[Customer_ID]],tbl_Customers[],5,0)</f>
        <v>North</v>
      </c>
      <c r="F964" t="s">
        <v>8527</v>
      </c>
      <c r="G964" t="str">
        <f>VLOOKUP(Sales_Data!$F964,tbl_Products[],2,FALSE)</f>
        <v>Product_12</v>
      </c>
      <c r="H964" t="str">
        <f>VLOOKUP(tbl_Sales[[#This Row],[Product_ID]],tbl_Products[],3,0)</f>
        <v>Toys</v>
      </c>
      <c r="I964">
        <v>4</v>
      </c>
      <c r="J964" s="10">
        <f>VLOOKUP(tbl_Sales[[#This Row],[Product_ID]],tbl_Products[],4,0)</f>
        <v>8.02</v>
      </c>
      <c r="K964" s="6">
        <v>9.0399999999999991</v>
      </c>
      <c r="L964" s="6">
        <f>tbl_Sales[[#This Row],[Price_per_Unit]]*tbl_Sales[[#This Row],[Quantity]]</f>
        <v>36.159999999999997</v>
      </c>
      <c r="M964" s="6">
        <f>tbl_Sales[[#This Row],[Cost_per_Unit]]*tbl_Sales[[#This Row],[Quantity]]</f>
        <v>32.08</v>
      </c>
      <c r="N964" s="6">
        <f>tbl_Sales[[#This Row],[Sales]]-tbl_Sales[[#This Row],[Total_Cost]]</f>
        <v>4.0799999999999983</v>
      </c>
    </row>
    <row r="965" spans="1:14">
      <c r="A965" t="s">
        <v>969</v>
      </c>
      <c r="B965" s="4">
        <v>44977</v>
      </c>
      <c r="C965" t="s">
        <v>7738</v>
      </c>
      <c r="D965" t="str">
        <f>VLOOKUP(Sales_Data!$C965,tbl_Customers[],2,FALSE)</f>
        <v>Customer_1136</v>
      </c>
      <c r="E965" t="str">
        <f>VLOOKUP(tbl_Sales[[#This Row],[Customer_ID]],tbl_Customers[],5,0)</f>
        <v>West</v>
      </c>
      <c r="F965" t="s">
        <v>8516</v>
      </c>
      <c r="G965" t="str">
        <f>VLOOKUP(Sales_Data!$F965,tbl_Products[],2,FALSE)</f>
        <v>Product_67</v>
      </c>
      <c r="H965" t="str">
        <f>VLOOKUP(tbl_Sales[[#This Row],[Product_ID]],tbl_Products[],3,0)</f>
        <v>Toys</v>
      </c>
      <c r="I965">
        <v>9</v>
      </c>
      <c r="J965" s="10">
        <f>VLOOKUP(tbl_Sales[[#This Row],[Product_ID]],tbl_Products[],4,0)</f>
        <v>13.68</v>
      </c>
      <c r="K965" s="6">
        <v>40.08</v>
      </c>
      <c r="L965" s="6">
        <f>tbl_Sales[[#This Row],[Price_per_Unit]]*tbl_Sales[[#This Row],[Quantity]]</f>
        <v>360.71999999999997</v>
      </c>
      <c r="M965" s="6">
        <f>tbl_Sales[[#This Row],[Cost_per_Unit]]*tbl_Sales[[#This Row],[Quantity]]</f>
        <v>123.12</v>
      </c>
      <c r="N965" s="6">
        <f>tbl_Sales[[#This Row],[Sales]]-tbl_Sales[[#This Row],[Total_Cost]]</f>
        <v>237.59999999999997</v>
      </c>
    </row>
    <row r="966" spans="1:14">
      <c r="A966" t="s">
        <v>970</v>
      </c>
      <c r="B966" s="4">
        <v>45033</v>
      </c>
      <c r="C966" t="s">
        <v>7739</v>
      </c>
      <c r="D966" t="str">
        <f>VLOOKUP(Sales_Data!$C966,tbl_Customers[],2,FALSE)</f>
        <v>Customer_81</v>
      </c>
      <c r="E966" t="str">
        <f>VLOOKUP(tbl_Sales[[#This Row],[Customer_ID]],tbl_Customers[],5,0)</f>
        <v>East</v>
      </c>
      <c r="F966" t="s">
        <v>8546</v>
      </c>
      <c r="G966" t="str">
        <f>VLOOKUP(Sales_Data!$F966,tbl_Products[],2,FALSE)</f>
        <v>Product_28</v>
      </c>
      <c r="H966" t="str">
        <f>VLOOKUP(tbl_Sales[[#This Row],[Product_ID]],tbl_Products[],3,0)</f>
        <v>Toys</v>
      </c>
      <c r="I966">
        <v>7</v>
      </c>
      <c r="J966" s="10">
        <f>VLOOKUP(tbl_Sales[[#This Row],[Product_ID]],tbl_Products[],4,0)</f>
        <v>23.58</v>
      </c>
      <c r="K966" s="6">
        <v>86.03</v>
      </c>
      <c r="L966" s="6">
        <f>tbl_Sales[[#This Row],[Price_per_Unit]]*tbl_Sales[[#This Row],[Quantity]]</f>
        <v>602.21</v>
      </c>
      <c r="M966" s="6">
        <f>tbl_Sales[[#This Row],[Cost_per_Unit]]*tbl_Sales[[#This Row],[Quantity]]</f>
        <v>165.06</v>
      </c>
      <c r="N966" s="6">
        <f>tbl_Sales[[#This Row],[Sales]]-tbl_Sales[[#This Row],[Total_Cost]]</f>
        <v>437.15000000000003</v>
      </c>
    </row>
    <row r="967" spans="1:14">
      <c r="A967" t="s">
        <v>971</v>
      </c>
      <c r="B967" s="4">
        <v>45247</v>
      </c>
      <c r="C967" t="s">
        <v>7059</v>
      </c>
      <c r="D967" t="str">
        <f>VLOOKUP(Sales_Data!$C967,tbl_Customers[],2,FALSE)</f>
        <v>Customer_787</v>
      </c>
      <c r="E967" t="str">
        <f>VLOOKUP(tbl_Sales[[#This Row],[Customer_ID]],tbl_Customers[],5,0)</f>
        <v>North</v>
      </c>
      <c r="F967" t="s">
        <v>8548</v>
      </c>
      <c r="G967" t="str">
        <f>VLOOKUP(Sales_Data!$F967,tbl_Products[],2,FALSE)</f>
        <v>Product_1</v>
      </c>
      <c r="H967" t="str">
        <f>VLOOKUP(tbl_Sales[[#This Row],[Product_ID]],tbl_Products[],3,0)</f>
        <v>Apparel</v>
      </c>
      <c r="I967">
        <v>2</v>
      </c>
      <c r="J967" s="10">
        <f>VLOOKUP(tbl_Sales[[#This Row],[Product_ID]],tbl_Products[],4,0)</f>
        <v>21.45</v>
      </c>
      <c r="K967" s="6">
        <v>67.739999999999995</v>
      </c>
      <c r="L967" s="6">
        <f>tbl_Sales[[#This Row],[Price_per_Unit]]*tbl_Sales[[#This Row],[Quantity]]</f>
        <v>135.47999999999999</v>
      </c>
      <c r="M967" s="6">
        <f>tbl_Sales[[#This Row],[Cost_per_Unit]]*tbl_Sales[[#This Row],[Quantity]]</f>
        <v>42.9</v>
      </c>
      <c r="N967" s="6">
        <f>tbl_Sales[[#This Row],[Sales]]-tbl_Sales[[#This Row],[Total_Cost]]</f>
        <v>92.579999999999984</v>
      </c>
    </row>
    <row r="968" spans="1:14">
      <c r="A968" t="s">
        <v>972</v>
      </c>
      <c r="B968" s="4">
        <v>45035</v>
      </c>
      <c r="C968" t="s">
        <v>7138</v>
      </c>
      <c r="D968" t="str">
        <f>VLOOKUP(Sales_Data!$C968,tbl_Customers[],2,FALSE)</f>
        <v>Customer_1354</v>
      </c>
      <c r="E968" t="str">
        <f>VLOOKUP(tbl_Sales[[#This Row],[Customer_ID]],tbl_Customers[],5,0)</f>
        <v>East</v>
      </c>
      <c r="F968" t="s">
        <v>8525</v>
      </c>
      <c r="G968" t="str">
        <f>VLOOKUP(Sales_Data!$F968,tbl_Products[],2,FALSE)</f>
        <v>Product_56</v>
      </c>
      <c r="H968" t="str">
        <f>VLOOKUP(tbl_Sales[[#This Row],[Product_ID]],tbl_Products[],3,0)</f>
        <v>Apparel</v>
      </c>
      <c r="I968">
        <v>4</v>
      </c>
      <c r="J968" s="10">
        <f>VLOOKUP(tbl_Sales[[#This Row],[Product_ID]],tbl_Products[],4,0)</f>
        <v>3.21</v>
      </c>
      <c r="K968" s="6">
        <v>84.61</v>
      </c>
      <c r="L968" s="6">
        <f>tbl_Sales[[#This Row],[Price_per_Unit]]*tbl_Sales[[#This Row],[Quantity]]</f>
        <v>338.44</v>
      </c>
      <c r="M968" s="6">
        <f>tbl_Sales[[#This Row],[Cost_per_Unit]]*tbl_Sales[[#This Row],[Quantity]]</f>
        <v>12.84</v>
      </c>
      <c r="N968" s="6">
        <f>tbl_Sales[[#This Row],[Sales]]-tbl_Sales[[#This Row],[Total_Cost]]</f>
        <v>325.60000000000002</v>
      </c>
    </row>
    <row r="969" spans="1:14">
      <c r="A969" t="s">
        <v>973</v>
      </c>
      <c r="B969" s="4">
        <v>45062</v>
      </c>
      <c r="C969" t="s">
        <v>7740</v>
      </c>
      <c r="D969" t="str">
        <f>VLOOKUP(Sales_Data!$C969,tbl_Customers[],2,FALSE)</f>
        <v>Customer_392</v>
      </c>
      <c r="E969" t="str">
        <f>VLOOKUP(tbl_Sales[[#This Row],[Customer_ID]],tbl_Customers[],5,0)</f>
        <v>West</v>
      </c>
      <c r="F969" t="s">
        <v>8545</v>
      </c>
      <c r="G969" t="str">
        <f>VLOOKUP(Sales_Data!$F969,tbl_Products[],2,FALSE)</f>
        <v>Product_9</v>
      </c>
      <c r="H969" t="str">
        <f>VLOOKUP(tbl_Sales[[#This Row],[Product_ID]],tbl_Products[],3,0)</f>
        <v>Apparel</v>
      </c>
      <c r="I969">
        <v>9</v>
      </c>
      <c r="J969" s="10">
        <f>VLOOKUP(tbl_Sales[[#This Row],[Product_ID]],tbl_Products[],4,0)</f>
        <v>14.27</v>
      </c>
      <c r="K969" s="6">
        <v>85.18</v>
      </c>
      <c r="L969" s="6">
        <f>tbl_Sales[[#This Row],[Price_per_Unit]]*tbl_Sales[[#This Row],[Quantity]]</f>
        <v>766.62000000000012</v>
      </c>
      <c r="M969" s="6">
        <f>tbl_Sales[[#This Row],[Cost_per_Unit]]*tbl_Sales[[#This Row],[Quantity]]</f>
        <v>128.43</v>
      </c>
      <c r="N969" s="6">
        <f>tbl_Sales[[#This Row],[Sales]]-tbl_Sales[[#This Row],[Total_Cost]]</f>
        <v>638.19000000000005</v>
      </c>
    </row>
    <row r="970" spans="1:14">
      <c r="A970" t="s">
        <v>974</v>
      </c>
      <c r="B970" s="4">
        <v>45265</v>
      </c>
      <c r="C970" t="s">
        <v>7149</v>
      </c>
      <c r="D970" t="str">
        <f>VLOOKUP(Sales_Data!$C970,tbl_Customers[],2,FALSE)</f>
        <v>Customer_613</v>
      </c>
      <c r="E970" t="str">
        <f>VLOOKUP(tbl_Sales[[#This Row],[Customer_ID]],tbl_Customers[],5,0)</f>
        <v>North</v>
      </c>
      <c r="F970" t="s">
        <v>8508</v>
      </c>
      <c r="G970" t="str">
        <f>VLOOKUP(Sales_Data!$F970,tbl_Products[],2,FALSE)</f>
        <v>Product_63</v>
      </c>
      <c r="H970" t="str">
        <f>VLOOKUP(tbl_Sales[[#This Row],[Product_ID]],tbl_Products[],3,0)</f>
        <v>Electronics</v>
      </c>
      <c r="I970">
        <v>7</v>
      </c>
      <c r="J970" s="10">
        <f>VLOOKUP(tbl_Sales[[#This Row],[Product_ID]],tbl_Products[],4,0)</f>
        <v>40</v>
      </c>
      <c r="K970" s="6">
        <v>33.93</v>
      </c>
      <c r="L970" s="6">
        <f>tbl_Sales[[#This Row],[Price_per_Unit]]*tbl_Sales[[#This Row],[Quantity]]</f>
        <v>237.51</v>
      </c>
      <c r="M970" s="6">
        <f>tbl_Sales[[#This Row],[Cost_per_Unit]]*tbl_Sales[[#This Row],[Quantity]]</f>
        <v>280</v>
      </c>
      <c r="N970" s="6">
        <f>tbl_Sales[[#This Row],[Sales]]-tbl_Sales[[#This Row],[Total_Cost]]</f>
        <v>-42.490000000000009</v>
      </c>
    </row>
    <row r="971" spans="1:14">
      <c r="A971" t="s">
        <v>975</v>
      </c>
      <c r="B971" s="4">
        <v>44968</v>
      </c>
      <c r="C971" t="s">
        <v>7027</v>
      </c>
      <c r="D971" t="str">
        <f>VLOOKUP(Sales_Data!$C971,tbl_Customers[],2,FALSE)</f>
        <v>Customer_1426</v>
      </c>
      <c r="E971" t="str">
        <f>VLOOKUP(tbl_Sales[[#This Row],[Customer_ID]],tbl_Customers[],5,0)</f>
        <v>North</v>
      </c>
      <c r="F971" t="s">
        <v>8543</v>
      </c>
      <c r="G971" t="str">
        <f>VLOOKUP(Sales_Data!$F971,tbl_Products[],2,FALSE)</f>
        <v>Product_72</v>
      </c>
      <c r="H971" t="str">
        <f>VLOOKUP(tbl_Sales[[#This Row],[Product_ID]],tbl_Products[],3,0)</f>
        <v>Toys</v>
      </c>
      <c r="I971">
        <v>8</v>
      </c>
      <c r="J971" s="10">
        <f>VLOOKUP(tbl_Sales[[#This Row],[Product_ID]],tbl_Products[],4,0)</f>
        <v>23.2</v>
      </c>
      <c r="K971" s="6">
        <v>49.17</v>
      </c>
      <c r="L971" s="6">
        <f>tbl_Sales[[#This Row],[Price_per_Unit]]*tbl_Sales[[#This Row],[Quantity]]</f>
        <v>393.36</v>
      </c>
      <c r="M971" s="6">
        <f>tbl_Sales[[#This Row],[Cost_per_Unit]]*tbl_Sales[[#This Row],[Quantity]]</f>
        <v>185.6</v>
      </c>
      <c r="N971" s="6">
        <f>tbl_Sales[[#This Row],[Sales]]-tbl_Sales[[#This Row],[Total_Cost]]</f>
        <v>207.76000000000002</v>
      </c>
    </row>
    <row r="972" spans="1:14">
      <c r="A972" t="s">
        <v>976</v>
      </c>
      <c r="B972" s="4">
        <v>45007</v>
      </c>
      <c r="C972" t="s">
        <v>7470</v>
      </c>
      <c r="D972" t="str">
        <f>VLOOKUP(Sales_Data!$C972,tbl_Customers[],2,FALSE)</f>
        <v>Customer_799</v>
      </c>
      <c r="E972" t="str">
        <f>VLOOKUP(tbl_Sales[[#This Row],[Customer_ID]],tbl_Customers[],5,0)</f>
        <v>East</v>
      </c>
      <c r="F972" t="s">
        <v>8526</v>
      </c>
      <c r="G972" t="str">
        <f>VLOOKUP(Sales_Data!$F972,tbl_Products[],2,FALSE)</f>
        <v>Product_27</v>
      </c>
      <c r="H972" t="str">
        <f>VLOOKUP(tbl_Sales[[#This Row],[Product_ID]],tbl_Products[],3,0)</f>
        <v>Home Goods</v>
      </c>
      <c r="I972">
        <v>9</v>
      </c>
      <c r="J972" s="10">
        <f>VLOOKUP(tbl_Sales[[#This Row],[Product_ID]],tbl_Products[],4,0)</f>
        <v>35.53</v>
      </c>
      <c r="K972" s="6">
        <v>27.45</v>
      </c>
      <c r="L972" s="6">
        <f>tbl_Sales[[#This Row],[Price_per_Unit]]*tbl_Sales[[#This Row],[Quantity]]</f>
        <v>247.04999999999998</v>
      </c>
      <c r="M972" s="6">
        <f>tbl_Sales[[#This Row],[Cost_per_Unit]]*tbl_Sales[[#This Row],[Quantity]]</f>
        <v>319.77</v>
      </c>
      <c r="N972" s="6">
        <f>tbl_Sales[[#This Row],[Sales]]-tbl_Sales[[#This Row],[Total_Cost]]</f>
        <v>-72.72</v>
      </c>
    </row>
    <row r="973" spans="1:14">
      <c r="A973" t="s">
        <v>977</v>
      </c>
      <c r="B973" s="4">
        <v>45049</v>
      </c>
      <c r="C973" t="s">
        <v>7741</v>
      </c>
      <c r="D973" t="str">
        <f>VLOOKUP(Sales_Data!$C973,tbl_Customers[],2,FALSE)</f>
        <v>Customer_219</v>
      </c>
      <c r="E973" t="str">
        <f>VLOOKUP(tbl_Sales[[#This Row],[Customer_ID]],tbl_Customers[],5,0)</f>
        <v>East</v>
      </c>
      <c r="F973" t="s">
        <v>8532</v>
      </c>
      <c r="G973" t="str">
        <f>VLOOKUP(Sales_Data!$F973,tbl_Products[],2,FALSE)</f>
        <v>Product_23</v>
      </c>
      <c r="H973" t="str">
        <f>VLOOKUP(tbl_Sales[[#This Row],[Product_ID]],tbl_Products[],3,0)</f>
        <v>Apparel</v>
      </c>
      <c r="I973">
        <v>7</v>
      </c>
      <c r="J973" s="10">
        <f>VLOOKUP(tbl_Sales[[#This Row],[Product_ID]],tbl_Products[],4,0)</f>
        <v>2.85</v>
      </c>
      <c r="K973" s="6">
        <v>11.67</v>
      </c>
      <c r="L973" s="6">
        <f>tbl_Sales[[#This Row],[Price_per_Unit]]*tbl_Sales[[#This Row],[Quantity]]</f>
        <v>81.69</v>
      </c>
      <c r="M973" s="6">
        <f>tbl_Sales[[#This Row],[Cost_per_Unit]]*tbl_Sales[[#This Row],[Quantity]]</f>
        <v>19.95</v>
      </c>
      <c r="N973" s="6">
        <f>tbl_Sales[[#This Row],[Sales]]-tbl_Sales[[#This Row],[Total_Cost]]</f>
        <v>61.739999999999995</v>
      </c>
    </row>
    <row r="974" spans="1:14">
      <c r="A974" t="s">
        <v>978</v>
      </c>
      <c r="B974" s="4">
        <v>45015</v>
      </c>
      <c r="C974" t="s">
        <v>7561</v>
      </c>
      <c r="D974" t="str">
        <f>VLOOKUP(Sales_Data!$C974,tbl_Customers[],2,FALSE)</f>
        <v>Customer_1292</v>
      </c>
      <c r="E974" t="str">
        <f>VLOOKUP(tbl_Sales[[#This Row],[Customer_ID]],tbl_Customers[],5,0)</f>
        <v>West</v>
      </c>
      <c r="F974" t="s">
        <v>8552</v>
      </c>
      <c r="G974" t="str">
        <f>VLOOKUP(Sales_Data!$F974,tbl_Products[],2,FALSE)</f>
        <v>Product_5</v>
      </c>
      <c r="H974" t="str">
        <f>VLOOKUP(tbl_Sales[[#This Row],[Product_ID]],tbl_Products[],3,0)</f>
        <v>Health</v>
      </c>
      <c r="I974">
        <v>4</v>
      </c>
      <c r="J974" s="10">
        <f>VLOOKUP(tbl_Sales[[#This Row],[Product_ID]],tbl_Products[],4,0)</f>
        <v>35.39</v>
      </c>
      <c r="K974" s="6">
        <v>49.64</v>
      </c>
      <c r="L974" s="6">
        <f>tbl_Sales[[#This Row],[Price_per_Unit]]*tbl_Sales[[#This Row],[Quantity]]</f>
        <v>198.56</v>
      </c>
      <c r="M974" s="6">
        <f>tbl_Sales[[#This Row],[Cost_per_Unit]]*tbl_Sales[[#This Row],[Quantity]]</f>
        <v>141.56</v>
      </c>
      <c r="N974" s="6">
        <f>tbl_Sales[[#This Row],[Sales]]-tbl_Sales[[#This Row],[Total_Cost]]</f>
        <v>57</v>
      </c>
    </row>
    <row r="975" spans="1:14">
      <c r="A975" t="s">
        <v>979</v>
      </c>
      <c r="B975" s="4">
        <v>45209</v>
      </c>
      <c r="C975" t="s">
        <v>7175</v>
      </c>
      <c r="D975" t="str">
        <f>VLOOKUP(Sales_Data!$C975,tbl_Customers[],2,FALSE)</f>
        <v>Customer_1411</v>
      </c>
      <c r="E975" t="str">
        <f>VLOOKUP(tbl_Sales[[#This Row],[Customer_ID]],tbl_Customers[],5,0)</f>
        <v>South</v>
      </c>
      <c r="F975" t="s">
        <v>8535</v>
      </c>
      <c r="G975" t="str">
        <f>VLOOKUP(Sales_Data!$F975,tbl_Products[],2,FALSE)</f>
        <v>Product_54</v>
      </c>
      <c r="H975" t="str">
        <f>VLOOKUP(tbl_Sales[[#This Row],[Product_ID]],tbl_Products[],3,0)</f>
        <v>Apparel</v>
      </c>
      <c r="I975">
        <v>1</v>
      </c>
      <c r="J975" s="10">
        <f>VLOOKUP(tbl_Sales[[#This Row],[Product_ID]],tbl_Products[],4,0)</f>
        <v>1.35</v>
      </c>
      <c r="K975" s="6">
        <v>13.33</v>
      </c>
      <c r="L975" s="6">
        <f>tbl_Sales[[#This Row],[Price_per_Unit]]*tbl_Sales[[#This Row],[Quantity]]</f>
        <v>13.33</v>
      </c>
      <c r="M975" s="6">
        <f>tbl_Sales[[#This Row],[Cost_per_Unit]]*tbl_Sales[[#This Row],[Quantity]]</f>
        <v>1.35</v>
      </c>
      <c r="N975" s="6">
        <f>tbl_Sales[[#This Row],[Sales]]-tbl_Sales[[#This Row],[Total_Cost]]</f>
        <v>11.98</v>
      </c>
    </row>
    <row r="976" spans="1:14">
      <c r="A976" t="s">
        <v>980</v>
      </c>
      <c r="B976" s="4">
        <v>44965</v>
      </c>
      <c r="C976" t="s">
        <v>7493</v>
      </c>
      <c r="D976" t="str">
        <f>VLOOKUP(Sales_Data!$C976,tbl_Customers[],2,FALSE)</f>
        <v>Customer_736</v>
      </c>
      <c r="E976" t="str">
        <f>VLOOKUP(tbl_Sales[[#This Row],[Customer_ID]],tbl_Customers[],5,0)</f>
        <v>South</v>
      </c>
      <c r="F976" t="s">
        <v>8533</v>
      </c>
      <c r="G976" t="str">
        <f>VLOOKUP(Sales_Data!$F976,tbl_Products[],2,FALSE)</f>
        <v>Product_34</v>
      </c>
      <c r="H976" t="str">
        <f>VLOOKUP(tbl_Sales[[#This Row],[Product_ID]],tbl_Products[],3,0)</f>
        <v>Electronics</v>
      </c>
      <c r="I976">
        <v>7</v>
      </c>
      <c r="J976" s="10">
        <f>VLOOKUP(tbl_Sales[[#This Row],[Product_ID]],tbl_Products[],4,0)</f>
        <v>21.9</v>
      </c>
      <c r="K976" s="6">
        <v>52.12</v>
      </c>
      <c r="L976" s="6">
        <f>tbl_Sales[[#This Row],[Price_per_Unit]]*tbl_Sales[[#This Row],[Quantity]]</f>
        <v>364.84</v>
      </c>
      <c r="M976" s="6">
        <f>tbl_Sales[[#This Row],[Cost_per_Unit]]*tbl_Sales[[#This Row],[Quantity]]</f>
        <v>153.29999999999998</v>
      </c>
      <c r="N976" s="6">
        <f>tbl_Sales[[#This Row],[Sales]]-tbl_Sales[[#This Row],[Total_Cost]]</f>
        <v>211.54</v>
      </c>
    </row>
    <row r="977" spans="1:14">
      <c r="A977" t="s">
        <v>981</v>
      </c>
      <c r="B977" s="4">
        <v>45007</v>
      </c>
      <c r="C977" t="s">
        <v>7445</v>
      </c>
      <c r="D977" t="str">
        <f>VLOOKUP(Sales_Data!$C977,tbl_Customers[],2,FALSE)</f>
        <v>Customer_997</v>
      </c>
      <c r="E977" t="str">
        <f>VLOOKUP(tbl_Sales[[#This Row],[Customer_ID]],tbl_Customers[],5,0)</f>
        <v>South</v>
      </c>
      <c r="F977" t="s">
        <v>8529</v>
      </c>
      <c r="G977" t="str">
        <f>VLOOKUP(Sales_Data!$F977,tbl_Products[],2,FALSE)</f>
        <v>Product_49</v>
      </c>
      <c r="H977" t="str">
        <f>VLOOKUP(tbl_Sales[[#This Row],[Product_ID]],tbl_Products[],3,0)</f>
        <v>Toys</v>
      </c>
      <c r="I977">
        <v>8</v>
      </c>
      <c r="J977" s="10">
        <f>VLOOKUP(tbl_Sales[[#This Row],[Product_ID]],tbl_Products[],4,0)</f>
        <v>44.18</v>
      </c>
      <c r="K977" s="6">
        <v>19.21</v>
      </c>
      <c r="L977" s="6">
        <f>tbl_Sales[[#This Row],[Price_per_Unit]]*tbl_Sales[[#This Row],[Quantity]]</f>
        <v>153.68</v>
      </c>
      <c r="M977" s="6">
        <f>tbl_Sales[[#This Row],[Cost_per_Unit]]*tbl_Sales[[#This Row],[Quantity]]</f>
        <v>353.44</v>
      </c>
      <c r="N977" s="6">
        <f>tbl_Sales[[#This Row],[Sales]]-tbl_Sales[[#This Row],[Total_Cost]]</f>
        <v>-199.76</v>
      </c>
    </row>
    <row r="978" spans="1:14">
      <c r="A978" t="s">
        <v>982</v>
      </c>
      <c r="B978" s="4">
        <v>44928</v>
      </c>
      <c r="C978" t="s">
        <v>7520</v>
      </c>
      <c r="D978" t="str">
        <f>VLOOKUP(Sales_Data!$C978,tbl_Customers[],2,FALSE)</f>
        <v>Customer_174</v>
      </c>
      <c r="E978" t="str">
        <f>VLOOKUP(tbl_Sales[[#This Row],[Customer_ID]],tbl_Customers[],5,0)</f>
        <v>South</v>
      </c>
      <c r="F978" t="s">
        <v>8537</v>
      </c>
      <c r="G978" t="str">
        <f>VLOOKUP(Sales_Data!$F978,tbl_Products[],2,FALSE)</f>
        <v>Product_75</v>
      </c>
      <c r="H978" t="str">
        <f>VLOOKUP(tbl_Sales[[#This Row],[Product_ID]],tbl_Products[],3,0)</f>
        <v>Electronics</v>
      </c>
      <c r="I978">
        <v>8</v>
      </c>
      <c r="J978" s="10">
        <f>VLOOKUP(tbl_Sales[[#This Row],[Product_ID]],tbl_Products[],4,0)</f>
        <v>2.25</v>
      </c>
      <c r="K978" s="6">
        <v>23.35</v>
      </c>
      <c r="L978" s="6">
        <f>tbl_Sales[[#This Row],[Price_per_Unit]]*tbl_Sales[[#This Row],[Quantity]]</f>
        <v>186.8</v>
      </c>
      <c r="M978" s="6">
        <f>tbl_Sales[[#This Row],[Cost_per_Unit]]*tbl_Sales[[#This Row],[Quantity]]</f>
        <v>18</v>
      </c>
      <c r="N978" s="6">
        <f>tbl_Sales[[#This Row],[Sales]]-tbl_Sales[[#This Row],[Total_Cost]]</f>
        <v>168.8</v>
      </c>
    </row>
    <row r="979" spans="1:14">
      <c r="A979" t="s">
        <v>983</v>
      </c>
      <c r="B979" s="4">
        <v>45136</v>
      </c>
      <c r="C979" t="s">
        <v>7742</v>
      </c>
      <c r="D979" t="str">
        <f>VLOOKUP(Sales_Data!$C979,tbl_Customers[],2,FALSE)</f>
        <v>Customer_1296</v>
      </c>
      <c r="E979" t="str">
        <f>VLOOKUP(tbl_Sales[[#This Row],[Customer_ID]],tbl_Customers[],5,0)</f>
        <v>North</v>
      </c>
      <c r="F979" t="s">
        <v>8565</v>
      </c>
      <c r="G979" t="str">
        <f>VLOOKUP(Sales_Data!$F979,tbl_Products[],2,FALSE)</f>
        <v>Product_31</v>
      </c>
      <c r="H979" t="str">
        <f>VLOOKUP(tbl_Sales[[#This Row],[Product_ID]],tbl_Products[],3,0)</f>
        <v>Apparel</v>
      </c>
      <c r="I979">
        <v>2</v>
      </c>
      <c r="J979" s="10">
        <f>VLOOKUP(tbl_Sales[[#This Row],[Product_ID]],tbl_Products[],4,0)</f>
        <v>3.66</v>
      </c>
      <c r="K979" s="6">
        <v>68.650000000000006</v>
      </c>
      <c r="L979" s="6">
        <f>tbl_Sales[[#This Row],[Price_per_Unit]]*tbl_Sales[[#This Row],[Quantity]]</f>
        <v>137.30000000000001</v>
      </c>
      <c r="M979" s="6">
        <f>tbl_Sales[[#This Row],[Cost_per_Unit]]*tbl_Sales[[#This Row],[Quantity]]</f>
        <v>7.32</v>
      </c>
      <c r="N979" s="6">
        <f>tbl_Sales[[#This Row],[Sales]]-tbl_Sales[[#This Row],[Total_Cost]]</f>
        <v>129.98000000000002</v>
      </c>
    </row>
    <row r="980" spans="1:14">
      <c r="A980" t="s">
        <v>984</v>
      </c>
      <c r="B980" s="4">
        <v>45157</v>
      </c>
      <c r="C980" t="s">
        <v>7743</v>
      </c>
      <c r="D980" t="str">
        <f>VLOOKUP(Sales_Data!$C980,tbl_Customers[],2,FALSE)</f>
        <v>Customer_897</v>
      </c>
      <c r="E980" t="str">
        <f>VLOOKUP(tbl_Sales[[#This Row],[Customer_ID]],tbl_Customers[],5,0)</f>
        <v>West</v>
      </c>
      <c r="F980" t="s">
        <v>8509</v>
      </c>
      <c r="G980" t="str">
        <f>VLOOKUP(Sales_Data!$F980,tbl_Products[],2,FALSE)</f>
        <v>Product_45</v>
      </c>
      <c r="H980" t="str">
        <f>VLOOKUP(tbl_Sales[[#This Row],[Product_ID]],tbl_Products[],3,0)</f>
        <v>Home Goods</v>
      </c>
      <c r="I980">
        <v>4</v>
      </c>
      <c r="J980" s="10">
        <f>VLOOKUP(tbl_Sales[[#This Row],[Product_ID]],tbl_Products[],4,0)</f>
        <v>47.88</v>
      </c>
      <c r="K980" s="6">
        <v>6.55</v>
      </c>
      <c r="L980" s="6">
        <f>tbl_Sales[[#This Row],[Price_per_Unit]]*tbl_Sales[[#This Row],[Quantity]]</f>
        <v>26.2</v>
      </c>
      <c r="M980" s="6">
        <f>tbl_Sales[[#This Row],[Cost_per_Unit]]*tbl_Sales[[#This Row],[Quantity]]</f>
        <v>191.52</v>
      </c>
      <c r="N980" s="6">
        <f>tbl_Sales[[#This Row],[Sales]]-tbl_Sales[[#This Row],[Total_Cost]]</f>
        <v>-165.32000000000002</v>
      </c>
    </row>
    <row r="981" spans="1:14">
      <c r="A981" t="s">
        <v>985</v>
      </c>
      <c r="B981" s="4">
        <v>45279</v>
      </c>
      <c r="C981" t="s">
        <v>7744</v>
      </c>
      <c r="D981" t="str">
        <f>VLOOKUP(Sales_Data!$C981,tbl_Customers[],2,FALSE)</f>
        <v>Customer_389</v>
      </c>
      <c r="E981" t="str">
        <f>VLOOKUP(tbl_Sales[[#This Row],[Customer_ID]],tbl_Customers[],5,0)</f>
        <v>West</v>
      </c>
      <c r="F981" t="s">
        <v>8517</v>
      </c>
      <c r="G981" t="str">
        <f>VLOOKUP(Sales_Data!$F981,tbl_Products[],2,FALSE)</f>
        <v>Product_62</v>
      </c>
      <c r="H981" t="str">
        <f>VLOOKUP(tbl_Sales[[#This Row],[Product_ID]],tbl_Products[],3,0)</f>
        <v>Health</v>
      </c>
      <c r="I981">
        <v>5</v>
      </c>
      <c r="J981" s="10">
        <f>VLOOKUP(tbl_Sales[[#This Row],[Product_ID]],tbl_Products[],4,0)</f>
        <v>24.52</v>
      </c>
      <c r="K981" s="6">
        <v>69.989999999999995</v>
      </c>
      <c r="L981" s="6">
        <f>tbl_Sales[[#This Row],[Price_per_Unit]]*tbl_Sales[[#This Row],[Quantity]]</f>
        <v>349.95</v>
      </c>
      <c r="M981" s="6">
        <f>tbl_Sales[[#This Row],[Cost_per_Unit]]*tbl_Sales[[#This Row],[Quantity]]</f>
        <v>122.6</v>
      </c>
      <c r="N981" s="6">
        <f>tbl_Sales[[#This Row],[Sales]]-tbl_Sales[[#This Row],[Total_Cost]]</f>
        <v>227.35</v>
      </c>
    </row>
    <row r="982" spans="1:14">
      <c r="A982" t="s">
        <v>986</v>
      </c>
      <c r="B982" s="4">
        <v>45231</v>
      </c>
      <c r="C982" t="s">
        <v>7745</v>
      </c>
      <c r="D982" t="str">
        <f>VLOOKUP(Sales_Data!$C982,tbl_Customers[],2,FALSE)</f>
        <v>Customer_287</v>
      </c>
      <c r="E982" t="str">
        <f>VLOOKUP(tbl_Sales[[#This Row],[Customer_ID]],tbl_Customers[],5,0)</f>
        <v>West</v>
      </c>
      <c r="F982" t="s">
        <v>8500</v>
      </c>
      <c r="G982" t="str">
        <f>VLOOKUP(Sales_Data!$F982,tbl_Products[],2,FALSE)</f>
        <v>Product_68</v>
      </c>
      <c r="H982" t="str">
        <f>VLOOKUP(tbl_Sales[[#This Row],[Product_ID]],tbl_Products[],3,0)</f>
        <v>Home Goods</v>
      </c>
      <c r="I982">
        <v>7</v>
      </c>
      <c r="J982" s="10">
        <f>VLOOKUP(tbl_Sales[[#This Row],[Product_ID]],tbl_Products[],4,0)</f>
        <v>17.45</v>
      </c>
      <c r="K982" s="6">
        <v>67.05</v>
      </c>
      <c r="L982" s="6">
        <f>tbl_Sales[[#This Row],[Price_per_Unit]]*tbl_Sales[[#This Row],[Quantity]]</f>
        <v>469.34999999999997</v>
      </c>
      <c r="M982" s="6">
        <f>tbl_Sales[[#This Row],[Cost_per_Unit]]*tbl_Sales[[#This Row],[Quantity]]</f>
        <v>122.14999999999999</v>
      </c>
      <c r="N982" s="6">
        <f>tbl_Sales[[#This Row],[Sales]]-tbl_Sales[[#This Row],[Total_Cost]]</f>
        <v>347.2</v>
      </c>
    </row>
    <row r="983" spans="1:14">
      <c r="A983" t="s">
        <v>987</v>
      </c>
      <c r="B983" s="4">
        <v>45167</v>
      </c>
      <c r="C983" t="s">
        <v>7147</v>
      </c>
      <c r="D983" t="str">
        <f>VLOOKUP(Sales_Data!$C983,tbl_Customers[],2,FALSE)</f>
        <v>Customer_74</v>
      </c>
      <c r="E983" t="str">
        <f>VLOOKUP(tbl_Sales[[#This Row],[Customer_ID]],tbl_Customers[],5,0)</f>
        <v>North</v>
      </c>
      <c r="F983" t="s">
        <v>8558</v>
      </c>
      <c r="G983" t="str">
        <f>VLOOKUP(Sales_Data!$F983,tbl_Products[],2,FALSE)</f>
        <v>Product_24</v>
      </c>
      <c r="H983" t="str">
        <f>VLOOKUP(tbl_Sales[[#This Row],[Product_ID]],tbl_Products[],3,0)</f>
        <v>Apparel</v>
      </c>
      <c r="I983">
        <v>7</v>
      </c>
      <c r="J983" s="10">
        <f>VLOOKUP(tbl_Sales[[#This Row],[Product_ID]],tbl_Products[],4,0)</f>
        <v>47.62</v>
      </c>
      <c r="K983" s="6">
        <v>67.7</v>
      </c>
      <c r="L983" s="6">
        <f>tbl_Sales[[#This Row],[Price_per_Unit]]*tbl_Sales[[#This Row],[Quantity]]</f>
        <v>473.90000000000003</v>
      </c>
      <c r="M983" s="6">
        <f>tbl_Sales[[#This Row],[Cost_per_Unit]]*tbl_Sales[[#This Row],[Quantity]]</f>
        <v>333.34</v>
      </c>
      <c r="N983" s="6">
        <f>tbl_Sales[[#This Row],[Sales]]-tbl_Sales[[#This Row],[Total_Cost]]</f>
        <v>140.56000000000006</v>
      </c>
    </row>
    <row r="984" spans="1:14">
      <c r="A984" t="s">
        <v>988</v>
      </c>
      <c r="B984" s="4">
        <v>45076</v>
      </c>
      <c r="C984" t="s">
        <v>7668</v>
      </c>
      <c r="D984" t="str">
        <f>VLOOKUP(Sales_Data!$C984,tbl_Customers[],2,FALSE)</f>
        <v>Customer_396</v>
      </c>
      <c r="E984" t="str">
        <f>VLOOKUP(tbl_Sales[[#This Row],[Customer_ID]],tbl_Customers[],5,0)</f>
        <v>West</v>
      </c>
      <c r="F984" t="s">
        <v>8505</v>
      </c>
      <c r="G984" t="str">
        <f>VLOOKUP(Sales_Data!$F984,tbl_Products[],2,FALSE)</f>
        <v>Product_39</v>
      </c>
      <c r="H984" t="str">
        <f>VLOOKUP(tbl_Sales[[#This Row],[Product_ID]],tbl_Products[],3,0)</f>
        <v>Toys</v>
      </c>
      <c r="I984">
        <v>9</v>
      </c>
      <c r="J984" s="10">
        <f>VLOOKUP(tbl_Sales[[#This Row],[Product_ID]],tbl_Products[],4,0)</f>
        <v>32.950000000000003</v>
      </c>
      <c r="K984" s="6">
        <v>80.88</v>
      </c>
      <c r="L984" s="6">
        <f>tbl_Sales[[#This Row],[Price_per_Unit]]*tbl_Sales[[#This Row],[Quantity]]</f>
        <v>727.92</v>
      </c>
      <c r="M984" s="6">
        <f>tbl_Sales[[#This Row],[Cost_per_Unit]]*tbl_Sales[[#This Row],[Quantity]]</f>
        <v>296.55</v>
      </c>
      <c r="N984" s="6">
        <f>tbl_Sales[[#This Row],[Sales]]-tbl_Sales[[#This Row],[Total_Cost]]</f>
        <v>431.36999999999995</v>
      </c>
    </row>
    <row r="985" spans="1:14">
      <c r="A985" t="s">
        <v>989</v>
      </c>
      <c r="B985" s="4">
        <v>44943</v>
      </c>
      <c r="C985" t="s">
        <v>7034</v>
      </c>
      <c r="D985" t="str">
        <f>VLOOKUP(Sales_Data!$C985,tbl_Customers[],2,FALSE)</f>
        <v>Customer_52</v>
      </c>
      <c r="E985" t="str">
        <f>VLOOKUP(tbl_Sales[[#This Row],[Customer_ID]],tbl_Customers[],5,0)</f>
        <v>East</v>
      </c>
      <c r="F985" t="s">
        <v>8499</v>
      </c>
      <c r="G985" t="str">
        <f>VLOOKUP(Sales_Data!$F985,tbl_Products[],2,FALSE)</f>
        <v>Product_30</v>
      </c>
      <c r="H985" t="str">
        <f>VLOOKUP(tbl_Sales[[#This Row],[Product_ID]],tbl_Products[],3,0)</f>
        <v>Apparel</v>
      </c>
      <c r="I985">
        <v>2</v>
      </c>
      <c r="J985" s="10">
        <f>VLOOKUP(tbl_Sales[[#This Row],[Product_ID]],tbl_Products[],4,0)</f>
        <v>49.21</v>
      </c>
      <c r="K985" s="6">
        <v>10.119999999999999</v>
      </c>
      <c r="L985" s="6">
        <f>tbl_Sales[[#This Row],[Price_per_Unit]]*tbl_Sales[[#This Row],[Quantity]]</f>
        <v>20.239999999999998</v>
      </c>
      <c r="M985" s="6">
        <f>tbl_Sales[[#This Row],[Cost_per_Unit]]*tbl_Sales[[#This Row],[Quantity]]</f>
        <v>98.42</v>
      </c>
      <c r="N985" s="6">
        <f>tbl_Sales[[#This Row],[Sales]]-tbl_Sales[[#This Row],[Total_Cost]]</f>
        <v>-78.180000000000007</v>
      </c>
    </row>
    <row r="986" spans="1:14">
      <c r="A986" t="s">
        <v>990</v>
      </c>
      <c r="B986" s="4">
        <v>45045</v>
      </c>
      <c r="C986" t="s">
        <v>7746</v>
      </c>
      <c r="D986" t="str">
        <f>VLOOKUP(Sales_Data!$C986,tbl_Customers[],2,FALSE)</f>
        <v>Customer_1475</v>
      </c>
      <c r="E986" t="str">
        <f>VLOOKUP(tbl_Sales[[#This Row],[Customer_ID]],tbl_Customers[],5,0)</f>
        <v>North</v>
      </c>
      <c r="F986" t="s">
        <v>8498</v>
      </c>
      <c r="G986" t="str">
        <f>VLOOKUP(Sales_Data!$F986,tbl_Products[],2,FALSE)</f>
        <v>Product_38</v>
      </c>
      <c r="H986" t="str">
        <f>VLOOKUP(tbl_Sales[[#This Row],[Product_ID]],tbl_Products[],3,0)</f>
        <v>Toys</v>
      </c>
      <c r="I986">
        <v>8</v>
      </c>
      <c r="J986" s="10">
        <f>VLOOKUP(tbl_Sales[[#This Row],[Product_ID]],tbl_Products[],4,0)</f>
        <v>35.82</v>
      </c>
      <c r="K986" s="6">
        <v>63.55</v>
      </c>
      <c r="L986" s="6">
        <f>tbl_Sales[[#This Row],[Price_per_Unit]]*tbl_Sales[[#This Row],[Quantity]]</f>
        <v>508.4</v>
      </c>
      <c r="M986" s="6">
        <f>tbl_Sales[[#This Row],[Cost_per_Unit]]*tbl_Sales[[#This Row],[Quantity]]</f>
        <v>286.56</v>
      </c>
      <c r="N986" s="6">
        <f>tbl_Sales[[#This Row],[Sales]]-tbl_Sales[[#This Row],[Total_Cost]]</f>
        <v>221.83999999999997</v>
      </c>
    </row>
    <row r="987" spans="1:14">
      <c r="A987" t="s">
        <v>991</v>
      </c>
      <c r="B987" s="4">
        <v>45074</v>
      </c>
      <c r="C987" t="s">
        <v>7747</v>
      </c>
      <c r="D987" t="str">
        <f>VLOOKUP(Sales_Data!$C987,tbl_Customers[],2,FALSE)</f>
        <v>Customer_1215</v>
      </c>
      <c r="E987" t="str">
        <f>VLOOKUP(tbl_Sales[[#This Row],[Customer_ID]],tbl_Customers[],5,0)</f>
        <v>East</v>
      </c>
      <c r="F987" t="s">
        <v>8508</v>
      </c>
      <c r="G987" t="str">
        <f>VLOOKUP(Sales_Data!$F987,tbl_Products[],2,FALSE)</f>
        <v>Product_63</v>
      </c>
      <c r="H987" t="str">
        <f>VLOOKUP(tbl_Sales[[#This Row],[Product_ID]],tbl_Products[],3,0)</f>
        <v>Electronics</v>
      </c>
      <c r="I987">
        <v>9</v>
      </c>
      <c r="J987" s="10">
        <f>VLOOKUP(tbl_Sales[[#This Row],[Product_ID]],tbl_Products[],4,0)</f>
        <v>40</v>
      </c>
      <c r="K987" s="6">
        <v>74.03</v>
      </c>
      <c r="L987" s="6">
        <f>tbl_Sales[[#This Row],[Price_per_Unit]]*tbl_Sales[[#This Row],[Quantity]]</f>
        <v>666.27</v>
      </c>
      <c r="M987" s="6">
        <f>tbl_Sales[[#This Row],[Cost_per_Unit]]*tbl_Sales[[#This Row],[Quantity]]</f>
        <v>360</v>
      </c>
      <c r="N987" s="6">
        <f>tbl_Sales[[#This Row],[Sales]]-tbl_Sales[[#This Row],[Total_Cost]]</f>
        <v>306.27</v>
      </c>
    </row>
    <row r="988" spans="1:14">
      <c r="A988" t="s">
        <v>992</v>
      </c>
      <c r="B988" s="4">
        <v>45288</v>
      </c>
      <c r="C988" t="s">
        <v>7426</v>
      </c>
      <c r="D988" t="str">
        <f>VLOOKUP(Sales_Data!$C988,tbl_Customers[],2,FALSE)</f>
        <v>Customer_489</v>
      </c>
      <c r="E988" t="str">
        <f>VLOOKUP(tbl_Sales[[#This Row],[Customer_ID]],tbl_Customers[],5,0)</f>
        <v>North</v>
      </c>
      <c r="F988" t="s">
        <v>8508</v>
      </c>
      <c r="G988" t="str">
        <f>VLOOKUP(Sales_Data!$F988,tbl_Products[],2,FALSE)</f>
        <v>Product_63</v>
      </c>
      <c r="H988" t="str">
        <f>VLOOKUP(tbl_Sales[[#This Row],[Product_ID]],tbl_Products[],3,0)</f>
        <v>Electronics</v>
      </c>
      <c r="I988">
        <v>6</v>
      </c>
      <c r="J988" s="10">
        <f>VLOOKUP(tbl_Sales[[#This Row],[Product_ID]],tbl_Products[],4,0)</f>
        <v>40</v>
      </c>
      <c r="K988" s="6">
        <v>45.63</v>
      </c>
      <c r="L988" s="6">
        <f>tbl_Sales[[#This Row],[Price_per_Unit]]*tbl_Sales[[#This Row],[Quantity]]</f>
        <v>273.78000000000003</v>
      </c>
      <c r="M988" s="6">
        <f>tbl_Sales[[#This Row],[Cost_per_Unit]]*tbl_Sales[[#This Row],[Quantity]]</f>
        <v>240</v>
      </c>
      <c r="N988" s="6">
        <f>tbl_Sales[[#This Row],[Sales]]-tbl_Sales[[#This Row],[Total_Cost]]</f>
        <v>33.78000000000003</v>
      </c>
    </row>
    <row r="989" spans="1:14">
      <c r="A989" t="s">
        <v>993</v>
      </c>
      <c r="B989" s="4">
        <v>45071</v>
      </c>
      <c r="C989" t="s">
        <v>7748</v>
      </c>
      <c r="D989" t="str">
        <f>VLOOKUP(Sales_Data!$C989,tbl_Customers[],2,FALSE)</f>
        <v>Customer_1002</v>
      </c>
      <c r="E989" t="str">
        <f>VLOOKUP(tbl_Sales[[#This Row],[Customer_ID]],tbl_Customers[],5,0)</f>
        <v>West</v>
      </c>
      <c r="F989" t="s">
        <v>8534</v>
      </c>
      <c r="G989" t="str">
        <f>VLOOKUP(Sales_Data!$F989,tbl_Products[],2,FALSE)</f>
        <v>Product_51</v>
      </c>
      <c r="H989" t="str">
        <f>VLOOKUP(tbl_Sales[[#This Row],[Product_ID]],tbl_Products[],3,0)</f>
        <v>Electronics</v>
      </c>
      <c r="I989">
        <v>4</v>
      </c>
      <c r="J989" s="10">
        <f>VLOOKUP(tbl_Sales[[#This Row],[Product_ID]],tbl_Products[],4,0)</f>
        <v>45.1</v>
      </c>
      <c r="K989" s="6">
        <v>51.24</v>
      </c>
      <c r="L989" s="6">
        <f>tbl_Sales[[#This Row],[Price_per_Unit]]*tbl_Sales[[#This Row],[Quantity]]</f>
        <v>204.96</v>
      </c>
      <c r="M989" s="6">
        <f>tbl_Sales[[#This Row],[Cost_per_Unit]]*tbl_Sales[[#This Row],[Quantity]]</f>
        <v>180.4</v>
      </c>
      <c r="N989" s="6">
        <f>tbl_Sales[[#This Row],[Sales]]-tbl_Sales[[#This Row],[Total_Cost]]</f>
        <v>24.560000000000002</v>
      </c>
    </row>
    <row r="990" spans="1:14">
      <c r="A990" t="s">
        <v>994</v>
      </c>
      <c r="B990" s="4">
        <v>45286</v>
      </c>
      <c r="C990" t="s">
        <v>7749</v>
      </c>
      <c r="D990" t="str">
        <f>VLOOKUP(Sales_Data!$C990,tbl_Customers[],2,FALSE)</f>
        <v>Customer_797</v>
      </c>
      <c r="E990" t="str">
        <f>VLOOKUP(tbl_Sales[[#This Row],[Customer_ID]],tbl_Customers[],5,0)</f>
        <v>East</v>
      </c>
      <c r="F990" t="s">
        <v>8515</v>
      </c>
      <c r="G990" t="str">
        <f>VLOOKUP(Sales_Data!$F990,tbl_Products[],2,FALSE)</f>
        <v>Product_46</v>
      </c>
      <c r="H990" t="str">
        <f>VLOOKUP(tbl_Sales[[#This Row],[Product_ID]],tbl_Products[],3,0)</f>
        <v>Health</v>
      </c>
      <c r="I990">
        <v>7</v>
      </c>
      <c r="J990" s="10">
        <f>VLOOKUP(tbl_Sales[[#This Row],[Product_ID]],tbl_Products[],4,0)</f>
        <v>19.34</v>
      </c>
      <c r="K990" s="6">
        <v>58.4</v>
      </c>
      <c r="L990" s="6">
        <f>tbl_Sales[[#This Row],[Price_per_Unit]]*tbl_Sales[[#This Row],[Quantity]]</f>
        <v>408.8</v>
      </c>
      <c r="M990" s="6">
        <f>tbl_Sales[[#This Row],[Cost_per_Unit]]*tbl_Sales[[#This Row],[Quantity]]</f>
        <v>135.38</v>
      </c>
      <c r="N990" s="6">
        <f>tbl_Sales[[#This Row],[Sales]]-tbl_Sales[[#This Row],[Total_Cost]]</f>
        <v>273.42</v>
      </c>
    </row>
    <row r="991" spans="1:14">
      <c r="A991" t="s">
        <v>995</v>
      </c>
      <c r="B991" s="4">
        <v>45159</v>
      </c>
      <c r="C991" t="s">
        <v>7750</v>
      </c>
      <c r="D991" t="str">
        <f>VLOOKUP(Sales_Data!$C991,tbl_Customers[],2,FALSE)</f>
        <v>Customer_130</v>
      </c>
      <c r="E991" t="str">
        <f>VLOOKUP(tbl_Sales[[#This Row],[Customer_ID]],tbl_Customers[],5,0)</f>
        <v>East</v>
      </c>
      <c r="F991" t="s">
        <v>8510</v>
      </c>
      <c r="G991" t="str">
        <f>VLOOKUP(Sales_Data!$F991,tbl_Products[],2,FALSE)</f>
        <v>Product_70</v>
      </c>
      <c r="H991" t="str">
        <f>VLOOKUP(tbl_Sales[[#This Row],[Product_ID]],tbl_Products[],3,0)</f>
        <v>Apparel</v>
      </c>
      <c r="I991">
        <v>1</v>
      </c>
      <c r="J991" s="10">
        <f>VLOOKUP(tbl_Sales[[#This Row],[Product_ID]],tbl_Products[],4,0)</f>
        <v>26.74</v>
      </c>
      <c r="K991" s="6">
        <v>84.17</v>
      </c>
      <c r="L991" s="6">
        <f>tbl_Sales[[#This Row],[Price_per_Unit]]*tbl_Sales[[#This Row],[Quantity]]</f>
        <v>84.17</v>
      </c>
      <c r="M991" s="6">
        <f>tbl_Sales[[#This Row],[Cost_per_Unit]]*tbl_Sales[[#This Row],[Quantity]]</f>
        <v>26.74</v>
      </c>
      <c r="N991" s="6">
        <f>tbl_Sales[[#This Row],[Sales]]-tbl_Sales[[#This Row],[Total_Cost]]</f>
        <v>57.430000000000007</v>
      </c>
    </row>
    <row r="992" spans="1:14">
      <c r="A992" t="s">
        <v>996</v>
      </c>
      <c r="B992" s="4">
        <v>44963</v>
      </c>
      <c r="C992" t="s">
        <v>7360</v>
      </c>
      <c r="D992" t="str">
        <f>VLOOKUP(Sales_Data!$C992,tbl_Customers[],2,FALSE)</f>
        <v>Customer_1108</v>
      </c>
      <c r="E992" t="str">
        <f>VLOOKUP(tbl_Sales[[#This Row],[Customer_ID]],tbl_Customers[],5,0)</f>
        <v>West</v>
      </c>
      <c r="F992" t="s">
        <v>8517</v>
      </c>
      <c r="G992" t="str">
        <f>VLOOKUP(Sales_Data!$F992,tbl_Products[],2,FALSE)</f>
        <v>Product_62</v>
      </c>
      <c r="H992" t="str">
        <f>VLOOKUP(tbl_Sales[[#This Row],[Product_ID]],tbl_Products[],3,0)</f>
        <v>Health</v>
      </c>
      <c r="I992">
        <v>1</v>
      </c>
      <c r="J992" s="10">
        <f>VLOOKUP(tbl_Sales[[#This Row],[Product_ID]],tbl_Products[],4,0)</f>
        <v>24.52</v>
      </c>
      <c r="K992" s="6">
        <v>7.61</v>
      </c>
      <c r="L992" s="6">
        <f>tbl_Sales[[#This Row],[Price_per_Unit]]*tbl_Sales[[#This Row],[Quantity]]</f>
        <v>7.61</v>
      </c>
      <c r="M992" s="6">
        <f>tbl_Sales[[#This Row],[Cost_per_Unit]]*tbl_Sales[[#This Row],[Quantity]]</f>
        <v>24.52</v>
      </c>
      <c r="N992" s="6">
        <f>tbl_Sales[[#This Row],[Sales]]-tbl_Sales[[#This Row],[Total_Cost]]</f>
        <v>-16.91</v>
      </c>
    </row>
    <row r="993" spans="1:14">
      <c r="A993" t="s">
        <v>997</v>
      </c>
      <c r="B993" s="4">
        <v>45278</v>
      </c>
      <c r="C993" t="s">
        <v>7703</v>
      </c>
      <c r="D993" t="str">
        <f>VLOOKUP(Sales_Data!$C993,tbl_Customers[],2,FALSE)</f>
        <v>Customer_1318</v>
      </c>
      <c r="E993" t="str">
        <f>VLOOKUP(tbl_Sales[[#This Row],[Customer_ID]],tbl_Customers[],5,0)</f>
        <v>West</v>
      </c>
      <c r="F993" t="s">
        <v>8498</v>
      </c>
      <c r="G993" t="str">
        <f>VLOOKUP(Sales_Data!$F993,tbl_Products[],2,FALSE)</f>
        <v>Product_38</v>
      </c>
      <c r="H993" t="str">
        <f>VLOOKUP(tbl_Sales[[#This Row],[Product_ID]],tbl_Products[],3,0)</f>
        <v>Toys</v>
      </c>
      <c r="I993">
        <v>8</v>
      </c>
      <c r="J993" s="10">
        <f>VLOOKUP(tbl_Sales[[#This Row],[Product_ID]],tbl_Products[],4,0)</f>
        <v>35.82</v>
      </c>
      <c r="K993" s="6">
        <v>58.25</v>
      </c>
      <c r="L993" s="6">
        <f>tbl_Sales[[#This Row],[Price_per_Unit]]*tbl_Sales[[#This Row],[Quantity]]</f>
        <v>466</v>
      </c>
      <c r="M993" s="6">
        <f>tbl_Sales[[#This Row],[Cost_per_Unit]]*tbl_Sales[[#This Row],[Quantity]]</f>
        <v>286.56</v>
      </c>
      <c r="N993" s="6">
        <f>tbl_Sales[[#This Row],[Sales]]-tbl_Sales[[#This Row],[Total_Cost]]</f>
        <v>179.44</v>
      </c>
    </row>
    <row r="994" spans="1:14">
      <c r="A994" t="s">
        <v>998</v>
      </c>
      <c r="B994" s="4">
        <v>45046</v>
      </c>
      <c r="C994" t="s">
        <v>7078</v>
      </c>
      <c r="D994" t="str">
        <f>VLOOKUP(Sales_Data!$C994,tbl_Customers[],2,FALSE)</f>
        <v>Customer_631</v>
      </c>
      <c r="E994" t="str">
        <f>VLOOKUP(tbl_Sales[[#This Row],[Customer_ID]],tbl_Customers[],5,0)</f>
        <v>West</v>
      </c>
      <c r="F994" t="s">
        <v>8504</v>
      </c>
      <c r="G994" t="str">
        <f>VLOOKUP(Sales_Data!$F994,tbl_Products[],2,FALSE)</f>
        <v>Product_13</v>
      </c>
      <c r="H994" t="str">
        <f>VLOOKUP(tbl_Sales[[#This Row],[Product_ID]],tbl_Products[],3,0)</f>
        <v>Toys</v>
      </c>
      <c r="I994">
        <v>6</v>
      </c>
      <c r="J994" s="10">
        <f>VLOOKUP(tbl_Sales[[#This Row],[Product_ID]],tbl_Products[],4,0)</f>
        <v>45.97</v>
      </c>
      <c r="K994" s="6">
        <v>72.28</v>
      </c>
      <c r="L994" s="6">
        <f>tbl_Sales[[#This Row],[Price_per_Unit]]*tbl_Sales[[#This Row],[Quantity]]</f>
        <v>433.68</v>
      </c>
      <c r="M994" s="6">
        <f>tbl_Sales[[#This Row],[Cost_per_Unit]]*tbl_Sales[[#This Row],[Quantity]]</f>
        <v>275.82</v>
      </c>
      <c r="N994" s="6">
        <f>tbl_Sales[[#This Row],[Sales]]-tbl_Sales[[#This Row],[Total_Cost]]</f>
        <v>157.86000000000001</v>
      </c>
    </row>
    <row r="995" spans="1:14">
      <c r="A995" t="s">
        <v>999</v>
      </c>
      <c r="B995" s="4">
        <v>45062</v>
      </c>
      <c r="C995" t="s">
        <v>7751</v>
      </c>
      <c r="D995" t="str">
        <f>VLOOKUP(Sales_Data!$C995,tbl_Customers[],2,FALSE)</f>
        <v>Customer_1024</v>
      </c>
      <c r="E995" t="str">
        <f>VLOOKUP(tbl_Sales[[#This Row],[Customer_ID]],tbl_Customers[],5,0)</f>
        <v>South</v>
      </c>
      <c r="F995" t="s">
        <v>8520</v>
      </c>
      <c r="G995" t="str">
        <f>VLOOKUP(Sales_Data!$F995,tbl_Products[],2,FALSE)</f>
        <v>Product_29</v>
      </c>
      <c r="H995" t="str">
        <f>VLOOKUP(tbl_Sales[[#This Row],[Product_ID]],tbl_Products[],3,0)</f>
        <v>Home Goods</v>
      </c>
      <c r="I995">
        <v>7</v>
      </c>
      <c r="J995" s="10">
        <f>VLOOKUP(tbl_Sales[[#This Row],[Product_ID]],tbl_Products[],4,0)</f>
        <v>9.64</v>
      </c>
      <c r="K995" s="6">
        <v>38.35</v>
      </c>
      <c r="L995" s="6">
        <f>tbl_Sales[[#This Row],[Price_per_Unit]]*tbl_Sales[[#This Row],[Quantity]]</f>
        <v>268.45</v>
      </c>
      <c r="M995" s="6">
        <f>tbl_Sales[[#This Row],[Cost_per_Unit]]*tbl_Sales[[#This Row],[Quantity]]</f>
        <v>67.48</v>
      </c>
      <c r="N995" s="6">
        <f>tbl_Sales[[#This Row],[Sales]]-tbl_Sales[[#This Row],[Total_Cost]]</f>
        <v>200.96999999999997</v>
      </c>
    </row>
    <row r="996" spans="1:14">
      <c r="A996" t="s">
        <v>1000</v>
      </c>
      <c r="B996" s="4">
        <v>45247</v>
      </c>
      <c r="C996" t="s">
        <v>7752</v>
      </c>
      <c r="D996" t="str">
        <f>VLOOKUP(Sales_Data!$C996,tbl_Customers[],2,FALSE)</f>
        <v>Customer_1094</v>
      </c>
      <c r="E996" t="str">
        <f>VLOOKUP(tbl_Sales[[#This Row],[Customer_ID]],tbl_Customers[],5,0)</f>
        <v>West</v>
      </c>
      <c r="F996" t="s">
        <v>8494</v>
      </c>
      <c r="G996" t="str">
        <f>VLOOKUP(Sales_Data!$F996,tbl_Products[],2,FALSE)</f>
        <v>Product_15</v>
      </c>
      <c r="H996" t="str">
        <f>VLOOKUP(tbl_Sales[[#This Row],[Product_ID]],tbl_Products[],3,0)</f>
        <v>Apparel</v>
      </c>
      <c r="I996">
        <v>2</v>
      </c>
      <c r="J996" s="10">
        <f>VLOOKUP(tbl_Sales[[#This Row],[Product_ID]],tbl_Products[],4,0)</f>
        <v>22.93</v>
      </c>
      <c r="K996" s="6">
        <v>16.55</v>
      </c>
      <c r="L996" s="6">
        <f>tbl_Sales[[#This Row],[Price_per_Unit]]*tbl_Sales[[#This Row],[Quantity]]</f>
        <v>33.1</v>
      </c>
      <c r="M996" s="6">
        <f>tbl_Sales[[#This Row],[Cost_per_Unit]]*tbl_Sales[[#This Row],[Quantity]]</f>
        <v>45.86</v>
      </c>
      <c r="N996" s="6">
        <f>tbl_Sales[[#This Row],[Sales]]-tbl_Sales[[#This Row],[Total_Cost]]</f>
        <v>-12.759999999999998</v>
      </c>
    </row>
    <row r="997" spans="1:14">
      <c r="A997" t="s">
        <v>1001</v>
      </c>
      <c r="B997" s="4">
        <v>45228</v>
      </c>
      <c r="C997" t="s">
        <v>7053</v>
      </c>
      <c r="D997" t="str">
        <f>VLOOKUP(Sales_Data!$C997,tbl_Customers[],2,FALSE)</f>
        <v>Customer_921</v>
      </c>
      <c r="E997" t="str">
        <f>VLOOKUP(tbl_Sales[[#This Row],[Customer_ID]],tbl_Customers[],5,0)</f>
        <v>East</v>
      </c>
      <c r="F997" t="s">
        <v>8540</v>
      </c>
      <c r="G997" t="str">
        <f>VLOOKUP(Sales_Data!$F997,tbl_Products[],2,FALSE)</f>
        <v>Product_37</v>
      </c>
      <c r="H997" t="str">
        <f>VLOOKUP(tbl_Sales[[#This Row],[Product_ID]],tbl_Products[],3,0)</f>
        <v>Toys</v>
      </c>
      <c r="I997">
        <v>9</v>
      </c>
      <c r="J997" s="10">
        <f>VLOOKUP(tbl_Sales[[#This Row],[Product_ID]],tbl_Products[],4,0)</f>
        <v>29.86</v>
      </c>
      <c r="K997" s="6">
        <v>6.14</v>
      </c>
      <c r="L997" s="6">
        <f>tbl_Sales[[#This Row],[Price_per_Unit]]*tbl_Sales[[#This Row],[Quantity]]</f>
        <v>55.26</v>
      </c>
      <c r="M997" s="6">
        <f>tbl_Sales[[#This Row],[Cost_per_Unit]]*tbl_Sales[[#This Row],[Quantity]]</f>
        <v>268.74</v>
      </c>
      <c r="N997" s="6">
        <f>tbl_Sales[[#This Row],[Sales]]-tbl_Sales[[#This Row],[Total_Cost]]</f>
        <v>-213.48000000000002</v>
      </c>
    </row>
    <row r="998" spans="1:14">
      <c r="A998" t="s">
        <v>1002</v>
      </c>
      <c r="B998" s="4">
        <v>45265</v>
      </c>
      <c r="C998" t="s">
        <v>7753</v>
      </c>
      <c r="D998" t="str">
        <f>VLOOKUP(Sales_Data!$C998,tbl_Customers[],2,FALSE)</f>
        <v>Customer_34</v>
      </c>
      <c r="E998" t="str">
        <f>VLOOKUP(tbl_Sales[[#This Row],[Customer_ID]],tbl_Customers[],5,0)</f>
        <v>West</v>
      </c>
      <c r="F998" t="s">
        <v>8535</v>
      </c>
      <c r="G998" t="str">
        <f>VLOOKUP(Sales_Data!$F998,tbl_Products[],2,FALSE)</f>
        <v>Product_54</v>
      </c>
      <c r="H998" t="str">
        <f>VLOOKUP(tbl_Sales[[#This Row],[Product_ID]],tbl_Products[],3,0)</f>
        <v>Apparel</v>
      </c>
      <c r="I998">
        <v>5</v>
      </c>
      <c r="J998" s="10">
        <f>VLOOKUP(tbl_Sales[[#This Row],[Product_ID]],tbl_Products[],4,0)</f>
        <v>1.35</v>
      </c>
      <c r="K998" s="6">
        <v>75.010000000000005</v>
      </c>
      <c r="L998" s="6">
        <f>tbl_Sales[[#This Row],[Price_per_Unit]]*tbl_Sales[[#This Row],[Quantity]]</f>
        <v>375.05</v>
      </c>
      <c r="M998" s="6">
        <f>tbl_Sales[[#This Row],[Cost_per_Unit]]*tbl_Sales[[#This Row],[Quantity]]</f>
        <v>6.75</v>
      </c>
      <c r="N998" s="6">
        <f>tbl_Sales[[#This Row],[Sales]]-tbl_Sales[[#This Row],[Total_Cost]]</f>
        <v>368.3</v>
      </c>
    </row>
    <row r="999" spans="1:14">
      <c r="A999" t="s">
        <v>1003</v>
      </c>
      <c r="B999" s="4">
        <v>45028</v>
      </c>
      <c r="C999" t="s">
        <v>7122</v>
      </c>
      <c r="D999" t="str">
        <f>VLOOKUP(Sales_Data!$C999,tbl_Customers[],2,FALSE)</f>
        <v>Customer_76</v>
      </c>
      <c r="E999" t="str">
        <f>VLOOKUP(tbl_Sales[[#This Row],[Customer_ID]],tbl_Customers[],5,0)</f>
        <v>West</v>
      </c>
      <c r="F999" t="s">
        <v>8507</v>
      </c>
      <c r="G999" t="str">
        <f>VLOOKUP(Sales_Data!$F999,tbl_Products[],2,FALSE)</f>
        <v>Product_58</v>
      </c>
      <c r="H999" t="str">
        <f>VLOOKUP(tbl_Sales[[#This Row],[Product_ID]],tbl_Products[],3,0)</f>
        <v>Home Goods</v>
      </c>
      <c r="I999">
        <v>8</v>
      </c>
      <c r="J999" s="10">
        <f>VLOOKUP(tbl_Sales[[#This Row],[Product_ID]],tbl_Products[],4,0)</f>
        <v>23.97</v>
      </c>
      <c r="K999" s="6">
        <v>69.47</v>
      </c>
      <c r="L999" s="6">
        <f>tbl_Sales[[#This Row],[Price_per_Unit]]*tbl_Sales[[#This Row],[Quantity]]</f>
        <v>555.76</v>
      </c>
      <c r="M999" s="6">
        <f>tbl_Sales[[#This Row],[Cost_per_Unit]]*tbl_Sales[[#This Row],[Quantity]]</f>
        <v>191.76</v>
      </c>
      <c r="N999" s="6">
        <f>tbl_Sales[[#This Row],[Sales]]-tbl_Sales[[#This Row],[Total_Cost]]</f>
        <v>364</v>
      </c>
    </row>
    <row r="1000" spans="1:14">
      <c r="A1000" t="s">
        <v>1004</v>
      </c>
      <c r="B1000" s="4">
        <v>45144</v>
      </c>
      <c r="C1000" t="s">
        <v>7266</v>
      </c>
      <c r="D1000" t="str">
        <f>VLOOKUP(Sales_Data!$C1000,tbl_Customers[],2,FALSE)</f>
        <v>Customer_695</v>
      </c>
      <c r="E1000" t="str">
        <f>VLOOKUP(tbl_Sales[[#This Row],[Customer_ID]],tbl_Customers[],5,0)</f>
        <v>West</v>
      </c>
      <c r="F1000" t="s">
        <v>8556</v>
      </c>
      <c r="G1000" t="str">
        <f>VLOOKUP(Sales_Data!$F1000,tbl_Products[],2,FALSE)</f>
        <v>Product_42</v>
      </c>
      <c r="H1000" t="str">
        <f>VLOOKUP(tbl_Sales[[#This Row],[Product_ID]],tbl_Products[],3,0)</f>
        <v>Electronics</v>
      </c>
      <c r="I1000">
        <v>9</v>
      </c>
      <c r="J1000" s="10">
        <f>VLOOKUP(tbl_Sales[[#This Row],[Product_ID]],tbl_Products[],4,0)</f>
        <v>28.03</v>
      </c>
      <c r="K1000" s="6">
        <v>70.3</v>
      </c>
      <c r="L1000" s="6">
        <f>tbl_Sales[[#This Row],[Price_per_Unit]]*tbl_Sales[[#This Row],[Quantity]]</f>
        <v>632.69999999999993</v>
      </c>
      <c r="M1000" s="6">
        <f>tbl_Sales[[#This Row],[Cost_per_Unit]]*tbl_Sales[[#This Row],[Quantity]]</f>
        <v>252.27</v>
      </c>
      <c r="N1000" s="6">
        <f>tbl_Sales[[#This Row],[Sales]]-tbl_Sales[[#This Row],[Total_Cost]]</f>
        <v>380.42999999999995</v>
      </c>
    </row>
    <row r="1001" spans="1:14">
      <c r="A1001" t="s">
        <v>1005</v>
      </c>
      <c r="B1001" s="4">
        <v>44985</v>
      </c>
      <c r="C1001" t="s">
        <v>7248</v>
      </c>
      <c r="D1001" t="str">
        <f>VLOOKUP(Sales_Data!$C1001,tbl_Customers[],2,FALSE)</f>
        <v>Customer_115</v>
      </c>
      <c r="E1001" t="str">
        <f>VLOOKUP(tbl_Sales[[#This Row],[Customer_ID]],tbl_Customers[],5,0)</f>
        <v>North</v>
      </c>
      <c r="F1001" t="s">
        <v>8523</v>
      </c>
      <c r="G1001" t="str">
        <f>VLOOKUP(Sales_Data!$F1001,tbl_Products[],2,FALSE)</f>
        <v>Product_32</v>
      </c>
      <c r="H1001" t="str">
        <f>VLOOKUP(tbl_Sales[[#This Row],[Product_ID]],tbl_Products[],3,0)</f>
        <v>Home Goods</v>
      </c>
      <c r="I1001">
        <v>7</v>
      </c>
      <c r="J1001" s="10">
        <f>VLOOKUP(tbl_Sales[[#This Row],[Product_ID]],tbl_Products[],4,0)</f>
        <v>24.03</v>
      </c>
      <c r="K1001" s="6">
        <v>64.83</v>
      </c>
      <c r="L1001" s="6">
        <f>tbl_Sales[[#This Row],[Price_per_Unit]]*tbl_Sales[[#This Row],[Quantity]]</f>
        <v>453.81</v>
      </c>
      <c r="M1001" s="6">
        <f>tbl_Sales[[#This Row],[Cost_per_Unit]]*tbl_Sales[[#This Row],[Quantity]]</f>
        <v>168.21</v>
      </c>
      <c r="N1001" s="6">
        <f>tbl_Sales[[#This Row],[Sales]]-tbl_Sales[[#This Row],[Total_Cost]]</f>
        <v>285.60000000000002</v>
      </c>
    </row>
    <row r="1002" spans="1:14">
      <c r="A1002" t="s">
        <v>1006</v>
      </c>
      <c r="B1002" s="4">
        <v>45205</v>
      </c>
      <c r="C1002" t="s">
        <v>7655</v>
      </c>
      <c r="D1002" t="str">
        <f>VLOOKUP(Sales_Data!$C1002,tbl_Customers[],2,FALSE)</f>
        <v>Customer_692</v>
      </c>
      <c r="E1002" t="str">
        <f>VLOOKUP(tbl_Sales[[#This Row],[Customer_ID]],tbl_Customers[],5,0)</f>
        <v>East</v>
      </c>
      <c r="F1002" t="s">
        <v>8554</v>
      </c>
      <c r="G1002" t="str">
        <f>VLOOKUP(Sales_Data!$F1002,tbl_Products[],2,FALSE)</f>
        <v>Product_55</v>
      </c>
      <c r="H1002" t="str">
        <f>VLOOKUP(tbl_Sales[[#This Row],[Product_ID]],tbl_Products[],3,0)</f>
        <v>Apparel</v>
      </c>
      <c r="I1002">
        <v>3</v>
      </c>
      <c r="J1002" s="10">
        <f>VLOOKUP(tbl_Sales[[#This Row],[Product_ID]],tbl_Products[],4,0)</f>
        <v>36.08</v>
      </c>
      <c r="K1002" s="6">
        <v>14.26</v>
      </c>
      <c r="L1002" s="6">
        <f>tbl_Sales[[#This Row],[Price_per_Unit]]*tbl_Sales[[#This Row],[Quantity]]</f>
        <v>42.78</v>
      </c>
      <c r="M1002" s="6">
        <f>tbl_Sales[[#This Row],[Cost_per_Unit]]*tbl_Sales[[#This Row],[Quantity]]</f>
        <v>108.24</v>
      </c>
      <c r="N1002" s="6">
        <f>tbl_Sales[[#This Row],[Sales]]-tbl_Sales[[#This Row],[Total_Cost]]</f>
        <v>-65.459999999999994</v>
      </c>
    </row>
    <row r="1003" spans="1:14">
      <c r="A1003" t="s">
        <v>1007</v>
      </c>
      <c r="B1003" s="4">
        <v>45042</v>
      </c>
      <c r="C1003" t="s">
        <v>7754</v>
      </c>
      <c r="D1003" t="str">
        <f>VLOOKUP(Sales_Data!$C1003,tbl_Customers[],2,FALSE)</f>
        <v>Customer_1477</v>
      </c>
      <c r="E1003" t="str">
        <f>VLOOKUP(tbl_Sales[[#This Row],[Customer_ID]],tbl_Customers[],5,0)</f>
        <v>East</v>
      </c>
      <c r="F1003" t="s">
        <v>8494</v>
      </c>
      <c r="G1003" t="str">
        <f>VLOOKUP(Sales_Data!$F1003,tbl_Products[],2,FALSE)</f>
        <v>Product_15</v>
      </c>
      <c r="H1003" t="str">
        <f>VLOOKUP(tbl_Sales[[#This Row],[Product_ID]],tbl_Products[],3,0)</f>
        <v>Apparel</v>
      </c>
      <c r="I1003">
        <v>8</v>
      </c>
      <c r="J1003" s="10">
        <f>VLOOKUP(tbl_Sales[[#This Row],[Product_ID]],tbl_Products[],4,0)</f>
        <v>22.93</v>
      </c>
      <c r="K1003" s="6">
        <v>71.19</v>
      </c>
      <c r="L1003" s="6">
        <f>tbl_Sales[[#This Row],[Price_per_Unit]]*tbl_Sales[[#This Row],[Quantity]]</f>
        <v>569.52</v>
      </c>
      <c r="M1003" s="6">
        <f>tbl_Sales[[#This Row],[Cost_per_Unit]]*tbl_Sales[[#This Row],[Quantity]]</f>
        <v>183.44</v>
      </c>
      <c r="N1003" s="6">
        <f>tbl_Sales[[#This Row],[Sales]]-tbl_Sales[[#This Row],[Total_Cost]]</f>
        <v>386.08</v>
      </c>
    </row>
    <row r="1004" spans="1:14">
      <c r="A1004" t="s">
        <v>1008</v>
      </c>
      <c r="B1004" s="4">
        <v>45258</v>
      </c>
      <c r="C1004" t="s">
        <v>7755</v>
      </c>
      <c r="D1004" t="str">
        <f>VLOOKUP(Sales_Data!$C1004,tbl_Customers[],2,FALSE)</f>
        <v>Customer_88</v>
      </c>
      <c r="E1004" t="str">
        <f>VLOOKUP(tbl_Sales[[#This Row],[Customer_ID]],tbl_Customers[],5,0)</f>
        <v>South</v>
      </c>
      <c r="F1004" t="s">
        <v>8532</v>
      </c>
      <c r="G1004" t="str">
        <f>VLOOKUP(Sales_Data!$F1004,tbl_Products[],2,FALSE)</f>
        <v>Product_23</v>
      </c>
      <c r="H1004" t="str">
        <f>VLOOKUP(tbl_Sales[[#This Row],[Product_ID]],tbl_Products[],3,0)</f>
        <v>Apparel</v>
      </c>
      <c r="I1004">
        <v>3</v>
      </c>
      <c r="J1004" s="10">
        <f>VLOOKUP(tbl_Sales[[#This Row],[Product_ID]],tbl_Products[],4,0)</f>
        <v>2.85</v>
      </c>
      <c r="K1004" s="6">
        <v>27.43</v>
      </c>
      <c r="L1004" s="6">
        <f>tbl_Sales[[#This Row],[Price_per_Unit]]*tbl_Sales[[#This Row],[Quantity]]</f>
        <v>82.289999999999992</v>
      </c>
      <c r="M1004" s="6">
        <f>tbl_Sales[[#This Row],[Cost_per_Unit]]*tbl_Sales[[#This Row],[Quantity]]</f>
        <v>8.5500000000000007</v>
      </c>
      <c r="N1004" s="6">
        <f>tbl_Sales[[#This Row],[Sales]]-tbl_Sales[[#This Row],[Total_Cost]]</f>
        <v>73.739999999999995</v>
      </c>
    </row>
    <row r="1005" spans="1:14">
      <c r="A1005" t="s">
        <v>1009</v>
      </c>
      <c r="B1005" s="4">
        <v>45003</v>
      </c>
      <c r="C1005" t="s">
        <v>7416</v>
      </c>
      <c r="D1005" t="str">
        <f>VLOOKUP(Sales_Data!$C1005,tbl_Customers[],2,FALSE)</f>
        <v>Customer_831</v>
      </c>
      <c r="E1005" t="str">
        <f>VLOOKUP(tbl_Sales[[#This Row],[Customer_ID]],tbl_Customers[],5,0)</f>
        <v>West</v>
      </c>
      <c r="F1005" t="s">
        <v>8541</v>
      </c>
      <c r="G1005" t="str">
        <f>VLOOKUP(Sales_Data!$F1005,tbl_Products[],2,FALSE)</f>
        <v>Product_60</v>
      </c>
      <c r="H1005" t="str">
        <f>VLOOKUP(tbl_Sales[[#This Row],[Product_ID]],tbl_Products[],3,0)</f>
        <v>Health</v>
      </c>
      <c r="I1005">
        <v>8</v>
      </c>
      <c r="J1005" s="10">
        <f>VLOOKUP(tbl_Sales[[#This Row],[Product_ID]],tbl_Products[],4,0)</f>
        <v>1.01</v>
      </c>
      <c r="K1005" s="6">
        <v>79.760000000000005</v>
      </c>
      <c r="L1005" s="6">
        <f>tbl_Sales[[#This Row],[Price_per_Unit]]*tbl_Sales[[#This Row],[Quantity]]</f>
        <v>638.08000000000004</v>
      </c>
      <c r="M1005" s="6">
        <f>tbl_Sales[[#This Row],[Cost_per_Unit]]*tbl_Sales[[#This Row],[Quantity]]</f>
        <v>8.08</v>
      </c>
      <c r="N1005" s="6">
        <f>tbl_Sales[[#This Row],[Sales]]-tbl_Sales[[#This Row],[Total_Cost]]</f>
        <v>630</v>
      </c>
    </row>
    <row r="1006" spans="1:14">
      <c r="A1006" t="s">
        <v>1010</v>
      </c>
      <c r="B1006" s="4">
        <v>45063</v>
      </c>
      <c r="C1006" t="s">
        <v>7201</v>
      </c>
      <c r="D1006" t="str">
        <f>VLOOKUP(Sales_Data!$C1006,tbl_Customers[],2,FALSE)</f>
        <v>Customer_243</v>
      </c>
      <c r="E1006" t="str">
        <f>VLOOKUP(tbl_Sales[[#This Row],[Customer_ID]],tbl_Customers[],5,0)</f>
        <v>South</v>
      </c>
      <c r="F1006" t="s">
        <v>8560</v>
      </c>
      <c r="G1006" t="str">
        <f>VLOOKUP(Sales_Data!$F1006,tbl_Products[],2,FALSE)</f>
        <v>Product_41</v>
      </c>
      <c r="H1006" t="str">
        <f>VLOOKUP(tbl_Sales[[#This Row],[Product_ID]],tbl_Products[],3,0)</f>
        <v>Home Goods</v>
      </c>
      <c r="I1006">
        <v>3</v>
      </c>
      <c r="J1006" s="10">
        <f>VLOOKUP(tbl_Sales[[#This Row],[Product_ID]],tbl_Products[],4,0)</f>
        <v>31.5</v>
      </c>
      <c r="K1006" s="6">
        <v>90.82</v>
      </c>
      <c r="L1006" s="6">
        <f>tbl_Sales[[#This Row],[Price_per_Unit]]*tbl_Sales[[#This Row],[Quantity]]</f>
        <v>272.45999999999998</v>
      </c>
      <c r="M1006" s="6">
        <f>tbl_Sales[[#This Row],[Cost_per_Unit]]*tbl_Sales[[#This Row],[Quantity]]</f>
        <v>94.5</v>
      </c>
      <c r="N1006" s="6">
        <f>tbl_Sales[[#This Row],[Sales]]-tbl_Sales[[#This Row],[Total_Cost]]</f>
        <v>177.95999999999998</v>
      </c>
    </row>
    <row r="1007" spans="1:14">
      <c r="A1007" t="s">
        <v>1011</v>
      </c>
      <c r="B1007" s="4">
        <v>44999</v>
      </c>
      <c r="C1007" t="s">
        <v>7756</v>
      </c>
      <c r="D1007" t="str">
        <f>VLOOKUP(Sales_Data!$C1007,tbl_Customers[],2,FALSE)</f>
        <v>Customer_434</v>
      </c>
      <c r="E1007" t="str">
        <f>VLOOKUP(tbl_Sales[[#This Row],[Customer_ID]],tbl_Customers[],5,0)</f>
        <v>North</v>
      </c>
      <c r="F1007" t="s">
        <v>8494</v>
      </c>
      <c r="G1007" t="str">
        <f>VLOOKUP(Sales_Data!$F1007,tbl_Products[],2,FALSE)</f>
        <v>Product_15</v>
      </c>
      <c r="H1007" t="str">
        <f>VLOOKUP(tbl_Sales[[#This Row],[Product_ID]],tbl_Products[],3,0)</f>
        <v>Apparel</v>
      </c>
      <c r="I1007">
        <v>9</v>
      </c>
      <c r="J1007" s="10">
        <f>VLOOKUP(tbl_Sales[[#This Row],[Product_ID]],tbl_Products[],4,0)</f>
        <v>22.93</v>
      </c>
      <c r="K1007" s="6">
        <v>22.04</v>
      </c>
      <c r="L1007" s="6">
        <f>tbl_Sales[[#This Row],[Price_per_Unit]]*tbl_Sales[[#This Row],[Quantity]]</f>
        <v>198.35999999999999</v>
      </c>
      <c r="M1007" s="6">
        <f>tbl_Sales[[#This Row],[Cost_per_Unit]]*tbl_Sales[[#This Row],[Quantity]]</f>
        <v>206.37</v>
      </c>
      <c r="N1007" s="6">
        <f>tbl_Sales[[#This Row],[Sales]]-tbl_Sales[[#This Row],[Total_Cost]]</f>
        <v>-8.0100000000000193</v>
      </c>
    </row>
    <row r="1008" spans="1:14">
      <c r="A1008" t="s">
        <v>1012</v>
      </c>
      <c r="B1008" s="4">
        <v>44963</v>
      </c>
      <c r="C1008" t="s">
        <v>7757</v>
      </c>
      <c r="D1008" t="str">
        <f>VLOOKUP(Sales_Data!$C1008,tbl_Customers[],2,FALSE)</f>
        <v>Customer_1340</v>
      </c>
      <c r="E1008" t="str">
        <f>VLOOKUP(tbl_Sales[[#This Row],[Customer_ID]],tbl_Customers[],5,0)</f>
        <v>South</v>
      </c>
      <c r="F1008" t="s">
        <v>8509</v>
      </c>
      <c r="G1008" t="str">
        <f>VLOOKUP(Sales_Data!$F1008,tbl_Products[],2,FALSE)</f>
        <v>Product_45</v>
      </c>
      <c r="H1008" t="str">
        <f>VLOOKUP(tbl_Sales[[#This Row],[Product_ID]],tbl_Products[],3,0)</f>
        <v>Home Goods</v>
      </c>
      <c r="I1008">
        <v>3</v>
      </c>
      <c r="J1008" s="10">
        <f>VLOOKUP(tbl_Sales[[#This Row],[Product_ID]],tbl_Products[],4,0)</f>
        <v>47.88</v>
      </c>
      <c r="K1008" s="6">
        <v>28.49</v>
      </c>
      <c r="L1008" s="6">
        <f>tbl_Sales[[#This Row],[Price_per_Unit]]*tbl_Sales[[#This Row],[Quantity]]</f>
        <v>85.47</v>
      </c>
      <c r="M1008" s="6">
        <f>tbl_Sales[[#This Row],[Cost_per_Unit]]*tbl_Sales[[#This Row],[Quantity]]</f>
        <v>143.64000000000001</v>
      </c>
      <c r="N1008" s="6">
        <f>tbl_Sales[[#This Row],[Sales]]-tbl_Sales[[#This Row],[Total_Cost]]</f>
        <v>-58.170000000000016</v>
      </c>
    </row>
    <row r="1009" spans="1:14">
      <c r="A1009" t="s">
        <v>1013</v>
      </c>
      <c r="B1009" s="4">
        <v>44957</v>
      </c>
      <c r="C1009" t="s">
        <v>7125</v>
      </c>
      <c r="D1009" t="str">
        <f>VLOOKUP(Sales_Data!$C1009,tbl_Customers[],2,FALSE)</f>
        <v>Customer_1367</v>
      </c>
      <c r="E1009" t="str">
        <f>VLOOKUP(tbl_Sales[[#This Row],[Customer_ID]],tbl_Customers[],5,0)</f>
        <v>East</v>
      </c>
      <c r="F1009" t="s">
        <v>8534</v>
      </c>
      <c r="G1009" t="str">
        <f>VLOOKUP(Sales_Data!$F1009,tbl_Products[],2,FALSE)</f>
        <v>Product_51</v>
      </c>
      <c r="H1009" t="str">
        <f>VLOOKUP(tbl_Sales[[#This Row],[Product_ID]],tbl_Products[],3,0)</f>
        <v>Electronics</v>
      </c>
      <c r="I1009">
        <v>6</v>
      </c>
      <c r="J1009" s="10">
        <f>VLOOKUP(tbl_Sales[[#This Row],[Product_ID]],tbl_Products[],4,0)</f>
        <v>45.1</v>
      </c>
      <c r="K1009" s="6">
        <v>88.63</v>
      </c>
      <c r="L1009" s="6">
        <f>tbl_Sales[[#This Row],[Price_per_Unit]]*tbl_Sales[[#This Row],[Quantity]]</f>
        <v>531.78</v>
      </c>
      <c r="M1009" s="6">
        <f>tbl_Sales[[#This Row],[Cost_per_Unit]]*tbl_Sales[[#This Row],[Quantity]]</f>
        <v>270.60000000000002</v>
      </c>
      <c r="N1009" s="6">
        <f>tbl_Sales[[#This Row],[Sales]]-tbl_Sales[[#This Row],[Total_Cost]]</f>
        <v>261.17999999999995</v>
      </c>
    </row>
    <row r="1010" spans="1:14">
      <c r="A1010" t="s">
        <v>1014</v>
      </c>
      <c r="B1010" s="4">
        <v>45011</v>
      </c>
      <c r="C1010" t="s">
        <v>7556</v>
      </c>
      <c r="D1010" t="str">
        <f>VLOOKUP(Sales_Data!$C1010,tbl_Customers[],2,FALSE)</f>
        <v>Customer_1072</v>
      </c>
      <c r="E1010" t="str">
        <f>VLOOKUP(tbl_Sales[[#This Row],[Customer_ID]],tbl_Customers[],5,0)</f>
        <v>South</v>
      </c>
      <c r="F1010" t="s">
        <v>8563</v>
      </c>
      <c r="G1010" t="str">
        <f>VLOOKUP(Sales_Data!$F1010,tbl_Products[],2,FALSE)</f>
        <v>Product_17</v>
      </c>
      <c r="H1010" t="str">
        <f>VLOOKUP(tbl_Sales[[#This Row],[Product_ID]],tbl_Products[],3,0)</f>
        <v>Toys</v>
      </c>
      <c r="I1010">
        <v>8</v>
      </c>
      <c r="J1010" s="10">
        <f>VLOOKUP(tbl_Sales[[#This Row],[Product_ID]],tbl_Products[],4,0)</f>
        <v>36.229999999999997</v>
      </c>
      <c r="K1010" s="6">
        <v>32.26</v>
      </c>
      <c r="L1010" s="6">
        <f>tbl_Sales[[#This Row],[Price_per_Unit]]*tbl_Sales[[#This Row],[Quantity]]</f>
        <v>258.08</v>
      </c>
      <c r="M1010" s="6">
        <f>tbl_Sales[[#This Row],[Cost_per_Unit]]*tbl_Sales[[#This Row],[Quantity]]</f>
        <v>289.83999999999997</v>
      </c>
      <c r="N1010" s="6">
        <f>tbl_Sales[[#This Row],[Sales]]-tbl_Sales[[#This Row],[Total_Cost]]</f>
        <v>-31.759999999999991</v>
      </c>
    </row>
    <row r="1011" spans="1:14">
      <c r="A1011" t="s">
        <v>1015</v>
      </c>
      <c r="B1011" s="4">
        <v>45084</v>
      </c>
      <c r="C1011" t="s">
        <v>7758</v>
      </c>
      <c r="D1011" t="str">
        <f>VLOOKUP(Sales_Data!$C1011,tbl_Customers[],2,FALSE)</f>
        <v>Customer_939</v>
      </c>
      <c r="E1011" t="str">
        <f>VLOOKUP(tbl_Sales[[#This Row],[Customer_ID]],tbl_Customers[],5,0)</f>
        <v>East</v>
      </c>
      <c r="F1011" t="s">
        <v>8517</v>
      </c>
      <c r="G1011" t="str">
        <f>VLOOKUP(Sales_Data!$F1011,tbl_Products[],2,FALSE)</f>
        <v>Product_62</v>
      </c>
      <c r="H1011" t="str">
        <f>VLOOKUP(tbl_Sales[[#This Row],[Product_ID]],tbl_Products[],3,0)</f>
        <v>Health</v>
      </c>
      <c r="I1011">
        <v>9</v>
      </c>
      <c r="J1011" s="10">
        <f>VLOOKUP(tbl_Sales[[#This Row],[Product_ID]],tbl_Products[],4,0)</f>
        <v>24.52</v>
      </c>
      <c r="K1011" s="6">
        <v>80.88</v>
      </c>
      <c r="L1011" s="6">
        <f>tbl_Sales[[#This Row],[Price_per_Unit]]*tbl_Sales[[#This Row],[Quantity]]</f>
        <v>727.92</v>
      </c>
      <c r="M1011" s="6">
        <f>tbl_Sales[[#This Row],[Cost_per_Unit]]*tbl_Sales[[#This Row],[Quantity]]</f>
        <v>220.68</v>
      </c>
      <c r="N1011" s="6">
        <f>tbl_Sales[[#This Row],[Sales]]-tbl_Sales[[#This Row],[Total_Cost]]</f>
        <v>507.23999999999995</v>
      </c>
    </row>
    <row r="1012" spans="1:14">
      <c r="A1012" t="s">
        <v>1016</v>
      </c>
      <c r="B1012" s="4">
        <v>45231</v>
      </c>
      <c r="C1012" t="s">
        <v>7253</v>
      </c>
      <c r="D1012" t="str">
        <f>VLOOKUP(Sales_Data!$C1012,tbl_Customers[],2,FALSE)</f>
        <v>Customer_1389</v>
      </c>
      <c r="E1012" t="str">
        <f>VLOOKUP(tbl_Sales[[#This Row],[Customer_ID]],tbl_Customers[],5,0)</f>
        <v>South</v>
      </c>
      <c r="F1012" t="s">
        <v>8508</v>
      </c>
      <c r="G1012" t="str">
        <f>VLOOKUP(Sales_Data!$F1012,tbl_Products[],2,FALSE)</f>
        <v>Product_63</v>
      </c>
      <c r="H1012" t="str">
        <f>VLOOKUP(tbl_Sales[[#This Row],[Product_ID]],tbl_Products[],3,0)</f>
        <v>Electronics</v>
      </c>
      <c r="I1012">
        <v>6</v>
      </c>
      <c r="J1012" s="10">
        <f>VLOOKUP(tbl_Sales[[#This Row],[Product_ID]],tbl_Products[],4,0)</f>
        <v>40</v>
      </c>
      <c r="K1012" s="6">
        <v>92.33</v>
      </c>
      <c r="L1012" s="6">
        <f>tbl_Sales[[#This Row],[Price_per_Unit]]*tbl_Sales[[#This Row],[Quantity]]</f>
        <v>553.98</v>
      </c>
      <c r="M1012" s="6">
        <f>tbl_Sales[[#This Row],[Cost_per_Unit]]*tbl_Sales[[#This Row],[Quantity]]</f>
        <v>240</v>
      </c>
      <c r="N1012" s="6">
        <f>tbl_Sales[[#This Row],[Sales]]-tbl_Sales[[#This Row],[Total_Cost]]</f>
        <v>313.98</v>
      </c>
    </row>
    <row r="1013" spans="1:14">
      <c r="A1013" t="s">
        <v>1017</v>
      </c>
      <c r="B1013" s="4">
        <v>45218</v>
      </c>
      <c r="C1013" t="s">
        <v>7759</v>
      </c>
      <c r="D1013" t="str">
        <f>VLOOKUP(Sales_Data!$C1013,tbl_Customers[],2,FALSE)</f>
        <v>Customer_1099</v>
      </c>
      <c r="E1013" t="str">
        <f>VLOOKUP(tbl_Sales[[#This Row],[Customer_ID]],tbl_Customers[],5,0)</f>
        <v>North</v>
      </c>
      <c r="F1013" t="s">
        <v>8519</v>
      </c>
      <c r="G1013" t="str">
        <f>VLOOKUP(Sales_Data!$F1013,tbl_Products[],2,FALSE)</f>
        <v>Product_53</v>
      </c>
      <c r="H1013" t="str">
        <f>VLOOKUP(tbl_Sales[[#This Row],[Product_ID]],tbl_Products[],3,0)</f>
        <v>Electronics</v>
      </c>
      <c r="I1013">
        <v>7</v>
      </c>
      <c r="J1013" s="10">
        <f>VLOOKUP(tbl_Sales[[#This Row],[Product_ID]],tbl_Products[],4,0)</f>
        <v>21.34</v>
      </c>
      <c r="K1013" s="6">
        <v>49.85</v>
      </c>
      <c r="L1013" s="6">
        <f>tbl_Sales[[#This Row],[Price_per_Unit]]*tbl_Sales[[#This Row],[Quantity]]</f>
        <v>348.95</v>
      </c>
      <c r="M1013" s="6">
        <f>tbl_Sales[[#This Row],[Cost_per_Unit]]*tbl_Sales[[#This Row],[Quantity]]</f>
        <v>149.38</v>
      </c>
      <c r="N1013" s="6">
        <f>tbl_Sales[[#This Row],[Sales]]-tbl_Sales[[#This Row],[Total_Cost]]</f>
        <v>199.57</v>
      </c>
    </row>
    <row r="1014" spans="1:14">
      <c r="A1014" t="s">
        <v>1018</v>
      </c>
      <c r="B1014" s="4">
        <v>45074</v>
      </c>
      <c r="C1014" t="s">
        <v>7263</v>
      </c>
      <c r="D1014" t="str">
        <f>VLOOKUP(Sales_Data!$C1014,tbl_Customers[],2,FALSE)</f>
        <v>Customer_306</v>
      </c>
      <c r="E1014" t="str">
        <f>VLOOKUP(tbl_Sales[[#This Row],[Customer_ID]],tbl_Customers[],5,0)</f>
        <v>West</v>
      </c>
      <c r="F1014" t="s">
        <v>8565</v>
      </c>
      <c r="G1014" t="str">
        <f>VLOOKUP(Sales_Data!$F1014,tbl_Products[],2,FALSE)</f>
        <v>Product_31</v>
      </c>
      <c r="H1014" t="str">
        <f>VLOOKUP(tbl_Sales[[#This Row],[Product_ID]],tbl_Products[],3,0)</f>
        <v>Apparel</v>
      </c>
      <c r="I1014">
        <v>3</v>
      </c>
      <c r="J1014" s="10">
        <f>VLOOKUP(tbl_Sales[[#This Row],[Product_ID]],tbl_Products[],4,0)</f>
        <v>3.66</v>
      </c>
      <c r="K1014" s="6">
        <v>39.35</v>
      </c>
      <c r="L1014" s="6">
        <f>tbl_Sales[[#This Row],[Price_per_Unit]]*tbl_Sales[[#This Row],[Quantity]]</f>
        <v>118.05000000000001</v>
      </c>
      <c r="M1014" s="6">
        <f>tbl_Sales[[#This Row],[Cost_per_Unit]]*tbl_Sales[[#This Row],[Quantity]]</f>
        <v>10.98</v>
      </c>
      <c r="N1014" s="6">
        <f>tbl_Sales[[#This Row],[Sales]]-tbl_Sales[[#This Row],[Total_Cost]]</f>
        <v>107.07000000000001</v>
      </c>
    </row>
    <row r="1015" spans="1:14">
      <c r="A1015" t="s">
        <v>1019</v>
      </c>
      <c r="B1015" s="4">
        <v>45151</v>
      </c>
      <c r="C1015" t="s">
        <v>7760</v>
      </c>
      <c r="D1015" t="str">
        <f>VLOOKUP(Sales_Data!$C1015,tbl_Customers[],2,FALSE)</f>
        <v>Customer_1187</v>
      </c>
      <c r="E1015" t="str">
        <f>VLOOKUP(tbl_Sales[[#This Row],[Customer_ID]],tbl_Customers[],5,0)</f>
        <v>North</v>
      </c>
      <c r="F1015" t="s">
        <v>8522</v>
      </c>
      <c r="G1015" t="str">
        <f>VLOOKUP(Sales_Data!$F1015,tbl_Products[],2,FALSE)</f>
        <v>Product_4</v>
      </c>
      <c r="H1015" t="str">
        <f>VLOOKUP(tbl_Sales[[#This Row],[Product_ID]],tbl_Products[],3,0)</f>
        <v>Toys</v>
      </c>
      <c r="I1015">
        <v>7</v>
      </c>
      <c r="J1015" s="10">
        <f>VLOOKUP(tbl_Sales[[#This Row],[Product_ID]],tbl_Products[],4,0)</f>
        <v>14.75</v>
      </c>
      <c r="K1015" s="6">
        <v>83.17</v>
      </c>
      <c r="L1015" s="6">
        <f>tbl_Sales[[#This Row],[Price_per_Unit]]*tbl_Sales[[#This Row],[Quantity]]</f>
        <v>582.19000000000005</v>
      </c>
      <c r="M1015" s="6">
        <f>tbl_Sales[[#This Row],[Cost_per_Unit]]*tbl_Sales[[#This Row],[Quantity]]</f>
        <v>103.25</v>
      </c>
      <c r="N1015" s="6">
        <f>tbl_Sales[[#This Row],[Sales]]-tbl_Sales[[#This Row],[Total_Cost]]</f>
        <v>478.94000000000005</v>
      </c>
    </row>
    <row r="1016" spans="1:14">
      <c r="A1016" t="s">
        <v>1020</v>
      </c>
      <c r="B1016" s="4">
        <v>44990</v>
      </c>
      <c r="C1016" t="s">
        <v>7761</v>
      </c>
      <c r="D1016" t="str">
        <f>VLOOKUP(Sales_Data!$C1016,tbl_Customers[],2,FALSE)</f>
        <v>Customer_478</v>
      </c>
      <c r="E1016" t="str">
        <f>VLOOKUP(tbl_Sales[[#This Row],[Customer_ID]],tbl_Customers[],5,0)</f>
        <v>West</v>
      </c>
      <c r="F1016" t="s">
        <v>8498</v>
      </c>
      <c r="G1016" t="str">
        <f>VLOOKUP(Sales_Data!$F1016,tbl_Products[],2,FALSE)</f>
        <v>Product_38</v>
      </c>
      <c r="H1016" t="str">
        <f>VLOOKUP(tbl_Sales[[#This Row],[Product_ID]],tbl_Products[],3,0)</f>
        <v>Toys</v>
      </c>
      <c r="I1016">
        <v>6</v>
      </c>
      <c r="J1016" s="10">
        <f>VLOOKUP(tbl_Sales[[#This Row],[Product_ID]],tbl_Products[],4,0)</f>
        <v>35.82</v>
      </c>
      <c r="K1016" s="6">
        <v>98.14</v>
      </c>
      <c r="L1016" s="6">
        <f>tbl_Sales[[#This Row],[Price_per_Unit]]*tbl_Sales[[#This Row],[Quantity]]</f>
        <v>588.84</v>
      </c>
      <c r="M1016" s="6">
        <f>tbl_Sales[[#This Row],[Cost_per_Unit]]*tbl_Sales[[#This Row],[Quantity]]</f>
        <v>214.92000000000002</v>
      </c>
      <c r="N1016" s="6">
        <f>tbl_Sales[[#This Row],[Sales]]-tbl_Sales[[#This Row],[Total_Cost]]</f>
        <v>373.92</v>
      </c>
    </row>
    <row r="1017" spans="1:14">
      <c r="A1017" t="s">
        <v>1021</v>
      </c>
      <c r="B1017" s="4">
        <v>45166</v>
      </c>
      <c r="C1017" t="s">
        <v>7762</v>
      </c>
      <c r="D1017" t="str">
        <f>VLOOKUP(Sales_Data!$C1017,tbl_Customers[],2,FALSE)</f>
        <v>Customer_148</v>
      </c>
      <c r="E1017" t="str">
        <f>VLOOKUP(tbl_Sales[[#This Row],[Customer_ID]],tbl_Customers[],5,0)</f>
        <v>East</v>
      </c>
      <c r="F1017" t="s">
        <v>8518</v>
      </c>
      <c r="G1017" t="str">
        <f>VLOOKUP(Sales_Data!$F1017,tbl_Products[],2,FALSE)</f>
        <v>Product_35</v>
      </c>
      <c r="H1017" t="str">
        <f>VLOOKUP(tbl_Sales[[#This Row],[Product_ID]],tbl_Products[],3,0)</f>
        <v>Toys</v>
      </c>
      <c r="I1017">
        <v>8</v>
      </c>
      <c r="J1017" s="10">
        <f>VLOOKUP(tbl_Sales[[#This Row],[Product_ID]],tbl_Products[],4,0)</f>
        <v>40.75</v>
      </c>
      <c r="K1017" s="6">
        <v>44.1</v>
      </c>
      <c r="L1017" s="6">
        <f>tbl_Sales[[#This Row],[Price_per_Unit]]*tbl_Sales[[#This Row],[Quantity]]</f>
        <v>352.8</v>
      </c>
      <c r="M1017" s="6">
        <f>tbl_Sales[[#This Row],[Cost_per_Unit]]*tbl_Sales[[#This Row],[Quantity]]</f>
        <v>326</v>
      </c>
      <c r="N1017" s="6">
        <f>tbl_Sales[[#This Row],[Sales]]-tbl_Sales[[#This Row],[Total_Cost]]</f>
        <v>26.800000000000011</v>
      </c>
    </row>
    <row r="1018" spans="1:14">
      <c r="A1018" t="s">
        <v>1022</v>
      </c>
      <c r="B1018" s="4">
        <v>45279</v>
      </c>
      <c r="C1018" t="s">
        <v>7122</v>
      </c>
      <c r="D1018" t="str">
        <f>VLOOKUP(Sales_Data!$C1018,tbl_Customers[],2,FALSE)</f>
        <v>Customer_76</v>
      </c>
      <c r="E1018" t="str">
        <f>VLOOKUP(tbl_Sales[[#This Row],[Customer_ID]],tbl_Customers[],5,0)</f>
        <v>West</v>
      </c>
      <c r="F1018" t="s">
        <v>8501</v>
      </c>
      <c r="G1018" t="str">
        <f>VLOOKUP(Sales_Data!$F1018,tbl_Products[],2,FALSE)</f>
        <v>Product_65</v>
      </c>
      <c r="H1018" t="str">
        <f>VLOOKUP(tbl_Sales[[#This Row],[Product_ID]],tbl_Products[],3,0)</f>
        <v>Health</v>
      </c>
      <c r="I1018">
        <v>4</v>
      </c>
      <c r="J1018" s="10">
        <f>VLOOKUP(tbl_Sales[[#This Row],[Product_ID]],tbl_Products[],4,0)</f>
        <v>37.880000000000003</v>
      </c>
      <c r="K1018" s="6">
        <v>56.7</v>
      </c>
      <c r="L1018" s="6">
        <f>tbl_Sales[[#This Row],[Price_per_Unit]]*tbl_Sales[[#This Row],[Quantity]]</f>
        <v>226.8</v>
      </c>
      <c r="M1018" s="6">
        <f>tbl_Sales[[#This Row],[Cost_per_Unit]]*tbl_Sales[[#This Row],[Quantity]]</f>
        <v>151.52000000000001</v>
      </c>
      <c r="N1018" s="6">
        <f>tbl_Sales[[#This Row],[Sales]]-tbl_Sales[[#This Row],[Total_Cost]]</f>
        <v>75.28</v>
      </c>
    </row>
    <row r="1019" spans="1:14">
      <c r="A1019" t="s">
        <v>1023</v>
      </c>
      <c r="B1019" s="4">
        <v>45082</v>
      </c>
      <c r="C1019" t="s">
        <v>7352</v>
      </c>
      <c r="D1019" t="str">
        <f>VLOOKUP(Sales_Data!$C1019,tbl_Customers[],2,FALSE)</f>
        <v>Customer_290</v>
      </c>
      <c r="E1019" t="str">
        <f>VLOOKUP(tbl_Sales[[#This Row],[Customer_ID]],tbl_Customers[],5,0)</f>
        <v>East</v>
      </c>
      <c r="F1019" t="s">
        <v>8546</v>
      </c>
      <c r="G1019" t="str">
        <f>VLOOKUP(Sales_Data!$F1019,tbl_Products[],2,FALSE)</f>
        <v>Product_28</v>
      </c>
      <c r="H1019" t="str">
        <f>VLOOKUP(tbl_Sales[[#This Row],[Product_ID]],tbl_Products[],3,0)</f>
        <v>Toys</v>
      </c>
      <c r="I1019">
        <v>5</v>
      </c>
      <c r="J1019" s="10">
        <f>VLOOKUP(tbl_Sales[[#This Row],[Product_ID]],tbl_Products[],4,0)</f>
        <v>23.58</v>
      </c>
      <c r="K1019" s="6">
        <v>36.71</v>
      </c>
      <c r="L1019" s="6">
        <f>tbl_Sales[[#This Row],[Price_per_Unit]]*tbl_Sales[[#This Row],[Quantity]]</f>
        <v>183.55</v>
      </c>
      <c r="M1019" s="6">
        <f>tbl_Sales[[#This Row],[Cost_per_Unit]]*tbl_Sales[[#This Row],[Quantity]]</f>
        <v>117.89999999999999</v>
      </c>
      <c r="N1019" s="6">
        <f>tbl_Sales[[#This Row],[Sales]]-tbl_Sales[[#This Row],[Total_Cost]]</f>
        <v>65.65000000000002</v>
      </c>
    </row>
    <row r="1020" spans="1:14">
      <c r="A1020" t="s">
        <v>1024</v>
      </c>
      <c r="B1020" s="4">
        <v>45285</v>
      </c>
      <c r="C1020" t="s">
        <v>7748</v>
      </c>
      <c r="D1020" t="str">
        <f>VLOOKUP(Sales_Data!$C1020,tbl_Customers[],2,FALSE)</f>
        <v>Customer_1002</v>
      </c>
      <c r="E1020" t="str">
        <f>VLOOKUP(tbl_Sales[[#This Row],[Customer_ID]],tbl_Customers[],5,0)</f>
        <v>West</v>
      </c>
      <c r="F1020" t="s">
        <v>8519</v>
      </c>
      <c r="G1020" t="str">
        <f>VLOOKUP(Sales_Data!$F1020,tbl_Products[],2,FALSE)</f>
        <v>Product_53</v>
      </c>
      <c r="H1020" t="str">
        <f>VLOOKUP(tbl_Sales[[#This Row],[Product_ID]],tbl_Products[],3,0)</f>
        <v>Electronics</v>
      </c>
      <c r="I1020">
        <v>4</v>
      </c>
      <c r="J1020" s="10">
        <f>VLOOKUP(tbl_Sales[[#This Row],[Product_ID]],tbl_Products[],4,0)</f>
        <v>21.34</v>
      </c>
      <c r="K1020" s="6">
        <v>38.409999999999997</v>
      </c>
      <c r="L1020" s="6">
        <f>tbl_Sales[[#This Row],[Price_per_Unit]]*tbl_Sales[[#This Row],[Quantity]]</f>
        <v>153.63999999999999</v>
      </c>
      <c r="M1020" s="6">
        <f>tbl_Sales[[#This Row],[Cost_per_Unit]]*tbl_Sales[[#This Row],[Quantity]]</f>
        <v>85.36</v>
      </c>
      <c r="N1020" s="6">
        <f>tbl_Sales[[#This Row],[Sales]]-tbl_Sales[[#This Row],[Total_Cost]]</f>
        <v>68.279999999999987</v>
      </c>
    </row>
    <row r="1021" spans="1:14">
      <c r="A1021" t="s">
        <v>1025</v>
      </c>
      <c r="B1021" s="4">
        <v>45133</v>
      </c>
      <c r="C1021" t="s">
        <v>7757</v>
      </c>
      <c r="D1021" t="str">
        <f>VLOOKUP(Sales_Data!$C1021,tbl_Customers[],2,FALSE)</f>
        <v>Customer_1340</v>
      </c>
      <c r="E1021" t="str">
        <f>VLOOKUP(tbl_Sales[[#This Row],[Customer_ID]],tbl_Customers[],5,0)</f>
        <v>South</v>
      </c>
      <c r="F1021" t="s">
        <v>8564</v>
      </c>
      <c r="G1021" t="str">
        <f>VLOOKUP(Sales_Data!$F1021,tbl_Products[],2,FALSE)</f>
        <v>Product_8</v>
      </c>
      <c r="H1021" t="str">
        <f>VLOOKUP(tbl_Sales[[#This Row],[Product_ID]],tbl_Products[],3,0)</f>
        <v>Electronics</v>
      </c>
      <c r="I1021">
        <v>7</v>
      </c>
      <c r="J1021" s="10">
        <f>VLOOKUP(tbl_Sales[[#This Row],[Product_ID]],tbl_Products[],4,0)</f>
        <v>22.03</v>
      </c>
      <c r="K1021" s="6">
        <v>72.31</v>
      </c>
      <c r="L1021" s="6">
        <f>tbl_Sales[[#This Row],[Price_per_Unit]]*tbl_Sales[[#This Row],[Quantity]]</f>
        <v>506.17</v>
      </c>
      <c r="M1021" s="6">
        <f>tbl_Sales[[#This Row],[Cost_per_Unit]]*tbl_Sales[[#This Row],[Quantity]]</f>
        <v>154.21</v>
      </c>
      <c r="N1021" s="6">
        <f>tbl_Sales[[#This Row],[Sales]]-tbl_Sales[[#This Row],[Total_Cost]]</f>
        <v>351.96000000000004</v>
      </c>
    </row>
    <row r="1022" spans="1:14">
      <c r="A1022" t="s">
        <v>1026</v>
      </c>
      <c r="B1022" s="4">
        <v>45066</v>
      </c>
      <c r="C1022" t="s">
        <v>7763</v>
      </c>
      <c r="D1022" t="str">
        <f>VLOOKUP(Sales_Data!$C1022,tbl_Customers[],2,FALSE)</f>
        <v>Customer_40</v>
      </c>
      <c r="E1022" t="str">
        <f>VLOOKUP(tbl_Sales[[#This Row],[Customer_ID]],tbl_Customers[],5,0)</f>
        <v>North</v>
      </c>
      <c r="F1022" t="s">
        <v>8543</v>
      </c>
      <c r="G1022" t="str">
        <f>VLOOKUP(Sales_Data!$F1022,tbl_Products[],2,FALSE)</f>
        <v>Product_72</v>
      </c>
      <c r="H1022" t="str">
        <f>VLOOKUP(tbl_Sales[[#This Row],[Product_ID]],tbl_Products[],3,0)</f>
        <v>Toys</v>
      </c>
      <c r="I1022">
        <v>5</v>
      </c>
      <c r="J1022" s="10">
        <f>VLOOKUP(tbl_Sales[[#This Row],[Product_ID]],tbl_Products[],4,0)</f>
        <v>23.2</v>
      </c>
      <c r="K1022" s="6">
        <v>7.61</v>
      </c>
      <c r="L1022" s="6">
        <f>tbl_Sales[[#This Row],[Price_per_Unit]]*tbl_Sales[[#This Row],[Quantity]]</f>
        <v>38.050000000000004</v>
      </c>
      <c r="M1022" s="6">
        <f>tbl_Sales[[#This Row],[Cost_per_Unit]]*tbl_Sales[[#This Row],[Quantity]]</f>
        <v>116</v>
      </c>
      <c r="N1022" s="6">
        <f>tbl_Sales[[#This Row],[Sales]]-tbl_Sales[[#This Row],[Total_Cost]]</f>
        <v>-77.949999999999989</v>
      </c>
    </row>
    <row r="1023" spans="1:14">
      <c r="A1023" t="s">
        <v>1027</v>
      </c>
      <c r="B1023" s="4">
        <v>45183</v>
      </c>
      <c r="C1023" t="s">
        <v>7764</v>
      </c>
      <c r="D1023" t="str">
        <f>VLOOKUP(Sales_Data!$C1023,tbl_Customers[],2,FALSE)</f>
        <v>Customer_966</v>
      </c>
      <c r="E1023" t="str">
        <f>VLOOKUP(tbl_Sales[[#This Row],[Customer_ID]],tbl_Customers[],5,0)</f>
        <v>North</v>
      </c>
      <c r="F1023" t="s">
        <v>8556</v>
      </c>
      <c r="G1023" t="str">
        <f>VLOOKUP(Sales_Data!$F1023,tbl_Products[],2,FALSE)</f>
        <v>Product_42</v>
      </c>
      <c r="H1023" t="str">
        <f>VLOOKUP(tbl_Sales[[#This Row],[Product_ID]],tbl_Products[],3,0)</f>
        <v>Electronics</v>
      </c>
      <c r="I1023">
        <v>9</v>
      </c>
      <c r="J1023" s="10">
        <f>VLOOKUP(tbl_Sales[[#This Row],[Product_ID]],tbl_Products[],4,0)</f>
        <v>28.03</v>
      </c>
      <c r="K1023" s="6">
        <v>86.4</v>
      </c>
      <c r="L1023" s="6">
        <f>tbl_Sales[[#This Row],[Price_per_Unit]]*tbl_Sales[[#This Row],[Quantity]]</f>
        <v>777.6</v>
      </c>
      <c r="M1023" s="6">
        <f>tbl_Sales[[#This Row],[Cost_per_Unit]]*tbl_Sales[[#This Row],[Quantity]]</f>
        <v>252.27</v>
      </c>
      <c r="N1023" s="6">
        <f>tbl_Sales[[#This Row],[Sales]]-tbl_Sales[[#This Row],[Total_Cost]]</f>
        <v>525.33000000000004</v>
      </c>
    </row>
    <row r="1024" spans="1:14">
      <c r="A1024" t="s">
        <v>1028</v>
      </c>
      <c r="B1024" s="4">
        <v>45203</v>
      </c>
      <c r="C1024" t="s">
        <v>7765</v>
      </c>
      <c r="D1024" t="str">
        <f>VLOOKUP(Sales_Data!$C1024,tbl_Customers[],2,FALSE)</f>
        <v>Customer_1267</v>
      </c>
      <c r="E1024" t="str">
        <f>VLOOKUP(tbl_Sales[[#This Row],[Customer_ID]],tbl_Customers[],5,0)</f>
        <v>East</v>
      </c>
      <c r="F1024" t="s">
        <v>8533</v>
      </c>
      <c r="G1024" t="str">
        <f>VLOOKUP(Sales_Data!$F1024,tbl_Products[],2,FALSE)</f>
        <v>Product_34</v>
      </c>
      <c r="H1024" t="str">
        <f>VLOOKUP(tbl_Sales[[#This Row],[Product_ID]],tbl_Products[],3,0)</f>
        <v>Electronics</v>
      </c>
      <c r="I1024">
        <v>1</v>
      </c>
      <c r="J1024" s="10">
        <f>VLOOKUP(tbl_Sales[[#This Row],[Product_ID]],tbl_Products[],4,0)</f>
        <v>21.9</v>
      </c>
      <c r="K1024" s="6">
        <v>99.45</v>
      </c>
      <c r="L1024" s="6">
        <f>tbl_Sales[[#This Row],[Price_per_Unit]]*tbl_Sales[[#This Row],[Quantity]]</f>
        <v>99.45</v>
      </c>
      <c r="M1024" s="6">
        <f>tbl_Sales[[#This Row],[Cost_per_Unit]]*tbl_Sales[[#This Row],[Quantity]]</f>
        <v>21.9</v>
      </c>
      <c r="N1024" s="6">
        <f>tbl_Sales[[#This Row],[Sales]]-tbl_Sales[[#This Row],[Total_Cost]]</f>
        <v>77.550000000000011</v>
      </c>
    </row>
    <row r="1025" spans="1:14">
      <c r="A1025" t="s">
        <v>1029</v>
      </c>
      <c r="B1025" s="4">
        <v>45179</v>
      </c>
      <c r="C1025" t="s">
        <v>7209</v>
      </c>
      <c r="D1025" t="str">
        <f>VLOOKUP(Sales_Data!$C1025,tbl_Customers[],2,FALSE)</f>
        <v>Customer_94</v>
      </c>
      <c r="E1025" t="str">
        <f>VLOOKUP(tbl_Sales[[#This Row],[Customer_ID]],tbl_Customers[],5,0)</f>
        <v>East</v>
      </c>
      <c r="F1025" t="s">
        <v>8560</v>
      </c>
      <c r="G1025" t="str">
        <f>VLOOKUP(Sales_Data!$F1025,tbl_Products[],2,FALSE)</f>
        <v>Product_41</v>
      </c>
      <c r="H1025" t="str">
        <f>VLOOKUP(tbl_Sales[[#This Row],[Product_ID]],tbl_Products[],3,0)</f>
        <v>Home Goods</v>
      </c>
      <c r="I1025">
        <v>7</v>
      </c>
      <c r="J1025" s="10">
        <f>VLOOKUP(tbl_Sales[[#This Row],[Product_ID]],tbl_Products[],4,0)</f>
        <v>31.5</v>
      </c>
      <c r="K1025" s="6">
        <v>93.74</v>
      </c>
      <c r="L1025" s="6">
        <f>tbl_Sales[[#This Row],[Price_per_Unit]]*tbl_Sales[[#This Row],[Quantity]]</f>
        <v>656.18</v>
      </c>
      <c r="M1025" s="6">
        <f>tbl_Sales[[#This Row],[Cost_per_Unit]]*tbl_Sales[[#This Row],[Quantity]]</f>
        <v>220.5</v>
      </c>
      <c r="N1025" s="6">
        <f>tbl_Sales[[#This Row],[Sales]]-tbl_Sales[[#This Row],[Total_Cost]]</f>
        <v>435.67999999999995</v>
      </c>
    </row>
    <row r="1026" spans="1:14">
      <c r="A1026" t="s">
        <v>1030</v>
      </c>
      <c r="B1026" s="4">
        <v>45151</v>
      </c>
      <c r="C1026" t="s">
        <v>7766</v>
      </c>
      <c r="D1026" t="str">
        <f>VLOOKUP(Sales_Data!$C1026,tbl_Customers[],2,FALSE)</f>
        <v>Customer_498</v>
      </c>
      <c r="E1026" t="str">
        <f>VLOOKUP(tbl_Sales[[#This Row],[Customer_ID]],tbl_Customers[],5,0)</f>
        <v>South</v>
      </c>
      <c r="F1026" t="s">
        <v>8519</v>
      </c>
      <c r="G1026" t="str">
        <f>VLOOKUP(Sales_Data!$F1026,tbl_Products[],2,FALSE)</f>
        <v>Product_53</v>
      </c>
      <c r="H1026" t="str">
        <f>VLOOKUP(tbl_Sales[[#This Row],[Product_ID]],tbl_Products[],3,0)</f>
        <v>Electronics</v>
      </c>
      <c r="I1026">
        <v>9</v>
      </c>
      <c r="J1026" s="10">
        <f>VLOOKUP(tbl_Sales[[#This Row],[Product_ID]],tbl_Products[],4,0)</f>
        <v>21.34</v>
      </c>
      <c r="K1026" s="6">
        <v>74.540000000000006</v>
      </c>
      <c r="L1026" s="6">
        <f>tbl_Sales[[#This Row],[Price_per_Unit]]*tbl_Sales[[#This Row],[Quantity]]</f>
        <v>670.86</v>
      </c>
      <c r="M1026" s="6">
        <f>tbl_Sales[[#This Row],[Cost_per_Unit]]*tbl_Sales[[#This Row],[Quantity]]</f>
        <v>192.06</v>
      </c>
      <c r="N1026" s="6">
        <f>tbl_Sales[[#This Row],[Sales]]-tbl_Sales[[#This Row],[Total_Cost]]</f>
        <v>478.8</v>
      </c>
    </row>
    <row r="1027" spans="1:14">
      <c r="A1027" t="s">
        <v>1031</v>
      </c>
      <c r="B1027" s="4">
        <v>44968</v>
      </c>
      <c r="C1027" t="s">
        <v>7767</v>
      </c>
      <c r="D1027" t="str">
        <f>VLOOKUP(Sales_Data!$C1027,tbl_Customers[],2,FALSE)</f>
        <v>Customer_1437</v>
      </c>
      <c r="E1027" t="str">
        <f>VLOOKUP(tbl_Sales[[#This Row],[Customer_ID]],tbl_Customers[],5,0)</f>
        <v>East</v>
      </c>
      <c r="F1027" t="s">
        <v>8534</v>
      </c>
      <c r="G1027" t="str">
        <f>VLOOKUP(Sales_Data!$F1027,tbl_Products[],2,FALSE)</f>
        <v>Product_51</v>
      </c>
      <c r="H1027" t="str">
        <f>VLOOKUP(tbl_Sales[[#This Row],[Product_ID]],tbl_Products[],3,0)</f>
        <v>Electronics</v>
      </c>
      <c r="I1027">
        <v>5</v>
      </c>
      <c r="J1027" s="10">
        <f>VLOOKUP(tbl_Sales[[#This Row],[Product_ID]],tbl_Products[],4,0)</f>
        <v>45.1</v>
      </c>
      <c r="K1027" s="6">
        <v>57.16</v>
      </c>
      <c r="L1027" s="6">
        <f>tbl_Sales[[#This Row],[Price_per_Unit]]*tbl_Sales[[#This Row],[Quantity]]</f>
        <v>285.79999999999995</v>
      </c>
      <c r="M1027" s="6">
        <f>tbl_Sales[[#This Row],[Cost_per_Unit]]*tbl_Sales[[#This Row],[Quantity]]</f>
        <v>225.5</v>
      </c>
      <c r="N1027" s="6">
        <f>tbl_Sales[[#This Row],[Sales]]-tbl_Sales[[#This Row],[Total_Cost]]</f>
        <v>60.299999999999955</v>
      </c>
    </row>
    <row r="1028" spans="1:14">
      <c r="A1028" t="s">
        <v>1032</v>
      </c>
      <c r="B1028" s="4">
        <v>45233</v>
      </c>
      <c r="C1028" t="s">
        <v>7045</v>
      </c>
      <c r="D1028" t="str">
        <f>VLOOKUP(Sales_Data!$C1028,tbl_Customers[],2,FALSE)</f>
        <v>Customer_1329</v>
      </c>
      <c r="E1028" t="str">
        <f>VLOOKUP(tbl_Sales[[#This Row],[Customer_ID]],tbl_Customers[],5,0)</f>
        <v>North</v>
      </c>
      <c r="F1028" t="s">
        <v>8559</v>
      </c>
      <c r="G1028" t="str">
        <f>VLOOKUP(Sales_Data!$F1028,tbl_Products[],2,FALSE)</f>
        <v>Product_57</v>
      </c>
      <c r="H1028" t="str">
        <f>VLOOKUP(tbl_Sales[[#This Row],[Product_ID]],tbl_Products[],3,0)</f>
        <v>Toys</v>
      </c>
      <c r="I1028">
        <v>8</v>
      </c>
      <c r="J1028" s="10">
        <f>VLOOKUP(tbl_Sales[[#This Row],[Product_ID]],tbl_Products[],4,0)</f>
        <v>31.85</v>
      </c>
      <c r="K1028" s="6">
        <v>17.079999999999998</v>
      </c>
      <c r="L1028" s="6">
        <f>tbl_Sales[[#This Row],[Price_per_Unit]]*tbl_Sales[[#This Row],[Quantity]]</f>
        <v>136.63999999999999</v>
      </c>
      <c r="M1028" s="6">
        <f>tbl_Sales[[#This Row],[Cost_per_Unit]]*tbl_Sales[[#This Row],[Quantity]]</f>
        <v>254.8</v>
      </c>
      <c r="N1028" s="6">
        <f>tbl_Sales[[#This Row],[Sales]]-tbl_Sales[[#This Row],[Total_Cost]]</f>
        <v>-118.16000000000003</v>
      </c>
    </row>
    <row r="1029" spans="1:14">
      <c r="A1029" t="s">
        <v>1033</v>
      </c>
      <c r="B1029" s="4">
        <v>44947</v>
      </c>
      <c r="C1029" t="s">
        <v>7768</v>
      </c>
      <c r="D1029" t="str">
        <f>VLOOKUP(Sales_Data!$C1029,tbl_Customers[],2,FALSE)</f>
        <v>Customer_268</v>
      </c>
      <c r="E1029" t="str">
        <f>VLOOKUP(tbl_Sales[[#This Row],[Customer_ID]],tbl_Customers[],5,0)</f>
        <v>East</v>
      </c>
      <c r="F1029" t="s">
        <v>8554</v>
      </c>
      <c r="G1029" t="str">
        <f>VLOOKUP(Sales_Data!$F1029,tbl_Products[],2,FALSE)</f>
        <v>Product_55</v>
      </c>
      <c r="H1029" t="str">
        <f>VLOOKUP(tbl_Sales[[#This Row],[Product_ID]],tbl_Products[],3,0)</f>
        <v>Apparel</v>
      </c>
      <c r="I1029">
        <v>3</v>
      </c>
      <c r="J1029" s="10">
        <f>VLOOKUP(tbl_Sales[[#This Row],[Product_ID]],tbl_Products[],4,0)</f>
        <v>36.08</v>
      </c>
      <c r="K1029" s="6">
        <v>34.65</v>
      </c>
      <c r="L1029" s="6">
        <f>tbl_Sales[[#This Row],[Price_per_Unit]]*tbl_Sales[[#This Row],[Quantity]]</f>
        <v>103.94999999999999</v>
      </c>
      <c r="M1029" s="6">
        <f>tbl_Sales[[#This Row],[Cost_per_Unit]]*tbl_Sales[[#This Row],[Quantity]]</f>
        <v>108.24</v>
      </c>
      <c r="N1029" s="6">
        <f>tbl_Sales[[#This Row],[Sales]]-tbl_Sales[[#This Row],[Total_Cost]]</f>
        <v>-4.2900000000000063</v>
      </c>
    </row>
    <row r="1030" spans="1:14">
      <c r="A1030" t="s">
        <v>1034</v>
      </c>
      <c r="B1030" s="4">
        <v>45148</v>
      </c>
      <c r="C1030" t="s">
        <v>7601</v>
      </c>
      <c r="D1030" t="str">
        <f>VLOOKUP(Sales_Data!$C1030,tbl_Customers[],2,FALSE)</f>
        <v>Customer_30</v>
      </c>
      <c r="E1030" t="str">
        <f>VLOOKUP(tbl_Sales[[#This Row],[Customer_ID]],tbl_Customers[],5,0)</f>
        <v>West</v>
      </c>
      <c r="F1030" t="s">
        <v>8555</v>
      </c>
      <c r="G1030" t="str">
        <f>VLOOKUP(Sales_Data!$F1030,tbl_Products[],2,FALSE)</f>
        <v>Product_52</v>
      </c>
      <c r="H1030" t="str">
        <f>VLOOKUP(tbl_Sales[[#This Row],[Product_ID]],tbl_Products[],3,0)</f>
        <v>Toys</v>
      </c>
      <c r="I1030">
        <v>1</v>
      </c>
      <c r="J1030" s="10">
        <f>VLOOKUP(tbl_Sales[[#This Row],[Product_ID]],tbl_Products[],4,0)</f>
        <v>46.58</v>
      </c>
      <c r="K1030" s="6">
        <v>74.209999999999994</v>
      </c>
      <c r="L1030" s="6">
        <f>tbl_Sales[[#This Row],[Price_per_Unit]]*tbl_Sales[[#This Row],[Quantity]]</f>
        <v>74.209999999999994</v>
      </c>
      <c r="M1030" s="6">
        <f>tbl_Sales[[#This Row],[Cost_per_Unit]]*tbl_Sales[[#This Row],[Quantity]]</f>
        <v>46.58</v>
      </c>
      <c r="N1030" s="6">
        <f>tbl_Sales[[#This Row],[Sales]]-tbl_Sales[[#This Row],[Total_Cost]]</f>
        <v>27.629999999999995</v>
      </c>
    </row>
    <row r="1031" spans="1:14">
      <c r="A1031" t="s">
        <v>1035</v>
      </c>
      <c r="B1031" s="4">
        <v>45092</v>
      </c>
      <c r="C1031" t="s">
        <v>7769</v>
      </c>
      <c r="D1031" t="str">
        <f>VLOOKUP(Sales_Data!$C1031,tbl_Customers[],2,FALSE)</f>
        <v>Customer_353</v>
      </c>
      <c r="E1031" t="str">
        <f>VLOOKUP(tbl_Sales[[#This Row],[Customer_ID]],tbl_Customers[],5,0)</f>
        <v>South</v>
      </c>
      <c r="F1031" t="s">
        <v>8533</v>
      </c>
      <c r="G1031" t="str">
        <f>VLOOKUP(Sales_Data!$F1031,tbl_Products[],2,FALSE)</f>
        <v>Product_34</v>
      </c>
      <c r="H1031" t="str">
        <f>VLOOKUP(tbl_Sales[[#This Row],[Product_ID]],tbl_Products[],3,0)</f>
        <v>Electronics</v>
      </c>
      <c r="I1031">
        <v>6</v>
      </c>
      <c r="J1031" s="10">
        <f>VLOOKUP(tbl_Sales[[#This Row],[Product_ID]],tbl_Products[],4,0)</f>
        <v>21.9</v>
      </c>
      <c r="K1031" s="6">
        <v>11.1</v>
      </c>
      <c r="L1031" s="6">
        <f>tbl_Sales[[#This Row],[Price_per_Unit]]*tbl_Sales[[#This Row],[Quantity]]</f>
        <v>66.599999999999994</v>
      </c>
      <c r="M1031" s="6">
        <f>tbl_Sales[[#This Row],[Cost_per_Unit]]*tbl_Sales[[#This Row],[Quantity]]</f>
        <v>131.39999999999998</v>
      </c>
      <c r="N1031" s="6">
        <f>tbl_Sales[[#This Row],[Sales]]-tbl_Sales[[#This Row],[Total_Cost]]</f>
        <v>-64.799999999999983</v>
      </c>
    </row>
    <row r="1032" spans="1:14">
      <c r="A1032" t="s">
        <v>1036</v>
      </c>
      <c r="B1032" s="4">
        <v>45236</v>
      </c>
      <c r="C1032" t="s">
        <v>7742</v>
      </c>
      <c r="D1032" t="str">
        <f>VLOOKUP(Sales_Data!$C1032,tbl_Customers[],2,FALSE)</f>
        <v>Customer_1296</v>
      </c>
      <c r="E1032" t="str">
        <f>VLOOKUP(tbl_Sales[[#This Row],[Customer_ID]],tbl_Customers[],5,0)</f>
        <v>North</v>
      </c>
      <c r="F1032" t="s">
        <v>8547</v>
      </c>
      <c r="G1032" t="str">
        <f>VLOOKUP(Sales_Data!$F1032,tbl_Products[],2,FALSE)</f>
        <v>Product_7</v>
      </c>
      <c r="H1032" t="str">
        <f>VLOOKUP(tbl_Sales[[#This Row],[Product_ID]],tbl_Products[],3,0)</f>
        <v>Apparel</v>
      </c>
      <c r="I1032">
        <v>7</v>
      </c>
      <c r="J1032" s="10">
        <f>VLOOKUP(tbl_Sales[[#This Row],[Product_ID]],tbl_Products[],4,0)</f>
        <v>48.6</v>
      </c>
      <c r="K1032" s="6">
        <v>24.38</v>
      </c>
      <c r="L1032" s="6">
        <f>tbl_Sales[[#This Row],[Price_per_Unit]]*tbl_Sales[[#This Row],[Quantity]]</f>
        <v>170.66</v>
      </c>
      <c r="M1032" s="6">
        <f>tbl_Sales[[#This Row],[Cost_per_Unit]]*tbl_Sales[[#This Row],[Quantity]]</f>
        <v>340.2</v>
      </c>
      <c r="N1032" s="6">
        <f>tbl_Sales[[#This Row],[Sales]]-tbl_Sales[[#This Row],[Total_Cost]]</f>
        <v>-169.54</v>
      </c>
    </row>
    <row r="1033" spans="1:14">
      <c r="A1033" t="s">
        <v>1037</v>
      </c>
      <c r="B1033" s="4">
        <v>45055</v>
      </c>
      <c r="C1033" t="s">
        <v>7770</v>
      </c>
      <c r="D1033" t="str">
        <f>VLOOKUP(Sales_Data!$C1033,tbl_Customers[],2,FALSE)</f>
        <v>Customer_103</v>
      </c>
      <c r="E1033" t="str">
        <f>VLOOKUP(tbl_Sales[[#This Row],[Customer_ID]],tbl_Customers[],5,0)</f>
        <v>East</v>
      </c>
      <c r="F1033" t="s">
        <v>8518</v>
      </c>
      <c r="G1033" t="str">
        <f>VLOOKUP(Sales_Data!$F1033,tbl_Products[],2,FALSE)</f>
        <v>Product_35</v>
      </c>
      <c r="H1033" t="str">
        <f>VLOOKUP(tbl_Sales[[#This Row],[Product_ID]],tbl_Products[],3,0)</f>
        <v>Toys</v>
      </c>
      <c r="I1033">
        <v>3</v>
      </c>
      <c r="J1033" s="10">
        <f>VLOOKUP(tbl_Sales[[#This Row],[Product_ID]],tbl_Products[],4,0)</f>
        <v>40.75</v>
      </c>
      <c r="K1033" s="6">
        <v>7.86</v>
      </c>
      <c r="L1033" s="6">
        <f>tbl_Sales[[#This Row],[Price_per_Unit]]*tbl_Sales[[#This Row],[Quantity]]</f>
        <v>23.580000000000002</v>
      </c>
      <c r="M1033" s="6">
        <f>tbl_Sales[[#This Row],[Cost_per_Unit]]*tbl_Sales[[#This Row],[Quantity]]</f>
        <v>122.25</v>
      </c>
      <c r="N1033" s="6">
        <f>tbl_Sales[[#This Row],[Sales]]-tbl_Sales[[#This Row],[Total_Cost]]</f>
        <v>-98.67</v>
      </c>
    </row>
    <row r="1034" spans="1:14">
      <c r="A1034" t="s">
        <v>1038</v>
      </c>
      <c r="B1034" s="4">
        <v>44940</v>
      </c>
      <c r="C1034" t="s">
        <v>7771</v>
      </c>
      <c r="D1034" t="str">
        <f>VLOOKUP(Sales_Data!$C1034,tbl_Customers[],2,FALSE)</f>
        <v>Customer_630</v>
      </c>
      <c r="E1034" t="str">
        <f>VLOOKUP(tbl_Sales[[#This Row],[Customer_ID]],tbl_Customers[],5,0)</f>
        <v>East</v>
      </c>
      <c r="F1034" t="s">
        <v>8508</v>
      </c>
      <c r="G1034" t="str">
        <f>VLOOKUP(Sales_Data!$F1034,tbl_Products[],2,FALSE)</f>
        <v>Product_63</v>
      </c>
      <c r="H1034" t="str">
        <f>VLOOKUP(tbl_Sales[[#This Row],[Product_ID]],tbl_Products[],3,0)</f>
        <v>Electronics</v>
      </c>
      <c r="I1034">
        <v>9</v>
      </c>
      <c r="J1034" s="10">
        <f>VLOOKUP(tbl_Sales[[#This Row],[Product_ID]],tbl_Products[],4,0)</f>
        <v>40</v>
      </c>
      <c r="K1034" s="6">
        <v>66.540000000000006</v>
      </c>
      <c r="L1034" s="6">
        <f>tbl_Sales[[#This Row],[Price_per_Unit]]*tbl_Sales[[#This Row],[Quantity]]</f>
        <v>598.86</v>
      </c>
      <c r="M1034" s="6">
        <f>tbl_Sales[[#This Row],[Cost_per_Unit]]*tbl_Sales[[#This Row],[Quantity]]</f>
        <v>360</v>
      </c>
      <c r="N1034" s="6">
        <f>tbl_Sales[[#This Row],[Sales]]-tbl_Sales[[#This Row],[Total_Cost]]</f>
        <v>238.86</v>
      </c>
    </row>
    <row r="1035" spans="1:14">
      <c r="A1035" t="s">
        <v>1039</v>
      </c>
      <c r="B1035" s="4">
        <v>44973</v>
      </c>
      <c r="C1035" t="s">
        <v>7387</v>
      </c>
      <c r="D1035" t="str">
        <f>VLOOKUP(Sales_Data!$C1035,tbl_Customers[],2,FALSE)</f>
        <v>Customer_200</v>
      </c>
      <c r="E1035" t="str">
        <f>VLOOKUP(tbl_Sales[[#This Row],[Customer_ID]],tbl_Customers[],5,0)</f>
        <v>East</v>
      </c>
      <c r="F1035" t="s">
        <v>8520</v>
      </c>
      <c r="G1035" t="str">
        <f>VLOOKUP(Sales_Data!$F1035,tbl_Products[],2,FALSE)</f>
        <v>Product_29</v>
      </c>
      <c r="H1035" t="str">
        <f>VLOOKUP(tbl_Sales[[#This Row],[Product_ID]],tbl_Products[],3,0)</f>
        <v>Home Goods</v>
      </c>
      <c r="I1035">
        <v>7</v>
      </c>
      <c r="J1035" s="10">
        <f>VLOOKUP(tbl_Sales[[#This Row],[Product_ID]],tbl_Products[],4,0)</f>
        <v>9.64</v>
      </c>
      <c r="K1035" s="6">
        <v>15.87</v>
      </c>
      <c r="L1035" s="6">
        <f>tbl_Sales[[#This Row],[Price_per_Unit]]*tbl_Sales[[#This Row],[Quantity]]</f>
        <v>111.08999999999999</v>
      </c>
      <c r="M1035" s="6">
        <f>tbl_Sales[[#This Row],[Cost_per_Unit]]*tbl_Sales[[#This Row],[Quantity]]</f>
        <v>67.48</v>
      </c>
      <c r="N1035" s="6">
        <f>tbl_Sales[[#This Row],[Sales]]-tbl_Sales[[#This Row],[Total_Cost]]</f>
        <v>43.609999999999985</v>
      </c>
    </row>
    <row r="1036" spans="1:14">
      <c r="A1036" t="s">
        <v>1040</v>
      </c>
      <c r="B1036" s="4">
        <v>45044</v>
      </c>
      <c r="C1036" t="s">
        <v>7772</v>
      </c>
      <c r="D1036" t="str">
        <f>VLOOKUP(Sales_Data!$C1036,tbl_Customers[],2,FALSE)</f>
        <v>Customer_935</v>
      </c>
      <c r="E1036" t="str">
        <f>VLOOKUP(tbl_Sales[[#This Row],[Customer_ID]],tbl_Customers[],5,0)</f>
        <v>East</v>
      </c>
      <c r="F1036" t="s">
        <v>8538</v>
      </c>
      <c r="G1036" t="str">
        <f>VLOOKUP(Sales_Data!$F1036,tbl_Products[],2,FALSE)</f>
        <v>Product_44</v>
      </c>
      <c r="H1036" t="str">
        <f>VLOOKUP(tbl_Sales[[#This Row],[Product_ID]],tbl_Products[],3,0)</f>
        <v>Electronics</v>
      </c>
      <c r="I1036">
        <v>7</v>
      </c>
      <c r="J1036" s="10">
        <f>VLOOKUP(tbl_Sales[[#This Row],[Product_ID]],tbl_Products[],4,0)</f>
        <v>39.729999999999997</v>
      </c>
      <c r="K1036" s="6">
        <v>32.159999999999997</v>
      </c>
      <c r="L1036" s="6">
        <f>tbl_Sales[[#This Row],[Price_per_Unit]]*tbl_Sales[[#This Row],[Quantity]]</f>
        <v>225.11999999999998</v>
      </c>
      <c r="M1036" s="6">
        <f>tbl_Sales[[#This Row],[Cost_per_Unit]]*tbl_Sales[[#This Row],[Quantity]]</f>
        <v>278.10999999999996</v>
      </c>
      <c r="N1036" s="6">
        <f>tbl_Sales[[#This Row],[Sales]]-tbl_Sales[[#This Row],[Total_Cost]]</f>
        <v>-52.989999999999981</v>
      </c>
    </row>
    <row r="1037" spans="1:14">
      <c r="A1037" t="s">
        <v>1041</v>
      </c>
      <c r="B1037" s="4">
        <v>45272</v>
      </c>
      <c r="C1037" t="s">
        <v>7137</v>
      </c>
      <c r="D1037" t="str">
        <f>VLOOKUP(Sales_Data!$C1037,tbl_Customers[],2,FALSE)</f>
        <v>Customer_1252</v>
      </c>
      <c r="E1037" t="str">
        <f>VLOOKUP(tbl_Sales[[#This Row],[Customer_ID]],tbl_Customers[],5,0)</f>
        <v>West</v>
      </c>
      <c r="F1037" t="s">
        <v>8495</v>
      </c>
      <c r="G1037" t="str">
        <f>VLOOKUP(Sales_Data!$F1037,tbl_Products[],2,FALSE)</f>
        <v>Product_6</v>
      </c>
      <c r="H1037" t="str">
        <f>VLOOKUP(tbl_Sales[[#This Row],[Product_ID]],tbl_Products[],3,0)</f>
        <v>Apparel</v>
      </c>
      <c r="I1037">
        <v>9</v>
      </c>
      <c r="J1037" s="10">
        <f>VLOOKUP(tbl_Sales[[#This Row],[Product_ID]],tbl_Products[],4,0)</f>
        <v>33.65</v>
      </c>
      <c r="K1037" s="6">
        <v>75.09</v>
      </c>
      <c r="L1037" s="6">
        <f>tbl_Sales[[#This Row],[Price_per_Unit]]*tbl_Sales[[#This Row],[Quantity]]</f>
        <v>675.81000000000006</v>
      </c>
      <c r="M1037" s="6">
        <f>tbl_Sales[[#This Row],[Cost_per_Unit]]*tbl_Sales[[#This Row],[Quantity]]</f>
        <v>302.84999999999997</v>
      </c>
      <c r="N1037" s="6">
        <f>tbl_Sales[[#This Row],[Sales]]-tbl_Sales[[#This Row],[Total_Cost]]</f>
        <v>372.96000000000009</v>
      </c>
    </row>
    <row r="1038" spans="1:14">
      <c r="A1038" t="s">
        <v>1042</v>
      </c>
      <c r="B1038" s="4">
        <v>45221</v>
      </c>
      <c r="C1038" t="s">
        <v>7068</v>
      </c>
      <c r="D1038" t="str">
        <f>VLOOKUP(Sales_Data!$C1038,tbl_Customers[],2,FALSE)</f>
        <v>Customer_350</v>
      </c>
      <c r="E1038" t="str">
        <f>VLOOKUP(tbl_Sales[[#This Row],[Customer_ID]],tbl_Customers[],5,0)</f>
        <v>West</v>
      </c>
      <c r="F1038" t="s">
        <v>8536</v>
      </c>
      <c r="G1038" t="str">
        <f>VLOOKUP(Sales_Data!$F1038,tbl_Products[],2,FALSE)</f>
        <v>Product_40</v>
      </c>
      <c r="H1038" t="str">
        <f>VLOOKUP(tbl_Sales[[#This Row],[Product_ID]],tbl_Products[],3,0)</f>
        <v>Health</v>
      </c>
      <c r="I1038">
        <v>1</v>
      </c>
      <c r="J1038" s="10">
        <f>VLOOKUP(tbl_Sales[[#This Row],[Product_ID]],tbl_Products[],4,0)</f>
        <v>30.96</v>
      </c>
      <c r="K1038" s="6">
        <v>58.07</v>
      </c>
      <c r="L1038" s="6">
        <f>tbl_Sales[[#This Row],[Price_per_Unit]]*tbl_Sales[[#This Row],[Quantity]]</f>
        <v>58.07</v>
      </c>
      <c r="M1038" s="6">
        <f>tbl_Sales[[#This Row],[Cost_per_Unit]]*tbl_Sales[[#This Row],[Quantity]]</f>
        <v>30.96</v>
      </c>
      <c r="N1038" s="6">
        <f>tbl_Sales[[#This Row],[Sales]]-tbl_Sales[[#This Row],[Total_Cost]]</f>
        <v>27.11</v>
      </c>
    </row>
    <row r="1039" spans="1:14">
      <c r="A1039" t="s">
        <v>1043</v>
      </c>
      <c r="B1039" s="4">
        <v>45227</v>
      </c>
      <c r="C1039" t="s">
        <v>7434</v>
      </c>
      <c r="D1039" t="str">
        <f>VLOOKUP(Sales_Data!$C1039,tbl_Customers[],2,FALSE)</f>
        <v>Customer_1211</v>
      </c>
      <c r="E1039" t="str">
        <f>VLOOKUP(tbl_Sales[[#This Row],[Customer_ID]],tbl_Customers[],5,0)</f>
        <v>North</v>
      </c>
      <c r="F1039" t="s">
        <v>8507</v>
      </c>
      <c r="G1039" t="str">
        <f>VLOOKUP(Sales_Data!$F1039,tbl_Products[],2,FALSE)</f>
        <v>Product_58</v>
      </c>
      <c r="H1039" t="str">
        <f>VLOOKUP(tbl_Sales[[#This Row],[Product_ID]],tbl_Products[],3,0)</f>
        <v>Home Goods</v>
      </c>
      <c r="I1039">
        <v>3</v>
      </c>
      <c r="J1039" s="10">
        <f>VLOOKUP(tbl_Sales[[#This Row],[Product_ID]],tbl_Products[],4,0)</f>
        <v>23.97</v>
      </c>
      <c r="K1039" s="6">
        <v>16.29</v>
      </c>
      <c r="L1039" s="6">
        <f>tbl_Sales[[#This Row],[Price_per_Unit]]*tbl_Sales[[#This Row],[Quantity]]</f>
        <v>48.87</v>
      </c>
      <c r="M1039" s="6">
        <f>tbl_Sales[[#This Row],[Cost_per_Unit]]*tbl_Sales[[#This Row],[Quantity]]</f>
        <v>71.91</v>
      </c>
      <c r="N1039" s="6">
        <f>tbl_Sales[[#This Row],[Sales]]-tbl_Sales[[#This Row],[Total_Cost]]</f>
        <v>-23.04</v>
      </c>
    </row>
    <row r="1040" spans="1:14">
      <c r="A1040" t="s">
        <v>1044</v>
      </c>
      <c r="B1040" s="4">
        <v>44937</v>
      </c>
      <c r="C1040" t="s">
        <v>7773</v>
      </c>
      <c r="D1040" t="str">
        <f>VLOOKUP(Sales_Data!$C1040,tbl_Customers[],2,FALSE)</f>
        <v>Customer_131</v>
      </c>
      <c r="E1040" t="str">
        <f>VLOOKUP(tbl_Sales[[#This Row],[Customer_ID]],tbl_Customers[],5,0)</f>
        <v>South</v>
      </c>
      <c r="F1040" t="s">
        <v>8519</v>
      </c>
      <c r="G1040" t="str">
        <f>VLOOKUP(Sales_Data!$F1040,tbl_Products[],2,FALSE)</f>
        <v>Product_53</v>
      </c>
      <c r="H1040" t="str">
        <f>VLOOKUP(tbl_Sales[[#This Row],[Product_ID]],tbl_Products[],3,0)</f>
        <v>Electronics</v>
      </c>
      <c r="I1040">
        <v>5</v>
      </c>
      <c r="J1040" s="10">
        <f>VLOOKUP(tbl_Sales[[#This Row],[Product_ID]],tbl_Products[],4,0)</f>
        <v>21.34</v>
      </c>
      <c r="K1040" s="6">
        <v>72.260000000000005</v>
      </c>
      <c r="L1040" s="6">
        <f>tbl_Sales[[#This Row],[Price_per_Unit]]*tbl_Sales[[#This Row],[Quantity]]</f>
        <v>361.3</v>
      </c>
      <c r="M1040" s="6">
        <f>tbl_Sales[[#This Row],[Cost_per_Unit]]*tbl_Sales[[#This Row],[Quantity]]</f>
        <v>106.7</v>
      </c>
      <c r="N1040" s="6">
        <f>tbl_Sales[[#This Row],[Sales]]-tbl_Sales[[#This Row],[Total_Cost]]</f>
        <v>254.60000000000002</v>
      </c>
    </row>
    <row r="1041" spans="1:14">
      <c r="A1041" t="s">
        <v>1045</v>
      </c>
      <c r="B1041" s="4">
        <v>45271</v>
      </c>
      <c r="C1041" t="s">
        <v>7704</v>
      </c>
      <c r="D1041" t="str">
        <f>VLOOKUP(Sales_Data!$C1041,tbl_Customers[],2,FALSE)</f>
        <v>Customer_218</v>
      </c>
      <c r="E1041" t="str">
        <f>VLOOKUP(tbl_Sales[[#This Row],[Customer_ID]],tbl_Customers[],5,0)</f>
        <v>South</v>
      </c>
      <c r="F1041" t="s">
        <v>8520</v>
      </c>
      <c r="G1041" t="str">
        <f>VLOOKUP(Sales_Data!$F1041,tbl_Products[],2,FALSE)</f>
        <v>Product_29</v>
      </c>
      <c r="H1041" t="str">
        <f>VLOOKUP(tbl_Sales[[#This Row],[Product_ID]],tbl_Products[],3,0)</f>
        <v>Home Goods</v>
      </c>
      <c r="I1041">
        <v>9</v>
      </c>
      <c r="J1041" s="10">
        <f>VLOOKUP(tbl_Sales[[#This Row],[Product_ID]],tbl_Products[],4,0)</f>
        <v>9.64</v>
      </c>
      <c r="K1041" s="6">
        <v>60.52</v>
      </c>
      <c r="L1041" s="6">
        <f>tbl_Sales[[#This Row],[Price_per_Unit]]*tbl_Sales[[#This Row],[Quantity]]</f>
        <v>544.68000000000006</v>
      </c>
      <c r="M1041" s="6">
        <f>tbl_Sales[[#This Row],[Cost_per_Unit]]*tbl_Sales[[#This Row],[Quantity]]</f>
        <v>86.76</v>
      </c>
      <c r="N1041" s="6">
        <f>tbl_Sales[[#This Row],[Sales]]-tbl_Sales[[#This Row],[Total_Cost]]</f>
        <v>457.92000000000007</v>
      </c>
    </row>
    <row r="1042" spans="1:14">
      <c r="A1042" t="s">
        <v>1046</v>
      </c>
      <c r="B1042" s="4">
        <v>45064</v>
      </c>
      <c r="C1042" t="s">
        <v>7051</v>
      </c>
      <c r="D1042" t="str">
        <f>VLOOKUP(Sales_Data!$C1042,tbl_Customers[],2,FALSE)</f>
        <v>Customer_234</v>
      </c>
      <c r="E1042" t="str">
        <f>VLOOKUP(tbl_Sales[[#This Row],[Customer_ID]],tbl_Customers[],5,0)</f>
        <v>East</v>
      </c>
      <c r="F1042" t="s">
        <v>8524</v>
      </c>
      <c r="G1042" t="str">
        <f>VLOOKUP(Sales_Data!$F1042,tbl_Products[],2,FALSE)</f>
        <v>Product_74</v>
      </c>
      <c r="H1042" t="str">
        <f>VLOOKUP(tbl_Sales[[#This Row],[Product_ID]],tbl_Products[],3,0)</f>
        <v>Home Goods</v>
      </c>
      <c r="I1042">
        <v>6</v>
      </c>
      <c r="J1042" s="10">
        <f>VLOOKUP(tbl_Sales[[#This Row],[Product_ID]],tbl_Products[],4,0)</f>
        <v>13.9</v>
      </c>
      <c r="K1042" s="6">
        <v>85.1</v>
      </c>
      <c r="L1042" s="6">
        <f>tbl_Sales[[#This Row],[Price_per_Unit]]*tbl_Sales[[#This Row],[Quantity]]</f>
        <v>510.59999999999997</v>
      </c>
      <c r="M1042" s="6">
        <f>tbl_Sales[[#This Row],[Cost_per_Unit]]*tbl_Sales[[#This Row],[Quantity]]</f>
        <v>83.4</v>
      </c>
      <c r="N1042" s="6">
        <f>tbl_Sales[[#This Row],[Sales]]-tbl_Sales[[#This Row],[Total_Cost]]</f>
        <v>427.19999999999993</v>
      </c>
    </row>
    <row r="1043" spans="1:14">
      <c r="A1043" t="s">
        <v>1047</v>
      </c>
      <c r="B1043" s="4">
        <v>45222</v>
      </c>
      <c r="C1043" t="s">
        <v>7774</v>
      </c>
      <c r="D1043" t="str">
        <f>VLOOKUP(Sales_Data!$C1043,tbl_Customers[],2,FALSE)</f>
        <v>Customer_1019</v>
      </c>
      <c r="E1043" t="str">
        <f>VLOOKUP(tbl_Sales[[#This Row],[Customer_ID]],tbl_Customers[],5,0)</f>
        <v>North</v>
      </c>
      <c r="F1043" t="s">
        <v>8502</v>
      </c>
      <c r="G1043" t="str">
        <f>VLOOKUP(Sales_Data!$F1043,tbl_Products[],2,FALSE)</f>
        <v>Product_22</v>
      </c>
      <c r="H1043" t="str">
        <f>VLOOKUP(tbl_Sales[[#This Row],[Product_ID]],tbl_Products[],3,0)</f>
        <v>Electronics</v>
      </c>
      <c r="I1043">
        <v>8</v>
      </c>
      <c r="J1043" s="10">
        <f>VLOOKUP(tbl_Sales[[#This Row],[Product_ID]],tbl_Products[],4,0)</f>
        <v>38.15</v>
      </c>
      <c r="K1043" s="6">
        <v>60.95</v>
      </c>
      <c r="L1043" s="6">
        <f>tbl_Sales[[#This Row],[Price_per_Unit]]*tbl_Sales[[#This Row],[Quantity]]</f>
        <v>487.6</v>
      </c>
      <c r="M1043" s="6">
        <f>tbl_Sales[[#This Row],[Cost_per_Unit]]*tbl_Sales[[#This Row],[Quantity]]</f>
        <v>305.2</v>
      </c>
      <c r="N1043" s="6">
        <f>tbl_Sales[[#This Row],[Sales]]-tbl_Sales[[#This Row],[Total_Cost]]</f>
        <v>182.40000000000003</v>
      </c>
    </row>
    <row r="1044" spans="1:14">
      <c r="A1044" t="s">
        <v>1048</v>
      </c>
      <c r="B1044" s="4">
        <v>44947</v>
      </c>
      <c r="C1044" t="s">
        <v>7140</v>
      </c>
      <c r="D1044" t="str">
        <f>VLOOKUP(Sales_Data!$C1044,tbl_Customers[],2,FALSE)</f>
        <v>Customer_1219</v>
      </c>
      <c r="E1044" t="str">
        <f>VLOOKUP(tbl_Sales[[#This Row],[Customer_ID]],tbl_Customers[],5,0)</f>
        <v>West</v>
      </c>
      <c r="F1044" t="s">
        <v>8567</v>
      </c>
      <c r="G1044" t="str">
        <f>VLOOKUP(Sales_Data!$F1044,tbl_Products[],2,FALSE)</f>
        <v>Product_69</v>
      </c>
      <c r="H1044" t="str">
        <f>VLOOKUP(tbl_Sales[[#This Row],[Product_ID]],tbl_Products[],3,0)</f>
        <v>Home Goods</v>
      </c>
      <c r="I1044">
        <v>9</v>
      </c>
      <c r="J1044" s="10">
        <f>VLOOKUP(tbl_Sales[[#This Row],[Product_ID]],tbl_Products[],4,0)</f>
        <v>8.86</v>
      </c>
      <c r="K1044" s="6">
        <v>95.47</v>
      </c>
      <c r="L1044" s="6">
        <f>tbl_Sales[[#This Row],[Price_per_Unit]]*tbl_Sales[[#This Row],[Quantity]]</f>
        <v>859.23</v>
      </c>
      <c r="M1044" s="6">
        <f>tbl_Sales[[#This Row],[Cost_per_Unit]]*tbl_Sales[[#This Row],[Quantity]]</f>
        <v>79.739999999999995</v>
      </c>
      <c r="N1044" s="6">
        <f>tbl_Sales[[#This Row],[Sales]]-tbl_Sales[[#This Row],[Total_Cost]]</f>
        <v>779.49</v>
      </c>
    </row>
    <row r="1045" spans="1:14">
      <c r="A1045" t="s">
        <v>1049</v>
      </c>
      <c r="B1045" s="4">
        <v>45016</v>
      </c>
      <c r="C1045" t="s">
        <v>7207</v>
      </c>
      <c r="D1045" t="str">
        <f>VLOOKUP(Sales_Data!$C1045,tbl_Customers[],2,FALSE)</f>
        <v>Customer_1261</v>
      </c>
      <c r="E1045" t="str">
        <f>VLOOKUP(tbl_Sales[[#This Row],[Customer_ID]],tbl_Customers[],5,0)</f>
        <v>South</v>
      </c>
      <c r="F1045" t="s">
        <v>8526</v>
      </c>
      <c r="G1045" t="str">
        <f>VLOOKUP(Sales_Data!$F1045,tbl_Products[],2,FALSE)</f>
        <v>Product_27</v>
      </c>
      <c r="H1045" t="str">
        <f>VLOOKUP(tbl_Sales[[#This Row],[Product_ID]],tbl_Products[],3,0)</f>
        <v>Home Goods</v>
      </c>
      <c r="I1045">
        <v>3</v>
      </c>
      <c r="J1045" s="10">
        <f>VLOOKUP(tbl_Sales[[#This Row],[Product_ID]],tbl_Products[],4,0)</f>
        <v>35.53</v>
      </c>
      <c r="K1045" s="6">
        <v>86.56</v>
      </c>
      <c r="L1045" s="6">
        <f>tbl_Sales[[#This Row],[Price_per_Unit]]*tbl_Sales[[#This Row],[Quantity]]</f>
        <v>259.68</v>
      </c>
      <c r="M1045" s="6">
        <f>tbl_Sales[[#This Row],[Cost_per_Unit]]*tbl_Sales[[#This Row],[Quantity]]</f>
        <v>106.59</v>
      </c>
      <c r="N1045" s="6">
        <f>tbl_Sales[[#This Row],[Sales]]-tbl_Sales[[#This Row],[Total_Cost]]</f>
        <v>153.09</v>
      </c>
    </row>
    <row r="1046" spans="1:14">
      <c r="A1046" t="s">
        <v>1050</v>
      </c>
      <c r="B1046" s="4">
        <v>45167</v>
      </c>
      <c r="C1046" t="s">
        <v>7775</v>
      </c>
      <c r="D1046" t="str">
        <f>VLOOKUP(Sales_Data!$C1046,tbl_Customers[],2,FALSE)</f>
        <v>Customer_452</v>
      </c>
      <c r="E1046" t="str">
        <f>VLOOKUP(tbl_Sales[[#This Row],[Customer_ID]],tbl_Customers[],5,0)</f>
        <v>South</v>
      </c>
      <c r="F1046" t="s">
        <v>8494</v>
      </c>
      <c r="G1046" t="str">
        <f>VLOOKUP(Sales_Data!$F1046,tbl_Products[],2,FALSE)</f>
        <v>Product_15</v>
      </c>
      <c r="H1046" t="str">
        <f>VLOOKUP(tbl_Sales[[#This Row],[Product_ID]],tbl_Products[],3,0)</f>
        <v>Apparel</v>
      </c>
      <c r="I1046">
        <v>3</v>
      </c>
      <c r="J1046" s="10">
        <f>VLOOKUP(tbl_Sales[[#This Row],[Product_ID]],tbl_Products[],4,0)</f>
        <v>22.93</v>
      </c>
      <c r="K1046" s="6">
        <v>76.25</v>
      </c>
      <c r="L1046" s="6">
        <f>tbl_Sales[[#This Row],[Price_per_Unit]]*tbl_Sales[[#This Row],[Quantity]]</f>
        <v>228.75</v>
      </c>
      <c r="M1046" s="6">
        <f>tbl_Sales[[#This Row],[Cost_per_Unit]]*tbl_Sales[[#This Row],[Quantity]]</f>
        <v>68.789999999999992</v>
      </c>
      <c r="N1046" s="6">
        <f>tbl_Sales[[#This Row],[Sales]]-tbl_Sales[[#This Row],[Total_Cost]]</f>
        <v>159.96</v>
      </c>
    </row>
    <row r="1047" spans="1:14">
      <c r="A1047" t="s">
        <v>1051</v>
      </c>
      <c r="B1047" s="4">
        <v>45192</v>
      </c>
      <c r="C1047" t="s">
        <v>7750</v>
      </c>
      <c r="D1047" t="str">
        <f>VLOOKUP(Sales_Data!$C1047,tbl_Customers[],2,FALSE)</f>
        <v>Customer_130</v>
      </c>
      <c r="E1047" t="str">
        <f>VLOOKUP(tbl_Sales[[#This Row],[Customer_ID]],tbl_Customers[],5,0)</f>
        <v>East</v>
      </c>
      <c r="F1047" t="s">
        <v>8506</v>
      </c>
      <c r="G1047" t="str">
        <f>VLOOKUP(Sales_Data!$F1047,tbl_Products[],2,FALSE)</f>
        <v>Product_43</v>
      </c>
      <c r="H1047" t="str">
        <f>VLOOKUP(tbl_Sales[[#This Row],[Product_ID]],tbl_Products[],3,0)</f>
        <v>Health</v>
      </c>
      <c r="I1047">
        <v>7</v>
      </c>
      <c r="J1047" s="10">
        <f>VLOOKUP(tbl_Sales[[#This Row],[Product_ID]],tbl_Products[],4,0)</f>
        <v>4.59</v>
      </c>
      <c r="K1047" s="6">
        <v>29.16</v>
      </c>
      <c r="L1047" s="6">
        <f>tbl_Sales[[#This Row],[Price_per_Unit]]*tbl_Sales[[#This Row],[Quantity]]</f>
        <v>204.12</v>
      </c>
      <c r="M1047" s="6">
        <f>tbl_Sales[[#This Row],[Cost_per_Unit]]*tbl_Sales[[#This Row],[Quantity]]</f>
        <v>32.129999999999995</v>
      </c>
      <c r="N1047" s="6">
        <f>tbl_Sales[[#This Row],[Sales]]-tbl_Sales[[#This Row],[Total_Cost]]</f>
        <v>171.99</v>
      </c>
    </row>
    <row r="1048" spans="1:14">
      <c r="A1048" t="s">
        <v>1052</v>
      </c>
      <c r="B1048" s="4">
        <v>45260</v>
      </c>
      <c r="C1048" t="s">
        <v>7087</v>
      </c>
      <c r="D1048" t="str">
        <f>VLOOKUP(Sales_Data!$C1048,tbl_Customers[],2,FALSE)</f>
        <v>Customer_416</v>
      </c>
      <c r="E1048" t="str">
        <f>VLOOKUP(tbl_Sales[[#This Row],[Customer_ID]],tbl_Customers[],5,0)</f>
        <v>South</v>
      </c>
      <c r="F1048" t="s">
        <v>8563</v>
      </c>
      <c r="G1048" t="str">
        <f>VLOOKUP(Sales_Data!$F1048,tbl_Products[],2,FALSE)</f>
        <v>Product_17</v>
      </c>
      <c r="H1048" t="str">
        <f>VLOOKUP(tbl_Sales[[#This Row],[Product_ID]],tbl_Products[],3,0)</f>
        <v>Toys</v>
      </c>
      <c r="I1048">
        <v>4</v>
      </c>
      <c r="J1048" s="10">
        <f>VLOOKUP(tbl_Sales[[#This Row],[Product_ID]],tbl_Products[],4,0)</f>
        <v>36.229999999999997</v>
      </c>
      <c r="K1048" s="6">
        <v>48.63</v>
      </c>
      <c r="L1048" s="6">
        <f>tbl_Sales[[#This Row],[Price_per_Unit]]*tbl_Sales[[#This Row],[Quantity]]</f>
        <v>194.52</v>
      </c>
      <c r="M1048" s="6">
        <f>tbl_Sales[[#This Row],[Cost_per_Unit]]*tbl_Sales[[#This Row],[Quantity]]</f>
        <v>144.91999999999999</v>
      </c>
      <c r="N1048" s="6">
        <f>tbl_Sales[[#This Row],[Sales]]-tbl_Sales[[#This Row],[Total_Cost]]</f>
        <v>49.600000000000023</v>
      </c>
    </row>
    <row r="1049" spans="1:14">
      <c r="A1049" t="s">
        <v>1053</v>
      </c>
      <c r="B1049" s="4">
        <v>45153</v>
      </c>
      <c r="C1049" t="s">
        <v>7776</v>
      </c>
      <c r="D1049" t="str">
        <f>VLOOKUP(Sales_Data!$C1049,tbl_Customers[],2,FALSE)</f>
        <v>Customer_873</v>
      </c>
      <c r="E1049" t="str">
        <f>VLOOKUP(tbl_Sales[[#This Row],[Customer_ID]],tbl_Customers[],5,0)</f>
        <v>South</v>
      </c>
      <c r="F1049" t="s">
        <v>8510</v>
      </c>
      <c r="G1049" t="str">
        <f>VLOOKUP(Sales_Data!$F1049,tbl_Products[],2,FALSE)</f>
        <v>Product_70</v>
      </c>
      <c r="H1049" t="str">
        <f>VLOOKUP(tbl_Sales[[#This Row],[Product_ID]],tbl_Products[],3,0)</f>
        <v>Apparel</v>
      </c>
      <c r="I1049">
        <v>7</v>
      </c>
      <c r="J1049" s="10">
        <f>VLOOKUP(tbl_Sales[[#This Row],[Product_ID]],tbl_Products[],4,0)</f>
        <v>26.74</v>
      </c>
      <c r="K1049" s="6">
        <v>97.5</v>
      </c>
      <c r="L1049" s="6">
        <f>tbl_Sales[[#This Row],[Price_per_Unit]]*tbl_Sales[[#This Row],[Quantity]]</f>
        <v>682.5</v>
      </c>
      <c r="M1049" s="6">
        <f>tbl_Sales[[#This Row],[Cost_per_Unit]]*tbl_Sales[[#This Row],[Quantity]]</f>
        <v>187.17999999999998</v>
      </c>
      <c r="N1049" s="6">
        <f>tbl_Sales[[#This Row],[Sales]]-tbl_Sales[[#This Row],[Total_Cost]]</f>
        <v>495.32000000000005</v>
      </c>
    </row>
    <row r="1050" spans="1:14">
      <c r="A1050" t="s">
        <v>1054</v>
      </c>
      <c r="B1050" s="4">
        <v>45069</v>
      </c>
      <c r="C1050" t="s">
        <v>7777</v>
      </c>
      <c r="D1050" t="str">
        <f>VLOOKUP(Sales_Data!$C1050,tbl_Customers[],2,FALSE)</f>
        <v>Customer_691</v>
      </c>
      <c r="E1050" t="str">
        <f>VLOOKUP(tbl_Sales[[#This Row],[Customer_ID]],tbl_Customers[],5,0)</f>
        <v>East</v>
      </c>
      <c r="F1050" t="s">
        <v>8496</v>
      </c>
      <c r="G1050" t="str">
        <f>VLOOKUP(Sales_Data!$F1050,tbl_Products[],2,FALSE)</f>
        <v>Product_3</v>
      </c>
      <c r="H1050" t="str">
        <f>VLOOKUP(tbl_Sales[[#This Row],[Product_ID]],tbl_Products[],3,0)</f>
        <v>Health</v>
      </c>
      <c r="I1050">
        <v>4</v>
      </c>
      <c r="J1050" s="10">
        <f>VLOOKUP(tbl_Sales[[#This Row],[Product_ID]],tbl_Products[],4,0)</f>
        <v>28.91</v>
      </c>
      <c r="K1050" s="6">
        <v>88.05</v>
      </c>
      <c r="L1050" s="6">
        <f>tbl_Sales[[#This Row],[Price_per_Unit]]*tbl_Sales[[#This Row],[Quantity]]</f>
        <v>352.2</v>
      </c>
      <c r="M1050" s="6">
        <f>tbl_Sales[[#This Row],[Cost_per_Unit]]*tbl_Sales[[#This Row],[Quantity]]</f>
        <v>115.64</v>
      </c>
      <c r="N1050" s="6">
        <f>tbl_Sales[[#This Row],[Sales]]-tbl_Sales[[#This Row],[Total_Cost]]</f>
        <v>236.56</v>
      </c>
    </row>
    <row r="1051" spans="1:14">
      <c r="A1051" t="s">
        <v>1055</v>
      </c>
      <c r="B1051" s="4">
        <v>45019</v>
      </c>
      <c r="C1051" t="s">
        <v>7640</v>
      </c>
      <c r="D1051" t="str">
        <f>VLOOKUP(Sales_Data!$C1051,tbl_Customers[],2,FALSE)</f>
        <v>Customer_1390</v>
      </c>
      <c r="E1051" t="str">
        <f>VLOOKUP(tbl_Sales[[#This Row],[Customer_ID]],tbl_Customers[],5,0)</f>
        <v>East</v>
      </c>
      <c r="F1051" t="s">
        <v>8496</v>
      </c>
      <c r="G1051" t="str">
        <f>VLOOKUP(Sales_Data!$F1051,tbl_Products[],2,FALSE)</f>
        <v>Product_3</v>
      </c>
      <c r="H1051" t="str">
        <f>VLOOKUP(tbl_Sales[[#This Row],[Product_ID]],tbl_Products[],3,0)</f>
        <v>Health</v>
      </c>
      <c r="I1051">
        <v>9</v>
      </c>
      <c r="J1051" s="10">
        <f>VLOOKUP(tbl_Sales[[#This Row],[Product_ID]],tbl_Products[],4,0)</f>
        <v>28.91</v>
      </c>
      <c r="K1051" s="6">
        <v>91.16</v>
      </c>
      <c r="L1051" s="6">
        <f>tbl_Sales[[#This Row],[Price_per_Unit]]*tbl_Sales[[#This Row],[Quantity]]</f>
        <v>820.43999999999994</v>
      </c>
      <c r="M1051" s="6">
        <f>tbl_Sales[[#This Row],[Cost_per_Unit]]*tbl_Sales[[#This Row],[Quantity]]</f>
        <v>260.19</v>
      </c>
      <c r="N1051" s="6">
        <f>tbl_Sales[[#This Row],[Sales]]-tbl_Sales[[#This Row],[Total_Cost]]</f>
        <v>560.25</v>
      </c>
    </row>
    <row r="1052" spans="1:14">
      <c r="A1052" t="s">
        <v>1056</v>
      </c>
      <c r="B1052" s="4">
        <v>45226</v>
      </c>
      <c r="C1052" t="s">
        <v>7778</v>
      </c>
      <c r="D1052" t="str">
        <f>VLOOKUP(Sales_Data!$C1052,tbl_Customers[],2,FALSE)</f>
        <v>Customer_824</v>
      </c>
      <c r="E1052" t="str">
        <f>VLOOKUP(tbl_Sales[[#This Row],[Customer_ID]],tbl_Customers[],5,0)</f>
        <v>West</v>
      </c>
      <c r="F1052" t="s">
        <v>8529</v>
      </c>
      <c r="G1052" t="str">
        <f>VLOOKUP(Sales_Data!$F1052,tbl_Products[],2,FALSE)</f>
        <v>Product_49</v>
      </c>
      <c r="H1052" t="str">
        <f>VLOOKUP(tbl_Sales[[#This Row],[Product_ID]],tbl_Products[],3,0)</f>
        <v>Toys</v>
      </c>
      <c r="I1052">
        <v>4</v>
      </c>
      <c r="J1052" s="10">
        <f>VLOOKUP(tbl_Sales[[#This Row],[Product_ID]],tbl_Products[],4,0)</f>
        <v>44.18</v>
      </c>
      <c r="K1052" s="6">
        <v>82.79</v>
      </c>
      <c r="L1052" s="6">
        <f>tbl_Sales[[#This Row],[Price_per_Unit]]*tbl_Sales[[#This Row],[Quantity]]</f>
        <v>331.16</v>
      </c>
      <c r="M1052" s="6">
        <f>tbl_Sales[[#This Row],[Cost_per_Unit]]*tbl_Sales[[#This Row],[Quantity]]</f>
        <v>176.72</v>
      </c>
      <c r="N1052" s="6">
        <f>tbl_Sales[[#This Row],[Sales]]-tbl_Sales[[#This Row],[Total_Cost]]</f>
        <v>154.44000000000003</v>
      </c>
    </row>
    <row r="1053" spans="1:14">
      <c r="A1053" t="s">
        <v>1057</v>
      </c>
      <c r="B1053" s="4">
        <v>45150</v>
      </c>
      <c r="C1053" t="s">
        <v>7779</v>
      </c>
      <c r="D1053" t="str">
        <f>VLOOKUP(Sales_Data!$C1053,tbl_Customers[],2,FALSE)</f>
        <v>Customer_665</v>
      </c>
      <c r="E1053" t="str">
        <f>VLOOKUP(tbl_Sales[[#This Row],[Customer_ID]],tbl_Customers[],5,0)</f>
        <v>West</v>
      </c>
      <c r="F1053" t="s">
        <v>8527</v>
      </c>
      <c r="G1053" t="str">
        <f>VLOOKUP(Sales_Data!$F1053,tbl_Products[],2,FALSE)</f>
        <v>Product_12</v>
      </c>
      <c r="H1053" t="str">
        <f>VLOOKUP(tbl_Sales[[#This Row],[Product_ID]],tbl_Products[],3,0)</f>
        <v>Toys</v>
      </c>
      <c r="I1053">
        <v>4</v>
      </c>
      <c r="J1053" s="10">
        <f>VLOOKUP(tbl_Sales[[#This Row],[Product_ID]],tbl_Products[],4,0)</f>
        <v>8.02</v>
      </c>
      <c r="K1053" s="6">
        <v>65.34</v>
      </c>
      <c r="L1053" s="6">
        <f>tbl_Sales[[#This Row],[Price_per_Unit]]*tbl_Sales[[#This Row],[Quantity]]</f>
        <v>261.36</v>
      </c>
      <c r="M1053" s="6">
        <f>tbl_Sales[[#This Row],[Cost_per_Unit]]*tbl_Sales[[#This Row],[Quantity]]</f>
        <v>32.08</v>
      </c>
      <c r="N1053" s="6">
        <f>tbl_Sales[[#This Row],[Sales]]-tbl_Sales[[#This Row],[Total_Cost]]</f>
        <v>229.28000000000003</v>
      </c>
    </row>
    <row r="1054" spans="1:14">
      <c r="A1054" t="s">
        <v>1058</v>
      </c>
      <c r="B1054" s="4">
        <v>45252</v>
      </c>
      <c r="C1054" t="s">
        <v>7780</v>
      </c>
      <c r="D1054" t="str">
        <f>VLOOKUP(Sales_Data!$C1054,tbl_Customers[],2,FALSE)</f>
        <v>Customer_248</v>
      </c>
      <c r="E1054" t="str">
        <f>VLOOKUP(tbl_Sales[[#This Row],[Customer_ID]],tbl_Customers[],5,0)</f>
        <v>East</v>
      </c>
      <c r="F1054" t="s">
        <v>8506</v>
      </c>
      <c r="G1054" t="str">
        <f>VLOOKUP(Sales_Data!$F1054,tbl_Products[],2,FALSE)</f>
        <v>Product_43</v>
      </c>
      <c r="H1054" t="str">
        <f>VLOOKUP(tbl_Sales[[#This Row],[Product_ID]],tbl_Products[],3,0)</f>
        <v>Health</v>
      </c>
      <c r="I1054">
        <v>4</v>
      </c>
      <c r="J1054" s="10">
        <f>VLOOKUP(tbl_Sales[[#This Row],[Product_ID]],tbl_Products[],4,0)</f>
        <v>4.59</v>
      </c>
      <c r="K1054" s="6">
        <v>71</v>
      </c>
      <c r="L1054" s="6">
        <f>tbl_Sales[[#This Row],[Price_per_Unit]]*tbl_Sales[[#This Row],[Quantity]]</f>
        <v>284</v>
      </c>
      <c r="M1054" s="6">
        <f>tbl_Sales[[#This Row],[Cost_per_Unit]]*tbl_Sales[[#This Row],[Quantity]]</f>
        <v>18.36</v>
      </c>
      <c r="N1054" s="6">
        <f>tbl_Sales[[#This Row],[Sales]]-tbl_Sales[[#This Row],[Total_Cost]]</f>
        <v>265.64</v>
      </c>
    </row>
    <row r="1055" spans="1:14">
      <c r="A1055" t="s">
        <v>1059</v>
      </c>
      <c r="B1055" s="4">
        <v>45178</v>
      </c>
      <c r="C1055" t="s">
        <v>7389</v>
      </c>
      <c r="D1055" t="str">
        <f>VLOOKUP(Sales_Data!$C1055,tbl_Customers[],2,FALSE)</f>
        <v>Customer_1402</v>
      </c>
      <c r="E1055" t="str">
        <f>VLOOKUP(tbl_Sales[[#This Row],[Customer_ID]],tbl_Customers[],5,0)</f>
        <v>West</v>
      </c>
      <c r="F1055" t="s">
        <v>8515</v>
      </c>
      <c r="G1055" t="str">
        <f>VLOOKUP(Sales_Data!$F1055,tbl_Products[],2,FALSE)</f>
        <v>Product_46</v>
      </c>
      <c r="H1055" t="str">
        <f>VLOOKUP(tbl_Sales[[#This Row],[Product_ID]],tbl_Products[],3,0)</f>
        <v>Health</v>
      </c>
      <c r="I1055">
        <v>6</v>
      </c>
      <c r="J1055" s="10">
        <f>VLOOKUP(tbl_Sales[[#This Row],[Product_ID]],tbl_Products[],4,0)</f>
        <v>19.34</v>
      </c>
      <c r="K1055" s="6">
        <v>31.44</v>
      </c>
      <c r="L1055" s="6">
        <f>tbl_Sales[[#This Row],[Price_per_Unit]]*tbl_Sales[[#This Row],[Quantity]]</f>
        <v>188.64000000000001</v>
      </c>
      <c r="M1055" s="6">
        <f>tbl_Sales[[#This Row],[Cost_per_Unit]]*tbl_Sales[[#This Row],[Quantity]]</f>
        <v>116.03999999999999</v>
      </c>
      <c r="N1055" s="6">
        <f>tbl_Sales[[#This Row],[Sales]]-tbl_Sales[[#This Row],[Total_Cost]]</f>
        <v>72.600000000000023</v>
      </c>
    </row>
    <row r="1056" spans="1:14">
      <c r="A1056" t="s">
        <v>1060</v>
      </c>
      <c r="B1056" s="4">
        <v>44973</v>
      </c>
      <c r="C1056" t="s">
        <v>7781</v>
      </c>
      <c r="D1056" t="str">
        <f>VLOOKUP(Sales_Data!$C1056,tbl_Customers[],2,FALSE)</f>
        <v>Customer_1180</v>
      </c>
      <c r="E1056" t="str">
        <f>VLOOKUP(tbl_Sales[[#This Row],[Customer_ID]],tbl_Customers[],5,0)</f>
        <v>East</v>
      </c>
      <c r="F1056" t="s">
        <v>8557</v>
      </c>
      <c r="G1056" t="str">
        <f>VLOOKUP(Sales_Data!$F1056,tbl_Products[],2,FALSE)</f>
        <v>Product_71</v>
      </c>
      <c r="H1056" t="str">
        <f>VLOOKUP(tbl_Sales[[#This Row],[Product_ID]],tbl_Products[],3,0)</f>
        <v>Electronics</v>
      </c>
      <c r="I1056">
        <v>5</v>
      </c>
      <c r="J1056" s="10">
        <f>VLOOKUP(tbl_Sales[[#This Row],[Product_ID]],tbl_Products[],4,0)</f>
        <v>34.61</v>
      </c>
      <c r="K1056" s="6">
        <v>77.599999999999994</v>
      </c>
      <c r="L1056" s="6">
        <f>tbl_Sales[[#This Row],[Price_per_Unit]]*tbl_Sales[[#This Row],[Quantity]]</f>
        <v>388</v>
      </c>
      <c r="M1056" s="6">
        <f>tbl_Sales[[#This Row],[Cost_per_Unit]]*tbl_Sales[[#This Row],[Quantity]]</f>
        <v>173.05</v>
      </c>
      <c r="N1056" s="6">
        <f>tbl_Sales[[#This Row],[Sales]]-tbl_Sales[[#This Row],[Total_Cost]]</f>
        <v>214.95</v>
      </c>
    </row>
    <row r="1057" spans="1:14">
      <c r="A1057" t="s">
        <v>1061</v>
      </c>
      <c r="B1057" s="4">
        <v>45167</v>
      </c>
      <c r="C1057" t="s">
        <v>7782</v>
      </c>
      <c r="D1057" t="str">
        <f>VLOOKUP(Sales_Data!$C1057,tbl_Customers[],2,FALSE)</f>
        <v>Customer_1118</v>
      </c>
      <c r="E1057" t="str">
        <f>VLOOKUP(tbl_Sales[[#This Row],[Customer_ID]],tbl_Customers[],5,0)</f>
        <v>West</v>
      </c>
      <c r="F1057" t="s">
        <v>8545</v>
      </c>
      <c r="G1057" t="str">
        <f>VLOOKUP(Sales_Data!$F1057,tbl_Products[],2,FALSE)</f>
        <v>Product_9</v>
      </c>
      <c r="H1057" t="str">
        <f>VLOOKUP(tbl_Sales[[#This Row],[Product_ID]],tbl_Products[],3,0)</f>
        <v>Apparel</v>
      </c>
      <c r="I1057">
        <v>4</v>
      </c>
      <c r="J1057" s="10">
        <f>VLOOKUP(tbl_Sales[[#This Row],[Product_ID]],tbl_Products[],4,0)</f>
        <v>14.27</v>
      </c>
      <c r="K1057" s="6">
        <v>47.52</v>
      </c>
      <c r="L1057" s="6">
        <f>tbl_Sales[[#This Row],[Price_per_Unit]]*tbl_Sales[[#This Row],[Quantity]]</f>
        <v>190.08</v>
      </c>
      <c r="M1057" s="6">
        <f>tbl_Sales[[#This Row],[Cost_per_Unit]]*tbl_Sales[[#This Row],[Quantity]]</f>
        <v>57.08</v>
      </c>
      <c r="N1057" s="6">
        <f>tbl_Sales[[#This Row],[Sales]]-tbl_Sales[[#This Row],[Total_Cost]]</f>
        <v>133</v>
      </c>
    </row>
    <row r="1058" spans="1:14">
      <c r="A1058" t="s">
        <v>1062</v>
      </c>
      <c r="B1058" s="4">
        <v>45105</v>
      </c>
      <c r="C1058" t="s">
        <v>7521</v>
      </c>
      <c r="D1058" t="str">
        <f>VLOOKUP(Sales_Data!$C1058,tbl_Customers[],2,FALSE)</f>
        <v>Customer_282</v>
      </c>
      <c r="E1058" t="str">
        <f>VLOOKUP(tbl_Sales[[#This Row],[Customer_ID]],tbl_Customers[],5,0)</f>
        <v>South</v>
      </c>
      <c r="F1058" t="s">
        <v>8547</v>
      </c>
      <c r="G1058" t="str">
        <f>VLOOKUP(Sales_Data!$F1058,tbl_Products[],2,FALSE)</f>
        <v>Product_7</v>
      </c>
      <c r="H1058" t="str">
        <f>VLOOKUP(tbl_Sales[[#This Row],[Product_ID]],tbl_Products[],3,0)</f>
        <v>Apparel</v>
      </c>
      <c r="I1058">
        <v>4</v>
      </c>
      <c r="J1058" s="10">
        <f>VLOOKUP(tbl_Sales[[#This Row],[Product_ID]],tbl_Products[],4,0)</f>
        <v>48.6</v>
      </c>
      <c r="K1058" s="6">
        <v>19.3</v>
      </c>
      <c r="L1058" s="6">
        <f>tbl_Sales[[#This Row],[Price_per_Unit]]*tbl_Sales[[#This Row],[Quantity]]</f>
        <v>77.2</v>
      </c>
      <c r="M1058" s="6">
        <f>tbl_Sales[[#This Row],[Cost_per_Unit]]*tbl_Sales[[#This Row],[Quantity]]</f>
        <v>194.4</v>
      </c>
      <c r="N1058" s="6">
        <f>tbl_Sales[[#This Row],[Sales]]-tbl_Sales[[#This Row],[Total_Cost]]</f>
        <v>-117.2</v>
      </c>
    </row>
    <row r="1059" spans="1:14">
      <c r="A1059" t="s">
        <v>1063</v>
      </c>
      <c r="B1059" s="4">
        <v>45136</v>
      </c>
      <c r="C1059" t="s">
        <v>7783</v>
      </c>
      <c r="D1059" t="str">
        <f>VLOOKUP(Sales_Data!$C1059,tbl_Customers[],2,FALSE)</f>
        <v>Customer_659</v>
      </c>
      <c r="E1059" t="str">
        <f>VLOOKUP(tbl_Sales[[#This Row],[Customer_ID]],tbl_Customers[],5,0)</f>
        <v>West</v>
      </c>
      <c r="F1059" t="s">
        <v>8516</v>
      </c>
      <c r="G1059" t="str">
        <f>VLOOKUP(Sales_Data!$F1059,tbl_Products[],2,FALSE)</f>
        <v>Product_67</v>
      </c>
      <c r="H1059" t="str">
        <f>VLOOKUP(tbl_Sales[[#This Row],[Product_ID]],tbl_Products[],3,0)</f>
        <v>Toys</v>
      </c>
      <c r="I1059">
        <v>6</v>
      </c>
      <c r="J1059" s="10">
        <f>VLOOKUP(tbl_Sales[[#This Row],[Product_ID]],tbl_Products[],4,0)</f>
        <v>13.68</v>
      </c>
      <c r="K1059" s="6">
        <v>71.069999999999993</v>
      </c>
      <c r="L1059" s="6">
        <f>tbl_Sales[[#This Row],[Price_per_Unit]]*tbl_Sales[[#This Row],[Quantity]]</f>
        <v>426.41999999999996</v>
      </c>
      <c r="M1059" s="6">
        <f>tbl_Sales[[#This Row],[Cost_per_Unit]]*tbl_Sales[[#This Row],[Quantity]]</f>
        <v>82.08</v>
      </c>
      <c r="N1059" s="6">
        <f>tbl_Sales[[#This Row],[Sales]]-tbl_Sales[[#This Row],[Total_Cost]]</f>
        <v>344.34</v>
      </c>
    </row>
    <row r="1060" spans="1:14">
      <c r="A1060" t="s">
        <v>1064</v>
      </c>
      <c r="B1060" s="4">
        <v>45097</v>
      </c>
      <c r="C1060" t="s">
        <v>7784</v>
      </c>
      <c r="D1060" t="str">
        <f>VLOOKUP(Sales_Data!$C1060,tbl_Customers[],2,FALSE)</f>
        <v>Customer_437</v>
      </c>
      <c r="E1060" t="str">
        <f>VLOOKUP(tbl_Sales[[#This Row],[Customer_ID]],tbl_Customers[],5,0)</f>
        <v>North</v>
      </c>
      <c r="F1060" t="s">
        <v>8526</v>
      </c>
      <c r="G1060" t="str">
        <f>VLOOKUP(Sales_Data!$F1060,tbl_Products[],2,FALSE)</f>
        <v>Product_27</v>
      </c>
      <c r="H1060" t="str">
        <f>VLOOKUP(tbl_Sales[[#This Row],[Product_ID]],tbl_Products[],3,0)</f>
        <v>Home Goods</v>
      </c>
      <c r="I1060">
        <v>1</v>
      </c>
      <c r="J1060" s="10">
        <f>VLOOKUP(tbl_Sales[[#This Row],[Product_ID]],tbl_Products[],4,0)</f>
        <v>35.53</v>
      </c>
      <c r="K1060" s="6">
        <v>37.71</v>
      </c>
      <c r="L1060" s="6">
        <f>tbl_Sales[[#This Row],[Price_per_Unit]]*tbl_Sales[[#This Row],[Quantity]]</f>
        <v>37.71</v>
      </c>
      <c r="M1060" s="6">
        <f>tbl_Sales[[#This Row],[Cost_per_Unit]]*tbl_Sales[[#This Row],[Quantity]]</f>
        <v>35.53</v>
      </c>
      <c r="N1060" s="6">
        <f>tbl_Sales[[#This Row],[Sales]]-tbl_Sales[[#This Row],[Total_Cost]]</f>
        <v>2.1799999999999997</v>
      </c>
    </row>
    <row r="1061" spans="1:14">
      <c r="A1061" t="s">
        <v>1065</v>
      </c>
      <c r="B1061" s="4">
        <v>45091</v>
      </c>
      <c r="C1061" t="s">
        <v>7209</v>
      </c>
      <c r="D1061" t="str">
        <f>VLOOKUP(Sales_Data!$C1061,tbl_Customers[],2,FALSE)</f>
        <v>Customer_94</v>
      </c>
      <c r="E1061" t="str">
        <f>VLOOKUP(tbl_Sales[[#This Row],[Customer_ID]],tbl_Customers[],5,0)</f>
        <v>East</v>
      </c>
      <c r="F1061" t="s">
        <v>8512</v>
      </c>
      <c r="G1061" t="str">
        <f>VLOOKUP(Sales_Data!$F1061,tbl_Products[],2,FALSE)</f>
        <v>Product_47</v>
      </c>
      <c r="H1061" t="str">
        <f>VLOOKUP(tbl_Sales[[#This Row],[Product_ID]],tbl_Products[],3,0)</f>
        <v>Home Goods</v>
      </c>
      <c r="I1061">
        <v>2</v>
      </c>
      <c r="J1061" s="10">
        <f>VLOOKUP(tbl_Sales[[#This Row],[Product_ID]],tbl_Products[],4,0)</f>
        <v>22.66</v>
      </c>
      <c r="K1061" s="6">
        <v>15.82</v>
      </c>
      <c r="L1061" s="6">
        <f>tbl_Sales[[#This Row],[Price_per_Unit]]*tbl_Sales[[#This Row],[Quantity]]</f>
        <v>31.64</v>
      </c>
      <c r="M1061" s="6">
        <f>tbl_Sales[[#This Row],[Cost_per_Unit]]*tbl_Sales[[#This Row],[Quantity]]</f>
        <v>45.32</v>
      </c>
      <c r="N1061" s="6">
        <f>tbl_Sales[[#This Row],[Sales]]-tbl_Sales[[#This Row],[Total_Cost]]</f>
        <v>-13.68</v>
      </c>
    </row>
    <row r="1062" spans="1:14">
      <c r="A1062" t="s">
        <v>1066</v>
      </c>
      <c r="B1062" s="4">
        <v>45270</v>
      </c>
      <c r="C1062" t="s">
        <v>7747</v>
      </c>
      <c r="D1062" t="str">
        <f>VLOOKUP(Sales_Data!$C1062,tbl_Customers[],2,FALSE)</f>
        <v>Customer_1215</v>
      </c>
      <c r="E1062" t="str">
        <f>VLOOKUP(tbl_Sales[[#This Row],[Customer_ID]],tbl_Customers[],5,0)</f>
        <v>East</v>
      </c>
      <c r="F1062" t="s">
        <v>8567</v>
      </c>
      <c r="G1062" t="str">
        <f>VLOOKUP(Sales_Data!$F1062,tbl_Products[],2,FALSE)</f>
        <v>Product_69</v>
      </c>
      <c r="H1062" t="str">
        <f>VLOOKUP(tbl_Sales[[#This Row],[Product_ID]],tbl_Products[],3,0)</f>
        <v>Home Goods</v>
      </c>
      <c r="I1062">
        <v>6</v>
      </c>
      <c r="J1062" s="10">
        <f>VLOOKUP(tbl_Sales[[#This Row],[Product_ID]],tbl_Products[],4,0)</f>
        <v>8.86</v>
      </c>
      <c r="K1062" s="6">
        <v>42.63</v>
      </c>
      <c r="L1062" s="6">
        <f>tbl_Sales[[#This Row],[Price_per_Unit]]*tbl_Sales[[#This Row],[Quantity]]</f>
        <v>255.78000000000003</v>
      </c>
      <c r="M1062" s="6">
        <f>tbl_Sales[[#This Row],[Cost_per_Unit]]*tbl_Sales[[#This Row],[Quantity]]</f>
        <v>53.16</v>
      </c>
      <c r="N1062" s="6">
        <f>tbl_Sales[[#This Row],[Sales]]-tbl_Sales[[#This Row],[Total_Cost]]</f>
        <v>202.62000000000003</v>
      </c>
    </row>
    <row r="1063" spans="1:14">
      <c r="A1063" t="s">
        <v>1067</v>
      </c>
      <c r="B1063" s="4">
        <v>44980</v>
      </c>
      <c r="C1063" t="s">
        <v>7506</v>
      </c>
      <c r="D1063" t="str">
        <f>VLOOKUP(Sales_Data!$C1063,tbl_Customers[],2,FALSE)</f>
        <v>Customer_356</v>
      </c>
      <c r="E1063" t="str">
        <f>VLOOKUP(tbl_Sales[[#This Row],[Customer_ID]],tbl_Customers[],5,0)</f>
        <v>South</v>
      </c>
      <c r="F1063" t="s">
        <v>8550</v>
      </c>
      <c r="G1063" t="str">
        <f>VLOOKUP(Sales_Data!$F1063,tbl_Products[],2,FALSE)</f>
        <v>Product_26</v>
      </c>
      <c r="H1063" t="str">
        <f>VLOOKUP(tbl_Sales[[#This Row],[Product_ID]],tbl_Products[],3,0)</f>
        <v>Health</v>
      </c>
      <c r="I1063">
        <v>5</v>
      </c>
      <c r="J1063" s="10">
        <f>VLOOKUP(tbl_Sales[[#This Row],[Product_ID]],tbl_Products[],4,0)</f>
        <v>31.77</v>
      </c>
      <c r="K1063" s="6">
        <v>16.97</v>
      </c>
      <c r="L1063" s="6">
        <f>tbl_Sales[[#This Row],[Price_per_Unit]]*tbl_Sales[[#This Row],[Quantity]]</f>
        <v>84.85</v>
      </c>
      <c r="M1063" s="6">
        <f>tbl_Sales[[#This Row],[Cost_per_Unit]]*tbl_Sales[[#This Row],[Quantity]]</f>
        <v>158.85</v>
      </c>
      <c r="N1063" s="6">
        <f>tbl_Sales[[#This Row],[Sales]]-tbl_Sales[[#This Row],[Total_Cost]]</f>
        <v>-74</v>
      </c>
    </row>
    <row r="1064" spans="1:14">
      <c r="A1064" t="s">
        <v>1068</v>
      </c>
      <c r="B1064" s="4">
        <v>45009</v>
      </c>
      <c r="C1064" t="s">
        <v>7785</v>
      </c>
      <c r="D1064" t="str">
        <f>VLOOKUP(Sales_Data!$C1064,tbl_Customers[],2,FALSE)</f>
        <v>Customer_688</v>
      </c>
      <c r="E1064" t="str">
        <f>VLOOKUP(tbl_Sales[[#This Row],[Customer_ID]],tbl_Customers[],5,0)</f>
        <v>North</v>
      </c>
      <c r="F1064" t="s">
        <v>8544</v>
      </c>
      <c r="G1064" t="str">
        <f>VLOOKUP(Sales_Data!$F1064,tbl_Products[],2,FALSE)</f>
        <v>Product_21</v>
      </c>
      <c r="H1064" t="str">
        <f>VLOOKUP(tbl_Sales[[#This Row],[Product_ID]],tbl_Products[],3,0)</f>
        <v>Toys</v>
      </c>
      <c r="I1064">
        <v>7</v>
      </c>
      <c r="J1064" s="10">
        <f>VLOOKUP(tbl_Sales[[#This Row],[Product_ID]],tbl_Products[],4,0)</f>
        <v>3.13</v>
      </c>
      <c r="K1064" s="6">
        <v>9.81</v>
      </c>
      <c r="L1064" s="6">
        <f>tbl_Sales[[#This Row],[Price_per_Unit]]*tbl_Sales[[#This Row],[Quantity]]</f>
        <v>68.67</v>
      </c>
      <c r="M1064" s="6">
        <f>tbl_Sales[[#This Row],[Cost_per_Unit]]*tbl_Sales[[#This Row],[Quantity]]</f>
        <v>21.91</v>
      </c>
      <c r="N1064" s="6">
        <f>tbl_Sales[[#This Row],[Sales]]-tbl_Sales[[#This Row],[Total_Cost]]</f>
        <v>46.760000000000005</v>
      </c>
    </row>
    <row r="1065" spans="1:14">
      <c r="A1065" t="s">
        <v>1069</v>
      </c>
      <c r="B1065" s="4">
        <v>45095</v>
      </c>
      <c r="C1065" t="s">
        <v>7750</v>
      </c>
      <c r="D1065" t="str">
        <f>VLOOKUP(Sales_Data!$C1065,tbl_Customers[],2,FALSE)</f>
        <v>Customer_130</v>
      </c>
      <c r="E1065" t="str">
        <f>VLOOKUP(tbl_Sales[[#This Row],[Customer_ID]],tbl_Customers[],5,0)</f>
        <v>East</v>
      </c>
      <c r="F1065" t="s">
        <v>8567</v>
      </c>
      <c r="G1065" t="str">
        <f>VLOOKUP(Sales_Data!$F1065,tbl_Products[],2,FALSE)</f>
        <v>Product_69</v>
      </c>
      <c r="H1065" t="str">
        <f>VLOOKUP(tbl_Sales[[#This Row],[Product_ID]],tbl_Products[],3,0)</f>
        <v>Home Goods</v>
      </c>
      <c r="I1065">
        <v>5</v>
      </c>
      <c r="J1065" s="10">
        <f>VLOOKUP(tbl_Sales[[#This Row],[Product_ID]],tbl_Products[],4,0)</f>
        <v>8.86</v>
      </c>
      <c r="K1065" s="6">
        <v>49.64</v>
      </c>
      <c r="L1065" s="6">
        <f>tbl_Sales[[#This Row],[Price_per_Unit]]*tbl_Sales[[#This Row],[Quantity]]</f>
        <v>248.2</v>
      </c>
      <c r="M1065" s="6">
        <f>tbl_Sales[[#This Row],[Cost_per_Unit]]*tbl_Sales[[#This Row],[Quantity]]</f>
        <v>44.3</v>
      </c>
      <c r="N1065" s="6">
        <f>tbl_Sales[[#This Row],[Sales]]-tbl_Sales[[#This Row],[Total_Cost]]</f>
        <v>203.89999999999998</v>
      </c>
    </row>
    <row r="1066" spans="1:14">
      <c r="A1066" t="s">
        <v>1070</v>
      </c>
      <c r="B1066" s="4">
        <v>45137</v>
      </c>
      <c r="C1066" t="s">
        <v>7780</v>
      </c>
      <c r="D1066" t="str">
        <f>VLOOKUP(Sales_Data!$C1066,tbl_Customers[],2,FALSE)</f>
        <v>Customer_248</v>
      </c>
      <c r="E1066" t="str">
        <f>VLOOKUP(tbl_Sales[[#This Row],[Customer_ID]],tbl_Customers[],5,0)</f>
        <v>East</v>
      </c>
      <c r="F1066" t="s">
        <v>8534</v>
      </c>
      <c r="G1066" t="str">
        <f>VLOOKUP(Sales_Data!$F1066,tbl_Products[],2,FALSE)</f>
        <v>Product_51</v>
      </c>
      <c r="H1066" t="str">
        <f>VLOOKUP(tbl_Sales[[#This Row],[Product_ID]],tbl_Products[],3,0)</f>
        <v>Electronics</v>
      </c>
      <c r="I1066">
        <v>3</v>
      </c>
      <c r="J1066" s="10">
        <f>VLOOKUP(tbl_Sales[[#This Row],[Product_ID]],tbl_Products[],4,0)</f>
        <v>45.1</v>
      </c>
      <c r="K1066" s="6">
        <v>56.79</v>
      </c>
      <c r="L1066" s="6">
        <f>tbl_Sales[[#This Row],[Price_per_Unit]]*tbl_Sales[[#This Row],[Quantity]]</f>
        <v>170.37</v>
      </c>
      <c r="M1066" s="6">
        <f>tbl_Sales[[#This Row],[Cost_per_Unit]]*tbl_Sales[[#This Row],[Quantity]]</f>
        <v>135.30000000000001</v>
      </c>
      <c r="N1066" s="6">
        <f>tbl_Sales[[#This Row],[Sales]]-tbl_Sales[[#This Row],[Total_Cost]]</f>
        <v>35.069999999999993</v>
      </c>
    </row>
    <row r="1067" spans="1:14">
      <c r="A1067" t="s">
        <v>1071</v>
      </c>
      <c r="B1067" s="4">
        <v>45282</v>
      </c>
      <c r="C1067" t="s">
        <v>7340</v>
      </c>
      <c r="D1067" t="str">
        <f>VLOOKUP(Sales_Data!$C1067,tbl_Customers[],2,FALSE)</f>
        <v>Customer_561</v>
      </c>
      <c r="E1067" t="str">
        <f>VLOOKUP(tbl_Sales[[#This Row],[Customer_ID]],tbl_Customers[],5,0)</f>
        <v>West</v>
      </c>
      <c r="F1067" t="s">
        <v>8499</v>
      </c>
      <c r="G1067" t="str">
        <f>VLOOKUP(Sales_Data!$F1067,tbl_Products[],2,FALSE)</f>
        <v>Product_30</v>
      </c>
      <c r="H1067" t="str">
        <f>VLOOKUP(tbl_Sales[[#This Row],[Product_ID]],tbl_Products[],3,0)</f>
        <v>Apparel</v>
      </c>
      <c r="I1067">
        <v>9</v>
      </c>
      <c r="J1067" s="10">
        <f>VLOOKUP(tbl_Sales[[#This Row],[Product_ID]],tbl_Products[],4,0)</f>
        <v>49.21</v>
      </c>
      <c r="K1067" s="6">
        <v>70.09</v>
      </c>
      <c r="L1067" s="6">
        <f>tbl_Sales[[#This Row],[Price_per_Unit]]*tbl_Sales[[#This Row],[Quantity]]</f>
        <v>630.81000000000006</v>
      </c>
      <c r="M1067" s="6">
        <f>tbl_Sales[[#This Row],[Cost_per_Unit]]*tbl_Sales[[#This Row],[Quantity]]</f>
        <v>442.89</v>
      </c>
      <c r="N1067" s="6">
        <f>tbl_Sales[[#This Row],[Sales]]-tbl_Sales[[#This Row],[Total_Cost]]</f>
        <v>187.92000000000007</v>
      </c>
    </row>
    <row r="1068" spans="1:14">
      <c r="A1068" t="s">
        <v>1072</v>
      </c>
      <c r="B1068" s="4">
        <v>45180</v>
      </c>
      <c r="C1068" t="s">
        <v>7352</v>
      </c>
      <c r="D1068" t="str">
        <f>VLOOKUP(Sales_Data!$C1068,tbl_Customers[],2,FALSE)</f>
        <v>Customer_290</v>
      </c>
      <c r="E1068" t="str">
        <f>VLOOKUP(tbl_Sales[[#This Row],[Customer_ID]],tbl_Customers[],5,0)</f>
        <v>East</v>
      </c>
      <c r="F1068" t="s">
        <v>8498</v>
      </c>
      <c r="G1068" t="str">
        <f>VLOOKUP(Sales_Data!$F1068,tbl_Products[],2,FALSE)</f>
        <v>Product_38</v>
      </c>
      <c r="H1068" t="str">
        <f>VLOOKUP(tbl_Sales[[#This Row],[Product_ID]],tbl_Products[],3,0)</f>
        <v>Toys</v>
      </c>
      <c r="I1068">
        <v>6</v>
      </c>
      <c r="J1068" s="10">
        <f>VLOOKUP(tbl_Sales[[#This Row],[Product_ID]],tbl_Products[],4,0)</f>
        <v>35.82</v>
      </c>
      <c r="K1068" s="6">
        <v>61.26</v>
      </c>
      <c r="L1068" s="6">
        <f>tbl_Sales[[#This Row],[Price_per_Unit]]*tbl_Sales[[#This Row],[Quantity]]</f>
        <v>367.56</v>
      </c>
      <c r="M1068" s="6">
        <f>tbl_Sales[[#This Row],[Cost_per_Unit]]*tbl_Sales[[#This Row],[Quantity]]</f>
        <v>214.92000000000002</v>
      </c>
      <c r="N1068" s="6">
        <f>tbl_Sales[[#This Row],[Sales]]-tbl_Sales[[#This Row],[Total_Cost]]</f>
        <v>152.63999999999999</v>
      </c>
    </row>
    <row r="1069" spans="1:14">
      <c r="A1069" t="s">
        <v>1073</v>
      </c>
      <c r="B1069" s="4">
        <v>45074</v>
      </c>
      <c r="C1069" t="s">
        <v>7786</v>
      </c>
      <c r="D1069" t="str">
        <f>VLOOKUP(Sales_Data!$C1069,tbl_Customers[],2,FALSE)</f>
        <v>Customer_851</v>
      </c>
      <c r="E1069" t="str">
        <f>VLOOKUP(tbl_Sales[[#This Row],[Customer_ID]],tbl_Customers[],5,0)</f>
        <v>West</v>
      </c>
      <c r="F1069" t="s">
        <v>8544</v>
      </c>
      <c r="G1069" t="str">
        <f>VLOOKUP(Sales_Data!$F1069,tbl_Products[],2,FALSE)</f>
        <v>Product_21</v>
      </c>
      <c r="H1069" t="str">
        <f>VLOOKUP(tbl_Sales[[#This Row],[Product_ID]],tbl_Products[],3,0)</f>
        <v>Toys</v>
      </c>
      <c r="I1069">
        <v>9</v>
      </c>
      <c r="J1069" s="10">
        <f>VLOOKUP(tbl_Sales[[#This Row],[Product_ID]],tbl_Products[],4,0)</f>
        <v>3.13</v>
      </c>
      <c r="K1069" s="6">
        <v>83.33</v>
      </c>
      <c r="L1069" s="6">
        <f>tbl_Sales[[#This Row],[Price_per_Unit]]*tbl_Sales[[#This Row],[Quantity]]</f>
        <v>749.97</v>
      </c>
      <c r="M1069" s="6">
        <f>tbl_Sales[[#This Row],[Cost_per_Unit]]*tbl_Sales[[#This Row],[Quantity]]</f>
        <v>28.169999999999998</v>
      </c>
      <c r="N1069" s="6">
        <f>tbl_Sales[[#This Row],[Sales]]-tbl_Sales[[#This Row],[Total_Cost]]</f>
        <v>721.80000000000007</v>
      </c>
    </row>
    <row r="1070" spans="1:14">
      <c r="A1070" t="s">
        <v>1074</v>
      </c>
      <c r="B1070" s="4">
        <v>45266</v>
      </c>
      <c r="C1070" t="s">
        <v>7787</v>
      </c>
      <c r="D1070" t="str">
        <f>VLOOKUP(Sales_Data!$C1070,tbl_Customers[],2,FALSE)</f>
        <v>Customer_345</v>
      </c>
      <c r="E1070" t="str">
        <f>VLOOKUP(tbl_Sales[[#This Row],[Customer_ID]],tbl_Customers[],5,0)</f>
        <v>South</v>
      </c>
      <c r="F1070" t="s">
        <v>8562</v>
      </c>
      <c r="G1070" t="str">
        <f>VLOOKUP(Sales_Data!$F1070,tbl_Products[],2,FALSE)</f>
        <v>Product_48</v>
      </c>
      <c r="H1070" t="str">
        <f>VLOOKUP(tbl_Sales[[#This Row],[Product_ID]],tbl_Products[],3,0)</f>
        <v>Apparel</v>
      </c>
      <c r="I1070">
        <v>2</v>
      </c>
      <c r="J1070" s="10">
        <f>VLOOKUP(tbl_Sales[[#This Row],[Product_ID]],tbl_Products[],4,0)</f>
        <v>25.33</v>
      </c>
      <c r="K1070" s="6">
        <v>58.2</v>
      </c>
      <c r="L1070" s="6">
        <f>tbl_Sales[[#This Row],[Price_per_Unit]]*tbl_Sales[[#This Row],[Quantity]]</f>
        <v>116.4</v>
      </c>
      <c r="M1070" s="6">
        <f>tbl_Sales[[#This Row],[Cost_per_Unit]]*tbl_Sales[[#This Row],[Quantity]]</f>
        <v>50.66</v>
      </c>
      <c r="N1070" s="6">
        <f>tbl_Sales[[#This Row],[Sales]]-tbl_Sales[[#This Row],[Total_Cost]]</f>
        <v>65.740000000000009</v>
      </c>
    </row>
    <row r="1071" spans="1:14">
      <c r="A1071" t="s">
        <v>1075</v>
      </c>
      <c r="B1071" s="4">
        <v>45132</v>
      </c>
      <c r="C1071" t="s">
        <v>7788</v>
      </c>
      <c r="D1071" t="str">
        <f>VLOOKUP(Sales_Data!$C1071,tbl_Customers[],2,FALSE)</f>
        <v>Customer_1427</v>
      </c>
      <c r="E1071" t="str">
        <f>VLOOKUP(tbl_Sales[[#This Row],[Customer_ID]],tbl_Customers[],5,0)</f>
        <v>West</v>
      </c>
      <c r="F1071" t="s">
        <v>8506</v>
      </c>
      <c r="G1071" t="str">
        <f>VLOOKUP(Sales_Data!$F1071,tbl_Products[],2,FALSE)</f>
        <v>Product_43</v>
      </c>
      <c r="H1071" t="str">
        <f>VLOOKUP(tbl_Sales[[#This Row],[Product_ID]],tbl_Products[],3,0)</f>
        <v>Health</v>
      </c>
      <c r="I1071">
        <v>7</v>
      </c>
      <c r="J1071" s="10">
        <f>VLOOKUP(tbl_Sales[[#This Row],[Product_ID]],tbl_Products[],4,0)</f>
        <v>4.59</v>
      </c>
      <c r="K1071" s="6">
        <v>84.67</v>
      </c>
      <c r="L1071" s="6">
        <f>tbl_Sales[[#This Row],[Price_per_Unit]]*tbl_Sales[[#This Row],[Quantity]]</f>
        <v>592.69000000000005</v>
      </c>
      <c r="M1071" s="6">
        <f>tbl_Sales[[#This Row],[Cost_per_Unit]]*tbl_Sales[[#This Row],[Quantity]]</f>
        <v>32.129999999999995</v>
      </c>
      <c r="N1071" s="6">
        <f>tbl_Sales[[#This Row],[Sales]]-tbl_Sales[[#This Row],[Total_Cost]]</f>
        <v>560.56000000000006</v>
      </c>
    </row>
    <row r="1072" spans="1:14">
      <c r="A1072" t="s">
        <v>1076</v>
      </c>
      <c r="B1072" s="4">
        <v>45208</v>
      </c>
      <c r="C1072" t="s">
        <v>7608</v>
      </c>
      <c r="D1072" t="str">
        <f>VLOOKUP(Sales_Data!$C1072,tbl_Customers[],2,FALSE)</f>
        <v>Customer_758</v>
      </c>
      <c r="E1072" t="str">
        <f>VLOOKUP(tbl_Sales[[#This Row],[Customer_ID]],tbl_Customers[],5,0)</f>
        <v>North</v>
      </c>
      <c r="F1072" t="s">
        <v>8519</v>
      </c>
      <c r="G1072" t="str">
        <f>VLOOKUP(Sales_Data!$F1072,tbl_Products[],2,FALSE)</f>
        <v>Product_53</v>
      </c>
      <c r="H1072" t="str">
        <f>VLOOKUP(tbl_Sales[[#This Row],[Product_ID]],tbl_Products[],3,0)</f>
        <v>Electronics</v>
      </c>
      <c r="I1072">
        <v>5</v>
      </c>
      <c r="J1072" s="10">
        <f>VLOOKUP(tbl_Sales[[#This Row],[Product_ID]],tbl_Products[],4,0)</f>
        <v>21.34</v>
      </c>
      <c r="K1072" s="6">
        <v>62.43</v>
      </c>
      <c r="L1072" s="6">
        <f>tbl_Sales[[#This Row],[Price_per_Unit]]*tbl_Sales[[#This Row],[Quantity]]</f>
        <v>312.14999999999998</v>
      </c>
      <c r="M1072" s="6">
        <f>tbl_Sales[[#This Row],[Cost_per_Unit]]*tbl_Sales[[#This Row],[Quantity]]</f>
        <v>106.7</v>
      </c>
      <c r="N1072" s="6">
        <f>tbl_Sales[[#This Row],[Sales]]-tbl_Sales[[#This Row],[Total_Cost]]</f>
        <v>205.45</v>
      </c>
    </row>
    <row r="1073" spans="1:14">
      <c r="A1073" t="s">
        <v>1077</v>
      </c>
      <c r="B1073" s="4">
        <v>44945</v>
      </c>
      <c r="C1073" t="s">
        <v>7789</v>
      </c>
      <c r="D1073" t="str">
        <f>VLOOKUP(Sales_Data!$C1073,tbl_Customers[],2,FALSE)</f>
        <v>Customer_1134</v>
      </c>
      <c r="E1073" t="str">
        <f>VLOOKUP(tbl_Sales[[#This Row],[Customer_ID]],tbl_Customers[],5,0)</f>
        <v>North</v>
      </c>
      <c r="F1073" t="s">
        <v>8546</v>
      </c>
      <c r="G1073" t="str">
        <f>VLOOKUP(Sales_Data!$F1073,tbl_Products[],2,FALSE)</f>
        <v>Product_28</v>
      </c>
      <c r="H1073" t="str">
        <f>VLOOKUP(tbl_Sales[[#This Row],[Product_ID]],tbl_Products[],3,0)</f>
        <v>Toys</v>
      </c>
      <c r="I1073">
        <v>1</v>
      </c>
      <c r="J1073" s="10">
        <f>VLOOKUP(tbl_Sales[[#This Row],[Product_ID]],tbl_Products[],4,0)</f>
        <v>23.58</v>
      </c>
      <c r="K1073" s="6">
        <v>36.5</v>
      </c>
      <c r="L1073" s="6">
        <f>tbl_Sales[[#This Row],[Price_per_Unit]]*tbl_Sales[[#This Row],[Quantity]]</f>
        <v>36.5</v>
      </c>
      <c r="M1073" s="6">
        <f>tbl_Sales[[#This Row],[Cost_per_Unit]]*tbl_Sales[[#This Row],[Quantity]]</f>
        <v>23.58</v>
      </c>
      <c r="N1073" s="6">
        <f>tbl_Sales[[#This Row],[Sales]]-tbl_Sales[[#This Row],[Total_Cost]]</f>
        <v>12.920000000000002</v>
      </c>
    </row>
    <row r="1074" spans="1:14">
      <c r="A1074" t="s">
        <v>1078</v>
      </c>
      <c r="B1074" s="4">
        <v>45159</v>
      </c>
      <c r="C1074" t="s">
        <v>7790</v>
      </c>
      <c r="D1074" t="str">
        <f>VLOOKUP(Sales_Data!$C1074,tbl_Customers[],2,FALSE)</f>
        <v>Customer_338</v>
      </c>
      <c r="E1074" t="str">
        <f>VLOOKUP(tbl_Sales[[#This Row],[Customer_ID]],tbl_Customers[],5,0)</f>
        <v>South</v>
      </c>
      <c r="F1074" t="s">
        <v>8557</v>
      </c>
      <c r="G1074" t="str">
        <f>VLOOKUP(Sales_Data!$F1074,tbl_Products[],2,FALSE)</f>
        <v>Product_71</v>
      </c>
      <c r="H1074" t="str">
        <f>VLOOKUP(tbl_Sales[[#This Row],[Product_ID]],tbl_Products[],3,0)</f>
        <v>Electronics</v>
      </c>
      <c r="I1074">
        <v>3</v>
      </c>
      <c r="J1074" s="10">
        <f>VLOOKUP(tbl_Sales[[#This Row],[Product_ID]],tbl_Products[],4,0)</f>
        <v>34.61</v>
      </c>
      <c r="K1074" s="6">
        <v>72.33</v>
      </c>
      <c r="L1074" s="6">
        <f>tbl_Sales[[#This Row],[Price_per_Unit]]*tbl_Sales[[#This Row],[Quantity]]</f>
        <v>216.99</v>
      </c>
      <c r="M1074" s="6">
        <f>tbl_Sales[[#This Row],[Cost_per_Unit]]*tbl_Sales[[#This Row],[Quantity]]</f>
        <v>103.83</v>
      </c>
      <c r="N1074" s="6">
        <f>tbl_Sales[[#This Row],[Sales]]-tbl_Sales[[#This Row],[Total_Cost]]</f>
        <v>113.16000000000001</v>
      </c>
    </row>
    <row r="1075" spans="1:14">
      <c r="A1075" t="s">
        <v>1079</v>
      </c>
      <c r="B1075" s="4">
        <v>44972</v>
      </c>
      <c r="C1075" t="s">
        <v>7791</v>
      </c>
      <c r="D1075" t="str">
        <f>VLOOKUP(Sales_Data!$C1075,tbl_Customers[],2,FALSE)</f>
        <v>Customer_899</v>
      </c>
      <c r="E1075" t="str">
        <f>VLOOKUP(tbl_Sales[[#This Row],[Customer_ID]],tbl_Customers[],5,0)</f>
        <v>West</v>
      </c>
      <c r="F1075" t="s">
        <v>8523</v>
      </c>
      <c r="G1075" t="str">
        <f>VLOOKUP(Sales_Data!$F1075,tbl_Products[],2,FALSE)</f>
        <v>Product_32</v>
      </c>
      <c r="H1075" t="str">
        <f>VLOOKUP(tbl_Sales[[#This Row],[Product_ID]],tbl_Products[],3,0)</f>
        <v>Home Goods</v>
      </c>
      <c r="I1075">
        <v>5</v>
      </c>
      <c r="J1075" s="10">
        <f>VLOOKUP(tbl_Sales[[#This Row],[Product_ID]],tbl_Products[],4,0)</f>
        <v>24.03</v>
      </c>
      <c r="K1075" s="6">
        <v>69.25</v>
      </c>
      <c r="L1075" s="6">
        <f>tbl_Sales[[#This Row],[Price_per_Unit]]*tbl_Sales[[#This Row],[Quantity]]</f>
        <v>346.25</v>
      </c>
      <c r="M1075" s="6">
        <f>tbl_Sales[[#This Row],[Cost_per_Unit]]*tbl_Sales[[#This Row],[Quantity]]</f>
        <v>120.15</v>
      </c>
      <c r="N1075" s="6">
        <f>tbl_Sales[[#This Row],[Sales]]-tbl_Sales[[#This Row],[Total_Cost]]</f>
        <v>226.1</v>
      </c>
    </row>
    <row r="1076" spans="1:14">
      <c r="A1076" t="s">
        <v>1080</v>
      </c>
      <c r="B1076" s="4">
        <v>45088</v>
      </c>
      <c r="C1076" t="s">
        <v>7792</v>
      </c>
      <c r="D1076" t="str">
        <f>VLOOKUP(Sales_Data!$C1076,tbl_Customers[],2,FALSE)</f>
        <v>Customer_499</v>
      </c>
      <c r="E1076" t="str">
        <f>VLOOKUP(tbl_Sales[[#This Row],[Customer_ID]],tbl_Customers[],5,0)</f>
        <v>North</v>
      </c>
      <c r="F1076" t="s">
        <v>8514</v>
      </c>
      <c r="G1076" t="str">
        <f>VLOOKUP(Sales_Data!$F1076,tbl_Products[],2,FALSE)</f>
        <v>Product_2</v>
      </c>
      <c r="H1076" t="str">
        <f>VLOOKUP(tbl_Sales[[#This Row],[Product_ID]],tbl_Products[],3,0)</f>
        <v>Health</v>
      </c>
      <c r="I1076">
        <v>6</v>
      </c>
      <c r="J1076" s="10">
        <f>VLOOKUP(tbl_Sales[[#This Row],[Product_ID]],tbl_Products[],4,0)</f>
        <v>12.41</v>
      </c>
      <c r="K1076" s="6">
        <v>93.32</v>
      </c>
      <c r="L1076" s="6">
        <f>tbl_Sales[[#This Row],[Price_per_Unit]]*tbl_Sales[[#This Row],[Quantity]]</f>
        <v>559.91999999999996</v>
      </c>
      <c r="M1076" s="6">
        <f>tbl_Sales[[#This Row],[Cost_per_Unit]]*tbl_Sales[[#This Row],[Quantity]]</f>
        <v>74.460000000000008</v>
      </c>
      <c r="N1076" s="6">
        <f>tbl_Sales[[#This Row],[Sales]]-tbl_Sales[[#This Row],[Total_Cost]]</f>
        <v>485.45999999999992</v>
      </c>
    </row>
    <row r="1077" spans="1:14">
      <c r="A1077" t="s">
        <v>1081</v>
      </c>
      <c r="B1077" s="4">
        <v>45056</v>
      </c>
      <c r="C1077" t="s">
        <v>7793</v>
      </c>
      <c r="D1077" t="str">
        <f>VLOOKUP(Sales_Data!$C1077,tbl_Customers[],2,FALSE)</f>
        <v>Customer_1192</v>
      </c>
      <c r="E1077" t="str">
        <f>VLOOKUP(tbl_Sales[[#This Row],[Customer_ID]],tbl_Customers[],5,0)</f>
        <v>North</v>
      </c>
      <c r="F1077" t="s">
        <v>8552</v>
      </c>
      <c r="G1077" t="str">
        <f>VLOOKUP(Sales_Data!$F1077,tbl_Products[],2,FALSE)</f>
        <v>Product_5</v>
      </c>
      <c r="H1077" t="str">
        <f>VLOOKUP(tbl_Sales[[#This Row],[Product_ID]],tbl_Products[],3,0)</f>
        <v>Health</v>
      </c>
      <c r="I1077">
        <v>1</v>
      </c>
      <c r="J1077" s="10">
        <f>VLOOKUP(tbl_Sales[[#This Row],[Product_ID]],tbl_Products[],4,0)</f>
        <v>35.39</v>
      </c>
      <c r="K1077" s="6">
        <v>50.53</v>
      </c>
      <c r="L1077" s="6">
        <f>tbl_Sales[[#This Row],[Price_per_Unit]]*tbl_Sales[[#This Row],[Quantity]]</f>
        <v>50.53</v>
      </c>
      <c r="M1077" s="6">
        <f>tbl_Sales[[#This Row],[Cost_per_Unit]]*tbl_Sales[[#This Row],[Quantity]]</f>
        <v>35.39</v>
      </c>
      <c r="N1077" s="6">
        <f>tbl_Sales[[#This Row],[Sales]]-tbl_Sales[[#This Row],[Total_Cost]]</f>
        <v>15.14</v>
      </c>
    </row>
    <row r="1078" spans="1:14">
      <c r="A1078" t="s">
        <v>1082</v>
      </c>
      <c r="B1078" s="4">
        <v>45092</v>
      </c>
      <c r="C1078" t="s">
        <v>7794</v>
      </c>
      <c r="D1078" t="str">
        <f>VLOOKUP(Sales_Data!$C1078,tbl_Customers[],2,FALSE)</f>
        <v>Customer_84</v>
      </c>
      <c r="E1078" t="str">
        <f>VLOOKUP(tbl_Sales[[#This Row],[Customer_ID]],tbl_Customers[],5,0)</f>
        <v>South</v>
      </c>
      <c r="F1078" t="s">
        <v>8496</v>
      </c>
      <c r="G1078" t="str">
        <f>VLOOKUP(Sales_Data!$F1078,tbl_Products[],2,FALSE)</f>
        <v>Product_3</v>
      </c>
      <c r="H1078" t="str">
        <f>VLOOKUP(tbl_Sales[[#This Row],[Product_ID]],tbl_Products[],3,0)</f>
        <v>Health</v>
      </c>
      <c r="I1078">
        <v>8</v>
      </c>
      <c r="J1078" s="10">
        <f>VLOOKUP(tbl_Sales[[#This Row],[Product_ID]],tbl_Products[],4,0)</f>
        <v>28.91</v>
      </c>
      <c r="K1078" s="6">
        <v>89.76</v>
      </c>
      <c r="L1078" s="6">
        <f>tbl_Sales[[#This Row],[Price_per_Unit]]*tbl_Sales[[#This Row],[Quantity]]</f>
        <v>718.08</v>
      </c>
      <c r="M1078" s="6">
        <f>tbl_Sales[[#This Row],[Cost_per_Unit]]*tbl_Sales[[#This Row],[Quantity]]</f>
        <v>231.28</v>
      </c>
      <c r="N1078" s="6">
        <f>tbl_Sales[[#This Row],[Sales]]-tbl_Sales[[#This Row],[Total_Cost]]</f>
        <v>486.80000000000007</v>
      </c>
    </row>
    <row r="1079" spans="1:14">
      <c r="A1079" t="s">
        <v>1083</v>
      </c>
      <c r="B1079" s="4">
        <v>44986</v>
      </c>
      <c r="C1079" t="s">
        <v>7795</v>
      </c>
      <c r="D1079" t="str">
        <f>VLOOKUP(Sales_Data!$C1079,tbl_Customers[],2,FALSE)</f>
        <v>Customer_274</v>
      </c>
      <c r="E1079" t="str">
        <f>VLOOKUP(tbl_Sales[[#This Row],[Customer_ID]],tbl_Customers[],5,0)</f>
        <v>West</v>
      </c>
      <c r="F1079" t="s">
        <v>8500</v>
      </c>
      <c r="G1079" t="str">
        <f>VLOOKUP(Sales_Data!$F1079,tbl_Products[],2,FALSE)</f>
        <v>Product_68</v>
      </c>
      <c r="H1079" t="str">
        <f>VLOOKUP(tbl_Sales[[#This Row],[Product_ID]],tbl_Products[],3,0)</f>
        <v>Home Goods</v>
      </c>
      <c r="I1079">
        <v>4</v>
      </c>
      <c r="J1079" s="10">
        <f>VLOOKUP(tbl_Sales[[#This Row],[Product_ID]],tbl_Products[],4,0)</f>
        <v>17.45</v>
      </c>
      <c r="K1079" s="6">
        <v>10.53</v>
      </c>
      <c r="L1079" s="6">
        <f>tbl_Sales[[#This Row],[Price_per_Unit]]*tbl_Sales[[#This Row],[Quantity]]</f>
        <v>42.12</v>
      </c>
      <c r="M1079" s="6">
        <f>tbl_Sales[[#This Row],[Cost_per_Unit]]*tbl_Sales[[#This Row],[Quantity]]</f>
        <v>69.8</v>
      </c>
      <c r="N1079" s="6">
        <f>tbl_Sales[[#This Row],[Sales]]-tbl_Sales[[#This Row],[Total_Cost]]</f>
        <v>-27.68</v>
      </c>
    </row>
    <row r="1080" spans="1:14">
      <c r="A1080" t="s">
        <v>1084</v>
      </c>
      <c r="B1080" s="4">
        <v>45133</v>
      </c>
      <c r="C1080" t="s">
        <v>7796</v>
      </c>
      <c r="D1080" t="str">
        <f>VLOOKUP(Sales_Data!$C1080,tbl_Customers[],2,FALSE)</f>
        <v>Customer_205</v>
      </c>
      <c r="E1080" t="str">
        <f>VLOOKUP(tbl_Sales[[#This Row],[Customer_ID]],tbl_Customers[],5,0)</f>
        <v>West</v>
      </c>
      <c r="F1080" t="s">
        <v>8530</v>
      </c>
      <c r="G1080" t="str">
        <f>VLOOKUP(Sales_Data!$F1080,tbl_Products[],2,FALSE)</f>
        <v>Product_14</v>
      </c>
      <c r="H1080" t="str">
        <f>VLOOKUP(tbl_Sales[[#This Row],[Product_ID]],tbl_Products[],3,0)</f>
        <v>Toys</v>
      </c>
      <c r="I1080">
        <v>4</v>
      </c>
      <c r="J1080" s="10">
        <f>VLOOKUP(tbl_Sales[[#This Row],[Product_ID]],tbl_Products[],4,0)</f>
        <v>36.64</v>
      </c>
      <c r="K1080" s="6">
        <v>64.010000000000005</v>
      </c>
      <c r="L1080" s="6">
        <f>tbl_Sales[[#This Row],[Price_per_Unit]]*tbl_Sales[[#This Row],[Quantity]]</f>
        <v>256.04000000000002</v>
      </c>
      <c r="M1080" s="6">
        <f>tbl_Sales[[#This Row],[Cost_per_Unit]]*tbl_Sales[[#This Row],[Quantity]]</f>
        <v>146.56</v>
      </c>
      <c r="N1080" s="6">
        <f>tbl_Sales[[#This Row],[Sales]]-tbl_Sales[[#This Row],[Total_Cost]]</f>
        <v>109.48000000000002</v>
      </c>
    </row>
    <row r="1081" spans="1:14">
      <c r="A1081" t="s">
        <v>1085</v>
      </c>
      <c r="B1081" s="4">
        <v>45190</v>
      </c>
      <c r="C1081" t="s">
        <v>7193</v>
      </c>
      <c r="D1081" t="str">
        <f>VLOOKUP(Sales_Data!$C1081,tbl_Customers[],2,FALSE)</f>
        <v>Customer_1295</v>
      </c>
      <c r="E1081" t="str">
        <f>VLOOKUP(tbl_Sales[[#This Row],[Customer_ID]],tbl_Customers[],5,0)</f>
        <v>West</v>
      </c>
      <c r="F1081" t="s">
        <v>8501</v>
      </c>
      <c r="G1081" t="str">
        <f>VLOOKUP(Sales_Data!$F1081,tbl_Products[],2,FALSE)</f>
        <v>Product_65</v>
      </c>
      <c r="H1081" t="str">
        <f>VLOOKUP(tbl_Sales[[#This Row],[Product_ID]],tbl_Products[],3,0)</f>
        <v>Health</v>
      </c>
      <c r="I1081">
        <v>3</v>
      </c>
      <c r="J1081" s="10">
        <f>VLOOKUP(tbl_Sales[[#This Row],[Product_ID]],tbl_Products[],4,0)</f>
        <v>37.880000000000003</v>
      </c>
      <c r="K1081" s="6">
        <v>27.5</v>
      </c>
      <c r="L1081" s="6">
        <f>tbl_Sales[[#This Row],[Price_per_Unit]]*tbl_Sales[[#This Row],[Quantity]]</f>
        <v>82.5</v>
      </c>
      <c r="M1081" s="6">
        <f>tbl_Sales[[#This Row],[Cost_per_Unit]]*tbl_Sales[[#This Row],[Quantity]]</f>
        <v>113.64000000000001</v>
      </c>
      <c r="N1081" s="6">
        <f>tbl_Sales[[#This Row],[Sales]]-tbl_Sales[[#This Row],[Total_Cost]]</f>
        <v>-31.140000000000015</v>
      </c>
    </row>
    <row r="1082" spans="1:14">
      <c r="A1082" t="s">
        <v>1086</v>
      </c>
      <c r="B1082" s="4">
        <v>44927</v>
      </c>
      <c r="C1082" t="s">
        <v>7797</v>
      </c>
      <c r="D1082" t="str">
        <f>VLOOKUP(Sales_Data!$C1082,tbl_Customers[],2,FALSE)</f>
        <v>Customer_1255</v>
      </c>
      <c r="E1082" t="str">
        <f>VLOOKUP(tbl_Sales[[#This Row],[Customer_ID]],tbl_Customers[],5,0)</f>
        <v>West</v>
      </c>
      <c r="F1082" t="s">
        <v>8534</v>
      </c>
      <c r="G1082" t="str">
        <f>VLOOKUP(Sales_Data!$F1082,tbl_Products[],2,FALSE)</f>
        <v>Product_51</v>
      </c>
      <c r="H1082" t="str">
        <f>VLOOKUP(tbl_Sales[[#This Row],[Product_ID]],tbl_Products[],3,0)</f>
        <v>Electronics</v>
      </c>
      <c r="I1082">
        <v>5</v>
      </c>
      <c r="J1082" s="10">
        <f>VLOOKUP(tbl_Sales[[#This Row],[Product_ID]],tbl_Products[],4,0)</f>
        <v>45.1</v>
      </c>
      <c r="K1082" s="6">
        <v>78.94</v>
      </c>
      <c r="L1082" s="6">
        <f>tbl_Sales[[#This Row],[Price_per_Unit]]*tbl_Sales[[#This Row],[Quantity]]</f>
        <v>394.7</v>
      </c>
      <c r="M1082" s="6">
        <f>tbl_Sales[[#This Row],[Cost_per_Unit]]*tbl_Sales[[#This Row],[Quantity]]</f>
        <v>225.5</v>
      </c>
      <c r="N1082" s="6">
        <f>tbl_Sales[[#This Row],[Sales]]-tbl_Sales[[#This Row],[Total_Cost]]</f>
        <v>169.2</v>
      </c>
    </row>
    <row r="1083" spans="1:14">
      <c r="A1083" t="s">
        <v>1087</v>
      </c>
      <c r="B1083" s="4">
        <v>45263</v>
      </c>
      <c r="C1083" t="s">
        <v>7798</v>
      </c>
      <c r="D1083" t="str">
        <f>VLOOKUP(Sales_Data!$C1083,tbl_Customers[],2,FALSE)</f>
        <v>Customer_771</v>
      </c>
      <c r="E1083" t="str">
        <f>VLOOKUP(tbl_Sales[[#This Row],[Customer_ID]],tbl_Customers[],5,0)</f>
        <v>East</v>
      </c>
      <c r="F1083" t="s">
        <v>8508</v>
      </c>
      <c r="G1083" t="str">
        <f>VLOOKUP(Sales_Data!$F1083,tbl_Products[],2,FALSE)</f>
        <v>Product_63</v>
      </c>
      <c r="H1083" t="str">
        <f>VLOOKUP(tbl_Sales[[#This Row],[Product_ID]],tbl_Products[],3,0)</f>
        <v>Electronics</v>
      </c>
      <c r="I1083">
        <v>9</v>
      </c>
      <c r="J1083" s="10">
        <f>VLOOKUP(tbl_Sales[[#This Row],[Product_ID]],tbl_Products[],4,0)</f>
        <v>40</v>
      </c>
      <c r="K1083" s="6">
        <v>77.69</v>
      </c>
      <c r="L1083" s="6">
        <f>tbl_Sales[[#This Row],[Price_per_Unit]]*tbl_Sales[[#This Row],[Quantity]]</f>
        <v>699.21</v>
      </c>
      <c r="M1083" s="6">
        <f>tbl_Sales[[#This Row],[Cost_per_Unit]]*tbl_Sales[[#This Row],[Quantity]]</f>
        <v>360</v>
      </c>
      <c r="N1083" s="6">
        <f>tbl_Sales[[#This Row],[Sales]]-tbl_Sales[[#This Row],[Total_Cost]]</f>
        <v>339.21000000000004</v>
      </c>
    </row>
    <row r="1084" spans="1:14">
      <c r="A1084" t="s">
        <v>1088</v>
      </c>
      <c r="B1084" s="4">
        <v>45204</v>
      </c>
      <c r="C1084" t="s">
        <v>7799</v>
      </c>
      <c r="D1084" t="str">
        <f>VLOOKUP(Sales_Data!$C1084,tbl_Customers[],2,FALSE)</f>
        <v>Customer_324</v>
      </c>
      <c r="E1084" t="str">
        <f>VLOOKUP(tbl_Sales[[#This Row],[Customer_ID]],tbl_Customers[],5,0)</f>
        <v>East</v>
      </c>
      <c r="F1084" t="s">
        <v>8495</v>
      </c>
      <c r="G1084" t="str">
        <f>VLOOKUP(Sales_Data!$F1084,tbl_Products[],2,FALSE)</f>
        <v>Product_6</v>
      </c>
      <c r="H1084" t="str">
        <f>VLOOKUP(tbl_Sales[[#This Row],[Product_ID]],tbl_Products[],3,0)</f>
        <v>Apparel</v>
      </c>
      <c r="I1084">
        <v>3</v>
      </c>
      <c r="J1084" s="10">
        <f>VLOOKUP(tbl_Sales[[#This Row],[Product_ID]],tbl_Products[],4,0)</f>
        <v>33.65</v>
      </c>
      <c r="K1084" s="6">
        <v>98.1</v>
      </c>
      <c r="L1084" s="6">
        <f>tbl_Sales[[#This Row],[Price_per_Unit]]*tbl_Sales[[#This Row],[Quantity]]</f>
        <v>294.29999999999995</v>
      </c>
      <c r="M1084" s="6">
        <f>tbl_Sales[[#This Row],[Cost_per_Unit]]*tbl_Sales[[#This Row],[Quantity]]</f>
        <v>100.94999999999999</v>
      </c>
      <c r="N1084" s="6">
        <f>tbl_Sales[[#This Row],[Sales]]-tbl_Sales[[#This Row],[Total_Cost]]</f>
        <v>193.34999999999997</v>
      </c>
    </row>
    <row r="1085" spans="1:14">
      <c r="A1085" t="s">
        <v>1089</v>
      </c>
      <c r="B1085" s="4">
        <v>45163</v>
      </c>
      <c r="C1085" t="s">
        <v>7516</v>
      </c>
      <c r="D1085" t="str">
        <f>VLOOKUP(Sales_Data!$C1085,tbl_Customers[],2,FALSE)</f>
        <v>Customer_33</v>
      </c>
      <c r="E1085" t="str">
        <f>VLOOKUP(tbl_Sales[[#This Row],[Customer_ID]],tbl_Customers[],5,0)</f>
        <v>North</v>
      </c>
      <c r="F1085" t="s">
        <v>8544</v>
      </c>
      <c r="G1085" t="str">
        <f>VLOOKUP(Sales_Data!$F1085,tbl_Products[],2,FALSE)</f>
        <v>Product_21</v>
      </c>
      <c r="H1085" t="str">
        <f>VLOOKUP(tbl_Sales[[#This Row],[Product_ID]],tbl_Products[],3,0)</f>
        <v>Toys</v>
      </c>
      <c r="I1085">
        <v>4</v>
      </c>
      <c r="J1085" s="10">
        <f>VLOOKUP(tbl_Sales[[#This Row],[Product_ID]],tbl_Products[],4,0)</f>
        <v>3.13</v>
      </c>
      <c r="K1085" s="6">
        <v>28.33</v>
      </c>
      <c r="L1085" s="6">
        <f>tbl_Sales[[#This Row],[Price_per_Unit]]*tbl_Sales[[#This Row],[Quantity]]</f>
        <v>113.32</v>
      </c>
      <c r="M1085" s="6">
        <f>tbl_Sales[[#This Row],[Cost_per_Unit]]*tbl_Sales[[#This Row],[Quantity]]</f>
        <v>12.52</v>
      </c>
      <c r="N1085" s="6">
        <f>tbl_Sales[[#This Row],[Sales]]-tbl_Sales[[#This Row],[Total_Cost]]</f>
        <v>100.8</v>
      </c>
    </row>
    <row r="1086" spans="1:14">
      <c r="A1086" t="s">
        <v>1090</v>
      </c>
      <c r="B1086" s="4">
        <v>45138</v>
      </c>
      <c r="C1086" t="s">
        <v>7800</v>
      </c>
      <c r="D1086" t="str">
        <f>VLOOKUP(Sales_Data!$C1086,tbl_Customers[],2,FALSE)</f>
        <v>Customer_998</v>
      </c>
      <c r="E1086" t="str">
        <f>VLOOKUP(tbl_Sales[[#This Row],[Customer_ID]],tbl_Customers[],5,0)</f>
        <v>North</v>
      </c>
      <c r="F1086" t="s">
        <v>8540</v>
      </c>
      <c r="G1086" t="str">
        <f>VLOOKUP(Sales_Data!$F1086,tbl_Products[],2,FALSE)</f>
        <v>Product_37</v>
      </c>
      <c r="H1086" t="str">
        <f>VLOOKUP(tbl_Sales[[#This Row],[Product_ID]],tbl_Products[],3,0)</f>
        <v>Toys</v>
      </c>
      <c r="I1086">
        <v>2</v>
      </c>
      <c r="J1086" s="10">
        <f>VLOOKUP(tbl_Sales[[#This Row],[Product_ID]],tbl_Products[],4,0)</f>
        <v>29.86</v>
      </c>
      <c r="K1086" s="6">
        <v>97.43</v>
      </c>
      <c r="L1086" s="6">
        <f>tbl_Sales[[#This Row],[Price_per_Unit]]*tbl_Sales[[#This Row],[Quantity]]</f>
        <v>194.86</v>
      </c>
      <c r="M1086" s="6">
        <f>tbl_Sales[[#This Row],[Cost_per_Unit]]*tbl_Sales[[#This Row],[Quantity]]</f>
        <v>59.72</v>
      </c>
      <c r="N1086" s="6">
        <f>tbl_Sales[[#This Row],[Sales]]-tbl_Sales[[#This Row],[Total_Cost]]</f>
        <v>135.14000000000001</v>
      </c>
    </row>
    <row r="1087" spans="1:14">
      <c r="A1087" t="s">
        <v>1091</v>
      </c>
      <c r="B1087" s="4">
        <v>44954</v>
      </c>
      <c r="C1087" t="s">
        <v>7801</v>
      </c>
      <c r="D1087" t="str">
        <f>VLOOKUP(Sales_Data!$C1087,tbl_Customers[],2,FALSE)</f>
        <v>Customer_166</v>
      </c>
      <c r="E1087" t="str">
        <f>VLOOKUP(tbl_Sales[[#This Row],[Customer_ID]],tbl_Customers[],5,0)</f>
        <v>East</v>
      </c>
      <c r="F1087" t="s">
        <v>8505</v>
      </c>
      <c r="G1087" t="str">
        <f>VLOOKUP(Sales_Data!$F1087,tbl_Products[],2,FALSE)</f>
        <v>Product_39</v>
      </c>
      <c r="H1087" t="str">
        <f>VLOOKUP(tbl_Sales[[#This Row],[Product_ID]],tbl_Products[],3,0)</f>
        <v>Toys</v>
      </c>
      <c r="I1087">
        <v>8</v>
      </c>
      <c r="J1087" s="10">
        <f>VLOOKUP(tbl_Sales[[#This Row],[Product_ID]],tbl_Products[],4,0)</f>
        <v>32.950000000000003</v>
      </c>
      <c r="K1087" s="6">
        <v>10.95</v>
      </c>
      <c r="L1087" s="6">
        <f>tbl_Sales[[#This Row],[Price_per_Unit]]*tbl_Sales[[#This Row],[Quantity]]</f>
        <v>87.6</v>
      </c>
      <c r="M1087" s="6">
        <f>tbl_Sales[[#This Row],[Cost_per_Unit]]*tbl_Sales[[#This Row],[Quantity]]</f>
        <v>263.60000000000002</v>
      </c>
      <c r="N1087" s="6">
        <f>tbl_Sales[[#This Row],[Sales]]-tbl_Sales[[#This Row],[Total_Cost]]</f>
        <v>-176.00000000000003</v>
      </c>
    </row>
    <row r="1088" spans="1:14">
      <c r="A1088" t="s">
        <v>1092</v>
      </c>
      <c r="B1088" s="4">
        <v>45023</v>
      </c>
      <c r="C1088" t="s">
        <v>7108</v>
      </c>
      <c r="D1088" t="str">
        <f>VLOOKUP(Sales_Data!$C1088,tbl_Customers[],2,FALSE)</f>
        <v>Customer_14</v>
      </c>
      <c r="E1088" t="str">
        <f>VLOOKUP(tbl_Sales[[#This Row],[Customer_ID]],tbl_Customers[],5,0)</f>
        <v>East</v>
      </c>
      <c r="F1088" t="s">
        <v>8522</v>
      </c>
      <c r="G1088" t="str">
        <f>VLOOKUP(Sales_Data!$F1088,tbl_Products[],2,FALSE)</f>
        <v>Product_4</v>
      </c>
      <c r="H1088" t="str">
        <f>VLOOKUP(tbl_Sales[[#This Row],[Product_ID]],tbl_Products[],3,0)</f>
        <v>Toys</v>
      </c>
      <c r="I1088">
        <v>9</v>
      </c>
      <c r="J1088" s="10">
        <f>VLOOKUP(tbl_Sales[[#This Row],[Product_ID]],tbl_Products[],4,0)</f>
        <v>14.75</v>
      </c>
      <c r="K1088" s="6">
        <v>20.46</v>
      </c>
      <c r="L1088" s="6">
        <f>tbl_Sales[[#This Row],[Price_per_Unit]]*tbl_Sales[[#This Row],[Quantity]]</f>
        <v>184.14000000000001</v>
      </c>
      <c r="M1088" s="6">
        <f>tbl_Sales[[#This Row],[Cost_per_Unit]]*tbl_Sales[[#This Row],[Quantity]]</f>
        <v>132.75</v>
      </c>
      <c r="N1088" s="6">
        <f>tbl_Sales[[#This Row],[Sales]]-tbl_Sales[[#This Row],[Total_Cost]]</f>
        <v>51.390000000000015</v>
      </c>
    </row>
    <row r="1089" spans="1:14">
      <c r="A1089" t="s">
        <v>1093</v>
      </c>
      <c r="B1089" s="4">
        <v>45192</v>
      </c>
      <c r="C1089" t="s">
        <v>7802</v>
      </c>
      <c r="D1089" t="str">
        <f>VLOOKUP(Sales_Data!$C1089,tbl_Customers[],2,FALSE)</f>
        <v>Customer_15</v>
      </c>
      <c r="E1089" t="str">
        <f>VLOOKUP(tbl_Sales[[#This Row],[Customer_ID]],tbl_Customers[],5,0)</f>
        <v>South</v>
      </c>
      <c r="F1089" t="s">
        <v>8499</v>
      </c>
      <c r="G1089" t="str">
        <f>VLOOKUP(Sales_Data!$F1089,tbl_Products[],2,FALSE)</f>
        <v>Product_30</v>
      </c>
      <c r="H1089" t="str">
        <f>VLOOKUP(tbl_Sales[[#This Row],[Product_ID]],tbl_Products[],3,0)</f>
        <v>Apparel</v>
      </c>
      <c r="I1089">
        <v>6</v>
      </c>
      <c r="J1089" s="10">
        <f>VLOOKUP(tbl_Sales[[#This Row],[Product_ID]],tbl_Products[],4,0)</f>
        <v>49.21</v>
      </c>
      <c r="K1089" s="6">
        <v>70.319999999999993</v>
      </c>
      <c r="L1089" s="6">
        <f>tbl_Sales[[#This Row],[Price_per_Unit]]*tbl_Sales[[#This Row],[Quantity]]</f>
        <v>421.91999999999996</v>
      </c>
      <c r="M1089" s="6">
        <f>tbl_Sales[[#This Row],[Cost_per_Unit]]*tbl_Sales[[#This Row],[Quantity]]</f>
        <v>295.26</v>
      </c>
      <c r="N1089" s="6">
        <f>tbl_Sales[[#This Row],[Sales]]-tbl_Sales[[#This Row],[Total_Cost]]</f>
        <v>126.65999999999997</v>
      </c>
    </row>
    <row r="1090" spans="1:14">
      <c r="A1090" t="s">
        <v>1094</v>
      </c>
      <c r="B1090" s="4">
        <v>45112</v>
      </c>
      <c r="C1090" t="s">
        <v>7803</v>
      </c>
      <c r="D1090" t="str">
        <f>VLOOKUP(Sales_Data!$C1090,tbl_Customers[],2,FALSE)</f>
        <v>Customer_368</v>
      </c>
      <c r="E1090" t="str">
        <f>VLOOKUP(tbl_Sales[[#This Row],[Customer_ID]],tbl_Customers[],5,0)</f>
        <v>West</v>
      </c>
      <c r="F1090" t="s">
        <v>8523</v>
      </c>
      <c r="G1090" t="str">
        <f>VLOOKUP(Sales_Data!$F1090,tbl_Products[],2,FALSE)</f>
        <v>Product_32</v>
      </c>
      <c r="H1090" t="str">
        <f>VLOOKUP(tbl_Sales[[#This Row],[Product_ID]],tbl_Products[],3,0)</f>
        <v>Home Goods</v>
      </c>
      <c r="I1090">
        <v>2</v>
      </c>
      <c r="J1090" s="10">
        <f>VLOOKUP(tbl_Sales[[#This Row],[Product_ID]],tbl_Products[],4,0)</f>
        <v>24.03</v>
      </c>
      <c r="K1090" s="6">
        <v>50.08</v>
      </c>
      <c r="L1090" s="6">
        <f>tbl_Sales[[#This Row],[Price_per_Unit]]*tbl_Sales[[#This Row],[Quantity]]</f>
        <v>100.16</v>
      </c>
      <c r="M1090" s="6">
        <f>tbl_Sales[[#This Row],[Cost_per_Unit]]*tbl_Sales[[#This Row],[Quantity]]</f>
        <v>48.06</v>
      </c>
      <c r="N1090" s="6">
        <f>tbl_Sales[[#This Row],[Sales]]-tbl_Sales[[#This Row],[Total_Cost]]</f>
        <v>52.099999999999994</v>
      </c>
    </row>
    <row r="1091" spans="1:14">
      <c r="A1091" t="s">
        <v>1095</v>
      </c>
      <c r="B1091" s="4">
        <v>45245</v>
      </c>
      <c r="C1091" t="s">
        <v>7480</v>
      </c>
      <c r="D1091" t="str">
        <f>VLOOKUP(Sales_Data!$C1091,tbl_Customers[],2,FALSE)</f>
        <v>Customer_183</v>
      </c>
      <c r="E1091" t="str">
        <f>VLOOKUP(tbl_Sales[[#This Row],[Customer_ID]],tbl_Customers[],5,0)</f>
        <v>North</v>
      </c>
      <c r="F1091" t="s">
        <v>8552</v>
      </c>
      <c r="G1091" t="str">
        <f>VLOOKUP(Sales_Data!$F1091,tbl_Products[],2,FALSE)</f>
        <v>Product_5</v>
      </c>
      <c r="H1091" t="str">
        <f>VLOOKUP(tbl_Sales[[#This Row],[Product_ID]],tbl_Products[],3,0)</f>
        <v>Health</v>
      </c>
      <c r="I1091">
        <v>1</v>
      </c>
      <c r="J1091" s="10">
        <f>VLOOKUP(tbl_Sales[[#This Row],[Product_ID]],tbl_Products[],4,0)</f>
        <v>35.39</v>
      </c>
      <c r="K1091" s="6">
        <v>93.39</v>
      </c>
      <c r="L1091" s="6">
        <f>tbl_Sales[[#This Row],[Price_per_Unit]]*tbl_Sales[[#This Row],[Quantity]]</f>
        <v>93.39</v>
      </c>
      <c r="M1091" s="6">
        <f>tbl_Sales[[#This Row],[Cost_per_Unit]]*tbl_Sales[[#This Row],[Quantity]]</f>
        <v>35.39</v>
      </c>
      <c r="N1091" s="6">
        <f>tbl_Sales[[#This Row],[Sales]]-tbl_Sales[[#This Row],[Total_Cost]]</f>
        <v>58</v>
      </c>
    </row>
    <row r="1092" spans="1:14">
      <c r="A1092" t="s">
        <v>1096</v>
      </c>
      <c r="B1092" s="4">
        <v>45182</v>
      </c>
      <c r="C1092" t="s">
        <v>7177</v>
      </c>
      <c r="D1092" t="str">
        <f>VLOOKUP(Sales_Data!$C1092,tbl_Customers[],2,FALSE)</f>
        <v>Customer_1448</v>
      </c>
      <c r="E1092" t="str">
        <f>VLOOKUP(tbl_Sales[[#This Row],[Customer_ID]],tbl_Customers[],5,0)</f>
        <v>North</v>
      </c>
      <c r="F1092" t="s">
        <v>8518</v>
      </c>
      <c r="G1092" t="str">
        <f>VLOOKUP(Sales_Data!$F1092,tbl_Products[],2,FALSE)</f>
        <v>Product_35</v>
      </c>
      <c r="H1092" t="str">
        <f>VLOOKUP(tbl_Sales[[#This Row],[Product_ID]],tbl_Products[],3,0)</f>
        <v>Toys</v>
      </c>
      <c r="I1092">
        <v>7</v>
      </c>
      <c r="J1092" s="10">
        <f>VLOOKUP(tbl_Sales[[#This Row],[Product_ID]],tbl_Products[],4,0)</f>
        <v>40.75</v>
      </c>
      <c r="K1092" s="6">
        <v>13.68</v>
      </c>
      <c r="L1092" s="6">
        <f>tbl_Sales[[#This Row],[Price_per_Unit]]*tbl_Sales[[#This Row],[Quantity]]</f>
        <v>95.759999999999991</v>
      </c>
      <c r="M1092" s="6">
        <f>tbl_Sales[[#This Row],[Cost_per_Unit]]*tbl_Sales[[#This Row],[Quantity]]</f>
        <v>285.25</v>
      </c>
      <c r="N1092" s="6">
        <f>tbl_Sales[[#This Row],[Sales]]-tbl_Sales[[#This Row],[Total_Cost]]</f>
        <v>-189.49</v>
      </c>
    </row>
    <row r="1093" spans="1:14">
      <c r="A1093" t="s">
        <v>1097</v>
      </c>
      <c r="B1093" s="4">
        <v>45247</v>
      </c>
      <c r="C1093" t="s">
        <v>7804</v>
      </c>
      <c r="D1093" t="str">
        <f>VLOOKUP(Sales_Data!$C1093,tbl_Customers[],2,FALSE)</f>
        <v>Customer_1335</v>
      </c>
      <c r="E1093" t="str">
        <f>VLOOKUP(tbl_Sales[[#This Row],[Customer_ID]],tbl_Customers[],5,0)</f>
        <v>North</v>
      </c>
      <c r="F1093" t="s">
        <v>8539</v>
      </c>
      <c r="G1093" t="str">
        <f>VLOOKUP(Sales_Data!$F1093,tbl_Products[],2,FALSE)</f>
        <v>Product_16</v>
      </c>
      <c r="H1093" t="str">
        <f>VLOOKUP(tbl_Sales[[#This Row],[Product_ID]],tbl_Products[],3,0)</f>
        <v>Home Goods</v>
      </c>
      <c r="I1093">
        <v>8</v>
      </c>
      <c r="J1093" s="10">
        <f>VLOOKUP(tbl_Sales[[#This Row],[Product_ID]],tbl_Products[],4,0)</f>
        <v>15.25</v>
      </c>
      <c r="K1093" s="6">
        <v>12.62</v>
      </c>
      <c r="L1093" s="6">
        <f>tbl_Sales[[#This Row],[Price_per_Unit]]*tbl_Sales[[#This Row],[Quantity]]</f>
        <v>100.96</v>
      </c>
      <c r="M1093" s="6">
        <f>tbl_Sales[[#This Row],[Cost_per_Unit]]*tbl_Sales[[#This Row],[Quantity]]</f>
        <v>122</v>
      </c>
      <c r="N1093" s="6">
        <f>tbl_Sales[[#This Row],[Sales]]-tbl_Sales[[#This Row],[Total_Cost]]</f>
        <v>-21.040000000000006</v>
      </c>
    </row>
    <row r="1094" spans="1:14">
      <c r="A1094" t="s">
        <v>1098</v>
      </c>
      <c r="B1094" s="4">
        <v>45153</v>
      </c>
      <c r="C1094" t="s">
        <v>7805</v>
      </c>
      <c r="D1094" t="str">
        <f>VLOOKUP(Sales_Data!$C1094,tbl_Customers[],2,FALSE)</f>
        <v>Customer_1216</v>
      </c>
      <c r="E1094" t="str">
        <f>VLOOKUP(tbl_Sales[[#This Row],[Customer_ID]],tbl_Customers[],5,0)</f>
        <v>South</v>
      </c>
      <c r="F1094" t="s">
        <v>8529</v>
      </c>
      <c r="G1094" t="str">
        <f>VLOOKUP(Sales_Data!$F1094,tbl_Products[],2,FALSE)</f>
        <v>Product_49</v>
      </c>
      <c r="H1094" t="str">
        <f>VLOOKUP(tbl_Sales[[#This Row],[Product_ID]],tbl_Products[],3,0)</f>
        <v>Toys</v>
      </c>
      <c r="I1094">
        <v>4</v>
      </c>
      <c r="J1094" s="10">
        <f>VLOOKUP(tbl_Sales[[#This Row],[Product_ID]],tbl_Products[],4,0)</f>
        <v>44.18</v>
      </c>
      <c r="K1094" s="6">
        <v>11.23</v>
      </c>
      <c r="L1094" s="6">
        <f>tbl_Sales[[#This Row],[Price_per_Unit]]*tbl_Sales[[#This Row],[Quantity]]</f>
        <v>44.92</v>
      </c>
      <c r="M1094" s="6">
        <f>tbl_Sales[[#This Row],[Cost_per_Unit]]*tbl_Sales[[#This Row],[Quantity]]</f>
        <v>176.72</v>
      </c>
      <c r="N1094" s="6">
        <f>tbl_Sales[[#This Row],[Sales]]-tbl_Sales[[#This Row],[Total_Cost]]</f>
        <v>-131.80000000000001</v>
      </c>
    </row>
    <row r="1095" spans="1:14">
      <c r="A1095" t="s">
        <v>1099</v>
      </c>
      <c r="B1095" s="4">
        <v>44953</v>
      </c>
      <c r="C1095" t="s">
        <v>7806</v>
      </c>
      <c r="D1095" t="str">
        <f>VLOOKUP(Sales_Data!$C1095,tbl_Customers[],2,FALSE)</f>
        <v>Customer_582</v>
      </c>
      <c r="E1095" t="str">
        <f>VLOOKUP(tbl_Sales[[#This Row],[Customer_ID]],tbl_Customers[],5,0)</f>
        <v>East</v>
      </c>
      <c r="F1095" t="s">
        <v>8555</v>
      </c>
      <c r="G1095" t="str">
        <f>VLOOKUP(Sales_Data!$F1095,tbl_Products[],2,FALSE)</f>
        <v>Product_52</v>
      </c>
      <c r="H1095" t="str">
        <f>VLOOKUP(tbl_Sales[[#This Row],[Product_ID]],tbl_Products[],3,0)</f>
        <v>Toys</v>
      </c>
      <c r="I1095">
        <v>3</v>
      </c>
      <c r="J1095" s="10">
        <f>VLOOKUP(tbl_Sales[[#This Row],[Product_ID]],tbl_Products[],4,0)</f>
        <v>46.58</v>
      </c>
      <c r="K1095" s="6">
        <v>30.53</v>
      </c>
      <c r="L1095" s="6">
        <f>tbl_Sales[[#This Row],[Price_per_Unit]]*tbl_Sales[[#This Row],[Quantity]]</f>
        <v>91.59</v>
      </c>
      <c r="M1095" s="6">
        <f>tbl_Sales[[#This Row],[Cost_per_Unit]]*tbl_Sales[[#This Row],[Quantity]]</f>
        <v>139.74</v>
      </c>
      <c r="N1095" s="6">
        <f>tbl_Sales[[#This Row],[Sales]]-tbl_Sales[[#This Row],[Total_Cost]]</f>
        <v>-48.150000000000006</v>
      </c>
    </row>
    <row r="1096" spans="1:14">
      <c r="A1096" t="s">
        <v>1100</v>
      </c>
      <c r="B1096" s="4">
        <v>45031</v>
      </c>
      <c r="C1096" t="s">
        <v>7807</v>
      </c>
      <c r="D1096" t="str">
        <f>VLOOKUP(Sales_Data!$C1096,tbl_Customers[],2,FALSE)</f>
        <v>Customer_853</v>
      </c>
      <c r="E1096" t="str">
        <f>VLOOKUP(tbl_Sales[[#This Row],[Customer_ID]],tbl_Customers[],5,0)</f>
        <v>South</v>
      </c>
      <c r="F1096" t="s">
        <v>8563</v>
      </c>
      <c r="G1096" t="str">
        <f>VLOOKUP(Sales_Data!$F1096,tbl_Products[],2,FALSE)</f>
        <v>Product_17</v>
      </c>
      <c r="H1096" t="str">
        <f>VLOOKUP(tbl_Sales[[#This Row],[Product_ID]],tbl_Products[],3,0)</f>
        <v>Toys</v>
      </c>
      <c r="I1096">
        <v>8</v>
      </c>
      <c r="J1096" s="10">
        <f>VLOOKUP(tbl_Sales[[#This Row],[Product_ID]],tbl_Products[],4,0)</f>
        <v>36.229999999999997</v>
      </c>
      <c r="K1096" s="6">
        <v>24.47</v>
      </c>
      <c r="L1096" s="6">
        <f>tbl_Sales[[#This Row],[Price_per_Unit]]*tbl_Sales[[#This Row],[Quantity]]</f>
        <v>195.76</v>
      </c>
      <c r="M1096" s="6">
        <f>tbl_Sales[[#This Row],[Cost_per_Unit]]*tbl_Sales[[#This Row],[Quantity]]</f>
        <v>289.83999999999997</v>
      </c>
      <c r="N1096" s="6">
        <f>tbl_Sales[[#This Row],[Sales]]-tbl_Sales[[#This Row],[Total_Cost]]</f>
        <v>-94.079999999999984</v>
      </c>
    </row>
    <row r="1097" spans="1:14">
      <c r="A1097" t="s">
        <v>1101</v>
      </c>
      <c r="B1097" s="4">
        <v>45063</v>
      </c>
      <c r="C1097" t="s">
        <v>7808</v>
      </c>
      <c r="D1097" t="str">
        <f>VLOOKUP(Sales_Data!$C1097,tbl_Customers[],2,FALSE)</f>
        <v>Customer_1421</v>
      </c>
      <c r="E1097" t="str">
        <f>VLOOKUP(tbl_Sales[[#This Row],[Customer_ID]],tbl_Customers[],5,0)</f>
        <v>South</v>
      </c>
      <c r="F1097" t="s">
        <v>8518</v>
      </c>
      <c r="G1097" t="str">
        <f>VLOOKUP(Sales_Data!$F1097,tbl_Products[],2,FALSE)</f>
        <v>Product_35</v>
      </c>
      <c r="H1097" t="str">
        <f>VLOOKUP(tbl_Sales[[#This Row],[Product_ID]],tbl_Products[],3,0)</f>
        <v>Toys</v>
      </c>
      <c r="I1097">
        <v>8</v>
      </c>
      <c r="J1097" s="10">
        <f>VLOOKUP(tbl_Sales[[#This Row],[Product_ID]],tbl_Products[],4,0)</f>
        <v>40.75</v>
      </c>
      <c r="K1097" s="6">
        <v>96.2</v>
      </c>
      <c r="L1097" s="6">
        <f>tbl_Sales[[#This Row],[Price_per_Unit]]*tbl_Sales[[#This Row],[Quantity]]</f>
        <v>769.6</v>
      </c>
      <c r="M1097" s="6">
        <f>tbl_Sales[[#This Row],[Cost_per_Unit]]*tbl_Sales[[#This Row],[Quantity]]</f>
        <v>326</v>
      </c>
      <c r="N1097" s="6">
        <f>tbl_Sales[[#This Row],[Sales]]-tbl_Sales[[#This Row],[Total_Cost]]</f>
        <v>443.6</v>
      </c>
    </row>
    <row r="1098" spans="1:14">
      <c r="A1098" t="s">
        <v>1102</v>
      </c>
      <c r="B1098" s="4">
        <v>45208</v>
      </c>
      <c r="C1098" t="s">
        <v>7102</v>
      </c>
      <c r="D1098" t="str">
        <f>VLOOKUP(Sales_Data!$C1098,tbl_Customers[],2,FALSE)</f>
        <v>Customer_975</v>
      </c>
      <c r="E1098" t="str">
        <f>VLOOKUP(tbl_Sales[[#This Row],[Customer_ID]],tbl_Customers[],5,0)</f>
        <v>East</v>
      </c>
      <c r="F1098" t="s">
        <v>8551</v>
      </c>
      <c r="G1098" t="str">
        <f>VLOOKUP(Sales_Data!$F1098,tbl_Products[],2,FALSE)</f>
        <v>Product_11</v>
      </c>
      <c r="H1098" t="str">
        <f>VLOOKUP(tbl_Sales[[#This Row],[Product_ID]],tbl_Products[],3,0)</f>
        <v>Health</v>
      </c>
      <c r="I1098">
        <v>6</v>
      </c>
      <c r="J1098" s="10">
        <f>VLOOKUP(tbl_Sales[[#This Row],[Product_ID]],tbl_Products[],4,0)</f>
        <v>11.76</v>
      </c>
      <c r="K1098" s="6">
        <v>88.26</v>
      </c>
      <c r="L1098" s="6">
        <f>tbl_Sales[[#This Row],[Price_per_Unit]]*tbl_Sales[[#This Row],[Quantity]]</f>
        <v>529.56000000000006</v>
      </c>
      <c r="M1098" s="6">
        <f>tbl_Sales[[#This Row],[Cost_per_Unit]]*tbl_Sales[[#This Row],[Quantity]]</f>
        <v>70.56</v>
      </c>
      <c r="N1098" s="6">
        <f>tbl_Sales[[#This Row],[Sales]]-tbl_Sales[[#This Row],[Total_Cost]]</f>
        <v>459.00000000000006</v>
      </c>
    </row>
    <row r="1099" spans="1:14">
      <c r="A1099" t="s">
        <v>1103</v>
      </c>
      <c r="B1099" s="4">
        <v>44994</v>
      </c>
      <c r="C1099" t="s">
        <v>7685</v>
      </c>
      <c r="D1099" t="str">
        <f>VLOOKUP(Sales_Data!$C1099,tbl_Customers[],2,FALSE)</f>
        <v>Customer_1418</v>
      </c>
      <c r="E1099" t="str">
        <f>VLOOKUP(tbl_Sales[[#This Row],[Customer_ID]],tbl_Customers[],5,0)</f>
        <v>South</v>
      </c>
      <c r="F1099" t="s">
        <v>8566</v>
      </c>
      <c r="G1099" t="str">
        <f>VLOOKUP(Sales_Data!$F1099,tbl_Products[],2,FALSE)</f>
        <v>Product_10</v>
      </c>
      <c r="H1099" t="str">
        <f>VLOOKUP(tbl_Sales[[#This Row],[Product_ID]],tbl_Products[],3,0)</f>
        <v>Apparel</v>
      </c>
      <c r="I1099">
        <v>8</v>
      </c>
      <c r="J1099" s="10">
        <f>VLOOKUP(tbl_Sales[[#This Row],[Product_ID]],tbl_Products[],4,0)</f>
        <v>14.95</v>
      </c>
      <c r="K1099" s="6">
        <v>13.9</v>
      </c>
      <c r="L1099" s="6">
        <f>tbl_Sales[[#This Row],[Price_per_Unit]]*tbl_Sales[[#This Row],[Quantity]]</f>
        <v>111.2</v>
      </c>
      <c r="M1099" s="6">
        <f>tbl_Sales[[#This Row],[Cost_per_Unit]]*tbl_Sales[[#This Row],[Quantity]]</f>
        <v>119.6</v>
      </c>
      <c r="N1099" s="6">
        <f>tbl_Sales[[#This Row],[Sales]]-tbl_Sales[[#This Row],[Total_Cost]]</f>
        <v>-8.3999999999999915</v>
      </c>
    </row>
    <row r="1100" spans="1:14">
      <c r="A1100" t="s">
        <v>1104</v>
      </c>
      <c r="B1100" s="4">
        <v>45074</v>
      </c>
      <c r="C1100" t="s">
        <v>7594</v>
      </c>
      <c r="D1100" t="str">
        <f>VLOOKUP(Sales_Data!$C1100,tbl_Customers[],2,FALSE)</f>
        <v>Customer_260</v>
      </c>
      <c r="E1100" t="str">
        <f>VLOOKUP(tbl_Sales[[#This Row],[Customer_ID]],tbl_Customers[],5,0)</f>
        <v>West</v>
      </c>
      <c r="F1100" t="s">
        <v>8566</v>
      </c>
      <c r="G1100" t="str">
        <f>VLOOKUP(Sales_Data!$F1100,tbl_Products[],2,FALSE)</f>
        <v>Product_10</v>
      </c>
      <c r="H1100" t="str">
        <f>VLOOKUP(tbl_Sales[[#This Row],[Product_ID]],tbl_Products[],3,0)</f>
        <v>Apparel</v>
      </c>
      <c r="I1100">
        <v>1</v>
      </c>
      <c r="J1100" s="10">
        <f>VLOOKUP(tbl_Sales[[#This Row],[Product_ID]],tbl_Products[],4,0)</f>
        <v>14.95</v>
      </c>
      <c r="K1100" s="6">
        <v>46.11</v>
      </c>
      <c r="L1100" s="6">
        <f>tbl_Sales[[#This Row],[Price_per_Unit]]*tbl_Sales[[#This Row],[Quantity]]</f>
        <v>46.11</v>
      </c>
      <c r="M1100" s="6">
        <f>tbl_Sales[[#This Row],[Cost_per_Unit]]*tbl_Sales[[#This Row],[Quantity]]</f>
        <v>14.95</v>
      </c>
      <c r="N1100" s="6">
        <f>tbl_Sales[[#This Row],[Sales]]-tbl_Sales[[#This Row],[Total_Cost]]</f>
        <v>31.16</v>
      </c>
    </row>
    <row r="1101" spans="1:14">
      <c r="A1101" t="s">
        <v>1105</v>
      </c>
      <c r="B1101" s="4">
        <v>45151</v>
      </c>
      <c r="C1101" t="s">
        <v>7809</v>
      </c>
      <c r="D1101" t="str">
        <f>VLOOKUP(Sales_Data!$C1101,tbl_Customers[],2,FALSE)</f>
        <v>Customer_423</v>
      </c>
      <c r="E1101" t="str">
        <f>VLOOKUP(tbl_Sales[[#This Row],[Customer_ID]],tbl_Customers[],5,0)</f>
        <v>South</v>
      </c>
      <c r="F1101" t="s">
        <v>8501</v>
      </c>
      <c r="G1101" t="str">
        <f>VLOOKUP(Sales_Data!$F1101,tbl_Products[],2,FALSE)</f>
        <v>Product_65</v>
      </c>
      <c r="H1101" t="str">
        <f>VLOOKUP(tbl_Sales[[#This Row],[Product_ID]],tbl_Products[],3,0)</f>
        <v>Health</v>
      </c>
      <c r="I1101">
        <v>3</v>
      </c>
      <c r="J1101" s="10">
        <f>VLOOKUP(tbl_Sales[[#This Row],[Product_ID]],tbl_Products[],4,0)</f>
        <v>37.880000000000003</v>
      </c>
      <c r="K1101" s="6">
        <v>48.09</v>
      </c>
      <c r="L1101" s="6">
        <f>tbl_Sales[[#This Row],[Price_per_Unit]]*tbl_Sales[[#This Row],[Quantity]]</f>
        <v>144.27000000000001</v>
      </c>
      <c r="M1101" s="6">
        <f>tbl_Sales[[#This Row],[Cost_per_Unit]]*tbl_Sales[[#This Row],[Quantity]]</f>
        <v>113.64000000000001</v>
      </c>
      <c r="N1101" s="6">
        <f>tbl_Sales[[#This Row],[Sales]]-tbl_Sales[[#This Row],[Total_Cost]]</f>
        <v>30.629999999999995</v>
      </c>
    </row>
    <row r="1102" spans="1:14">
      <c r="A1102" t="s">
        <v>1106</v>
      </c>
      <c r="B1102" s="4">
        <v>45284</v>
      </c>
      <c r="C1102" t="s">
        <v>7303</v>
      </c>
      <c r="D1102" t="str">
        <f>VLOOKUP(Sales_Data!$C1102,tbl_Customers[],2,FALSE)</f>
        <v>Customer_294</v>
      </c>
      <c r="E1102" t="str">
        <f>VLOOKUP(tbl_Sales[[#This Row],[Customer_ID]],tbl_Customers[],5,0)</f>
        <v>North</v>
      </c>
      <c r="F1102" t="s">
        <v>8535</v>
      </c>
      <c r="G1102" t="str">
        <f>VLOOKUP(Sales_Data!$F1102,tbl_Products[],2,FALSE)</f>
        <v>Product_54</v>
      </c>
      <c r="H1102" t="str">
        <f>VLOOKUP(tbl_Sales[[#This Row],[Product_ID]],tbl_Products[],3,0)</f>
        <v>Apparel</v>
      </c>
      <c r="I1102">
        <v>3</v>
      </c>
      <c r="J1102" s="10">
        <f>VLOOKUP(tbl_Sales[[#This Row],[Product_ID]],tbl_Products[],4,0)</f>
        <v>1.35</v>
      </c>
      <c r="K1102" s="6">
        <v>21.85</v>
      </c>
      <c r="L1102" s="6">
        <f>tbl_Sales[[#This Row],[Price_per_Unit]]*tbl_Sales[[#This Row],[Quantity]]</f>
        <v>65.550000000000011</v>
      </c>
      <c r="M1102" s="6">
        <f>tbl_Sales[[#This Row],[Cost_per_Unit]]*tbl_Sales[[#This Row],[Quantity]]</f>
        <v>4.0500000000000007</v>
      </c>
      <c r="N1102" s="6">
        <f>tbl_Sales[[#This Row],[Sales]]-tbl_Sales[[#This Row],[Total_Cost]]</f>
        <v>61.500000000000014</v>
      </c>
    </row>
    <row r="1103" spans="1:14">
      <c r="A1103" t="s">
        <v>1107</v>
      </c>
      <c r="B1103" s="4">
        <v>45175</v>
      </c>
      <c r="C1103" t="s">
        <v>7810</v>
      </c>
      <c r="D1103" t="str">
        <f>VLOOKUP(Sales_Data!$C1103,tbl_Customers[],2,FALSE)</f>
        <v>Customer_1311</v>
      </c>
      <c r="E1103" t="str">
        <f>VLOOKUP(tbl_Sales[[#This Row],[Customer_ID]],tbl_Customers[],5,0)</f>
        <v>North</v>
      </c>
      <c r="F1103" t="s">
        <v>8496</v>
      </c>
      <c r="G1103" t="str">
        <f>VLOOKUP(Sales_Data!$F1103,tbl_Products[],2,FALSE)</f>
        <v>Product_3</v>
      </c>
      <c r="H1103" t="str">
        <f>VLOOKUP(tbl_Sales[[#This Row],[Product_ID]],tbl_Products[],3,0)</f>
        <v>Health</v>
      </c>
      <c r="I1103">
        <v>9</v>
      </c>
      <c r="J1103" s="10">
        <f>VLOOKUP(tbl_Sales[[#This Row],[Product_ID]],tbl_Products[],4,0)</f>
        <v>28.91</v>
      </c>
      <c r="K1103" s="6">
        <v>15.55</v>
      </c>
      <c r="L1103" s="6">
        <f>tbl_Sales[[#This Row],[Price_per_Unit]]*tbl_Sales[[#This Row],[Quantity]]</f>
        <v>139.95000000000002</v>
      </c>
      <c r="M1103" s="6">
        <f>tbl_Sales[[#This Row],[Cost_per_Unit]]*tbl_Sales[[#This Row],[Quantity]]</f>
        <v>260.19</v>
      </c>
      <c r="N1103" s="6">
        <f>tbl_Sales[[#This Row],[Sales]]-tbl_Sales[[#This Row],[Total_Cost]]</f>
        <v>-120.23999999999998</v>
      </c>
    </row>
    <row r="1104" spans="1:14">
      <c r="A1104" t="s">
        <v>1108</v>
      </c>
      <c r="B1104" s="4">
        <v>44989</v>
      </c>
      <c r="C1104" t="s">
        <v>7811</v>
      </c>
      <c r="D1104" t="str">
        <f>VLOOKUP(Sales_Data!$C1104,tbl_Customers[],2,FALSE)</f>
        <v>Customer_555</v>
      </c>
      <c r="E1104" t="str">
        <f>VLOOKUP(tbl_Sales[[#This Row],[Customer_ID]],tbl_Customers[],5,0)</f>
        <v>South</v>
      </c>
      <c r="F1104" t="s">
        <v>8514</v>
      </c>
      <c r="G1104" t="str">
        <f>VLOOKUP(Sales_Data!$F1104,tbl_Products[],2,FALSE)</f>
        <v>Product_2</v>
      </c>
      <c r="H1104" t="str">
        <f>VLOOKUP(tbl_Sales[[#This Row],[Product_ID]],tbl_Products[],3,0)</f>
        <v>Health</v>
      </c>
      <c r="I1104">
        <v>6</v>
      </c>
      <c r="J1104" s="10">
        <f>VLOOKUP(tbl_Sales[[#This Row],[Product_ID]],tbl_Products[],4,0)</f>
        <v>12.41</v>
      </c>
      <c r="K1104" s="6">
        <v>13.11</v>
      </c>
      <c r="L1104" s="6">
        <f>tbl_Sales[[#This Row],[Price_per_Unit]]*tbl_Sales[[#This Row],[Quantity]]</f>
        <v>78.66</v>
      </c>
      <c r="M1104" s="6">
        <f>tbl_Sales[[#This Row],[Cost_per_Unit]]*tbl_Sales[[#This Row],[Quantity]]</f>
        <v>74.460000000000008</v>
      </c>
      <c r="N1104" s="6">
        <f>tbl_Sales[[#This Row],[Sales]]-tbl_Sales[[#This Row],[Total_Cost]]</f>
        <v>4.1999999999999886</v>
      </c>
    </row>
    <row r="1105" spans="1:14">
      <c r="A1105" t="s">
        <v>1109</v>
      </c>
      <c r="B1105" s="4">
        <v>44941</v>
      </c>
      <c r="C1105" t="s">
        <v>7556</v>
      </c>
      <c r="D1105" t="str">
        <f>VLOOKUP(Sales_Data!$C1105,tbl_Customers[],2,FALSE)</f>
        <v>Customer_1072</v>
      </c>
      <c r="E1105" t="str">
        <f>VLOOKUP(tbl_Sales[[#This Row],[Customer_ID]],tbl_Customers[],5,0)</f>
        <v>South</v>
      </c>
      <c r="F1105" t="s">
        <v>8510</v>
      </c>
      <c r="G1105" t="str">
        <f>VLOOKUP(Sales_Data!$F1105,tbl_Products[],2,FALSE)</f>
        <v>Product_70</v>
      </c>
      <c r="H1105" t="str">
        <f>VLOOKUP(tbl_Sales[[#This Row],[Product_ID]],tbl_Products[],3,0)</f>
        <v>Apparel</v>
      </c>
      <c r="I1105">
        <v>5</v>
      </c>
      <c r="J1105" s="10">
        <f>VLOOKUP(tbl_Sales[[#This Row],[Product_ID]],tbl_Products[],4,0)</f>
        <v>26.74</v>
      </c>
      <c r="K1105" s="6">
        <v>43.52</v>
      </c>
      <c r="L1105" s="6">
        <f>tbl_Sales[[#This Row],[Price_per_Unit]]*tbl_Sales[[#This Row],[Quantity]]</f>
        <v>217.60000000000002</v>
      </c>
      <c r="M1105" s="6">
        <f>tbl_Sales[[#This Row],[Cost_per_Unit]]*tbl_Sales[[#This Row],[Quantity]]</f>
        <v>133.69999999999999</v>
      </c>
      <c r="N1105" s="6">
        <f>tbl_Sales[[#This Row],[Sales]]-tbl_Sales[[#This Row],[Total_Cost]]</f>
        <v>83.900000000000034</v>
      </c>
    </row>
    <row r="1106" spans="1:14">
      <c r="A1106" t="s">
        <v>1110</v>
      </c>
      <c r="B1106" s="4">
        <v>45249</v>
      </c>
      <c r="C1106" t="s">
        <v>7812</v>
      </c>
      <c r="D1106" t="str">
        <f>VLOOKUP(Sales_Data!$C1106,tbl_Customers[],2,FALSE)</f>
        <v>Customer_923</v>
      </c>
      <c r="E1106" t="str">
        <f>VLOOKUP(tbl_Sales[[#This Row],[Customer_ID]],tbl_Customers[],5,0)</f>
        <v>South</v>
      </c>
      <c r="F1106" t="s">
        <v>8542</v>
      </c>
      <c r="G1106" t="str">
        <f>VLOOKUP(Sales_Data!$F1106,tbl_Products[],2,FALSE)</f>
        <v>Product_20</v>
      </c>
      <c r="H1106" t="str">
        <f>VLOOKUP(tbl_Sales[[#This Row],[Product_ID]],tbl_Products[],3,0)</f>
        <v>Electronics</v>
      </c>
      <c r="I1106">
        <v>3</v>
      </c>
      <c r="J1106" s="10">
        <f>VLOOKUP(tbl_Sales[[#This Row],[Product_ID]],tbl_Products[],4,0)</f>
        <v>19.98</v>
      </c>
      <c r="K1106" s="6">
        <v>79.56</v>
      </c>
      <c r="L1106" s="6">
        <f>tbl_Sales[[#This Row],[Price_per_Unit]]*tbl_Sales[[#This Row],[Quantity]]</f>
        <v>238.68</v>
      </c>
      <c r="M1106" s="6">
        <f>tbl_Sales[[#This Row],[Cost_per_Unit]]*tbl_Sales[[#This Row],[Quantity]]</f>
        <v>59.94</v>
      </c>
      <c r="N1106" s="6">
        <f>tbl_Sales[[#This Row],[Sales]]-tbl_Sales[[#This Row],[Total_Cost]]</f>
        <v>178.74</v>
      </c>
    </row>
    <row r="1107" spans="1:14">
      <c r="A1107" t="s">
        <v>1111</v>
      </c>
      <c r="B1107" s="4">
        <v>45238</v>
      </c>
      <c r="C1107" t="s">
        <v>7813</v>
      </c>
      <c r="D1107" t="str">
        <f>VLOOKUP(Sales_Data!$C1107,tbl_Customers[],2,FALSE)</f>
        <v>Customer_844</v>
      </c>
      <c r="E1107" t="str">
        <f>VLOOKUP(tbl_Sales[[#This Row],[Customer_ID]],tbl_Customers[],5,0)</f>
        <v>North</v>
      </c>
      <c r="F1107" t="s">
        <v>8504</v>
      </c>
      <c r="G1107" t="str">
        <f>VLOOKUP(Sales_Data!$F1107,tbl_Products[],2,FALSE)</f>
        <v>Product_13</v>
      </c>
      <c r="H1107" t="str">
        <f>VLOOKUP(tbl_Sales[[#This Row],[Product_ID]],tbl_Products[],3,0)</f>
        <v>Toys</v>
      </c>
      <c r="I1107">
        <v>8</v>
      </c>
      <c r="J1107" s="10">
        <f>VLOOKUP(tbl_Sales[[#This Row],[Product_ID]],tbl_Products[],4,0)</f>
        <v>45.97</v>
      </c>
      <c r="K1107" s="6">
        <v>96.01</v>
      </c>
      <c r="L1107" s="6">
        <f>tbl_Sales[[#This Row],[Price_per_Unit]]*tbl_Sales[[#This Row],[Quantity]]</f>
        <v>768.08</v>
      </c>
      <c r="M1107" s="6">
        <f>tbl_Sales[[#This Row],[Cost_per_Unit]]*tbl_Sales[[#This Row],[Quantity]]</f>
        <v>367.76</v>
      </c>
      <c r="N1107" s="6">
        <f>tbl_Sales[[#This Row],[Sales]]-tbl_Sales[[#This Row],[Total_Cost]]</f>
        <v>400.32000000000005</v>
      </c>
    </row>
    <row r="1108" spans="1:14">
      <c r="A1108" t="s">
        <v>1112</v>
      </c>
      <c r="B1108" s="4">
        <v>45049</v>
      </c>
      <c r="C1108" t="s">
        <v>7814</v>
      </c>
      <c r="D1108" t="str">
        <f>VLOOKUP(Sales_Data!$C1108,tbl_Customers[],2,FALSE)</f>
        <v>Customer_490</v>
      </c>
      <c r="E1108" t="str">
        <f>VLOOKUP(tbl_Sales[[#This Row],[Customer_ID]],tbl_Customers[],5,0)</f>
        <v>North</v>
      </c>
      <c r="F1108" t="s">
        <v>8534</v>
      </c>
      <c r="G1108" t="str">
        <f>VLOOKUP(Sales_Data!$F1108,tbl_Products[],2,FALSE)</f>
        <v>Product_51</v>
      </c>
      <c r="H1108" t="str">
        <f>VLOOKUP(tbl_Sales[[#This Row],[Product_ID]],tbl_Products[],3,0)</f>
        <v>Electronics</v>
      </c>
      <c r="I1108">
        <v>7</v>
      </c>
      <c r="J1108" s="10">
        <f>VLOOKUP(tbl_Sales[[#This Row],[Product_ID]],tbl_Products[],4,0)</f>
        <v>45.1</v>
      </c>
      <c r="K1108" s="6">
        <v>9.8800000000000008</v>
      </c>
      <c r="L1108" s="6">
        <f>tbl_Sales[[#This Row],[Price_per_Unit]]*tbl_Sales[[#This Row],[Quantity]]</f>
        <v>69.160000000000011</v>
      </c>
      <c r="M1108" s="6">
        <f>tbl_Sales[[#This Row],[Cost_per_Unit]]*tbl_Sales[[#This Row],[Quantity]]</f>
        <v>315.7</v>
      </c>
      <c r="N1108" s="6">
        <f>tbl_Sales[[#This Row],[Sales]]-tbl_Sales[[#This Row],[Total_Cost]]</f>
        <v>-246.53999999999996</v>
      </c>
    </row>
    <row r="1109" spans="1:14">
      <c r="A1109" t="s">
        <v>1113</v>
      </c>
      <c r="B1109" s="4">
        <v>45290</v>
      </c>
      <c r="C1109" t="s">
        <v>7604</v>
      </c>
      <c r="D1109" t="str">
        <f>VLOOKUP(Sales_Data!$C1109,tbl_Customers[],2,FALSE)</f>
        <v>Customer_358</v>
      </c>
      <c r="E1109" t="str">
        <f>VLOOKUP(tbl_Sales[[#This Row],[Customer_ID]],tbl_Customers[],5,0)</f>
        <v>West</v>
      </c>
      <c r="F1109" t="s">
        <v>8528</v>
      </c>
      <c r="G1109" t="str">
        <f>VLOOKUP(Sales_Data!$F1109,tbl_Products[],2,FALSE)</f>
        <v>Product_25</v>
      </c>
      <c r="H1109" t="str">
        <f>VLOOKUP(tbl_Sales[[#This Row],[Product_ID]],tbl_Products[],3,0)</f>
        <v>Electronics</v>
      </c>
      <c r="I1109">
        <v>1</v>
      </c>
      <c r="J1109" s="10">
        <f>VLOOKUP(tbl_Sales[[#This Row],[Product_ID]],tbl_Products[],4,0)</f>
        <v>48.19</v>
      </c>
      <c r="K1109" s="6">
        <v>96.97</v>
      </c>
      <c r="L1109" s="6">
        <f>tbl_Sales[[#This Row],[Price_per_Unit]]*tbl_Sales[[#This Row],[Quantity]]</f>
        <v>96.97</v>
      </c>
      <c r="M1109" s="6">
        <f>tbl_Sales[[#This Row],[Cost_per_Unit]]*tbl_Sales[[#This Row],[Quantity]]</f>
        <v>48.19</v>
      </c>
      <c r="N1109" s="6">
        <f>tbl_Sales[[#This Row],[Sales]]-tbl_Sales[[#This Row],[Total_Cost]]</f>
        <v>48.78</v>
      </c>
    </row>
    <row r="1110" spans="1:14">
      <c r="A1110" t="s">
        <v>1114</v>
      </c>
      <c r="B1110" s="4">
        <v>45008</v>
      </c>
      <c r="C1110" t="s">
        <v>7644</v>
      </c>
      <c r="D1110" t="str">
        <f>VLOOKUP(Sales_Data!$C1110,tbl_Customers[],2,FALSE)</f>
        <v>Customer_1251</v>
      </c>
      <c r="E1110" t="str">
        <f>VLOOKUP(tbl_Sales[[#This Row],[Customer_ID]],tbl_Customers[],5,0)</f>
        <v>North</v>
      </c>
      <c r="F1110" t="s">
        <v>8536</v>
      </c>
      <c r="G1110" t="str">
        <f>VLOOKUP(Sales_Data!$F1110,tbl_Products[],2,FALSE)</f>
        <v>Product_40</v>
      </c>
      <c r="H1110" t="str">
        <f>VLOOKUP(tbl_Sales[[#This Row],[Product_ID]],tbl_Products[],3,0)</f>
        <v>Health</v>
      </c>
      <c r="I1110">
        <v>7</v>
      </c>
      <c r="J1110" s="10">
        <f>VLOOKUP(tbl_Sales[[#This Row],[Product_ID]],tbl_Products[],4,0)</f>
        <v>30.96</v>
      </c>
      <c r="K1110" s="6">
        <v>73.400000000000006</v>
      </c>
      <c r="L1110" s="6">
        <f>tbl_Sales[[#This Row],[Price_per_Unit]]*tbl_Sales[[#This Row],[Quantity]]</f>
        <v>513.80000000000007</v>
      </c>
      <c r="M1110" s="6">
        <f>tbl_Sales[[#This Row],[Cost_per_Unit]]*tbl_Sales[[#This Row],[Quantity]]</f>
        <v>216.72</v>
      </c>
      <c r="N1110" s="6">
        <f>tbl_Sales[[#This Row],[Sales]]-tbl_Sales[[#This Row],[Total_Cost]]</f>
        <v>297.08000000000004</v>
      </c>
    </row>
    <row r="1111" spans="1:14">
      <c r="A1111" t="s">
        <v>1115</v>
      </c>
      <c r="B1111" s="4">
        <v>45086</v>
      </c>
      <c r="C1111" t="s">
        <v>7044</v>
      </c>
      <c r="D1111" t="str">
        <f>VLOOKUP(Sales_Data!$C1111,tbl_Customers[],2,FALSE)</f>
        <v>Customer_1417</v>
      </c>
      <c r="E1111" t="str">
        <f>VLOOKUP(tbl_Sales[[#This Row],[Customer_ID]],tbl_Customers[],5,0)</f>
        <v>East</v>
      </c>
      <c r="F1111" t="s">
        <v>8556</v>
      </c>
      <c r="G1111" t="str">
        <f>VLOOKUP(Sales_Data!$F1111,tbl_Products[],2,FALSE)</f>
        <v>Product_42</v>
      </c>
      <c r="H1111" t="str">
        <f>VLOOKUP(tbl_Sales[[#This Row],[Product_ID]],tbl_Products[],3,0)</f>
        <v>Electronics</v>
      </c>
      <c r="I1111">
        <v>2</v>
      </c>
      <c r="J1111" s="10">
        <f>VLOOKUP(tbl_Sales[[#This Row],[Product_ID]],tbl_Products[],4,0)</f>
        <v>28.03</v>
      </c>
      <c r="K1111" s="6">
        <v>58.47</v>
      </c>
      <c r="L1111" s="6">
        <f>tbl_Sales[[#This Row],[Price_per_Unit]]*tbl_Sales[[#This Row],[Quantity]]</f>
        <v>116.94</v>
      </c>
      <c r="M1111" s="6">
        <f>tbl_Sales[[#This Row],[Cost_per_Unit]]*tbl_Sales[[#This Row],[Quantity]]</f>
        <v>56.06</v>
      </c>
      <c r="N1111" s="6">
        <f>tbl_Sales[[#This Row],[Sales]]-tbl_Sales[[#This Row],[Total_Cost]]</f>
        <v>60.879999999999995</v>
      </c>
    </row>
    <row r="1112" spans="1:14">
      <c r="A1112" t="s">
        <v>1116</v>
      </c>
      <c r="B1112" s="4">
        <v>45209</v>
      </c>
      <c r="C1112" t="s">
        <v>7546</v>
      </c>
      <c r="D1112" t="str">
        <f>VLOOKUP(Sales_Data!$C1112,tbl_Customers[],2,FALSE)</f>
        <v>Customer_78</v>
      </c>
      <c r="E1112" t="str">
        <f>VLOOKUP(tbl_Sales[[#This Row],[Customer_ID]],tbl_Customers[],5,0)</f>
        <v>South</v>
      </c>
      <c r="F1112" t="s">
        <v>8554</v>
      </c>
      <c r="G1112" t="str">
        <f>VLOOKUP(Sales_Data!$F1112,tbl_Products[],2,FALSE)</f>
        <v>Product_55</v>
      </c>
      <c r="H1112" t="str">
        <f>VLOOKUP(tbl_Sales[[#This Row],[Product_ID]],tbl_Products[],3,0)</f>
        <v>Apparel</v>
      </c>
      <c r="I1112">
        <v>7</v>
      </c>
      <c r="J1112" s="10">
        <f>VLOOKUP(tbl_Sales[[#This Row],[Product_ID]],tbl_Products[],4,0)</f>
        <v>36.08</v>
      </c>
      <c r="K1112" s="6">
        <v>7.01</v>
      </c>
      <c r="L1112" s="6">
        <f>tbl_Sales[[#This Row],[Price_per_Unit]]*tbl_Sales[[#This Row],[Quantity]]</f>
        <v>49.07</v>
      </c>
      <c r="M1112" s="6">
        <f>tbl_Sales[[#This Row],[Cost_per_Unit]]*tbl_Sales[[#This Row],[Quantity]]</f>
        <v>252.56</v>
      </c>
      <c r="N1112" s="6">
        <f>tbl_Sales[[#This Row],[Sales]]-tbl_Sales[[#This Row],[Total_Cost]]</f>
        <v>-203.49</v>
      </c>
    </row>
    <row r="1113" spans="1:14">
      <c r="A1113" t="s">
        <v>1117</v>
      </c>
      <c r="B1113" s="4">
        <v>44934</v>
      </c>
      <c r="C1113" t="s">
        <v>7456</v>
      </c>
      <c r="D1113" t="str">
        <f>VLOOKUP(Sales_Data!$C1113,tbl_Customers[],2,FALSE)</f>
        <v>Customer_1222</v>
      </c>
      <c r="E1113" t="str">
        <f>VLOOKUP(tbl_Sales[[#This Row],[Customer_ID]],tbl_Customers[],5,0)</f>
        <v>East</v>
      </c>
      <c r="F1113" t="s">
        <v>8561</v>
      </c>
      <c r="G1113" t="str">
        <f>VLOOKUP(Sales_Data!$F1113,tbl_Products[],2,FALSE)</f>
        <v>Product_66</v>
      </c>
      <c r="H1113" t="str">
        <f>VLOOKUP(tbl_Sales[[#This Row],[Product_ID]],tbl_Products[],3,0)</f>
        <v>Health</v>
      </c>
      <c r="I1113">
        <v>4</v>
      </c>
      <c r="J1113" s="10">
        <f>VLOOKUP(tbl_Sales[[#This Row],[Product_ID]],tbl_Products[],4,0)</f>
        <v>1.38</v>
      </c>
      <c r="K1113" s="6">
        <v>7.11</v>
      </c>
      <c r="L1113" s="6">
        <f>tbl_Sales[[#This Row],[Price_per_Unit]]*tbl_Sales[[#This Row],[Quantity]]</f>
        <v>28.44</v>
      </c>
      <c r="M1113" s="6">
        <f>tbl_Sales[[#This Row],[Cost_per_Unit]]*tbl_Sales[[#This Row],[Quantity]]</f>
        <v>5.52</v>
      </c>
      <c r="N1113" s="6">
        <f>tbl_Sales[[#This Row],[Sales]]-tbl_Sales[[#This Row],[Total_Cost]]</f>
        <v>22.92</v>
      </c>
    </row>
    <row r="1114" spans="1:14">
      <c r="A1114" t="s">
        <v>1118</v>
      </c>
      <c r="B1114" s="4">
        <v>45209</v>
      </c>
      <c r="C1114" t="s">
        <v>7025</v>
      </c>
      <c r="D1114" t="str">
        <f>VLOOKUP(Sales_Data!$C1114,tbl_Customers[],2,FALSE)</f>
        <v>Customer_369</v>
      </c>
      <c r="E1114" t="str">
        <f>VLOOKUP(tbl_Sales[[#This Row],[Customer_ID]],tbl_Customers[],5,0)</f>
        <v>North</v>
      </c>
      <c r="F1114" t="s">
        <v>8496</v>
      </c>
      <c r="G1114" t="str">
        <f>VLOOKUP(Sales_Data!$F1114,tbl_Products[],2,FALSE)</f>
        <v>Product_3</v>
      </c>
      <c r="H1114" t="str">
        <f>VLOOKUP(tbl_Sales[[#This Row],[Product_ID]],tbl_Products[],3,0)</f>
        <v>Health</v>
      </c>
      <c r="I1114">
        <v>3</v>
      </c>
      <c r="J1114" s="10">
        <f>VLOOKUP(tbl_Sales[[#This Row],[Product_ID]],tbl_Products[],4,0)</f>
        <v>28.91</v>
      </c>
      <c r="K1114" s="6">
        <v>10.93</v>
      </c>
      <c r="L1114" s="6">
        <f>tbl_Sales[[#This Row],[Price_per_Unit]]*tbl_Sales[[#This Row],[Quantity]]</f>
        <v>32.79</v>
      </c>
      <c r="M1114" s="6">
        <f>tbl_Sales[[#This Row],[Cost_per_Unit]]*tbl_Sales[[#This Row],[Quantity]]</f>
        <v>86.73</v>
      </c>
      <c r="N1114" s="6">
        <f>tbl_Sales[[#This Row],[Sales]]-tbl_Sales[[#This Row],[Total_Cost]]</f>
        <v>-53.940000000000005</v>
      </c>
    </row>
    <row r="1115" spans="1:14">
      <c r="A1115" t="s">
        <v>1119</v>
      </c>
      <c r="B1115" s="4">
        <v>45135</v>
      </c>
      <c r="C1115" t="s">
        <v>7815</v>
      </c>
      <c r="D1115" t="str">
        <f>VLOOKUP(Sales_Data!$C1115,tbl_Customers[],2,FALSE)</f>
        <v>Customer_1469</v>
      </c>
      <c r="E1115" t="str">
        <f>VLOOKUP(tbl_Sales[[#This Row],[Customer_ID]],tbl_Customers[],5,0)</f>
        <v>West</v>
      </c>
      <c r="F1115" t="s">
        <v>8505</v>
      </c>
      <c r="G1115" t="str">
        <f>VLOOKUP(Sales_Data!$F1115,tbl_Products[],2,FALSE)</f>
        <v>Product_39</v>
      </c>
      <c r="H1115" t="str">
        <f>VLOOKUP(tbl_Sales[[#This Row],[Product_ID]],tbl_Products[],3,0)</f>
        <v>Toys</v>
      </c>
      <c r="I1115">
        <v>5</v>
      </c>
      <c r="J1115" s="10">
        <f>VLOOKUP(tbl_Sales[[#This Row],[Product_ID]],tbl_Products[],4,0)</f>
        <v>32.950000000000003</v>
      </c>
      <c r="K1115" s="6">
        <v>10.71</v>
      </c>
      <c r="L1115" s="6">
        <f>tbl_Sales[[#This Row],[Price_per_Unit]]*tbl_Sales[[#This Row],[Quantity]]</f>
        <v>53.550000000000004</v>
      </c>
      <c r="M1115" s="6">
        <f>tbl_Sales[[#This Row],[Cost_per_Unit]]*tbl_Sales[[#This Row],[Quantity]]</f>
        <v>164.75</v>
      </c>
      <c r="N1115" s="6">
        <f>tbl_Sales[[#This Row],[Sales]]-tbl_Sales[[#This Row],[Total_Cost]]</f>
        <v>-111.19999999999999</v>
      </c>
    </row>
    <row r="1116" spans="1:14">
      <c r="A1116" t="s">
        <v>1120</v>
      </c>
      <c r="B1116" s="4">
        <v>44974</v>
      </c>
      <c r="C1116" t="s">
        <v>7751</v>
      </c>
      <c r="D1116" t="str">
        <f>VLOOKUP(Sales_Data!$C1116,tbl_Customers[],2,FALSE)</f>
        <v>Customer_1024</v>
      </c>
      <c r="E1116" t="str">
        <f>VLOOKUP(tbl_Sales[[#This Row],[Customer_ID]],tbl_Customers[],5,0)</f>
        <v>South</v>
      </c>
      <c r="F1116" t="s">
        <v>8531</v>
      </c>
      <c r="G1116" t="str">
        <f>VLOOKUP(Sales_Data!$F1116,tbl_Products[],2,FALSE)</f>
        <v>Product_36</v>
      </c>
      <c r="H1116" t="str">
        <f>VLOOKUP(tbl_Sales[[#This Row],[Product_ID]],tbl_Products[],3,0)</f>
        <v>Home Goods</v>
      </c>
      <c r="I1116">
        <v>2</v>
      </c>
      <c r="J1116" s="10">
        <f>VLOOKUP(tbl_Sales[[#This Row],[Product_ID]],tbl_Products[],4,0)</f>
        <v>32.54</v>
      </c>
      <c r="K1116" s="6">
        <v>94.85</v>
      </c>
      <c r="L1116" s="6">
        <f>tbl_Sales[[#This Row],[Price_per_Unit]]*tbl_Sales[[#This Row],[Quantity]]</f>
        <v>189.7</v>
      </c>
      <c r="M1116" s="6">
        <f>tbl_Sales[[#This Row],[Cost_per_Unit]]*tbl_Sales[[#This Row],[Quantity]]</f>
        <v>65.08</v>
      </c>
      <c r="N1116" s="6">
        <f>tbl_Sales[[#This Row],[Sales]]-tbl_Sales[[#This Row],[Total_Cost]]</f>
        <v>124.61999999999999</v>
      </c>
    </row>
    <row r="1117" spans="1:14">
      <c r="A1117" t="s">
        <v>1121</v>
      </c>
      <c r="B1117" s="4">
        <v>45042</v>
      </c>
      <c r="C1117" t="s">
        <v>7062</v>
      </c>
      <c r="D1117" t="str">
        <f>VLOOKUP(Sales_Data!$C1117,tbl_Customers[],2,FALSE)</f>
        <v>Customer_1254</v>
      </c>
      <c r="E1117" t="str">
        <f>VLOOKUP(tbl_Sales[[#This Row],[Customer_ID]],tbl_Customers[],5,0)</f>
        <v>East</v>
      </c>
      <c r="F1117" t="s">
        <v>8513</v>
      </c>
      <c r="G1117" t="str">
        <f>VLOOKUP(Sales_Data!$F1117,tbl_Products[],2,FALSE)</f>
        <v>Product_59</v>
      </c>
      <c r="H1117" t="str">
        <f>VLOOKUP(tbl_Sales[[#This Row],[Product_ID]],tbl_Products[],3,0)</f>
        <v>Home Goods</v>
      </c>
      <c r="I1117">
        <v>9</v>
      </c>
      <c r="J1117" s="10">
        <f>VLOOKUP(tbl_Sales[[#This Row],[Product_ID]],tbl_Products[],4,0)</f>
        <v>40.85</v>
      </c>
      <c r="K1117" s="6">
        <v>88.8</v>
      </c>
      <c r="L1117" s="6">
        <f>tbl_Sales[[#This Row],[Price_per_Unit]]*tbl_Sales[[#This Row],[Quantity]]</f>
        <v>799.19999999999993</v>
      </c>
      <c r="M1117" s="6">
        <f>tbl_Sales[[#This Row],[Cost_per_Unit]]*tbl_Sales[[#This Row],[Quantity]]</f>
        <v>367.65000000000003</v>
      </c>
      <c r="N1117" s="6">
        <f>tbl_Sales[[#This Row],[Sales]]-tbl_Sales[[#This Row],[Total_Cost]]</f>
        <v>431.5499999999999</v>
      </c>
    </row>
    <row r="1118" spans="1:14">
      <c r="A1118" t="s">
        <v>1122</v>
      </c>
      <c r="B1118" s="4">
        <v>44985</v>
      </c>
      <c r="C1118" t="s">
        <v>7816</v>
      </c>
      <c r="D1118" t="str">
        <f>VLOOKUP(Sales_Data!$C1118,tbl_Customers[],2,FALSE)</f>
        <v>Customer_181</v>
      </c>
      <c r="E1118" t="str">
        <f>VLOOKUP(tbl_Sales[[#This Row],[Customer_ID]],tbl_Customers[],5,0)</f>
        <v>South</v>
      </c>
      <c r="F1118" t="s">
        <v>8550</v>
      </c>
      <c r="G1118" t="str">
        <f>VLOOKUP(Sales_Data!$F1118,tbl_Products[],2,FALSE)</f>
        <v>Product_26</v>
      </c>
      <c r="H1118" t="str">
        <f>VLOOKUP(tbl_Sales[[#This Row],[Product_ID]],tbl_Products[],3,0)</f>
        <v>Health</v>
      </c>
      <c r="I1118">
        <v>3</v>
      </c>
      <c r="J1118" s="10">
        <f>VLOOKUP(tbl_Sales[[#This Row],[Product_ID]],tbl_Products[],4,0)</f>
        <v>31.77</v>
      </c>
      <c r="K1118" s="6">
        <v>62.73</v>
      </c>
      <c r="L1118" s="6">
        <f>tbl_Sales[[#This Row],[Price_per_Unit]]*tbl_Sales[[#This Row],[Quantity]]</f>
        <v>188.19</v>
      </c>
      <c r="M1118" s="6">
        <f>tbl_Sales[[#This Row],[Cost_per_Unit]]*tbl_Sales[[#This Row],[Quantity]]</f>
        <v>95.31</v>
      </c>
      <c r="N1118" s="6">
        <f>tbl_Sales[[#This Row],[Sales]]-tbl_Sales[[#This Row],[Total_Cost]]</f>
        <v>92.88</v>
      </c>
    </row>
    <row r="1119" spans="1:14">
      <c r="A1119" t="s">
        <v>1123</v>
      </c>
      <c r="B1119" s="4">
        <v>45163</v>
      </c>
      <c r="C1119" t="s">
        <v>7244</v>
      </c>
      <c r="D1119" t="str">
        <f>VLOOKUP(Sales_Data!$C1119,tbl_Customers[],2,FALSE)</f>
        <v>Customer_1285</v>
      </c>
      <c r="E1119" t="str">
        <f>VLOOKUP(tbl_Sales[[#This Row],[Customer_ID]],tbl_Customers[],5,0)</f>
        <v>North</v>
      </c>
      <c r="F1119" t="s">
        <v>8504</v>
      </c>
      <c r="G1119" t="str">
        <f>VLOOKUP(Sales_Data!$F1119,tbl_Products[],2,FALSE)</f>
        <v>Product_13</v>
      </c>
      <c r="H1119" t="str">
        <f>VLOOKUP(tbl_Sales[[#This Row],[Product_ID]],tbl_Products[],3,0)</f>
        <v>Toys</v>
      </c>
      <c r="I1119">
        <v>2</v>
      </c>
      <c r="J1119" s="10">
        <f>VLOOKUP(tbl_Sales[[#This Row],[Product_ID]],tbl_Products[],4,0)</f>
        <v>45.97</v>
      </c>
      <c r="K1119" s="6">
        <v>63.42</v>
      </c>
      <c r="L1119" s="6">
        <f>tbl_Sales[[#This Row],[Price_per_Unit]]*tbl_Sales[[#This Row],[Quantity]]</f>
        <v>126.84</v>
      </c>
      <c r="M1119" s="6">
        <f>tbl_Sales[[#This Row],[Cost_per_Unit]]*tbl_Sales[[#This Row],[Quantity]]</f>
        <v>91.94</v>
      </c>
      <c r="N1119" s="6">
        <f>tbl_Sales[[#This Row],[Sales]]-tbl_Sales[[#This Row],[Total_Cost]]</f>
        <v>34.900000000000006</v>
      </c>
    </row>
    <row r="1120" spans="1:14">
      <c r="A1120" t="s">
        <v>1124</v>
      </c>
      <c r="B1120" s="4">
        <v>44987</v>
      </c>
      <c r="C1120" t="s">
        <v>7817</v>
      </c>
      <c r="D1120" t="str">
        <f>VLOOKUP(Sales_Data!$C1120,tbl_Customers[],2,FALSE)</f>
        <v>Customer_617</v>
      </c>
      <c r="E1120" t="str">
        <f>VLOOKUP(tbl_Sales[[#This Row],[Customer_ID]],tbl_Customers[],5,0)</f>
        <v>West</v>
      </c>
      <c r="F1120" t="s">
        <v>8533</v>
      </c>
      <c r="G1120" t="str">
        <f>VLOOKUP(Sales_Data!$F1120,tbl_Products[],2,FALSE)</f>
        <v>Product_34</v>
      </c>
      <c r="H1120" t="str">
        <f>VLOOKUP(tbl_Sales[[#This Row],[Product_ID]],tbl_Products[],3,0)</f>
        <v>Electronics</v>
      </c>
      <c r="I1120">
        <v>8</v>
      </c>
      <c r="J1120" s="10">
        <f>VLOOKUP(tbl_Sales[[#This Row],[Product_ID]],tbl_Products[],4,0)</f>
        <v>21.9</v>
      </c>
      <c r="K1120" s="6">
        <v>56.45</v>
      </c>
      <c r="L1120" s="6">
        <f>tbl_Sales[[#This Row],[Price_per_Unit]]*tbl_Sales[[#This Row],[Quantity]]</f>
        <v>451.6</v>
      </c>
      <c r="M1120" s="6">
        <f>tbl_Sales[[#This Row],[Cost_per_Unit]]*tbl_Sales[[#This Row],[Quantity]]</f>
        <v>175.2</v>
      </c>
      <c r="N1120" s="6">
        <f>tbl_Sales[[#This Row],[Sales]]-tbl_Sales[[#This Row],[Total_Cost]]</f>
        <v>276.40000000000003</v>
      </c>
    </row>
    <row r="1121" spans="1:14">
      <c r="A1121" t="s">
        <v>1125</v>
      </c>
      <c r="B1121" s="4">
        <v>45258</v>
      </c>
      <c r="C1121" t="s">
        <v>7818</v>
      </c>
      <c r="D1121" t="str">
        <f>VLOOKUP(Sales_Data!$C1121,tbl_Customers[],2,FALSE)</f>
        <v>Customer_713</v>
      </c>
      <c r="E1121" t="str">
        <f>VLOOKUP(tbl_Sales[[#This Row],[Customer_ID]],tbl_Customers[],5,0)</f>
        <v>South</v>
      </c>
      <c r="F1121" t="s">
        <v>8524</v>
      </c>
      <c r="G1121" t="str">
        <f>VLOOKUP(Sales_Data!$F1121,tbl_Products[],2,FALSE)</f>
        <v>Product_74</v>
      </c>
      <c r="H1121" t="str">
        <f>VLOOKUP(tbl_Sales[[#This Row],[Product_ID]],tbl_Products[],3,0)</f>
        <v>Home Goods</v>
      </c>
      <c r="I1121">
        <v>2</v>
      </c>
      <c r="J1121" s="10">
        <f>VLOOKUP(tbl_Sales[[#This Row],[Product_ID]],tbl_Products[],4,0)</f>
        <v>13.9</v>
      </c>
      <c r="K1121" s="6">
        <v>99.19</v>
      </c>
      <c r="L1121" s="6">
        <f>tbl_Sales[[#This Row],[Price_per_Unit]]*tbl_Sales[[#This Row],[Quantity]]</f>
        <v>198.38</v>
      </c>
      <c r="M1121" s="6">
        <f>tbl_Sales[[#This Row],[Cost_per_Unit]]*tbl_Sales[[#This Row],[Quantity]]</f>
        <v>27.8</v>
      </c>
      <c r="N1121" s="6">
        <f>tbl_Sales[[#This Row],[Sales]]-tbl_Sales[[#This Row],[Total_Cost]]</f>
        <v>170.57999999999998</v>
      </c>
    </row>
    <row r="1122" spans="1:14">
      <c r="A1122" t="s">
        <v>1126</v>
      </c>
      <c r="B1122" s="4">
        <v>45005</v>
      </c>
      <c r="C1122" t="s">
        <v>7819</v>
      </c>
      <c r="D1122" t="str">
        <f>VLOOKUP(Sales_Data!$C1122,tbl_Customers[],2,FALSE)</f>
        <v>Customer_858</v>
      </c>
      <c r="E1122" t="str">
        <f>VLOOKUP(tbl_Sales[[#This Row],[Customer_ID]],tbl_Customers[],5,0)</f>
        <v>East</v>
      </c>
      <c r="F1122" t="s">
        <v>8493</v>
      </c>
      <c r="G1122" t="str">
        <f>VLOOKUP(Sales_Data!$F1122,tbl_Products[],2,FALSE)</f>
        <v>Product_61</v>
      </c>
      <c r="H1122" t="str">
        <f>VLOOKUP(tbl_Sales[[#This Row],[Product_ID]],tbl_Products[],3,0)</f>
        <v>Health</v>
      </c>
      <c r="I1122">
        <v>7</v>
      </c>
      <c r="J1122" s="10">
        <f>VLOOKUP(tbl_Sales[[#This Row],[Product_ID]],tbl_Products[],4,0)</f>
        <v>47.78</v>
      </c>
      <c r="K1122" s="6">
        <v>34.85</v>
      </c>
      <c r="L1122" s="6">
        <f>tbl_Sales[[#This Row],[Price_per_Unit]]*tbl_Sales[[#This Row],[Quantity]]</f>
        <v>243.95000000000002</v>
      </c>
      <c r="M1122" s="6">
        <f>tbl_Sales[[#This Row],[Cost_per_Unit]]*tbl_Sales[[#This Row],[Quantity]]</f>
        <v>334.46000000000004</v>
      </c>
      <c r="N1122" s="6">
        <f>tbl_Sales[[#This Row],[Sales]]-tbl_Sales[[#This Row],[Total_Cost]]</f>
        <v>-90.510000000000019</v>
      </c>
    </row>
    <row r="1123" spans="1:14">
      <c r="A1123" t="s">
        <v>1127</v>
      </c>
      <c r="B1123" s="4">
        <v>45182</v>
      </c>
      <c r="C1123" t="s">
        <v>7820</v>
      </c>
      <c r="D1123" t="str">
        <f>VLOOKUP(Sales_Data!$C1123,tbl_Customers[],2,FALSE)</f>
        <v>Customer_10</v>
      </c>
      <c r="E1123" t="str">
        <f>VLOOKUP(tbl_Sales[[#This Row],[Customer_ID]],tbl_Customers[],5,0)</f>
        <v>West</v>
      </c>
      <c r="F1123" t="s">
        <v>8529</v>
      </c>
      <c r="G1123" t="str">
        <f>VLOOKUP(Sales_Data!$F1123,tbl_Products[],2,FALSE)</f>
        <v>Product_49</v>
      </c>
      <c r="H1123" t="str">
        <f>VLOOKUP(tbl_Sales[[#This Row],[Product_ID]],tbl_Products[],3,0)</f>
        <v>Toys</v>
      </c>
      <c r="I1123">
        <v>2</v>
      </c>
      <c r="J1123" s="10">
        <f>VLOOKUP(tbl_Sales[[#This Row],[Product_ID]],tbl_Products[],4,0)</f>
        <v>44.18</v>
      </c>
      <c r="K1123" s="6">
        <v>70.23</v>
      </c>
      <c r="L1123" s="6">
        <f>tbl_Sales[[#This Row],[Price_per_Unit]]*tbl_Sales[[#This Row],[Quantity]]</f>
        <v>140.46</v>
      </c>
      <c r="M1123" s="6">
        <f>tbl_Sales[[#This Row],[Cost_per_Unit]]*tbl_Sales[[#This Row],[Quantity]]</f>
        <v>88.36</v>
      </c>
      <c r="N1123" s="6">
        <f>tbl_Sales[[#This Row],[Sales]]-tbl_Sales[[#This Row],[Total_Cost]]</f>
        <v>52.100000000000009</v>
      </c>
    </row>
    <row r="1124" spans="1:14">
      <c r="A1124" t="s">
        <v>1128</v>
      </c>
      <c r="B1124" s="4">
        <v>45076</v>
      </c>
      <c r="C1124" t="s">
        <v>7821</v>
      </c>
      <c r="D1124" t="str">
        <f>VLOOKUP(Sales_Data!$C1124,tbl_Customers[],2,FALSE)</f>
        <v>Customer_1143</v>
      </c>
      <c r="E1124" t="str">
        <f>VLOOKUP(tbl_Sales[[#This Row],[Customer_ID]],tbl_Customers[],5,0)</f>
        <v>West</v>
      </c>
      <c r="F1124" t="s">
        <v>8498</v>
      </c>
      <c r="G1124" t="str">
        <f>VLOOKUP(Sales_Data!$F1124,tbl_Products[],2,FALSE)</f>
        <v>Product_38</v>
      </c>
      <c r="H1124" t="str">
        <f>VLOOKUP(tbl_Sales[[#This Row],[Product_ID]],tbl_Products[],3,0)</f>
        <v>Toys</v>
      </c>
      <c r="I1124">
        <v>9</v>
      </c>
      <c r="J1124" s="10">
        <f>VLOOKUP(tbl_Sales[[#This Row],[Product_ID]],tbl_Products[],4,0)</f>
        <v>35.82</v>
      </c>
      <c r="K1124" s="6">
        <v>29.59</v>
      </c>
      <c r="L1124" s="6">
        <f>tbl_Sales[[#This Row],[Price_per_Unit]]*tbl_Sales[[#This Row],[Quantity]]</f>
        <v>266.31</v>
      </c>
      <c r="M1124" s="6">
        <f>tbl_Sales[[#This Row],[Cost_per_Unit]]*tbl_Sales[[#This Row],[Quantity]]</f>
        <v>322.38</v>
      </c>
      <c r="N1124" s="6">
        <f>tbl_Sales[[#This Row],[Sales]]-tbl_Sales[[#This Row],[Total_Cost]]</f>
        <v>-56.069999999999993</v>
      </c>
    </row>
    <row r="1125" spans="1:14">
      <c r="A1125" t="s">
        <v>1129</v>
      </c>
      <c r="B1125" s="4">
        <v>45187</v>
      </c>
      <c r="C1125" t="s">
        <v>7822</v>
      </c>
      <c r="D1125" t="str">
        <f>VLOOKUP(Sales_Data!$C1125,tbl_Customers[],2,FALSE)</f>
        <v>Customer_483</v>
      </c>
      <c r="E1125" t="str">
        <f>VLOOKUP(tbl_Sales[[#This Row],[Customer_ID]],tbl_Customers[],5,0)</f>
        <v>West</v>
      </c>
      <c r="F1125" t="s">
        <v>8554</v>
      </c>
      <c r="G1125" t="str">
        <f>VLOOKUP(Sales_Data!$F1125,tbl_Products[],2,FALSE)</f>
        <v>Product_55</v>
      </c>
      <c r="H1125" t="str">
        <f>VLOOKUP(tbl_Sales[[#This Row],[Product_ID]],tbl_Products[],3,0)</f>
        <v>Apparel</v>
      </c>
      <c r="I1125">
        <v>5</v>
      </c>
      <c r="J1125" s="10">
        <f>VLOOKUP(tbl_Sales[[#This Row],[Product_ID]],tbl_Products[],4,0)</f>
        <v>36.08</v>
      </c>
      <c r="K1125" s="6">
        <v>34.07</v>
      </c>
      <c r="L1125" s="6">
        <f>tbl_Sales[[#This Row],[Price_per_Unit]]*tbl_Sales[[#This Row],[Quantity]]</f>
        <v>170.35</v>
      </c>
      <c r="M1125" s="6">
        <f>tbl_Sales[[#This Row],[Cost_per_Unit]]*tbl_Sales[[#This Row],[Quantity]]</f>
        <v>180.39999999999998</v>
      </c>
      <c r="N1125" s="6">
        <f>tbl_Sales[[#This Row],[Sales]]-tbl_Sales[[#This Row],[Total_Cost]]</f>
        <v>-10.049999999999983</v>
      </c>
    </row>
    <row r="1126" spans="1:14">
      <c r="A1126" t="s">
        <v>1130</v>
      </c>
      <c r="B1126" s="4">
        <v>45288</v>
      </c>
      <c r="C1126" t="s">
        <v>7823</v>
      </c>
      <c r="D1126" t="str">
        <f>VLOOKUP(Sales_Data!$C1126,tbl_Customers[],2,FALSE)</f>
        <v>Customer_394</v>
      </c>
      <c r="E1126" t="str">
        <f>VLOOKUP(tbl_Sales[[#This Row],[Customer_ID]],tbl_Customers[],5,0)</f>
        <v>West</v>
      </c>
      <c r="F1126" t="s">
        <v>8527</v>
      </c>
      <c r="G1126" t="str">
        <f>VLOOKUP(Sales_Data!$F1126,tbl_Products[],2,FALSE)</f>
        <v>Product_12</v>
      </c>
      <c r="H1126" t="str">
        <f>VLOOKUP(tbl_Sales[[#This Row],[Product_ID]],tbl_Products[],3,0)</f>
        <v>Toys</v>
      </c>
      <c r="I1126">
        <v>9</v>
      </c>
      <c r="J1126" s="10">
        <f>VLOOKUP(tbl_Sales[[#This Row],[Product_ID]],tbl_Products[],4,0)</f>
        <v>8.02</v>
      </c>
      <c r="K1126" s="6">
        <v>98.59</v>
      </c>
      <c r="L1126" s="6">
        <f>tbl_Sales[[#This Row],[Price_per_Unit]]*tbl_Sales[[#This Row],[Quantity]]</f>
        <v>887.31000000000006</v>
      </c>
      <c r="M1126" s="6">
        <f>tbl_Sales[[#This Row],[Cost_per_Unit]]*tbl_Sales[[#This Row],[Quantity]]</f>
        <v>72.179999999999993</v>
      </c>
      <c r="N1126" s="6">
        <f>tbl_Sales[[#This Row],[Sales]]-tbl_Sales[[#This Row],[Total_Cost]]</f>
        <v>815.13000000000011</v>
      </c>
    </row>
    <row r="1127" spans="1:14">
      <c r="A1127" t="s">
        <v>1131</v>
      </c>
      <c r="B1127" s="4">
        <v>45066</v>
      </c>
      <c r="C1127" t="s">
        <v>7085</v>
      </c>
      <c r="D1127" t="str">
        <f>VLOOKUP(Sales_Data!$C1127,tbl_Customers[],2,FALSE)</f>
        <v>Customer_241</v>
      </c>
      <c r="E1127" t="str">
        <f>VLOOKUP(tbl_Sales[[#This Row],[Customer_ID]],tbl_Customers[],5,0)</f>
        <v>West</v>
      </c>
      <c r="F1127" t="s">
        <v>8520</v>
      </c>
      <c r="G1127" t="str">
        <f>VLOOKUP(Sales_Data!$F1127,tbl_Products[],2,FALSE)</f>
        <v>Product_29</v>
      </c>
      <c r="H1127" t="str">
        <f>VLOOKUP(tbl_Sales[[#This Row],[Product_ID]],tbl_Products[],3,0)</f>
        <v>Home Goods</v>
      </c>
      <c r="I1127">
        <v>1</v>
      </c>
      <c r="J1127" s="10">
        <f>VLOOKUP(tbl_Sales[[#This Row],[Product_ID]],tbl_Products[],4,0)</f>
        <v>9.64</v>
      </c>
      <c r="K1127" s="6">
        <v>90.43</v>
      </c>
      <c r="L1127" s="6">
        <f>tbl_Sales[[#This Row],[Price_per_Unit]]*tbl_Sales[[#This Row],[Quantity]]</f>
        <v>90.43</v>
      </c>
      <c r="M1127" s="6">
        <f>tbl_Sales[[#This Row],[Cost_per_Unit]]*tbl_Sales[[#This Row],[Quantity]]</f>
        <v>9.64</v>
      </c>
      <c r="N1127" s="6">
        <f>tbl_Sales[[#This Row],[Sales]]-tbl_Sales[[#This Row],[Total_Cost]]</f>
        <v>80.790000000000006</v>
      </c>
    </row>
    <row r="1128" spans="1:14">
      <c r="A1128" t="s">
        <v>1132</v>
      </c>
      <c r="B1128" s="4">
        <v>45139</v>
      </c>
      <c r="C1128" t="s">
        <v>7641</v>
      </c>
      <c r="D1128" t="str">
        <f>VLOOKUP(Sales_Data!$C1128,tbl_Customers[],2,FALSE)</f>
        <v>Customer_1086</v>
      </c>
      <c r="E1128" t="str">
        <f>VLOOKUP(tbl_Sales[[#This Row],[Customer_ID]],tbl_Customers[],5,0)</f>
        <v>West</v>
      </c>
      <c r="F1128" t="s">
        <v>8519</v>
      </c>
      <c r="G1128" t="str">
        <f>VLOOKUP(Sales_Data!$F1128,tbl_Products[],2,FALSE)</f>
        <v>Product_53</v>
      </c>
      <c r="H1128" t="str">
        <f>VLOOKUP(tbl_Sales[[#This Row],[Product_ID]],tbl_Products[],3,0)</f>
        <v>Electronics</v>
      </c>
      <c r="I1128">
        <v>6</v>
      </c>
      <c r="J1128" s="10">
        <f>VLOOKUP(tbl_Sales[[#This Row],[Product_ID]],tbl_Products[],4,0)</f>
        <v>21.34</v>
      </c>
      <c r="K1128" s="6">
        <v>50.82</v>
      </c>
      <c r="L1128" s="6">
        <f>tbl_Sales[[#This Row],[Price_per_Unit]]*tbl_Sales[[#This Row],[Quantity]]</f>
        <v>304.92</v>
      </c>
      <c r="M1128" s="6">
        <f>tbl_Sales[[#This Row],[Cost_per_Unit]]*tbl_Sales[[#This Row],[Quantity]]</f>
        <v>128.04</v>
      </c>
      <c r="N1128" s="6">
        <f>tbl_Sales[[#This Row],[Sales]]-tbl_Sales[[#This Row],[Total_Cost]]</f>
        <v>176.88000000000002</v>
      </c>
    </row>
    <row r="1129" spans="1:14">
      <c r="A1129" t="s">
        <v>1133</v>
      </c>
      <c r="B1129" s="4">
        <v>45174</v>
      </c>
      <c r="C1129" t="s">
        <v>7824</v>
      </c>
      <c r="D1129" t="str">
        <f>VLOOKUP(Sales_Data!$C1129,tbl_Customers[],2,FALSE)</f>
        <v>Customer_196</v>
      </c>
      <c r="E1129" t="str">
        <f>VLOOKUP(tbl_Sales[[#This Row],[Customer_ID]],tbl_Customers[],5,0)</f>
        <v>West</v>
      </c>
      <c r="F1129" t="s">
        <v>8543</v>
      </c>
      <c r="G1129" t="str">
        <f>VLOOKUP(Sales_Data!$F1129,tbl_Products[],2,FALSE)</f>
        <v>Product_72</v>
      </c>
      <c r="H1129" t="str">
        <f>VLOOKUP(tbl_Sales[[#This Row],[Product_ID]],tbl_Products[],3,0)</f>
        <v>Toys</v>
      </c>
      <c r="I1129">
        <v>4</v>
      </c>
      <c r="J1129" s="10">
        <f>VLOOKUP(tbl_Sales[[#This Row],[Product_ID]],tbl_Products[],4,0)</f>
        <v>23.2</v>
      </c>
      <c r="K1129" s="6">
        <v>70.19</v>
      </c>
      <c r="L1129" s="6">
        <f>tbl_Sales[[#This Row],[Price_per_Unit]]*tbl_Sales[[#This Row],[Quantity]]</f>
        <v>280.76</v>
      </c>
      <c r="M1129" s="6">
        <f>tbl_Sales[[#This Row],[Cost_per_Unit]]*tbl_Sales[[#This Row],[Quantity]]</f>
        <v>92.8</v>
      </c>
      <c r="N1129" s="6">
        <f>tbl_Sales[[#This Row],[Sales]]-tbl_Sales[[#This Row],[Total_Cost]]</f>
        <v>187.95999999999998</v>
      </c>
    </row>
    <row r="1130" spans="1:14">
      <c r="A1130" t="s">
        <v>1134</v>
      </c>
      <c r="B1130" s="4">
        <v>45168</v>
      </c>
      <c r="C1130" t="s">
        <v>7825</v>
      </c>
      <c r="D1130" t="str">
        <f>VLOOKUP(Sales_Data!$C1130,tbl_Customers[],2,FALSE)</f>
        <v>Customer_1268</v>
      </c>
      <c r="E1130" t="str">
        <f>VLOOKUP(tbl_Sales[[#This Row],[Customer_ID]],tbl_Customers[],5,0)</f>
        <v>East</v>
      </c>
      <c r="F1130" t="s">
        <v>8531</v>
      </c>
      <c r="G1130" t="str">
        <f>VLOOKUP(Sales_Data!$F1130,tbl_Products[],2,FALSE)</f>
        <v>Product_36</v>
      </c>
      <c r="H1130" t="str">
        <f>VLOOKUP(tbl_Sales[[#This Row],[Product_ID]],tbl_Products[],3,0)</f>
        <v>Home Goods</v>
      </c>
      <c r="I1130">
        <v>7</v>
      </c>
      <c r="J1130" s="10">
        <f>VLOOKUP(tbl_Sales[[#This Row],[Product_ID]],tbl_Products[],4,0)</f>
        <v>32.54</v>
      </c>
      <c r="K1130" s="6">
        <v>27.96</v>
      </c>
      <c r="L1130" s="6">
        <f>tbl_Sales[[#This Row],[Price_per_Unit]]*tbl_Sales[[#This Row],[Quantity]]</f>
        <v>195.72</v>
      </c>
      <c r="M1130" s="6">
        <f>tbl_Sales[[#This Row],[Cost_per_Unit]]*tbl_Sales[[#This Row],[Quantity]]</f>
        <v>227.78</v>
      </c>
      <c r="N1130" s="6">
        <f>tbl_Sales[[#This Row],[Sales]]-tbl_Sales[[#This Row],[Total_Cost]]</f>
        <v>-32.06</v>
      </c>
    </row>
    <row r="1131" spans="1:14">
      <c r="A1131" t="s">
        <v>1135</v>
      </c>
      <c r="B1131" s="4">
        <v>45051</v>
      </c>
      <c r="C1131" t="s">
        <v>7826</v>
      </c>
      <c r="D1131" t="str">
        <f>VLOOKUP(Sales_Data!$C1131,tbl_Customers[],2,FALSE)</f>
        <v>Customer_742</v>
      </c>
      <c r="E1131" t="str">
        <f>VLOOKUP(tbl_Sales[[#This Row],[Customer_ID]],tbl_Customers[],5,0)</f>
        <v>North</v>
      </c>
      <c r="F1131" t="s">
        <v>8517</v>
      </c>
      <c r="G1131" t="str">
        <f>VLOOKUP(Sales_Data!$F1131,tbl_Products[],2,FALSE)</f>
        <v>Product_62</v>
      </c>
      <c r="H1131" t="str">
        <f>VLOOKUP(tbl_Sales[[#This Row],[Product_ID]],tbl_Products[],3,0)</f>
        <v>Health</v>
      </c>
      <c r="I1131">
        <v>8</v>
      </c>
      <c r="J1131" s="10">
        <f>VLOOKUP(tbl_Sales[[#This Row],[Product_ID]],tbl_Products[],4,0)</f>
        <v>24.52</v>
      </c>
      <c r="K1131" s="6">
        <v>37.19</v>
      </c>
      <c r="L1131" s="6">
        <f>tbl_Sales[[#This Row],[Price_per_Unit]]*tbl_Sales[[#This Row],[Quantity]]</f>
        <v>297.52</v>
      </c>
      <c r="M1131" s="6">
        <f>tbl_Sales[[#This Row],[Cost_per_Unit]]*tbl_Sales[[#This Row],[Quantity]]</f>
        <v>196.16</v>
      </c>
      <c r="N1131" s="6">
        <f>tbl_Sales[[#This Row],[Sales]]-tbl_Sales[[#This Row],[Total_Cost]]</f>
        <v>101.35999999999999</v>
      </c>
    </row>
    <row r="1132" spans="1:14">
      <c r="A1132" t="s">
        <v>1136</v>
      </c>
      <c r="B1132" s="4">
        <v>45160</v>
      </c>
      <c r="C1132" t="s">
        <v>7827</v>
      </c>
      <c r="D1132" t="str">
        <f>VLOOKUP(Sales_Data!$C1132,tbl_Customers[],2,FALSE)</f>
        <v>Customer_1106</v>
      </c>
      <c r="E1132" t="str">
        <f>VLOOKUP(tbl_Sales[[#This Row],[Customer_ID]],tbl_Customers[],5,0)</f>
        <v>West</v>
      </c>
      <c r="F1132" t="s">
        <v>8540</v>
      </c>
      <c r="G1132" t="str">
        <f>VLOOKUP(Sales_Data!$F1132,tbl_Products[],2,FALSE)</f>
        <v>Product_37</v>
      </c>
      <c r="H1132" t="str">
        <f>VLOOKUP(tbl_Sales[[#This Row],[Product_ID]],tbl_Products[],3,0)</f>
        <v>Toys</v>
      </c>
      <c r="I1132">
        <v>5</v>
      </c>
      <c r="J1132" s="10">
        <f>VLOOKUP(tbl_Sales[[#This Row],[Product_ID]],tbl_Products[],4,0)</f>
        <v>29.86</v>
      </c>
      <c r="K1132" s="6">
        <v>98.63</v>
      </c>
      <c r="L1132" s="6">
        <f>tbl_Sales[[#This Row],[Price_per_Unit]]*tbl_Sales[[#This Row],[Quantity]]</f>
        <v>493.15</v>
      </c>
      <c r="M1132" s="6">
        <f>tbl_Sales[[#This Row],[Cost_per_Unit]]*tbl_Sales[[#This Row],[Quantity]]</f>
        <v>149.30000000000001</v>
      </c>
      <c r="N1132" s="6">
        <f>tbl_Sales[[#This Row],[Sales]]-tbl_Sales[[#This Row],[Total_Cost]]</f>
        <v>343.84999999999997</v>
      </c>
    </row>
    <row r="1133" spans="1:14">
      <c r="A1133" t="s">
        <v>1137</v>
      </c>
      <c r="B1133" s="4">
        <v>45209</v>
      </c>
      <c r="C1133" t="s">
        <v>7828</v>
      </c>
      <c r="D1133" t="str">
        <f>VLOOKUP(Sales_Data!$C1133,tbl_Customers[],2,FALSE)</f>
        <v>Customer_1040</v>
      </c>
      <c r="E1133" t="str">
        <f>VLOOKUP(tbl_Sales[[#This Row],[Customer_ID]],tbl_Customers[],5,0)</f>
        <v>North</v>
      </c>
      <c r="F1133" t="s">
        <v>8567</v>
      </c>
      <c r="G1133" t="str">
        <f>VLOOKUP(Sales_Data!$F1133,tbl_Products[],2,FALSE)</f>
        <v>Product_69</v>
      </c>
      <c r="H1133" t="str">
        <f>VLOOKUP(tbl_Sales[[#This Row],[Product_ID]],tbl_Products[],3,0)</f>
        <v>Home Goods</v>
      </c>
      <c r="I1133">
        <v>5</v>
      </c>
      <c r="J1133" s="10">
        <f>VLOOKUP(tbl_Sales[[#This Row],[Product_ID]],tbl_Products[],4,0)</f>
        <v>8.86</v>
      </c>
      <c r="K1133" s="6">
        <v>54.46</v>
      </c>
      <c r="L1133" s="6">
        <f>tbl_Sales[[#This Row],[Price_per_Unit]]*tbl_Sales[[#This Row],[Quantity]]</f>
        <v>272.3</v>
      </c>
      <c r="M1133" s="6">
        <f>tbl_Sales[[#This Row],[Cost_per_Unit]]*tbl_Sales[[#This Row],[Quantity]]</f>
        <v>44.3</v>
      </c>
      <c r="N1133" s="6">
        <f>tbl_Sales[[#This Row],[Sales]]-tbl_Sales[[#This Row],[Total_Cost]]</f>
        <v>228</v>
      </c>
    </row>
    <row r="1134" spans="1:14">
      <c r="A1134" t="s">
        <v>1138</v>
      </c>
      <c r="B1134" s="4">
        <v>45001</v>
      </c>
      <c r="C1134" t="s">
        <v>7665</v>
      </c>
      <c r="D1134" t="str">
        <f>VLOOKUP(Sales_Data!$C1134,tbl_Customers[],2,FALSE)</f>
        <v>Customer_450</v>
      </c>
      <c r="E1134" t="str">
        <f>VLOOKUP(tbl_Sales[[#This Row],[Customer_ID]],tbl_Customers[],5,0)</f>
        <v>South</v>
      </c>
      <c r="F1134" t="s">
        <v>8501</v>
      </c>
      <c r="G1134" t="str">
        <f>VLOOKUP(Sales_Data!$F1134,tbl_Products[],2,FALSE)</f>
        <v>Product_65</v>
      </c>
      <c r="H1134" t="str">
        <f>VLOOKUP(tbl_Sales[[#This Row],[Product_ID]],tbl_Products[],3,0)</f>
        <v>Health</v>
      </c>
      <c r="I1134">
        <v>8</v>
      </c>
      <c r="J1134" s="10">
        <f>VLOOKUP(tbl_Sales[[#This Row],[Product_ID]],tbl_Products[],4,0)</f>
        <v>37.880000000000003</v>
      </c>
      <c r="K1134" s="6">
        <v>63.35</v>
      </c>
      <c r="L1134" s="6">
        <f>tbl_Sales[[#This Row],[Price_per_Unit]]*tbl_Sales[[#This Row],[Quantity]]</f>
        <v>506.8</v>
      </c>
      <c r="M1134" s="6">
        <f>tbl_Sales[[#This Row],[Cost_per_Unit]]*tbl_Sales[[#This Row],[Quantity]]</f>
        <v>303.04000000000002</v>
      </c>
      <c r="N1134" s="6">
        <f>tbl_Sales[[#This Row],[Sales]]-tbl_Sales[[#This Row],[Total_Cost]]</f>
        <v>203.76</v>
      </c>
    </row>
    <row r="1135" spans="1:14">
      <c r="A1135" t="s">
        <v>1139</v>
      </c>
      <c r="B1135" s="4">
        <v>45123</v>
      </c>
      <c r="C1135" t="s">
        <v>7627</v>
      </c>
      <c r="D1135" t="str">
        <f>VLOOKUP(Sales_Data!$C1135,tbl_Customers[],2,FALSE)</f>
        <v>Customer_951</v>
      </c>
      <c r="E1135" t="str">
        <f>VLOOKUP(tbl_Sales[[#This Row],[Customer_ID]],tbl_Customers[],5,0)</f>
        <v>South</v>
      </c>
      <c r="F1135" t="s">
        <v>8523</v>
      </c>
      <c r="G1135" t="str">
        <f>VLOOKUP(Sales_Data!$F1135,tbl_Products[],2,FALSE)</f>
        <v>Product_32</v>
      </c>
      <c r="H1135" t="str">
        <f>VLOOKUP(tbl_Sales[[#This Row],[Product_ID]],tbl_Products[],3,0)</f>
        <v>Home Goods</v>
      </c>
      <c r="I1135">
        <v>6</v>
      </c>
      <c r="J1135" s="10">
        <f>VLOOKUP(tbl_Sales[[#This Row],[Product_ID]],tbl_Products[],4,0)</f>
        <v>24.03</v>
      </c>
      <c r="K1135" s="6">
        <v>84.39</v>
      </c>
      <c r="L1135" s="6">
        <f>tbl_Sales[[#This Row],[Price_per_Unit]]*tbl_Sales[[#This Row],[Quantity]]</f>
        <v>506.34000000000003</v>
      </c>
      <c r="M1135" s="6">
        <f>tbl_Sales[[#This Row],[Cost_per_Unit]]*tbl_Sales[[#This Row],[Quantity]]</f>
        <v>144.18</v>
      </c>
      <c r="N1135" s="6">
        <f>tbl_Sales[[#This Row],[Sales]]-tbl_Sales[[#This Row],[Total_Cost]]</f>
        <v>362.16</v>
      </c>
    </row>
    <row r="1136" spans="1:14">
      <c r="A1136" t="s">
        <v>1140</v>
      </c>
      <c r="B1136" s="4">
        <v>45024</v>
      </c>
      <c r="C1136" t="s">
        <v>7083</v>
      </c>
      <c r="D1136" t="str">
        <f>VLOOKUP(Sales_Data!$C1136,tbl_Customers[],2,FALSE)</f>
        <v>Customer_1283</v>
      </c>
      <c r="E1136" t="str">
        <f>VLOOKUP(tbl_Sales[[#This Row],[Customer_ID]],tbl_Customers[],5,0)</f>
        <v>North</v>
      </c>
      <c r="F1136" t="s">
        <v>8529</v>
      </c>
      <c r="G1136" t="str">
        <f>VLOOKUP(Sales_Data!$F1136,tbl_Products[],2,FALSE)</f>
        <v>Product_49</v>
      </c>
      <c r="H1136" t="str">
        <f>VLOOKUP(tbl_Sales[[#This Row],[Product_ID]],tbl_Products[],3,0)</f>
        <v>Toys</v>
      </c>
      <c r="I1136">
        <v>8</v>
      </c>
      <c r="J1136" s="10">
        <f>VLOOKUP(tbl_Sales[[#This Row],[Product_ID]],tbl_Products[],4,0)</f>
        <v>44.18</v>
      </c>
      <c r="K1136" s="6">
        <v>42.29</v>
      </c>
      <c r="L1136" s="6">
        <f>tbl_Sales[[#This Row],[Price_per_Unit]]*tbl_Sales[[#This Row],[Quantity]]</f>
        <v>338.32</v>
      </c>
      <c r="M1136" s="6">
        <f>tbl_Sales[[#This Row],[Cost_per_Unit]]*tbl_Sales[[#This Row],[Quantity]]</f>
        <v>353.44</v>
      </c>
      <c r="N1136" s="6">
        <f>tbl_Sales[[#This Row],[Sales]]-tbl_Sales[[#This Row],[Total_Cost]]</f>
        <v>-15.120000000000005</v>
      </c>
    </row>
    <row r="1137" spans="1:14">
      <c r="A1137" t="s">
        <v>1141</v>
      </c>
      <c r="B1137" s="4">
        <v>45233</v>
      </c>
      <c r="C1137" t="s">
        <v>7071</v>
      </c>
      <c r="D1137" t="str">
        <f>VLOOKUP(Sales_Data!$C1137,tbl_Customers[],2,FALSE)</f>
        <v>Customer_1351</v>
      </c>
      <c r="E1137" t="str">
        <f>VLOOKUP(tbl_Sales[[#This Row],[Customer_ID]],tbl_Customers[],5,0)</f>
        <v>South</v>
      </c>
      <c r="F1137" t="s">
        <v>8496</v>
      </c>
      <c r="G1137" t="str">
        <f>VLOOKUP(Sales_Data!$F1137,tbl_Products[],2,FALSE)</f>
        <v>Product_3</v>
      </c>
      <c r="H1137" t="str">
        <f>VLOOKUP(tbl_Sales[[#This Row],[Product_ID]],tbl_Products[],3,0)</f>
        <v>Health</v>
      </c>
      <c r="I1137">
        <v>4</v>
      </c>
      <c r="J1137" s="10">
        <f>VLOOKUP(tbl_Sales[[#This Row],[Product_ID]],tbl_Products[],4,0)</f>
        <v>28.91</v>
      </c>
      <c r="K1137" s="6">
        <v>59.28</v>
      </c>
      <c r="L1137" s="6">
        <f>tbl_Sales[[#This Row],[Price_per_Unit]]*tbl_Sales[[#This Row],[Quantity]]</f>
        <v>237.12</v>
      </c>
      <c r="M1137" s="6">
        <f>tbl_Sales[[#This Row],[Cost_per_Unit]]*tbl_Sales[[#This Row],[Quantity]]</f>
        <v>115.64</v>
      </c>
      <c r="N1137" s="6">
        <f>tbl_Sales[[#This Row],[Sales]]-tbl_Sales[[#This Row],[Total_Cost]]</f>
        <v>121.48</v>
      </c>
    </row>
    <row r="1138" spans="1:14">
      <c r="A1138" t="s">
        <v>1142</v>
      </c>
      <c r="B1138" s="4">
        <v>45187</v>
      </c>
      <c r="C1138" t="s">
        <v>7258</v>
      </c>
      <c r="D1138" t="str">
        <f>VLOOKUP(Sales_Data!$C1138,tbl_Customers[],2,FALSE)</f>
        <v>Customer_427</v>
      </c>
      <c r="E1138" t="str">
        <f>VLOOKUP(tbl_Sales[[#This Row],[Customer_ID]],tbl_Customers[],5,0)</f>
        <v>South</v>
      </c>
      <c r="F1138" t="s">
        <v>8521</v>
      </c>
      <c r="G1138" t="str">
        <f>VLOOKUP(Sales_Data!$F1138,tbl_Products[],2,FALSE)</f>
        <v>Product_64</v>
      </c>
      <c r="H1138" t="str">
        <f>VLOOKUP(tbl_Sales[[#This Row],[Product_ID]],tbl_Products[],3,0)</f>
        <v>Home Goods</v>
      </c>
      <c r="I1138">
        <v>2</v>
      </c>
      <c r="J1138" s="10">
        <f>VLOOKUP(tbl_Sales[[#This Row],[Product_ID]],tbl_Products[],4,0)</f>
        <v>16.21</v>
      </c>
      <c r="K1138" s="6">
        <v>58.12</v>
      </c>
      <c r="L1138" s="6">
        <f>tbl_Sales[[#This Row],[Price_per_Unit]]*tbl_Sales[[#This Row],[Quantity]]</f>
        <v>116.24</v>
      </c>
      <c r="M1138" s="6">
        <f>tbl_Sales[[#This Row],[Cost_per_Unit]]*tbl_Sales[[#This Row],[Quantity]]</f>
        <v>32.42</v>
      </c>
      <c r="N1138" s="6">
        <f>tbl_Sales[[#This Row],[Sales]]-tbl_Sales[[#This Row],[Total_Cost]]</f>
        <v>83.82</v>
      </c>
    </row>
    <row r="1139" spans="1:14">
      <c r="A1139" t="s">
        <v>1143</v>
      </c>
      <c r="B1139" s="4">
        <v>44996</v>
      </c>
      <c r="C1139" t="s">
        <v>7333</v>
      </c>
      <c r="D1139" t="str">
        <f>VLOOKUP(Sales_Data!$C1139,tbl_Customers[],2,FALSE)</f>
        <v>Customer_567</v>
      </c>
      <c r="E1139" t="str">
        <f>VLOOKUP(tbl_Sales[[#This Row],[Customer_ID]],tbl_Customers[],5,0)</f>
        <v>North</v>
      </c>
      <c r="F1139" t="s">
        <v>8534</v>
      </c>
      <c r="G1139" t="str">
        <f>VLOOKUP(Sales_Data!$F1139,tbl_Products[],2,FALSE)</f>
        <v>Product_51</v>
      </c>
      <c r="H1139" t="str">
        <f>VLOOKUP(tbl_Sales[[#This Row],[Product_ID]],tbl_Products[],3,0)</f>
        <v>Electronics</v>
      </c>
      <c r="I1139">
        <v>2</v>
      </c>
      <c r="J1139" s="10">
        <f>VLOOKUP(tbl_Sales[[#This Row],[Product_ID]],tbl_Products[],4,0)</f>
        <v>45.1</v>
      </c>
      <c r="K1139" s="6">
        <v>30.48</v>
      </c>
      <c r="L1139" s="6">
        <f>tbl_Sales[[#This Row],[Price_per_Unit]]*tbl_Sales[[#This Row],[Quantity]]</f>
        <v>60.96</v>
      </c>
      <c r="M1139" s="6">
        <f>tbl_Sales[[#This Row],[Cost_per_Unit]]*tbl_Sales[[#This Row],[Quantity]]</f>
        <v>90.2</v>
      </c>
      <c r="N1139" s="6">
        <f>tbl_Sales[[#This Row],[Sales]]-tbl_Sales[[#This Row],[Total_Cost]]</f>
        <v>-29.240000000000002</v>
      </c>
    </row>
    <row r="1140" spans="1:14">
      <c r="A1140" t="s">
        <v>1144</v>
      </c>
      <c r="B1140" s="4">
        <v>44962</v>
      </c>
      <c r="C1140" t="s">
        <v>7490</v>
      </c>
      <c r="D1140" t="str">
        <f>VLOOKUP(Sales_Data!$C1140,tbl_Customers[],2,FALSE)</f>
        <v>Customer_109</v>
      </c>
      <c r="E1140" t="str">
        <f>VLOOKUP(tbl_Sales[[#This Row],[Customer_ID]],tbl_Customers[],5,0)</f>
        <v>East</v>
      </c>
      <c r="F1140" t="s">
        <v>8562</v>
      </c>
      <c r="G1140" t="str">
        <f>VLOOKUP(Sales_Data!$F1140,tbl_Products[],2,FALSE)</f>
        <v>Product_48</v>
      </c>
      <c r="H1140" t="str">
        <f>VLOOKUP(tbl_Sales[[#This Row],[Product_ID]],tbl_Products[],3,0)</f>
        <v>Apparel</v>
      </c>
      <c r="I1140">
        <v>3</v>
      </c>
      <c r="J1140" s="10">
        <f>VLOOKUP(tbl_Sales[[#This Row],[Product_ID]],tbl_Products[],4,0)</f>
        <v>25.33</v>
      </c>
      <c r="K1140" s="6">
        <v>22.75</v>
      </c>
      <c r="L1140" s="6">
        <f>tbl_Sales[[#This Row],[Price_per_Unit]]*tbl_Sales[[#This Row],[Quantity]]</f>
        <v>68.25</v>
      </c>
      <c r="M1140" s="6">
        <f>tbl_Sales[[#This Row],[Cost_per_Unit]]*tbl_Sales[[#This Row],[Quantity]]</f>
        <v>75.989999999999995</v>
      </c>
      <c r="N1140" s="6">
        <f>tbl_Sales[[#This Row],[Sales]]-tbl_Sales[[#This Row],[Total_Cost]]</f>
        <v>-7.7399999999999949</v>
      </c>
    </row>
    <row r="1141" spans="1:14">
      <c r="A1141" t="s">
        <v>1145</v>
      </c>
      <c r="B1141" s="4">
        <v>45068</v>
      </c>
      <c r="C1141" t="s">
        <v>7199</v>
      </c>
      <c r="D1141" t="str">
        <f>VLOOKUP(Sales_Data!$C1141,tbl_Customers[],2,FALSE)</f>
        <v>Customer_397</v>
      </c>
      <c r="E1141" t="str">
        <f>VLOOKUP(tbl_Sales[[#This Row],[Customer_ID]],tbl_Customers[],5,0)</f>
        <v>South</v>
      </c>
      <c r="F1141" t="s">
        <v>8510</v>
      </c>
      <c r="G1141" t="str">
        <f>VLOOKUP(Sales_Data!$F1141,tbl_Products[],2,FALSE)</f>
        <v>Product_70</v>
      </c>
      <c r="H1141" t="str">
        <f>VLOOKUP(tbl_Sales[[#This Row],[Product_ID]],tbl_Products[],3,0)</f>
        <v>Apparel</v>
      </c>
      <c r="I1141">
        <v>1</v>
      </c>
      <c r="J1141" s="10">
        <f>VLOOKUP(tbl_Sales[[#This Row],[Product_ID]],tbl_Products[],4,0)</f>
        <v>26.74</v>
      </c>
      <c r="K1141" s="6">
        <v>88.81</v>
      </c>
      <c r="L1141" s="6">
        <f>tbl_Sales[[#This Row],[Price_per_Unit]]*tbl_Sales[[#This Row],[Quantity]]</f>
        <v>88.81</v>
      </c>
      <c r="M1141" s="6">
        <f>tbl_Sales[[#This Row],[Cost_per_Unit]]*tbl_Sales[[#This Row],[Quantity]]</f>
        <v>26.74</v>
      </c>
      <c r="N1141" s="6">
        <f>tbl_Sales[[#This Row],[Sales]]-tbl_Sales[[#This Row],[Total_Cost]]</f>
        <v>62.070000000000007</v>
      </c>
    </row>
    <row r="1142" spans="1:14">
      <c r="A1142" t="s">
        <v>1146</v>
      </c>
      <c r="B1142" s="4">
        <v>45139</v>
      </c>
      <c r="C1142" t="s">
        <v>7829</v>
      </c>
      <c r="D1142" t="str">
        <f>VLOOKUP(Sales_Data!$C1142,tbl_Customers[],2,FALSE)</f>
        <v>Customer_231</v>
      </c>
      <c r="E1142" t="str">
        <f>VLOOKUP(tbl_Sales[[#This Row],[Customer_ID]],tbl_Customers[],5,0)</f>
        <v>South</v>
      </c>
      <c r="F1142" t="s">
        <v>8530</v>
      </c>
      <c r="G1142" t="str">
        <f>VLOOKUP(Sales_Data!$F1142,tbl_Products[],2,FALSE)</f>
        <v>Product_14</v>
      </c>
      <c r="H1142" t="str">
        <f>VLOOKUP(tbl_Sales[[#This Row],[Product_ID]],tbl_Products[],3,0)</f>
        <v>Toys</v>
      </c>
      <c r="I1142">
        <v>4</v>
      </c>
      <c r="J1142" s="10">
        <f>VLOOKUP(tbl_Sales[[#This Row],[Product_ID]],tbl_Products[],4,0)</f>
        <v>36.64</v>
      </c>
      <c r="K1142" s="6">
        <v>32.380000000000003</v>
      </c>
      <c r="L1142" s="6">
        <f>tbl_Sales[[#This Row],[Price_per_Unit]]*tbl_Sales[[#This Row],[Quantity]]</f>
        <v>129.52000000000001</v>
      </c>
      <c r="M1142" s="6">
        <f>tbl_Sales[[#This Row],[Cost_per_Unit]]*tbl_Sales[[#This Row],[Quantity]]</f>
        <v>146.56</v>
      </c>
      <c r="N1142" s="6">
        <f>tbl_Sales[[#This Row],[Sales]]-tbl_Sales[[#This Row],[Total_Cost]]</f>
        <v>-17.039999999999992</v>
      </c>
    </row>
    <row r="1143" spans="1:14">
      <c r="A1143" t="s">
        <v>1147</v>
      </c>
      <c r="B1143" s="4">
        <v>45101</v>
      </c>
      <c r="C1143" t="s">
        <v>7263</v>
      </c>
      <c r="D1143" t="str">
        <f>VLOOKUP(Sales_Data!$C1143,tbl_Customers[],2,FALSE)</f>
        <v>Customer_306</v>
      </c>
      <c r="E1143" t="str">
        <f>VLOOKUP(tbl_Sales[[#This Row],[Customer_ID]],tbl_Customers[],5,0)</f>
        <v>West</v>
      </c>
      <c r="F1143" t="s">
        <v>8507</v>
      </c>
      <c r="G1143" t="str">
        <f>VLOOKUP(Sales_Data!$F1143,tbl_Products[],2,FALSE)</f>
        <v>Product_58</v>
      </c>
      <c r="H1143" t="str">
        <f>VLOOKUP(tbl_Sales[[#This Row],[Product_ID]],tbl_Products[],3,0)</f>
        <v>Home Goods</v>
      </c>
      <c r="I1143">
        <v>5</v>
      </c>
      <c r="J1143" s="10">
        <f>VLOOKUP(tbl_Sales[[#This Row],[Product_ID]],tbl_Products[],4,0)</f>
        <v>23.97</v>
      </c>
      <c r="K1143" s="6">
        <v>65.14</v>
      </c>
      <c r="L1143" s="6">
        <f>tbl_Sales[[#This Row],[Price_per_Unit]]*tbl_Sales[[#This Row],[Quantity]]</f>
        <v>325.7</v>
      </c>
      <c r="M1143" s="6">
        <f>tbl_Sales[[#This Row],[Cost_per_Unit]]*tbl_Sales[[#This Row],[Quantity]]</f>
        <v>119.85</v>
      </c>
      <c r="N1143" s="6">
        <f>tbl_Sales[[#This Row],[Sales]]-tbl_Sales[[#This Row],[Total_Cost]]</f>
        <v>205.85</v>
      </c>
    </row>
    <row r="1144" spans="1:14">
      <c r="A1144" t="s">
        <v>1148</v>
      </c>
      <c r="B1144" s="4">
        <v>45186</v>
      </c>
      <c r="C1144" t="s">
        <v>7260</v>
      </c>
      <c r="D1144" t="str">
        <f>VLOOKUP(Sales_Data!$C1144,tbl_Customers[],2,FALSE)</f>
        <v>Customer_1404</v>
      </c>
      <c r="E1144" t="str">
        <f>VLOOKUP(tbl_Sales[[#This Row],[Customer_ID]],tbl_Customers[],5,0)</f>
        <v>East</v>
      </c>
      <c r="F1144" t="s">
        <v>8520</v>
      </c>
      <c r="G1144" t="str">
        <f>VLOOKUP(Sales_Data!$F1144,tbl_Products[],2,FALSE)</f>
        <v>Product_29</v>
      </c>
      <c r="H1144" t="str">
        <f>VLOOKUP(tbl_Sales[[#This Row],[Product_ID]],tbl_Products[],3,0)</f>
        <v>Home Goods</v>
      </c>
      <c r="I1144">
        <v>3</v>
      </c>
      <c r="J1144" s="10">
        <f>VLOOKUP(tbl_Sales[[#This Row],[Product_ID]],tbl_Products[],4,0)</f>
        <v>9.64</v>
      </c>
      <c r="K1144" s="6">
        <v>55.13</v>
      </c>
      <c r="L1144" s="6">
        <f>tbl_Sales[[#This Row],[Price_per_Unit]]*tbl_Sales[[#This Row],[Quantity]]</f>
        <v>165.39000000000001</v>
      </c>
      <c r="M1144" s="6">
        <f>tbl_Sales[[#This Row],[Cost_per_Unit]]*tbl_Sales[[#This Row],[Quantity]]</f>
        <v>28.92</v>
      </c>
      <c r="N1144" s="6">
        <f>tbl_Sales[[#This Row],[Sales]]-tbl_Sales[[#This Row],[Total_Cost]]</f>
        <v>136.47000000000003</v>
      </c>
    </row>
    <row r="1145" spans="1:14">
      <c r="A1145" t="s">
        <v>1149</v>
      </c>
      <c r="B1145" s="4">
        <v>45063</v>
      </c>
      <c r="C1145" t="s">
        <v>7238</v>
      </c>
      <c r="D1145" t="str">
        <f>VLOOKUP(Sales_Data!$C1145,tbl_Customers[],2,FALSE)</f>
        <v>Customer_972</v>
      </c>
      <c r="E1145" t="str">
        <f>VLOOKUP(tbl_Sales[[#This Row],[Customer_ID]],tbl_Customers[],5,0)</f>
        <v>West</v>
      </c>
      <c r="F1145" t="s">
        <v>8524</v>
      </c>
      <c r="G1145" t="str">
        <f>VLOOKUP(Sales_Data!$F1145,tbl_Products[],2,FALSE)</f>
        <v>Product_74</v>
      </c>
      <c r="H1145" t="str">
        <f>VLOOKUP(tbl_Sales[[#This Row],[Product_ID]],tbl_Products[],3,0)</f>
        <v>Home Goods</v>
      </c>
      <c r="I1145">
        <v>4</v>
      </c>
      <c r="J1145" s="10">
        <f>VLOOKUP(tbl_Sales[[#This Row],[Product_ID]],tbl_Products[],4,0)</f>
        <v>13.9</v>
      </c>
      <c r="K1145" s="6">
        <v>77.41</v>
      </c>
      <c r="L1145" s="6">
        <f>tbl_Sales[[#This Row],[Price_per_Unit]]*tbl_Sales[[#This Row],[Quantity]]</f>
        <v>309.64</v>
      </c>
      <c r="M1145" s="6">
        <f>tbl_Sales[[#This Row],[Cost_per_Unit]]*tbl_Sales[[#This Row],[Quantity]]</f>
        <v>55.6</v>
      </c>
      <c r="N1145" s="6">
        <f>tbl_Sales[[#This Row],[Sales]]-tbl_Sales[[#This Row],[Total_Cost]]</f>
        <v>254.04</v>
      </c>
    </row>
    <row r="1146" spans="1:14">
      <c r="A1146" t="s">
        <v>1150</v>
      </c>
      <c r="B1146" s="4">
        <v>44928</v>
      </c>
      <c r="C1146" t="s">
        <v>7774</v>
      </c>
      <c r="D1146" t="str">
        <f>VLOOKUP(Sales_Data!$C1146,tbl_Customers[],2,FALSE)</f>
        <v>Customer_1019</v>
      </c>
      <c r="E1146" t="str">
        <f>VLOOKUP(tbl_Sales[[#This Row],[Customer_ID]],tbl_Customers[],5,0)</f>
        <v>North</v>
      </c>
      <c r="F1146" t="s">
        <v>8522</v>
      </c>
      <c r="G1146" t="str">
        <f>VLOOKUP(Sales_Data!$F1146,tbl_Products[],2,FALSE)</f>
        <v>Product_4</v>
      </c>
      <c r="H1146" t="str">
        <f>VLOOKUP(tbl_Sales[[#This Row],[Product_ID]],tbl_Products[],3,0)</f>
        <v>Toys</v>
      </c>
      <c r="I1146">
        <v>6</v>
      </c>
      <c r="J1146" s="10">
        <f>VLOOKUP(tbl_Sales[[#This Row],[Product_ID]],tbl_Products[],4,0)</f>
        <v>14.75</v>
      </c>
      <c r="K1146" s="6">
        <v>58.3</v>
      </c>
      <c r="L1146" s="6">
        <f>tbl_Sales[[#This Row],[Price_per_Unit]]*tbl_Sales[[#This Row],[Quantity]]</f>
        <v>349.79999999999995</v>
      </c>
      <c r="M1146" s="6">
        <f>tbl_Sales[[#This Row],[Cost_per_Unit]]*tbl_Sales[[#This Row],[Quantity]]</f>
        <v>88.5</v>
      </c>
      <c r="N1146" s="6">
        <f>tbl_Sales[[#This Row],[Sales]]-tbl_Sales[[#This Row],[Total_Cost]]</f>
        <v>261.29999999999995</v>
      </c>
    </row>
    <row r="1147" spans="1:14">
      <c r="A1147" t="s">
        <v>1151</v>
      </c>
      <c r="B1147" s="4">
        <v>45071</v>
      </c>
      <c r="C1147" t="s">
        <v>7737</v>
      </c>
      <c r="D1147" t="str">
        <f>VLOOKUP(Sales_Data!$C1147,tbl_Customers[],2,FALSE)</f>
        <v>Customer_362</v>
      </c>
      <c r="E1147" t="str">
        <f>VLOOKUP(tbl_Sales[[#This Row],[Customer_ID]],tbl_Customers[],5,0)</f>
        <v>North</v>
      </c>
      <c r="F1147" t="s">
        <v>8534</v>
      </c>
      <c r="G1147" t="str">
        <f>VLOOKUP(Sales_Data!$F1147,tbl_Products[],2,FALSE)</f>
        <v>Product_51</v>
      </c>
      <c r="H1147" t="str">
        <f>VLOOKUP(tbl_Sales[[#This Row],[Product_ID]],tbl_Products[],3,0)</f>
        <v>Electronics</v>
      </c>
      <c r="I1147">
        <v>8</v>
      </c>
      <c r="J1147" s="10">
        <f>VLOOKUP(tbl_Sales[[#This Row],[Product_ID]],tbl_Products[],4,0)</f>
        <v>45.1</v>
      </c>
      <c r="K1147" s="6">
        <v>15.08</v>
      </c>
      <c r="L1147" s="6">
        <f>tbl_Sales[[#This Row],[Price_per_Unit]]*tbl_Sales[[#This Row],[Quantity]]</f>
        <v>120.64</v>
      </c>
      <c r="M1147" s="6">
        <f>tbl_Sales[[#This Row],[Cost_per_Unit]]*tbl_Sales[[#This Row],[Quantity]]</f>
        <v>360.8</v>
      </c>
      <c r="N1147" s="6">
        <f>tbl_Sales[[#This Row],[Sales]]-tbl_Sales[[#This Row],[Total_Cost]]</f>
        <v>-240.16000000000003</v>
      </c>
    </row>
    <row r="1148" spans="1:14">
      <c r="A1148" t="s">
        <v>1152</v>
      </c>
      <c r="B1148" s="4">
        <v>45079</v>
      </c>
      <c r="C1148" t="s">
        <v>7063</v>
      </c>
      <c r="D1148" t="str">
        <f>VLOOKUP(Sales_Data!$C1148,tbl_Customers[],2,FALSE)</f>
        <v>Customer_328</v>
      </c>
      <c r="E1148" t="str">
        <f>VLOOKUP(tbl_Sales[[#This Row],[Customer_ID]],tbl_Customers[],5,0)</f>
        <v>North</v>
      </c>
      <c r="F1148" t="s">
        <v>8499</v>
      </c>
      <c r="G1148" t="str">
        <f>VLOOKUP(Sales_Data!$F1148,tbl_Products[],2,FALSE)</f>
        <v>Product_30</v>
      </c>
      <c r="H1148" t="str">
        <f>VLOOKUP(tbl_Sales[[#This Row],[Product_ID]],tbl_Products[],3,0)</f>
        <v>Apparel</v>
      </c>
      <c r="I1148">
        <v>4</v>
      </c>
      <c r="J1148" s="10">
        <f>VLOOKUP(tbl_Sales[[#This Row],[Product_ID]],tbl_Products[],4,0)</f>
        <v>49.21</v>
      </c>
      <c r="K1148" s="6">
        <v>43.38</v>
      </c>
      <c r="L1148" s="6">
        <f>tbl_Sales[[#This Row],[Price_per_Unit]]*tbl_Sales[[#This Row],[Quantity]]</f>
        <v>173.52</v>
      </c>
      <c r="M1148" s="6">
        <f>tbl_Sales[[#This Row],[Cost_per_Unit]]*tbl_Sales[[#This Row],[Quantity]]</f>
        <v>196.84</v>
      </c>
      <c r="N1148" s="6">
        <f>tbl_Sales[[#This Row],[Sales]]-tbl_Sales[[#This Row],[Total_Cost]]</f>
        <v>-23.319999999999993</v>
      </c>
    </row>
    <row r="1149" spans="1:14">
      <c r="A1149" t="s">
        <v>1153</v>
      </c>
      <c r="B1149" s="4">
        <v>45227</v>
      </c>
      <c r="C1149" t="s">
        <v>7512</v>
      </c>
      <c r="D1149" t="str">
        <f>VLOOKUP(Sales_Data!$C1149,tbl_Customers[],2,FALSE)</f>
        <v>Customer_1373</v>
      </c>
      <c r="E1149" t="str">
        <f>VLOOKUP(tbl_Sales[[#This Row],[Customer_ID]],tbl_Customers[],5,0)</f>
        <v>West</v>
      </c>
      <c r="F1149" t="s">
        <v>8507</v>
      </c>
      <c r="G1149" t="str">
        <f>VLOOKUP(Sales_Data!$F1149,tbl_Products[],2,FALSE)</f>
        <v>Product_58</v>
      </c>
      <c r="H1149" t="str">
        <f>VLOOKUP(tbl_Sales[[#This Row],[Product_ID]],tbl_Products[],3,0)</f>
        <v>Home Goods</v>
      </c>
      <c r="I1149">
        <v>9</v>
      </c>
      <c r="J1149" s="10">
        <f>VLOOKUP(tbl_Sales[[#This Row],[Product_ID]],tbl_Products[],4,0)</f>
        <v>23.97</v>
      </c>
      <c r="K1149" s="6">
        <v>7.63</v>
      </c>
      <c r="L1149" s="6">
        <f>tbl_Sales[[#This Row],[Price_per_Unit]]*tbl_Sales[[#This Row],[Quantity]]</f>
        <v>68.67</v>
      </c>
      <c r="M1149" s="6">
        <f>tbl_Sales[[#This Row],[Cost_per_Unit]]*tbl_Sales[[#This Row],[Quantity]]</f>
        <v>215.73</v>
      </c>
      <c r="N1149" s="6">
        <f>tbl_Sales[[#This Row],[Sales]]-tbl_Sales[[#This Row],[Total_Cost]]</f>
        <v>-147.06</v>
      </c>
    </row>
    <row r="1150" spans="1:14">
      <c r="A1150" t="s">
        <v>1154</v>
      </c>
      <c r="B1150" s="4">
        <v>45223</v>
      </c>
      <c r="C1150" t="s">
        <v>7830</v>
      </c>
      <c r="D1150" t="str">
        <f>VLOOKUP(Sales_Data!$C1150,tbl_Customers[],2,FALSE)</f>
        <v>Customer_89</v>
      </c>
      <c r="E1150" t="str">
        <f>VLOOKUP(tbl_Sales[[#This Row],[Customer_ID]],tbl_Customers[],5,0)</f>
        <v>West</v>
      </c>
      <c r="F1150" t="s">
        <v>8562</v>
      </c>
      <c r="G1150" t="str">
        <f>VLOOKUP(Sales_Data!$F1150,tbl_Products[],2,FALSE)</f>
        <v>Product_48</v>
      </c>
      <c r="H1150" t="str">
        <f>VLOOKUP(tbl_Sales[[#This Row],[Product_ID]],tbl_Products[],3,0)</f>
        <v>Apparel</v>
      </c>
      <c r="I1150">
        <v>3</v>
      </c>
      <c r="J1150" s="10">
        <f>VLOOKUP(tbl_Sales[[#This Row],[Product_ID]],tbl_Products[],4,0)</f>
        <v>25.33</v>
      </c>
      <c r="K1150" s="6">
        <v>19.21</v>
      </c>
      <c r="L1150" s="6">
        <f>tbl_Sales[[#This Row],[Price_per_Unit]]*tbl_Sales[[#This Row],[Quantity]]</f>
        <v>57.63</v>
      </c>
      <c r="M1150" s="6">
        <f>tbl_Sales[[#This Row],[Cost_per_Unit]]*tbl_Sales[[#This Row],[Quantity]]</f>
        <v>75.989999999999995</v>
      </c>
      <c r="N1150" s="6">
        <f>tbl_Sales[[#This Row],[Sales]]-tbl_Sales[[#This Row],[Total_Cost]]</f>
        <v>-18.359999999999992</v>
      </c>
    </row>
    <row r="1151" spans="1:14">
      <c r="A1151" t="s">
        <v>1155</v>
      </c>
      <c r="B1151" s="4">
        <v>45264</v>
      </c>
      <c r="C1151" t="s">
        <v>7366</v>
      </c>
      <c r="D1151" t="str">
        <f>VLOOKUP(Sales_Data!$C1151,tbl_Customers[],2,FALSE)</f>
        <v>Customer_111</v>
      </c>
      <c r="E1151" t="str">
        <f>VLOOKUP(tbl_Sales[[#This Row],[Customer_ID]],tbl_Customers[],5,0)</f>
        <v>South</v>
      </c>
      <c r="F1151" t="s">
        <v>8517</v>
      </c>
      <c r="G1151" t="str">
        <f>VLOOKUP(Sales_Data!$F1151,tbl_Products[],2,FALSE)</f>
        <v>Product_62</v>
      </c>
      <c r="H1151" t="str">
        <f>VLOOKUP(tbl_Sales[[#This Row],[Product_ID]],tbl_Products[],3,0)</f>
        <v>Health</v>
      </c>
      <c r="I1151">
        <v>4</v>
      </c>
      <c r="J1151" s="10">
        <f>VLOOKUP(tbl_Sales[[#This Row],[Product_ID]],tbl_Products[],4,0)</f>
        <v>24.52</v>
      </c>
      <c r="K1151" s="6">
        <v>80.36</v>
      </c>
      <c r="L1151" s="6">
        <f>tbl_Sales[[#This Row],[Price_per_Unit]]*tbl_Sales[[#This Row],[Quantity]]</f>
        <v>321.44</v>
      </c>
      <c r="M1151" s="6">
        <f>tbl_Sales[[#This Row],[Cost_per_Unit]]*tbl_Sales[[#This Row],[Quantity]]</f>
        <v>98.08</v>
      </c>
      <c r="N1151" s="6">
        <f>tbl_Sales[[#This Row],[Sales]]-tbl_Sales[[#This Row],[Total_Cost]]</f>
        <v>223.36</v>
      </c>
    </row>
    <row r="1152" spans="1:14">
      <c r="A1152" t="s">
        <v>1156</v>
      </c>
      <c r="B1152" s="4">
        <v>45177</v>
      </c>
      <c r="C1152" t="s">
        <v>7458</v>
      </c>
      <c r="D1152" t="str">
        <f>VLOOKUP(Sales_Data!$C1152,tbl_Customers[],2,FALSE)</f>
        <v>Customer_1321</v>
      </c>
      <c r="E1152" t="str">
        <f>VLOOKUP(tbl_Sales[[#This Row],[Customer_ID]],tbl_Customers[],5,0)</f>
        <v>West</v>
      </c>
      <c r="F1152" t="s">
        <v>8497</v>
      </c>
      <c r="G1152" t="str">
        <f>VLOOKUP(Sales_Data!$F1152,tbl_Products[],2,FALSE)</f>
        <v>Product_73</v>
      </c>
      <c r="H1152" t="str">
        <f>VLOOKUP(tbl_Sales[[#This Row],[Product_ID]],tbl_Products[],3,0)</f>
        <v>Apparel</v>
      </c>
      <c r="I1152">
        <v>6</v>
      </c>
      <c r="J1152" s="10">
        <f>VLOOKUP(tbl_Sales[[#This Row],[Product_ID]],tbl_Products[],4,0)</f>
        <v>1.21</v>
      </c>
      <c r="K1152" s="6">
        <v>85.93</v>
      </c>
      <c r="L1152" s="6">
        <f>tbl_Sales[[#This Row],[Price_per_Unit]]*tbl_Sales[[#This Row],[Quantity]]</f>
        <v>515.58000000000004</v>
      </c>
      <c r="M1152" s="6">
        <f>tbl_Sales[[#This Row],[Cost_per_Unit]]*tbl_Sales[[#This Row],[Quantity]]</f>
        <v>7.26</v>
      </c>
      <c r="N1152" s="6">
        <f>tbl_Sales[[#This Row],[Sales]]-tbl_Sales[[#This Row],[Total_Cost]]</f>
        <v>508.32000000000005</v>
      </c>
    </row>
    <row r="1153" spans="1:14">
      <c r="A1153" t="s">
        <v>1157</v>
      </c>
      <c r="B1153" s="4">
        <v>45003</v>
      </c>
      <c r="C1153" t="s">
        <v>7831</v>
      </c>
      <c r="D1153" t="str">
        <f>VLOOKUP(Sales_Data!$C1153,tbl_Customers[],2,FALSE)</f>
        <v>Customer_746</v>
      </c>
      <c r="E1153" t="str">
        <f>VLOOKUP(tbl_Sales[[#This Row],[Customer_ID]],tbl_Customers[],5,0)</f>
        <v>North</v>
      </c>
      <c r="F1153" t="s">
        <v>8530</v>
      </c>
      <c r="G1153" t="str">
        <f>VLOOKUP(Sales_Data!$F1153,tbl_Products[],2,FALSE)</f>
        <v>Product_14</v>
      </c>
      <c r="H1153" t="str">
        <f>VLOOKUP(tbl_Sales[[#This Row],[Product_ID]],tbl_Products[],3,0)</f>
        <v>Toys</v>
      </c>
      <c r="I1153">
        <v>1</v>
      </c>
      <c r="J1153" s="10">
        <f>VLOOKUP(tbl_Sales[[#This Row],[Product_ID]],tbl_Products[],4,0)</f>
        <v>36.64</v>
      </c>
      <c r="K1153" s="6">
        <v>13.09</v>
      </c>
      <c r="L1153" s="6">
        <f>tbl_Sales[[#This Row],[Price_per_Unit]]*tbl_Sales[[#This Row],[Quantity]]</f>
        <v>13.09</v>
      </c>
      <c r="M1153" s="6">
        <f>tbl_Sales[[#This Row],[Cost_per_Unit]]*tbl_Sales[[#This Row],[Quantity]]</f>
        <v>36.64</v>
      </c>
      <c r="N1153" s="6">
        <f>tbl_Sales[[#This Row],[Sales]]-tbl_Sales[[#This Row],[Total_Cost]]</f>
        <v>-23.55</v>
      </c>
    </row>
    <row r="1154" spans="1:14">
      <c r="A1154" t="s">
        <v>1158</v>
      </c>
      <c r="B1154" s="4">
        <v>45155</v>
      </c>
      <c r="C1154" t="s">
        <v>7832</v>
      </c>
      <c r="D1154" t="str">
        <f>VLOOKUP(Sales_Data!$C1154,tbl_Customers[],2,FALSE)</f>
        <v>Customer_584</v>
      </c>
      <c r="E1154" t="str">
        <f>VLOOKUP(tbl_Sales[[#This Row],[Customer_ID]],tbl_Customers[],5,0)</f>
        <v>East</v>
      </c>
      <c r="F1154" t="s">
        <v>8536</v>
      </c>
      <c r="G1154" t="str">
        <f>VLOOKUP(Sales_Data!$F1154,tbl_Products[],2,FALSE)</f>
        <v>Product_40</v>
      </c>
      <c r="H1154" t="str">
        <f>VLOOKUP(tbl_Sales[[#This Row],[Product_ID]],tbl_Products[],3,0)</f>
        <v>Health</v>
      </c>
      <c r="I1154">
        <v>8</v>
      </c>
      <c r="J1154" s="10">
        <f>VLOOKUP(tbl_Sales[[#This Row],[Product_ID]],tbl_Products[],4,0)</f>
        <v>30.96</v>
      </c>
      <c r="K1154" s="6">
        <v>86.83</v>
      </c>
      <c r="L1154" s="6">
        <f>tbl_Sales[[#This Row],[Price_per_Unit]]*tbl_Sales[[#This Row],[Quantity]]</f>
        <v>694.64</v>
      </c>
      <c r="M1154" s="6">
        <f>tbl_Sales[[#This Row],[Cost_per_Unit]]*tbl_Sales[[#This Row],[Quantity]]</f>
        <v>247.68</v>
      </c>
      <c r="N1154" s="6">
        <f>tbl_Sales[[#This Row],[Sales]]-tbl_Sales[[#This Row],[Total_Cost]]</f>
        <v>446.96</v>
      </c>
    </row>
    <row r="1155" spans="1:14">
      <c r="A1155" t="s">
        <v>1159</v>
      </c>
      <c r="B1155" s="4">
        <v>45202</v>
      </c>
      <c r="C1155" t="s">
        <v>7166</v>
      </c>
      <c r="D1155" t="str">
        <f>VLOOKUP(Sales_Data!$C1155,tbl_Customers[],2,FALSE)</f>
        <v>Customer_430</v>
      </c>
      <c r="E1155" t="str">
        <f>VLOOKUP(tbl_Sales[[#This Row],[Customer_ID]],tbl_Customers[],5,0)</f>
        <v>West</v>
      </c>
      <c r="F1155" t="s">
        <v>8506</v>
      </c>
      <c r="G1155" t="str">
        <f>VLOOKUP(Sales_Data!$F1155,tbl_Products[],2,FALSE)</f>
        <v>Product_43</v>
      </c>
      <c r="H1155" t="str">
        <f>VLOOKUP(tbl_Sales[[#This Row],[Product_ID]],tbl_Products[],3,0)</f>
        <v>Health</v>
      </c>
      <c r="I1155">
        <v>8</v>
      </c>
      <c r="J1155" s="10">
        <f>VLOOKUP(tbl_Sales[[#This Row],[Product_ID]],tbl_Products[],4,0)</f>
        <v>4.59</v>
      </c>
      <c r="K1155" s="6">
        <v>32.35</v>
      </c>
      <c r="L1155" s="6">
        <f>tbl_Sales[[#This Row],[Price_per_Unit]]*tbl_Sales[[#This Row],[Quantity]]</f>
        <v>258.8</v>
      </c>
      <c r="M1155" s="6">
        <f>tbl_Sales[[#This Row],[Cost_per_Unit]]*tbl_Sales[[#This Row],[Quantity]]</f>
        <v>36.72</v>
      </c>
      <c r="N1155" s="6">
        <f>tbl_Sales[[#This Row],[Sales]]-tbl_Sales[[#This Row],[Total_Cost]]</f>
        <v>222.08</v>
      </c>
    </row>
    <row r="1156" spans="1:14">
      <c r="A1156" t="s">
        <v>1160</v>
      </c>
      <c r="B1156" s="4">
        <v>45174</v>
      </c>
      <c r="C1156" t="s">
        <v>7477</v>
      </c>
      <c r="D1156" t="str">
        <f>VLOOKUP(Sales_Data!$C1156,tbl_Customers[],2,FALSE)</f>
        <v>Customer_891</v>
      </c>
      <c r="E1156" t="str">
        <f>VLOOKUP(tbl_Sales[[#This Row],[Customer_ID]],tbl_Customers[],5,0)</f>
        <v>West</v>
      </c>
      <c r="F1156" t="s">
        <v>8503</v>
      </c>
      <c r="G1156" t="str">
        <f>VLOOKUP(Sales_Data!$F1156,tbl_Products[],2,FALSE)</f>
        <v>Product_19</v>
      </c>
      <c r="H1156" t="str">
        <f>VLOOKUP(tbl_Sales[[#This Row],[Product_ID]],tbl_Products[],3,0)</f>
        <v>Apparel</v>
      </c>
      <c r="I1156">
        <v>3</v>
      </c>
      <c r="J1156" s="10">
        <f>VLOOKUP(tbl_Sales[[#This Row],[Product_ID]],tbl_Products[],4,0)</f>
        <v>41.78</v>
      </c>
      <c r="K1156" s="6">
        <v>88.51</v>
      </c>
      <c r="L1156" s="6">
        <f>tbl_Sales[[#This Row],[Price_per_Unit]]*tbl_Sales[[#This Row],[Quantity]]</f>
        <v>265.53000000000003</v>
      </c>
      <c r="M1156" s="6">
        <f>tbl_Sales[[#This Row],[Cost_per_Unit]]*tbl_Sales[[#This Row],[Quantity]]</f>
        <v>125.34</v>
      </c>
      <c r="N1156" s="6">
        <f>tbl_Sales[[#This Row],[Sales]]-tbl_Sales[[#This Row],[Total_Cost]]</f>
        <v>140.19000000000003</v>
      </c>
    </row>
    <row r="1157" spans="1:14">
      <c r="A1157" t="s">
        <v>1161</v>
      </c>
      <c r="B1157" s="4">
        <v>45103</v>
      </c>
      <c r="C1157" t="s">
        <v>7833</v>
      </c>
      <c r="D1157" t="str">
        <f>VLOOKUP(Sales_Data!$C1157,tbl_Customers[],2,FALSE)</f>
        <v>Customer_515</v>
      </c>
      <c r="E1157" t="str">
        <f>VLOOKUP(tbl_Sales[[#This Row],[Customer_ID]],tbl_Customers[],5,0)</f>
        <v>West</v>
      </c>
      <c r="F1157" t="s">
        <v>8551</v>
      </c>
      <c r="G1157" t="str">
        <f>VLOOKUP(Sales_Data!$F1157,tbl_Products[],2,FALSE)</f>
        <v>Product_11</v>
      </c>
      <c r="H1157" t="str">
        <f>VLOOKUP(tbl_Sales[[#This Row],[Product_ID]],tbl_Products[],3,0)</f>
        <v>Health</v>
      </c>
      <c r="I1157">
        <v>2</v>
      </c>
      <c r="J1157" s="10">
        <f>VLOOKUP(tbl_Sales[[#This Row],[Product_ID]],tbl_Products[],4,0)</f>
        <v>11.76</v>
      </c>
      <c r="K1157" s="6">
        <v>35.26</v>
      </c>
      <c r="L1157" s="6">
        <f>tbl_Sales[[#This Row],[Price_per_Unit]]*tbl_Sales[[#This Row],[Quantity]]</f>
        <v>70.52</v>
      </c>
      <c r="M1157" s="6">
        <f>tbl_Sales[[#This Row],[Cost_per_Unit]]*tbl_Sales[[#This Row],[Quantity]]</f>
        <v>23.52</v>
      </c>
      <c r="N1157" s="6">
        <f>tbl_Sales[[#This Row],[Sales]]-tbl_Sales[[#This Row],[Total_Cost]]</f>
        <v>47</v>
      </c>
    </row>
    <row r="1158" spans="1:14">
      <c r="A1158" t="s">
        <v>1162</v>
      </c>
      <c r="B1158" s="4">
        <v>45097</v>
      </c>
      <c r="C1158" t="s">
        <v>7834</v>
      </c>
      <c r="D1158" t="str">
        <f>VLOOKUP(Sales_Data!$C1158,tbl_Customers[],2,FALSE)</f>
        <v>Customer_685</v>
      </c>
      <c r="E1158" t="str">
        <f>VLOOKUP(tbl_Sales[[#This Row],[Customer_ID]],tbl_Customers[],5,0)</f>
        <v>North</v>
      </c>
      <c r="F1158" t="s">
        <v>8504</v>
      </c>
      <c r="G1158" t="str">
        <f>VLOOKUP(Sales_Data!$F1158,tbl_Products[],2,FALSE)</f>
        <v>Product_13</v>
      </c>
      <c r="H1158" t="str">
        <f>VLOOKUP(tbl_Sales[[#This Row],[Product_ID]],tbl_Products[],3,0)</f>
        <v>Toys</v>
      </c>
      <c r="I1158">
        <v>9</v>
      </c>
      <c r="J1158" s="10">
        <f>VLOOKUP(tbl_Sales[[#This Row],[Product_ID]],tbl_Products[],4,0)</f>
        <v>45.97</v>
      </c>
      <c r="K1158" s="6">
        <v>82.99</v>
      </c>
      <c r="L1158" s="6">
        <f>tbl_Sales[[#This Row],[Price_per_Unit]]*tbl_Sales[[#This Row],[Quantity]]</f>
        <v>746.91</v>
      </c>
      <c r="M1158" s="6">
        <f>tbl_Sales[[#This Row],[Cost_per_Unit]]*tbl_Sales[[#This Row],[Quantity]]</f>
        <v>413.73</v>
      </c>
      <c r="N1158" s="6">
        <f>tbl_Sales[[#This Row],[Sales]]-tbl_Sales[[#This Row],[Total_Cost]]</f>
        <v>333.17999999999995</v>
      </c>
    </row>
    <row r="1159" spans="1:14">
      <c r="A1159" t="s">
        <v>1163</v>
      </c>
      <c r="B1159" s="4">
        <v>45209</v>
      </c>
      <c r="C1159" t="s">
        <v>7396</v>
      </c>
      <c r="D1159" t="str">
        <f>VLOOKUP(Sales_Data!$C1159,tbl_Customers[],2,FALSE)</f>
        <v>Customer_1264</v>
      </c>
      <c r="E1159" t="str">
        <f>VLOOKUP(tbl_Sales[[#This Row],[Customer_ID]],tbl_Customers[],5,0)</f>
        <v>East</v>
      </c>
      <c r="F1159" t="s">
        <v>8543</v>
      </c>
      <c r="G1159" t="str">
        <f>VLOOKUP(Sales_Data!$F1159,tbl_Products[],2,FALSE)</f>
        <v>Product_72</v>
      </c>
      <c r="H1159" t="str">
        <f>VLOOKUP(tbl_Sales[[#This Row],[Product_ID]],tbl_Products[],3,0)</f>
        <v>Toys</v>
      </c>
      <c r="I1159">
        <v>5</v>
      </c>
      <c r="J1159" s="10">
        <f>VLOOKUP(tbl_Sales[[#This Row],[Product_ID]],tbl_Products[],4,0)</f>
        <v>23.2</v>
      </c>
      <c r="K1159" s="6">
        <v>27</v>
      </c>
      <c r="L1159" s="6">
        <f>tbl_Sales[[#This Row],[Price_per_Unit]]*tbl_Sales[[#This Row],[Quantity]]</f>
        <v>135</v>
      </c>
      <c r="M1159" s="6">
        <f>tbl_Sales[[#This Row],[Cost_per_Unit]]*tbl_Sales[[#This Row],[Quantity]]</f>
        <v>116</v>
      </c>
      <c r="N1159" s="6">
        <f>tbl_Sales[[#This Row],[Sales]]-tbl_Sales[[#This Row],[Total_Cost]]</f>
        <v>19</v>
      </c>
    </row>
    <row r="1160" spans="1:14">
      <c r="A1160" t="s">
        <v>1164</v>
      </c>
      <c r="B1160" s="4">
        <v>45205</v>
      </c>
      <c r="C1160" t="s">
        <v>7402</v>
      </c>
      <c r="D1160" t="str">
        <f>VLOOKUP(Sales_Data!$C1160,tbl_Customers[],2,FALSE)</f>
        <v>Customer_929</v>
      </c>
      <c r="E1160" t="str">
        <f>VLOOKUP(tbl_Sales[[#This Row],[Customer_ID]],tbl_Customers[],5,0)</f>
        <v>South</v>
      </c>
      <c r="F1160" t="s">
        <v>8502</v>
      </c>
      <c r="G1160" t="str">
        <f>VLOOKUP(Sales_Data!$F1160,tbl_Products[],2,FALSE)</f>
        <v>Product_22</v>
      </c>
      <c r="H1160" t="str">
        <f>VLOOKUP(tbl_Sales[[#This Row],[Product_ID]],tbl_Products[],3,0)</f>
        <v>Electronics</v>
      </c>
      <c r="I1160">
        <v>9</v>
      </c>
      <c r="J1160" s="10">
        <f>VLOOKUP(tbl_Sales[[#This Row],[Product_ID]],tbl_Products[],4,0)</f>
        <v>38.15</v>
      </c>
      <c r="K1160" s="6">
        <v>90.44</v>
      </c>
      <c r="L1160" s="6">
        <f>tbl_Sales[[#This Row],[Price_per_Unit]]*tbl_Sales[[#This Row],[Quantity]]</f>
        <v>813.96</v>
      </c>
      <c r="M1160" s="6">
        <f>tbl_Sales[[#This Row],[Cost_per_Unit]]*tbl_Sales[[#This Row],[Quantity]]</f>
        <v>343.34999999999997</v>
      </c>
      <c r="N1160" s="6">
        <f>tbl_Sales[[#This Row],[Sales]]-tbl_Sales[[#This Row],[Total_Cost]]</f>
        <v>470.61000000000007</v>
      </c>
    </row>
    <row r="1161" spans="1:14">
      <c r="A1161" t="s">
        <v>1165</v>
      </c>
      <c r="B1161" s="4">
        <v>45120</v>
      </c>
      <c r="C1161" t="s">
        <v>7830</v>
      </c>
      <c r="D1161" t="str">
        <f>VLOOKUP(Sales_Data!$C1161,tbl_Customers[],2,FALSE)</f>
        <v>Customer_89</v>
      </c>
      <c r="E1161" t="str">
        <f>VLOOKUP(tbl_Sales[[#This Row],[Customer_ID]],tbl_Customers[],5,0)</f>
        <v>West</v>
      </c>
      <c r="F1161" t="s">
        <v>8526</v>
      </c>
      <c r="G1161" t="str">
        <f>VLOOKUP(Sales_Data!$F1161,tbl_Products[],2,FALSE)</f>
        <v>Product_27</v>
      </c>
      <c r="H1161" t="str">
        <f>VLOOKUP(tbl_Sales[[#This Row],[Product_ID]],tbl_Products[],3,0)</f>
        <v>Home Goods</v>
      </c>
      <c r="I1161">
        <v>9</v>
      </c>
      <c r="J1161" s="10">
        <f>VLOOKUP(tbl_Sales[[#This Row],[Product_ID]],tbl_Products[],4,0)</f>
        <v>35.53</v>
      </c>
      <c r="K1161" s="6">
        <v>71.95</v>
      </c>
      <c r="L1161" s="6">
        <f>tbl_Sales[[#This Row],[Price_per_Unit]]*tbl_Sales[[#This Row],[Quantity]]</f>
        <v>647.55000000000007</v>
      </c>
      <c r="M1161" s="6">
        <f>tbl_Sales[[#This Row],[Cost_per_Unit]]*tbl_Sales[[#This Row],[Quantity]]</f>
        <v>319.77</v>
      </c>
      <c r="N1161" s="6">
        <f>tbl_Sales[[#This Row],[Sales]]-tbl_Sales[[#This Row],[Total_Cost]]</f>
        <v>327.78000000000009</v>
      </c>
    </row>
    <row r="1162" spans="1:14">
      <c r="A1162" t="s">
        <v>1166</v>
      </c>
      <c r="B1162" s="4">
        <v>45160</v>
      </c>
      <c r="C1162" t="s">
        <v>7835</v>
      </c>
      <c r="D1162" t="str">
        <f>VLOOKUP(Sales_Data!$C1162,tbl_Customers[],2,FALSE)</f>
        <v>Customer_214</v>
      </c>
      <c r="E1162" t="str">
        <f>VLOOKUP(tbl_Sales[[#This Row],[Customer_ID]],tbl_Customers[],5,0)</f>
        <v>North</v>
      </c>
      <c r="F1162" t="s">
        <v>8508</v>
      </c>
      <c r="G1162" t="str">
        <f>VLOOKUP(Sales_Data!$F1162,tbl_Products[],2,FALSE)</f>
        <v>Product_63</v>
      </c>
      <c r="H1162" t="str">
        <f>VLOOKUP(tbl_Sales[[#This Row],[Product_ID]],tbl_Products[],3,0)</f>
        <v>Electronics</v>
      </c>
      <c r="I1162">
        <v>8</v>
      </c>
      <c r="J1162" s="10">
        <f>VLOOKUP(tbl_Sales[[#This Row],[Product_ID]],tbl_Products[],4,0)</f>
        <v>40</v>
      </c>
      <c r="K1162" s="6">
        <v>42.07</v>
      </c>
      <c r="L1162" s="6">
        <f>tbl_Sales[[#This Row],[Price_per_Unit]]*tbl_Sales[[#This Row],[Quantity]]</f>
        <v>336.56</v>
      </c>
      <c r="M1162" s="6">
        <f>tbl_Sales[[#This Row],[Cost_per_Unit]]*tbl_Sales[[#This Row],[Quantity]]</f>
        <v>320</v>
      </c>
      <c r="N1162" s="6">
        <f>tbl_Sales[[#This Row],[Sales]]-tbl_Sales[[#This Row],[Total_Cost]]</f>
        <v>16.560000000000002</v>
      </c>
    </row>
    <row r="1163" spans="1:14">
      <c r="A1163" t="s">
        <v>1167</v>
      </c>
      <c r="B1163" s="4">
        <v>45091</v>
      </c>
      <c r="C1163" t="s">
        <v>7626</v>
      </c>
      <c r="D1163" t="str">
        <f>VLOOKUP(Sales_Data!$C1163,tbl_Customers[],2,FALSE)</f>
        <v>Customer_108</v>
      </c>
      <c r="E1163" t="str">
        <f>VLOOKUP(tbl_Sales[[#This Row],[Customer_ID]],tbl_Customers[],5,0)</f>
        <v>South</v>
      </c>
      <c r="F1163" t="s">
        <v>8523</v>
      </c>
      <c r="G1163" t="str">
        <f>VLOOKUP(Sales_Data!$F1163,tbl_Products[],2,FALSE)</f>
        <v>Product_32</v>
      </c>
      <c r="H1163" t="str">
        <f>VLOOKUP(tbl_Sales[[#This Row],[Product_ID]],tbl_Products[],3,0)</f>
        <v>Home Goods</v>
      </c>
      <c r="I1163">
        <v>9</v>
      </c>
      <c r="J1163" s="10">
        <f>VLOOKUP(tbl_Sales[[#This Row],[Product_ID]],tbl_Products[],4,0)</f>
        <v>24.03</v>
      </c>
      <c r="K1163" s="6">
        <v>98.17</v>
      </c>
      <c r="L1163" s="6">
        <f>tbl_Sales[[#This Row],[Price_per_Unit]]*tbl_Sales[[#This Row],[Quantity]]</f>
        <v>883.53</v>
      </c>
      <c r="M1163" s="6">
        <f>tbl_Sales[[#This Row],[Cost_per_Unit]]*tbl_Sales[[#This Row],[Quantity]]</f>
        <v>216.27</v>
      </c>
      <c r="N1163" s="6">
        <f>tbl_Sales[[#This Row],[Sales]]-tbl_Sales[[#This Row],[Total_Cost]]</f>
        <v>667.26</v>
      </c>
    </row>
    <row r="1164" spans="1:14">
      <c r="A1164" t="s">
        <v>1168</v>
      </c>
      <c r="B1164" s="4">
        <v>45023</v>
      </c>
      <c r="C1164" t="s">
        <v>7836</v>
      </c>
      <c r="D1164" t="str">
        <f>VLOOKUP(Sales_Data!$C1164,tbl_Customers[],2,FALSE)</f>
        <v>Customer_1101</v>
      </c>
      <c r="E1164" t="str">
        <f>VLOOKUP(tbl_Sales[[#This Row],[Customer_ID]],tbl_Customers[],5,0)</f>
        <v>West</v>
      </c>
      <c r="F1164" t="s">
        <v>8551</v>
      </c>
      <c r="G1164" t="str">
        <f>VLOOKUP(Sales_Data!$F1164,tbl_Products[],2,FALSE)</f>
        <v>Product_11</v>
      </c>
      <c r="H1164" t="str">
        <f>VLOOKUP(tbl_Sales[[#This Row],[Product_ID]],tbl_Products[],3,0)</f>
        <v>Health</v>
      </c>
      <c r="I1164">
        <v>9</v>
      </c>
      <c r="J1164" s="10">
        <f>VLOOKUP(tbl_Sales[[#This Row],[Product_ID]],tbl_Products[],4,0)</f>
        <v>11.76</v>
      </c>
      <c r="K1164" s="6">
        <v>55.26</v>
      </c>
      <c r="L1164" s="6">
        <f>tbl_Sales[[#This Row],[Price_per_Unit]]*tbl_Sales[[#This Row],[Quantity]]</f>
        <v>497.34</v>
      </c>
      <c r="M1164" s="6">
        <f>tbl_Sales[[#This Row],[Cost_per_Unit]]*tbl_Sales[[#This Row],[Quantity]]</f>
        <v>105.84</v>
      </c>
      <c r="N1164" s="6">
        <f>tbl_Sales[[#This Row],[Sales]]-tbl_Sales[[#This Row],[Total_Cost]]</f>
        <v>391.5</v>
      </c>
    </row>
    <row r="1165" spans="1:14">
      <c r="A1165" t="s">
        <v>1169</v>
      </c>
      <c r="B1165" s="4">
        <v>45284</v>
      </c>
      <c r="C1165" t="s">
        <v>7451</v>
      </c>
      <c r="D1165" t="str">
        <f>VLOOKUP(Sales_Data!$C1165,tbl_Customers[],2,FALSE)</f>
        <v>Customer_361</v>
      </c>
      <c r="E1165" t="str">
        <f>VLOOKUP(tbl_Sales[[#This Row],[Customer_ID]],tbl_Customers[],5,0)</f>
        <v>West</v>
      </c>
      <c r="F1165" t="s">
        <v>8503</v>
      </c>
      <c r="G1165" t="str">
        <f>VLOOKUP(Sales_Data!$F1165,tbl_Products[],2,FALSE)</f>
        <v>Product_19</v>
      </c>
      <c r="H1165" t="str">
        <f>VLOOKUP(tbl_Sales[[#This Row],[Product_ID]],tbl_Products[],3,0)</f>
        <v>Apparel</v>
      </c>
      <c r="I1165">
        <v>4</v>
      </c>
      <c r="J1165" s="10">
        <f>VLOOKUP(tbl_Sales[[#This Row],[Product_ID]],tbl_Products[],4,0)</f>
        <v>41.78</v>
      </c>
      <c r="K1165" s="6">
        <v>11.02</v>
      </c>
      <c r="L1165" s="6">
        <f>tbl_Sales[[#This Row],[Price_per_Unit]]*tbl_Sales[[#This Row],[Quantity]]</f>
        <v>44.08</v>
      </c>
      <c r="M1165" s="6">
        <f>tbl_Sales[[#This Row],[Cost_per_Unit]]*tbl_Sales[[#This Row],[Quantity]]</f>
        <v>167.12</v>
      </c>
      <c r="N1165" s="6">
        <f>tbl_Sales[[#This Row],[Sales]]-tbl_Sales[[#This Row],[Total_Cost]]</f>
        <v>-123.04</v>
      </c>
    </row>
    <row r="1166" spans="1:14">
      <c r="A1166" t="s">
        <v>1170</v>
      </c>
      <c r="B1166" s="4">
        <v>45049</v>
      </c>
      <c r="C1166" t="s">
        <v>7799</v>
      </c>
      <c r="D1166" t="str">
        <f>VLOOKUP(Sales_Data!$C1166,tbl_Customers[],2,FALSE)</f>
        <v>Customer_324</v>
      </c>
      <c r="E1166" t="str">
        <f>VLOOKUP(tbl_Sales[[#This Row],[Customer_ID]],tbl_Customers[],5,0)</f>
        <v>East</v>
      </c>
      <c r="F1166" t="s">
        <v>8555</v>
      </c>
      <c r="G1166" t="str">
        <f>VLOOKUP(Sales_Data!$F1166,tbl_Products[],2,FALSE)</f>
        <v>Product_52</v>
      </c>
      <c r="H1166" t="str">
        <f>VLOOKUP(tbl_Sales[[#This Row],[Product_ID]],tbl_Products[],3,0)</f>
        <v>Toys</v>
      </c>
      <c r="I1166">
        <v>1</v>
      </c>
      <c r="J1166" s="10">
        <f>VLOOKUP(tbl_Sales[[#This Row],[Product_ID]],tbl_Products[],4,0)</f>
        <v>46.58</v>
      </c>
      <c r="K1166" s="6">
        <v>9.3000000000000007</v>
      </c>
      <c r="L1166" s="6">
        <f>tbl_Sales[[#This Row],[Price_per_Unit]]*tbl_Sales[[#This Row],[Quantity]]</f>
        <v>9.3000000000000007</v>
      </c>
      <c r="M1166" s="6">
        <f>tbl_Sales[[#This Row],[Cost_per_Unit]]*tbl_Sales[[#This Row],[Quantity]]</f>
        <v>46.58</v>
      </c>
      <c r="N1166" s="6">
        <f>tbl_Sales[[#This Row],[Sales]]-tbl_Sales[[#This Row],[Total_Cost]]</f>
        <v>-37.28</v>
      </c>
    </row>
    <row r="1167" spans="1:14">
      <c r="A1167" t="s">
        <v>1171</v>
      </c>
      <c r="B1167" s="4">
        <v>45219</v>
      </c>
      <c r="C1167" t="s">
        <v>7231</v>
      </c>
      <c r="D1167" t="str">
        <f>VLOOKUP(Sales_Data!$C1167,tbl_Customers[],2,FALSE)</f>
        <v>Customer_60</v>
      </c>
      <c r="E1167" t="str">
        <f>VLOOKUP(tbl_Sales[[#This Row],[Customer_ID]],tbl_Customers[],5,0)</f>
        <v>North</v>
      </c>
      <c r="F1167" t="s">
        <v>8493</v>
      </c>
      <c r="G1167" t="str">
        <f>VLOOKUP(Sales_Data!$F1167,tbl_Products[],2,FALSE)</f>
        <v>Product_61</v>
      </c>
      <c r="H1167" t="str">
        <f>VLOOKUP(tbl_Sales[[#This Row],[Product_ID]],tbl_Products[],3,0)</f>
        <v>Health</v>
      </c>
      <c r="I1167">
        <v>6</v>
      </c>
      <c r="J1167" s="10">
        <f>VLOOKUP(tbl_Sales[[#This Row],[Product_ID]],tbl_Products[],4,0)</f>
        <v>47.78</v>
      </c>
      <c r="K1167" s="6">
        <v>10.16</v>
      </c>
      <c r="L1167" s="6">
        <f>tbl_Sales[[#This Row],[Price_per_Unit]]*tbl_Sales[[#This Row],[Quantity]]</f>
        <v>60.96</v>
      </c>
      <c r="M1167" s="6">
        <f>tbl_Sales[[#This Row],[Cost_per_Unit]]*tbl_Sales[[#This Row],[Quantity]]</f>
        <v>286.68</v>
      </c>
      <c r="N1167" s="6">
        <f>tbl_Sales[[#This Row],[Sales]]-tbl_Sales[[#This Row],[Total_Cost]]</f>
        <v>-225.72</v>
      </c>
    </row>
    <row r="1168" spans="1:14">
      <c r="A1168" t="s">
        <v>1172</v>
      </c>
      <c r="B1168" s="4">
        <v>45123</v>
      </c>
      <c r="C1168" t="s">
        <v>7611</v>
      </c>
      <c r="D1168" t="str">
        <f>VLOOKUP(Sales_Data!$C1168,tbl_Customers[],2,FALSE)</f>
        <v>Customer_994</v>
      </c>
      <c r="E1168" t="str">
        <f>VLOOKUP(tbl_Sales[[#This Row],[Customer_ID]],tbl_Customers[],5,0)</f>
        <v>West</v>
      </c>
      <c r="F1168" t="s">
        <v>8516</v>
      </c>
      <c r="G1168" t="str">
        <f>VLOOKUP(Sales_Data!$F1168,tbl_Products[],2,FALSE)</f>
        <v>Product_67</v>
      </c>
      <c r="H1168" t="str">
        <f>VLOOKUP(tbl_Sales[[#This Row],[Product_ID]],tbl_Products[],3,0)</f>
        <v>Toys</v>
      </c>
      <c r="I1168">
        <v>1</v>
      </c>
      <c r="J1168" s="10">
        <f>VLOOKUP(tbl_Sales[[#This Row],[Product_ID]],tbl_Products[],4,0)</f>
        <v>13.68</v>
      </c>
      <c r="K1168" s="6">
        <v>66.19</v>
      </c>
      <c r="L1168" s="6">
        <f>tbl_Sales[[#This Row],[Price_per_Unit]]*tbl_Sales[[#This Row],[Quantity]]</f>
        <v>66.19</v>
      </c>
      <c r="M1168" s="6">
        <f>tbl_Sales[[#This Row],[Cost_per_Unit]]*tbl_Sales[[#This Row],[Quantity]]</f>
        <v>13.68</v>
      </c>
      <c r="N1168" s="6">
        <f>tbl_Sales[[#This Row],[Sales]]-tbl_Sales[[#This Row],[Total_Cost]]</f>
        <v>52.51</v>
      </c>
    </row>
    <row r="1169" spans="1:14">
      <c r="A1169" t="s">
        <v>1173</v>
      </c>
      <c r="B1169" s="4">
        <v>45046</v>
      </c>
      <c r="C1169" t="s">
        <v>7837</v>
      </c>
      <c r="D1169" t="str">
        <f>VLOOKUP(Sales_Data!$C1169,tbl_Customers[],2,FALSE)</f>
        <v>Customer_1055</v>
      </c>
      <c r="E1169" t="str">
        <f>VLOOKUP(tbl_Sales[[#This Row],[Customer_ID]],tbl_Customers[],5,0)</f>
        <v>West</v>
      </c>
      <c r="F1169" t="s">
        <v>8497</v>
      </c>
      <c r="G1169" t="str">
        <f>VLOOKUP(Sales_Data!$F1169,tbl_Products[],2,FALSE)</f>
        <v>Product_73</v>
      </c>
      <c r="H1169" t="str">
        <f>VLOOKUP(tbl_Sales[[#This Row],[Product_ID]],tbl_Products[],3,0)</f>
        <v>Apparel</v>
      </c>
      <c r="I1169">
        <v>5</v>
      </c>
      <c r="J1169" s="10">
        <f>VLOOKUP(tbl_Sales[[#This Row],[Product_ID]],tbl_Products[],4,0)</f>
        <v>1.21</v>
      </c>
      <c r="K1169" s="6">
        <v>91.25</v>
      </c>
      <c r="L1169" s="6">
        <f>tbl_Sales[[#This Row],[Price_per_Unit]]*tbl_Sales[[#This Row],[Quantity]]</f>
        <v>456.25</v>
      </c>
      <c r="M1169" s="6">
        <f>tbl_Sales[[#This Row],[Cost_per_Unit]]*tbl_Sales[[#This Row],[Quantity]]</f>
        <v>6.05</v>
      </c>
      <c r="N1169" s="6">
        <f>tbl_Sales[[#This Row],[Sales]]-tbl_Sales[[#This Row],[Total_Cost]]</f>
        <v>450.2</v>
      </c>
    </row>
    <row r="1170" spans="1:14">
      <c r="A1170" t="s">
        <v>1174</v>
      </c>
      <c r="B1170" s="4">
        <v>45137</v>
      </c>
      <c r="C1170" t="s">
        <v>7314</v>
      </c>
      <c r="D1170" t="str">
        <f>VLOOKUP(Sales_Data!$C1170,tbl_Customers[],2,FALSE)</f>
        <v>Customer_238</v>
      </c>
      <c r="E1170" t="str">
        <f>VLOOKUP(tbl_Sales[[#This Row],[Customer_ID]],tbl_Customers[],5,0)</f>
        <v>West</v>
      </c>
      <c r="F1170" t="s">
        <v>8499</v>
      </c>
      <c r="G1170" t="str">
        <f>VLOOKUP(Sales_Data!$F1170,tbl_Products[],2,FALSE)</f>
        <v>Product_30</v>
      </c>
      <c r="H1170" t="str">
        <f>VLOOKUP(tbl_Sales[[#This Row],[Product_ID]],tbl_Products[],3,0)</f>
        <v>Apparel</v>
      </c>
      <c r="I1170">
        <v>8</v>
      </c>
      <c r="J1170" s="10">
        <f>VLOOKUP(tbl_Sales[[#This Row],[Product_ID]],tbl_Products[],4,0)</f>
        <v>49.21</v>
      </c>
      <c r="K1170" s="6">
        <v>97.78</v>
      </c>
      <c r="L1170" s="6">
        <f>tbl_Sales[[#This Row],[Price_per_Unit]]*tbl_Sales[[#This Row],[Quantity]]</f>
        <v>782.24</v>
      </c>
      <c r="M1170" s="6">
        <f>tbl_Sales[[#This Row],[Cost_per_Unit]]*tbl_Sales[[#This Row],[Quantity]]</f>
        <v>393.68</v>
      </c>
      <c r="N1170" s="6">
        <f>tbl_Sales[[#This Row],[Sales]]-tbl_Sales[[#This Row],[Total_Cost]]</f>
        <v>388.56</v>
      </c>
    </row>
    <row r="1171" spans="1:14">
      <c r="A1171" t="s">
        <v>1175</v>
      </c>
      <c r="B1171" s="4">
        <v>44949</v>
      </c>
      <c r="C1171" t="s">
        <v>7357</v>
      </c>
      <c r="D1171" t="str">
        <f>VLOOKUP(Sales_Data!$C1171,tbl_Customers[],2,FALSE)</f>
        <v>Customer_146</v>
      </c>
      <c r="E1171" t="str">
        <f>VLOOKUP(tbl_Sales[[#This Row],[Customer_ID]],tbl_Customers[],5,0)</f>
        <v>South</v>
      </c>
      <c r="F1171" t="s">
        <v>8564</v>
      </c>
      <c r="G1171" t="str">
        <f>VLOOKUP(Sales_Data!$F1171,tbl_Products[],2,FALSE)</f>
        <v>Product_8</v>
      </c>
      <c r="H1171" t="str">
        <f>VLOOKUP(tbl_Sales[[#This Row],[Product_ID]],tbl_Products[],3,0)</f>
        <v>Electronics</v>
      </c>
      <c r="I1171">
        <v>6</v>
      </c>
      <c r="J1171" s="10">
        <f>VLOOKUP(tbl_Sales[[#This Row],[Product_ID]],tbl_Products[],4,0)</f>
        <v>22.03</v>
      </c>
      <c r="K1171" s="6">
        <v>47.1</v>
      </c>
      <c r="L1171" s="6">
        <f>tbl_Sales[[#This Row],[Price_per_Unit]]*tbl_Sales[[#This Row],[Quantity]]</f>
        <v>282.60000000000002</v>
      </c>
      <c r="M1171" s="6">
        <f>tbl_Sales[[#This Row],[Cost_per_Unit]]*tbl_Sales[[#This Row],[Quantity]]</f>
        <v>132.18</v>
      </c>
      <c r="N1171" s="6">
        <f>tbl_Sales[[#This Row],[Sales]]-tbl_Sales[[#This Row],[Total_Cost]]</f>
        <v>150.42000000000002</v>
      </c>
    </row>
    <row r="1172" spans="1:14">
      <c r="A1172" t="s">
        <v>1176</v>
      </c>
      <c r="B1172" s="4">
        <v>45089</v>
      </c>
      <c r="C1172" t="s">
        <v>7496</v>
      </c>
      <c r="D1172" t="str">
        <f>VLOOKUP(Sales_Data!$C1172,tbl_Customers[],2,FALSE)</f>
        <v>Customer_482</v>
      </c>
      <c r="E1172" t="str">
        <f>VLOOKUP(tbl_Sales[[#This Row],[Customer_ID]],tbl_Customers[],5,0)</f>
        <v>South</v>
      </c>
      <c r="F1172" t="s">
        <v>8521</v>
      </c>
      <c r="G1172" t="str">
        <f>VLOOKUP(Sales_Data!$F1172,tbl_Products[],2,FALSE)</f>
        <v>Product_64</v>
      </c>
      <c r="H1172" t="str">
        <f>VLOOKUP(tbl_Sales[[#This Row],[Product_ID]],tbl_Products[],3,0)</f>
        <v>Home Goods</v>
      </c>
      <c r="I1172">
        <v>2</v>
      </c>
      <c r="J1172" s="10">
        <f>VLOOKUP(tbl_Sales[[#This Row],[Product_ID]],tbl_Products[],4,0)</f>
        <v>16.21</v>
      </c>
      <c r="K1172" s="6">
        <v>20.48</v>
      </c>
      <c r="L1172" s="6">
        <f>tbl_Sales[[#This Row],[Price_per_Unit]]*tbl_Sales[[#This Row],[Quantity]]</f>
        <v>40.96</v>
      </c>
      <c r="M1172" s="6">
        <f>tbl_Sales[[#This Row],[Cost_per_Unit]]*tbl_Sales[[#This Row],[Quantity]]</f>
        <v>32.42</v>
      </c>
      <c r="N1172" s="6">
        <f>tbl_Sales[[#This Row],[Sales]]-tbl_Sales[[#This Row],[Total_Cost]]</f>
        <v>8.5399999999999991</v>
      </c>
    </row>
    <row r="1173" spans="1:14">
      <c r="A1173" t="s">
        <v>1177</v>
      </c>
      <c r="B1173" s="4">
        <v>45169</v>
      </c>
      <c r="C1173" t="s">
        <v>7517</v>
      </c>
      <c r="D1173" t="str">
        <f>VLOOKUP(Sales_Data!$C1173,tbl_Customers[],2,FALSE)</f>
        <v>Customer_1478</v>
      </c>
      <c r="E1173" t="str">
        <f>VLOOKUP(tbl_Sales[[#This Row],[Customer_ID]],tbl_Customers[],5,0)</f>
        <v>West</v>
      </c>
      <c r="F1173" t="s">
        <v>8511</v>
      </c>
      <c r="G1173" t="str">
        <f>VLOOKUP(Sales_Data!$F1173,tbl_Products[],2,FALSE)</f>
        <v>Product_33</v>
      </c>
      <c r="H1173" t="str">
        <f>VLOOKUP(tbl_Sales[[#This Row],[Product_ID]],tbl_Products[],3,0)</f>
        <v>Electronics</v>
      </c>
      <c r="I1173">
        <v>7</v>
      </c>
      <c r="J1173" s="10">
        <f>VLOOKUP(tbl_Sales[[#This Row],[Product_ID]],tbl_Products[],4,0)</f>
        <v>45.26</v>
      </c>
      <c r="K1173" s="6">
        <v>32.24</v>
      </c>
      <c r="L1173" s="6">
        <f>tbl_Sales[[#This Row],[Price_per_Unit]]*tbl_Sales[[#This Row],[Quantity]]</f>
        <v>225.68</v>
      </c>
      <c r="M1173" s="6">
        <f>tbl_Sales[[#This Row],[Cost_per_Unit]]*tbl_Sales[[#This Row],[Quantity]]</f>
        <v>316.82</v>
      </c>
      <c r="N1173" s="6">
        <f>tbl_Sales[[#This Row],[Sales]]-tbl_Sales[[#This Row],[Total_Cost]]</f>
        <v>-91.139999999999986</v>
      </c>
    </row>
    <row r="1174" spans="1:14">
      <c r="A1174" t="s">
        <v>1178</v>
      </c>
      <c r="B1174" s="4">
        <v>45288</v>
      </c>
      <c r="C1174" t="s">
        <v>7838</v>
      </c>
      <c r="D1174" t="str">
        <f>VLOOKUP(Sales_Data!$C1174,tbl_Customers[],2,FALSE)</f>
        <v>Customer_911</v>
      </c>
      <c r="E1174" t="str">
        <f>VLOOKUP(tbl_Sales[[#This Row],[Customer_ID]],tbl_Customers[],5,0)</f>
        <v>East</v>
      </c>
      <c r="F1174" t="s">
        <v>8519</v>
      </c>
      <c r="G1174" t="str">
        <f>VLOOKUP(Sales_Data!$F1174,tbl_Products[],2,FALSE)</f>
        <v>Product_53</v>
      </c>
      <c r="H1174" t="str">
        <f>VLOOKUP(tbl_Sales[[#This Row],[Product_ID]],tbl_Products[],3,0)</f>
        <v>Electronics</v>
      </c>
      <c r="I1174">
        <v>3</v>
      </c>
      <c r="J1174" s="10">
        <f>VLOOKUP(tbl_Sales[[#This Row],[Product_ID]],tbl_Products[],4,0)</f>
        <v>21.34</v>
      </c>
      <c r="K1174" s="6">
        <v>12.62</v>
      </c>
      <c r="L1174" s="6">
        <f>tbl_Sales[[#This Row],[Price_per_Unit]]*tbl_Sales[[#This Row],[Quantity]]</f>
        <v>37.86</v>
      </c>
      <c r="M1174" s="6">
        <f>tbl_Sales[[#This Row],[Cost_per_Unit]]*tbl_Sales[[#This Row],[Quantity]]</f>
        <v>64.02</v>
      </c>
      <c r="N1174" s="6">
        <f>tbl_Sales[[#This Row],[Sales]]-tbl_Sales[[#This Row],[Total_Cost]]</f>
        <v>-26.159999999999997</v>
      </c>
    </row>
    <row r="1175" spans="1:14">
      <c r="A1175" t="s">
        <v>1179</v>
      </c>
      <c r="B1175" s="4">
        <v>45122</v>
      </c>
      <c r="C1175" t="s">
        <v>7372</v>
      </c>
      <c r="D1175" t="str">
        <f>VLOOKUP(Sales_Data!$C1175,tbl_Customers[],2,FALSE)</f>
        <v>Customer_1214</v>
      </c>
      <c r="E1175" t="str">
        <f>VLOOKUP(tbl_Sales[[#This Row],[Customer_ID]],tbl_Customers[],5,0)</f>
        <v>West</v>
      </c>
      <c r="F1175" t="s">
        <v>8536</v>
      </c>
      <c r="G1175" t="str">
        <f>VLOOKUP(Sales_Data!$F1175,tbl_Products[],2,FALSE)</f>
        <v>Product_40</v>
      </c>
      <c r="H1175" t="str">
        <f>VLOOKUP(tbl_Sales[[#This Row],[Product_ID]],tbl_Products[],3,0)</f>
        <v>Health</v>
      </c>
      <c r="I1175">
        <v>5</v>
      </c>
      <c r="J1175" s="10">
        <f>VLOOKUP(tbl_Sales[[#This Row],[Product_ID]],tbl_Products[],4,0)</f>
        <v>30.96</v>
      </c>
      <c r="K1175" s="6">
        <v>50.37</v>
      </c>
      <c r="L1175" s="6">
        <f>tbl_Sales[[#This Row],[Price_per_Unit]]*tbl_Sales[[#This Row],[Quantity]]</f>
        <v>251.85</v>
      </c>
      <c r="M1175" s="6">
        <f>tbl_Sales[[#This Row],[Cost_per_Unit]]*tbl_Sales[[#This Row],[Quantity]]</f>
        <v>154.80000000000001</v>
      </c>
      <c r="N1175" s="6">
        <f>tbl_Sales[[#This Row],[Sales]]-tbl_Sales[[#This Row],[Total_Cost]]</f>
        <v>97.049999999999983</v>
      </c>
    </row>
    <row r="1176" spans="1:14">
      <c r="A1176" t="s">
        <v>1180</v>
      </c>
      <c r="B1176" s="4">
        <v>45124</v>
      </c>
      <c r="C1176" t="s">
        <v>7567</v>
      </c>
      <c r="D1176" t="str">
        <f>VLOOKUP(Sales_Data!$C1176,tbl_Customers[],2,FALSE)</f>
        <v>Customer_1188</v>
      </c>
      <c r="E1176" t="str">
        <f>VLOOKUP(tbl_Sales[[#This Row],[Customer_ID]],tbl_Customers[],5,0)</f>
        <v>West</v>
      </c>
      <c r="F1176" t="s">
        <v>8538</v>
      </c>
      <c r="G1176" t="str">
        <f>VLOOKUP(Sales_Data!$F1176,tbl_Products[],2,FALSE)</f>
        <v>Product_44</v>
      </c>
      <c r="H1176" t="str">
        <f>VLOOKUP(tbl_Sales[[#This Row],[Product_ID]],tbl_Products[],3,0)</f>
        <v>Electronics</v>
      </c>
      <c r="I1176">
        <v>5</v>
      </c>
      <c r="J1176" s="10">
        <f>VLOOKUP(tbl_Sales[[#This Row],[Product_ID]],tbl_Products[],4,0)</f>
        <v>39.729999999999997</v>
      </c>
      <c r="K1176" s="6">
        <v>92.39</v>
      </c>
      <c r="L1176" s="6">
        <f>tbl_Sales[[#This Row],[Price_per_Unit]]*tbl_Sales[[#This Row],[Quantity]]</f>
        <v>461.95</v>
      </c>
      <c r="M1176" s="6">
        <f>tbl_Sales[[#This Row],[Cost_per_Unit]]*tbl_Sales[[#This Row],[Quantity]]</f>
        <v>198.64999999999998</v>
      </c>
      <c r="N1176" s="6">
        <f>tbl_Sales[[#This Row],[Sales]]-tbl_Sales[[#This Row],[Total_Cost]]</f>
        <v>263.3</v>
      </c>
    </row>
    <row r="1177" spans="1:14">
      <c r="A1177" t="s">
        <v>1181</v>
      </c>
      <c r="B1177" s="4">
        <v>45266</v>
      </c>
      <c r="C1177" t="s">
        <v>7419</v>
      </c>
      <c r="D1177" t="str">
        <f>VLOOKUP(Sales_Data!$C1177,tbl_Customers[],2,FALSE)</f>
        <v>Customer_668</v>
      </c>
      <c r="E1177" t="str">
        <f>VLOOKUP(tbl_Sales[[#This Row],[Customer_ID]],tbl_Customers[],5,0)</f>
        <v>North</v>
      </c>
      <c r="F1177" t="s">
        <v>8542</v>
      </c>
      <c r="G1177" t="str">
        <f>VLOOKUP(Sales_Data!$F1177,tbl_Products[],2,FALSE)</f>
        <v>Product_20</v>
      </c>
      <c r="H1177" t="str">
        <f>VLOOKUP(tbl_Sales[[#This Row],[Product_ID]],tbl_Products[],3,0)</f>
        <v>Electronics</v>
      </c>
      <c r="I1177">
        <v>7</v>
      </c>
      <c r="J1177" s="10">
        <f>VLOOKUP(tbl_Sales[[#This Row],[Product_ID]],tbl_Products[],4,0)</f>
        <v>19.98</v>
      </c>
      <c r="K1177" s="6">
        <v>25.56</v>
      </c>
      <c r="L1177" s="6">
        <f>tbl_Sales[[#This Row],[Price_per_Unit]]*tbl_Sales[[#This Row],[Quantity]]</f>
        <v>178.92</v>
      </c>
      <c r="M1177" s="6">
        <f>tbl_Sales[[#This Row],[Cost_per_Unit]]*tbl_Sales[[#This Row],[Quantity]]</f>
        <v>139.86000000000001</v>
      </c>
      <c r="N1177" s="6">
        <f>tbl_Sales[[#This Row],[Sales]]-tbl_Sales[[#This Row],[Total_Cost]]</f>
        <v>39.059999999999974</v>
      </c>
    </row>
    <row r="1178" spans="1:14">
      <c r="A1178" t="s">
        <v>1182</v>
      </c>
      <c r="B1178" s="4">
        <v>45260</v>
      </c>
      <c r="C1178" t="s">
        <v>7839</v>
      </c>
      <c r="D1178" t="str">
        <f>VLOOKUP(Sales_Data!$C1178,tbl_Customers[],2,FALSE)</f>
        <v>Customer_859</v>
      </c>
      <c r="E1178" t="str">
        <f>VLOOKUP(tbl_Sales[[#This Row],[Customer_ID]],tbl_Customers[],5,0)</f>
        <v>North</v>
      </c>
      <c r="F1178" t="s">
        <v>8552</v>
      </c>
      <c r="G1178" t="str">
        <f>VLOOKUP(Sales_Data!$F1178,tbl_Products[],2,FALSE)</f>
        <v>Product_5</v>
      </c>
      <c r="H1178" t="str">
        <f>VLOOKUP(tbl_Sales[[#This Row],[Product_ID]],tbl_Products[],3,0)</f>
        <v>Health</v>
      </c>
      <c r="I1178">
        <v>2</v>
      </c>
      <c r="J1178" s="10">
        <f>VLOOKUP(tbl_Sales[[#This Row],[Product_ID]],tbl_Products[],4,0)</f>
        <v>35.39</v>
      </c>
      <c r="K1178" s="6">
        <v>43.36</v>
      </c>
      <c r="L1178" s="6">
        <f>tbl_Sales[[#This Row],[Price_per_Unit]]*tbl_Sales[[#This Row],[Quantity]]</f>
        <v>86.72</v>
      </c>
      <c r="M1178" s="6">
        <f>tbl_Sales[[#This Row],[Cost_per_Unit]]*tbl_Sales[[#This Row],[Quantity]]</f>
        <v>70.78</v>
      </c>
      <c r="N1178" s="6">
        <f>tbl_Sales[[#This Row],[Sales]]-tbl_Sales[[#This Row],[Total_Cost]]</f>
        <v>15.939999999999998</v>
      </c>
    </row>
    <row r="1179" spans="1:14">
      <c r="A1179" t="s">
        <v>1183</v>
      </c>
      <c r="B1179" s="4">
        <v>45004</v>
      </c>
      <c r="C1179" t="s">
        <v>7840</v>
      </c>
      <c r="D1179" t="str">
        <f>VLOOKUP(Sales_Data!$C1179,tbl_Customers[],2,FALSE)</f>
        <v>Customer_408</v>
      </c>
      <c r="E1179" t="str">
        <f>VLOOKUP(tbl_Sales[[#This Row],[Customer_ID]],tbl_Customers[],5,0)</f>
        <v>West</v>
      </c>
      <c r="F1179" t="s">
        <v>8556</v>
      </c>
      <c r="G1179" t="str">
        <f>VLOOKUP(Sales_Data!$F1179,tbl_Products[],2,FALSE)</f>
        <v>Product_42</v>
      </c>
      <c r="H1179" t="str">
        <f>VLOOKUP(tbl_Sales[[#This Row],[Product_ID]],tbl_Products[],3,0)</f>
        <v>Electronics</v>
      </c>
      <c r="I1179">
        <v>8</v>
      </c>
      <c r="J1179" s="10">
        <f>VLOOKUP(tbl_Sales[[#This Row],[Product_ID]],tbl_Products[],4,0)</f>
        <v>28.03</v>
      </c>
      <c r="K1179" s="6">
        <v>74.7</v>
      </c>
      <c r="L1179" s="6">
        <f>tbl_Sales[[#This Row],[Price_per_Unit]]*tbl_Sales[[#This Row],[Quantity]]</f>
        <v>597.6</v>
      </c>
      <c r="M1179" s="6">
        <f>tbl_Sales[[#This Row],[Cost_per_Unit]]*tbl_Sales[[#This Row],[Quantity]]</f>
        <v>224.24</v>
      </c>
      <c r="N1179" s="6">
        <f>tbl_Sales[[#This Row],[Sales]]-tbl_Sales[[#This Row],[Total_Cost]]</f>
        <v>373.36</v>
      </c>
    </row>
    <row r="1180" spans="1:14">
      <c r="A1180" t="s">
        <v>1184</v>
      </c>
      <c r="B1180" s="4">
        <v>45180</v>
      </c>
      <c r="C1180" t="s">
        <v>7841</v>
      </c>
      <c r="D1180" t="str">
        <f>VLOOKUP(Sales_Data!$C1180,tbl_Customers[],2,FALSE)</f>
        <v>Customer_1387</v>
      </c>
      <c r="E1180" t="str">
        <f>VLOOKUP(tbl_Sales[[#This Row],[Customer_ID]],tbl_Customers[],5,0)</f>
        <v>South</v>
      </c>
      <c r="F1180" t="s">
        <v>8497</v>
      </c>
      <c r="G1180" t="str">
        <f>VLOOKUP(Sales_Data!$F1180,tbl_Products[],2,FALSE)</f>
        <v>Product_73</v>
      </c>
      <c r="H1180" t="str">
        <f>VLOOKUP(tbl_Sales[[#This Row],[Product_ID]],tbl_Products[],3,0)</f>
        <v>Apparel</v>
      </c>
      <c r="I1180">
        <v>7</v>
      </c>
      <c r="J1180" s="10">
        <f>VLOOKUP(tbl_Sales[[#This Row],[Product_ID]],tbl_Products[],4,0)</f>
        <v>1.21</v>
      </c>
      <c r="K1180" s="6">
        <v>70.680000000000007</v>
      </c>
      <c r="L1180" s="6">
        <f>tbl_Sales[[#This Row],[Price_per_Unit]]*tbl_Sales[[#This Row],[Quantity]]</f>
        <v>494.76000000000005</v>
      </c>
      <c r="M1180" s="6">
        <f>tbl_Sales[[#This Row],[Cost_per_Unit]]*tbl_Sales[[#This Row],[Quantity]]</f>
        <v>8.4699999999999989</v>
      </c>
      <c r="N1180" s="6">
        <f>tbl_Sales[[#This Row],[Sales]]-tbl_Sales[[#This Row],[Total_Cost]]</f>
        <v>486.29000000000008</v>
      </c>
    </row>
    <row r="1181" spans="1:14">
      <c r="A1181" t="s">
        <v>1185</v>
      </c>
      <c r="B1181" s="4">
        <v>44945</v>
      </c>
      <c r="C1181" t="s">
        <v>7419</v>
      </c>
      <c r="D1181" t="str">
        <f>VLOOKUP(Sales_Data!$C1181,tbl_Customers[],2,FALSE)</f>
        <v>Customer_668</v>
      </c>
      <c r="E1181" t="str">
        <f>VLOOKUP(tbl_Sales[[#This Row],[Customer_ID]],tbl_Customers[],5,0)</f>
        <v>North</v>
      </c>
      <c r="F1181" t="s">
        <v>8519</v>
      </c>
      <c r="G1181" t="str">
        <f>VLOOKUP(Sales_Data!$F1181,tbl_Products[],2,FALSE)</f>
        <v>Product_53</v>
      </c>
      <c r="H1181" t="str">
        <f>VLOOKUP(tbl_Sales[[#This Row],[Product_ID]],tbl_Products[],3,0)</f>
        <v>Electronics</v>
      </c>
      <c r="I1181">
        <v>8</v>
      </c>
      <c r="J1181" s="10">
        <f>VLOOKUP(tbl_Sales[[#This Row],[Product_ID]],tbl_Products[],4,0)</f>
        <v>21.34</v>
      </c>
      <c r="K1181" s="6">
        <v>10.43</v>
      </c>
      <c r="L1181" s="6">
        <f>tbl_Sales[[#This Row],[Price_per_Unit]]*tbl_Sales[[#This Row],[Quantity]]</f>
        <v>83.44</v>
      </c>
      <c r="M1181" s="6">
        <f>tbl_Sales[[#This Row],[Cost_per_Unit]]*tbl_Sales[[#This Row],[Quantity]]</f>
        <v>170.72</v>
      </c>
      <c r="N1181" s="6">
        <f>tbl_Sales[[#This Row],[Sales]]-tbl_Sales[[#This Row],[Total_Cost]]</f>
        <v>-87.28</v>
      </c>
    </row>
    <row r="1182" spans="1:14">
      <c r="A1182" t="s">
        <v>1186</v>
      </c>
      <c r="B1182" s="4">
        <v>44991</v>
      </c>
      <c r="C1182" t="s">
        <v>7842</v>
      </c>
      <c r="D1182" t="str">
        <f>VLOOKUP(Sales_Data!$C1182,tbl_Customers[],2,FALSE)</f>
        <v>Customer_472</v>
      </c>
      <c r="E1182" t="str">
        <f>VLOOKUP(tbl_Sales[[#This Row],[Customer_ID]],tbl_Customers[],5,0)</f>
        <v>West</v>
      </c>
      <c r="F1182" t="s">
        <v>8548</v>
      </c>
      <c r="G1182" t="str">
        <f>VLOOKUP(Sales_Data!$F1182,tbl_Products[],2,FALSE)</f>
        <v>Product_1</v>
      </c>
      <c r="H1182" t="str">
        <f>VLOOKUP(tbl_Sales[[#This Row],[Product_ID]],tbl_Products[],3,0)</f>
        <v>Apparel</v>
      </c>
      <c r="I1182">
        <v>8</v>
      </c>
      <c r="J1182" s="10">
        <f>VLOOKUP(tbl_Sales[[#This Row],[Product_ID]],tbl_Products[],4,0)</f>
        <v>21.45</v>
      </c>
      <c r="K1182" s="6">
        <v>83.13</v>
      </c>
      <c r="L1182" s="6">
        <f>tbl_Sales[[#This Row],[Price_per_Unit]]*tbl_Sales[[#This Row],[Quantity]]</f>
        <v>665.04</v>
      </c>
      <c r="M1182" s="6">
        <f>tbl_Sales[[#This Row],[Cost_per_Unit]]*tbl_Sales[[#This Row],[Quantity]]</f>
        <v>171.6</v>
      </c>
      <c r="N1182" s="6">
        <f>tbl_Sales[[#This Row],[Sales]]-tbl_Sales[[#This Row],[Total_Cost]]</f>
        <v>493.43999999999994</v>
      </c>
    </row>
    <row r="1183" spans="1:14">
      <c r="A1183" t="s">
        <v>1187</v>
      </c>
      <c r="B1183" s="4">
        <v>45184</v>
      </c>
      <c r="C1183" t="s">
        <v>7843</v>
      </c>
      <c r="D1183" t="str">
        <f>VLOOKUP(Sales_Data!$C1183,tbl_Customers[],2,FALSE)</f>
        <v>Customer_226</v>
      </c>
      <c r="E1183" t="str">
        <f>VLOOKUP(tbl_Sales[[#This Row],[Customer_ID]],tbl_Customers[],5,0)</f>
        <v>South</v>
      </c>
      <c r="F1183" t="s">
        <v>8518</v>
      </c>
      <c r="G1183" t="str">
        <f>VLOOKUP(Sales_Data!$F1183,tbl_Products[],2,FALSE)</f>
        <v>Product_35</v>
      </c>
      <c r="H1183" t="str">
        <f>VLOOKUP(tbl_Sales[[#This Row],[Product_ID]],tbl_Products[],3,0)</f>
        <v>Toys</v>
      </c>
      <c r="I1183">
        <v>9</v>
      </c>
      <c r="J1183" s="10">
        <f>VLOOKUP(tbl_Sales[[#This Row],[Product_ID]],tbl_Products[],4,0)</f>
        <v>40.75</v>
      </c>
      <c r="K1183" s="6">
        <v>89.37</v>
      </c>
      <c r="L1183" s="6">
        <f>tbl_Sales[[#This Row],[Price_per_Unit]]*tbl_Sales[[#This Row],[Quantity]]</f>
        <v>804.33</v>
      </c>
      <c r="M1183" s="6">
        <f>tbl_Sales[[#This Row],[Cost_per_Unit]]*tbl_Sales[[#This Row],[Quantity]]</f>
        <v>366.75</v>
      </c>
      <c r="N1183" s="6">
        <f>tbl_Sales[[#This Row],[Sales]]-tbl_Sales[[#This Row],[Total_Cost]]</f>
        <v>437.58000000000004</v>
      </c>
    </row>
    <row r="1184" spans="1:14">
      <c r="A1184" t="s">
        <v>1188</v>
      </c>
      <c r="B1184" s="4">
        <v>45229</v>
      </c>
      <c r="C1184" t="s">
        <v>7419</v>
      </c>
      <c r="D1184" t="str">
        <f>VLOOKUP(Sales_Data!$C1184,tbl_Customers[],2,FALSE)</f>
        <v>Customer_668</v>
      </c>
      <c r="E1184" t="str">
        <f>VLOOKUP(tbl_Sales[[#This Row],[Customer_ID]],tbl_Customers[],5,0)</f>
        <v>North</v>
      </c>
      <c r="F1184" t="s">
        <v>8526</v>
      </c>
      <c r="G1184" t="str">
        <f>VLOOKUP(Sales_Data!$F1184,tbl_Products[],2,FALSE)</f>
        <v>Product_27</v>
      </c>
      <c r="H1184" t="str">
        <f>VLOOKUP(tbl_Sales[[#This Row],[Product_ID]],tbl_Products[],3,0)</f>
        <v>Home Goods</v>
      </c>
      <c r="I1184">
        <v>5</v>
      </c>
      <c r="J1184" s="10">
        <f>VLOOKUP(tbl_Sales[[#This Row],[Product_ID]],tbl_Products[],4,0)</f>
        <v>35.53</v>
      </c>
      <c r="K1184" s="6">
        <v>80.56</v>
      </c>
      <c r="L1184" s="6">
        <f>tbl_Sales[[#This Row],[Price_per_Unit]]*tbl_Sales[[#This Row],[Quantity]]</f>
        <v>402.8</v>
      </c>
      <c r="M1184" s="6">
        <f>tbl_Sales[[#This Row],[Cost_per_Unit]]*tbl_Sales[[#This Row],[Quantity]]</f>
        <v>177.65</v>
      </c>
      <c r="N1184" s="6">
        <f>tbl_Sales[[#This Row],[Sales]]-tbl_Sales[[#This Row],[Total_Cost]]</f>
        <v>225.15</v>
      </c>
    </row>
    <row r="1185" spans="1:14">
      <c r="A1185" t="s">
        <v>1189</v>
      </c>
      <c r="B1185" s="4">
        <v>45096</v>
      </c>
      <c r="C1185" t="s">
        <v>7844</v>
      </c>
      <c r="D1185" t="str">
        <f>VLOOKUP(Sales_Data!$C1185,tbl_Customers[],2,FALSE)</f>
        <v>Customer_467</v>
      </c>
      <c r="E1185" t="str">
        <f>VLOOKUP(tbl_Sales[[#This Row],[Customer_ID]],tbl_Customers[],5,0)</f>
        <v>West</v>
      </c>
      <c r="F1185" t="s">
        <v>8543</v>
      </c>
      <c r="G1185" t="str">
        <f>VLOOKUP(Sales_Data!$F1185,tbl_Products[],2,FALSE)</f>
        <v>Product_72</v>
      </c>
      <c r="H1185" t="str">
        <f>VLOOKUP(tbl_Sales[[#This Row],[Product_ID]],tbl_Products[],3,0)</f>
        <v>Toys</v>
      </c>
      <c r="I1185">
        <v>5</v>
      </c>
      <c r="J1185" s="10">
        <f>VLOOKUP(tbl_Sales[[#This Row],[Product_ID]],tbl_Products[],4,0)</f>
        <v>23.2</v>
      </c>
      <c r="K1185" s="6">
        <v>38.64</v>
      </c>
      <c r="L1185" s="6">
        <f>tbl_Sales[[#This Row],[Price_per_Unit]]*tbl_Sales[[#This Row],[Quantity]]</f>
        <v>193.2</v>
      </c>
      <c r="M1185" s="6">
        <f>tbl_Sales[[#This Row],[Cost_per_Unit]]*tbl_Sales[[#This Row],[Quantity]]</f>
        <v>116</v>
      </c>
      <c r="N1185" s="6">
        <f>tbl_Sales[[#This Row],[Sales]]-tbl_Sales[[#This Row],[Total_Cost]]</f>
        <v>77.199999999999989</v>
      </c>
    </row>
    <row r="1186" spans="1:14">
      <c r="A1186" t="s">
        <v>1190</v>
      </c>
      <c r="B1186" s="4">
        <v>44978</v>
      </c>
      <c r="C1186" t="s">
        <v>7663</v>
      </c>
      <c r="D1186" t="str">
        <f>VLOOKUP(Sales_Data!$C1186,tbl_Customers[],2,FALSE)</f>
        <v>Customer_201</v>
      </c>
      <c r="E1186" t="str">
        <f>VLOOKUP(tbl_Sales[[#This Row],[Customer_ID]],tbl_Customers[],5,0)</f>
        <v>West</v>
      </c>
      <c r="F1186" t="s">
        <v>8508</v>
      </c>
      <c r="G1186" t="str">
        <f>VLOOKUP(Sales_Data!$F1186,tbl_Products[],2,FALSE)</f>
        <v>Product_63</v>
      </c>
      <c r="H1186" t="str">
        <f>VLOOKUP(tbl_Sales[[#This Row],[Product_ID]],tbl_Products[],3,0)</f>
        <v>Electronics</v>
      </c>
      <c r="I1186">
        <v>4</v>
      </c>
      <c r="J1186" s="10">
        <f>VLOOKUP(tbl_Sales[[#This Row],[Product_ID]],tbl_Products[],4,0)</f>
        <v>40</v>
      </c>
      <c r="K1186" s="6">
        <v>91.77</v>
      </c>
      <c r="L1186" s="6">
        <f>tbl_Sales[[#This Row],[Price_per_Unit]]*tbl_Sales[[#This Row],[Quantity]]</f>
        <v>367.08</v>
      </c>
      <c r="M1186" s="6">
        <f>tbl_Sales[[#This Row],[Cost_per_Unit]]*tbl_Sales[[#This Row],[Quantity]]</f>
        <v>160</v>
      </c>
      <c r="N1186" s="6">
        <f>tbl_Sales[[#This Row],[Sales]]-tbl_Sales[[#This Row],[Total_Cost]]</f>
        <v>207.07999999999998</v>
      </c>
    </row>
    <row r="1187" spans="1:14">
      <c r="A1187" t="s">
        <v>1191</v>
      </c>
      <c r="B1187" s="4">
        <v>45152</v>
      </c>
      <c r="C1187" t="s">
        <v>7845</v>
      </c>
      <c r="D1187" t="str">
        <f>VLOOKUP(Sales_Data!$C1187,tbl_Customers[],2,FALSE)</f>
        <v>Customer_486</v>
      </c>
      <c r="E1187" t="str">
        <f>VLOOKUP(tbl_Sales[[#This Row],[Customer_ID]],tbl_Customers[],5,0)</f>
        <v>South</v>
      </c>
      <c r="F1187" t="s">
        <v>8510</v>
      </c>
      <c r="G1187" t="str">
        <f>VLOOKUP(Sales_Data!$F1187,tbl_Products[],2,FALSE)</f>
        <v>Product_70</v>
      </c>
      <c r="H1187" t="str">
        <f>VLOOKUP(tbl_Sales[[#This Row],[Product_ID]],tbl_Products[],3,0)</f>
        <v>Apparel</v>
      </c>
      <c r="I1187">
        <v>8</v>
      </c>
      <c r="J1187" s="10">
        <f>VLOOKUP(tbl_Sales[[#This Row],[Product_ID]],tbl_Products[],4,0)</f>
        <v>26.74</v>
      </c>
      <c r="K1187" s="6">
        <v>89.78</v>
      </c>
      <c r="L1187" s="6">
        <f>tbl_Sales[[#This Row],[Price_per_Unit]]*tbl_Sales[[#This Row],[Quantity]]</f>
        <v>718.24</v>
      </c>
      <c r="M1187" s="6">
        <f>tbl_Sales[[#This Row],[Cost_per_Unit]]*tbl_Sales[[#This Row],[Quantity]]</f>
        <v>213.92</v>
      </c>
      <c r="N1187" s="6">
        <f>tbl_Sales[[#This Row],[Sales]]-tbl_Sales[[#This Row],[Total_Cost]]</f>
        <v>504.32000000000005</v>
      </c>
    </row>
    <row r="1188" spans="1:14">
      <c r="A1188" t="s">
        <v>1192</v>
      </c>
      <c r="B1188" s="4">
        <v>44978</v>
      </c>
      <c r="C1188" t="s">
        <v>7846</v>
      </c>
      <c r="D1188" t="str">
        <f>VLOOKUP(Sales_Data!$C1188,tbl_Customers[],2,FALSE)</f>
        <v>Customer_845</v>
      </c>
      <c r="E1188" t="str">
        <f>VLOOKUP(tbl_Sales[[#This Row],[Customer_ID]],tbl_Customers[],5,0)</f>
        <v>East</v>
      </c>
      <c r="F1188" t="s">
        <v>8521</v>
      </c>
      <c r="G1188" t="str">
        <f>VLOOKUP(Sales_Data!$F1188,tbl_Products[],2,FALSE)</f>
        <v>Product_64</v>
      </c>
      <c r="H1188" t="str">
        <f>VLOOKUP(tbl_Sales[[#This Row],[Product_ID]],tbl_Products[],3,0)</f>
        <v>Home Goods</v>
      </c>
      <c r="I1188">
        <v>7</v>
      </c>
      <c r="J1188" s="10">
        <f>VLOOKUP(tbl_Sales[[#This Row],[Product_ID]],tbl_Products[],4,0)</f>
        <v>16.21</v>
      </c>
      <c r="K1188" s="6">
        <v>36.17</v>
      </c>
      <c r="L1188" s="6">
        <f>tbl_Sales[[#This Row],[Price_per_Unit]]*tbl_Sales[[#This Row],[Quantity]]</f>
        <v>253.19</v>
      </c>
      <c r="M1188" s="6">
        <f>tbl_Sales[[#This Row],[Cost_per_Unit]]*tbl_Sales[[#This Row],[Quantity]]</f>
        <v>113.47</v>
      </c>
      <c r="N1188" s="6">
        <f>tbl_Sales[[#This Row],[Sales]]-tbl_Sales[[#This Row],[Total_Cost]]</f>
        <v>139.72</v>
      </c>
    </row>
    <row r="1189" spans="1:14">
      <c r="A1189" t="s">
        <v>1193</v>
      </c>
      <c r="B1189" s="4">
        <v>45196</v>
      </c>
      <c r="C1189" t="s">
        <v>7847</v>
      </c>
      <c r="D1189" t="str">
        <f>VLOOKUP(Sales_Data!$C1189,tbl_Customers[],2,FALSE)</f>
        <v>Customer_410</v>
      </c>
      <c r="E1189" t="str">
        <f>VLOOKUP(tbl_Sales[[#This Row],[Customer_ID]],tbl_Customers[],5,0)</f>
        <v>North</v>
      </c>
      <c r="F1189" t="s">
        <v>8560</v>
      </c>
      <c r="G1189" t="str">
        <f>VLOOKUP(Sales_Data!$F1189,tbl_Products[],2,FALSE)</f>
        <v>Product_41</v>
      </c>
      <c r="H1189" t="str">
        <f>VLOOKUP(tbl_Sales[[#This Row],[Product_ID]],tbl_Products[],3,0)</f>
        <v>Home Goods</v>
      </c>
      <c r="I1189">
        <v>4</v>
      </c>
      <c r="J1189" s="10">
        <f>VLOOKUP(tbl_Sales[[#This Row],[Product_ID]],tbl_Products[],4,0)</f>
        <v>31.5</v>
      </c>
      <c r="K1189" s="6">
        <v>95.77</v>
      </c>
      <c r="L1189" s="6">
        <f>tbl_Sales[[#This Row],[Price_per_Unit]]*tbl_Sales[[#This Row],[Quantity]]</f>
        <v>383.08</v>
      </c>
      <c r="M1189" s="6">
        <f>tbl_Sales[[#This Row],[Cost_per_Unit]]*tbl_Sales[[#This Row],[Quantity]]</f>
        <v>126</v>
      </c>
      <c r="N1189" s="6">
        <f>tbl_Sales[[#This Row],[Sales]]-tbl_Sales[[#This Row],[Total_Cost]]</f>
        <v>257.08</v>
      </c>
    </row>
    <row r="1190" spans="1:14">
      <c r="A1190" t="s">
        <v>1194</v>
      </c>
      <c r="B1190" s="4">
        <v>45160</v>
      </c>
      <c r="C1190" t="s">
        <v>7679</v>
      </c>
      <c r="D1190" t="str">
        <f>VLOOKUP(Sales_Data!$C1190,tbl_Customers[],2,FALSE)</f>
        <v>Customer_770</v>
      </c>
      <c r="E1190" t="str">
        <f>VLOOKUP(tbl_Sales[[#This Row],[Customer_ID]],tbl_Customers[],5,0)</f>
        <v>South</v>
      </c>
      <c r="F1190" t="s">
        <v>8565</v>
      </c>
      <c r="G1190" t="str">
        <f>VLOOKUP(Sales_Data!$F1190,tbl_Products[],2,FALSE)</f>
        <v>Product_31</v>
      </c>
      <c r="H1190" t="str">
        <f>VLOOKUP(tbl_Sales[[#This Row],[Product_ID]],tbl_Products[],3,0)</f>
        <v>Apparel</v>
      </c>
      <c r="I1190">
        <v>2</v>
      </c>
      <c r="J1190" s="10">
        <f>VLOOKUP(tbl_Sales[[#This Row],[Product_ID]],tbl_Products[],4,0)</f>
        <v>3.66</v>
      </c>
      <c r="K1190" s="6">
        <v>89.28</v>
      </c>
      <c r="L1190" s="6">
        <f>tbl_Sales[[#This Row],[Price_per_Unit]]*tbl_Sales[[#This Row],[Quantity]]</f>
        <v>178.56</v>
      </c>
      <c r="M1190" s="6">
        <f>tbl_Sales[[#This Row],[Cost_per_Unit]]*tbl_Sales[[#This Row],[Quantity]]</f>
        <v>7.32</v>
      </c>
      <c r="N1190" s="6">
        <f>tbl_Sales[[#This Row],[Sales]]-tbl_Sales[[#This Row],[Total_Cost]]</f>
        <v>171.24</v>
      </c>
    </row>
    <row r="1191" spans="1:14">
      <c r="A1191" t="s">
        <v>1195</v>
      </c>
      <c r="B1191" s="4">
        <v>44934</v>
      </c>
      <c r="C1191" t="s">
        <v>7775</v>
      </c>
      <c r="D1191" t="str">
        <f>VLOOKUP(Sales_Data!$C1191,tbl_Customers[],2,FALSE)</f>
        <v>Customer_452</v>
      </c>
      <c r="E1191" t="str">
        <f>VLOOKUP(tbl_Sales[[#This Row],[Customer_ID]],tbl_Customers[],5,0)</f>
        <v>South</v>
      </c>
      <c r="F1191" t="s">
        <v>8556</v>
      </c>
      <c r="G1191" t="str">
        <f>VLOOKUP(Sales_Data!$F1191,tbl_Products[],2,FALSE)</f>
        <v>Product_42</v>
      </c>
      <c r="H1191" t="str">
        <f>VLOOKUP(tbl_Sales[[#This Row],[Product_ID]],tbl_Products[],3,0)</f>
        <v>Electronics</v>
      </c>
      <c r="I1191">
        <v>4</v>
      </c>
      <c r="J1191" s="10">
        <f>VLOOKUP(tbl_Sales[[#This Row],[Product_ID]],tbl_Products[],4,0)</f>
        <v>28.03</v>
      </c>
      <c r="K1191" s="6">
        <v>95.74</v>
      </c>
      <c r="L1191" s="6">
        <f>tbl_Sales[[#This Row],[Price_per_Unit]]*tbl_Sales[[#This Row],[Quantity]]</f>
        <v>382.96</v>
      </c>
      <c r="M1191" s="6">
        <f>tbl_Sales[[#This Row],[Cost_per_Unit]]*tbl_Sales[[#This Row],[Quantity]]</f>
        <v>112.12</v>
      </c>
      <c r="N1191" s="6">
        <f>tbl_Sales[[#This Row],[Sales]]-tbl_Sales[[#This Row],[Total_Cost]]</f>
        <v>270.83999999999997</v>
      </c>
    </row>
    <row r="1192" spans="1:14">
      <c r="A1192" t="s">
        <v>1196</v>
      </c>
      <c r="B1192" s="4">
        <v>45000</v>
      </c>
      <c r="C1192" t="s">
        <v>7848</v>
      </c>
      <c r="D1192" t="str">
        <f>VLOOKUP(Sales_Data!$C1192,tbl_Customers[],2,FALSE)</f>
        <v>Customer_151</v>
      </c>
      <c r="E1192" t="str">
        <f>VLOOKUP(tbl_Sales[[#This Row],[Customer_ID]],tbl_Customers[],5,0)</f>
        <v>East</v>
      </c>
      <c r="F1192" t="s">
        <v>8541</v>
      </c>
      <c r="G1192" t="str">
        <f>VLOOKUP(Sales_Data!$F1192,tbl_Products[],2,FALSE)</f>
        <v>Product_60</v>
      </c>
      <c r="H1192" t="str">
        <f>VLOOKUP(tbl_Sales[[#This Row],[Product_ID]],tbl_Products[],3,0)</f>
        <v>Health</v>
      </c>
      <c r="I1192">
        <v>9</v>
      </c>
      <c r="J1192" s="10">
        <f>VLOOKUP(tbl_Sales[[#This Row],[Product_ID]],tbl_Products[],4,0)</f>
        <v>1.01</v>
      </c>
      <c r="K1192" s="6">
        <v>68.89</v>
      </c>
      <c r="L1192" s="6">
        <f>tbl_Sales[[#This Row],[Price_per_Unit]]*tbl_Sales[[#This Row],[Quantity]]</f>
        <v>620.01</v>
      </c>
      <c r="M1192" s="6">
        <f>tbl_Sales[[#This Row],[Cost_per_Unit]]*tbl_Sales[[#This Row],[Quantity]]</f>
        <v>9.09</v>
      </c>
      <c r="N1192" s="6">
        <f>tbl_Sales[[#This Row],[Sales]]-tbl_Sales[[#This Row],[Total_Cost]]</f>
        <v>610.91999999999996</v>
      </c>
    </row>
    <row r="1193" spans="1:14">
      <c r="A1193" t="s">
        <v>1197</v>
      </c>
      <c r="B1193" s="4">
        <v>45136</v>
      </c>
      <c r="C1193" t="s">
        <v>7157</v>
      </c>
      <c r="D1193" t="str">
        <f>VLOOKUP(Sales_Data!$C1193,tbl_Customers[],2,FALSE)</f>
        <v>Customer_965</v>
      </c>
      <c r="E1193" t="str">
        <f>VLOOKUP(tbl_Sales[[#This Row],[Customer_ID]],tbl_Customers[],5,0)</f>
        <v>West</v>
      </c>
      <c r="F1193" t="s">
        <v>8517</v>
      </c>
      <c r="G1193" t="str">
        <f>VLOOKUP(Sales_Data!$F1193,tbl_Products[],2,FALSE)</f>
        <v>Product_62</v>
      </c>
      <c r="H1193" t="str">
        <f>VLOOKUP(tbl_Sales[[#This Row],[Product_ID]],tbl_Products[],3,0)</f>
        <v>Health</v>
      </c>
      <c r="I1193">
        <v>9</v>
      </c>
      <c r="J1193" s="10">
        <f>VLOOKUP(tbl_Sales[[#This Row],[Product_ID]],tbl_Products[],4,0)</f>
        <v>24.52</v>
      </c>
      <c r="K1193" s="6">
        <v>66.38</v>
      </c>
      <c r="L1193" s="6">
        <f>tbl_Sales[[#This Row],[Price_per_Unit]]*tbl_Sales[[#This Row],[Quantity]]</f>
        <v>597.41999999999996</v>
      </c>
      <c r="M1193" s="6">
        <f>tbl_Sales[[#This Row],[Cost_per_Unit]]*tbl_Sales[[#This Row],[Quantity]]</f>
        <v>220.68</v>
      </c>
      <c r="N1193" s="6">
        <f>tbl_Sales[[#This Row],[Sales]]-tbl_Sales[[#This Row],[Total_Cost]]</f>
        <v>376.73999999999995</v>
      </c>
    </row>
    <row r="1194" spans="1:14">
      <c r="A1194" t="s">
        <v>1198</v>
      </c>
      <c r="B1194" s="4">
        <v>45262</v>
      </c>
      <c r="C1194" t="s">
        <v>7026</v>
      </c>
      <c r="D1194" t="str">
        <f>VLOOKUP(Sales_Data!$C1194,tbl_Customers[],2,FALSE)</f>
        <v>Customer_1199</v>
      </c>
      <c r="E1194" t="str">
        <f>VLOOKUP(tbl_Sales[[#This Row],[Customer_ID]],tbl_Customers[],5,0)</f>
        <v>East</v>
      </c>
      <c r="F1194" t="s">
        <v>8561</v>
      </c>
      <c r="G1194" t="str">
        <f>VLOOKUP(Sales_Data!$F1194,tbl_Products[],2,FALSE)</f>
        <v>Product_66</v>
      </c>
      <c r="H1194" t="str">
        <f>VLOOKUP(tbl_Sales[[#This Row],[Product_ID]],tbl_Products[],3,0)</f>
        <v>Health</v>
      </c>
      <c r="I1194">
        <v>7</v>
      </c>
      <c r="J1194" s="10">
        <f>VLOOKUP(tbl_Sales[[#This Row],[Product_ID]],tbl_Products[],4,0)</f>
        <v>1.38</v>
      </c>
      <c r="K1194" s="6">
        <v>51.33</v>
      </c>
      <c r="L1194" s="6">
        <f>tbl_Sales[[#This Row],[Price_per_Unit]]*tbl_Sales[[#This Row],[Quantity]]</f>
        <v>359.31</v>
      </c>
      <c r="M1194" s="6">
        <f>tbl_Sales[[#This Row],[Cost_per_Unit]]*tbl_Sales[[#This Row],[Quantity]]</f>
        <v>9.66</v>
      </c>
      <c r="N1194" s="6">
        <f>tbl_Sales[[#This Row],[Sales]]-tbl_Sales[[#This Row],[Total_Cost]]</f>
        <v>349.65</v>
      </c>
    </row>
    <row r="1195" spans="1:14">
      <c r="A1195" t="s">
        <v>1199</v>
      </c>
      <c r="B1195" s="4">
        <v>45006</v>
      </c>
      <c r="C1195" t="s">
        <v>7592</v>
      </c>
      <c r="D1195" t="str">
        <f>VLOOKUP(Sales_Data!$C1195,tbl_Customers[],2,FALSE)</f>
        <v>Customer_993</v>
      </c>
      <c r="E1195" t="str">
        <f>VLOOKUP(tbl_Sales[[#This Row],[Customer_ID]],tbl_Customers[],5,0)</f>
        <v>East</v>
      </c>
      <c r="F1195" t="s">
        <v>8543</v>
      </c>
      <c r="G1195" t="str">
        <f>VLOOKUP(Sales_Data!$F1195,tbl_Products[],2,FALSE)</f>
        <v>Product_72</v>
      </c>
      <c r="H1195" t="str">
        <f>VLOOKUP(tbl_Sales[[#This Row],[Product_ID]],tbl_Products[],3,0)</f>
        <v>Toys</v>
      </c>
      <c r="I1195">
        <v>8</v>
      </c>
      <c r="J1195" s="10">
        <f>VLOOKUP(tbl_Sales[[#This Row],[Product_ID]],tbl_Products[],4,0)</f>
        <v>23.2</v>
      </c>
      <c r="K1195" s="6">
        <v>68.02</v>
      </c>
      <c r="L1195" s="6">
        <f>tbl_Sales[[#This Row],[Price_per_Unit]]*tbl_Sales[[#This Row],[Quantity]]</f>
        <v>544.16</v>
      </c>
      <c r="M1195" s="6">
        <f>tbl_Sales[[#This Row],[Cost_per_Unit]]*tbl_Sales[[#This Row],[Quantity]]</f>
        <v>185.6</v>
      </c>
      <c r="N1195" s="6">
        <f>tbl_Sales[[#This Row],[Sales]]-tbl_Sales[[#This Row],[Total_Cost]]</f>
        <v>358.55999999999995</v>
      </c>
    </row>
    <row r="1196" spans="1:14">
      <c r="A1196" t="s">
        <v>1200</v>
      </c>
      <c r="B1196" s="4">
        <v>44965</v>
      </c>
      <c r="C1196" t="s">
        <v>7014</v>
      </c>
      <c r="D1196" t="str">
        <f>VLOOKUP(Sales_Data!$C1196,tbl_Customers[],2,FALSE)</f>
        <v>Customer_112</v>
      </c>
      <c r="E1196" t="str">
        <f>VLOOKUP(tbl_Sales[[#This Row],[Customer_ID]],tbl_Customers[],5,0)</f>
        <v>West</v>
      </c>
      <c r="F1196" t="s">
        <v>8551</v>
      </c>
      <c r="G1196" t="str">
        <f>VLOOKUP(Sales_Data!$F1196,tbl_Products[],2,FALSE)</f>
        <v>Product_11</v>
      </c>
      <c r="H1196" t="str">
        <f>VLOOKUP(tbl_Sales[[#This Row],[Product_ID]],tbl_Products[],3,0)</f>
        <v>Health</v>
      </c>
      <c r="I1196">
        <v>7</v>
      </c>
      <c r="J1196" s="10">
        <f>VLOOKUP(tbl_Sales[[#This Row],[Product_ID]],tbl_Products[],4,0)</f>
        <v>11.76</v>
      </c>
      <c r="K1196" s="6">
        <v>14.94</v>
      </c>
      <c r="L1196" s="6">
        <f>tbl_Sales[[#This Row],[Price_per_Unit]]*tbl_Sales[[#This Row],[Quantity]]</f>
        <v>104.58</v>
      </c>
      <c r="M1196" s="6">
        <f>tbl_Sales[[#This Row],[Cost_per_Unit]]*tbl_Sales[[#This Row],[Quantity]]</f>
        <v>82.32</v>
      </c>
      <c r="N1196" s="6">
        <f>tbl_Sales[[#This Row],[Sales]]-tbl_Sales[[#This Row],[Total_Cost]]</f>
        <v>22.260000000000005</v>
      </c>
    </row>
    <row r="1197" spans="1:14">
      <c r="A1197" t="s">
        <v>1201</v>
      </c>
      <c r="B1197" s="4">
        <v>45167</v>
      </c>
      <c r="C1197" t="s">
        <v>7849</v>
      </c>
      <c r="D1197" t="str">
        <f>VLOOKUP(Sales_Data!$C1197,tbl_Customers[],2,FALSE)</f>
        <v>Customer_893</v>
      </c>
      <c r="E1197" t="str">
        <f>VLOOKUP(tbl_Sales[[#This Row],[Customer_ID]],tbl_Customers[],5,0)</f>
        <v>East</v>
      </c>
      <c r="F1197" t="s">
        <v>8530</v>
      </c>
      <c r="G1197" t="str">
        <f>VLOOKUP(Sales_Data!$F1197,tbl_Products[],2,FALSE)</f>
        <v>Product_14</v>
      </c>
      <c r="H1197" t="str">
        <f>VLOOKUP(tbl_Sales[[#This Row],[Product_ID]],tbl_Products[],3,0)</f>
        <v>Toys</v>
      </c>
      <c r="I1197">
        <v>1</v>
      </c>
      <c r="J1197" s="10">
        <f>VLOOKUP(tbl_Sales[[#This Row],[Product_ID]],tbl_Products[],4,0)</f>
        <v>36.64</v>
      </c>
      <c r="K1197" s="6">
        <v>81.849999999999994</v>
      </c>
      <c r="L1197" s="6">
        <f>tbl_Sales[[#This Row],[Price_per_Unit]]*tbl_Sales[[#This Row],[Quantity]]</f>
        <v>81.849999999999994</v>
      </c>
      <c r="M1197" s="6">
        <f>tbl_Sales[[#This Row],[Cost_per_Unit]]*tbl_Sales[[#This Row],[Quantity]]</f>
        <v>36.64</v>
      </c>
      <c r="N1197" s="6">
        <f>tbl_Sales[[#This Row],[Sales]]-tbl_Sales[[#This Row],[Total_Cost]]</f>
        <v>45.209999999999994</v>
      </c>
    </row>
    <row r="1198" spans="1:14">
      <c r="A1198" t="s">
        <v>1202</v>
      </c>
      <c r="B1198" s="4">
        <v>45062</v>
      </c>
      <c r="C1198" t="s">
        <v>7074</v>
      </c>
      <c r="D1198" t="str">
        <f>VLOOKUP(Sales_Data!$C1198,tbl_Customers[],2,FALSE)</f>
        <v>Customer_297</v>
      </c>
      <c r="E1198" t="str">
        <f>VLOOKUP(tbl_Sales[[#This Row],[Customer_ID]],tbl_Customers[],5,0)</f>
        <v>East</v>
      </c>
      <c r="F1198" t="s">
        <v>8554</v>
      </c>
      <c r="G1198" t="str">
        <f>VLOOKUP(Sales_Data!$F1198,tbl_Products[],2,FALSE)</f>
        <v>Product_55</v>
      </c>
      <c r="H1198" t="str">
        <f>VLOOKUP(tbl_Sales[[#This Row],[Product_ID]],tbl_Products[],3,0)</f>
        <v>Apparel</v>
      </c>
      <c r="I1198">
        <v>7</v>
      </c>
      <c r="J1198" s="10">
        <f>VLOOKUP(tbl_Sales[[#This Row],[Product_ID]],tbl_Products[],4,0)</f>
        <v>36.08</v>
      </c>
      <c r="K1198" s="6">
        <v>16.39</v>
      </c>
      <c r="L1198" s="6">
        <f>tbl_Sales[[#This Row],[Price_per_Unit]]*tbl_Sales[[#This Row],[Quantity]]</f>
        <v>114.73</v>
      </c>
      <c r="M1198" s="6">
        <f>tbl_Sales[[#This Row],[Cost_per_Unit]]*tbl_Sales[[#This Row],[Quantity]]</f>
        <v>252.56</v>
      </c>
      <c r="N1198" s="6">
        <f>tbl_Sales[[#This Row],[Sales]]-tbl_Sales[[#This Row],[Total_Cost]]</f>
        <v>-137.82999999999998</v>
      </c>
    </row>
    <row r="1199" spans="1:14">
      <c r="A1199" t="s">
        <v>1203</v>
      </c>
      <c r="B1199" s="4">
        <v>45100</v>
      </c>
      <c r="C1199" t="s">
        <v>7287</v>
      </c>
      <c r="D1199" t="str">
        <f>VLOOKUP(Sales_Data!$C1199,tbl_Customers[],2,FALSE)</f>
        <v>Customer_443</v>
      </c>
      <c r="E1199" t="str">
        <f>VLOOKUP(tbl_Sales[[#This Row],[Customer_ID]],tbl_Customers[],5,0)</f>
        <v>East</v>
      </c>
      <c r="F1199" t="s">
        <v>8566</v>
      </c>
      <c r="G1199" t="str">
        <f>VLOOKUP(Sales_Data!$F1199,tbl_Products[],2,FALSE)</f>
        <v>Product_10</v>
      </c>
      <c r="H1199" t="str">
        <f>VLOOKUP(tbl_Sales[[#This Row],[Product_ID]],tbl_Products[],3,0)</f>
        <v>Apparel</v>
      </c>
      <c r="I1199">
        <v>6</v>
      </c>
      <c r="J1199" s="10">
        <f>VLOOKUP(tbl_Sales[[#This Row],[Product_ID]],tbl_Products[],4,0)</f>
        <v>14.95</v>
      </c>
      <c r="K1199" s="6">
        <v>91.65</v>
      </c>
      <c r="L1199" s="6">
        <f>tbl_Sales[[#This Row],[Price_per_Unit]]*tbl_Sales[[#This Row],[Quantity]]</f>
        <v>549.90000000000009</v>
      </c>
      <c r="M1199" s="6">
        <f>tbl_Sales[[#This Row],[Cost_per_Unit]]*tbl_Sales[[#This Row],[Quantity]]</f>
        <v>89.699999999999989</v>
      </c>
      <c r="N1199" s="6">
        <f>tbl_Sales[[#This Row],[Sales]]-tbl_Sales[[#This Row],[Total_Cost]]</f>
        <v>460.2000000000001</v>
      </c>
    </row>
    <row r="1200" spans="1:14">
      <c r="A1200" t="s">
        <v>1204</v>
      </c>
      <c r="B1200" s="4">
        <v>45246</v>
      </c>
      <c r="C1200" t="s">
        <v>7195</v>
      </c>
      <c r="D1200" t="str">
        <f>VLOOKUP(Sales_Data!$C1200,tbl_Customers[],2,FALSE)</f>
        <v>Customer_1249</v>
      </c>
      <c r="E1200" t="str">
        <f>VLOOKUP(tbl_Sales[[#This Row],[Customer_ID]],tbl_Customers[],5,0)</f>
        <v>South</v>
      </c>
      <c r="F1200" t="s">
        <v>8529</v>
      </c>
      <c r="G1200" t="str">
        <f>VLOOKUP(Sales_Data!$F1200,tbl_Products[],2,FALSE)</f>
        <v>Product_49</v>
      </c>
      <c r="H1200" t="str">
        <f>VLOOKUP(tbl_Sales[[#This Row],[Product_ID]],tbl_Products[],3,0)</f>
        <v>Toys</v>
      </c>
      <c r="I1200">
        <v>2</v>
      </c>
      <c r="J1200" s="10">
        <f>VLOOKUP(tbl_Sales[[#This Row],[Product_ID]],tbl_Products[],4,0)</f>
        <v>44.18</v>
      </c>
      <c r="K1200" s="6">
        <v>59.01</v>
      </c>
      <c r="L1200" s="6">
        <f>tbl_Sales[[#This Row],[Price_per_Unit]]*tbl_Sales[[#This Row],[Quantity]]</f>
        <v>118.02</v>
      </c>
      <c r="M1200" s="6">
        <f>tbl_Sales[[#This Row],[Cost_per_Unit]]*tbl_Sales[[#This Row],[Quantity]]</f>
        <v>88.36</v>
      </c>
      <c r="N1200" s="6">
        <f>tbl_Sales[[#This Row],[Sales]]-tbl_Sales[[#This Row],[Total_Cost]]</f>
        <v>29.659999999999997</v>
      </c>
    </row>
    <row r="1201" spans="1:14">
      <c r="A1201" t="s">
        <v>1205</v>
      </c>
      <c r="B1201" s="4">
        <v>45281</v>
      </c>
      <c r="C1201" t="s">
        <v>7040</v>
      </c>
      <c r="D1201" t="str">
        <f>VLOOKUP(Sales_Data!$C1201,tbl_Customers[],2,FALSE)</f>
        <v>Customer_932</v>
      </c>
      <c r="E1201" t="str">
        <f>VLOOKUP(tbl_Sales[[#This Row],[Customer_ID]],tbl_Customers[],5,0)</f>
        <v>West</v>
      </c>
      <c r="F1201" t="s">
        <v>8563</v>
      </c>
      <c r="G1201" t="str">
        <f>VLOOKUP(Sales_Data!$F1201,tbl_Products[],2,FALSE)</f>
        <v>Product_17</v>
      </c>
      <c r="H1201" t="str">
        <f>VLOOKUP(tbl_Sales[[#This Row],[Product_ID]],tbl_Products[],3,0)</f>
        <v>Toys</v>
      </c>
      <c r="I1201">
        <v>8</v>
      </c>
      <c r="J1201" s="10">
        <f>VLOOKUP(tbl_Sales[[#This Row],[Product_ID]],tbl_Products[],4,0)</f>
        <v>36.229999999999997</v>
      </c>
      <c r="K1201" s="6">
        <v>35.54</v>
      </c>
      <c r="L1201" s="6">
        <f>tbl_Sales[[#This Row],[Price_per_Unit]]*tbl_Sales[[#This Row],[Quantity]]</f>
        <v>284.32</v>
      </c>
      <c r="M1201" s="6">
        <f>tbl_Sales[[#This Row],[Cost_per_Unit]]*tbl_Sales[[#This Row],[Quantity]]</f>
        <v>289.83999999999997</v>
      </c>
      <c r="N1201" s="6">
        <f>tbl_Sales[[#This Row],[Sales]]-tbl_Sales[[#This Row],[Total_Cost]]</f>
        <v>-5.5199999999999818</v>
      </c>
    </row>
    <row r="1202" spans="1:14">
      <c r="A1202" t="s">
        <v>1206</v>
      </c>
      <c r="B1202" s="4">
        <v>45130</v>
      </c>
      <c r="C1202" t="s">
        <v>7695</v>
      </c>
      <c r="D1202" t="str">
        <f>VLOOKUP(Sales_Data!$C1202,tbl_Customers[],2,FALSE)</f>
        <v>Customer_365</v>
      </c>
      <c r="E1202" t="str">
        <f>VLOOKUP(tbl_Sales[[#This Row],[Customer_ID]],tbl_Customers[],5,0)</f>
        <v>West</v>
      </c>
      <c r="F1202" t="s">
        <v>8514</v>
      </c>
      <c r="G1202" t="str">
        <f>VLOOKUP(Sales_Data!$F1202,tbl_Products[],2,FALSE)</f>
        <v>Product_2</v>
      </c>
      <c r="H1202" t="str">
        <f>VLOOKUP(tbl_Sales[[#This Row],[Product_ID]],tbl_Products[],3,0)</f>
        <v>Health</v>
      </c>
      <c r="I1202">
        <v>3</v>
      </c>
      <c r="J1202" s="10">
        <f>VLOOKUP(tbl_Sales[[#This Row],[Product_ID]],tbl_Products[],4,0)</f>
        <v>12.41</v>
      </c>
      <c r="K1202" s="6">
        <v>59.9</v>
      </c>
      <c r="L1202" s="6">
        <f>tbl_Sales[[#This Row],[Price_per_Unit]]*tbl_Sales[[#This Row],[Quantity]]</f>
        <v>179.7</v>
      </c>
      <c r="M1202" s="6">
        <f>tbl_Sales[[#This Row],[Cost_per_Unit]]*tbl_Sales[[#This Row],[Quantity]]</f>
        <v>37.230000000000004</v>
      </c>
      <c r="N1202" s="6">
        <f>tbl_Sales[[#This Row],[Sales]]-tbl_Sales[[#This Row],[Total_Cost]]</f>
        <v>142.46999999999997</v>
      </c>
    </row>
    <row r="1203" spans="1:14">
      <c r="A1203" t="s">
        <v>1207</v>
      </c>
      <c r="B1203" s="4">
        <v>45259</v>
      </c>
      <c r="C1203" t="s">
        <v>7311</v>
      </c>
      <c r="D1203" t="str">
        <f>VLOOKUP(Sales_Data!$C1203,tbl_Customers[],2,FALSE)</f>
        <v>Customer_794</v>
      </c>
      <c r="E1203" t="str">
        <f>VLOOKUP(tbl_Sales[[#This Row],[Customer_ID]],tbl_Customers[],5,0)</f>
        <v>West</v>
      </c>
      <c r="F1203" t="s">
        <v>8544</v>
      </c>
      <c r="G1203" t="str">
        <f>VLOOKUP(Sales_Data!$F1203,tbl_Products[],2,FALSE)</f>
        <v>Product_21</v>
      </c>
      <c r="H1203" t="str">
        <f>VLOOKUP(tbl_Sales[[#This Row],[Product_ID]],tbl_Products[],3,0)</f>
        <v>Toys</v>
      </c>
      <c r="I1203">
        <v>9</v>
      </c>
      <c r="J1203" s="10">
        <f>VLOOKUP(tbl_Sales[[#This Row],[Product_ID]],tbl_Products[],4,0)</f>
        <v>3.13</v>
      </c>
      <c r="K1203" s="6">
        <v>84.55</v>
      </c>
      <c r="L1203" s="6">
        <f>tbl_Sales[[#This Row],[Price_per_Unit]]*tbl_Sales[[#This Row],[Quantity]]</f>
        <v>760.94999999999993</v>
      </c>
      <c r="M1203" s="6">
        <f>tbl_Sales[[#This Row],[Cost_per_Unit]]*tbl_Sales[[#This Row],[Quantity]]</f>
        <v>28.169999999999998</v>
      </c>
      <c r="N1203" s="6">
        <f>tbl_Sales[[#This Row],[Sales]]-tbl_Sales[[#This Row],[Total_Cost]]</f>
        <v>732.78</v>
      </c>
    </row>
    <row r="1204" spans="1:14">
      <c r="A1204" t="s">
        <v>1208</v>
      </c>
      <c r="B1204" s="4">
        <v>44968</v>
      </c>
      <c r="C1204" t="s">
        <v>7850</v>
      </c>
      <c r="D1204" t="str">
        <f>VLOOKUP(Sales_Data!$C1204,tbl_Customers[],2,FALSE)</f>
        <v>Customer_765</v>
      </c>
      <c r="E1204" t="str">
        <f>VLOOKUP(tbl_Sales[[#This Row],[Customer_ID]],tbl_Customers[],5,0)</f>
        <v>West</v>
      </c>
      <c r="F1204" t="s">
        <v>8516</v>
      </c>
      <c r="G1204" t="str">
        <f>VLOOKUP(Sales_Data!$F1204,tbl_Products[],2,FALSE)</f>
        <v>Product_67</v>
      </c>
      <c r="H1204" t="str">
        <f>VLOOKUP(tbl_Sales[[#This Row],[Product_ID]],tbl_Products[],3,0)</f>
        <v>Toys</v>
      </c>
      <c r="I1204">
        <v>7</v>
      </c>
      <c r="J1204" s="10">
        <f>VLOOKUP(tbl_Sales[[#This Row],[Product_ID]],tbl_Products[],4,0)</f>
        <v>13.68</v>
      </c>
      <c r="K1204" s="6">
        <v>80.86</v>
      </c>
      <c r="L1204" s="6">
        <f>tbl_Sales[[#This Row],[Price_per_Unit]]*tbl_Sales[[#This Row],[Quantity]]</f>
        <v>566.02</v>
      </c>
      <c r="M1204" s="6">
        <f>tbl_Sales[[#This Row],[Cost_per_Unit]]*tbl_Sales[[#This Row],[Quantity]]</f>
        <v>95.759999999999991</v>
      </c>
      <c r="N1204" s="6">
        <f>tbl_Sales[[#This Row],[Sales]]-tbl_Sales[[#This Row],[Total_Cost]]</f>
        <v>470.26</v>
      </c>
    </row>
    <row r="1205" spans="1:14">
      <c r="A1205" t="s">
        <v>1209</v>
      </c>
      <c r="B1205" s="4">
        <v>45095</v>
      </c>
      <c r="C1205" t="s">
        <v>7851</v>
      </c>
      <c r="D1205" t="str">
        <f>VLOOKUP(Sales_Data!$C1205,tbl_Customers[],2,FALSE)</f>
        <v>Customer_280</v>
      </c>
      <c r="E1205" t="str">
        <f>VLOOKUP(tbl_Sales[[#This Row],[Customer_ID]],tbl_Customers[],5,0)</f>
        <v>East</v>
      </c>
      <c r="F1205" t="s">
        <v>8539</v>
      </c>
      <c r="G1205" t="str">
        <f>VLOOKUP(Sales_Data!$F1205,tbl_Products[],2,FALSE)</f>
        <v>Product_16</v>
      </c>
      <c r="H1205" t="str">
        <f>VLOOKUP(tbl_Sales[[#This Row],[Product_ID]],tbl_Products[],3,0)</f>
        <v>Home Goods</v>
      </c>
      <c r="I1205">
        <v>5</v>
      </c>
      <c r="J1205" s="10">
        <f>VLOOKUP(tbl_Sales[[#This Row],[Product_ID]],tbl_Products[],4,0)</f>
        <v>15.25</v>
      </c>
      <c r="K1205" s="6">
        <v>88.39</v>
      </c>
      <c r="L1205" s="6">
        <f>tbl_Sales[[#This Row],[Price_per_Unit]]*tbl_Sales[[#This Row],[Quantity]]</f>
        <v>441.95</v>
      </c>
      <c r="M1205" s="6">
        <f>tbl_Sales[[#This Row],[Cost_per_Unit]]*tbl_Sales[[#This Row],[Quantity]]</f>
        <v>76.25</v>
      </c>
      <c r="N1205" s="6">
        <f>tbl_Sales[[#This Row],[Sales]]-tbl_Sales[[#This Row],[Total_Cost]]</f>
        <v>365.7</v>
      </c>
    </row>
    <row r="1206" spans="1:14">
      <c r="A1206" t="s">
        <v>1210</v>
      </c>
      <c r="B1206" s="4">
        <v>45272</v>
      </c>
      <c r="C1206" t="s">
        <v>7852</v>
      </c>
      <c r="D1206" t="str">
        <f>VLOOKUP(Sales_Data!$C1206,tbl_Customers[],2,FALSE)</f>
        <v>Customer_938</v>
      </c>
      <c r="E1206" t="str">
        <f>VLOOKUP(tbl_Sales[[#This Row],[Customer_ID]],tbl_Customers[],5,0)</f>
        <v>South</v>
      </c>
      <c r="F1206" t="s">
        <v>8502</v>
      </c>
      <c r="G1206" t="str">
        <f>VLOOKUP(Sales_Data!$F1206,tbl_Products[],2,FALSE)</f>
        <v>Product_22</v>
      </c>
      <c r="H1206" t="str">
        <f>VLOOKUP(tbl_Sales[[#This Row],[Product_ID]],tbl_Products[],3,0)</f>
        <v>Electronics</v>
      </c>
      <c r="I1206">
        <v>5</v>
      </c>
      <c r="J1206" s="10">
        <f>VLOOKUP(tbl_Sales[[#This Row],[Product_ID]],tbl_Products[],4,0)</f>
        <v>38.15</v>
      </c>
      <c r="K1206" s="6">
        <v>99.31</v>
      </c>
      <c r="L1206" s="6">
        <f>tbl_Sales[[#This Row],[Price_per_Unit]]*tbl_Sales[[#This Row],[Quantity]]</f>
        <v>496.55</v>
      </c>
      <c r="M1206" s="6">
        <f>tbl_Sales[[#This Row],[Cost_per_Unit]]*tbl_Sales[[#This Row],[Quantity]]</f>
        <v>190.75</v>
      </c>
      <c r="N1206" s="6">
        <f>tbl_Sales[[#This Row],[Sales]]-tbl_Sales[[#This Row],[Total_Cost]]</f>
        <v>305.8</v>
      </c>
    </row>
    <row r="1207" spans="1:14">
      <c r="A1207" t="s">
        <v>1211</v>
      </c>
      <c r="B1207" s="4">
        <v>45200</v>
      </c>
      <c r="C1207" t="s">
        <v>7746</v>
      </c>
      <c r="D1207" t="str">
        <f>VLOOKUP(Sales_Data!$C1207,tbl_Customers[],2,FALSE)</f>
        <v>Customer_1475</v>
      </c>
      <c r="E1207" t="str">
        <f>VLOOKUP(tbl_Sales[[#This Row],[Customer_ID]],tbl_Customers[],5,0)</f>
        <v>North</v>
      </c>
      <c r="F1207" t="s">
        <v>8550</v>
      </c>
      <c r="G1207" t="str">
        <f>VLOOKUP(Sales_Data!$F1207,tbl_Products[],2,FALSE)</f>
        <v>Product_26</v>
      </c>
      <c r="H1207" t="str">
        <f>VLOOKUP(tbl_Sales[[#This Row],[Product_ID]],tbl_Products[],3,0)</f>
        <v>Health</v>
      </c>
      <c r="I1207">
        <v>7</v>
      </c>
      <c r="J1207" s="10">
        <f>VLOOKUP(tbl_Sales[[#This Row],[Product_ID]],tbl_Products[],4,0)</f>
        <v>31.77</v>
      </c>
      <c r="K1207" s="6">
        <v>40.020000000000003</v>
      </c>
      <c r="L1207" s="6">
        <f>tbl_Sales[[#This Row],[Price_per_Unit]]*tbl_Sales[[#This Row],[Quantity]]</f>
        <v>280.14000000000004</v>
      </c>
      <c r="M1207" s="6">
        <f>tbl_Sales[[#This Row],[Cost_per_Unit]]*tbl_Sales[[#This Row],[Quantity]]</f>
        <v>222.39</v>
      </c>
      <c r="N1207" s="6">
        <f>tbl_Sales[[#This Row],[Sales]]-tbl_Sales[[#This Row],[Total_Cost]]</f>
        <v>57.750000000000057</v>
      </c>
    </row>
    <row r="1208" spans="1:14">
      <c r="A1208" t="s">
        <v>1212</v>
      </c>
      <c r="B1208" s="4">
        <v>45121</v>
      </c>
      <c r="C1208" t="s">
        <v>7233</v>
      </c>
      <c r="D1208" t="str">
        <f>VLOOKUP(Sales_Data!$C1208,tbl_Customers[],2,FALSE)</f>
        <v>Customer_398</v>
      </c>
      <c r="E1208" t="str">
        <f>VLOOKUP(tbl_Sales[[#This Row],[Customer_ID]],tbl_Customers[],5,0)</f>
        <v>West</v>
      </c>
      <c r="F1208" t="s">
        <v>8559</v>
      </c>
      <c r="G1208" t="str">
        <f>VLOOKUP(Sales_Data!$F1208,tbl_Products[],2,FALSE)</f>
        <v>Product_57</v>
      </c>
      <c r="H1208" t="str">
        <f>VLOOKUP(tbl_Sales[[#This Row],[Product_ID]],tbl_Products[],3,0)</f>
        <v>Toys</v>
      </c>
      <c r="I1208">
        <v>6</v>
      </c>
      <c r="J1208" s="10">
        <f>VLOOKUP(tbl_Sales[[#This Row],[Product_ID]],tbl_Products[],4,0)</f>
        <v>31.85</v>
      </c>
      <c r="K1208" s="6">
        <v>48.06</v>
      </c>
      <c r="L1208" s="6">
        <f>tbl_Sales[[#This Row],[Price_per_Unit]]*tbl_Sales[[#This Row],[Quantity]]</f>
        <v>288.36</v>
      </c>
      <c r="M1208" s="6">
        <f>tbl_Sales[[#This Row],[Cost_per_Unit]]*tbl_Sales[[#This Row],[Quantity]]</f>
        <v>191.10000000000002</v>
      </c>
      <c r="N1208" s="6">
        <f>tbl_Sales[[#This Row],[Sales]]-tbl_Sales[[#This Row],[Total_Cost]]</f>
        <v>97.259999999999991</v>
      </c>
    </row>
    <row r="1209" spans="1:14">
      <c r="A1209" t="s">
        <v>1213</v>
      </c>
      <c r="B1209" s="4">
        <v>45089</v>
      </c>
      <c r="C1209" t="s">
        <v>7193</v>
      </c>
      <c r="D1209" t="str">
        <f>VLOOKUP(Sales_Data!$C1209,tbl_Customers[],2,FALSE)</f>
        <v>Customer_1295</v>
      </c>
      <c r="E1209" t="str">
        <f>VLOOKUP(tbl_Sales[[#This Row],[Customer_ID]],tbl_Customers[],5,0)</f>
        <v>West</v>
      </c>
      <c r="F1209" t="s">
        <v>8494</v>
      </c>
      <c r="G1209" t="str">
        <f>VLOOKUP(Sales_Data!$F1209,tbl_Products[],2,FALSE)</f>
        <v>Product_15</v>
      </c>
      <c r="H1209" t="str">
        <f>VLOOKUP(tbl_Sales[[#This Row],[Product_ID]],tbl_Products[],3,0)</f>
        <v>Apparel</v>
      </c>
      <c r="I1209">
        <v>8</v>
      </c>
      <c r="J1209" s="10">
        <f>VLOOKUP(tbl_Sales[[#This Row],[Product_ID]],tbl_Products[],4,0)</f>
        <v>22.93</v>
      </c>
      <c r="K1209" s="6">
        <v>20.46</v>
      </c>
      <c r="L1209" s="6">
        <f>tbl_Sales[[#This Row],[Price_per_Unit]]*tbl_Sales[[#This Row],[Quantity]]</f>
        <v>163.68</v>
      </c>
      <c r="M1209" s="6">
        <f>tbl_Sales[[#This Row],[Cost_per_Unit]]*tbl_Sales[[#This Row],[Quantity]]</f>
        <v>183.44</v>
      </c>
      <c r="N1209" s="6">
        <f>tbl_Sales[[#This Row],[Sales]]-tbl_Sales[[#This Row],[Total_Cost]]</f>
        <v>-19.759999999999991</v>
      </c>
    </row>
    <row r="1210" spans="1:14">
      <c r="A1210" t="s">
        <v>1214</v>
      </c>
      <c r="B1210" s="4">
        <v>45247</v>
      </c>
      <c r="C1210" t="s">
        <v>7853</v>
      </c>
      <c r="D1210" t="str">
        <f>VLOOKUP(Sales_Data!$C1210,tbl_Customers[],2,FALSE)</f>
        <v>Customer_735</v>
      </c>
      <c r="E1210" t="str">
        <f>VLOOKUP(tbl_Sales[[#This Row],[Customer_ID]],tbl_Customers[],5,0)</f>
        <v>West</v>
      </c>
      <c r="F1210" t="s">
        <v>8552</v>
      </c>
      <c r="G1210" t="str">
        <f>VLOOKUP(Sales_Data!$F1210,tbl_Products[],2,FALSE)</f>
        <v>Product_5</v>
      </c>
      <c r="H1210" t="str">
        <f>VLOOKUP(tbl_Sales[[#This Row],[Product_ID]],tbl_Products[],3,0)</f>
        <v>Health</v>
      </c>
      <c r="I1210">
        <v>2</v>
      </c>
      <c r="J1210" s="10">
        <f>VLOOKUP(tbl_Sales[[#This Row],[Product_ID]],tbl_Products[],4,0)</f>
        <v>35.39</v>
      </c>
      <c r="K1210" s="6">
        <v>66.58</v>
      </c>
      <c r="L1210" s="6">
        <f>tbl_Sales[[#This Row],[Price_per_Unit]]*tbl_Sales[[#This Row],[Quantity]]</f>
        <v>133.16</v>
      </c>
      <c r="M1210" s="6">
        <f>tbl_Sales[[#This Row],[Cost_per_Unit]]*tbl_Sales[[#This Row],[Quantity]]</f>
        <v>70.78</v>
      </c>
      <c r="N1210" s="6">
        <f>tbl_Sales[[#This Row],[Sales]]-tbl_Sales[[#This Row],[Total_Cost]]</f>
        <v>62.379999999999995</v>
      </c>
    </row>
    <row r="1211" spans="1:14">
      <c r="A1211" t="s">
        <v>1215</v>
      </c>
      <c r="B1211" s="4">
        <v>45176</v>
      </c>
      <c r="C1211" t="s">
        <v>7854</v>
      </c>
      <c r="D1211" t="str">
        <f>VLOOKUP(Sales_Data!$C1211,tbl_Customers[],2,FALSE)</f>
        <v>Customer_553</v>
      </c>
      <c r="E1211" t="str">
        <f>VLOOKUP(tbl_Sales[[#This Row],[Customer_ID]],tbl_Customers[],5,0)</f>
        <v>West</v>
      </c>
      <c r="F1211" t="s">
        <v>8554</v>
      </c>
      <c r="G1211" t="str">
        <f>VLOOKUP(Sales_Data!$F1211,tbl_Products[],2,FALSE)</f>
        <v>Product_55</v>
      </c>
      <c r="H1211" t="str">
        <f>VLOOKUP(tbl_Sales[[#This Row],[Product_ID]],tbl_Products[],3,0)</f>
        <v>Apparel</v>
      </c>
      <c r="I1211">
        <v>9</v>
      </c>
      <c r="J1211" s="10">
        <f>VLOOKUP(tbl_Sales[[#This Row],[Product_ID]],tbl_Products[],4,0)</f>
        <v>36.08</v>
      </c>
      <c r="K1211" s="6">
        <v>48.63</v>
      </c>
      <c r="L1211" s="6">
        <f>tbl_Sales[[#This Row],[Price_per_Unit]]*tbl_Sales[[#This Row],[Quantity]]</f>
        <v>437.67</v>
      </c>
      <c r="M1211" s="6">
        <f>tbl_Sales[[#This Row],[Cost_per_Unit]]*tbl_Sales[[#This Row],[Quantity]]</f>
        <v>324.71999999999997</v>
      </c>
      <c r="N1211" s="6">
        <f>tbl_Sales[[#This Row],[Sales]]-tbl_Sales[[#This Row],[Total_Cost]]</f>
        <v>112.95000000000005</v>
      </c>
    </row>
    <row r="1212" spans="1:14">
      <c r="A1212" t="s">
        <v>1216</v>
      </c>
      <c r="B1212" s="4">
        <v>45204</v>
      </c>
      <c r="C1212" t="s">
        <v>7855</v>
      </c>
      <c r="D1212" t="str">
        <f>VLOOKUP(Sales_Data!$C1212,tbl_Customers[],2,FALSE)</f>
        <v>Customer_415</v>
      </c>
      <c r="E1212" t="str">
        <f>VLOOKUP(tbl_Sales[[#This Row],[Customer_ID]],tbl_Customers[],5,0)</f>
        <v>East</v>
      </c>
      <c r="F1212" t="s">
        <v>8521</v>
      </c>
      <c r="G1212" t="str">
        <f>VLOOKUP(Sales_Data!$F1212,tbl_Products[],2,FALSE)</f>
        <v>Product_64</v>
      </c>
      <c r="H1212" t="str">
        <f>VLOOKUP(tbl_Sales[[#This Row],[Product_ID]],tbl_Products[],3,0)</f>
        <v>Home Goods</v>
      </c>
      <c r="I1212">
        <v>4</v>
      </c>
      <c r="J1212" s="10">
        <f>VLOOKUP(tbl_Sales[[#This Row],[Product_ID]],tbl_Products[],4,0)</f>
        <v>16.21</v>
      </c>
      <c r="K1212" s="6">
        <v>46.9</v>
      </c>
      <c r="L1212" s="6">
        <f>tbl_Sales[[#This Row],[Price_per_Unit]]*tbl_Sales[[#This Row],[Quantity]]</f>
        <v>187.6</v>
      </c>
      <c r="M1212" s="6">
        <f>tbl_Sales[[#This Row],[Cost_per_Unit]]*tbl_Sales[[#This Row],[Quantity]]</f>
        <v>64.84</v>
      </c>
      <c r="N1212" s="6">
        <f>tbl_Sales[[#This Row],[Sales]]-tbl_Sales[[#This Row],[Total_Cost]]</f>
        <v>122.75999999999999</v>
      </c>
    </row>
    <row r="1213" spans="1:14">
      <c r="A1213" t="s">
        <v>1217</v>
      </c>
      <c r="B1213" s="4">
        <v>44945</v>
      </c>
      <c r="C1213" t="s">
        <v>7785</v>
      </c>
      <c r="D1213" t="str">
        <f>VLOOKUP(Sales_Data!$C1213,tbl_Customers[],2,FALSE)</f>
        <v>Customer_688</v>
      </c>
      <c r="E1213" t="str">
        <f>VLOOKUP(tbl_Sales[[#This Row],[Customer_ID]],tbl_Customers[],5,0)</f>
        <v>North</v>
      </c>
      <c r="F1213" t="s">
        <v>8502</v>
      </c>
      <c r="G1213" t="str">
        <f>VLOOKUP(Sales_Data!$F1213,tbl_Products[],2,FALSE)</f>
        <v>Product_22</v>
      </c>
      <c r="H1213" t="str">
        <f>VLOOKUP(tbl_Sales[[#This Row],[Product_ID]],tbl_Products[],3,0)</f>
        <v>Electronics</v>
      </c>
      <c r="I1213">
        <v>3</v>
      </c>
      <c r="J1213" s="10">
        <f>VLOOKUP(tbl_Sales[[#This Row],[Product_ID]],tbl_Products[],4,0)</f>
        <v>38.15</v>
      </c>
      <c r="K1213" s="6">
        <v>39.01</v>
      </c>
      <c r="L1213" s="6">
        <f>tbl_Sales[[#This Row],[Price_per_Unit]]*tbl_Sales[[#This Row],[Quantity]]</f>
        <v>117.03</v>
      </c>
      <c r="M1213" s="6">
        <f>tbl_Sales[[#This Row],[Cost_per_Unit]]*tbl_Sales[[#This Row],[Quantity]]</f>
        <v>114.44999999999999</v>
      </c>
      <c r="N1213" s="6">
        <f>tbl_Sales[[#This Row],[Sales]]-tbl_Sales[[#This Row],[Total_Cost]]</f>
        <v>2.5800000000000125</v>
      </c>
    </row>
    <row r="1214" spans="1:14">
      <c r="A1214" t="s">
        <v>1218</v>
      </c>
      <c r="B1214" s="4">
        <v>45243</v>
      </c>
      <c r="C1214" t="s">
        <v>7413</v>
      </c>
      <c r="D1214" t="str">
        <f>VLOOKUP(Sales_Data!$C1214,tbl_Customers[],2,FALSE)</f>
        <v>Customer_261</v>
      </c>
      <c r="E1214" t="str">
        <f>VLOOKUP(tbl_Sales[[#This Row],[Customer_ID]],tbl_Customers[],5,0)</f>
        <v>South</v>
      </c>
      <c r="F1214" t="s">
        <v>8500</v>
      </c>
      <c r="G1214" t="str">
        <f>VLOOKUP(Sales_Data!$F1214,tbl_Products[],2,FALSE)</f>
        <v>Product_68</v>
      </c>
      <c r="H1214" t="str">
        <f>VLOOKUP(tbl_Sales[[#This Row],[Product_ID]],tbl_Products[],3,0)</f>
        <v>Home Goods</v>
      </c>
      <c r="I1214">
        <v>9</v>
      </c>
      <c r="J1214" s="10">
        <f>VLOOKUP(tbl_Sales[[#This Row],[Product_ID]],tbl_Products[],4,0)</f>
        <v>17.45</v>
      </c>
      <c r="K1214" s="6">
        <v>87.08</v>
      </c>
      <c r="L1214" s="6">
        <f>tbl_Sales[[#This Row],[Price_per_Unit]]*tbl_Sales[[#This Row],[Quantity]]</f>
        <v>783.72</v>
      </c>
      <c r="M1214" s="6">
        <f>tbl_Sales[[#This Row],[Cost_per_Unit]]*tbl_Sales[[#This Row],[Quantity]]</f>
        <v>157.04999999999998</v>
      </c>
      <c r="N1214" s="6">
        <f>tbl_Sales[[#This Row],[Sales]]-tbl_Sales[[#This Row],[Total_Cost]]</f>
        <v>626.67000000000007</v>
      </c>
    </row>
    <row r="1215" spans="1:14">
      <c r="A1215" t="s">
        <v>1219</v>
      </c>
      <c r="B1215" s="4">
        <v>44962</v>
      </c>
      <c r="C1215" t="s">
        <v>7856</v>
      </c>
      <c r="D1215" t="str">
        <f>VLOOKUP(Sales_Data!$C1215,tbl_Customers[],2,FALSE)</f>
        <v>Customer_66</v>
      </c>
      <c r="E1215" t="str">
        <f>VLOOKUP(tbl_Sales[[#This Row],[Customer_ID]],tbl_Customers[],5,0)</f>
        <v>West</v>
      </c>
      <c r="F1215" t="s">
        <v>8508</v>
      </c>
      <c r="G1215" t="str">
        <f>VLOOKUP(Sales_Data!$F1215,tbl_Products[],2,FALSE)</f>
        <v>Product_63</v>
      </c>
      <c r="H1215" t="str">
        <f>VLOOKUP(tbl_Sales[[#This Row],[Product_ID]],tbl_Products[],3,0)</f>
        <v>Electronics</v>
      </c>
      <c r="I1215">
        <v>8</v>
      </c>
      <c r="J1215" s="10">
        <f>VLOOKUP(tbl_Sales[[#This Row],[Product_ID]],tbl_Products[],4,0)</f>
        <v>40</v>
      </c>
      <c r="K1215" s="6">
        <v>91.35</v>
      </c>
      <c r="L1215" s="6">
        <f>tbl_Sales[[#This Row],[Price_per_Unit]]*tbl_Sales[[#This Row],[Quantity]]</f>
        <v>730.8</v>
      </c>
      <c r="M1215" s="6">
        <f>tbl_Sales[[#This Row],[Cost_per_Unit]]*tbl_Sales[[#This Row],[Quantity]]</f>
        <v>320</v>
      </c>
      <c r="N1215" s="6">
        <f>tbl_Sales[[#This Row],[Sales]]-tbl_Sales[[#This Row],[Total_Cost]]</f>
        <v>410.79999999999995</v>
      </c>
    </row>
    <row r="1216" spans="1:14">
      <c r="A1216" t="s">
        <v>1220</v>
      </c>
      <c r="B1216" s="4">
        <v>45047</v>
      </c>
      <c r="C1216" t="s">
        <v>7685</v>
      </c>
      <c r="D1216" t="str">
        <f>VLOOKUP(Sales_Data!$C1216,tbl_Customers[],2,FALSE)</f>
        <v>Customer_1418</v>
      </c>
      <c r="E1216" t="str">
        <f>VLOOKUP(tbl_Sales[[#This Row],[Customer_ID]],tbl_Customers[],5,0)</f>
        <v>South</v>
      </c>
      <c r="F1216" t="s">
        <v>8549</v>
      </c>
      <c r="G1216" t="str">
        <f>VLOOKUP(Sales_Data!$F1216,tbl_Products[],2,FALSE)</f>
        <v>Product_18</v>
      </c>
      <c r="H1216" t="str">
        <f>VLOOKUP(tbl_Sales[[#This Row],[Product_ID]],tbl_Products[],3,0)</f>
        <v>Health</v>
      </c>
      <c r="I1216">
        <v>4</v>
      </c>
      <c r="J1216" s="10">
        <f>VLOOKUP(tbl_Sales[[#This Row],[Product_ID]],tbl_Products[],4,0)</f>
        <v>41.18</v>
      </c>
      <c r="K1216" s="6">
        <v>60.99</v>
      </c>
      <c r="L1216" s="6">
        <f>tbl_Sales[[#This Row],[Price_per_Unit]]*tbl_Sales[[#This Row],[Quantity]]</f>
        <v>243.96</v>
      </c>
      <c r="M1216" s="6">
        <f>tbl_Sales[[#This Row],[Cost_per_Unit]]*tbl_Sales[[#This Row],[Quantity]]</f>
        <v>164.72</v>
      </c>
      <c r="N1216" s="6">
        <f>tbl_Sales[[#This Row],[Sales]]-tbl_Sales[[#This Row],[Total_Cost]]</f>
        <v>79.240000000000009</v>
      </c>
    </row>
    <row r="1217" spans="1:14">
      <c r="A1217" t="s">
        <v>1221</v>
      </c>
      <c r="B1217" s="4">
        <v>45250</v>
      </c>
      <c r="C1217" t="s">
        <v>7857</v>
      </c>
      <c r="D1217" t="str">
        <f>VLOOKUP(Sales_Data!$C1217,tbl_Customers[],2,FALSE)</f>
        <v>Customer_1165</v>
      </c>
      <c r="E1217" t="str">
        <f>VLOOKUP(tbl_Sales[[#This Row],[Customer_ID]],tbl_Customers[],5,0)</f>
        <v>South</v>
      </c>
      <c r="F1217" t="s">
        <v>8557</v>
      </c>
      <c r="G1217" t="str">
        <f>VLOOKUP(Sales_Data!$F1217,tbl_Products[],2,FALSE)</f>
        <v>Product_71</v>
      </c>
      <c r="H1217" t="str">
        <f>VLOOKUP(tbl_Sales[[#This Row],[Product_ID]],tbl_Products[],3,0)</f>
        <v>Electronics</v>
      </c>
      <c r="I1217">
        <v>7</v>
      </c>
      <c r="J1217" s="10">
        <f>VLOOKUP(tbl_Sales[[#This Row],[Product_ID]],tbl_Products[],4,0)</f>
        <v>34.61</v>
      </c>
      <c r="K1217" s="6">
        <v>26.43</v>
      </c>
      <c r="L1217" s="6">
        <f>tbl_Sales[[#This Row],[Price_per_Unit]]*tbl_Sales[[#This Row],[Quantity]]</f>
        <v>185.01</v>
      </c>
      <c r="M1217" s="6">
        <f>tbl_Sales[[#This Row],[Cost_per_Unit]]*tbl_Sales[[#This Row],[Quantity]]</f>
        <v>242.26999999999998</v>
      </c>
      <c r="N1217" s="6">
        <f>tbl_Sales[[#This Row],[Sales]]-tbl_Sales[[#This Row],[Total_Cost]]</f>
        <v>-57.259999999999991</v>
      </c>
    </row>
    <row r="1218" spans="1:14">
      <c r="A1218" t="s">
        <v>1222</v>
      </c>
      <c r="B1218" s="4">
        <v>45277</v>
      </c>
      <c r="C1218" t="s">
        <v>7858</v>
      </c>
      <c r="D1218" t="str">
        <f>VLOOKUP(Sales_Data!$C1218,tbl_Customers[],2,FALSE)</f>
        <v>Customer_123</v>
      </c>
      <c r="E1218" t="str">
        <f>VLOOKUP(tbl_Sales[[#This Row],[Customer_ID]],tbl_Customers[],5,0)</f>
        <v>South</v>
      </c>
      <c r="F1218" t="s">
        <v>8535</v>
      </c>
      <c r="G1218" t="str">
        <f>VLOOKUP(Sales_Data!$F1218,tbl_Products[],2,FALSE)</f>
        <v>Product_54</v>
      </c>
      <c r="H1218" t="str">
        <f>VLOOKUP(tbl_Sales[[#This Row],[Product_ID]],tbl_Products[],3,0)</f>
        <v>Apparel</v>
      </c>
      <c r="I1218">
        <v>3</v>
      </c>
      <c r="J1218" s="10">
        <f>VLOOKUP(tbl_Sales[[#This Row],[Product_ID]],tbl_Products[],4,0)</f>
        <v>1.35</v>
      </c>
      <c r="K1218" s="6">
        <v>44.92</v>
      </c>
      <c r="L1218" s="6">
        <f>tbl_Sales[[#This Row],[Price_per_Unit]]*tbl_Sales[[#This Row],[Quantity]]</f>
        <v>134.76</v>
      </c>
      <c r="M1218" s="6">
        <f>tbl_Sales[[#This Row],[Cost_per_Unit]]*tbl_Sales[[#This Row],[Quantity]]</f>
        <v>4.0500000000000007</v>
      </c>
      <c r="N1218" s="6">
        <f>tbl_Sales[[#This Row],[Sales]]-tbl_Sales[[#This Row],[Total_Cost]]</f>
        <v>130.70999999999998</v>
      </c>
    </row>
    <row r="1219" spans="1:14">
      <c r="A1219" t="s">
        <v>1223</v>
      </c>
      <c r="B1219" s="4">
        <v>45074</v>
      </c>
      <c r="C1219" t="s">
        <v>7264</v>
      </c>
      <c r="D1219" t="str">
        <f>VLOOKUP(Sales_Data!$C1219,tbl_Customers[],2,FALSE)</f>
        <v>Customer_575</v>
      </c>
      <c r="E1219" t="str">
        <f>VLOOKUP(tbl_Sales[[#This Row],[Customer_ID]],tbl_Customers[],5,0)</f>
        <v>West</v>
      </c>
      <c r="F1219" t="s">
        <v>8555</v>
      </c>
      <c r="G1219" t="str">
        <f>VLOOKUP(Sales_Data!$F1219,tbl_Products[],2,FALSE)</f>
        <v>Product_52</v>
      </c>
      <c r="H1219" t="str">
        <f>VLOOKUP(tbl_Sales[[#This Row],[Product_ID]],tbl_Products[],3,0)</f>
        <v>Toys</v>
      </c>
      <c r="I1219">
        <v>2</v>
      </c>
      <c r="J1219" s="10">
        <f>VLOOKUP(tbl_Sales[[#This Row],[Product_ID]],tbl_Products[],4,0)</f>
        <v>46.58</v>
      </c>
      <c r="K1219" s="6">
        <v>90.77</v>
      </c>
      <c r="L1219" s="6">
        <f>tbl_Sales[[#This Row],[Price_per_Unit]]*tbl_Sales[[#This Row],[Quantity]]</f>
        <v>181.54</v>
      </c>
      <c r="M1219" s="6">
        <f>tbl_Sales[[#This Row],[Cost_per_Unit]]*tbl_Sales[[#This Row],[Quantity]]</f>
        <v>93.16</v>
      </c>
      <c r="N1219" s="6">
        <f>tbl_Sales[[#This Row],[Sales]]-tbl_Sales[[#This Row],[Total_Cost]]</f>
        <v>88.38</v>
      </c>
    </row>
    <row r="1220" spans="1:14">
      <c r="A1220" t="s">
        <v>1224</v>
      </c>
      <c r="B1220" s="4">
        <v>45043</v>
      </c>
      <c r="C1220" t="s">
        <v>7851</v>
      </c>
      <c r="D1220" t="str">
        <f>VLOOKUP(Sales_Data!$C1220,tbl_Customers[],2,FALSE)</f>
        <v>Customer_280</v>
      </c>
      <c r="E1220" t="str">
        <f>VLOOKUP(tbl_Sales[[#This Row],[Customer_ID]],tbl_Customers[],5,0)</f>
        <v>East</v>
      </c>
      <c r="F1220" t="s">
        <v>8514</v>
      </c>
      <c r="G1220" t="str">
        <f>VLOOKUP(Sales_Data!$F1220,tbl_Products[],2,FALSE)</f>
        <v>Product_2</v>
      </c>
      <c r="H1220" t="str">
        <f>VLOOKUP(tbl_Sales[[#This Row],[Product_ID]],tbl_Products[],3,0)</f>
        <v>Health</v>
      </c>
      <c r="I1220">
        <v>6</v>
      </c>
      <c r="J1220" s="10">
        <f>VLOOKUP(tbl_Sales[[#This Row],[Product_ID]],tbl_Products[],4,0)</f>
        <v>12.41</v>
      </c>
      <c r="K1220" s="6">
        <v>19.39</v>
      </c>
      <c r="L1220" s="6">
        <f>tbl_Sales[[#This Row],[Price_per_Unit]]*tbl_Sales[[#This Row],[Quantity]]</f>
        <v>116.34</v>
      </c>
      <c r="M1220" s="6">
        <f>tbl_Sales[[#This Row],[Cost_per_Unit]]*tbl_Sales[[#This Row],[Quantity]]</f>
        <v>74.460000000000008</v>
      </c>
      <c r="N1220" s="6">
        <f>tbl_Sales[[#This Row],[Sales]]-tbl_Sales[[#This Row],[Total_Cost]]</f>
        <v>41.879999999999995</v>
      </c>
    </row>
    <row r="1221" spans="1:14">
      <c r="A1221" t="s">
        <v>1225</v>
      </c>
      <c r="B1221" s="4">
        <v>44973</v>
      </c>
      <c r="C1221" t="s">
        <v>7682</v>
      </c>
      <c r="D1221" t="str">
        <f>VLOOKUP(Sales_Data!$C1221,tbl_Customers[],2,FALSE)</f>
        <v>Customer_228</v>
      </c>
      <c r="E1221" t="str">
        <f>VLOOKUP(tbl_Sales[[#This Row],[Customer_ID]],tbl_Customers[],5,0)</f>
        <v>North</v>
      </c>
      <c r="F1221" t="s">
        <v>8498</v>
      </c>
      <c r="G1221" t="str">
        <f>VLOOKUP(Sales_Data!$F1221,tbl_Products[],2,FALSE)</f>
        <v>Product_38</v>
      </c>
      <c r="H1221" t="str">
        <f>VLOOKUP(tbl_Sales[[#This Row],[Product_ID]],tbl_Products[],3,0)</f>
        <v>Toys</v>
      </c>
      <c r="I1221">
        <v>5</v>
      </c>
      <c r="J1221" s="10">
        <f>VLOOKUP(tbl_Sales[[#This Row],[Product_ID]],tbl_Products[],4,0)</f>
        <v>35.82</v>
      </c>
      <c r="K1221" s="6">
        <v>81.12</v>
      </c>
      <c r="L1221" s="6">
        <f>tbl_Sales[[#This Row],[Price_per_Unit]]*tbl_Sales[[#This Row],[Quantity]]</f>
        <v>405.6</v>
      </c>
      <c r="M1221" s="6">
        <f>tbl_Sales[[#This Row],[Cost_per_Unit]]*tbl_Sales[[#This Row],[Quantity]]</f>
        <v>179.1</v>
      </c>
      <c r="N1221" s="6">
        <f>tbl_Sales[[#This Row],[Sales]]-tbl_Sales[[#This Row],[Total_Cost]]</f>
        <v>226.50000000000003</v>
      </c>
    </row>
    <row r="1222" spans="1:14">
      <c r="A1222" t="s">
        <v>1226</v>
      </c>
      <c r="B1222" s="4">
        <v>45149</v>
      </c>
      <c r="C1222" t="s">
        <v>7383</v>
      </c>
      <c r="D1222" t="str">
        <f>VLOOKUP(Sales_Data!$C1222,tbl_Customers[],2,FALSE)</f>
        <v>Customer_954</v>
      </c>
      <c r="E1222" t="str">
        <f>VLOOKUP(tbl_Sales[[#This Row],[Customer_ID]],tbl_Customers[],5,0)</f>
        <v>West</v>
      </c>
      <c r="F1222" t="s">
        <v>8539</v>
      </c>
      <c r="G1222" t="str">
        <f>VLOOKUP(Sales_Data!$F1222,tbl_Products[],2,FALSE)</f>
        <v>Product_16</v>
      </c>
      <c r="H1222" t="str">
        <f>VLOOKUP(tbl_Sales[[#This Row],[Product_ID]],tbl_Products[],3,0)</f>
        <v>Home Goods</v>
      </c>
      <c r="I1222">
        <v>3</v>
      </c>
      <c r="J1222" s="10">
        <f>VLOOKUP(tbl_Sales[[#This Row],[Product_ID]],tbl_Products[],4,0)</f>
        <v>15.25</v>
      </c>
      <c r="K1222" s="6">
        <v>69.73</v>
      </c>
      <c r="L1222" s="6">
        <f>tbl_Sales[[#This Row],[Price_per_Unit]]*tbl_Sales[[#This Row],[Quantity]]</f>
        <v>209.19</v>
      </c>
      <c r="M1222" s="6">
        <f>tbl_Sales[[#This Row],[Cost_per_Unit]]*tbl_Sales[[#This Row],[Quantity]]</f>
        <v>45.75</v>
      </c>
      <c r="N1222" s="6">
        <f>tbl_Sales[[#This Row],[Sales]]-tbl_Sales[[#This Row],[Total_Cost]]</f>
        <v>163.44</v>
      </c>
    </row>
    <row r="1223" spans="1:14">
      <c r="A1223" t="s">
        <v>1227</v>
      </c>
      <c r="B1223" s="4">
        <v>44977</v>
      </c>
      <c r="C1223" t="s">
        <v>7092</v>
      </c>
      <c r="D1223" t="str">
        <f>VLOOKUP(Sales_Data!$C1223,tbl_Customers[],2,FALSE)</f>
        <v>Customer_940</v>
      </c>
      <c r="E1223" t="str">
        <f>VLOOKUP(tbl_Sales[[#This Row],[Customer_ID]],tbl_Customers[],5,0)</f>
        <v>South</v>
      </c>
      <c r="F1223" t="s">
        <v>8525</v>
      </c>
      <c r="G1223" t="str">
        <f>VLOOKUP(Sales_Data!$F1223,tbl_Products[],2,FALSE)</f>
        <v>Product_56</v>
      </c>
      <c r="H1223" t="str">
        <f>VLOOKUP(tbl_Sales[[#This Row],[Product_ID]],tbl_Products[],3,0)</f>
        <v>Apparel</v>
      </c>
      <c r="I1223">
        <v>9</v>
      </c>
      <c r="J1223" s="10">
        <f>VLOOKUP(tbl_Sales[[#This Row],[Product_ID]],tbl_Products[],4,0)</f>
        <v>3.21</v>
      </c>
      <c r="K1223" s="6">
        <v>57.89</v>
      </c>
      <c r="L1223" s="6">
        <f>tbl_Sales[[#This Row],[Price_per_Unit]]*tbl_Sales[[#This Row],[Quantity]]</f>
        <v>521.01</v>
      </c>
      <c r="M1223" s="6">
        <f>tbl_Sales[[#This Row],[Cost_per_Unit]]*tbl_Sales[[#This Row],[Quantity]]</f>
        <v>28.89</v>
      </c>
      <c r="N1223" s="6">
        <f>tbl_Sales[[#This Row],[Sales]]-tbl_Sales[[#This Row],[Total_Cost]]</f>
        <v>492.12</v>
      </c>
    </row>
    <row r="1224" spans="1:14">
      <c r="A1224" t="s">
        <v>1228</v>
      </c>
      <c r="B1224" s="4">
        <v>45251</v>
      </c>
      <c r="C1224" t="s">
        <v>7859</v>
      </c>
      <c r="D1224" t="str">
        <f>VLOOKUP(Sales_Data!$C1224,tbl_Customers[],2,FALSE)</f>
        <v>Customer_857</v>
      </c>
      <c r="E1224" t="str">
        <f>VLOOKUP(tbl_Sales[[#This Row],[Customer_ID]],tbl_Customers[],5,0)</f>
        <v>East</v>
      </c>
      <c r="F1224" t="s">
        <v>8498</v>
      </c>
      <c r="G1224" t="str">
        <f>VLOOKUP(Sales_Data!$F1224,tbl_Products[],2,FALSE)</f>
        <v>Product_38</v>
      </c>
      <c r="H1224" t="str">
        <f>VLOOKUP(tbl_Sales[[#This Row],[Product_ID]],tbl_Products[],3,0)</f>
        <v>Toys</v>
      </c>
      <c r="I1224">
        <v>6</v>
      </c>
      <c r="J1224" s="10">
        <f>VLOOKUP(tbl_Sales[[#This Row],[Product_ID]],tbl_Products[],4,0)</f>
        <v>35.82</v>
      </c>
      <c r="K1224" s="6">
        <v>71.45</v>
      </c>
      <c r="L1224" s="6">
        <f>tbl_Sales[[#This Row],[Price_per_Unit]]*tbl_Sales[[#This Row],[Quantity]]</f>
        <v>428.70000000000005</v>
      </c>
      <c r="M1224" s="6">
        <f>tbl_Sales[[#This Row],[Cost_per_Unit]]*tbl_Sales[[#This Row],[Quantity]]</f>
        <v>214.92000000000002</v>
      </c>
      <c r="N1224" s="6">
        <f>tbl_Sales[[#This Row],[Sales]]-tbl_Sales[[#This Row],[Total_Cost]]</f>
        <v>213.78000000000003</v>
      </c>
    </row>
    <row r="1225" spans="1:14">
      <c r="A1225" t="s">
        <v>1229</v>
      </c>
      <c r="B1225" s="4">
        <v>45287</v>
      </c>
      <c r="C1225" t="s">
        <v>7356</v>
      </c>
      <c r="D1225" t="str">
        <f>VLOOKUP(Sales_Data!$C1225,tbl_Customers[],2,FALSE)</f>
        <v>Customer_351</v>
      </c>
      <c r="E1225" t="str">
        <f>VLOOKUP(tbl_Sales[[#This Row],[Customer_ID]],tbl_Customers[],5,0)</f>
        <v>East</v>
      </c>
      <c r="F1225" t="s">
        <v>8518</v>
      </c>
      <c r="G1225" t="str">
        <f>VLOOKUP(Sales_Data!$F1225,tbl_Products[],2,FALSE)</f>
        <v>Product_35</v>
      </c>
      <c r="H1225" t="str">
        <f>VLOOKUP(tbl_Sales[[#This Row],[Product_ID]],tbl_Products[],3,0)</f>
        <v>Toys</v>
      </c>
      <c r="I1225">
        <v>9</v>
      </c>
      <c r="J1225" s="10">
        <f>VLOOKUP(tbl_Sales[[#This Row],[Product_ID]],tbl_Products[],4,0)</f>
        <v>40.75</v>
      </c>
      <c r="K1225" s="6">
        <v>69.099999999999994</v>
      </c>
      <c r="L1225" s="6">
        <f>tbl_Sales[[#This Row],[Price_per_Unit]]*tbl_Sales[[#This Row],[Quantity]]</f>
        <v>621.9</v>
      </c>
      <c r="M1225" s="6">
        <f>tbl_Sales[[#This Row],[Cost_per_Unit]]*tbl_Sales[[#This Row],[Quantity]]</f>
        <v>366.75</v>
      </c>
      <c r="N1225" s="6">
        <f>tbl_Sales[[#This Row],[Sales]]-tbl_Sales[[#This Row],[Total_Cost]]</f>
        <v>255.14999999999998</v>
      </c>
    </row>
    <row r="1226" spans="1:14">
      <c r="A1226" t="s">
        <v>1230</v>
      </c>
      <c r="B1226" s="4">
        <v>44978</v>
      </c>
      <c r="C1226" t="s">
        <v>7568</v>
      </c>
      <c r="D1226" t="str">
        <f>VLOOKUP(Sales_Data!$C1226,tbl_Customers[],2,FALSE)</f>
        <v>Customer_704</v>
      </c>
      <c r="E1226" t="str">
        <f>VLOOKUP(tbl_Sales[[#This Row],[Customer_ID]],tbl_Customers[],5,0)</f>
        <v>South</v>
      </c>
      <c r="F1226" t="s">
        <v>8516</v>
      </c>
      <c r="G1226" t="str">
        <f>VLOOKUP(Sales_Data!$F1226,tbl_Products[],2,FALSE)</f>
        <v>Product_67</v>
      </c>
      <c r="H1226" t="str">
        <f>VLOOKUP(tbl_Sales[[#This Row],[Product_ID]],tbl_Products[],3,0)</f>
        <v>Toys</v>
      </c>
      <c r="I1226">
        <v>3</v>
      </c>
      <c r="J1226" s="10">
        <f>VLOOKUP(tbl_Sales[[#This Row],[Product_ID]],tbl_Products[],4,0)</f>
        <v>13.68</v>
      </c>
      <c r="K1226" s="6">
        <v>5.97</v>
      </c>
      <c r="L1226" s="6">
        <f>tbl_Sales[[#This Row],[Price_per_Unit]]*tbl_Sales[[#This Row],[Quantity]]</f>
        <v>17.91</v>
      </c>
      <c r="M1226" s="6">
        <f>tbl_Sales[[#This Row],[Cost_per_Unit]]*tbl_Sales[[#This Row],[Quantity]]</f>
        <v>41.04</v>
      </c>
      <c r="N1226" s="6">
        <f>tbl_Sales[[#This Row],[Sales]]-tbl_Sales[[#This Row],[Total_Cost]]</f>
        <v>-23.13</v>
      </c>
    </row>
    <row r="1227" spans="1:14">
      <c r="A1227" t="s">
        <v>1231</v>
      </c>
      <c r="B1227" s="4">
        <v>45154</v>
      </c>
      <c r="C1227" t="s">
        <v>7860</v>
      </c>
      <c r="D1227" t="str">
        <f>VLOOKUP(Sales_Data!$C1227,tbl_Customers[],2,FALSE)</f>
        <v>Customer_451</v>
      </c>
      <c r="E1227" t="str">
        <f>VLOOKUP(tbl_Sales[[#This Row],[Customer_ID]],tbl_Customers[],5,0)</f>
        <v>South</v>
      </c>
      <c r="F1227" t="s">
        <v>8556</v>
      </c>
      <c r="G1227" t="str">
        <f>VLOOKUP(Sales_Data!$F1227,tbl_Products[],2,FALSE)</f>
        <v>Product_42</v>
      </c>
      <c r="H1227" t="str">
        <f>VLOOKUP(tbl_Sales[[#This Row],[Product_ID]],tbl_Products[],3,0)</f>
        <v>Electronics</v>
      </c>
      <c r="I1227">
        <v>5</v>
      </c>
      <c r="J1227" s="10">
        <f>VLOOKUP(tbl_Sales[[#This Row],[Product_ID]],tbl_Products[],4,0)</f>
        <v>28.03</v>
      </c>
      <c r="K1227" s="6">
        <v>96.82</v>
      </c>
      <c r="L1227" s="6">
        <f>tbl_Sales[[#This Row],[Price_per_Unit]]*tbl_Sales[[#This Row],[Quantity]]</f>
        <v>484.09999999999997</v>
      </c>
      <c r="M1227" s="6">
        <f>tbl_Sales[[#This Row],[Cost_per_Unit]]*tbl_Sales[[#This Row],[Quantity]]</f>
        <v>140.15</v>
      </c>
      <c r="N1227" s="6">
        <f>tbl_Sales[[#This Row],[Sales]]-tbl_Sales[[#This Row],[Total_Cost]]</f>
        <v>343.94999999999993</v>
      </c>
    </row>
    <row r="1228" spans="1:14">
      <c r="A1228" t="s">
        <v>1232</v>
      </c>
      <c r="B1228" s="4">
        <v>45012</v>
      </c>
      <c r="C1228" t="s">
        <v>7861</v>
      </c>
      <c r="D1228" t="str">
        <f>VLOOKUP(Sales_Data!$C1228,tbl_Customers[],2,FALSE)</f>
        <v>Customer_605</v>
      </c>
      <c r="E1228" t="str">
        <f>VLOOKUP(tbl_Sales[[#This Row],[Customer_ID]],tbl_Customers[],5,0)</f>
        <v>East</v>
      </c>
      <c r="F1228" t="s">
        <v>8562</v>
      </c>
      <c r="G1228" t="str">
        <f>VLOOKUP(Sales_Data!$F1228,tbl_Products[],2,FALSE)</f>
        <v>Product_48</v>
      </c>
      <c r="H1228" t="str">
        <f>VLOOKUP(tbl_Sales[[#This Row],[Product_ID]],tbl_Products[],3,0)</f>
        <v>Apparel</v>
      </c>
      <c r="I1228">
        <v>4</v>
      </c>
      <c r="J1228" s="10">
        <f>VLOOKUP(tbl_Sales[[#This Row],[Product_ID]],tbl_Products[],4,0)</f>
        <v>25.33</v>
      </c>
      <c r="K1228" s="6">
        <v>12.74</v>
      </c>
      <c r="L1228" s="6">
        <f>tbl_Sales[[#This Row],[Price_per_Unit]]*tbl_Sales[[#This Row],[Quantity]]</f>
        <v>50.96</v>
      </c>
      <c r="M1228" s="6">
        <f>tbl_Sales[[#This Row],[Cost_per_Unit]]*tbl_Sales[[#This Row],[Quantity]]</f>
        <v>101.32</v>
      </c>
      <c r="N1228" s="6">
        <f>tbl_Sales[[#This Row],[Sales]]-tbl_Sales[[#This Row],[Total_Cost]]</f>
        <v>-50.359999999999992</v>
      </c>
    </row>
    <row r="1229" spans="1:14">
      <c r="A1229" t="s">
        <v>1233</v>
      </c>
      <c r="B1229" s="4">
        <v>45282</v>
      </c>
      <c r="C1229" t="s">
        <v>7603</v>
      </c>
      <c r="D1229" t="str">
        <f>VLOOKUP(Sales_Data!$C1229,tbl_Customers[],2,FALSE)</f>
        <v>Customer_1237</v>
      </c>
      <c r="E1229" t="str">
        <f>VLOOKUP(tbl_Sales[[#This Row],[Customer_ID]],tbl_Customers[],5,0)</f>
        <v>South</v>
      </c>
      <c r="F1229" t="s">
        <v>8497</v>
      </c>
      <c r="G1229" t="str">
        <f>VLOOKUP(Sales_Data!$F1229,tbl_Products[],2,FALSE)</f>
        <v>Product_73</v>
      </c>
      <c r="H1229" t="str">
        <f>VLOOKUP(tbl_Sales[[#This Row],[Product_ID]],tbl_Products[],3,0)</f>
        <v>Apparel</v>
      </c>
      <c r="I1229">
        <v>9</v>
      </c>
      <c r="J1229" s="10">
        <f>VLOOKUP(tbl_Sales[[#This Row],[Product_ID]],tbl_Products[],4,0)</f>
        <v>1.21</v>
      </c>
      <c r="K1229" s="6">
        <v>60.82</v>
      </c>
      <c r="L1229" s="6">
        <f>tbl_Sales[[#This Row],[Price_per_Unit]]*tbl_Sales[[#This Row],[Quantity]]</f>
        <v>547.38</v>
      </c>
      <c r="M1229" s="6">
        <f>tbl_Sales[[#This Row],[Cost_per_Unit]]*tbl_Sales[[#This Row],[Quantity]]</f>
        <v>10.89</v>
      </c>
      <c r="N1229" s="6">
        <f>tbl_Sales[[#This Row],[Sales]]-tbl_Sales[[#This Row],[Total_Cost]]</f>
        <v>536.49</v>
      </c>
    </row>
    <row r="1230" spans="1:14">
      <c r="A1230" t="s">
        <v>1234</v>
      </c>
      <c r="B1230" s="4">
        <v>45080</v>
      </c>
      <c r="C1230" t="s">
        <v>7862</v>
      </c>
      <c r="D1230" t="str">
        <f>VLOOKUP(Sales_Data!$C1230,tbl_Customers[],2,FALSE)</f>
        <v>Customer_322</v>
      </c>
      <c r="E1230" t="str">
        <f>VLOOKUP(tbl_Sales[[#This Row],[Customer_ID]],tbl_Customers[],5,0)</f>
        <v>South</v>
      </c>
      <c r="F1230" t="s">
        <v>8502</v>
      </c>
      <c r="G1230" t="str">
        <f>VLOOKUP(Sales_Data!$F1230,tbl_Products[],2,FALSE)</f>
        <v>Product_22</v>
      </c>
      <c r="H1230" t="str">
        <f>VLOOKUP(tbl_Sales[[#This Row],[Product_ID]],tbl_Products[],3,0)</f>
        <v>Electronics</v>
      </c>
      <c r="I1230">
        <v>8</v>
      </c>
      <c r="J1230" s="10">
        <f>VLOOKUP(tbl_Sales[[#This Row],[Product_ID]],tbl_Products[],4,0)</f>
        <v>38.15</v>
      </c>
      <c r="K1230" s="6">
        <v>14.31</v>
      </c>
      <c r="L1230" s="6">
        <f>tbl_Sales[[#This Row],[Price_per_Unit]]*tbl_Sales[[#This Row],[Quantity]]</f>
        <v>114.48</v>
      </c>
      <c r="M1230" s="6">
        <f>tbl_Sales[[#This Row],[Cost_per_Unit]]*tbl_Sales[[#This Row],[Quantity]]</f>
        <v>305.2</v>
      </c>
      <c r="N1230" s="6">
        <f>tbl_Sales[[#This Row],[Sales]]-tbl_Sales[[#This Row],[Total_Cost]]</f>
        <v>-190.71999999999997</v>
      </c>
    </row>
    <row r="1231" spans="1:14">
      <c r="A1231" t="s">
        <v>1235</v>
      </c>
      <c r="B1231" s="4">
        <v>44941</v>
      </c>
      <c r="C1231" t="s">
        <v>7676</v>
      </c>
      <c r="D1231" t="str">
        <f>VLOOKUP(Sales_Data!$C1231,tbl_Customers[],2,FALSE)</f>
        <v>Customer_1307</v>
      </c>
      <c r="E1231" t="str">
        <f>VLOOKUP(tbl_Sales[[#This Row],[Customer_ID]],tbl_Customers[],5,0)</f>
        <v>North</v>
      </c>
      <c r="F1231" t="s">
        <v>8503</v>
      </c>
      <c r="G1231" t="str">
        <f>VLOOKUP(Sales_Data!$F1231,tbl_Products[],2,FALSE)</f>
        <v>Product_19</v>
      </c>
      <c r="H1231" t="str">
        <f>VLOOKUP(tbl_Sales[[#This Row],[Product_ID]],tbl_Products[],3,0)</f>
        <v>Apparel</v>
      </c>
      <c r="I1231">
        <v>1</v>
      </c>
      <c r="J1231" s="10">
        <f>VLOOKUP(tbl_Sales[[#This Row],[Product_ID]],tbl_Products[],4,0)</f>
        <v>41.78</v>
      </c>
      <c r="K1231" s="6">
        <v>61.36</v>
      </c>
      <c r="L1231" s="6">
        <f>tbl_Sales[[#This Row],[Price_per_Unit]]*tbl_Sales[[#This Row],[Quantity]]</f>
        <v>61.36</v>
      </c>
      <c r="M1231" s="6">
        <f>tbl_Sales[[#This Row],[Cost_per_Unit]]*tbl_Sales[[#This Row],[Quantity]]</f>
        <v>41.78</v>
      </c>
      <c r="N1231" s="6">
        <f>tbl_Sales[[#This Row],[Sales]]-tbl_Sales[[#This Row],[Total_Cost]]</f>
        <v>19.579999999999998</v>
      </c>
    </row>
    <row r="1232" spans="1:14">
      <c r="A1232" t="s">
        <v>1236</v>
      </c>
      <c r="B1232" s="4">
        <v>44950</v>
      </c>
      <c r="C1232" t="s">
        <v>7483</v>
      </c>
      <c r="D1232" t="str">
        <f>VLOOKUP(Sales_Data!$C1232,tbl_Customers[],2,FALSE)</f>
        <v>Customer_1253</v>
      </c>
      <c r="E1232" t="str">
        <f>VLOOKUP(tbl_Sales[[#This Row],[Customer_ID]],tbl_Customers[],5,0)</f>
        <v>South</v>
      </c>
      <c r="F1232" t="s">
        <v>8498</v>
      </c>
      <c r="G1232" t="str">
        <f>VLOOKUP(Sales_Data!$F1232,tbl_Products[],2,FALSE)</f>
        <v>Product_38</v>
      </c>
      <c r="H1232" t="str">
        <f>VLOOKUP(tbl_Sales[[#This Row],[Product_ID]],tbl_Products[],3,0)</f>
        <v>Toys</v>
      </c>
      <c r="I1232">
        <v>9</v>
      </c>
      <c r="J1232" s="10">
        <f>VLOOKUP(tbl_Sales[[#This Row],[Product_ID]],tbl_Products[],4,0)</f>
        <v>35.82</v>
      </c>
      <c r="K1232" s="6">
        <v>41.36</v>
      </c>
      <c r="L1232" s="6">
        <f>tbl_Sales[[#This Row],[Price_per_Unit]]*tbl_Sales[[#This Row],[Quantity]]</f>
        <v>372.24</v>
      </c>
      <c r="M1232" s="6">
        <f>tbl_Sales[[#This Row],[Cost_per_Unit]]*tbl_Sales[[#This Row],[Quantity]]</f>
        <v>322.38</v>
      </c>
      <c r="N1232" s="6">
        <f>tbl_Sales[[#This Row],[Sales]]-tbl_Sales[[#This Row],[Total_Cost]]</f>
        <v>49.860000000000014</v>
      </c>
    </row>
    <row r="1233" spans="1:14">
      <c r="A1233" t="s">
        <v>1237</v>
      </c>
      <c r="B1233" s="4">
        <v>45093</v>
      </c>
      <c r="C1233" t="s">
        <v>7863</v>
      </c>
      <c r="D1233" t="str">
        <f>VLOOKUP(Sales_Data!$C1233,tbl_Customers[],2,FALSE)</f>
        <v>Customer_349</v>
      </c>
      <c r="E1233" t="str">
        <f>VLOOKUP(tbl_Sales[[#This Row],[Customer_ID]],tbl_Customers[],5,0)</f>
        <v>West</v>
      </c>
      <c r="F1233" t="s">
        <v>8516</v>
      </c>
      <c r="G1233" t="str">
        <f>VLOOKUP(Sales_Data!$F1233,tbl_Products[],2,FALSE)</f>
        <v>Product_67</v>
      </c>
      <c r="H1233" t="str">
        <f>VLOOKUP(tbl_Sales[[#This Row],[Product_ID]],tbl_Products[],3,0)</f>
        <v>Toys</v>
      </c>
      <c r="I1233">
        <v>1</v>
      </c>
      <c r="J1233" s="10">
        <f>VLOOKUP(tbl_Sales[[#This Row],[Product_ID]],tbl_Products[],4,0)</f>
        <v>13.68</v>
      </c>
      <c r="K1233" s="6">
        <v>96.67</v>
      </c>
      <c r="L1233" s="6">
        <f>tbl_Sales[[#This Row],[Price_per_Unit]]*tbl_Sales[[#This Row],[Quantity]]</f>
        <v>96.67</v>
      </c>
      <c r="M1233" s="6">
        <f>tbl_Sales[[#This Row],[Cost_per_Unit]]*tbl_Sales[[#This Row],[Quantity]]</f>
        <v>13.68</v>
      </c>
      <c r="N1233" s="6">
        <f>tbl_Sales[[#This Row],[Sales]]-tbl_Sales[[#This Row],[Total_Cost]]</f>
        <v>82.990000000000009</v>
      </c>
    </row>
    <row r="1234" spans="1:14">
      <c r="A1234" t="s">
        <v>1238</v>
      </c>
      <c r="B1234" s="4">
        <v>44955</v>
      </c>
      <c r="C1234" t="s">
        <v>7126</v>
      </c>
      <c r="D1234" t="str">
        <f>VLOOKUP(Sales_Data!$C1234,tbl_Customers[],2,FALSE)</f>
        <v>Customer_1184</v>
      </c>
      <c r="E1234" t="str">
        <f>VLOOKUP(tbl_Sales[[#This Row],[Customer_ID]],tbl_Customers[],5,0)</f>
        <v>East</v>
      </c>
      <c r="F1234" t="s">
        <v>8526</v>
      </c>
      <c r="G1234" t="str">
        <f>VLOOKUP(Sales_Data!$F1234,tbl_Products[],2,FALSE)</f>
        <v>Product_27</v>
      </c>
      <c r="H1234" t="str">
        <f>VLOOKUP(tbl_Sales[[#This Row],[Product_ID]],tbl_Products[],3,0)</f>
        <v>Home Goods</v>
      </c>
      <c r="I1234">
        <v>6</v>
      </c>
      <c r="J1234" s="10">
        <f>VLOOKUP(tbl_Sales[[#This Row],[Product_ID]],tbl_Products[],4,0)</f>
        <v>35.53</v>
      </c>
      <c r="K1234" s="6">
        <v>22.8</v>
      </c>
      <c r="L1234" s="6">
        <f>tbl_Sales[[#This Row],[Price_per_Unit]]*tbl_Sales[[#This Row],[Quantity]]</f>
        <v>136.80000000000001</v>
      </c>
      <c r="M1234" s="6">
        <f>tbl_Sales[[#This Row],[Cost_per_Unit]]*tbl_Sales[[#This Row],[Quantity]]</f>
        <v>213.18</v>
      </c>
      <c r="N1234" s="6">
        <f>tbl_Sales[[#This Row],[Sales]]-tbl_Sales[[#This Row],[Total_Cost]]</f>
        <v>-76.38</v>
      </c>
    </row>
    <row r="1235" spans="1:14">
      <c r="A1235" t="s">
        <v>1239</v>
      </c>
      <c r="B1235" s="4">
        <v>45077</v>
      </c>
      <c r="C1235" t="s">
        <v>7864</v>
      </c>
      <c r="D1235" t="str">
        <f>VLOOKUP(Sales_Data!$C1235,tbl_Customers[],2,FALSE)</f>
        <v>Customer_1133</v>
      </c>
      <c r="E1235" t="str">
        <f>VLOOKUP(tbl_Sales[[#This Row],[Customer_ID]],tbl_Customers[],5,0)</f>
        <v>West</v>
      </c>
      <c r="F1235" t="s">
        <v>8562</v>
      </c>
      <c r="G1235" t="str">
        <f>VLOOKUP(Sales_Data!$F1235,tbl_Products[],2,FALSE)</f>
        <v>Product_48</v>
      </c>
      <c r="H1235" t="str">
        <f>VLOOKUP(tbl_Sales[[#This Row],[Product_ID]],tbl_Products[],3,0)</f>
        <v>Apparel</v>
      </c>
      <c r="I1235">
        <v>4</v>
      </c>
      <c r="J1235" s="10">
        <f>VLOOKUP(tbl_Sales[[#This Row],[Product_ID]],tbl_Products[],4,0)</f>
        <v>25.33</v>
      </c>
      <c r="K1235" s="6">
        <v>94.75</v>
      </c>
      <c r="L1235" s="6">
        <f>tbl_Sales[[#This Row],[Price_per_Unit]]*tbl_Sales[[#This Row],[Quantity]]</f>
        <v>379</v>
      </c>
      <c r="M1235" s="6">
        <f>tbl_Sales[[#This Row],[Cost_per_Unit]]*tbl_Sales[[#This Row],[Quantity]]</f>
        <v>101.32</v>
      </c>
      <c r="N1235" s="6">
        <f>tbl_Sales[[#This Row],[Sales]]-tbl_Sales[[#This Row],[Total_Cost]]</f>
        <v>277.68</v>
      </c>
    </row>
    <row r="1236" spans="1:14">
      <c r="A1236" t="s">
        <v>1240</v>
      </c>
      <c r="B1236" s="4">
        <v>45110</v>
      </c>
      <c r="C1236" t="s">
        <v>7865</v>
      </c>
      <c r="D1236" t="str">
        <f>VLOOKUP(Sales_Data!$C1236,tbl_Customers[],2,FALSE)</f>
        <v>Customer_471</v>
      </c>
      <c r="E1236" t="str">
        <f>VLOOKUP(tbl_Sales[[#This Row],[Customer_ID]],tbl_Customers[],5,0)</f>
        <v>West</v>
      </c>
      <c r="F1236" t="s">
        <v>8516</v>
      </c>
      <c r="G1236" t="str">
        <f>VLOOKUP(Sales_Data!$F1236,tbl_Products[],2,FALSE)</f>
        <v>Product_67</v>
      </c>
      <c r="H1236" t="str">
        <f>VLOOKUP(tbl_Sales[[#This Row],[Product_ID]],tbl_Products[],3,0)</f>
        <v>Toys</v>
      </c>
      <c r="I1236">
        <v>4</v>
      </c>
      <c r="J1236" s="10">
        <f>VLOOKUP(tbl_Sales[[#This Row],[Product_ID]],tbl_Products[],4,0)</f>
        <v>13.68</v>
      </c>
      <c r="K1236" s="6">
        <v>35.090000000000003</v>
      </c>
      <c r="L1236" s="6">
        <f>tbl_Sales[[#This Row],[Price_per_Unit]]*tbl_Sales[[#This Row],[Quantity]]</f>
        <v>140.36000000000001</v>
      </c>
      <c r="M1236" s="6">
        <f>tbl_Sales[[#This Row],[Cost_per_Unit]]*tbl_Sales[[#This Row],[Quantity]]</f>
        <v>54.72</v>
      </c>
      <c r="N1236" s="6">
        <f>tbl_Sales[[#This Row],[Sales]]-tbl_Sales[[#This Row],[Total_Cost]]</f>
        <v>85.640000000000015</v>
      </c>
    </row>
    <row r="1237" spans="1:14">
      <c r="A1237" t="s">
        <v>1241</v>
      </c>
      <c r="B1237" s="4">
        <v>45118</v>
      </c>
      <c r="C1237" t="s">
        <v>7282</v>
      </c>
      <c r="D1237" t="str">
        <f>VLOOKUP(Sales_Data!$C1237,tbl_Customers[],2,FALSE)</f>
        <v>Customer_178</v>
      </c>
      <c r="E1237" t="str">
        <f>VLOOKUP(tbl_Sales[[#This Row],[Customer_ID]],tbl_Customers[],5,0)</f>
        <v>West</v>
      </c>
      <c r="F1237" t="s">
        <v>8511</v>
      </c>
      <c r="G1237" t="str">
        <f>VLOOKUP(Sales_Data!$F1237,tbl_Products[],2,FALSE)</f>
        <v>Product_33</v>
      </c>
      <c r="H1237" t="str">
        <f>VLOOKUP(tbl_Sales[[#This Row],[Product_ID]],tbl_Products[],3,0)</f>
        <v>Electronics</v>
      </c>
      <c r="I1237">
        <v>2</v>
      </c>
      <c r="J1237" s="10">
        <f>VLOOKUP(tbl_Sales[[#This Row],[Product_ID]],tbl_Products[],4,0)</f>
        <v>45.26</v>
      </c>
      <c r="K1237" s="6">
        <v>98.49</v>
      </c>
      <c r="L1237" s="6">
        <f>tbl_Sales[[#This Row],[Price_per_Unit]]*tbl_Sales[[#This Row],[Quantity]]</f>
        <v>196.98</v>
      </c>
      <c r="M1237" s="6">
        <f>tbl_Sales[[#This Row],[Cost_per_Unit]]*tbl_Sales[[#This Row],[Quantity]]</f>
        <v>90.52</v>
      </c>
      <c r="N1237" s="6">
        <f>tbl_Sales[[#This Row],[Sales]]-tbl_Sales[[#This Row],[Total_Cost]]</f>
        <v>106.46</v>
      </c>
    </row>
    <row r="1238" spans="1:14">
      <c r="A1238" t="s">
        <v>1242</v>
      </c>
      <c r="B1238" s="4">
        <v>45147</v>
      </c>
      <c r="C1238" t="s">
        <v>7813</v>
      </c>
      <c r="D1238" t="str">
        <f>VLOOKUP(Sales_Data!$C1238,tbl_Customers[],2,FALSE)</f>
        <v>Customer_844</v>
      </c>
      <c r="E1238" t="str">
        <f>VLOOKUP(tbl_Sales[[#This Row],[Customer_ID]],tbl_Customers[],5,0)</f>
        <v>North</v>
      </c>
      <c r="F1238" t="s">
        <v>8493</v>
      </c>
      <c r="G1238" t="str">
        <f>VLOOKUP(Sales_Data!$F1238,tbl_Products[],2,FALSE)</f>
        <v>Product_61</v>
      </c>
      <c r="H1238" t="str">
        <f>VLOOKUP(tbl_Sales[[#This Row],[Product_ID]],tbl_Products[],3,0)</f>
        <v>Health</v>
      </c>
      <c r="I1238">
        <v>8</v>
      </c>
      <c r="J1238" s="10">
        <f>VLOOKUP(tbl_Sales[[#This Row],[Product_ID]],tbl_Products[],4,0)</f>
        <v>47.78</v>
      </c>
      <c r="K1238" s="6">
        <v>51.56</v>
      </c>
      <c r="L1238" s="6">
        <f>tbl_Sales[[#This Row],[Price_per_Unit]]*tbl_Sales[[#This Row],[Quantity]]</f>
        <v>412.48</v>
      </c>
      <c r="M1238" s="6">
        <f>tbl_Sales[[#This Row],[Cost_per_Unit]]*tbl_Sales[[#This Row],[Quantity]]</f>
        <v>382.24</v>
      </c>
      <c r="N1238" s="6">
        <f>tbl_Sales[[#This Row],[Sales]]-tbl_Sales[[#This Row],[Total_Cost]]</f>
        <v>30.240000000000009</v>
      </c>
    </row>
    <row r="1239" spans="1:14">
      <c r="A1239" t="s">
        <v>1243</v>
      </c>
      <c r="B1239" s="4">
        <v>45001</v>
      </c>
      <c r="C1239" t="s">
        <v>7866</v>
      </c>
      <c r="D1239" t="str">
        <f>VLOOKUP(Sales_Data!$C1239,tbl_Customers[],2,FALSE)</f>
        <v>Customer_1069</v>
      </c>
      <c r="E1239" t="str">
        <f>VLOOKUP(tbl_Sales[[#This Row],[Customer_ID]],tbl_Customers[],5,0)</f>
        <v>North</v>
      </c>
      <c r="F1239" t="s">
        <v>8541</v>
      </c>
      <c r="G1239" t="str">
        <f>VLOOKUP(Sales_Data!$F1239,tbl_Products[],2,FALSE)</f>
        <v>Product_60</v>
      </c>
      <c r="H1239" t="str">
        <f>VLOOKUP(tbl_Sales[[#This Row],[Product_ID]],tbl_Products[],3,0)</f>
        <v>Health</v>
      </c>
      <c r="I1239">
        <v>1</v>
      </c>
      <c r="J1239" s="10">
        <f>VLOOKUP(tbl_Sales[[#This Row],[Product_ID]],tbl_Products[],4,0)</f>
        <v>1.01</v>
      </c>
      <c r="K1239" s="6">
        <v>77.88</v>
      </c>
      <c r="L1239" s="6">
        <f>tbl_Sales[[#This Row],[Price_per_Unit]]*tbl_Sales[[#This Row],[Quantity]]</f>
        <v>77.88</v>
      </c>
      <c r="M1239" s="6">
        <f>tbl_Sales[[#This Row],[Cost_per_Unit]]*tbl_Sales[[#This Row],[Quantity]]</f>
        <v>1.01</v>
      </c>
      <c r="N1239" s="6">
        <f>tbl_Sales[[#This Row],[Sales]]-tbl_Sales[[#This Row],[Total_Cost]]</f>
        <v>76.86999999999999</v>
      </c>
    </row>
    <row r="1240" spans="1:14">
      <c r="A1240" t="s">
        <v>1244</v>
      </c>
      <c r="B1240" s="4">
        <v>45052</v>
      </c>
      <c r="C1240" t="s">
        <v>7748</v>
      </c>
      <c r="D1240" t="str">
        <f>VLOOKUP(Sales_Data!$C1240,tbl_Customers[],2,FALSE)</f>
        <v>Customer_1002</v>
      </c>
      <c r="E1240" t="str">
        <f>VLOOKUP(tbl_Sales[[#This Row],[Customer_ID]],tbl_Customers[],5,0)</f>
        <v>West</v>
      </c>
      <c r="F1240" t="s">
        <v>8526</v>
      </c>
      <c r="G1240" t="str">
        <f>VLOOKUP(Sales_Data!$F1240,tbl_Products[],2,FALSE)</f>
        <v>Product_27</v>
      </c>
      <c r="H1240" t="str">
        <f>VLOOKUP(tbl_Sales[[#This Row],[Product_ID]],tbl_Products[],3,0)</f>
        <v>Home Goods</v>
      </c>
      <c r="I1240">
        <v>5</v>
      </c>
      <c r="J1240" s="10">
        <f>VLOOKUP(tbl_Sales[[#This Row],[Product_ID]],tbl_Products[],4,0)</f>
        <v>35.53</v>
      </c>
      <c r="K1240" s="6">
        <v>73.59</v>
      </c>
      <c r="L1240" s="6">
        <f>tbl_Sales[[#This Row],[Price_per_Unit]]*tbl_Sales[[#This Row],[Quantity]]</f>
        <v>367.95000000000005</v>
      </c>
      <c r="M1240" s="6">
        <f>tbl_Sales[[#This Row],[Cost_per_Unit]]*tbl_Sales[[#This Row],[Quantity]]</f>
        <v>177.65</v>
      </c>
      <c r="N1240" s="6">
        <f>tbl_Sales[[#This Row],[Sales]]-tbl_Sales[[#This Row],[Total_Cost]]</f>
        <v>190.30000000000004</v>
      </c>
    </row>
    <row r="1241" spans="1:14">
      <c r="A1241" t="s">
        <v>1245</v>
      </c>
      <c r="B1241" s="4">
        <v>45198</v>
      </c>
      <c r="C1241" t="s">
        <v>7867</v>
      </c>
      <c r="D1241" t="str">
        <f>VLOOKUP(Sales_Data!$C1241,tbl_Customers[],2,FALSE)</f>
        <v>Customer_444</v>
      </c>
      <c r="E1241" t="str">
        <f>VLOOKUP(tbl_Sales[[#This Row],[Customer_ID]],tbl_Customers[],5,0)</f>
        <v>West</v>
      </c>
      <c r="F1241" t="s">
        <v>8506</v>
      </c>
      <c r="G1241" t="str">
        <f>VLOOKUP(Sales_Data!$F1241,tbl_Products[],2,FALSE)</f>
        <v>Product_43</v>
      </c>
      <c r="H1241" t="str">
        <f>VLOOKUP(tbl_Sales[[#This Row],[Product_ID]],tbl_Products[],3,0)</f>
        <v>Health</v>
      </c>
      <c r="I1241">
        <v>5</v>
      </c>
      <c r="J1241" s="10">
        <f>VLOOKUP(tbl_Sales[[#This Row],[Product_ID]],tbl_Products[],4,0)</f>
        <v>4.59</v>
      </c>
      <c r="K1241" s="6">
        <v>85.8</v>
      </c>
      <c r="L1241" s="6">
        <f>tbl_Sales[[#This Row],[Price_per_Unit]]*tbl_Sales[[#This Row],[Quantity]]</f>
        <v>429</v>
      </c>
      <c r="M1241" s="6">
        <f>tbl_Sales[[#This Row],[Cost_per_Unit]]*tbl_Sales[[#This Row],[Quantity]]</f>
        <v>22.95</v>
      </c>
      <c r="N1241" s="6">
        <f>tbl_Sales[[#This Row],[Sales]]-tbl_Sales[[#This Row],[Total_Cost]]</f>
        <v>406.05</v>
      </c>
    </row>
    <row r="1242" spans="1:14">
      <c r="A1242" t="s">
        <v>1246</v>
      </c>
      <c r="B1242" s="4">
        <v>45137</v>
      </c>
      <c r="C1242" t="s">
        <v>7605</v>
      </c>
      <c r="D1242" t="str">
        <f>VLOOKUP(Sales_Data!$C1242,tbl_Customers[],2,FALSE)</f>
        <v>Customer_1212</v>
      </c>
      <c r="E1242" t="str">
        <f>VLOOKUP(tbl_Sales[[#This Row],[Customer_ID]],tbl_Customers[],5,0)</f>
        <v>West</v>
      </c>
      <c r="F1242" t="s">
        <v>8549</v>
      </c>
      <c r="G1242" t="str">
        <f>VLOOKUP(Sales_Data!$F1242,tbl_Products[],2,FALSE)</f>
        <v>Product_18</v>
      </c>
      <c r="H1242" t="str">
        <f>VLOOKUP(tbl_Sales[[#This Row],[Product_ID]],tbl_Products[],3,0)</f>
        <v>Health</v>
      </c>
      <c r="I1242">
        <v>4</v>
      </c>
      <c r="J1242" s="10">
        <f>VLOOKUP(tbl_Sales[[#This Row],[Product_ID]],tbl_Products[],4,0)</f>
        <v>41.18</v>
      </c>
      <c r="K1242" s="6">
        <v>92.84</v>
      </c>
      <c r="L1242" s="6">
        <f>tbl_Sales[[#This Row],[Price_per_Unit]]*tbl_Sales[[#This Row],[Quantity]]</f>
        <v>371.36</v>
      </c>
      <c r="M1242" s="6">
        <f>tbl_Sales[[#This Row],[Cost_per_Unit]]*tbl_Sales[[#This Row],[Quantity]]</f>
        <v>164.72</v>
      </c>
      <c r="N1242" s="6">
        <f>tbl_Sales[[#This Row],[Sales]]-tbl_Sales[[#This Row],[Total_Cost]]</f>
        <v>206.64000000000001</v>
      </c>
    </row>
    <row r="1243" spans="1:14">
      <c r="A1243" t="s">
        <v>1247</v>
      </c>
      <c r="B1243" s="4">
        <v>45216</v>
      </c>
      <c r="C1243" t="s">
        <v>7583</v>
      </c>
      <c r="D1243" t="str">
        <f>VLOOKUP(Sales_Data!$C1243,tbl_Customers[],2,FALSE)</f>
        <v>Customer_970</v>
      </c>
      <c r="E1243" t="str">
        <f>VLOOKUP(tbl_Sales[[#This Row],[Customer_ID]],tbl_Customers[],5,0)</f>
        <v>South</v>
      </c>
      <c r="F1243" t="s">
        <v>8502</v>
      </c>
      <c r="G1243" t="str">
        <f>VLOOKUP(Sales_Data!$F1243,tbl_Products[],2,FALSE)</f>
        <v>Product_22</v>
      </c>
      <c r="H1243" t="str">
        <f>VLOOKUP(tbl_Sales[[#This Row],[Product_ID]],tbl_Products[],3,0)</f>
        <v>Electronics</v>
      </c>
      <c r="I1243">
        <v>8</v>
      </c>
      <c r="J1243" s="10">
        <f>VLOOKUP(tbl_Sales[[#This Row],[Product_ID]],tbl_Products[],4,0)</f>
        <v>38.15</v>
      </c>
      <c r="K1243" s="6">
        <v>38.409999999999997</v>
      </c>
      <c r="L1243" s="6">
        <f>tbl_Sales[[#This Row],[Price_per_Unit]]*tbl_Sales[[#This Row],[Quantity]]</f>
        <v>307.27999999999997</v>
      </c>
      <c r="M1243" s="6">
        <f>tbl_Sales[[#This Row],[Cost_per_Unit]]*tbl_Sales[[#This Row],[Quantity]]</f>
        <v>305.2</v>
      </c>
      <c r="N1243" s="6">
        <f>tbl_Sales[[#This Row],[Sales]]-tbl_Sales[[#This Row],[Total_Cost]]</f>
        <v>2.0799999999999841</v>
      </c>
    </row>
    <row r="1244" spans="1:14">
      <c r="A1244" t="s">
        <v>1248</v>
      </c>
      <c r="B1244" s="4">
        <v>45276</v>
      </c>
      <c r="C1244" t="s">
        <v>7247</v>
      </c>
      <c r="D1244" t="str">
        <f>VLOOKUP(Sales_Data!$C1244,tbl_Customers[],2,FALSE)</f>
        <v>Customer_948</v>
      </c>
      <c r="E1244" t="str">
        <f>VLOOKUP(tbl_Sales[[#This Row],[Customer_ID]],tbl_Customers[],5,0)</f>
        <v>East</v>
      </c>
      <c r="F1244" t="s">
        <v>8500</v>
      </c>
      <c r="G1244" t="str">
        <f>VLOOKUP(Sales_Data!$F1244,tbl_Products[],2,FALSE)</f>
        <v>Product_68</v>
      </c>
      <c r="H1244" t="str">
        <f>VLOOKUP(tbl_Sales[[#This Row],[Product_ID]],tbl_Products[],3,0)</f>
        <v>Home Goods</v>
      </c>
      <c r="I1244">
        <v>5</v>
      </c>
      <c r="J1244" s="10">
        <f>VLOOKUP(tbl_Sales[[#This Row],[Product_ID]],tbl_Products[],4,0)</f>
        <v>17.45</v>
      </c>
      <c r="K1244" s="6">
        <v>87.07</v>
      </c>
      <c r="L1244" s="6">
        <f>tbl_Sales[[#This Row],[Price_per_Unit]]*tbl_Sales[[#This Row],[Quantity]]</f>
        <v>435.34999999999997</v>
      </c>
      <c r="M1244" s="6">
        <f>tbl_Sales[[#This Row],[Cost_per_Unit]]*tbl_Sales[[#This Row],[Quantity]]</f>
        <v>87.25</v>
      </c>
      <c r="N1244" s="6">
        <f>tbl_Sales[[#This Row],[Sales]]-tbl_Sales[[#This Row],[Total_Cost]]</f>
        <v>348.09999999999997</v>
      </c>
    </row>
    <row r="1245" spans="1:14">
      <c r="A1245" t="s">
        <v>1249</v>
      </c>
      <c r="B1245" s="4">
        <v>45019</v>
      </c>
      <c r="C1245" t="s">
        <v>7868</v>
      </c>
      <c r="D1245" t="str">
        <f>VLOOKUP(Sales_Data!$C1245,tbl_Customers[],2,FALSE)</f>
        <v>Customer_572</v>
      </c>
      <c r="E1245" t="str">
        <f>VLOOKUP(tbl_Sales[[#This Row],[Customer_ID]],tbl_Customers[],5,0)</f>
        <v>South</v>
      </c>
      <c r="F1245" t="s">
        <v>8493</v>
      </c>
      <c r="G1245" t="str">
        <f>VLOOKUP(Sales_Data!$F1245,tbl_Products[],2,FALSE)</f>
        <v>Product_61</v>
      </c>
      <c r="H1245" t="str">
        <f>VLOOKUP(tbl_Sales[[#This Row],[Product_ID]],tbl_Products[],3,0)</f>
        <v>Health</v>
      </c>
      <c r="I1245">
        <v>6</v>
      </c>
      <c r="J1245" s="10">
        <f>VLOOKUP(tbl_Sales[[#This Row],[Product_ID]],tbl_Products[],4,0)</f>
        <v>47.78</v>
      </c>
      <c r="K1245" s="6">
        <v>14.98</v>
      </c>
      <c r="L1245" s="6">
        <f>tbl_Sales[[#This Row],[Price_per_Unit]]*tbl_Sales[[#This Row],[Quantity]]</f>
        <v>89.88</v>
      </c>
      <c r="M1245" s="6">
        <f>tbl_Sales[[#This Row],[Cost_per_Unit]]*tbl_Sales[[#This Row],[Quantity]]</f>
        <v>286.68</v>
      </c>
      <c r="N1245" s="6">
        <f>tbl_Sales[[#This Row],[Sales]]-tbl_Sales[[#This Row],[Total_Cost]]</f>
        <v>-196.8</v>
      </c>
    </row>
    <row r="1246" spans="1:14">
      <c r="A1246" t="s">
        <v>1250</v>
      </c>
      <c r="B1246" s="4">
        <v>45014</v>
      </c>
      <c r="C1246" t="s">
        <v>7601</v>
      </c>
      <c r="D1246" t="str">
        <f>VLOOKUP(Sales_Data!$C1246,tbl_Customers[],2,FALSE)</f>
        <v>Customer_30</v>
      </c>
      <c r="E1246" t="str">
        <f>VLOOKUP(tbl_Sales[[#This Row],[Customer_ID]],tbl_Customers[],5,0)</f>
        <v>West</v>
      </c>
      <c r="F1246" t="s">
        <v>8514</v>
      </c>
      <c r="G1246" t="str">
        <f>VLOOKUP(Sales_Data!$F1246,tbl_Products[],2,FALSE)</f>
        <v>Product_2</v>
      </c>
      <c r="H1246" t="str">
        <f>VLOOKUP(tbl_Sales[[#This Row],[Product_ID]],tbl_Products[],3,0)</f>
        <v>Health</v>
      </c>
      <c r="I1246">
        <v>6</v>
      </c>
      <c r="J1246" s="10">
        <f>VLOOKUP(tbl_Sales[[#This Row],[Product_ID]],tbl_Products[],4,0)</f>
        <v>12.41</v>
      </c>
      <c r="K1246" s="6">
        <v>72.89</v>
      </c>
      <c r="L1246" s="6">
        <f>tbl_Sales[[#This Row],[Price_per_Unit]]*tbl_Sales[[#This Row],[Quantity]]</f>
        <v>437.34000000000003</v>
      </c>
      <c r="M1246" s="6">
        <f>tbl_Sales[[#This Row],[Cost_per_Unit]]*tbl_Sales[[#This Row],[Quantity]]</f>
        <v>74.460000000000008</v>
      </c>
      <c r="N1246" s="6">
        <f>tbl_Sales[[#This Row],[Sales]]-tbl_Sales[[#This Row],[Total_Cost]]</f>
        <v>362.88</v>
      </c>
    </row>
    <row r="1247" spans="1:14">
      <c r="A1247" t="s">
        <v>1251</v>
      </c>
      <c r="B1247" s="4">
        <v>45016</v>
      </c>
      <c r="C1247" t="s">
        <v>7080</v>
      </c>
      <c r="D1247" t="str">
        <f>VLOOKUP(Sales_Data!$C1247,tbl_Customers[],2,FALSE)</f>
        <v>Customer_1496</v>
      </c>
      <c r="E1247" t="str">
        <f>VLOOKUP(tbl_Sales[[#This Row],[Customer_ID]],tbl_Customers[],5,0)</f>
        <v>West</v>
      </c>
      <c r="F1247" t="s">
        <v>8560</v>
      </c>
      <c r="G1247" t="str">
        <f>VLOOKUP(Sales_Data!$F1247,tbl_Products[],2,FALSE)</f>
        <v>Product_41</v>
      </c>
      <c r="H1247" t="str">
        <f>VLOOKUP(tbl_Sales[[#This Row],[Product_ID]],tbl_Products[],3,0)</f>
        <v>Home Goods</v>
      </c>
      <c r="I1247">
        <v>1</v>
      </c>
      <c r="J1247" s="10">
        <f>VLOOKUP(tbl_Sales[[#This Row],[Product_ID]],tbl_Products[],4,0)</f>
        <v>31.5</v>
      </c>
      <c r="K1247" s="6">
        <v>25.97</v>
      </c>
      <c r="L1247" s="6">
        <f>tbl_Sales[[#This Row],[Price_per_Unit]]*tbl_Sales[[#This Row],[Quantity]]</f>
        <v>25.97</v>
      </c>
      <c r="M1247" s="6">
        <f>tbl_Sales[[#This Row],[Cost_per_Unit]]*tbl_Sales[[#This Row],[Quantity]]</f>
        <v>31.5</v>
      </c>
      <c r="N1247" s="6">
        <f>tbl_Sales[[#This Row],[Sales]]-tbl_Sales[[#This Row],[Total_Cost]]</f>
        <v>-5.5300000000000011</v>
      </c>
    </row>
    <row r="1248" spans="1:14">
      <c r="A1248" t="s">
        <v>1252</v>
      </c>
      <c r="B1248" s="4">
        <v>44967</v>
      </c>
      <c r="C1248" t="s">
        <v>7869</v>
      </c>
      <c r="D1248" t="str">
        <f>VLOOKUP(Sales_Data!$C1248,tbl_Customers[],2,FALSE)</f>
        <v>Customer_877</v>
      </c>
      <c r="E1248" t="str">
        <f>VLOOKUP(tbl_Sales[[#This Row],[Customer_ID]],tbl_Customers[],5,0)</f>
        <v>South</v>
      </c>
      <c r="F1248" t="s">
        <v>8535</v>
      </c>
      <c r="G1248" t="str">
        <f>VLOOKUP(Sales_Data!$F1248,tbl_Products[],2,FALSE)</f>
        <v>Product_54</v>
      </c>
      <c r="H1248" t="str">
        <f>VLOOKUP(tbl_Sales[[#This Row],[Product_ID]],tbl_Products[],3,0)</f>
        <v>Apparel</v>
      </c>
      <c r="I1248">
        <v>6</v>
      </c>
      <c r="J1248" s="10">
        <f>VLOOKUP(tbl_Sales[[#This Row],[Product_ID]],tbl_Products[],4,0)</f>
        <v>1.35</v>
      </c>
      <c r="K1248" s="6">
        <v>41.02</v>
      </c>
      <c r="L1248" s="6">
        <f>tbl_Sales[[#This Row],[Price_per_Unit]]*tbl_Sales[[#This Row],[Quantity]]</f>
        <v>246.12</v>
      </c>
      <c r="M1248" s="6">
        <f>tbl_Sales[[#This Row],[Cost_per_Unit]]*tbl_Sales[[#This Row],[Quantity]]</f>
        <v>8.1000000000000014</v>
      </c>
      <c r="N1248" s="6">
        <f>tbl_Sales[[#This Row],[Sales]]-tbl_Sales[[#This Row],[Total_Cost]]</f>
        <v>238.02</v>
      </c>
    </row>
    <row r="1249" spans="1:14">
      <c r="A1249" t="s">
        <v>1253</v>
      </c>
      <c r="B1249" s="4">
        <v>45239</v>
      </c>
      <c r="C1249" t="s">
        <v>7870</v>
      </c>
      <c r="D1249" t="str">
        <f>VLOOKUP(Sales_Data!$C1249,tbl_Customers[],2,FALSE)</f>
        <v>Customer_506</v>
      </c>
      <c r="E1249" t="str">
        <f>VLOOKUP(tbl_Sales[[#This Row],[Customer_ID]],tbl_Customers[],5,0)</f>
        <v>North</v>
      </c>
      <c r="F1249" t="s">
        <v>8532</v>
      </c>
      <c r="G1249" t="str">
        <f>VLOOKUP(Sales_Data!$F1249,tbl_Products[],2,FALSE)</f>
        <v>Product_23</v>
      </c>
      <c r="H1249" t="str">
        <f>VLOOKUP(tbl_Sales[[#This Row],[Product_ID]],tbl_Products[],3,0)</f>
        <v>Apparel</v>
      </c>
      <c r="I1249">
        <v>2</v>
      </c>
      <c r="J1249" s="10">
        <f>VLOOKUP(tbl_Sales[[#This Row],[Product_ID]],tbl_Products[],4,0)</f>
        <v>2.85</v>
      </c>
      <c r="K1249" s="6">
        <v>31.9</v>
      </c>
      <c r="L1249" s="6">
        <f>tbl_Sales[[#This Row],[Price_per_Unit]]*tbl_Sales[[#This Row],[Quantity]]</f>
        <v>63.8</v>
      </c>
      <c r="M1249" s="6">
        <f>tbl_Sales[[#This Row],[Cost_per_Unit]]*tbl_Sales[[#This Row],[Quantity]]</f>
        <v>5.7</v>
      </c>
      <c r="N1249" s="6">
        <f>tbl_Sales[[#This Row],[Sales]]-tbl_Sales[[#This Row],[Total_Cost]]</f>
        <v>58.099999999999994</v>
      </c>
    </row>
    <row r="1250" spans="1:14">
      <c r="A1250" t="s">
        <v>1254</v>
      </c>
      <c r="B1250" s="4">
        <v>45122</v>
      </c>
      <c r="C1250" t="s">
        <v>7871</v>
      </c>
      <c r="D1250" t="str">
        <f>VLOOKUP(Sales_Data!$C1250,tbl_Customers[],2,FALSE)</f>
        <v>Customer_508</v>
      </c>
      <c r="E1250" t="str">
        <f>VLOOKUP(tbl_Sales[[#This Row],[Customer_ID]],tbl_Customers[],5,0)</f>
        <v>West</v>
      </c>
      <c r="F1250" t="s">
        <v>8542</v>
      </c>
      <c r="G1250" t="str">
        <f>VLOOKUP(Sales_Data!$F1250,tbl_Products[],2,FALSE)</f>
        <v>Product_20</v>
      </c>
      <c r="H1250" t="str">
        <f>VLOOKUP(tbl_Sales[[#This Row],[Product_ID]],tbl_Products[],3,0)</f>
        <v>Electronics</v>
      </c>
      <c r="I1250">
        <v>9</v>
      </c>
      <c r="J1250" s="10">
        <f>VLOOKUP(tbl_Sales[[#This Row],[Product_ID]],tbl_Products[],4,0)</f>
        <v>19.98</v>
      </c>
      <c r="K1250" s="6">
        <v>10.11</v>
      </c>
      <c r="L1250" s="6">
        <f>tbl_Sales[[#This Row],[Price_per_Unit]]*tbl_Sales[[#This Row],[Quantity]]</f>
        <v>90.99</v>
      </c>
      <c r="M1250" s="6">
        <f>tbl_Sales[[#This Row],[Cost_per_Unit]]*tbl_Sales[[#This Row],[Quantity]]</f>
        <v>179.82</v>
      </c>
      <c r="N1250" s="6">
        <f>tbl_Sales[[#This Row],[Sales]]-tbl_Sales[[#This Row],[Total_Cost]]</f>
        <v>-88.83</v>
      </c>
    </row>
    <row r="1251" spans="1:14">
      <c r="A1251" t="s">
        <v>1255</v>
      </c>
      <c r="B1251" s="4">
        <v>45244</v>
      </c>
      <c r="C1251" t="s">
        <v>7302</v>
      </c>
      <c r="D1251" t="str">
        <f>VLOOKUP(Sales_Data!$C1251,tbl_Customers[],2,FALSE)</f>
        <v>Customer_671</v>
      </c>
      <c r="E1251" t="str">
        <f>VLOOKUP(tbl_Sales[[#This Row],[Customer_ID]],tbl_Customers[],5,0)</f>
        <v>North</v>
      </c>
      <c r="F1251" t="s">
        <v>8493</v>
      </c>
      <c r="G1251" t="str">
        <f>VLOOKUP(Sales_Data!$F1251,tbl_Products[],2,FALSE)</f>
        <v>Product_61</v>
      </c>
      <c r="H1251" t="str">
        <f>VLOOKUP(tbl_Sales[[#This Row],[Product_ID]],tbl_Products[],3,0)</f>
        <v>Health</v>
      </c>
      <c r="I1251">
        <v>9</v>
      </c>
      <c r="J1251" s="10">
        <f>VLOOKUP(tbl_Sales[[#This Row],[Product_ID]],tbl_Products[],4,0)</f>
        <v>47.78</v>
      </c>
      <c r="K1251" s="6">
        <v>60.57</v>
      </c>
      <c r="L1251" s="6">
        <f>tbl_Sales[[#This Row],[Price_per_Unit]]*tbl_Sales[[#This Row],[Quantity]]</f>
        <v>545.13</v>
      </c>
      <c r="M1251" s="6">
        <f>tbl_Sales[[#This Row],[Cost_per_Unit]]*tbl_Sales[[#This Row],[Quantity]]</f>
        <v>430.02</v>
      </c>
      <c r="N1251" s="6">
        <f>tbl_Sales[[#This Row],[Sales]]-tbl_Sales[[#This Row],[Total_Cost]]</f>
        <v>115.11000000000001</v>
      </c>
    </row>
    <row r="1252" spans="1:14">
      <c r="A1252" t="s">
        <v>1256</v>
      </c>
      <c r="B1252" s="4">
        <v>45276</v>
      </c>
      <c r="C1252" t="s">
        <v>7872</v>
      </c>
      <c r="D1252" t="str">
        <f>VLOOKUP(Sales_Data!$C1252,tbl_Customers[],2,FALSE)</f>
        <v>Customer_890</v>
      </c>
      <c r="E1252" t="str">
        <f>VLOOKUP(tbl_Sales[[#This Row],[Customer_ID]],tbl_Customers[],5,0)</f>
        <v>South</v>
      </c>
      <c r="F1252" t="s">
        <v>8545</v>
      </c>
      <c r="G1252" t="str">
        <f>VLOOKUP(Sales_Data!$F1252,tbl_Products[],2,FALSE)</f>
        <v>Product_9</v>
      </c>
      <c r="H1252" t="str">
        <f>VLOOKUP(tbl_Sales[[#This Row],[Product_ID]],tbl_Products[],3,0)</f>
        <v>Apparel</v>
      </c>
      <c r="I1252">
        <v>7</v>
      </c>
      <c r="J1252" s="10">
        <f>VLOOKUP(tbl_Sales[[#This Row],[Product_ID]],tbl_Products[],4,0)</f>
        <v>14.27</v>
      </c>
      <c r="K1252" s="6">
        <v>89.4</v>
      </c>
      <c r="L1252" s="6">
        <f>tbl_Sales[[#This Row],[Price_per_Unit]]*tbl_Sales[[#This Row],[Quantity]]</f>
        <v>625.80000000000007</v>
      </c>
      <c r="M1252" s="6">
        <f>tbl_Sales[[#This Row],[Cost_per_Unit]]*tbl_Sales[[#This Row],[Quantity]]</f>
        <v>99.89</v>
      </c>
      <c r="N1252" s="6">
        <f>tbl_Sales[[#This Row],[Sales]]-tbl_Sales[[#This Row],[Total_Cost]]</f>
        <v>525.91000000000008</v>
      </c>
    </row>
    <row r="1253" spans="1:14">
      <c r="A1253" t="s">
        <v>1257</v>
      </c>
      <c r="B1253" s="4">
        <v>45050</v>
      </c>
      <c r="C1253" t="s">
        <v>7760</v>
      </c>
      <c r="D1253" t="str">
        <f>VLOOKUP(Sales_Data!$C1253,tbl_Customers[],2,FALSE)</f>
        <v>Customer_1187</v>
      </c>
      <c r="E1253" t="str">
        <f>VLOOKUP(tbl_Sales[[#This Row],[Customer_ID]],tbl_Customers[],5,0)</f>
        <v>North</v>
      </c>
      <c r="F1253" t="s">
        <v>8548</v>
      </c>
      <c r="G1253" t="str">
        <f>VLOOKUP(Sales_Data!$F1253,tbl_Products[],2,FALSE)</f>
        <v>Product_1</v>
      </c>
      <c r="H1253" t="str">
        <f>VLOOKUP(tbl_Sales[[#This Row],[Product_ID]],tbl_Products[],3,0)</f>
        <v>Apparel</v>
      </c>
      <c r="I1253">
        <v>2</v>
      </c>
      <c r="J1253" s="10">
        <f>VLOOKUP(tbl_Sales[[#This Row],[Product_ID]],tbl_Products[],4,0)</f>
        <v>21.45</v>
      </c>
      <c r="K1253" s="6">
        <v>11.67</v>
      </c>
      <c r="L1253" s="6">
        <f>tbl_Sales[[#This Row],[Price_per_Unit]]*tbl_Sales[[#This Row],[Quantity]]</f>
        <v>23.34</v>
      </c>
      <c r="M1253" s="6">
        <f>tbl_Sales[[#This Row],[Cost_per_Unit]]*tbl_Sales[[#This Row],[Quantity]]</f>
        <v>42.9</v>
      </c>
      <c r="N1253" s="6">
        <f>tbl_Sales[[#This Row],[Sales]]-tbl_Sales[[#This Row],[Total_Cost]]</f>
        <v>-19.559999999999999</v>
      </c>
    </row>
    <row r="1254" spans="1:14">
      <c r="A1254" t="s">
        <v>1258</v>
      </c>
      <c r="B1254" s="4">
        <v>45181</v>
      </c>
      <c r="C1254" t="s">
        <v>7873</v>
      </c>
      <c r="D1254" t="str">
        <f>VLOOKUP(Sales_Data!$C1254,tbl_Customers[],2,FALSE)</f>
        <v>Customer_456</v>
      </c>
      <c r="E1254" t="str">
        <f>VLOOKUP(tbl_Sales[[#This Row],[Customer_ID]],tbl_Customers[],5,0)</f>
        <v>West</v>
      </c>
      <c r="F1254" t="s">
        <v>8536</v>
      </c>
      <c r="G1254" t="str">
        <f>VLOOKUP(Sales_Data!$F1254,tbl_Products[],2,FALSE)</f>
        <v>Product_40</v>
      </c>
      <c r="H1254" t="str">
        <f>VLOOKUP(tbl_Sales[[#This Row],[Product_ID]],tbl_Products[],3,0)</f>
        <v>Health</v>
      </c>
      <c r="I1254">
        <v>1</v>
      </c>
      <c r="J1254" s="10">
        <f>VLOOKUP(tbl_Sales[[#This Row],[Product_ID]],tbl_Products[],4,0)</f>
        <v>30.96</v>
      </c>
      <c r="K1254" s="6">
        <v>69.849999999999994</v>
      </c>
      <c r="L1254" s="6">
        <f>tbl_Sales[[#This Row],[Price_per_Unit]]*tbl_Sales[[#This Row],[Quantity]]</f>
        <v>69.849999999999994</v>
      </c>
      <c r="M1254" s="6">
        <f>tbl_Sales[[#This Row],[Cost_per_Unit]]*tbl_Sales[[#This Row],[Quantity]]</f>
        <v>30.96</v>
      </c>
      <c r="N1254" s="6">
        <f>tbl_Sales[[#This Row],[Sales]]-tbl_Sales[[#This Row],[Total_Cost]]</f>
        <v>38.889999999999993</v>
      </c>
    </row>
    <row r="1255" spans="1:14">
      <c r="A1255" t="s">
        <v>1259</v>
      </c>
      <c r="B1255" s="4">
        <v>45225</v>
      </c>
      <c r="C1255" t="s">
        <v>7605</v>
      </c>
      <c r="D1255" t="str">
        <f>VLOOKUP(Sales_Data!$C1255,tbl_Customers[],2,FALSE)</f>
        <v>Customer_1212</v>
      </c>
      <c r="E1255" t="str">
        <f>VLOOKUP(tbl_Sales[[#This Row],[Customer_ID]],tbl_Customers[],5,0)</f>
        <v>West</v>
      </c>
      <c r="F1255" t="s">
        <v>8528</v>
      </c>
      <c r="G1255" t="str">
        <f>VLOOKUP(Sales_Data!$F1255,tbl_Products[],2,FALSE)</f>
        <v>Product_25</v>
      </c>
      <c r="H1255" t="str">
        <f>VLOOKUP(tbl_Sales[[#This Row],[Product_ID]],tbl_Products[],3,0)</f>
        <v>Electronics</v>
      </c>
      <c r="I1255">
        <v>6</v>
      </c>
      <c r="J1255" s="10">
        <f>VLOOKUP(tbl_Sales[[#This Row],[Product_ID]],tbl_Products[],4,0)</f>
        <v>48.19</v>
      </c>
      <c r="K1255" s="6">
        <v>49.81</v>
      </c>
      <c r="L1255" s="6">
        <f>tbl_Sales[[#This Row],[Price_per_Unit]]*tbl_Sales[[#This Row],[Quantity]]</f>
        <v>298.86</v>
      </c>
      <c r="M1255" s="6">
        <f>tbl_Sales[[#This Row],[Cost_per_Unit]]*tbl_Sales[[#This Row],[Quantity]]</f>
        <v>289.14</v>
      </c>
      <c r="N1255" s="6">
        <f>tbl_Sales[[#This Row],[Sales]]-tbl_Sales[[#This Row],[Total_Cost]]</f>
        <v>9.7200000000000273</v>
      </c>
    </row>
    <row r="1256" spans="1:14">
      <c r="A1256" t="s">
        <v>1260</v>
      </c>
      <c r="B1256" s="4">
        <v>45000</v>
      </c>
      <c r="C1256" t="s">
        <v>7263</v>
      </c>
      <c r="D1256" t="str">
        <f>VLOOKUP(Sales_Data!$C1256,tbl_Customers[],2,FALSE)</f>
        <v>Customer_306</v>
      </c>
      <c r="E1256" t="str">
        <f>VLOOKUP(tbl_Sales[[#This Row],[Customer_ID]],tbl_Customers[],5,0)</f>
        <v>West</v>
      </c>
      <c r="F1256" t="s">
        <v>8550</v>
      </c>
      <c r="G1256" t="str">
        <f>VLOOKUP(Sales_Data!$F1256,tbl_Products[],2,FALSE)</f>
        <v>Product_26</v>
      </c>
      <c r="H1256" t="str">
        <f>VLOOKUP(tbl_Sales[[#This Row],[Product_ID]],tbl_Products[],3,0)</f>
        <v>Health</v>
      </c>
      <c r="I1256">
        <v>9</v>
      </c>
      <c r="J1256" s="10">
        <f>VLOOKUP(tbl_Sales[[#This Row],[Product_ID]],tbl_Products[],4,0)</f>
        <v>31.77</v>
      </c>
      <c r="K1256" s="6">
        <v>72.459999999999994</v>
      </c>
      <c r="L1256" s="6">
        <f>tbl_Sales[[#This Row],[Price_per_Unit]]*tbl_Sales[[#This Row],[Quantity]]</f>
        <v>652.14</v>
      </c>
      <c r="M1256" s="6">
        <f>tbl_Sales[[#This Row],[Cost_per_Unit]]*tbl_Sales[[#This Row],[Quantity]]</f>
        <v>285.93</v>
      </c>
      <c r="N1256" s="6">
        <f>tbl_Sales[[#This Row],[Sales]]-tbl_Sales[[#This Row],[Total_Cost]]</f>
        <v>366.21</v>
      </c>
    </row>
    <row r="1257" spans="1:14">
      <c r="A1257" t="s">
        <v>1261</v>
      </c>
      <c r="B1257" s="4">
        <v>45045</v>
      </c>
      <c r="C1257" t="s">
        <v>7874</v>
      </c>
      <c r="D1257" t="str">
        <f>VLOOKUP(Sales_Data!$C1257,tbl_Customers[],2,FALSE)</f>
        <v>Customer_1175</v>
      </c>
      <c r="E1257" t="str">
        <f>VLOOKUP(tbl_Sales[[#This Row],[Customer_ID]],tbl_Customers[],5,0)</f>
        <v>West</v>
      </c>
      <c r="F1257" t="s">
        <v>8504</v>
      </c>
      <c r="G1257" t="str">
        <f>VLOOKUP(Sales_Data!$F1257,tbl_Products[],2,FALSE)</f>
        <v>Product_13</v>
      </c>
      <c r="H1257" t="str">
        <f>VLOOKUP(tbl_Sales[[#This Row],[Product_ID]],tbl_Products[],3,0)</f>
        <v>Toys</v>
      </c>
      <c r="I1257">
        <v>4</v>
      </c>
      <c r="J1257" s="10">
        <f>VLOOKUP(tbl_Sales[[#This Row],[Product_ID]],tbl_Products[],4,0)</f>
        <v>45.97</v>
      </c>
      <c r="K1257" s="6">
        <v>69.17</v>
      </c>
      <c r="L1257" s="6">
        <f>tbl_Sales[[#This Row],[Price_per_Unit]]*tbl_Sales[[#This Row],[Quantity]]</f>
        <v>276.68</v>
      </c>
      <c r="M1257" s="6">
        <f>tbl_Sales[[#This Row],[Cost_per_Unit]]*tbl_Sales[[#This Row],[Quantity]]</f>
        <v>183.88</v>
      </c>
      <c r="N1257" s="6">
        <f>tbl_Sales[[#This Row],[Sales]]-tbl_Sales[[#This Row],[Total_Cost]]</f>
        <v>92.800000000000011</v>
      </c>
    </row>
    <row r="1258" spans="1:14">
      <c r="A1258" t="s">
        <v>1262</v>
      </c>
      <c r="B1258" s="4">
        <v>45163</v>
      </c>
      <c r="C1258" t="s">
        <v>7875</v>
      </c>
      <c r="D1258" t="str">
        <f>VLOOKUP(Sales_Data!$C1258,tbl_Customers[],2,FALSE)</f>
        <v>Customer_11</v>
      </c>
      <c r="E1258" t="str">
        <f>VLOOKUP(tbl_Sales[[#This Row],[Customer_ID]],tbl_Customers[],5,0)</f>
        <v>North</v>
      </c>
      <c r="F1258" t="s">
        <v>8567</v>
      </c>
      <c r="G1258" t="str">
        <f>VLOOKUP(Sales_Data!$F1258,tbl_Products[],2,FALSE)</f>
        <v>Product_69</v>
      </c>
      <c r="H1258" t="str">
        <f>VLOOKUP(tbl_Sales[[#This Row],[Product_ID]],tbl_Products[],3,0)</f>
        <v>Home Goods</v>
      </c>
      <c r="I1258">
        <v>1</v>
      </c>
      <c r="J1258" s="10">
        <f>VLOOKUP(tbl_Sales[[#This Row],[Product_ID]],tbl_Products[],4,0)</f>
        <v>8.86</v>
      </c>
      <c r="K1258" s="6">
        <v>58.8</v>
      </c>
      <c r="L1258" s="6">
        <f>tbl_Sales[[#This Row],[Price_per_Unit]]*tbl_Sales[[#This Row],[Quantity]]</f>
        <v>58.8</v>
      </c>
      <c r="M1258" s="6">
        <f>tbl_Sales[[#This Row],[Cost_per_Unit]]*tbl_Sales[[#This Row],[Quantity]]</f>
        <v>8.86</v>
      </c>
      <c r="N1258" s="6">
        <f>tbl_Sales[[#This Row],[Sales]]-tbl_Sales[[#This Row],[Total_Cost]]</f>
        <v>49.94</v>
      </c>
    </row>
    <row r="1259" spans="1:14">
      <c r="A1259" t="s">
        <v>1263</v>
      </c>
      <c r="B1259" s="4">
        <v>45253</v>
      </c>
      <c r="C1259" t="s">
        <v>7876</v>
      </c>
      <c r="D1259" t="str">
        <f>VLOOKUP(Sales_Data!$C1259,tbl_Customers[],2,FALSE)</f>
        <v>Customer_856</v>
      </c>
      <c r="E1259" t="str">
        <f>VLOOKUP(tbl_Sales[[#This Row],[Customer_ID]],tbl_Customers[],5,0)</f>
        <v>South</v>
      </c>
      <c r="F1259" t="s">
        <v>8513</v>
      </c>
      <c r="G1259" t="str">
        <f>VLOOKUP(Sales_Data!$F1259,tbl_Products[],2,FALSE)</f>
        <v>Product_59</v>
      </c>
      <c r="H1259" t="str">
        <f>VLOOKUP(tbl_Sales[[#This Row],[Product_ID]],tbl_Products[],3,0)</f>
        <v>Home Goods</v>
      </c>
      <c r="I1259">
        <v>3</v>
      </c>
      <c r="J1259" s="10">
        <f>VLOOKUP(tbl_Sales[[#This Row],[Product_ID]],tbl_Products[],4,0)</f>
        <v>40.85</v>
      </c>
      <c r="K1259" s="6">
        <v>92.52</v>
      </c>
      <c r="L1259" s="6">
        <f>tbl_Sales[[#This Row],[Price_per_Unit]]*tbl_Sales[[#This Row],[Quantity]]</f>
        <v>277.56</v>
      </c>
      <c r="M1259" s="6">
        <f>tbl_Sales[[#This Row],[Cost_per_Unit]]*tbl_Sales[[#This Row],[Quantity]]</f>
        <v>122.55000000000001</v>
      </c>
      <c r="N1259" s="6">
        <f>tbl_Sales[[#This Row],[Sales]]-tbl_Sales[[#This Row],[Total_Cost]]</f>
        <v>155.01</v>
      </c>
    </row>
    <row r="1260" spans="1:14">
      <c r="A1260" t="s">
        <v>1264</v>
      </c>
      <c r="B1260" s="4">
        <v>45057</v>
      </c>
      <c r="C1260" t="s">
        <v>7317</v>
      </c>
      <c r="D1260" t="str">
        <f>VLOOKUP(Sales_Data!$C1260,tbl_Customers[],2,FALSE)</f>
        <v>Customer_91</v>
      </c>
      <c r="E1260" t="str">
        <f>VLOOKUP(tbl_Sales[[#This Row],[Customer_ID]],tbl_Customers[],5,0)</f>
        <v>North</v>
      </c>
      <c r="F1260" t="s">
        <v>8506</v>
      </c>
      <c r="G1260" t="str">
        <f>VLOOKUP(Sales_Data!$F1260,tbl_Products[],2,FALSE)</f>
        <v>Product_43</v>
      </c>
      <c r="H1260" t="str">
        <f>VLOOKUP(tbl_Sales[[#This Row],[Product_ID]],tbl_Products[],3,0)</f>
        <v>Health</v>
      </c>
      <c r="I1260">
        <v>4</v>
      </c>
      <c r="J1260" s="10">
        <f>VLOOKUP(tbl_Sales[[#This Row],[Product_ID]],tbl_Products[],4,0)</f>
        <v>4.59</v>
      </c>
      <c r="K1260" s="6">
        <v>36.979999999999997</v>
      </c>
      <c r="L1260" s="6">
        <f>tbl_Sales[[#This Row],[Price_per_Unit]]*tbl_Sales[[#This Row],[Quantity]]</f>
        <v>147.91999999999999</v>
      </c>
      <c r="M1260" s="6">
        <f>tbl_Sales[[#This Row],[Cost_per_Unit]]*tbl_Sales[[#This Row],[Quantity]]</f>
        <v>18.36</v>
      </c>
      <c r="N1260" s="6">
        <f>tbl_Sales[[#This Row],[Sales]]-tbl_Sales[[#This Row],[Total_Cost]]</f>
        <v>129.56</v>
      </c>
    </row>
    <row r="1261" spans="1:14">
      <c r="A1261" t="s">
        <v>1265</v>
      </c>
      <c r="B1261" s="4">
        <v>45162</v>
      </c>
      <c r="C1261" t="s">
        <v>7877</v>
      </c>
      <c r="D1261" t="str">
        <f>VLOOKUP(Sales_Data!$C1261,tbl_Customers[],2,FALSE)</f>
        <v>Customer_83</v>
      </c>
      <c r="E1261" t="str">
        <f>VLOOKUP(tbl_Sales[[#This Row],[Customer_ID]],tbl_Customers[],5,0)</f>
        <v>South</v>
      </c>
      <c r="F1261" t="s">
        <v>8504</v>
      </c>
      <c r="G1261" t="str">
        <f>VLOOKUP(Sales_Data!$F1261,tbl_Products[],2,FALSE)</f>
        <v>Product_13</v>
      </c>
      <c r="H1261" t="str">
        <f>VLOOKUP(tbl_Sales[[#This Row],[Product_ID]],tbl_Products[],3,0)</f>
        <v>Toys</v>
      </c>
      <c r="I1261">
        <v>7</v>
      </c>
      <c r="J1261" s="10">
        <f>VLOOKUP(tbl_Sales[[#This Row],[Product_ID]],tbl_Products[],4,0)</f>
        <v>45.97</v>
      </c>
      <c r="K1261" s="6">
        <v>69.489999999999995</v>
      </c>
      <c r="L1261" s="6">
        <f>tbl_Sales[[#This Row],[Price_per_Unit]]*tbl_Sales[[#This Row],[Quantity]]</f>
        <v>486.42999999999995</v>
      </c>
      <c r="M1261" s="6">
        <f>tbl_Sales[[#This Row],[Cost_per_Unit]]*tbl_Sales[[#This Row],[Quantity]]</f>
        <v>321.78999999999996</v>
      </c>
      <c r="N1261" s="6">
        <f>tbl_Sales[[#This Row],[Sales]]-tbl_Sales[[#This Row],[Total_Cost]]</f>
        <v>164.64</v>
      </c>
    </row>
    <row r="1262" spans="1:14">
      <c r="A1262" t="s">
        <v>1266</v>
      </c>
      <c r="B1262" s="4">
        <v>45057</v>
      </c>
      <c r="C1262" t="s">
        <v>7392</v>
      </c>
      <c r="D1262" t="str">
        <f>VLOOKUP(Sales_Data!$C1262,tbl_Customers[],2,FALSE)</f>
        <v>Customer_964</v>
      </c>
      <c r="E1262" t="str">
        <f>VLOOKUP(tbl_Sales[[#This Row],[Customer_ID]],tbl_Customers[],5,0)</f>
        <v>South</v>
      </c>
      <c r="F1262" t="s">
        <v>8564</v>
      </c>
      <c r="G1262" t="str">
        <f>VLOOKUP(Sales_Data!$F1262,tbl_Products[],2,FALSE)</f>
        <v>Product_8</v>
      </c>
      <c r="H1262" t="str">
        <f>VLOOKUP(tbl_Sales[[#This Row],[Product_ID]],tbl_Products[],3,0)</f>
        <v>Electronics</v>
      </c>
      <c r="I1262">
        <v>8</v>
      </c>
      <c r="J1262" s="10">
        <f>VLOOKUP(tbl_Sales[[#This Row],[Product_ID]],tbl_Products[],4,0)</f>
        <v>22.03</v>
      </c>
      <c r="K1262" s="6">
        <v>67.73</v>
      </c>
      <c r="L1262" s="6">
        <f>tbl_Sales[[#This Row],[Price_per_Unit]]*tbl_Sales[[#This Row],[Quantity]]</f>
        <v>541.84</v>
      </c>
      <c r="M1262" s="6">
        <f>tbl_Sales[[#This Row],[Cost_per_Unit]]*tbl_Sales[[#This Row],[Quantity]]</f>
        <v>176.24</v>
      </c>
      <c r="N1262" s="6">
        <f>tbl_Sales[[#This Row],[Sales]]-tbl_Sales[[#This Row],[Total_Cost]]</f>
        <v>365.6</v>
      </c>
    </row>
    <row r="1263" spans="1:14">
      <c r="A1263" t="s">
        <v>1267</v>
      </c>
      <c r="B1263" s="4">
        <v>45268</v>
      </c>
      <c r="C1263" t="s">
        <v>7878</v>
      </c>
      <c r="D1263" t="str">
        <f>VLOOKUP(Sales_Data!$C1263,tbl_Customers[],2,FALSE)</f>
        <v>Customer_1033</v>
      </c>
      <c r="E1263" t="str">
        <f>VLOOKUP(tbl_Sales[[#This Row],[Customer_ID]],tbl_Customers[],5,0)</f>
        <v>South</v>
      </c>
      <c r="F1263" t="s">
        <v>8541</v>
      </c>
      <c r="G1263" t="str">
        <f>VLOOKUP(Sales_Data!$F1263,tbl_Products[],2,FALSE)</f>
        <v>Product_60</v>
      </c>
      <c r="H1263" t="str">
        <f>VLOOKUP(tbl_Sales[[#This Row],[Product_ID]],tbl_Products[],3,0)</f>
        <v>Health</v>
      </c>
      <c r="I1263">
        <v>7</v>
      </c>
      <c r="J1263" s="10">
        <f>VLOOKUP(tbl_Sales[[#This Row],[Product_ID]],tbl_Products[],4,0)</f>
        <v>1.01</v>
      </c>
      <c r="K1263" s="6">
        <v>78.38</v>
      </c>
      <c r="L1263" s="6">
        <f>tbl_Sales[[#This Row],[Price_per_Unit]]*tbl_Sales[[#This Row],[Quantity]]</f>
        <v>548.66</v>
      </c>
      <c r="M1263" s="6">
        <f>tbl_Sales[[#This Row],[Cost_per_Unit]]*tbl_Sales[[#This Row],[Quantity]]</f>
        <v>7.07</v>
      </c>
      <c r="N1263" s="6">
        <f>tbl_Sales[[#This Row],[Sales]]-tbl_Sales[[#This Row],[Total_Cost]]</f>
        <v>541.58999999999992</v>
      </c>
    </row>
    <row r="1264" spans="1:14">
      <c r="A1264" t="s">
        <v>1268</v>
      </c>
      <c r="B1264" s="4">
        <v>44931</v>
      </c>
      <c r="C1264" t="s">
        <v>7545</v>
      </c>
      <c r="D1264" t="str">
        <f>VLOOKUP(Sales_Data!$C1264,tbl_Customers[],2,FALSE)</f>
        <v>Customer_69</v>
      </c>
      <c r="E1264" t="str">
        <f>VLOOKUP(tbl_Sales[[#This Row],[Customer_ID]],tbl_Customers[],5,0)</f>
        <v>North</v>
      </c>
      <c r="F1264" t="s">
        <v>8544</v>
      </c>
      <c r="G1264" t="str">
        <f>VLOOKUP(Sales_Data!$F1264,tbl_Products[],2,FALSE)</f>
        <v>Product_21</v>
      </c>
      <c r="H1264" t="str">
        <f>VLOOKUP(tbl_Sales[[#This Row],[Product_ID]],tbl_Products[],3,0)</f>
        <v>Toys</v>
      </c>
      <c r="I1264">
        <v>2</v>
      </c>
      <c r="J1264" s="10">
        <f>VLOOKUP(tbl_Sales[[#This Row],[Product_ID]],tbl_Products[],4,0)</f>
        <v>3.13</v>
      </c>
      <c r="K1264" s="6">
        <v>32.42</v>
      </c>
      <c r="L1264" s="6">
        <f>tbl_Sales[[#This Row],[Price_per_Unit]]*tbl_Sales[[#This Row],[Quantity]]</f>
        <v>64.84</v>
      </c>
      <c r="M1264" s="6">
        <f>tbl_Sales[[#This Row],[Cost_per_Unit]]*tbl_Sales[[#This Row],[Quantity]]</f>
        <v>6.26</v>
      </c>
      <c r="N1264" s="6">
        <f>tbl_Sales[[#This Row],[Sales]]-tbl_Sales[[#This Row],[Total_Cost]]</f>
        <v>58.580000000000005</v>
      </c>
    </row>
    <row r="1265" spans="1:14">
      <c r="A1265" t="s">
        <v>1269</v>
      </c>
      <c r="B1265" s="4">
        <v>45165</v>
      </c>
      <c r="C1265" t="s">
        <v>7525</v>
      </c>
      <c r="D1265" t="str">
        <f>VLOOKUP(Sales_Data!$C1265,tbl_Customers[],2,FALSE)</f>
        <v>Customer_872</v>
      </c>
      <c r="E1265" t="str">
        <f>VLOOKUP(tbl_Sales[[#This Row],[Customer_ID]],tbl_Customers[],5,0)</f>
        <v>West</v>
      </c>
      <c r="F1265" t="s">
        <v>8545</v>
      </c>
      <c r="G1265" t="str">
        <f>VLOOKUP(Sales_Data!$F1265,tbl_Products[],2,FALSE)</f>
        <v>Product_9</v>
      </c>
      <c r="H1265" t="str">
        <f>VLOOKUP(tbl_Sales[[#This Row],[Product_ID]],tbl_Products[],3,0)</f>
        <v>Apparel</v>
      </c>
      <c r="I1265">
        <v>1</v>
      </c>
      <c r="J1265" s="10">
        <f>VLOOKUP(tbl_Sales[[#This Row],[Product_ID]],tbl_Products[],4,0)</f>
        <v>14.27</v>
      </c>
      <c r="K1265" s="6">
        <v>40.92</v>
      </c>
      <c r="L1265" s="6">
        <f>tbl_Sales[[#This Row],[Price_per_Unit]]*tbl_Sales[[#This Row],[Quantity]]</f>
        <v>40.92</v>
      </c>
      <c r="M1265" s="6">
        <f>tbl_Sales[[#This Row],[Cost_per_Unit]]*tbl_Sales[[#This Row],[Quantity]]</f>
        <v>14.27</v>
      </c>
      <c r="N1265" s="6">
        <f>tbl_Sales[[#This Row],[Sales]]-tbl_Sales[[#This Row],[Total_Cost]]</f>
        <v>26.650000000000002</v>
      </c>
    </row>
    <row r="1266" spans="1:14">
      <c r="A1266" t="s">
        <v>1270</v>
      </c>
      <c r="B1266" s="4">
        <v>45074</v>
      </c>
      <c r="C1266" t="s">
        <v>7879</v>
      </c>
      <c r="D1266" t="str">
        <f>VLOOKUP(Sales_Data!$C1266,tbl_Customers[],2,FALSE)</f>
        <v>Customer_1088</v>
      </c>
      <c r="E1266" t="str">
        <f>VLOOKUP(tbl_Sales[[#This Row],[Customer_ID]],tbl_Customers[],5,0)</f>
        <v>West</v>
      </c>
      <c r="F1266" t="s">
        <v>8509</v>
      </c>
      <c r="G1266" t="str">
        <f>VLOOKUP(Sales_Data!$F1266,tbl_Products[],2,FALSE)</f>
        <v>Product_45</v>
      </c>
      <c r="H1266" t="str">
        <f>VLOOKUP(tbl_Sales[[#This Row],[Product_ID]],tbl_Products[],3,0)</f>
        <v>Home Goods</v>
      </c>
      <c r="I1266">
        <v>3</v>
      </c>
      <c r="J1266" s="10">
        <f>VLOOKUP(tbl_Sales[[#This Row],[Product_ID]],tbl_Products[],4,0)</f>
        <v>47.88</v>
      </c>
      <c r="K1266" s="6">
        <v>81.14</v>
      </c>
      <c r="L1266" s="6">
        <f>tbl_Sales[[#This Row],[Price_per_Unit]]*tbl_Sales[[#This Row],[Quantity]]</f>
        <v>243.42000000000002</v>
      </c>
      <c r="M1266" s="6">
        <f>tbl_Sales[[#This Row],[Cost_per_Unit]]*tbl_Sales[[#This Row],[Quantity]]</f>
        <v>143.64000000000001</v>
      </c>
      <c r="N1266" s="6">
        <f>tbl_Sales[[#This Row],[Sales]]-tbl_Sales[[#This Row],[Total_Cost]]</f>
        <v>99.78</v>
      </c>
    </row>
    <row r="1267" spans="1:14">
      <c r="A1267" t="s">
        <v>1271</v>
      </c>
      <c r="B1267" s="4">
        <v>45273</v>
      </c>
      <c r="C1267" t="s">
        <v>7499</v>
      </c>
      <c r="D1267" t="str">
        <f>VLOOKUP(Sales_Data!$C1267,tbl_Customers[],2,FALSE)</f>
        <v>Customer_808</v>
      </c>
      <c r="E1267" t="str">
        <f>VLOOKUP(tbl_Sales[[#This Row],[Customer_ID]],tbl_Customers[],5,0)</f>
        <v>East</v>
      </c>
      <c r="F1267" t="s">
        <v>8543</v>
      </c>
      <c r="G1267" t="str">
        <f>VLOOKUP(Sales_Data!$F1267,tbl_Products[],2,FALSE)</f>
        <v>Product_72</v>
      </c>
      <c r="H1267" t="str">
        <f>VLOOKUP(tbl_Sales[[#This Row],[Product_ID]],tbl_Products[],3,0)</f>
        <v>Toys</v>
      </c>
      <c r="I1267">
        <v>7</v>
      </c>
      <c r="J1267" s="10">
        <f>VLOOKUP(tbl_Sales[[#This Row],[Product_ID]],tbl_Products[],4,0)</f>
        <v>23.2</v>
      </c>
      <c r="K1267" s="6">
        <v>64.94</v>
      </c>
      <c r="L1267" s="6">
        <f>tbl_Sales[[#This Row],[Price_per_Unit]]*tbl_Sales[[#This Row],[Quantity]]</f>
        <v>454.58</v>
      </c>
      <c r="M1267" s="6">
        <f>tbl_Sales[[#This Row],[Cost_per_Unit]]*tbl_Sales[[#This Row],[Quantity]]</f>
        <v>162.4</v>
      </c>
      <c r="N1267" s="6">
        <f>tbl_Sales[[#This Row],[Sales]]-tbl_Sales[[#This Row],[Total_Cost]]</f>
        <v>292.17999999999995</v>
      </c>
    </row>
    <row r="1268" spans="1:14">
      <c r="A1268" t="s">
        <v>1272</v>
      </c>
      <c r="B1268" s="4">
        <v>45206</v>
      </c>
      <c r="C1268" t="s">
        <v>7237</v>
      </c>
      <c r="D1268" t="str">
        <f>VLOOKUP(Sales_Data!$C1268,tbl_Customers[],2,FALSE)</f>
        <v>Customer_982</v>
      </c>
      <c r="E1268" t="str">
        <f>VLOOKUP(tbl_Sales[[#This Row],[Customer_ID]],tbl_Customers[],5,0)</f>
        <v>North</v>
      </c>
      <c r="F1268" t="s">
        <v>8520</v>
      </c>
      <c r="G1268" t="str">
        <f>VLOOKUP(Sales_Data!$F1268,tbl_Products[],2,FALSE)</f>
        <v>Product_29</v>
      </c>
      <c r="H1268" t="str">
        <f>VLOOKUP(tbl_Sales[[#This Row],[Product_ID]],tbl_Products[],3,0)</f>
        <v>Home Goods</v>
      </c>
      <c r="I1268">
        <v>4</v>
      </c>
      <c r="J1268" s="10">
        <f>VLOOKUP(tbl_Sales[[#This Row],[Product_ID]],tbl_Products[],4,0)</f>
        <v>9.64</v>
      </c>
      <c r="K1268" s="6">
        <v>32.549999999999997</v>
      </c>
      <c r="L1268" s="6">
        <f>tbl_Sales[[#This Row],[Price_per_Unit]]*tbl_Sales[[#This Row],[Quantity]]</f>
        <v>130.19999999999999</v>
      </c>
      <c r="M1268" s="6">
        <f>tbl_Sales[[#This Row],[Cost_per_Unit]]*tbl_Sales[[#This Row],[Quantity]]</f>
        <v>38.56</v>
      </c>
      <c r="N1268" s="6">
        <f>tbl_Sales[[#This Row],[Sales]]-tbl_Sales[[#This Row],[Total_Cost]]</f>
        <v>91.639999999999986</v>
      </c>
    </row>
    <row r="1269" spans="1:14">
      <c r="A1269" t="s">
        <v>1273</v>
      </c>
      <c r="B1269" s="4">
        <v>45007</v>
      </c>
      <c r="C1269" t="s">
        <v>7788</v>
      </c>
      <c r="D1269" t="str">
        <f>VLOOKUP(Sales_Data!$C1269,tbl_Customers[],2,FALSE)</f>
        <v>Customer_1427</v>
      </c>
      <c r="E1269" t="str">
        <f>VLOOKUP(tbl_Sales[[#This Row],[Customer_ID]],tbl_Customers[],5,0)</f>
        <v>West</v>
      </c>
      <c r="F1269" t="s">
        <v>8509</v>
      </c>
      <c r="G1269" t="str">
        <f>VLOOKUP(Sales_Data!$F1269,tbl_Products[],2,FALSE)</f>
        <v>Product_45</v>
      </c>
      <c r="H1269" t="str">
        <f>VLOOKUP(tbl_Sales[[#This Row],[Product_ID]],tbl_Products[],3,0)</f>
        <v>Home Goods</v>
      </c>
      <c r="I1269">
        <v>3</v>
      </c>
      <c r="J1269" s="10">
        <f>VLOOKUP(tbl_Sales[[#This Row],[Product_ID]],tbl_Products[],4,0)</f>
        <v>47.88</v>
      </c>
      <c r="K1269" s="6">
        <v>79.48</v>
      </c>
      <c r="L1269" s="6">
        <f>tbl_Sales[[#This Row],[Price_per_Unit]]*tbl_Sales[[#This Row],[Quantity]]</f>
        <v>238.44</v>
      </c>
      <c r="M1269" s="6">
        <f>tbl_Sales[[#This Row],[Cost_per_Unit]]*tbl_Sales[[#This Row],[Quantity]]</f>
        <v>143.64000000000001</v>
      </c>
      <c r="N1269" s="6">
        <f>tbl_Sales[[#This Row],[Sales]]-tbl_Sales[[#This Row],[Total_Cost]]</f>
        <v>94.799999999999983</v>
      </c>
    </row>
    <row r="1270" spans="1:14">
      <c r="A1270" t="s">
        <v>1274</v>
      </c>
      <c r="B1270" s="4">
        <v>44964</v>
      </c>
      <c r="C1270" t="s">
        <v>7663</v>
      </c>
      <c r="D1270" t="str">
        <f>VLOOKUP(Sales_Data!$C1270,tbl_Customers[],2,FALSE)</f>
        <v>Customer_201</v>
      </c>
      <c r="E1270" t="str">
        <f>VLOOKUP(tbl_Sales[[#This Row],[Customer_ID]],tbl_Customers[],5,0)</f>
        <v>West</v>
      </c>
      <c r="F1270" t="s">
        <v>8514</v>
      </c>
      <c r="G1270" t="str">
        <f>VLOOKUP(Sales_Data!$F1270,tbl_Products[],2,FALSE)</f>
        <v>Product_2</v>
      </c>
      <c r="H1270" t="str">
        <f>VLOOKUP(tbl_Sales[[#This Row],[Product_ID]],tbl_Products[],3,0)</f>
        <v>Health</v>
      </c>
      <c r="I1270">
        <v>3</v>
      </c>
      <c r="J1270" s="10">
        <f>VLOOKUP(tbl_Sales[[#This Row],[Product_ID]],tbl_Products[],4,0)</f>
        <v>12.41</v>
      </c>
      <c r="K1270" s="6">
        <v>13.51</v>
      </c>
      <c r="L1270" s="6">
        <f>tbl_Sales[[#This Row],[Price_per_Unit]]*tbl_Sales[[#This Row],[Quantity]]</f>
        <v>40.53</v>
      </c>
      <c r="M1270" s="6">
        <f>tbl_Sales[[#This Row],[Cost_per_Unit]]*tbl_Sales[[#This Row],[Quantity]]</f>
        <v>37.230000000000004</v>
      </c>
      <c r="N1270" s="6">
        <f>tbl_Sales[[#This Row],[Sales]]-tbl_Sales[[#This Row],[Total_Cost]]</f>
        <v>3.2999999999999972</v>
      </c>
    </row>
    <row r="1271" spans="1:14">
      <c r="A1271" t="s">
        <v>1275</v>
      </c>
      <c r="B1271" s="4">
        <v>45153</v>
      </c>
      <c r="C1271" t="s">
        <v>7880</v>
      </c>
      <c r="D1271" t="str">
        <f>VLOOKUP(Sales_Data!$C1271,tbl_Customers[],2,FALSE)</f>
        <v>Customer_927</v>
      </c>
      <c r="E1271" t="str">
        <f>VLOOKUP(tbl_Sales[[#This Row],[Customer_ID]],tbl_Customers[],5,0)</f>
        <v>West</v>
      </c>
      <c r="F1271" t="s">
        <v>8528</v>
      </c>
      <c r="G1271" t="str">
        <f>VLOOKUP(Sales_Data!$F1271,tbl_Products[],2,FALSE)</f>
        <v>Product_25</v>
      </c>
      <c r="H1271" t="str">
        <f>VLOOKUP(tbl_Sales[[#This Row],[Product_ID]],tbl_Products[],3,0)</f>
        <v>Electronics</v>
      </c>
      <c r="I1271">
        <v>1</v>
      </c>
      <c r="J1271" s="10">
        <f>VLOOKUP(tbl_Sales[[#This Row],[Product_ID]],tbl_Products[],4,0)</f>
        <v>48.19</v>
      </c>
      <c r="K1271" s="6">
        <v>58.02</v>
      </c>
      <c r="L1271" s="6">
        <f>tbl_Sales[[#This Row],[Price_per_Unit]]*tbl_Sales[[#This Row],[Quantity]]</f>
        <v>58.02</v>
      </c>
      <c r="M1271" s="6">
        <f>tbl_Sales[[#This Row],[Cost_per_Unit]]*tbl_Sales[[#This Row],[Quantity]]</f>
        <v>48.19</v>
      </c>
      <c r="N1271" s="6">
        <f>tbl_Sales[[#This Row],[Sales]]-tbl_Sales[[#This Row],[Total_Cost]]</f>
        <v>9.8300000000000054</v>
      </c>
    </row>
    <row r="1272" spans="1:14">
      <c r="A1272" t="s">
        <v>1276</v>
      </c>
      <c r="B1272" s="4">
        <v>45103</v>
      </c>
      <c r="C1272" t="s">
        <v>7881</v>
      </c>
      <c r="D1272" t="str">
        <f>VLOOKUP(Sales_Data!$C1272,tbl_Customers[],2,FALSE)</f>
        <v>Customer_1015</v>
      </c>
      <c r="E1272" t="str">
        <f>VLOOKUP(tbl_Sales[[#This Row],[Customer_ID]],tbl_Customers[],5,0)</f>
        <v>North</v>
      </c>
      <c r="F1272" t="s">
        <v>8531</v>
      </c>
      <c r="G1272" t="str">
        <f>VLOOKUP(Sales_Data!$F1272,tbl_Products[],2,FALSE)</f>
        <v>Product_36</v>
      </c>
      <c r="H1272" t="str">
        <f>VLOOKUP(tbl_Sales[[#This Row],[Product_ID]],tbl_Products[],3,0)</f>
        <v>Home Goods</v>
      </c>
      <c r="I1272">
        <v>2</v>
      </c>
      <c r="J1272" s="10">
        <f>VLOOKUP(tbl_Sales[[#This Row],[Product_ID]],tbl_Products[],4,0)</f>
        <v>32.54</v>
      </c>
      <c r="K1272" s="6">
        <v>83.45</v>
      </c>
      <c r="L1272" s="6">
        <f>tbl_Sales[[#This Row],[Price_per_Unit]]*tbl_Sales[[#This Row],[Quantity]]</f>
        <v>166.9</v>
      </c>
      <c r="M1272" s="6">
        <f>tbl_Sales[[#This Row],[Cost_per_Unit]]*tbl_Sales[[#This Row],[Quantity]]</f>
        <v>65.08</v>
      </c>
      <c r="N1272" s="6">
        <f>tbl_Sales[[#This Row],[Sales]]-tbl_Sales[[#This Row],[Total_Cost]]</f>
        <v>101.82000000000001</v>
      </c>
    </row>
    <row r="1273" spans="1:14">
      <c r="A1273" t="s">
        <v>1277</v>
      </c>
      <c r="B1273" s="4">
        <v>45227</v>
      </c>
      <c r="C1273" t="s">
        <v>7882</v>
      </c>
      <c r="D1273" t="str">
        <f>VLOOKUP(Sales_Data!$C1273,tbl_Customers[],2,FALSE)</f>
        <v>Customer_493</v>
      </c>
      <c r="E1273" t="str">
        <f>VLOOKUP(tbl_Sales[[#This Row],[Customer_ID]],tbl_Customers[],5,0)</f>
        <v>East</v>
      </c>
      <c r="F1273" t="s">
        <v>8540</v>
      </c>
      <c r="G1273" t="str">
        <f>VLOOKUP(Sales_Data!$F1273,tbl_Products[],2,FALSE)</f>
        <v>Product_37</v>
      </c>
      <c r="H1273" t="str">
        <f>VLOOKUP(tbl_Sales[[#This Row],[Product_ID]],tbl_Products[],3,0)</f>
        <v>Toys</v>
      </c>
      <c r="I1273">
        <v>8</v>
      </c>
      <c r="J1273" s="10">
        <f>VLOOKUP(tbl_Sales[[#This Row],[Product_ID]],tbl_Products[],4,0)</f>
        <v>29.86</v>
      </c>
      <c r="K1273" s="6">
        <v>93.57</v>
      </c>
      <c r="L1273" s="6">
        <f>tbl_Sales[[#This Row],[Price_per_Unit]]*tbl_Sales[[#This Row],[Quantity]]</f>
        <v>748.56</v>
      </c>
      <c r="M1273" s="6">
        <f>tbl_Sales[[#This Row],[Cost_per_Unit]]*tbl_Sales[[#This Row],[Quantity]]</f>
        <v>238.88</v>
      </c>
      <c r="N1273" s="6">
        <f>tbl_Sales[[#This Row],[Sales]]-tbl_Sales[[#This Row],[Total_Cost]]</f>
        <v>509.67999999999995</v>
      </c>
    </row>
    <row r="1274" spans="1:14">
      <c r="A1274" t="s">
        <v>1278</v>
      </c>
      <c r="B1274" s="4">
        <v>45080</v>
      </c>
      <c r="C1274" t="s">
        <v>7883</v>
      </c>
      <c r="D1274" t="str">
        <f>VLOOKUP(Sales_Data!$C1274,tbl_Customers[],2,FALSE)</f>
        <v>Customer_171</v>
      </c>
      <c r="E1274" t="str">
        <f>VLOOKUP(tbl_Sales[[#This Row],[Customer_ID]],tbl_Customers[],5,0)</f>
        <v>West</v>
      </c>
      <c r="F1274" t="s">
        <v>8554</v>
      </c>
      <c r="G1274" t="str">
        <f>VLOOKUP(Sales_Data!$F1274,tbl_Products[],2,FALSE)</f>
        <v>Product_55</v>
      </c>
      <c r="H1274" t="str">
        <f>VLOOKUP(tbl_Sales[[#This Row],[Product_ID]],tbl_Products[],3,0)</f>
        <v>Apparel</v>
      </c>
      <c r="I1274">
        <v>9</v>
      </c>
      <c r="J1274" s="10">
        <f>VLOOKUP(tbl_Sales[[#This Row],[Product_ID]],tbl_Products[],4,0)</f>
        <v>36.08</v>
      </c>
      <c r="K1274" s="6">
        <v>76.86</v>
      </c>
      <c r="L1274" s="6">
        <f>tbl_Sales[[#This Row],[Price_per_Unit]]*tbl_Sales[[#This Row],[Quantity]]</f>
        <v>691.74</v>
      </c>
      <c r="M1274" s="6">
        <f>tbl_Sales[[#This Row],[Cost_per_Unit]]*tbl_Sales[[#This Row],[Quantity]]</f>
        <v>324.71999999999997</v>
      </c>
      <c r="N1274" s="6">
        <f>tbl_Sales[[#This Row],[Sales]]-tbl_Sales[[#This Row],[Total_Cost]]</f>
        <v>367.02000000000004</v>
      </c>
    </row>
    <row r="1275" spans="1:14">
      <c r="A1275" t="s">
        <v>1279</v>
      </c>
      <c r="B1275" s="4">
        <v>45254</v>
      </c>
      <c r="C1275" t="s">
        <v>7884</v>
      </c>
      <c r="D1275" t="str">
        <f>VLOOKUP(Sales_Data!$C1275,tbl_Customers[],2,FALSE)</f>
        <v>Customer_1144</v>
      </c>
      <c r="E1275" t="str">
        <f>VLOOKUP(tbl_Sales[[#This Row],[Customer_ID]],tbl_Customers[],5,0)</f>
        <v>South</v>
      </c>
      <c r="F1275" t="s">
        <v>8537</v>
      </c>
      <c r="G1275" t="str">
        <f>VLOOKUP(Sales_Data!$F1275,tbl_Products[],2,FALSE)</f>
        <v>Product_75</v>
      </c>
      <c r="H1275" t="str">
        <f>VLOOKUP(tbl_Sales[[#This Row],[Product_ID]],tbl_Products[],3,0)</f>
        <v>Electronics</v>
      </c>
      <c r="I1275">
        <v>1</v>
      </c>
      <c r="J1275" s="10">
        <f>VLOOKUP(tbl_Sales[[#This Row],[Product_ID]],tbl_Products[],4,0)</f>
        <v>2.25</v>
      </c>
      <c r="K1275" s="6">
        <v>71.040000000000006</v>
      </c>
      <c r="L1275" s="6">
        <f>tbl_Sales[[#This Row],[Price_per_Unit]]*tbl_Sales[[#This Row],[Quantity]]</f>
        <v>71.040000000000006</v>
      </c>
      <c r="M1275" s="6">
        <f>tbl_Sales[[#This Row],[Cost_per_Unit]]*tbl_Sales[[#This Row],[Quantity]]</f>
        <v>2.25</v>
      </c>
      <c r="N1275" s="6">
        <f>tbl_Sales[[#This Row],[Sales]]-tbl_Sales[[#This Row],[Total_Cost]]</f>
        <v>68.790000000000006</v>
      </c>
    </row>
    <row r="1276" spans="1:14">
      <c r="A1276" t="s">
        <v>1280</v>
      </c>
      <c r="B1276" s="4">
        <v>45144</v>
      </c>
      <c r="C1276" t="s">
        <v>7091</v>
      </c>
      <c r="D1276" t="str">
        <f>VLOOKUP(Sales_Data!$C1276,tbl_Customers[],2,FALSE)</f>
        <v>Customer_26</v>
      </c>
      <c r="E1276" t="str">
        <f>VLOOKUP(tbl_Sales[[#This Row],[Customer_ID]],tbl_Customers[],5,0)</f>
        <v>South</v>
      </c>
      <c r="F1276" t="s">
        <v>8536</v>
      </c>
      <c r="G1276" t="str">
        <f>VLOOKUP(Sales_Data!$F1276,tbl_Products[],2,FALSE)</f>
        <v>Product_40</v>
      </c>
      <c r="H1276" t="str">
        <f>VLOOKUP(tbl_Sales[[#This Row],[Product_ID]],tbl_Products[],3,0)</f>
        <v>Health</v>
      </c>
      <c r="I1276">
        <v>8</v>
      </c>
      <c r="J1276" s="10">
        <f>VLOOKUP(tbl_Sales[[#This Row],[Product_ID]],tbl_Products[],4,0)</f>
        <v>30.96</v>
      </c>
      <c r="K1276" s="6">
        <v>58.48</v>
      </c>
      <c r="L1276" s="6">
        <f>tbl_Sales[[#This Row],[Price_per_Unit]]*tbl_Sales[[#This Row],[Quantity]]</f>
        <v>467.84</v>
      </c>
      <c r="M1276" s="6">
        <f>tbl_Sales[[#This Row],[Cost_per_Unit]]*tbl_Sales[[#This Row],[Quantity]]</f>
        <v>247.68</v>
      </c>
      <c r="N1276" s="6">
        <f>tbl_Sales[[#This Row],[Sales]]-tbl_Sales[[#This Row],[Total_Cost]]</f>
        <v>220.15999999999997</v>
      </c>
    </row>
    <row r="1277" spans="1:14">
      <c r="A1277" t="s">
        <v>1281</v>
      </c>
      <c r="B1277" s="4">
        <v>45280</v>
      </c>
      <c r="C1277" t="s">
        <v>7885</v>
      </c>
      <c r="D1277" t="str">
        <f>VLOOKUP(Sales_Data!$C1277,tbl_Customers[],2,FALSE)</f>
        <v>Customer_1420</v>
      </c>
      <c r="E1277" t="str">
        <f>VLOOKUP(tbl_Sales[[#This Row],[Customer_ID]],tbl_Customers[],5,0)</f>
        <v>West</v>
      </c>
      <c r="F1277" t="s">
        <v>8562</v>
      </c>
      <c r="G1277" t="str">
        <f>VLOOKUP(Sales_Data!$F1277,tbl_Products[],2,FALSE)</f>
        <v>Product_48</v>
      </c>
      <c r="H1277" t="str">
        <f>VLOOKUP(tbl_Sales[[#This Row],[Product_ID]],tbl_Products[],3,0)</f>
        <v>Apparel</v>
      </c>
      <c r="I1277">
        <v>9</v>
      </c>
      <c r="J1277" s="10">
        <f>VLOOKUP(tbl_Sales[[#This Row],[Product_ID]],tbl_Products[],4,0)</f>
        <v>25.33</v>
      </c>
      <c r="K1277" s="6">
        <v>81.05</v>
      </c>
      <c r="L1277" s="6">
        <f>tbl_Sales[[#This Row],[Price_per_Unit]]*tbl_Sales[[#This Row],[Quantity]]</f>
        <v>729.44999999999993</v>
      </c>
      <c r="M1277" s="6">
        <f>tbl_Sales[[#This Row],[Cost_per_Unit]]*tbl_Sales[[#This Row],[Quantity]]</f>
        <v>227.96999999999997</v>
      </c>
      <c r="N1277" s="6">
        <f>tbl_Sales[[#This Row],[Sales]]-tbl_Sales[[#This Row],[Total_Cost]]</f>
        <v>501.47999999999996</v>
      </c>
    </row>
    <row r="1278" spans="1:14">
      <c r="A1278" t="s">
        <v>1282</v>
      </c>
      <c r="B1278" s="4">
        <v>45055</v>
      </c>
      <c r="C1278" t="s">
        <v>7886</v>
      </c>
      <c r="D1278" t="str">
        <f>VLOOKUP(Sales_Data!$C1278,tbl_Customers[],2,FALSE)</f>
        <v>Customer_1499</v>
      </c>
      <c r="E1278" t="str">
        <f>VLOOKUP(tbl_Sales[[#This Row],[Customer_ID]],tbl_Customers[],5,0)</f>
        <v>South</v>
      </c>
      <c r="F1278" t="s">
        <v>8555</v>
      </c>
      <c r="G1278" t="str">
        <f>VLOOKUP(Sales_Data!$F1278,tbl_Products[],2,FALSE)</f>
        <v>Product_52</v>
      </c>
      <c r="H1278" t="str">
        <f>VLOOKUP(tbl_Sales[[#This Row],[Product_ID]],tbl_Products[],3,0)</f>
        <v>Toys</v>
      </c>
      <c r="I1278">
        <v>1</v>
      </c>
      <c r="J1278" s="10">
        <f>VLOOKUP(tbl_Sales[[#This Row],[Product_ID]],tbl_Products[],4,0)</f>
        <v>46.58</v>
      </c>
      <c r="K1278" s="6">
        <v>37.17</v>
      </c>
      <c r="L1278" s="6">
        <f>tbl_Sales[[#This Row],[Price_per_Unit]]*tbl_Sales[[#This Row],[Quantity]]</f>
        <v>37.17</v>
      </c>
      <c r="M1278" s="6">
        <f>tbl_Sales[[#This Row],[Cost_per_Unit]]*tbl_Sales[[#This Row],[Quantity]]</f>
        <v>46.58</v>
      </c>
      <c r="N1278" s="6">
        <f>tbl_Sales[[#This Row],[Sales]]-tbl_Sales[[#This Row],[Total_Cost]]</f>
        <v>-9.4099999999999966</v>
      </c>
    </row>
    <row r="1279" spans="1:14">
      <c r="A1279" t="s">
        <v>1283</v>
      </c>
      <c r="B1279" s="4">
        <v>45160</v>
      </c>
      <c r="C1279" t="s">
        <v>7887</v>
      </c>
      <c r="D1279" t="str">
        <f>VLOOKUP(Sales_Data!$C1279,tbl_Customers[],2,FALSE)</f>
        <v>Customer_833</v>
      </c>
      <c r="E1279" t="str">
        <f>VLOOKUP(tbl_Sales[[#This Row],[Customer_ID]],tbl_Customers[],5,0)</f>
        <v>South</v>
      </c>
      <c r="F1279" t="s">
        <v>8511</v>
      </c>
      <c r="G1279" t="str">
        <f>VLOOKUP(Sales_Data!$F1279,tbl_Products[],2,FALSE)</f>
        <v>Product_33</v>
      </c>
      <c r="H1279" t="str">
        <f>VLOOKUP(tbl_Sales[[#This Row],[Product_ID]],tbl_Products[],3,0)</f>
        <v>Electronics</v>
      </c>
      <c r="I1279">
        <v>9</v>
      </c>
      <c r="J1279" s="10">
        <f>VLOOKUP(tbl_Sales[[#This Row],[Product_ID]],tbl_Products[],4,0)</f>
        <v>45.26</v>
      </c>
      <c r="K1279" s="6">
        <v>60.89</v>
      </c>
      <c r="L1279" s="6">
        <f>tbl_Sales[[#This Row],[Price_per_Unit]]*tbl_Sales[[#This Row],[Quantity]]</f>
        <v>548.01</v>
      </c>
      <c r="M1279" s="6">
        <f>tbl_Sales[[#This Row],[Cost_per_Unit]]*tbl_Sales[[#This Row],[Quantity]]</f>
        <v>407.34</v>
      </c>
      <c r="N1279" s="6">
        <f>tbl_Sales[[#This Row],[Sales]]-tbl_Sales[[#This Row],[Total_Cost]]</f>
        <v>140.67000000000002</v>
      </c>
    </row>
    <row r="1280" spans="1:14">
      <c r="A1280" t="s">
        <v>1284</v>
      </c>
      <c r="B1280" s="4">
        <v>45081</v>
      </c>
      <c r="C1280" t="s">
        <v>7888</v>
      </c>
      <c r="D1280" t="str">
        <f>VLOOKUP(Sales_Data!$C1280,tbl_Customers[],2,FALSE)</f>
        <v>Customer_447</v>
      </c>
      <c r="E1280" t="str">
        <f>VLOOKUP(tbl_Sales[[#This Row],[Customer_ID]],tbl_Customers[],5,0)</f>
        <v>North</v>
      </c>
      <c r="F1280" t="s">
        <v>8543</v>
      </c>
      <c r="G1280" t="str">
        <f>VLOOKUP(Sales_Data!$F1280,tbl_Products[],2,FALSE)</f>
        <v>Product_72</v>
      </c>
      <c r="H1280" t="str">
        <f>VLOOKUP(tbl_Sales[[#This Row],[Product_ID]],tbl_Products[],3,0)</f>
        <v>Toys</v>
      </c>
      <c r="I1280">
        <v>5</v>
      </c>
      <c r="J1280" s="10">
        <f>VLOOKUP(tbl_Sales[[#This Row],[Product_ID]],tbl_Products[],4,0)</f>
        <v>23.2</v>
      </c>
      <c r="K1280" s="6">
        <v>91.33</v>
      </c>
      <c r="L1280" s="6">
        <f>tbl_Sales[[#This Row],[Price_per_Unit]]*tbl_Sales[[#This Row],[Quantity]]</f>
        <v>456.65</v>
      </c>
      <c r="M1280" s="6">
        <f>tbl_Sales[[#This Row],[Cost_per_Unit]]*tbl_Sales[[#This Row],[Quantity]]</f>
        <v>116</v>
      </c>
      <c r="N1280" s="6">
        <f>tbl_Sales[[#This Row],[Sales]]-tbl_Sales[[#This Row],[Total_Cost]]</f>
        <v>340.65</v>
      </c>
    </row>
    <row r="1281" spans="1:14">
      <c r="A1281" t="s">
        <v>1285</v>
      </c>
      <c r="B1281" s="4">
        <v>45028</v>
      </c>
      <c r="C1281" t="s">
        <v>7307</v>
      </c>
      <c r="D1281" t="str">
        <f>VLOOKUP(Sales_Data!$C1281,tbl_Customers[],2,FALSE)</f>
        <v>Customer_272</v>
      </c>
      <c r="E1281" t="str">
        <f>VLOOKUP(tbl_Sales[[#This Row],[Customer_ID]],tbl_Customers[],5,0)</f>
        <v>West</v>
      </c>
      <c r="F1281" t="s">
        <v>8510</v>
      </c>
      <c r="G1281" t="str">
        <f>VLOOKUP(Sales_Data!$F1281,tbl_Products[],2,FALSE)</f>
        <v>Product_70</v>
      </c>
      <c r="H1281" t="str">
        <f>VLOOKUP(tbl_Sales[[#This Row],[Product_ID]],tbl_Products[],3,0)</f>
        <v>Apparel</v>
      </c>
      <c r="I1281">
        <v>6</v>
      </c>
      <c r="J1281" s="10">
        <f>VLOOKUP(tbl_Sales[[#This Row],[Product_ID]],tbl_Products[],4,0)</f>
        <v>26.74</v>
      </c>
      <c r="K1281" s="6">
        <v>43.03</v>
      </c>
      <c r="L1281" s="6">
        <f>tbl_Sales[[#This Row],[Price_per_Unit]]*tbl_Sales[[#This Row],[Quantity]]</f>
        <v>258.18</v>
      </c>
      <c r="M1281" s="6">
        <f>tbl_Sales[[#This Row],[Cost_per_Unit]]*tbl_Sales[[#This Row],[Quantity]]</f>
        <v>160.44</v>
      </c>
      <c r="N1281" s="6">
        <f>tbl_Sales[[#This Row],[Sales]]-tbl_Sales[[#This Row],[Total_Cost]]</f>
        <v>97.740000000000009</v>
      </c>
    </row>
    <row r="1282" spans="1:14">
      <c r="A1282" t="s">
        <v>1286</v>
      </c>
      <c r="B1282" s="4">
        <v>45123</v>
      </c>
      <c r="C1282" t="s">
        <v>7853</v>
      </c>
      <c r="D1282" t="str">
        <f>VLOOKUP(Sales_Data!$C1282,tbl_Customers[],2,FALSE)</f>
        <v>Customer_735</v>
      </c>
      <c r="E1282" t="str">
        <f>VLOOKUP(tbl_Sales[[#This Row],[Customer_ID]],tbl_Customers[],5,0)</f>
        <v>West</v>
      </c>
      <c r="F1282" t="s">
        <v>8550</v>
      </c>
      <c r="G1282" t="str">
        <f>VLOOKUP(Sales_Data!$F1282,tbl_Products[],2,FALSE)</f>
        <v>Product_26</v>
      </c>
      <c r="H1282" t="str">
        <f>VLOOKUP(tbl_Sales[[#This Row],[Product_ID]],tbl_Products[],3,0)</f>
        <v>Health</v>
      </c>
      <c r="I1282">
        <v>9</v>
      </c>
      <c r="J1282" s="10">
        <f>VLOOKUP(tbl_Sales[[#This Row],[Product_ID]],tbl_Products[],4,0)</f>
        <v>31.77</v>
      </c>
      <c r="K1282" s="6">
        <v>61.83</v>
      </c>
      <c r="L1282" s="6">
        <f>tbl_Sales[[#This Row],[Price_per_Unit]]*tbl_Sales[[#This Row],[Quantity]]</f>
        <v>556.47</v>
      </c>
      <c r="M1282" s="6">
        <f>tbl_Sales[[#This Row],[Cost_per_Unit]]*tbl_Sales[[#This Row],[Quantity]]</f>
        <v>285.93</v>
      </c>
      <c r="N1282" s="6">
        <f>tbl_Sales[[#This Row],[Sales]]-tbl_Sales[[#This Row],[Total_Cost]]</f>
        <v>270.54000000000002</v>
      </c>
    </row>
    <row r="1283" spans="1:14">
      <c r="A1283" t="s">
        <v>1287</v>
      </c>
      <c r="B1283" s="4">
        <v>45174</v>
      </c>
      <c r="C1283" t="s">
        <v>7889</v>
      </c>
      <c r="D1283" t="str">
        <f>VLOOKUP(Sales_Data!$C1283,tbl_Customers[],2,FALSE)</f>
        <v>Customer_606</v>
      </c>
      <c r="E1283" t="str">
        <f>VLOOKUP(tbl_Sales[[#This Row],[Customer_ID]],tbl_Customers[],5,0)</f>
        <v>West</v>
      </c>
      <c r="F1283" t="s">
        <v>8566</v>
      </c>
      <c r="G1283" t="str">
        <f>VLOOKUP(Sales_Data!$F1283,tbl_Products[],2,FALSE)</f>
        <v>Product_10</v>
      </c>
      <c r="H1283" t="str">
        <f>VLOOKUP(tbl_Sales[[#This Row],[Product_ID]],tbl_Products[],3,0)</f>
        <v>Apparel</v>
      </c>
      <c r="I1283">
        <v>3</v>
      </c>
      <c r="J1283" s="10">
        <f>VLOOKUP(tbl_Sales[[#This Row],[Product_ID]],tbl_Products[],4,0)</f>
        <v>14.95</v>
      </c>
      <c r="K1283" s="6">
        <v>97.06</v>
      </c>
      <c r="L1283" s="6">
        <f>tbl_Sales[[#This Row],[Price_per_Unit]]*tbl_Sales[[#This Row],[Quantity]]</f>
        <v>291.18</v>
      </c>
      <c r="M1283" s="6">
        <f>tbl_Sales[[#This Row],[Cost_per_Unit]]*tbl_Sales[[#This Row],[Quantity]]</f>
        <v>44.849999999999994</v>
      </c>
      <c r="N1283" s="6">
        <f>tbl_Sales[[#This Row],[Sales]]-tbl_Sales[[#This Row],[Total_Cost]]</f>
        <v>246.33</v>
      </c>
    </row>
    <row r="1284" spans="1:14">
      <c r="A1284" t="s">
        <v>1288</v>
      </c>
      <c r="B1284" s="4">
        <v>44981</v>
      </c>
      <c r="C1284" t="s">
        <v>7814</v>
      </c>
      <c r="D1284" t="str">
        <f>VLOOKUP(Sales_Data!$C1284,tbl_Customers[],2,FALSE)</f>
        <v>Customer_490</v>
      </c>
      <c r="E1284" t="str">
        <f>VLOOKUP(tbl_Sales[[#This Row],[Customer_ID]],tbl_Customers[],5,0)</f>
        <v>North</v>
      </c>
      <c r="F1284" t="s">
        <v>8542</v>
      </c>
      <c r="G1284" t="str">
        <f>VLOOKUP(Sales_Data!$F1284,tbl_Products[],2,FALSE)</f>
        <v>Product_20</v>
      </c>
      <c r="H1284" t="str">
        <f>VLOOKUP(tbl_Sales[[#This Row],[Product_ID]],tbl_Products[],3,0)</f>
        <v>Electronics</v>
      </c>
      <c r="I1284">
        <v>2</v>
      </c>
      <c r="J1284" s="10">
        <f>VLOOKUP(tbl_Sales[[#This Row],[Product_ID]],tbl_Products[],4,0)</f>
        <v>19.98</v>
      </c>
      <c r="K1284" s="6">
        <v>20.32</v>
      </c>
      <c r="L1284" s="6">
        <f>tbl_Sales[[#This Row],[Price_per_Unit]]*tbl_Sales[[#This Row],[Quantity]]</f>
        <v>40.64</v>
      </c>
      <c r="M1284" s="6">
        <f>tbl_Sales[[#This Row],[Cost_per_Unit]]*tbl_Sales[[#This Row],[Quantity]]</f>
        <v>39.96</v>
      </c>
      <c r="N1284" s="6">
        <f>tbl_Sales[[#This Row],[Sales]]-tbl_Sales[[#This Row],[Total_Cost]]</f>
        <v>0.67999999999999972</v>
      </c>
    </row>
    <row r="1285" spans="1:14">
      <c r="A1285" t="s">
        <v>1289</v>
      </c>
      <c r="B1285" s="4">
        <v>45048</v>
      </c>
      <c r="C1285" t="s">
        <v>7680</v>
      </c>
      <c r="D1285" t="str">
        <f>VLOOKUP(Sales_Data!$C1285,tbl_Customers[],2,FALSE)</f>
        <v>Customer_1327</v>
      </c>
      <c r="E1285" t="str">
        <f>VLOOKUP(tbl_Sales[[#This Row],[Customer_ID]],tbl_Customers[],5,0)</f>
        <v>West</v>
      </c>
      <c r="F1285" t="s">
        <v>8530</v>
      </c>
      <c r="G1285" t="str">
        <f>VLOOKUP(Sales_Data!$F1285,tbl_Products[],2,FALSE)</f>
        <v>Product_14</v>
      </c>
      <c r="H1285" t="str">
        <f>VLOOKUP(tbl_Sales[[#This Row],[Product_ID]],tbl_Products[],3,0)</f>
        <v>Toys</v>
      </c>
      <c r="I1285">
        <v>6</v>
      </c>
      <c r="J1285" s="10">
        <f>VLOOKUP(tbl_Sales[[#This Row],[Product_ID]],tbl_Products[],4,0)</f>
        <v>36.64</v>
      </c>
      <c r="K1285" s="6">
        <v>44.72</v>
      </c>
      <c r="L1285" s="6">
        <f>tbl_Sales[[#This Row],[Price_per_Unit]]*tbl_Sales[[#This Row],[Quantity]]</f>
        <v>268.32</v>
      </c>
      <c r="M1285" s="6">
        <f>tbl_Sales[[#This Row],[Cost_per_Unit]]*tbl_Sales[[#This Row],[Quantity]]</f>
        <v>219.84</v>
      </c>
      <c r="N1285" s="6">
        <f>tbl_Sales[[#This Row],[Sales]]-tbl_Sales[[#This Row],[Total_Cost]]</f>
        <v>48.47999999999999</v>
      </c>
    </row>
    <row r="1286" spans="1:14">
      <c r="A1286" t="s">
        <v>1290</v>
      </c>
      <c r="B1286" s="4">
        <v>45122</v>
      </c>
      <c r="C1286" t="s">
        <v>7021</v>
      </c>
      <c r="D1286" t="str">
        <f>VLOOKUP(Sales_Data!$C1286,tbl_Customers[],2,FALSE)</f>
        <v>Customer_186</v>
      </c>
      <c r="E1286" t="str">
        <f>VLOOKUP(tbl_Sales[[#This Row],[Customer_ID]],tbl_Customers[],5,0)</f>
        <v>West</v>
      </c>
      <c r="F1286" t="s">
        <v>8546</v>
      </c>
      <c r="G1286" t="str">
        <f>VLOOKUP(Sales_Data!$F1286,tbl_Products[],2,FALSE)</f>
        <v>Product_28</v>
      </c>
      <c r="H1286" t="str">
        <f>VLOOKUP(tbl_Sales[[#This Row],[Product_ID]],tbl_Products[],3,0)</f>
        <v>Toys</v>
      </c>
      <c r="I1286">
        <v>6</v>
      </c>
      <c r="J1286" s="10">
        <f>VLOOKUP(tbl_Sales[[#This Row],[Product_ID]],tbl_Products[],4,0)</f>
        <v>23.58</v>
      </c>
      <c r="K1286" s="6">
        <v>23.11</v>
      </c>
      <c r="L1286" s="6">
        <f>tbl_Sales[[#This Row],[Price_per_Unit]]*tbl_Sales[[#This Row],[Quantity]]</f>
        <v>138.66</v>
      </c>
      <c r="M1286" s="6">
        <f>tbl_Sales[[#This Row],[Cost_per_Unit]]*tbl_Sales[[#This Row],[Quantity]]</f>
        <v>141.47999999999999</v>
      </c>
      <c r="N1286" s="6">
        <f>tbl_Sales[[#This Row],[Sales]]-tbl_Sales[[#This Row],[Total_Cost]]</f>
        <v>-2.8199999999999932</v>
      </c>
    </row>
    <row r="1287" spans="1:14">
      <c r="A1287" t="s">
        <v>1291</v>
      </c>
      <c r="B1287" s="4">
        <v>45219</v>
      </c>
      <c r="C1287" t="s">
        <v>7516</v>
      </c>
      <c r="D1287" t="str">
        <f>VLOOKUP(Sales_Data!$C1287,tbl_Customers[],2,FALSE)</f>
        <v>Customer_33</v>
      </c>
      <c r="E1287" t="str">
        <f>VLOOKUP(tbl_Sales[[#This Row],[Customer_ID]],tbl_Customers[],5,0)</f>
        <v>North</v>
      </c>
      <c r="F1287" t="s">
        <v>8531</v>
      </c>
      <c r="G1287" t="str">
        <f>VLOOKUP(Sales_Data!$F1287,tbl_Products[],2,FALSE)</f>
        <v>Product_36</v>
      </c>
      <c r="H1287" t="str">
        <f>VLOOKUP(tbl_Sales[[#This Row],[Product_ID]],tbl_Products[],3,0)</f>
        <v>Home Goods</v>
      </c>
      <c r="I1287">
        <v>8</v>
      </c>
      <c r="J1287" s="10">
        <f>VLOOKUP(tbl_Sales[[#This Row],[Product_ID]],tbl_Products[],4,0)</f>
        <v>32.54</v>
      </c>
      <c r="K1287" s="6">
        <v>52.75</v>
      </c>
      <c r="L1287" s="6">
        <f>tbl_Sales[[#This Row],[Price_per_Unit]]*tbl_Sales[[#This Row],[Quantity]]</f>
        <v>422</v>
      </c>
      <c r="M1287" s="6">
        <f>tbl_Sales[[#This Row],[Cost_per_Unit]]*tbl_Sales[[#This Row],[Quantity]]</f>
        <v>260.32</v>
      </c>
      <c r="N1287" s="6">
        <f>tbl_Sales[[#This Row],[Sales]]-tbl_Sales[[#This Row],[Total_Cost]]</f>
        <v>161.68</v>
      </c>
    </row>
    <row r="1288" spans="1:14">
      <c r="A1288" t="s">
        <v>1292</v>
      </c>
      <c r="B1288" s="4">
        <v>45110</v>
      </c>
      <c r="C1288" t="s">
        <v>7890</v>
      </c>
      <c r="D1288" t="str">
        <f>VLOOKUP(Sales_Data!$C1288,tbl_Customers[],2,FALSE)</f>
        <v>Customer_983</v>
      </c>
      <c r="E1288" t="str">
        <f>VLOOKUP(tbl_Sales[[#This Row],[Customer_ID]],tbl_Customers[],5,0)</f>
        <v>North</v>
      </c>
      <c r="F1288" t="s">
        <v>8532</v>
      </c>
      <c r="G1288" t="str">
        <f>VLOOKUP(Sales_Data!$F1288,tbl_Products[],2,FALSE)</f>
        <v>Product_23</v>
      </c>
      <c r="H1288" t="str">
        <f>VLOOKUP(tbl_Sales[[#This Row],[Product_ID]],tbl_Products[],3,0)</f>
        <v>Apparel</v>
      </c>
      <c r="I1288">
        <v>6</v>
      </c>
      <c r="J1288" s="10">
        <f>VLOOKUP(tbl_Sales[[#This Row],[Product_ID]],tbl_Products[],4,0)</f>
        <v>2.85</v>
      </c>
      <c r="K1288" s="6">
        <v>29.77</v>
      </c>
      <c r="L1288" s="6">
        <f>tbl_Sales[[#This Row],[Price_per_Unit]]*tbl_Sales[[#This Row],[Quantity]]</f>
        <v>178.62</v>
      </c>
      <c r="M1288" s="6">
        <f>tbl_Sales[[#This Row],[Cost_per_Unit]]*tbl_Sales[[#This Row],[Quantity]]</f>
        <v>17.100000000000001</v>
      </c>
      <c r="N1288" s="6">
        <f>tbl_Sales[[#This Row],[Sales]]-tbl_Sales[[#This Row],[Total_Cost]]</f>
        <v>161.52000000000001</v>
      </c>
    </row>
    <row r="1289" spans="1:14">
      <c r="A1289" t="s">
        <v>1293</v>
      </c>
      <c r="B1289" s="4">
        <v>45221</v>
      </c>
      <c r="C1289" t="s">
        <v>7891</v>
      </c>
      <c r="D1289" t="str">
        <f>VLOOKUP(Sales_Data!$C1289,tbl_Customers[],2,FALSE)</f>
        <v>Customer_1371</v>
      </c>
      <c r="E1289" t="str">
        <f>VLOOKUP(tbl_Sales[[#This Row],[Customer_ID]],tbl_Customers[],5,0)</f>
        <v>North</v>
      </c>
      <c r="F1289" t="s">
        <v>8533</v>
      </c>
      <c r="G1289" t="str">
        <f>VLOOKUP(Sales_Data!$F1289,tbl_Products[],2,FALSE)</f>
        <v>Product_34</v>
      </c>
      <c r="H1289" t="str">
        <f>VLOOKUP(tbl_Sales[[#This Row],[Product_ID]],tbl_Products[],3,0)</f>
        <v>Electronics</v>
      </c>
      <c r="I1289">
        <v>4</v>
      </c>
      <c r="J1289" s="10">
        <f>VLOOKUP(tbl_Sales[[#This Row],[Product_ID]],tbl_Products[],4,0)</f>
        <v>21.9</v>
      </c>
      <c r="K1289" s="6">
        <v>75.42</v>
      </c>
      <c r="L1289" s="6">
        <f>tbl_Sales[[#This Row],[Price_per_Unit]]*tbl_Sales[[#This Row],[Quantity]]</f>
        <v>301.68</v>
      </c>
      <c r="M1289" s="6">
        <f>tbl_Sales[[#This Row],[Cost_per_Unit]]*tbl_Sales[[#This Row],[Quantity]]</f>
        <v>87.6</v>
      </c>
      <c r="N1289" s="6">
        <f>tbl_Sales[[#This Row],[Sales]]-tbl_Sales[[#This Row],[Total_Cost]]</f>
        <v>214.08</v>
      </c>
    </row>
    <row r="1290" spans="1:14">
      <c r="A1290" t="s">
        <v>1294</v>
      </c>
      <c r="B1290" s="4">
        <v>45078</v>
      </c>
      <c r="C1290" t="s">
        <v>7892</v>
      </c>
      <c r="D1290" t="str">
        <f>VLOOKUP(Sales_Data!$C1290,tbl_Customers[],2,FALSE)</f>
        <v>Customer_625</v>
      </c>
      <c r="E1290" t="str">
        <f>VLOOKUP(tbl_Sales[[#This Row],[Customer_ID]],tbl_Customers[],5,0)</f>
        <v>North</v>
      </c>
      <c r="F1290" t="s">
        <v>8497</v>
      </c>
      <c r="G1290" t="str">
        <f>VLOOKUP(Sales_Data!$F1290,tbl_Products[],2,FALSE)</f>
        <v>Product_73</v>
      </c>
      <c r="H1290" t="str">
        <f>VLOOKUP(tbl_Sales[[#This Row],[Product_ID]],tbl_Products[],3,0)</f>
        <v>Apparel</v>
      </c>
      <c r="I1290">
        <v>1</v>
      </c>
      <c r="J1290" s="10">
        <f>VLOOKUP(tbl_Sales[[#This Row],[Product_ID]],tbl_Products[],4,0)</f>
        <v>1.21</v>
      </c>
      <c r="K1290" s="6">
        <v>73.569999999999993</v>
      </c>
      <c r="L1290" s="6">
        <f>tbl_Sales[[#This Row],[Price_per_Unit]]*tbl_Sales[[#This Row],[Quantity]]</f>
        <v>73.569999999999993</v>
      </c>
      <c r="M1290" s="6">
        <f>tbl_Sales[[#This Row],[Cost_per_Unit]]*tbl_Sales[[#This Row],[Quantity]]</f>
        <v>1.21</v>
      </c>
      <c r="N1290" s="6">
        <f>tbl_Sales[[#This Row],[Sales]]-tbl_Sales[[#This Row],[Total_Cost]]</f>
        <v>72.36</v>
      </c>
    </row>
    <row r="1291" spans="1:14">
      <c r="A1291" t="s">
        <v>1295</v>
      </c>
      <c r="B1291" s="4">
        <v>45285</v>
      </c>
      <c r="C1291" t="s">
        <v>7688</v>
      </c>
      <c r="D1291" t="str">
        <f>VLOOKUP(Sales_Data!$C1291,tbl_Customers[],2,FALSE)</f>
        <v>Customer_332</v>
      </c>
      <c r="E1291" t="str">
        <f>VLOOKUP(tbl_Sales[[#This Row],[Customer_ID]],tbl_Customers[],5,0)</f>
        <v>North</v>
      </c>
      <c r="F1291" t="s">
        <v>8530</v>
      </c>
      <c r="G1291" t="str">
        <f>VLOOKUP(Sales_Data!$F1291,tbl_Products[],2,FALSE)</f>
        <v>Product_14</v>
      </c>
      <c r="H1291" t="str">
        <f>VLOOKUP(tbl_Sales[[#This Row],[Product_ID]],tbl_Products[],3,0)</f>
        <v>Toys</v>
      </c>
      <c r="I1291">
        <v>6</v>
      </c>
      <c r="J1291" s="10">
        <f>VLOOKUP(tbl_Sales[[#This Row],[Product_ID]],tbl_Products[],4,0)</f>
        <v>36.64</v>
      </c>
      <c r="K1291" s="6">
        <v>9.07</v>
      </c>
      <c r="L1291" s="6">
        <f>tbl_Sales[[#This Row],[Price_per_Unit]]*tbl_Sales[[#This Row],[Quantity]]</f>
        <v>54.42</v>
      </c>
      <c r="M1291" s="6">
        <f>tbl_Sales[[#This Row],[Cost_per_Unit]]*tbl_Sales[[#This Row],[Quantity]]</f>
        <v>219.84</v>
      </c>
      <c r="N1291" s="6">
        <f>tbl_Sales[[#This Row],[Sales]]-tbl_Sales[[#This Row],[Total_Cost]]</f>
        <v>-165.42000000000002</v>
      </c>
    </row>
    <row r="1292" spans="1:14">
      <c r="A1292" t="s">
        <v>1296</v>
      </c>
      <c r="B1292" s="4">
        <v>45078</v>
      </c>
      <c r="C1292" t="s">
        <v>7492</v>
      </c>
      <c r="D1292" t="str">
        <f>VLOOKUP(Sales_Data!$C1292,tbl_Customers[],2,FALSE)</f>
        <v>Customer_1441</v>
      </c>
      <c r="E1292" t="str">
        <f>VLOOKUP(tbl_Sales[[#This Row],[Customer_ID]],tbl_Customers[],5,0)</f>
        <v>East</v>
      </c>
      <c r="F1292" t="s">
        <v>8563</v>
      </c>
      <c r="G1292" t="str">
        <f>VLOOKUP(Sales_Data!$F1292,tbl_Products[],2,FALSE)</f>
        <v>Product_17</v>
      </c>
      <c r="H1292" t="str">
        <f>VLOOKUP(tbl_Sales[[#This Row],[Product_ID]],tbl_Products[],3,0)</f>
        <v>Toys</v>
      </c>
      <c r="I1292">
        <v>8</v>
      </c>
      <c r="J1292" s="10">
        <f>VLOOKUP(tbl_Sales[[#This Row],[Product_ID]],tbl_Products[],4,0)</f>
        <v>36.229999999999997</v>
      </c>
      <c r="K1292" s="6">
        <v>25.02</v>
      </c>
      <c r="L1292" s="6">
        <f>tbl_Sales[[#This Row],[Price_per_Unit]]*tbl_Sales[[#This Row],[Quantity]]</f>
        <v>200.16</v>
      </c>
      <c r="M1292" s="6">
        <f>tbl_Sales[[#This Row],[Cost_per_Unit]]*tbl_Sales[[#This Row],[Quantity]]</f>
        <v>289.83999999999997</v>
      </c>
      <c r="N1292" s="6">
        <f>tbl_Sales[[#This Row],[Sales]]-tbl_Sales[[#This Row],[Total_Cost]]</f>
        <v>-89.679999999999978</v>
      </c>
    </row>
    <row r="1293" spans="1:14">
      <c r="A1293" t="s">
        <v>1297</v>
      </c>
      <c r="B1293" s="4">
        <v>44938</v>
      </c>
      <c r="C1293" t="s">
        <v>7310</v>
      </c>
      <c r="D1293" t="str">
        <f>VLOOKUP(Sales_Data!$C1293,tbl_Customers[],2,FALSE)</f>
        <v>Customer_941</v>
      </c>
      <c r="E1293" t="str">
        <f>VLOOKUP(tbl_Sales[[#This Row],[Customer_ID]],tbl_Customers[],5,0)</f>
        <v>West</v>
      </c>
      <c r="F1293" t="s">
        <v>8516</v>
      </c>
      <c r="G1293" t="str">
        <f>VLOOKUP(Sales_Data!$F1293,tbl_Products[],2,FALSE)</f>
        <v>Product_67</v>
      </c>
      <c r="H1293" t="str">
        <f>VLOOKUP(tbl_Sales[[#This Row],[Product_ID]],tbl_Products[],3,0)</f>
        <v>Toys</v>
      </c>
      <c r="I1293">
        <v>2</v>
      </c>
      <c r="J1293" s="10">
        <f>VLOOKUP(tbl_Sales[[#This Row],[Product_ID]],tbl_Products[],4,0)</f>
        <v>13.68</v>
      </c>
      <c r="K1293" s="6">
        <v>14.85</v>
      </c>
      <c r="L1293" s="6">
        <f>tbl_Sales[[#This Row],[Price_per_Unit]]*tbl_Sales[[#This Row],[Quantity]]</f>
        <v>29.7</v>
      </c>
      <c r="M1293" s="6">
        <f>tbl_Sales[[#This Row],[Cost_per_Unit]]*tbl_Sales[[#This Row],[Quantity]]</f>
        <v>27.36</v>
      </c>
      <c r="N1293" s="6">
        <f>tbl_Sales[[#This Row],[Sales]]-tbl_Sales[[#This Row],[Total_Cost]]</f>
        <v>2.34</v>
      </c>
    </row>
    <row r="1294" spans="1:14">
      <c r="A1294" t="s">
        <v>1298</v>
      </c>
      <c r="B1294" s="4">
        <v>45264</v>
      </c>
      <c r="C1294" t="s">
        <v>7893</v>
      </c>
      <c r="D1294" t="str">
        <f>VLOOKUP(Sales_Data!$C1294,tbl_Customers[],2,FALSE)</f>
        <v>Customer_1169</v>
      </c>
      <c r="E1294" t="str">
        <f>VLOOKUP(tbl_Sales[[#This Row],[Customer_ID]],tbl_Customers[],5,0)</f>
        <v>South</v>
      </c>
      <c r="F1294" t="s">
        <v>8553</v>
      </c>
      <c r="G1294" t="str">
        <f>VLOOKUP(Sales_Data!$F1294,tbl_Products[],2,FALSE)</f>
        <v>Product_50</v>
      </c>
      <c r="H1294" t="str">
        <f>VLOOKUP(tbl_Sales[[#This Row],[Product_ID]],tbl_Products[],3,0)</f>
        <v>Apparel</v>
      </c>
      <c r="I1294">
        <v>3</v>
      </c>
      <c r="J1294" s="10">
        <f>VLOOKUP(tbl_Sales[[#This Row],[Product_ID]],tbl_Products[],4,0)</f>
        <v>42.74</v>
      </c>
      <c r="K1294" s="6">
        <v>48.88</v>
      </c>
      <c r="L1294" s="6">
        <f>tbl_Sales[[#This Row],[Price_per_Unit]]*tbl_Sales[[#This Row],[Quantity]]</f>
        <v>146.64000000000001</v>
      </c>
      <c r="M1294" s="6">
        <f>tbl_Sales[[#This Row],[Cost_per_Unit]]*tbl_Sales[[#This Row],[Quantity]]</f>
        <v>128.22</v>
      </c>
      <c r="N1294" s="6">
        <f>tbl_Sales[[#This Row],[Sales]]-tbl_Sales[[#This Row],[Total_Cost]]</f>
        <v>18.420000000000016</v>
      </c>
    </row>
    <row r="1295" spans="1:14">
      <c r="A1295" t="s">
        <v>1299</v>
      </c>
      <c r="B1295" s="4">
        <v>45129</v>
      </c>
      <c r="C1295" t="s">
        <v>7894</v>
      </c>
      <c r="D1295" t="str">
        <f>VLOOKUP(Sales_Data!$C1295,tbl_Customers[],2,FALSE)</f>
        <v>Customer_1196</v>
      </c>
      <c r="E1295" t="str">
        <f>VLOOKUP(tbl_Sales[[#This Row],[Customer_ID]],tbl_Customers[],5,0)</f>
        <v>East</v>
      </c>
      <c r="F1295" t="s">
        <v>8506</v>
      </c>
      <c r="G1295" t="str">
        <f>VLOOKUP(Sales_Data!$F1295,tbl_Products[],2,FALSE)</f>
        <v>Product_43</v>
      </c>
      <c r="H1295" t="str">
        <f>VLOOKUP(tbl_Sales[[#This Row],[Product_ID]],tbl_Products[],3,0)</f>
        <v>Health</v>
      </c>
      <c r="I1295">
        <v>2</v>
      </c>
      <c r="J1295" s="10">
        <f>VLOOKUP(tbl_Sales[[#This Row],[Product_ID]],tbl_Products[],4,0)</f>
        <v>4.59</v>
      </c>
      <c r="K1295" s="6">
        <v>43.76</v>
      </c>
      <c r="L1295" s="6">
        <f>tbl_Sales[[#This Row],[Price_per_Unit]]*tbl_Sales[[#This Row],[Quantity]]</f>
        <v>87.52</v>
      </c>
      <c r="M1295" s="6">
        <f>tbl_Sales[[#This Row],[Cost_per_Unit]]*tbl_Sales[[#This Row],[Quantity]]</f>
        <v>9.18</v>
      </c>
      <c r="N1295" s="6">
        <f>tbl_Sales[[#This Row],[Sales]]-tbl_Sales[[#This Row],[Total_Cost]]</f>
        <v>78.34</v>
      </c>
    </row>
    <row r="1296" spans="1:14">
      <c r="A1296" t="s">
        <v>1300</v>
      </c>
      <c r="B1296" s="4">
        <v>45067</v>
      </c>
      <c r="C1296" t="s">
        <v>7202</v>
      </c>
      <c r="D1296" t="str">
        <f>VLOOKUP(Sales_Data!$C1296,tbl_Customers[],2,FALSE)</f>
        <v>Customer_50</v>
      </c>
      <c r="E1296" t="str">
        <f>VLOOKUP(tbl_Sales[[#This Row],[Customer_ID]],tbl_Customers[],5,0)</f>
        <v>North</v>
      </c>
      <c r="F1296" t="s">
        <v>8524</v>
      </c>
      <c r="G1296" t="str">
        <f>VLOOKUP(Sales_Data!$F1296,tbl_Products[],2,FALSE)</f>
        <v>Product_74</v>
      </c>
      <c r="H1296" t="str">
        <f>VLOOKUP(tbl_Sales[[#This Row],[Product_ID]],tbl_Products[],3,0)</f>
        <v>Home Goods</v>
      </c>
      <c r="I1296">
        <v>3</v>
      </c>
      <c r="J1296" s="10">
        <f>VLOOKUP(tbl_Sales[[#This Row],[Product_ID]],tbl_Products[],4,0)</f>
        <v>13.9</v>
      </c>
      <c r="K1296" s="6">
        <v>44.54</v>
      </c>
      <c r="L1296" s="6">
        <f>tbl_Sales[[#This Row],[Price_per_Unit]]*tbl_Sales[[#This Row],[Quantity]]</f>
        <v>133.62</v>
      </c>
      <c r="M1296" s="6">
        <f>tbl_Sales[[#This Row],[Cost_per_Unit]]*tbl_Sales[[#This Row],[Quantity]]</f>
        <v>41.7</v>
      </c>
      <c r="N1296" s="6">
        <f>tbl_Sales[[#This Row],[Sales]]-tbl_Sales[[#This Row],[Total_Cost]]</f>
        <v>91.92</v>
      </c>
    </row>
    <row r="1297" spans="1:14">
      <c r="A1297" t="s">
        <v>1301</v>
      </c>
      <c r="B1297" s="4">
        <v>44931</v>
      </c>
      <c r="C1297" t="s">
        <v>7040</v>
      </c>
      <c r="D1297" t="str">
        <f>VLOOKUP(Sales_Data!$C1297,tbl_Customers[],2,FALSE)</f>
        <v>Customer_932</v>
      </c>
      <c r="E1297" t="str">
        <f>VLOOKUP(tbl_Sales[[#This Row],[Customer_ID]],tbl_Customers[],5,0)</f>
        <v>West</v>
      </c>
      <c r="F1297" t="s">
        <v>8531</v>
      </c>
      <c r="G1297" t="str">
        <f>VLOOKUP(Sales_Data!$F1297,tbl_Products[],2,FALSE)</f>
        <v>Product_36</v>
      </c>
      <c r="H1297" t="str">
        <f>VLOOKUP(tbl_Sales[[#This Row],[Product_ID]],tbl_Products[],3,0)</f>
        <v>Home Goods</v>
      </c>
      <c r="I1297">
        <v>4</v>
      </c>
      <c r="J1297" s="10">
        <f>VLOOKUP(tbl_Sales[[#This Row],[Product_ID]],tbl_Products[],4,0)</f>
        <v>32.54</v>
      </c>
      <c r="K1297" s="6">
        <v>85.77</v>
      </c>
      <c r="L1297" s="6">
        <f>tbl_Sales[[#This Row],[Price_per_Unit]]*tbl_Sales[[#This Row],[Quantity]]</f>
        <v>343.08</v>
      </c>
      <c r="M1297" s="6">
        <f>tbl_Sales[[#This Row],[Cost_per_Unit]]*tbl_Sales[[#This Row],[Quantity]]</f>
        <v>130.16</v>
      </c>
      <c r="N1297" s="6">
        <f>tbl_Sales[[#This Row],[Sales]]-tbl_Sales[[#This Row],[Total_Cost]]</f>
        <v>212.92</v>
      </c>
    </row>
    <row r="1298" spans="1:14">
      <c r="A1298" t="s">
        <v>1302</v>
      </c>
      <c r="B1298" s="4">
        <v>45216</v>
      </c>
      <c r="C1298" t="s">
        <v>7018</v>
      </c>
      <c r="D1298" t="str">
        <f>VLOOKUP(Sales_Data!$C1298,tbl_Customers[],2,FALSE)</f>
        <v>Customer_950</v>
      </c>
      <c r="E1298" t="str">
        <f>VLOOKUP(tbl_Sales[[#This Row],[Customer_ID]],tbl_Customers[],5,0)</f>
        <v>South</v>
      </c>
      <c r="F1298" t="s">
        <v>8493</v>
      </c>
      <c r="G1298" t="str">
        <f>VLOOKUP(Sales_Data!$F1298,tbl_Products[],2,FALSE)</f>
        <v>Product_61</v>
      </c>
      <c r="H1298" t="str">
        <f>VLOOKUP(tbl_Sales[[#This Row],[Product_ID]],tbl_Products[],3,0)</f>
        <v>Health</v>
      </c>
      <c r="I1298">
        <v>2</v>
      </c>
      <c r="J1298" s="10">
        <f>VLOOKUP(tbl_Sales[[#This Row],[Product_ID]],tbl_Products[],4,0)</f>
        <v>47.78</v>
      </c>
      <c r="K1298" s="6">
        <v>52.35</v>
      </c>
      <c r="L1298" s="6">
        <f>tbl_Sales[[#This Row],[Price_per_Unit]]*tbl_Sales[[#This Row],[Quantity]]</f>
        <v>104.7</v>
      </c>
      <c r="M1298" s="6">
        <f>tbl_Sales[[#This Row],[Cost_per_Unit]]*tbl_Sales[[#This Row],[Quantity]]</f>
        <v>95.56</v>
      </c>
      <c r="N1298" s="6">
        <f>tbl_Sales[[#This Row],[Sales]]-tbl_Sales[[#This Row],[Total_Cost]]</f>
        <v>9.14</v>
      </c>
    </row>
    <row r="1299" spans="1:14">
      <c r="A1299" t="s">
        <v>1303</v>
      </c>
      <c r="B1299" s="4">
        <v>45278</v>
      </c>
      <c r="C1299" t="s">
        <v>7895</v>
      </c>
      <c r="D1299" t="str">
        <f>VLOOKUP(Sales_Data!$C1299,tbl_Customers[],2,FALSE)</f>
        <v>Customer_284</v>
      </c>
      <c r="E1299" t="str">
        <f>VLOOKUP(tbl_Sales[[#This Row],[Customer_ID]],tbl_Customers[],5,0)</f>
        <v>East</v>
      </c>
      <c r="F1299" t="s">
        <v>8526</v>
      </c>
      <c r="G1299" t="str">
        <f>VLOOKUP(Sales_Data!$F1299,tbl_Products[],2,FALSE)</f>
        <v>Product_27</v>
      </c>
      <c r="H1299" t="str">
        <f>VLOOKUP(tbl_Sales[[#This Row],[Product_ID]],tbl_Products[],3,0)</f>
        <v>Home Goods</v>
      </c>
      <c r="I1299">
        <v>6</v>
      </c>
      <c r="J1299" s="10">
        <f>VLOOKUP(tbl_Sales[[#This Row],[Product_ID]],tbl_Products[],4,0)</f>
        <v>35.53</v>
      </c>
      <c r="K1299" s="6">
        <v>98.53</v>
      </c>
      <c r="L1299" s="6">
        <f>tbl_Sales[[#This Row],[Price_per_Unit]]*tbl_Sales[[#This Row],[Quantity]]</f>
        <v>591.18000000000006</v>
      </c>
      <c r="M1299" s="6">
        <f>tbl_Sales[[#This Row],[Cost_per_Unit]]*tbl_Sales[[#This Row],[Quantity]]</f>
        <v>213.18</v>
      </c>
      <c r="N1299" s="6">
        <f>tbl_Sales[[#This Row],[Sales]]-tbl_Sales[[#This Row],[Total_Cost]]</f>
        <v>378.00000000000006</v>
      </c>
    </row>
    <row r="1300" spans="1:14">
      <c r="A1300" t="s">
        <v>1304</v>
      </c>
      <c r="B1300" s="4">
        <v>44952</v>
      </c>
      <c r="C1300" t="s">
        <v>7492</v>
      </c>
      <c r="D1300" t="str">
        <f>VLOOKUP(Sales_Data!$C1300,tbl_Customers[],2,FALSE)</f>
        <v>Customer_1441</v>
      </c>
      <c r="E1300" t="str">
        <f>VLOOKUP(tbl_Sales[[#This Row],[Customer_ID]],tbl_Customers[],5,0)</f>
        <v>East</v>
      </c>
      <c r="F1300" t="s">
        <v>8502</v>
      </c>
      <c r="G1300" t="str">
        <f>VLOOKUP(Sales_Data!$F1300,tbl_Products[],2,FALSE)</f>
        <v>Product_22</v>
      </c>
      <c r="H1300" t="str">
        <f>VLOOKUP(tbl_Sales[[#This Row],[Product_ID]],tbl_Products[],3,0)</f>
        <v>Electronics</v>
      </c>
      <c r="I1300">
        <v>4</v>
      </c>
      <c r="J1300" s="10">
        <f>VLOOKUP(tbl_Sales[[#This Row],[Product_ID]],tbl_Products[],4,0)</f>
        <v>38.15</v>
      </c>
      <c r="K1300" s="6">
        <v>95.44</v>
      </c>
      <c r="L1300" s="6">
        <f>tbl_Sales[[#This Row],[Price_per_Unit]]*tbl_Sales[[#This Row],[Quantity]]</f>
        <v>381.76</v>
      </c>
      <c r="M1300" s="6">
        <f>tbl_Sales[[#This Row],[Cost_per_Unit]]*tbl_Sales[[#This Row],[Quantity]]</f>
        <v>152.6</v>
      </c>
      <c r="N1300" s="6">
        <f>tbl_Sales[[#This Row],[Sales]]-tbl_Sales[[#This Row],[Total_Cost]]</f>
        <v>229.16</v>
      </c>
    </row>
    <row r="1301" spans="1:14">
      <c r="A1301" t="s">
        <v>1305</v>
      </c>
      <c r="B1301" s="4">
        <v>45237</v>
      </c>
      <c r="C1301" t="s">
        <v>7416</v>
      </c>
      <c r="D1301" t="str">
        <f>VLOOKUP(Sales_Data!$C1301,tbl_Customers[],2,FALSE)</f>
        <v>Customer_831</v>
      </c>
      <c r="E1301" t="str">
        <f>VLOOKUP(tbl_Sales[[#This Row],[Customer_ID]],tbl_Customers[],5,0)</f>
        <v>West</v>
      </c>
      <c r="F1301" t="s">
        <v>8548</v>
      </c>
      <c r="G1301" t="str">
        <f>VLOOKUP(Sales_Data!$F1301,tbl_Products[],2,FALSE)</f>
        <v>Product_1</v>
      </c>
      <c r="H1301" t="str">
        <f>VLOOKUP(tbl_Sales[[#This Row],[Product_ID]],tbl_Products[],3,0)</f>
        <v>Apparel</v>
      </c>
      <c r="I1301">
        <v>2</v>
      </c>
      <c r="J1301" s="10">
        <f>VLOOKUP(tbl_Sales[[#This Row],[Product_ID]],tbl_Products[],4,0)</f>
        <v>21.45</v>
      </c>
      <c r="K1301" s="6">
        <v>15.85</v>
      </c>
      <c r="L1301" s="6">
        <f>tbl_Sales[[#This Row],[Price_per_Unit]]*tbl_Sales[[#This Row],[Quantity]]</f>
        <v>31.7</v>
      </c>
      <c r="M1301" s="6">
        <f>tbl_Sales[[#This Row],[Cost_per_Unit]]*tbl_Sales[[#This Row],[Quantity]]</f>
        <v>42.9</v>
      </c>
      <c r="N1301" s="6">
        <f>tbl_Sales[[#This Row],[Sales]]-tbl_Sales[[#This Row],[Total_Cost]]</f>
        <v>-11.2</v>
      </c>
    </row>
    <row r="1302" spans="1:14">
      <c r="A1302" t="s">
        <v>1306</v>
      </c>
      <c r="B1302" s="4">
        <v>45181</v>
      </c>
      <c r="C1302" t="s">
        <v>7117</v>
      </c>
      <c r="D1302" t="str">
        <f>VLOOKUP(Sales_Data!$C1302,tbl_Customers[],2,FALSE)</f>
        <v>Customer_379</v>
      </c>
      <c r="E1302" t="str">
        <f>VLOOKUP(tbl_Sales[[#This Row],[Customer_ID]],tbl_Customers[],5,0)</f>
        <v>East</v>
      </c>
      <c r="F1302" t="s">
        <v>8499</v>
      </c>
      <c r="G1302" t="str">
        <f>VLOOKUP(Sales_Data!$F1302,tbl_Products[],2,FALSE)</f>
        <v>Product_30</v>
      </c>
      <c r="H1302" t="str">
        <f>VLOOKUP(tbl_Sales[[#This Row],[Product_ID]],tbl_Products[],3,0)</f>
        <v>Apparel</v>
      </c>
      <c r="I1302">
        <v>8</v>
      </c>
      <c r="J1302" s="10">
        <f>VLOOKUP(tbl_Sales[[#This Row],[Product_ID]],tbl_Products[],4,0)</f>
        <v>49.21</v>
      </c>
      <c r="K1302" s="6">
        <v>85.27</v>
      </c>
      <c r="L1302" s="6">
        <f>tbl_Sales[[#This Row],[Price_per_Unit]]*tbl_Sales[[#This Row],[Quantity]]</f>
        <v>682.16</v>
      </c>
      <c r="M1302" s="6">
        <f>tbl_Sales[[#This Row],[Cost_per_Unit]]*tbl_Sales[[#This Row],[Quantity]]</f>
        <v>393.68</v>
      </c>
      <c r="N1302" s="6">
        <f>tbl_Sales[[#This Row],[Sales]]-tbl_Sales[[#This Row],[Total_Cost]]</f>
        <v>288.47999999999996</v>
      </c>
    </row>
    <row r="1303" spans="1:14">
      <c r="A1303" t="s">
        <v>1307</v>
      </c>
      <c r="B1303" s="4">
        <v>45073</v>
      </c>
      <c r="C1303" t="s">
        <v>7896</v>
      </c>
      <c r="D1303" t="str">
        <f>VLOOKUP(Sales_Data!$C1303,tbl_Customers[],2,FALSE)</f>
        <v>Customer_759</v>
      </c>
      <c r="E1303" t="str">
        <f>VLOOKUP(tbl_Sales[[#This Row],[Customer_ID]],tbl_Customers[],5,0)</f>
        <v>North</v>
      </c>
      <c r="F1303" t="s">
        <v>8546</v>
      </c>
      <c r="G1303" t="str">
        <f>VLOOKUP(Sales_Data!$F1303,tbl_Products[],2,FALSE)</f>
        <v>Product_28</v>
      </c>
      <c r="H1303" t="str">
        <f>VLOOKUP(tbl_Sales[[#This Row],[Product_ID]],tbl_Products[],3,0)</f>
        <v>Toys</v>
      </c>
      <c r="I1303">
        <v>5</v>
      </c>
      <c r="J1303" s="10">
        <f>VLOOKUP(tbl_Sales[[#This Row],[Product_ID]],tbl_Products[],4,0)</f>
        <v>23.58</v>
      </c>
      <c r="K1303" s="6">
        <v>53.57</v>
      </c>
      <c r="L1303" s="6">
        <f>tbl_Sales[[#This Row],[Price_per_Unit]]*tbl_Sales[[#This Row],[Quantity]]</f>
        <v>267.85000000000002</v>
      </c>
      <c r="M1303" s="6">
        <f>tbl_Sales[[#This Row],[Cost_per_Unit]]*tbl_Sales[[#This Row],[Quantity]]</f>
        <v>117.89999999999999</v>
      </c>
      <c r="N1303" s="6">
        <f>tbl_Sales[[#This Row],[Sales]]-tbl_Sales[[#This Row],[Total_Cost]]</f>
        <v>149.95000000000005</v>
      </c>
    </row>
    <row r="1304" spans="1:14">
      <c r="A1304" t="s">
        <v>1308</v>
      </c>
      <c r="B1304" s="4">
        <v>45044</v>
      </c>
      <c r="C1304" t="s">
        <v>7268</v>
      </c>
      <c r="D1304" t="str">
        <f>VLOOKUP(Sales_Data!$C1304,tbl_Customers[],2,FALSE)</f>
        <v>Customer_1284</v>
      </c>
      <c r="E1304" t="str">
        <f>VLOOKUP(tbl_Sales[[#This Row],[Customer_ID]],tbl_Customers[],5,0)</f>
        <v>East</v>
      </c>
      <c r="F1304" t="s">
        <v>8527</v>
      </c>
      <c r="G1304" t="str">
        <f>VLOOKUP(Sales_Data!$F1304,tbl_Products[],2,FALSE)</f>
        <v>Product_12</v>
      </c>
      <c r="H1304" t="str">
        <f>VLOOKUP(tbl_Sales[[#This Row],[Product_ID]],tbl_Products[],3,0)</f>
        <v>Toys</v>
      </c>
      <c r="I1304">
        <v>9</v>
      </c>
      <c r="J1304" s="10">
        <f>VLOOKUP(tbl_Sales[[#This Row],[Product_ID]],tbl_Products[],4,0)</f>
        <v>8.02</v>
      </c>
      <c r="K1304" s="6">
        <v>38.33</v>
      </c>
      <c r="L1304" s="6">
        <f>tbl_Sales[[#This Row],[Price_per_Unit]]*tbl_Sales[[#This Row],[Quantity]]</f>
        <v>344.96999999999997</v>
      </c>
      <c r="M1304" s="6">
        <f>tbl_Sales[[#This Row],[Cost_per_Unit]]*tbl_Sales[[#This Row],[Quantity]]</f>
        <v>72.179999999999993</v>
      </c>
      <c r="N1304" s="6">
        <f>tbl_Sales[[#This Row],[Sales]]-tbl_Sales[[#This Row],[Total_Cost]]</f>
        <v>272.78999999999996</v>
      </c>
    </row>
    <row r="1305" spans="1:14">
      <c r="A1305" t="s">
        <v>1309</v>
      </c>
      <c r="B1305" s="4">
        <v>45237</v>
      </c>
      <c r="C1305" t="s">
        <v>7627</v>
      </c>
      <c r="D1305" t="str">
        <f>VLOOKUP(Sales_Data!$C1305,tbl_Customers[],2,FALSE)</f>
        <v>Customer_951</v>
      </c>
      <c r="E1305" t="str">
        <f>VLOOKUP(tbl_Sales[[#This Row],[Customer_ID]],tbl_Customers[],5,0)</f>
        <v>South</v>
      </c>
      <c r="F1305" t="s">
        <v>8503</v>
      </c>
      <c r="G1305" t="str">
        <f>VLOOKUP(Sales_Data!$F1305,tbl_Products[],2,FALSE)</f>
        <v>Product_19</v>
      </c>
      <c r="H1305" t="str">
        <f>VLOOKUP(tbl_Sales[[#This Row],[Product_ID]],tbl_Products[],3,0)</f>
        <v>Apparel</v>
      </c>
      <c r="I1305">
        <v>7</v>
      </c>
      <c r="J1305" s="10">
        <f>VLOOKUP(tbl_Sales[[#This Row],[Product_ID]],tbl_Products[],4,0)</f>
        <v>41.78</v>
      </c>
      <c r="K1305" s="6">
        <v>93.7</v>
      </c>
      <c r="L1305" s="6">
        <f>tbl_Sales[[#This Row],[Price_per_Unit]]*tbl_Sales[[#This Row],[Quantity]]</f>
        <v>655.9</v>
      </c>
      <c r="M1305" s="6">
        <f>tbl_Sales[[#This Row],[Cost_per_Unit]]*tbl_Sales[[#This Row],[Quantity]]</f>
        <v>292.46000000000004</v>
      </c>
      <c r="N1305" s="6">
        <f>tbl_Sales[[#This Row],[Sales]]-tbl_Sales[[#This Row],[Total_Cost]]</f>
        <v>363.43999999999994</v>
      </c>
    </row>
    <row r="1306" spans="1:14">
      <c r="A1306" t="s">
        <v>1310</v>
      </c>
      <c r="B1306" s="4">
        <v>45107</v>
      </c>
      <c r="C1306" t="s">
        <v>7897</v>
      </c>
      <c r="D1306" t="str">
        <f>VLOOKUP(Sales_Data!$C1306,tbl_Customers[],2,FALSE)</f>
        <v>Customer_1442</v>
      </c>
      <c r="E1306" t="str">
        <f>VLOOKUP(tbl_Sales[[#This Row],[Customer_ID]],tbl_Customers[],5,0)</f>
        <v>West</v>
      </c>
      <c r="F1306" t="s">
        <v>8503</v>
      </c>
      <c r="G1306" t="str">
        <f>VLOOKUP(Sales_Data!$F1306,tbl_Products[],2,FALSE)</f>
        <v>Product_19</v>
      </c>
      <c r="H1306" t="str">
        <f>VLOOKUP(tbl_Sales[[#This Row],[Product_ID]],tbl_Products[],3,0)</f>
        <v>Apparel</v>
      </c>
      <c r="I1306">
        <v>3</v>
      </c>
      <c r="J1306" s="10">
        <f>VLOOKUP(tbl_Sales[[#This Row],[Product_ID]],tbl_Products[],4,0)</f>
        <v>41.78</v>
      </c>
      <c r="K1306" s="6">
        <v>38.71</v>
      </c>
      <c r="L1306" s="6">
        <f>tbl_Sales[[#This Row],[Price_per_Unit]]*tbl_Sales[[#This Row],[Quantity]]</f>
        <v>116.13</v>
      </c>
      <c r="M1306" s="6">
        <f>tbl_Sales[[#This Row],[Cost_per_Unit]]*tbl_Sales[[#This Row],[Quantity]]</f>
        <v>125.34</v>
      </c>
      <c r="N1306" s="6">
        <f>tbl_Sales[[#This Row],[Sales]]-tbl_Sales[[#This Row],[Total_Cost]]</f>
        <v>-9.210000000000008</v>
      </c>
    </row>
    <row r="1307" spans="1:14">
      <c r="A1307" t="s">
        <v>1311</v>
      </c>
      <c r="B1307" s="4">
        <v>45039</v>
      </c>
      <c r="C1307" t="s">
        <v>7565</v>
      </c>
      <c r="D1307" t="str">
        <f>VLOOKUP(Sales_Data!$C1307,tbl_Customers[],2,FALSE)</f>
        <v>Customer_1298</v>
      </c>
      <c r="E1307" t="str">
        <f>VLOOKUP(tbl_Sales[[#This Row],[Customer_ID]],tbl_Customers[],5,0)</f>
        <v>North</v>
      </c>
      <c r="F1307" t="s">
        <v>8502</v>
      </c>
      <c r="G1307" t="str">
        <f>VLOOKUP(Sales_Data!$F1307,tbl_Products[],2,FALSE)</f>
        <v>Product_22</v>
      </c>
      <c r="H1307" t="str">
        <f>VLOOKUP(tbl_Sales[[#This Row],[Product_ID]],tbl_Products[],3,0)</f>
        <v>Electronics</v>
      </c>
      <c r="I1307">
        <v>3</v>
      </c>
      <c r="J1307" s="10">
        <f>VLOOKUP(tbl_Sales[[#This Row],[Product_ID]],tbl_Products[],4,0)</f>
        <v>38.15</v>
      </c>
      <c r="K1307" s="6">
        <v>67.44</v>
      </c>
      <c r="L1307" s="6">
        <f>tbl_Sales[[#This Row],[Price_per_Unit]]*tbl_Sales[[#This Row],[Quantity]]</f>
        <v>202.32</v>
      </c>
      <c r="M1307" s="6">
        <f>tbl_Sales[[#This Row],[Cost_per_Unit]]*tbl_Sales[[#This Row],[Quantity]]</f>
        <v>114.44999999999999</v>
      </c>
      <c r="N1307" s="6">
        <f>tbl_Sales[[#This Row],[Sales]]-tbl_Sales[[#This Row],[Total_Cost]]</f>
        <v>87.87</v>
      </c>
    </row>
    <row r="1308" spans="1:14">
      <c r="A1308" t="s">
        <v>1312</v>
      </c>
      <c r="B1308" s="4">
        <v>45252</v>
      </c>
      <c r="C1308" t="s">
        <v>7898</v>
      </c>
      <c r="D1308" t="str">
        <f>VLOOKUP(Sales_Data!$C1308,tbl_Customers[],2,FALSE)</f>
        <v>Customer_3</v>
      </c>
      <c r="E1308" t="str">
        <f>VLOOKUP(tbl_Sales[[#This Row],[Customer_ID]],tbl_Customers[],5,0)</f>
        <v>South</v>
      </c>
      <c r="F1308" t="s">
        <v>8493</v>
      </c>
      <c r="G1308" t="str">
        <f>VLOOKUP(Sales_Data!$F1308,tbl_Products[],2,FALSE)</f>
        <v>Product_61</v>
      </c>
      <c r="H1308" t="str">
        <f>VLOOKUP(tbl_Sales[[#This Row],[Product_ID]],tbl_Products[],3,0)</f>
        <v>Health</v>
      </c>
      <c r="I1308">
        <v>8</v>
      </c>
      <c r="J1308" s="10">
        <f>VLOOKUP(tbl_Sales[[#This Row],[Product_ID]],tbl_Products[],4,0)</f>
        <v>47.78</v>
      </c>
      <c r="K1308" s="6">
        <v>38.729999999999997</v>
      </c>
      <c r="L1308" s="6">
        <f>tbl_Sales[[#This Row],[Price_per_Unit]]*tbl_Sales[[#This Row],[Quantity]]</f>
        <v>309.83999999999997</v>
      </c>
      <c r="M1308" s="6">
        <f>tbl_Sales[[#This Row],[Cost_per_Unit]]*tbl_Sales[[#This Row],[Quantity]]</f>
        <v>382.24</v>
      </c>
      <c r="N1308" s="6">
        <f>tbl_Sales[[#This Row],[Sales]]-tbl_Sales[[#This Row],[Total_Cost]]</f>
        <v>-72.400000000000034</v>
      </c>
    </row>
    <row r="1309" spans="1:14">
      <c r="A1309" t="s">
        <v>1313</v>
      </c>
      <c r="B1309" s="4">
        <v>45024</v>
      </c>
      <c r="C1309" t="s">
        <v>7244</v>
      </c>
      <c r="D1309" t="str">
        <f>VLOOKUP(Sales_Data!$C1309,tbl_Customers[],2,FALSE)</f>
        <v>Customer_1285</v>
      </c>
      <c r="E1309" t="str">
        <f>VLOOKUP(tbl_Sales[[#This Row],[Customer_ID]],tbl_Customers[],5,0)</f>
        <v>North</v>
      </c>
      <c r="F1309" t="s">
        <v>8548</v>
      </c>
      <c r="G1309" t="str">
        <f>VLOOKUP(Sales_Data!$F1309,tbl_Products[],2,FALSE)</f>
        <v>Product_1</v>
      </c>
      <c r="H1309" t="str">
        <f>VLOOKUP(tbl_Sales[[#This Row],[Product_ID]],tbl_Products[],3,0)</f>
        <v>Apparel</v>
      </c>
      <c r="I1309">
        <v>8</v>
      </c>
      <c r="J1309" s="10">
        <f>VLOOKUP(tbl_Sales[[#This Row],[Product_ID]],tbl_Products[],4,0)</f>
        <v>21.45</v>
      </c>
      <c r="K1309" s="6">
        <v>37.340000000000003</v>
      </c>
      <c r="L1309" s="6">
        <f>tbl_Sales[[#This Row],[Price_per_Unit]]*tbl_Sales[[#This Row],[Quantity]]</f>
        <v>298.72000000000003</v>
      </c>
      <c r="M1309" s="6">
        <f>tbl_Sales[[#This Row],[Cost_per_Unit]]*tbl_Sales[[#This Row],[Quantity]]</f>
        <v>171.6</v>
      </c>
      <c r="N1309" s="6">
        <f>tbl_Sales[[#This Row],[Sales]]-tbl_Sales[[#This Row],[Total_Cost]]</f>
        <v>127.12000000000003</v>
      </c>
    </row>
    <row r="1310" spans="1:14">
      <c r="A1310" t="s">
        <v>1314</v>
      </c>
      <c r="B1310" s="4">
        <v>45244</v>
      </c>
      <c r="C1310" t="s">
        <v>7709</v>
      </c>
      <c r="D1310" t="str">
        <f>VLOOKUP(Sales_Data!$C1310,tbl_Customers[],2,FALSE)</f>
        <v>Customer_145</v>
      </c>
      <c r="E1310" t="str">
        <f>VLOOKUP(tbl_Sales[[#This Row],[Customer_ID]],tbl_Customers[],5,0)</f>
        <v>East</v>
      </c>
      <c r="F1310" t="s">
        <v>8556</v>
      </c>
      <c r="G1310" t="str">
        <f>VLOOKUP(Sales_Data!$F1310,tbl_Products[],2,FALSE)</f>
        <v>Product_42</v>
      </c>
      <c r="H1310" t="str">
        <f>VLOOKUP(tbl_Sales[[#This Row],[Product_ID]],tbl_Products[],3,0)</f>
        <v>Electronics</v>
      </c>
      <c r="I1310">
        <v>6</v>
      </c>
      <c r="J1310" s="10">
        <f>VLOOKUP(tbl_Sales[[#This Row],[Product_ID]],tbl_Products[],4,0)</f>
        <v>28.03</v>
      </c>
      <c r="K1310" s="6">
        <v>47.89</v>
      </c>
      <c r="L1310" s="6">
        <f>tbl_Sales[[#This Row],[Price_per_Unit]]*tbl_Sales[[#This Row],[Quantity]]</f>
        <v>287.34000000000003</v>
      </c>
      <c r="M1310" s="6">
        <f>tbl_Sales[[#This Row],[Cost_per_Unit]]*tbl_Sales[[#This Row],[Quantity]]</f>
        <v>168.18</v>
      </c>
      <c r="N1310" s="6">
        <f>tbl_Sales[[#This Row],[Sales]]-tbl_Sales[[#This Row],[Total_Cost]]</f>
        <v>119.16000000000003</v>
      </c>
    </row>
    <row r="1311" spans="1:14">
      <c r="A1311" t="s">
        <v>1315</v>
      </c>
      <c r="B1311" s="4">
        <v>45055</v>
      </c>
      <c r="C1311" t="s">
        <v>7899</v>
      </c>
      <c r="D1311" t="str">
        <f>VLOOKUP(Sales_Data!$C1311,tbl_Customers[],2,FALSE)</f>
        <v>Customer_789</v>
      </c>
      <c r="E1311" t="str">
        <f>VLOOKUP(tbl_Sales[[#This Row],[Customer_ID]],tbl_Customers[],5,0)</f>
        <v>East</v>
      </c>
      <c r="F1311" t="s">
        <v>8566</v>
      </c>
      <c r="G1311" t="str">
        <f>VLOOKUP(Sales_Data!$F1311,tbl_Products[],2,FALSE)</f>
        <v>Product_10</v>
      </c>
      <c r="H1311" t="str">
        <f>VLOOKUP(tbl_Sales[[#This Row],[Product_ID]],tbl_Products[],3,0)</f>
        <v>Apparel</v>
      </c>
      <c r="I1311">
        <v>1</v>
      </c>
      <c r="J1311" s="10">
        <f>VLOOKUP(tbl_Sales[[#This Row],[Product_ID]],tbl_Products[],4,0)</f>
        <v>14.95</v>
      </c>
      <c r="K1311" s="6">
        <v>27.97</v>
      </c>
      <c r="L1311" s="6">
        <f>tbl_Sales[[#This Row],[Price_per_Unit]]*tbl_Sales[[#This Row],[Quantity]]</f>
        <v>27.97</v>
      </c>
      <c r="M1311" s="6">
        <f>tbl_Sales[[#This Row],[Cost_per_Unit]]*tbl_Sales[[#This Row],[Quantity]]</f>
        <v>14.95</v>
      </c>
      <c r="N1311" s="6">
        <f>tbl_Sales[[#This Row],[Sales]]-tbl_Sales[[#This Row],[Total_Cost]]</f>
        <v>13.02</v>
      </c>
    </row>
    <row r="1312" spans="1:14">
      <c r="A1312" t="s">
        <v>1316</v>
      </c>
      <c r="B1312" s="4">
        <v>45274</v>
      </c>
      <c r="C1312" t="s">
        <v>7550</v>
      </c>
      <c r="D1312" t="str">
        <f>VLOOKUP(Sales_Data!$C1312,tbl_Customers[],2,FALSE)</f>
        <v>Customer_1415</v>
      </c>
      <c r="E1312" t="str">
        <f>VLOOKUP(tbl_Sales[[#This Row],[Customer_ID]],tbl_Customers[],5,0)</f>
        <v>East</v>
      </c>
      <c r="F1312" t="s">
        <v>8547</v>
      </c>
      <c r="G1312" t="str">
        <f>VLOOKUP(Sales_Data!$F1312,tbl_Products[],2,FALSE)</f>
        <v>Product_7</v>
      </c>
      <c r="H1312" t="str">
        <f>VLOOKUP(tbl_Sales[[#This Row],[Product_ID]],tbl_Products[],3,0)</f>
        <v>Apparel</v>
      </c>
      <c r="I1312">
        <v>6</v>
      </c>
      <c r="J1312" s="10">
        <f>VLOOKUP(tbl_Sales[[#This Row],[Product_ID]],tbl_Products[],4,0)</f>
        <v>48.6</v>
      </c>
      <c r="K1312" s="6">
        <v>90.73</v>
      </c>
      <c r="L1312" s="6">
        <f>tbl_Sales[[#This Row],[Price_per_Unit]]*tbl_Sales[[#This Row],[Quantity]]</f>
        <v>544.38</v>
      </c>
      <c r="M1312" s="6">
        <f>tbl_Sales[[#This Row],[Cost_per_Unit]]*tbl_Sales[[#This Row],[Quantity]]</f>
        <v>291.60000000000002</v>
      </c>
      <c r="N1312" s="6">
        <f>tbl_Sales[[#This Row],[Sales]]-tbl_Sales[[#This Row],[Total_Cost]]</f>
        <v>252.77999999999997</v>
      </c>
    </row>
    <row r="1313" spans="1:14">
      <c r="A1313" t="s">
        <v>1317</v>
      </c>
      <c r="B1313" s="4">
        <v>45264</v>
      </c>
      <c r="C1313" t="s">
        <v>7692</v>
      </c>
      <c r="D1313" t="str">
        <f>VLOOKUP(Sales_Data!$C1313,tbl_Customers[],2,FALSE)</f>
        <v>Customer_682</v>
      </c>
      <c r="E1313" t="str">
        <f>VLOOKUP(tbl_Sales[[#This Row],[Customer_ID]],tbl_Customers[],5,0)</f>
        <v>South</v>
      </c>
      <c r="F1313" t="s">
        <v>8549</v>
      </c>
      <c r="G1313" t="str">
        <f>VLOOKUP(Sales_Data!$F1313,tbl_Products[],2,FALSE)</f>
        <v>Product_18</v>
      </c>
      <c r="H1313" t="str">
        <f>VLOOKUP(tbl_Sales[[#This Row],[Product_ID]],tbl_Products[],3,0)</f>
        <v>Health</v>
      </c>
      <c r="I1313">
        <v>2</v>
      </c>
      <c r="J1313" s="10">
        <f>VLOOKUP(tbl_Sales[[#This Row],[Product_ID]],tbl_Products[],4,0)</f>
        <v>41.18</v>
      </c>
      <c r="K1313" s="6">
        <v>16.260000000000002</v>
      </c>
      <c r="L1313" s="6">
        <f>tbl_Sales[[#This Row],[Price_per_Unit]]*tbl_Sales[[#This Row],[Quantity]]</f>
        <v>32.520000000000003</v>
      </c>
      <c r="M1313" s="6">
        <f>tbl_Sales[[#This Row],[Cost_per_Unit]]*tbl_Sales[[#This Row],[Quantity]]</f>
        <v>82.36</v>
      </c>
      <c r="N1313" s="6">
        <f>tbl_Sales[[#This Row],[Sales]]-tbl_Sales[[#This Row],[Total_Cost]]</f>
        <v>-49.839999999999996</v>
      </c>
    </row>
    <row r="1314" spans="1:14">
      <c r="A1314" t="s">
        <v>1318</v>
      </c>
      <c r="B1314" s="4">
        <v>45275</v>
      </c>
      <c r="C1314" t="s">
        <v>7879</v>
      </c>
      <c r="D1314" t="str">
        <f>VLOOKUP(Sales_Data!$C1314,tbl_Customers[],2,FALSE)</f>
        <v>Customer_1088</v>
      </c>
      <c r="E1314" t="str">
        <f>VLOOKUP(tbl_Sales[[#This Row],[Customer_ID]],tbl_Customers[],5,0)</f>
        <v>West</v>
      </c>
      <c r="F1314" t="s">
        <v>8561</v>
      </c>
      <c r="G1314" t="str">
        <f>VLOOKUP(Sales_Data!$F1314,tbl_Products[],2,FALSE)</f>
        <v>Product_66</v>
      </c>
      <c r="H1314" t="str">
        <f>VLOOKUP(tbl_Sales[[#This Row],[Product_ID]],tbl_Products[],3,0)</f>
        <v>Health</v>
      </c>
      <c r="I1314">
        <v>2</v>
      </c>
      <c r="J1314" s="10">
        <f>VLOOKUP(tbl_Sales[[#This Row],[Product_ID]],tbl_Products[],4,0)</f>
        <v>1.38</v>
      </c>
      <c r="K1314" s="6">
        <v>47.58</v>
      </c>
      <c r="L1314" s="6">
        <f>tbl_Sales[[#This Row],[Price_per_Unit]]*tbl_Sales[[#This Row],[Quantity]]</f>
        <v>95.16</v>
      </c>
      <c r="M1314" s="6">
        <f>tbl_Sales[[#This Row],[Cost_per_Unit]]*tbl_Sales[[#This Row],[Quantity]]</f>
        <v>2.76</v>
      </c>
      <c r="N1314" s="6">
        <f>tbl_Sales[[#This Row],[Sales]]-tbl_Sales[[#This Row],[Total_Cost]]</f>
        <v>92.399999999999991</v>
      </c>
    </row>
    <row r="1315" spans="1:14">
      <c r="A1315" t="s">
        <v>1319</v>
      </c>
      <c r="B1315" s="4">
        <v>44997</v>
      </c>
      <c r="C1315" t="s">
        <v>7124</v>
      </c>
      <c r="D1315" t="str">
        <f>VLOOKUP(Sales_Data!$C1315,tbl_Customers[],2,FALSE)</f>
        <v>Customer_67</v>
      </c>
      <c r="E1315" t="str">
        <f>VLOOKUP(tbl_Sales[[#This Row],[Customer_ID]],tbl_Customers[],5,0)</f>
        <v>East</v>
      </c>
      <c r="F1315" t="s">
        <v>8559</v>
      </c>
      <c r="G1315" t="str">
        <f>VLOOKUP(Sales_Data!$F1315,tbl_Products[],2,FALSE)</f>
        <v>Product_57</v>
      </c>
      <c r="H1315" t="str">
        <f>VLOOKUP(tbl_Sales[[#This Row],[Product_ID]],tbl_Products[],3,0)</f>
        <v>Toys</v>
      </c>
      <c r="I1315">
        <v>9</v>
      </c>
      <c r="J1315" s="10">
        <f>VLOOKUP(tbl_Sales[[#This Row],[Product_ID]],tbl_Products[],4,0)</f>
        <v>31.85</v>
      </c>
      <c r="K1315" s="6">
        <v>35.409999999999997</v>
      </c>
      <c r="L1315" s="6">
        <f>tbl_Sales[[#This Row],[Price_per_Unit]]*tbl_Sales[[#This Row],[Quantity]]</f>
        <v>318.68999999999994</v>
      </c>
      <c r="M1315" s="6">
        <f>tbl_Sales[[#This Row],[Cost_per_Unit]]*tbl_Sales[[#This Row],[Quantity]]</f>
        <v>286.65000000000003</v>
      </c>
      <c r="N1315" s="6">
        <f>tbl_Sales[[#This Row],[Sales]]-tbl_Sales[[#This Row],[Total_Cost]]</f>
        <v>32.039999999999907</v>
      </c>
    </row>
    <row r="1316" spans="1:14">
      <c r="A1316" t="s">
        <v>1320</v>
      </c>
      <c r="B1316" s="4">
        <v>45248</v>
      </c>
      <c r="C1316" t="s">
        <v>7900</v>
      </c>
      <c r="D1316" t="str">
        <f>VLOOKUP(Sales_Data!$C1316,tbl_Customers[],2,FALSE)</f>
        <v>Customer_608</v>
      </c>
      <c r="E1316" t="str">
        <f>VLOOKUP(tbl_Sales[[#This Row],[Customer_ID]],tbl_Customers[],5,0)</f>
        <v>West</v>
      </c>
      <c r="F1316" t="s">
        <v>8554</v>
      </c>
      <c r="G1316" t="str">
        <f>VLOOKUP(Sales_Data!$F1316,tbl_Products[],2,FALSE)</f>
        <v>Product_55</v>
      </c>
      <c r="H1316" t="str">
        <f>VLOOKUP(tbl_Sales[[#This Row],[Product_ID]],tbl_Products[],3,0)</f>
        <v>Apparel</v>
      </c>
      <c r="I1316">
        <v>7</v>
      </c>
      <c r="J1316" s="10">
        <f>VLOOKUP(tbl_Sales[[#This Row],[Product_ID]],tbl_Products[],4,0)</f>
        <v>36.08</v>
      </c>
      <c r="K1316" s="6">
        <v>49.44</v>
      </c>
      <c r="L1316" s="6">
        <f>tbl_Sales[[#This Row],[Price_per_Unit]]*tbl_Sales[[#This Row],[Quantity]]</f>
        <v>346.08</v>
      </c>
      <c r="M1316" s="6">
        <f>tbl_Sales[[#This Row],[Cost_per_Unit]]*tbl_Sales[[#This Row],[Quantity]]</f>
        <v>252.56</v>
      </c>
      <c r="N1316" s="6">
        <f>tbl_Sales[[#This Row],[Sales]]-tbl_Sales[[#This Row],[Total_Cost]]</f>
        <v>93.519999999999982</v>
      </c>
    </row>
    <row r="1317" spans="1:14">
      <c r="A1317" t="s">
        <v>1321</v>
      </c>
      <c r="B1317" s="4">
        <v>44976</v>
      </c>
      <c r="C1317" t="s">
        <v>7776</v>
      </c>
      <c r="D1317" t="str">
        <f>VLOOKUP(Sales_Data!$C1317,tbl_Customers[],2,FALSE)</f>
        <v>Customer_873</v>
      </c>
      <c r="E1317" t="str">
        <f>VLOOKUP(tbl_Sales[[#This Row],[Customer_ID]],tbl_Customers[],5,0)</f>
        <v>South</v>
      </c>
      <c r="F1317" t="s">
        <v>8493</v>
      </c>
      <c r="G1317" t="str">
        <f>VLOOKUP(Sales_Data!$F1317,tbl_Products[],2,FALSE)</f>
        <v>Product_61</v>
      </c>
      <c r="H1317" t="str">
        <f>VLOOKUP(tbl_Sales[[#This Row],[Product_ID]],tbl_Products[],3,0)</f>
        <v>Health</v>
      </c>
      <c r="I1317">
        <v>3</v>
      </c>
      <c r="J1317" s="10">
        <f>VLOOKUP(tbl_Sales[[#This Row],[Product_ID]],tbl_Products[],4,0)</f>
        <v>47.78</v>
      </c>
      <c r="K1317" s="6">
        <v>25.63</v>
      </c>
      <c r="L1317" s="6">
        <f>tbl_Sales[[#This Row],[Price_per_Unit]]*tbl_Sales[[#This Row],[Quantity]]</f>
        <v>76.89</v>
      </c>
      <c r="M1317" s="6">
        <f>tbl_Sales[[#This Row],[Cost_per_Unit]]*tbl_Sales[[#This Row],[Quantity]]</f>
        <v>143.34</v>
      </c>
      <c r="N1317" s="6">
        <f>tbl_Sales[[#This Row],[Sales]]-tbl_Sales[[#This Row],[Total_Cost]]</f>
        <v>-66.45</v>
      </c>
    </row>
    <row r="1318" spans="1:14">
      <c r="A1318" t="s">
        <v>1322</v>
      </c>
      <c r="B1318" s="4">
        <v>45248</v>
      </c>
      <c r="C1318" t="s">
        <v>7854</v>
      </c>
      <c r="D1318" t="str">
        <f>VLOOKUP(Sales_Data!$C1318,tbl_Customers[],2,FALSE)</f>
        <v>Customer_553</v>
      </c>
      <c r="E1318" t="str">
        <f>VLOOKUP(tbl_Sales[[#This Row],[Customer_ID]],tbl_Customers[],5,0)</f>
        <v>West</v>
      </c>
      <c r="F1318" t="s">
        <v>8556</v>
      </c>
      <c r="G1318" t="str">
        <f>VLOOKUP(Sales_Data!$F1318,tbl_Products[],2,FALSE)</f>
        <v>Product_42</v>
      </c>
      <c r="H1318" t="str">
        <f>VLOOKUP(tbl_Sales[[#This Row],[Product_ID]],tbl_Products[],3,0)</f>
        <v>Electronics</v>
      </c>
      <c r="I1318">
        <v>8</v>
      </c>
      <c r="J1318" s="10">
        <f>VLOOKUP(tbl_Sales[[#This Row],[Product_ID]],tbl_Products[],4,0)</f>
        <v>28.03</v>
      </c>
      <c r="K1318" s="6">
        <v>6.6</v>
      </c>
      <c r="L1318" s="6">
        <f>tbl_Sales[[#This Row],[Price_per_Unit]]*tbl_Sales[[#This Row],[Quantity]]</f>
        <v>52.8</v>
      </c>
      <c r="M1318" s="6">
        <f>tbl_Sales[[#This Row],[Cost_per_Unit]]*tbl_Sales[[#This Row],[Quantity]]</f>
        <v>224.24</v>
      </c>
      <c r="N1318" s="6">
        <f>tbl_Sales[[#This Row],[Sales]]-tbl_Sales[[#This Row],[Total_Cost]]</f>
        <v>-171.44</v>
      </c>
    </row>
    <row r="1319" spans="1:14">
      <c r="A1319" t="s">
        <v>1323</v>
      </c>
      <c r="B1319" s="4">
        <v>45257</v>
      </c>
      <c r="C1319" t="s">
        <v>7901</v>
      </c>
      <c r="D1319" t="str">
        <f>VLOOKUP(Sales_Data!$C1319,tbl_Customers[],2,FALSE)</f>
        <v>Customer_1430</v>
      </c>
      <c r="E1319" t="str">
        <f>VLOOKUP(tbl_Sales[[#This Row],[Customer_ID]],tbl_Customers[],5,0)</f>
        <v>West</v>
      </c>
      <c r="F1319" t="s">
        <v>8505</v>
      </c>
      <c r="G1319" t="str">
        <f>VLOOKUP(Sales_Data!$F1319,tbl_Products[],2,FALSE)</f>
        <v>Product_39</v>
      </c>
      <c r="H1319" t="str">
        <f>VLOOKUP(tbl_Sales[[#This Row],[Product_ID]],tbl_Products[],3,0)</f>
        <v>Toys</v>
      </c>
      <c r="I1319">
        <v>6</v>
      </c>
      <c r="J1319" s="10">
        <f>VLOOKUP(tbl_Sales[[#This Row],[Product_ID]],tbl_Products[],4,0)</f>
        <v>32.950000000000003</v>
      </c>
      <c r="K1319" s="6">
        <v>23.95</v>
      </c>
      <c r="L1319" s="6">
        <f>tbl_Sales[[#This Row],[Price_per_Unit]]*tbl_Sales[[#This Row],[Quantity]]</f>
        <v>143.69999999999999</v>
      </c>
      <c r="M1319" s="6">
        <f>tbl_Sales[[#This Row],[Cost_per_Unit]]*tbl_Sales[[#This Row],[Quantity]]</f>
        <v>197.70000000000002</v>
      </c>
      <c r="N1319" s="6">
        <f>tbl_Sales[[#This Row],[Sales]]-tbl_Sales[[#This Row],[Total_Cost]]</f>
        <v>-54.000000000000028</v>
      </c>
    </row>
    <row r="1320" spans="1:14">
      <c r="A1320" t="s">
        <v>1324</v>
      </c>
      <c r="B1320" s="4">
        <v>44947</v>
      </c>
      <c r="C1320" t="s">
        <v>7797</v>
      </c>
      <c r="D1320" t="str">
        <f>VLOOKUP(Sales_Data!$C1320,tbl_Customers[],2,FALSE)</f>
        <v>Customer_1255</v>
      </c>
      <c r="E1320" t="str">
        <f>VLOOKUP(tbl_Sales[[#This Row],[Customer_ID]],tbl_Customers[],5,0)</f>
        <v>West</v>
      </c>
      <c r="F1320" t="s">
        <v>8501</v>
      </c>
      <c r="G1320" t="str">
        <f>VLOOKUP(Sales_Data!$F1320,tbl_Products[],2,FALSE)</f>
        <v>Product_65</v>
      </c>
      <c r="H1320" t="str">
        <f>VLOOKUP(tbl_Sales[[#This Row],[Product_ID]],tbl_Products[],3,0)</f>
        <v>Health</v>
      </c>
      <c r="I1320">
        <v>1</v>
      </c>
      <c r="J1320" s="10">
        <f>VLOOKUP(tbl_Sales[[#This Row],[Product_ID]],tbl_Products[],4,0)</f>
        <v>37.880000000000003</v>
      </c>
      <c r="K1320" s="6">
        <v>44.22</v>
      </c>
      <c r="L1320" s="6">
        <f>tbl_Sales[[#This Row],[Price_per_Unit]]*tbl_Sales[[#This Row],[Quantity]]</f>
        <v>44.22</v>
      </c>
      <c r="M1320" s="6">
        <f>tbl_Sales[[#This Row],[Cost_per_Unit]]*tbl_Sales[[#This Row],[Quantity]]</f>
        <v>37.880000000000003</v>
      </c>
      <c r="N1320" s="6">
        <f>tbl_Sales[[#This Row],[Sales]]-tbl_Sales[[#This Row],[Total_Cost]]</f>
        <v>6.3399999999999963</v>
      </c>
    </row>
    <row r="1321" spans="1:14">
      <c r="A1321" t="s">
        <v>1325</v>
      </c>
      <c r="B1321" s="4">
        <v>45085</v>
      </c>
      <c r="C1321" t="s">
        <v>7902</v>
      </c>
      <c r="D1321" t="str">
        <f>VLOOKUP(Sales_Data!$C1321,tbl_Customers[],2,FALSE)</f>
        <v>Customer_1111</v>
      </c>
      <c r="E1321" t="str">
        <f>VLOOKUP(tbl_Sales[[#This Row],[Customer_ID]],tbl_Customers[],5,0)</f>
        <v>North</v>
      </c>
      <c r="F1321" t="s">
        <v>8539</v>
      </c>
      <c r="G1321" t="str">
        <f>VLOOKUP(Sales_Data!$F1321,tbl_Products[],2,FALSE)</f>
        <v>Product_16</v>
      </c>
      <c r="H1321" t="str">
        <f>VLOOKUP(tbl_Sales[[#This Row],[Product_ID]],tbl_Products[],3,0)</f>
        <v>Home Goods</v>
      </c>
      <c r="I1321">
        <v>1</v>
      </c>
      <c r="J1321" s="10">
        <f>VLOOKUP(tbl_Sales[[#This Row],[Product_ID]],tbl_Products[],4,0)</f>
        <v>15.25</v>
      </c>
      <c r="K1321" s="6">
        <v>80.61</v>
      </c>
      <c r="L1321" s="6">
        <f>tbl_Sales[[#This Row],[Price_per_Unit]]*tbl_Sales[[#This Row],[Quantity]]</f>
        <v>80.61</v>
      </c>
      <c r="M1321" s="6">
        <f>tbl_Sales[[#This Row],[Cost_per_Unit]]*tbl_Sales[[#This Row],[Quantity]]</f>
        <v>15.25</v>
      </c>
      <c r="N1321" s="6">
        <f>tbl_Sales[[#This Row],[Sales]]-tbl_Sales[[#This Row],[Total_Cost]]</f>
        <v>65.36</v>
      </c>
    </row>
    <row r="1322" spans="1:14">
      <c r="A1322" t="s">
        <v>1326</v>
      </c>
      <c r="B1322" s="4">
        <v>45152</v>
      </c>
      <c r="C1322" t="s">
        <v>7903</v>
      </c>
      <c r="D1322" t="str">
        <f>VLOOKUP(Sales_Data!$C1322,tbl_Customers[],2,FALSE)</f>
        <v>Customer_1179</v>
      </c>
      <c r="E1322" t="str">
        <f>VLOOKUP(tbl_Sales[[#This Row],[Customer_ID]],tbl_Customers[],5,0)</f>
        <v>North</v>
      </c>
      <c r="F1322" t="s">
        <v>8565</v>
      </c>
      <c r="G1322" t="str">
        <f>VLOOKUP(Sales_Data!$F1322,tbl_Products[],2,FALSE)</f>
        <v>Product_31</v>
      </c>
      <c r="H1322" t="str">
        <f>VLOOKUP(tbl_Sales[[#This Row],[Product_ID]],tbl_Products[],3,0)</f>
        <v>Apparel</v>
      </c>
      <c r="I1322">
        <v>4</v>
      </c>
      <c r="J1322" s="10">
        <f>VLOOKUP(tbl_Sales[[#This Row],[Product_ID]],tbl_Products[],4,0)</f>
        <v>3.66</v>
      </c>
      <c r="K1322" s="6">
        <v>81.99</v>
      </c>
      <c r="L1322" s="6">
        <f>tbl_Sales[[#This Row],[Price_per_Unit]]*tbl_Sales[[#This Row],[Quantity]]</f>
        <v>327.96</v>
      </c>
      <c r="M1322" s="6">
        <f>tbl_Sales[[#This Row],[Cost_per_Unit]]*tbl_Sales[[#This Row],[Quantity]]</f>
        <v>14.64</v>
      </c>
      <c r="N1322" s="6">
        <f>tbl_Sales[[#This Row],[Sales]]-tbl_Sales[[#This Row],[Total_Cost]]</f>
        <v>313.32</v>
      </c>
    </row>
    <row r="1323" spans="1:14">
      <c r="A1323" t="s">
        <v>1327</v>
      </c>
      <c r="B1323" s="4">
        <v>44944</v>
      </c>
      <c r="C1323" t="s">
        <v>7206</v>
      </c>
      <c r="D1323" t="str">
        <f>VLOOKUP(Sales_Data!$C1323,tbl_Customers[],2,FALSE)</f>
        <v>Customer_425</v>
      </c>
      <c r="E1323" t="str">
        <f>VLOOKUP(tbl_Sales[[#This Row],[Customer_ID]],tbl_Customers[],5,0)</f>
        <v>South</v>
      </c>
      <c r="F1323" t="s">
        <v>8543</v>
      </c>
      <c r="G1323" t="str">
        <f>VLOOKUP(Sales_Data!$F1323,tbl_Products[],2,FALSE)</f>
        <v>Product_72</v>
      </c>
      <c r="H1323" t="str">
        <f>VLOOKUP(tbl_Sales[[#This Row],[Product_ID]],tbl_Products[],3,0)</f>
        <v>Toys</v>
      </c>
      <c r="I1323">
        <v>4</v>
      </c>
      <c r="J1323" s="10">
        <f>VLOOKUP(tbl_Sales[[#This Row],[Product_ID]],tbl_Products[],4,0)</f>
        <v>23.2</v>
      </c>
      <c r="K1323" s="6">
        <v>39.57</v>
      </c>
      <c r="L1323" s="6">
        <f>tbl_Sales[[#This Row],[Price_per_Unit]]*tbl_Sales[[#This Row],[Quantity]]</f>
        <v>158.28</v>
      </c>
      <c r="M1323" s="6">
        <f>tbl_Sales[[#This Row],[Cost_per_Unit]]*tbl_Sales[[#This Row],[Quantity]]</f>
        <v>92.8</v>
      </c>
      <c r="N1323" s="6">
        <f>tbl_Sales[[#This Row],[Sales]]-tbl_Sales[[#This Row],[Total_Cost]]</f>
        <v>65.48</v>
      </c>
    </row>
    <row r="1324" spans="1:14">
      <c r="A1324" t="s">
        <v>1328</v>
      </c>
      <c r="B1324" s="4">
        <v>45223</v>
      </c>
      <c r="C1324" t="s">
        <v>7904</v>
      </c>
      <c r="D1324" t="str">
        <f>VLOOKUP(Sales_Data!$C1324,tbl_Customers[],2,FALSE)</f>
        <v>Customer_1403</v>
      </c>
      <c r="E1324" t="str">
        <f>VLOOKUP(tbl_Sales[[#This Row],[Customer_ID]],tbl_Customers[],5,0)</f>
        <v>West</v>
      </c>
      <c r="F1324" t="s">
        <v>8534</v>
      </c>
      <c r="G1324" t="str">
        <f>VLOOKUP(Sales_Data!$F1324,tbl_Products[],2,FALSE)</f>
        <v>Product_51</v>
      </c>
      <c r="H1324" t="str">
        <f>VLOOKUP(tbl_Sales[[#This Row],[Product_ID]],tbl_Products[],3,0)</f>
        <v>Electronics</v>
      </c>
      <c r="I1324">
        <v>5</v>
      </c>
      <c r="J1324" s="10">
        <f>VLOOKUP(tbl_Sales[[#This Row],[Product_ID]],tbl_Products[],4,0)</f>
        <v>45.1</v>
      </c>
      <c r="K1324" s="6">
        <v>93.15</v>
      </c>
      <c r="L1324" s="6">
        <f>tbl_Sales[[#This Row],[Price_per_Unit]]*tbl_Sales[[#This Row],[Quantity]]</f>
        <v>465.75</v>
      </c>
      <c r="M1324" s="6">
        <f>tbl_Sales[[#This Row],[Cost_per_Unit]]*tbl_Sales[[#This Row],[Quantity]]</f>
        <v>225.5</v>
      </c>
      <c r="N1324" s="6">
        <f>tbl_Sales[[#This Row],[Sales]]-tbl_Sales[[#This Row],[Total_Cost]]</f>
        <v>240.25</v>
      </c>
    </row>
    <row r="1325" spans="1:14">
      <c r="A1325" t="s">
        <v>1329</v>
      </c>
      <c r="B1325" s="4">
        <v>45113</v>
      </c>
      <c r="C1325" t="s">
        <v>7801</v>
      </c>
      <c r="D1325" t="str">
        <f>VLOOKUP(Sales_Data!$C1325,tbl_Customers[],2,FALSE)</f>
        <v>Customer_166</v>
      </c>
      <c r="E1325" t="str">
        <f>VLOOKUP(tbl_Sales[[#This Row],[Customer_ID]],tbl_Customers[],5,0)</f>
        <v>East</v>
      </c>
      <c r="F1325" t="s">
        <v>8529</v>
      </c>
      <c r="G1325" t="str">
        <f>VLOOKUP(Sales_Data!$F1325,tbl_Products[],2,FALSE)</f>
        <v>Product_49</v>
      </c>
      <c r="H1325" t="str">
        <f>VLOOKUP(tbl_Sales[[#This Row],[Product_ID]],tbl_Products[],3,0)</f>
        <v>Toys</v>
      </c>
      <c r="I1325">
        <v>5</v>
      </c>
      <c r="J1325" s="10">
        <f>VLOOKUP(tbl_Sales[[#This Row],[Product_ID]],tbl_Products[],4,0)</f>
        <v>44.18</v>
      </c>
      <c r="K1325" s="6">
        <v>68.55</v>
      </c>
      <c r="L1325" s="6">
        <f>tbl_Sales[[#This Row],[Price_per_Unit]]*tbl_Sales[[#This Row],[Quantity]]</f>
        <v>342.75</v>
      </c>
      <c r="M1325" s="6">
        <f>tbl_Sales[[#This Row],[Cost_per_Unit]]*tbl_Sales[[#This Row],[Quantity]]</f>
        <v>220.9</v>
      </c>
      <c r="N1325" s="6">
        <f>tbl_Sales[[#This Row],[Sales]]-tbl_Sales[[#This Row],[Total_Cost]]</f>
        <v>121.85</v>
      </c>
    </row>
    <row r="1326" spans="1:14">
      <c r="A1326" t="s">
        <v>1330</v>
      </c>
      <c r="B1326" s="4">
        <v>44994</v>
      </c>
      <c r="C1326" t="s">
        <v>7905</v>
      </c>
      <c r="D1326" t="str">
        <f>VLOOKUP(Sales_Data!$C1326,tbl_Customers[],2,FALSE)</f>
        <v>Customer_1271</v>
      </c>
      <c r="E1326" t="str">
        <f>VLOOKUP(tbl_Sales[[#This Row],[Customer_ID]],tbl_Customers[],5,0)</f>
        <v>West</v>
      </c>
      <c r="F1326" t="s">
        <v>8553</v>
      </c>
      <c r="G1326" t="str">
        <f>VLOOKUP(Sales_Data!$F1326,tbl_Products[],2,FALSE)</f>
        <v>Product_50</v>
      </c>
      <c r="H1326" t="str">
        <f>VLOOKUP(tbl_Sales[[#This Row],[Product_ID]],tbl_Products[],3,0)</f>
        <v>Apparel</v>
      </c>
      <c r="I1326">
        <v>1</v>
      </c>
      <c r="J1326" s="10">
        <f>VLOOKUP(tbl_Sales[[#This Row],[Product_ID]],tbl_Products[],4,0)</f>
        <v>42.74</v>
      </c>
      <c r="K1326" s="6">
        <v>93.21</v>
      </c>
      <c r="L1326" s="6">
        <f>tbl_Sales[[#This Row],[Price_per_Unit]]*tbl_Sales[[#This Row],[Quantity]]</f>
        <v>93.21</v>
      </c>
      <c r="M1326" s="6">
        <f>tbl_Sales[[#This Row],[Cost_per_Unit]]*tbl_Sales[[#This Row],[Quantity]]</f>
        <v>42.74</v>
      </c>
      <c r="N1326" s="6">
        <f>tbl_Sales[[#This Row],[Sales]]-tbl_Sales[[#This Row],[Total_Cost]]</f>
        <v>50.469999999999992</v>
      </c>
    </row>
    <row r="1327" spans="1:14">
      <c r="A1327" t="s">
        <v>1331</v>
      </c>
      <c r="B1327" s="4">
        <v>44973</v>
      </c>
      <c r="C1327" t="s">
        <v>7785</v>
      </c>
      <c r="D1327" t="str">
        <f>VLOOKUP(Sales_Data!$C1327,tbl_Customers[],2,FALSE)</f>
        <v>Customer_688</v>
      </c>
      <c r="E1327" t="str">
        <f>VLOOKUP(tbl_Sales[[#This Row],[Customer_ID]],tbl_Customers[],5,0)</f>
        <v>North</v>
      </c>
      <c r="F1327" t="s">
        <v>8493</v>
      </c>
      <c r="G1327" t="str">
        <f>VLOOKUP(Sales_Data!$F1327,tbl_Products[],2,FALSE)</f>
        <v>Product_61</v>
      </c>
      <c r="H1327" t="str">
        <f>VLOOKUP(tbl_Sales[[#This Row],[Product_ID]],tbl_Products[],3,0)</f>
        <v>Health</v>
      </c>
      <c r="I1327">
        <v>3</v>
      </c>
      <c r="J1327" s="10">
        <f>VLOOKUP(tbl_Sales[[#This Row],[Product_ID]],tbl_Products[],4,0)</f>
        <v>47.78</v>
      </c>
      <c r="K1327" s="6">
        <v>81.52</v>
      </c>
      <c r="L1327" s="6">
        <f>tbl_Sales[[#This Row],[Price_per_Unit]]*tbl_Sales[[#This Row],[Quantity]]</f>
        <v>244.56</v>
      </c>
      <c r="M1327" s="6">
        <f>tbl_Sales[[#This Row],[Cost_per_Unit]]*tbl_Sales[[#This Row],[Quantity]]</f>
        <v>143.34</v>
      </c>
      <c r="N1327" s="6">
        <f>tbl_Sales[[#This Row],[Sales]]-tbl_Sales[[#This Row],[Total_Cost]]</f>
        <v>101.22</v>
      </c>
    </row>
    <row r="1328" spans="1:14">
      <c r="A1328" t="s">
        <v>1332</v>
      </c>
      <c r="B1328" s="4">
        <v>45078</v>
      </c>
      <c r="C1328" t="s">
        <v>7119</v>
      </c>
      <c r="D1328" t="str">
        <f>VLOOKUP(Sales_Data!$C1328,tbl_Customers[],2,FALSE)</f>
        <v>Customer_113</v>
      </c>
      <c r="E1328" t="str">
        <f>VLOOKUP(tbl_Sales[[#This Row],[Customer_ID]],tbl_Customers[],5,0)</f>
        <v>West</v>
      </c>
      <c r="F1328" t="s">
        <v>8515</v>
      </c>
      <c r="G1328" t="str">
        <f>VLOOKUP(Sales_Data!$F1328,tbl_Products[],2,FALSE)</f>
        <v>Product_46</v>
      </c>
      <c r="H1328" t="str">
        <f>VLOOKUP(tbl_Sales[[#This Row],[Product_ID]],tbl_Products[],3,0)</f>
        <v>Health</v>
      </c>
      <c r="I1328">
        <v>8</v>
      </c>
      <c r="J1328" s="10">
        <f>VLOOKUP(tbl_Sales[[#This Row],[Product_ID]],tbl_Products[],4,0)</f>
        <v>19.34</v>
      </c>
      <c r="K1328" s="6">
        <v>51.01</v>
      </c>
      <c r="L1328" s="6">
        <f>tbl_Sales[[#This Row],[Price_per_Unit]]*tbl_Sales[[#This Row],[Quantity]]</f>
        <v>408.08</v>
      </c>
      <c r="M1328" s="6">
        <f>tbl_Sales[[#This Row],[Cost_per_Unit]]*tbl_Sales[[#This Row],[Quantity]]</f>
        <v>154.72</v>
      </c>
      <c r="N1328" s="6">
        <f>tbl_Sales[[#This Row],[Sales]]-tbl_Sales[[#This Row],[Total_Cost]]</f>
        <v>253.35999999999999</v>
      </c>
    </row>
    <row r="1329" spans="1:14">
      <c r="A1329" t="s">
        <v>1333</v>
      </c>
      <c r="B1329" s="4">
        <v>45094</v>
      </c>
      <c r="C1329" t="s">
        <v>7837</v>
      </c>
      <c r="D1329" t="str">
        <f>VLOOKUP(Sales_Data!$C1329,tbl_Customers[],2,FALSE)</f>
        <v>Customer_1055</v>
      </c>
      <c r="E1329" t="str">
        <f>VLOOKUP(tbl_Sales[[#This Row],[Customer_ID]],tbl_Customers[],5,0)</f>
        <v>West</v>
      </c>
      <c r="F1329" t="s">
        <v>8536</v>
      </c>
      <c r="G1329" t="str">
        <f>VLOOKUP(Sales_Data!$F1329,tbl_Products[],2,FALSE)</f>
        <v>Product_40</v>
      </c>
      <c r="H1329" t="str">
        <f>VLOOKUP(tbl_Sales[[#This Row],[Product_ID]],tbl_Products[],3,0)</f>
        <v>Health</v>
      </c>
      <c r="I1329">
        <v>7</v>
      </c>
      <c r="J1329" s="10">
        <f>VLOOKUP(tbl_Sales[[#This Row],[Product_ID]],tbl_Products[],4,0)</f>
        <v>30.96</v>
      </c>
      <c r="K1329" s="6">
        <v>51.37</v>
      </c>
      <c r="L1329" s="6">
        <f>tbl_Sales[[#This Row],[Price_per_Unit]]*tbl_Sales[[#This Row],[Quantity]]</f>
        <v>359.59</v>
      </c>
      <c r="M1329" s="6">
        <f>tbl_Sales[[#This Row],[Cost_per_Unit]]*tbl_Sales[[#This Row],[Quantity]]</f>
        <v>216.72</v>
      </c>
      <c r="N1329" s="6">
        <f>tbl_Sales[[#This Row],[Sales]]-tbl_Sales[[#This Row],[Total_Cost]]</f>
        <v>142.86999999999998</v>
      </c>
    </row>
    <row r="1330" spans="1:14">
      <c r="A1330" t="s">
        <v>1334</v>
      </c>
      <c r="B1330" s="4">
        <v>45139</v>
      </c>
      <c r="C1330" t="s">
        <v>7906</v>
      </c>
      <c r="D1330" t="str">
        <f>VLOOKUP(Sales_Data!$C1330,tbl_Customers[],2,FALSE)</f>
        <v>Customer_1382</v>
      </c>
      <c r="E1330" t="str">
        <f>VLOOKUP(tbl_Sales[[#This Row],[Customer_ID]],tbl_Customers[],5,0)</f>
        <v>West</v>
      </c>
      <c r="F1330" t="s">
        <v>8516</v>
      </c>
      <c r="G1330" t="str">
        <f>VLOOKUP(Sales_Data!$F1330,tbl_Products[],2,FALSE)</f>
        <v>Product_67</v>
      </c>
      <c r="H1330" t="str">
        <f>VLOOKUP(tbl_Sales[[#This Row],[Product_ID]],tbl_Products[],3,0)</f>
        <v>Toys</v>
      </c>
      <c r="I1330">
        <v>9</v>
      </c>
      <c r="J1330" s="10">
        <f>VLOOKUP(tbl_Sales[[#This Row],[Product_ID]],tbl_Products[],4,0)</f>
        <v>13.68</v>
      </c>
      <c r="K1330" s="6">
        <v>56.4</v>
      </c>
      <c r="L1330" s="6">
        <f>tbl_Sales[[#This Row],[Price_per_Unit]]*tbl_Sales[[#This Row],[Quantity]]</f>
        <v>507.59999999999997</v>
      </c>
      <c r="M1330" s="6">
        <f>tbl_Sales[[#This Row],[Cost_per_Unit]]*tbl_Sales[[#This Row],[Quantity]]</f>
        <v>123.12</v>
      </c>
      <c r="N1330" s="6">
        <f>tbl_Sales[[#This Row],[Sales]]-tbl_Sales[[#This Row],[Total_Cost]]</f>
        <v>384.47999999999996</v>
      </c>
    </row>
    <row r="1331" spans="1:14">
      <c r="A1331" t="s">
        <v>1335</v>
      </c>
      <c r="B1331" s="4">
        <v>45016</v>
      </c>
      <c r="C1331" t="s">
        <v>7831</v>
      </c>
      <c r="D1331" t="str">
        <f>VLOOKUP(Sales_Data!$C1331,tbl_Customers[],2,FALSE)</f>
        <v>Customer_746</v>
      </c>
      <c r="E1331" t="str">
        <f>VLOOKUP(tbl_Sales[[#This Row],[Customer_ID]],tbl_Customers[],5,0)</f>
        <v>North</v>
      </c>
      <c r="F1331" t="s">
        <v>8560</v>
      </c>
      <c r="G1331" t="str">
        <f>VLOOKUP(Sales_Data!$F1331,tbl_Products[],2,FALSE)</f>
        <v>Product_41</v>
      </c>
      <c r="H1331" t="str">
        <f>VLOOKUP(tbl_Sales[[#This Row],[Product_ID]],tbl_Products[],3,0)</f>
        <v>Home Goods</v>
      </c>
      <c r="I1331">
        <v>5</v>
      </c>
      <c r="J1331" s="10">
        <f>VLOOKUP(tbl_Sales[[#This Row],[Product_ID]],tbl_Products[],4,0)</f>
        <v>31.5</v>
      </c>
      <c r="K1331" s="6">
        <v>67.42</v>
      </c>
      <c r="L1331" s="6">
        <f>tbl_Sales[[#This Row],[Price_per_Unit]]*tbl_Sales[[#This Row],[Quantity]]</f>
        <v>337.1</v>
      </c>
      <c r="M1331" s="6">
        <f>tbl_Sales[[#This Row],[Cost_per_Unit]]*tbl_Sales[[#This Row],[Quantity]]</f>
        <v>157.5</v>
      </c>
      <c r="N1331" s="6">
        <f>tbl_Sales[[#This Row],[Sales]]-tbl_Sales[[#This Row],[Total_Cost]]</f>
        <v>179.60000000000002</v>
      </c>
    </row>
    <row r="1332" spans="1:14">
      <c r="A1332" t="s">
        <v>1336</v>
      </c>
      <c r="B1332" s="4">
        <v>45029</v>
      </c>
      <c r="C1332" t="s">
        <v>7076</v>
      </c>
      <c r="D1332" t="str">
        <f>VLOOKUP(Sales_Data!$C1332,tbl_Customers[],2,FALSE)</f>
        <v>Customer_106</v>
      </c>
      <c r="E1332" t="str">
        <f>VLOOKUP(tbl_Sales[[#This Row],[Customer_ID]],tbl_Customers[],5,0)</f>
        <v>South</v>
      </c>
      <c r="F1332" t="s">
        <v>8500</v>
      </c>
      <c r="G1332" t="str">
        <f>VLOOKUP(Sales_Data!$F1332,tbl_Products[],2,FALSE)</f>
        <v>Product_68</v>
      </c>
      <c r="H1332" t="str">
        <f>VLOOKUP(tbl_Sales[[#This Row],[Product_ID]],tbl_Products[],3,0)</f>
        <v>Home Goods</v>
      </c>
      <c r="I1332">
        <v>2</v>
      </c>
      <c r="J1332" s="10">
        <f>VLOOKUP(tbl_Sales[[#This Row],[Product_ID]],tbl_Products[],4,0)</f>
        <v>17.45</v>
      </c>
      <c r="K1332" s="6">
        <v>92.57</v>
      </c>
      <c r="L1332" s="6">
        <f>tbl_Sales[[#This Row],[Price_per_Unit]]*tbl_Sales[[#This Row],[Quantity]]</f>
        <v>185.14</v>
      </c>
      <c r="M1332" s="6">
        <f>tbl_Sales[[#This Row],[Cost_per_Unit]]*tbl_Sales[[#This Row],[Quantity]]</f>
        <v>34.9</v>
      </c>
      <c r="N1332" s="6">
        <f>tbl_Sales[[#This Row],[Sales]]-tbl_Sales[[#This Row],[Total_Cost]]</f>
        <v>150.23999999999998</v>
      </c>
    </row>
    <row r="1333" spans="1:14">
      <c r="A1333" t="s">
        <v>1337</v>
      </c>
      <c r="B1333" s="4">
        <v>44994</v>
      </c>
      <c r="C1333" t="s">
        <v>7682</v>
      </c>
      <c r="D1333" t="str">
        <f>VLOOKUP(Sales_Data!$C1333,tbl_Customers[],2,FALSE)</f>
        <v>Customer_228</v>
      </c>
      <c r="E1333" t="str">
        <f>VLOOKUP(tbl_Sales[[#This Row],[Customer_ID]],tbl_Customers[],5,0)</f>
        <v>North</v>
      </c>
      <c r="F1333" t="s">
        <v>8551</v>
      </c>
      <c r="G1333" t="str">
        <f>VLOOKUP(Sales_Data!$F1333,tbl_Products[],2,FALSE)</f>
        <v>Product_11</v>
      </c>
      <c r="H1333" t="str">
        <f>VLOOKUP(tbl_Sales[[#This Row],[Product_ID]],tbl_Products[],3,0)</f>
        <v>Health</v>
      </c>
      <c r="I1333">
        <v>5</v>
      </c>
      <c r="J1333" s="10">
        <f>VLOOKUP(tbl_Sales[[#This Row],[Product_ID]],tbl_Products[],4,0)</f>
        <v>11.76</v>
      </c>
      <c r="K1333" s="6">
        <v>53.87</v>
      </c>
      <c r="L1333" s="6">
        <f>tbl_Sales[[#This Row],[Price_per_Unit]]*tbl_Sales[[#This Row],[Quantity]]</f>
        <v>269.34999999999997</v>
      </c>
      <c r="M1333" s="6">
        <f>tbl_Sales[[#This Row],[Cost_per_Unit]]*tbl_Sales[[#This Row],[Quantity]]</f>
        <v>58.8</v>
      </c>
      <c r="N1333" s="6">
        <f>tbl_Sales[[#This Row],[Sales]]-tbl_Sales[[#This Row],[Total_Cost]]</f>
        <v>210.54999999999995</v>
      </c>
    </row>
    <row r="1334" spans="1:14">
      <c r="A1334" t="s">
        <v>1338</v>
      </c>
      <c r="B1334" s="4">
        <v>45203</v>
      </c>
      <c r="C1334" t="s">
        <v>7619</v>
      </c>
      <c r="D1334" t="str">
        <f>VLOOKUP(Sales_Data!$C1334,tbl_Customers[],2,FALSE)</f>
        <v>Customer_785</v>
      </c>
      <c r="E1334" t="str">
        <f>VLOOKUP(tbl_Sales[[#This Row],[Customer_ID]],tbl_Customers[],5,0)</f>
        <v>North</v>
      </c>
      <c r="F1334" t="s">
        <v>8546</v>
      </c>
      <c r="G1334" t="str">
        <f>VLOOKUP(Sales_Data!$F1334,tbl_Products[],2,FALSE)</f>
        <v>Product_28</v>
      </c>
      <c r="H1334" t="str">
        <f>VLOOKUP(tbl_Sales[[#This Row],[Product_ID]],tbl_Products[],3,0)</f>
        <v>Toys</v>
      </c>
      <c r="I1334">
        <v>9</v>
      </c>
      <c r="J1334" s="10">
        <f>VLOOKUP(tbl_Sales[[#This Row],[Product_ID]],tbl_Products[],4,0)</f>
        <v>23.58</v>
      </c>
      <c r="K1334" s="6">
        <v>62.99</v>
      </c>
      <c r="L1334" s="6">
        <f>tbl_Sales[[#This Row],[Price_per_Unit]]*tbl_Sales[[#This Row],[Quantity]]</f>
        <v>566.91</v>
      </c>
      <c r="M1334" s="6">
        <f>tbl_Sales[[#This Row],[Cost_per_Unit]]*tbl_Sales[[#This Row],[Quantity]]</f>
        <v>212.21999999999997</v>
      </c>
      <c r="N1334" s="6">
        <f>tbl_Sales[[#This Row],[Sales]]-tbl_Sales[[#This Row],[Total_Cost]]</f>
        <v>354.69</v>
      </c>
    </row>
    <row r="1335" spans="1:14">
      <c r="A1335" t="s">
        <v>1339</v>
      </c>
      <c r="B1335" s="4">
        <v>45114</v>
      </c>
      <c r="C1335" t="s">
        <v>7733</v>
      </c>
      <c r="D1335" t="str">
        <f>VLOOKUP(Sales_Data!$C1335,tbl_Customers[],2,FALSE)</f>
        <v>Customer_749</v>
      </c>
      <c r="E1335" t="str">
        <f>VLOOKUP(tbl_Sales[[#This Row],[Customer_ID]],tbl_Customers[],5,0)</f>
        <v>West</v>
      </c>
      <c r="F1335" t="s">
        <v>8502</v>
      </c>
      <c r="G1335" t="str">
        <f>VLOOKUP(Sales_Data!$F1335,tbl_Products[],2,FALSE)</f>
        <v>Product_22</v>
      </c>
      <c r="H1335" t="str">
        <f>VLOOKUP(tbl_Sales[[#This Row],[Product_ID]],tbl_Products[],3,0)</f>
        <v>Electronics</v>
      </c>
      <c r="I1335">
        <v>6</v>
      </c>
      <c r="J1335" s="10">
        <f>VLOOKUP(tbl_Sales[[#This Row],[Product_ID]],tbl_Products[],4,0)</f>
        <v>38.15</v>
      </c>
      <c r="K1335" s="6">
        <v>76.45</v>
      </c>
      <c r="L1335" s="6">
        <f>tbl_Sales[[#This Row],[Price_per_Unit]]*tbl_Sales[[#This Row],[Quantity]]</f>
        <v>458.70000000000005</v>
      </c>
      <c r="M1335" s="6">
        <f>tbl_Sales[[#This Row],[Cost_per_Unit]]*tbl_Sales[[#This Row],[Quantity]]</f>
        <v>228.89999999999998</v>
      </c>
      <c r="N1335" s="6">
        <f>tbl_Sales[[#This Row],[Sales]]-tbl_Sales[[#This Row],[Total_Cost]]</f>
        <v>229.80000000000007</v>
      </c>
    </row>
    <row r="1336" spans="1:14">
      <c r="A1336" t="s">
        <v>1340</v>
      </c>
      <c r="B1336" s="4">
        <v>45198</v>
      </c>
      <c r="C1336" t="s">
        <v>7383</v>
      </c>
      <c r="D1336" t="str">
        <f>VLOOKUP(Sales_Data!$C1336,tbl_Customers[],2,FALSE)</f>
        <v>Customer_954</v>
      </c>
      <c r="E1336" t="str">
        <f>VLOOKUP(tbl_Sales[[#This Row],[Customer_ID]],tbl_Customers[],5,0)</f>
        <v>West</v>
      </c>
      <c r="F1336" t="s">
        <v>8531</v>
      </c>
      <c r="G1336" t="str">
        <f>VLOOKUP(Sales_Data!$F1336,tbl_Products[],2,FALSE)</f>
        <v>Product_36</v>
      </c>
      <c r="H1336" t="str">
        <f>VLOOKUP(tbl_Sales[[#This Row],[Product_ID]],tbl_Products[],3,0)</f>
        <v>Home Goods</v>
      </c>
      <c r="I1336">
        <v>4</v>
      </c>
      <c r="J1336" s="10">
        <f>VLOOKUP(tbl_Sales[[#This Row],[Product_ID]],tbl_Products[],4,0)</f>
        <v>32.54</v>
      </c>
      <c r="K1336" s="6">
        <v>71.84</v>
      </c>
      <c r="L1336" s="6">
        <f>tbl_Sales[[#This Row],[Price_per_Unit]]*tbl_Sales[[#This Row],[Quantity]]</f>
        <v>287.36</v>
      </c>
      <c r="M1336" s="6">
        <f>tbl_Sales[[#This Row],[Cost_per_Unit]]*tbl_Sales[[#This Row],[Quantity]]</f>
        <v>130.16</v>
      </c>
      <c r="N1336" s="6">
        <f>tbl_Sales[[#This Row],[Sales]]-tbl_Sales[[#This Row],[Total_Cost]]</f>
        <v>157.20000000000002</v>
      </c>
    </row>
    <row r="1337" spans="1:14">
      <c r="A1337" t="s">
        <v>1341</v>
      </c>
      <c r="B1337" s="4">
        <v>45183</v>
      </c>
      <c r="C1337" t="s">
        <v>7825</v>
      </c>
      <c r="D1337" t="str">
        <f>VLOOKUP(Sales_Data!$C1337,tbl_Customers[],2,FALSE)</f>
        <v>Customer_1268</v>
      </c>
      <c r="E1337" t="str">
        <f>VLOOKUP(tbl_Sales[[#This Row],[Customer_ID]],tbl_Customers[],5,0)</f>
        <v>East</v>
      </c>
      <c r="F1337" t="s">
        <v>8503</v>
      </c>
      <c r="G1337" t="str">
        <f>VLOOKUP(Sales_Data!$F1337,tbl_Products[],2,FALSE)</f>
        <v>Product_19</v>
      </c>
      <c r="H1337" t="str">
        <f>VLOOKUP(tbl_Sales[[#This Row],[Product_ID]],tbl_Products[],3,0)</f>
        <v>Apparel</v>
      </c>
      <c r="I1337">
        <v>2</v>
      </c>
      <c r="J1337" s="10">
        <f>VLOOKUP(tbl_Sales[[#This Row],[Product_ID]],tbl_Products[],4,0)</f>
        <v>41.78</v>
      </c>
      <c r="K1337" s="6">
        <v>96.3</v>
      </c>
      <c r="L1337" s="6">
        <f>tbl_Sales[[#This Row],[Price_per_Unit]]*tbl_Sales[[#This Row],[Quantity]]</f>
        <v>192.6</v>
      </c>
      <c r="M1337" s="6">
        <f>tbl_Sales[[#This Row],[Cost_per_Unit]]*tbl_Sales[[#This Row],[Quantity]]</f>
        <v>83.56</v>
      </c>
      <c r="N1337" s="6">
        <f>tbl_Sales[[#This Row],[Sales]]-tbl_Sales[[#This Row],[Total_Cost]]</f>
        <v>109.03999999999999</v>
      </c>
    </row>
    <row r="1338" spans="1:14">
      <c r="A1338" t="s">
        <v>1342</v>
      </c>
      <c r="B1338" s="4">
        <v>45066</v>
      </c>
      <c r="C1338" t="s">
        <v>7794</v>
      </c>
      <c r="D1338" t="str">
        <f>VLOOKUP(Sales_Data!$C1338,tbl_Customers[],2,FALSE)</f>
        <v>Customer_84</v>
      </c>
      <c r="E1338" t="str">
        <f>VLOOKUP(tbl_Sales[[#This Row],[Customer_ID]],tbl_Customers[],5,0)</f>
        <v>South</v>
      </c>
      <c r="F1338" t="s">
        <v>8525</v>
      </c>
      <c r="G1338" t="str">
        <f>VLOOKUP(Sales_Data!$F1338,tbl_Products[],2,FALSE)</f>
        <v>Product_56</v>
      </c>
      <c r="H1338" t="str">
        <f>VLOOKUP(tbl_Sales[[#This Row],[Product_ID]],tbl_Products[],3,0)</f>
        <v>Apparel</v>
      </c>
      <c r="I1338">
        <v>6</v>
      </c>
      <c r="J1338" s="10">
        <f>VLOOKUP(tbl_Sales[[#This Row],[Product_ID]],tbl_Products[],4,0)</f>
        <v>3.21</v>
      </c>
      <c r="K1338" s="6">
        <v>38.659999999999997</v>
      </c>
      <c r="L1338" s="6">
        <f>tbl_Sales[[#This Row],[Price_per_Unit]]*tbl_Sales[[#This Row],[Quantity]]</f>
        <v>231.95999999999998</v>
      </c>
      <c r="M1338" s="6">
        <f>tbl_Sales[[#This Row],[Cost_per_Unit]]*tbl_Sales[[#This Row],[Quantity]]</f>
        <v>19.259999999999998</v>
      </c>
      <c r="N1338" s="6">
        <f>tbl_Sales[[#This Row],[Sales]]-tbl_Sales[[#This Row],[Total_Cost]]</f>
        <v>212.7</v>
      </c>
    </row>
    <row r="1339" spans="1:14">
      <c r="A1339" t="s">
        <v>1343</v>
      </c>
      <c r="B1339" s="4">
        <v>45011</v>
      </c>
      <c r="C1339" t="s">
        <v>7733</v>
      </c>
      <c r="D1339" t="str">
        <f>VLOOKUP(Sales_Data!$C1339,tbl_Customers[],2,FALSE)</f>
        <v>Customer_749</v>
      </c>
      <c r="E1339" t="str">
        <f>VLOOKUP(tbl_Sales[[#This Row],[Customer_ID]],tbl_Customers[],5,0)</f>
        <v>West</v>
      </c>
      <c r="F1339" t="s">
        <v>8543</v>
      </c>
      <c r="G1339" t="str">
        <f>VLOOKUP(Sales_Data!$F1339,tbl_Products[],2,FALSE)</f>
        <v>Product_72</v>
      </c>
      <c r="H1339" t="str">
        <f>VLOOKUP(tbl_Sales[[#This Row],[Product_ID]],tbl_Products[],3,0)</f>
        <v>Toys</v>
      </c>
      <c r="I1339">
        <v>5</v>
      </c>
      <c r="J1339" s="10">
        <f>VLOOKUP(tbl_Sales[[#This Row],[Product_ID]],tbl_Products[],4,0)</f>
        <v>23.2</v>
      </c>
      <c r="K1339" s="6">
        <v>58.12</v>
      </c>
      <c r="L1339" s="6">
        <f>tbl_Sales[[#This Row],[Price_per_Unit]]*tbl_Sales[[#This Row],[Quantity]]</f>
        <v>290.59999999999997</v>
      </c>
      <c r="M1339" s="6">
        <f>tbl_Sales[[#This Row],[Cost_per_Unit]]*tbl_Sales[[#This Row],[Quantity]]</f>
        <v>116</v>
      </c>
      <c r="N1339" s="6">
        <f>tbl_Sales[[#This Row],[Sales]]-tbl_Sales[[#This Row],[Total_Cost]]</f>
        <v>174.59999999999997</v>
      </c>
    </row>
    <row r="1340" spans="1:14">
      <c r="A1340" t="s">
        <v>1344</v>
      </c>
      <c r="B1340" s="4">
        <v>45058</v>
      </c>
      <c r="C1340" t="s">
        <v>7907</v>
      </c>
      <c r="D1340" t="str">
        <f>VLOOKUP(Sales_Data!$C1340,tbl_Customers[],2,FALSE)</f>
        <v>Customer_751</v>
      </c>
      <c r="E1340" t="str">
        <f>VLOOKUP(tbl_Sales[[#This Row],[Customer_ID]],tbl_Customers[],5,0)</f>
        <v>West</v>
      </c>
      <c r="F1340" t="s">
        <v>8559</v>
      </c>
      <c r="G1340" t="str">
        <f>VLOOKUP(Sales_Data!$F1340,tbl_Products[],2,FALSE)</f>
        <v>Product_57</v>
      </c>
      <c r="H1340" t="str">
        <f>VLOOKUP(tbl_Sales[[#This Row],[Product_ID]],tbl_Products[],3,0)</f>
        <v>Toys</v>
      </c>
      <c r="I1340">
        <v>1</v>
      </c>
      <c r="J1340" s="10">
        <f>VLOOKUP(tbl_Sales[[#This Row],[Product_ID]],tbl_Products[],4,0)</f>
        <v>31.85</v>
      </c>
      <c r="K1340" s="6">
        <v>5.38</v>
      </c>
      <c r="L1340" s="6">
        <f>tbl_Sales[[#This Row],[Price_per_Unit]]*tbl_Sales[[#This Row],[Quantity]]</f>
        <v>5.38</v>
      </c>
      <c r="M1340" s="6">
        <f>tbl_Sales[[#This Row],[Cost_per_Unit]]*tbl_Sales[[#This Row],[Quantity]]</f>
        <v>31.85</v>
      </c>
      <c r="N1340" s="6">
        <f>tbl_Sales[[#This Row],[Sales]]-tbl_Sales[[#This Row],[Total_Cost]]</f>
        <v>-26.470000000000002</v>
      </c>
    </row>
    <row r="1341" spans="1:14">
      <c r="A1341" t="s">
        <v>1345</v>
      </c>
      <c r="B1341" s="4">
        <v>45173</v>
      </c>
      <c r="C1341" t="s">
        <v>7289</v>
      </c>
      <c r="D1341" t="str">
        <f>VLOOKUP(Sales_Data!$C1341,tbl_Customers[],2,FALSE)</f>
        <v>Customer_359</v>
      </c>
      <c r="E1341" t="str">
        <f>VLOOKUP(tbl_Sales[[#This Row],[Customer_ID]],tbl_Customers[],5,0)</f>
        <v>East</v>
      </c>
      <c r="F1341" t="s">
        <v>8508</v>
      </c>
      <c r="G1341" t="str">
        <f>VLOOKUP(Sales_Data!$F1341,tbl_Products[],2,FALSE)</f>
        <v>Product_63</v>
      </c>
      <c r="H1341" t="str">
        <f>VLOOKUP(tbl_Sales[[#This Row],[Product_ID]],tbl_Products[],3,0)</f>
        <v>Electronics</v>
      </c>
      <c r="I1341">
        <v>8</v>
      </c>
      <c r="J1341" s="10">
        <f>VLOOKUP(tbl_Sales[[#This Row],[Product_ID]],tbl_Products[],4,0)</f>
        <v>40</v>
      </c>
      <c r="K1341" s="6">
        <v>71.67</v>
      </c>
      <c r="L1341" s="6">
        <f>tbl_Sales[[#This Row],[Price_per_Unit]]*tbl_Sales[[#This Row],[Quantity]]</f>
        <v>573.36</v>
      </c>
      <c r="M1341" s="6">
        <f>tbl_Sales[[#This Row],[Cost_per_Unit]]*tbl_Sales[[#This Row],[Quantity]]</f>
        <v>320</v>
      </c>
      <c r="N1341" s="6">
        <f>tbl_Sales[[#This Row],[Sales]]-tbl_Sales[[#This Row],[Total_Cost]]</f>
        <v>253.36</v>
      </c>
    </row>
    <row r="1342" spans="1:14">
      <c r="A1342" t="s">
        <v>1346</v>
      </c>
      <c r="B1342" s="4">
        <v>45078</v>
      </c>
      <c r="C1342" t="s">
        <v>7515</v>
      </c>
      <c r="D1342" t="str">
        <f>VLOOKUP(Sales_Data!$C1342,tbl_Customers[],2,FALSE)</f>
        <v>Customer_1328</v>
      </c>
      <c r="E1342" t="str">
        <f>VLOOKUP(tbl_Sales[[#This Row],[Customer_ID]],tbl_Customers[],5,0)</f>
        <v>North</v>
      </c>
      <c r="F1342" t="s">
        <v>8511</v>
      </c>
      <c r="G1342" t="str">
        <f>VLOOKUP(Sales_Data!$F1342,tbl_Products[],2,FALSE)</f>
        <v>Product_33</v>
      </c>
      <c r="H1342" t="str">
        <f>VLOOKUP(tbl_Sales[[#This Row],[Product_ID]],tbl_Products[],3,0)</f>
        <v>Electronics</v>
      </c>
      <c r="I1342">
        <v>4</v>
      </c>
      <c r="J1342" s="10">
        <f>VLOOKUP(tbl_Sales[[#This Row],[Product_ID]],tbl_Products[],4,0)</f>
        <v>45.26</v>
      </c>
      <c r="K1342" s="6">
        <v>98.56</v>
      </c>
      <c r="L1342" s="6">
        <f>tbl_Sales[[#This Row],[Price_per_Unit]]*tbl_Sales[[#This Row],[Quantity]]</f>
        <v>394.24</v>
      </c>
      <c r="M1342" s="6">
        <f>tbl_Sales[[#This Row],[Cost_per_Unit]]*tbl_Sales[[#This Row],[Quantity]]</f>
        <v>181.04</v>
      </c>
      <c r="N1342" s="6">
        <f>tbl_Sales[[#This Row],[Sales]]-tbl_Sales[[#This Row],[Total_Cost]]</f>
        <v>213.20000000000002</v>
      </c>
    </row>
    <row r="1343" spans="1:14">
      <c r="A1343" t="s">
        <v>1347</v>
      </c>
      <c r="B1343" s="4">
        <v>45100</v>
      </c>
      <c r="C1343" t="s">
        <v>7908</v>
      </c>
      <c r="D1343" t="str">
        <f>VLOOKUP(Sales_Data!$C1343,tbl_Customers[],2,FALSE)</f>
        <v>Customer_1145</v>
      </c>
      <c r="E1343" t="str">
        <f>VLOOKUP(tbl_Sales[[#This Row],[Customer_ID]],tbl_Customers[],5,0)</f>
        <v>West</v>
      </c>
      <c r="F1343" t="s">
        <v>8539</v>
      </c>
      <c r="G1343" t="str">
        <f>VLOOKUP(Sales_Data!$F1343,tbl_Products[],2,FALSE)</f>
        <v>Product_16</v>
      </c>
      <c r="H1343" t="str">
        <f>VLOOKUP(tbl_Sales[[#This Row],[Product_ID]],tbl_Products[],3,0)</f>
        <v>Home Goods</v>
      </c>
      <c r="I1343">
        <v>4</v>
      </c>
      <c r="J1343" s="10">
        <f>VLOOKUP(tbl_Sales[[#This Row],[Product_ID]],tbl_Products[],4,0)</f>
        <v>15.25</v>
      </c>
      <c r="K1343" s="6">
        <v>15.12</v>
      </c>
      <c r="L1343" s="6">
        <f>tbl_Sales[[#This Row],[Price_per_Unit]]*tbl_Sales[[#This Row],[Quantity]]</f>
        <v>60.48</v>
      </c>
      <c r="M1343" s="6">
        <f>tbl_Sales[[#This Row],[Cost_per_Unit]]*tbl_Sales[[#This Row],[Quantity]]</f>
        <v>61</v>
      </c>
      <c r="N1343" s="6">
        <f>tbl_Sales[[#This Row],[Sales]]-tbl_Sales[[#This Row],[Total_Cost]]</f>
        <v>-0.52000000000000313</v>
      </c>
    </row>
    <row r="1344" spans="1:14">
      <c r="A1344" t="s">
        <v>1348</v>
      </c>
      <c r="B1344" s="4">
        <v>44985</v>
      </c>
      <c r="C1344" t="s">
        <v>7370</v>
      </c>
      <c r="D1344" t="str">
        <f>VLOOKUP(Sales_Data!$C1344,tbl_Customers[],2,FALSE)</f>
        <v>Customer_1444</v>
      </c>
      <c r="E1344" t="str">
        <f>VLOOKUP(tbl_Sales[[#This Row],[Customer_ID]],tbl_Customers[],5,0)</f>
        <v>North</v>
      </c>
      <c r="F1344" t="s">
        <v>8543</v>
      </c>
      <c r="G1344" t="str">
        <f>VLOOKUP(Sales_Data!$F1344,tbl_Products[],2,FALSE)</f>
        <v>Product_72</v>
      </c>
      <c r="H1344" t="str">
        <f>VLOOKUP(tbl_Sales[[#This Row],[Product_ID]],tbl_Products[],3,0)</f>
        <v>Toys</v>
      </c>
      <c r="I1344">
        <v>7</v>
      </c>
      <c r="J1344" s="10">
        <f>VLOOKUP(tbl_Sales[[#This Row],[Product_ID]],tbl_Products[],4,0)</f>
        <v>23.2</v>
      </c>
      <c r="K1344" s="6">
        <v>35.32</v>
      </c>
      <c r="L1344" s="6">
        <f>tbl_Sales[[#This Row],[Price_per_Unit]]*tbl_Sales[[#This Row],[Quantity]]</f>
        <v>247.24</v>
      </c>
      <c r="M1344" s="6">
        <f>tbl_Sales[[#This Row],[Cost_per_Unit]]*tbl_Sales[[#This Row],[Quantity]]</f>
        <v>162.4</v>
      </c>
      <c r="N1344" s="6">
        <f>tbl_Sales[[#This Row],[Sales]]-tbl_Sales[[#This Row],[Total_Cost]]</f>
        <v>84.84</v>
      </c>
    </row>
    <row r="1345" spans="1:14">
      <c r="A1345" t="s">
        <v>1349</v>
      </c>
      <c r="B1345" s="4">
        <v>45166</v>
      </c>
      <c r="C1345" t="s">
        <v>7909</v>
      </c>
      <c r="D1345" t="str">
        <f>VLOOKUP(Sales_Data!$C1345,tbl_Customers[],2,FALSE)</f>
        <v>Customer_138</v>
      </c>
      <c r="E1345" t="str">
        <f>VLOOKUP(tbl_Sales[[#This Row],[Customer_ID]],tbl_Customers[],5,0)</f>
        <v>West</v>
      </c>
      <c r="F1345" t="s">
        <v>8525</v>
      </c>
      <c r="G1345" t="str">
        <f>VLOOKUP(Sales_Data!$F1345,tbl_Products[],2,FALSE)</f>
        <v>Product_56</v>
      </c>
      <c r="H1345" t="str">
        <f>VLOOKUP(tbl_Sales[[#This Row],[Product_ID]],tbl_Products[],3,0)</f>
        <v>Apparel</v>
      </c>
      <c r="I1345">
        <v>4</v>
      </c>
      <c r="J1345" s="10">
        <f>VLOOKUP(tbl_Sales[[#This Row],[Product_ID]],tbl_Products[],4,0)</f>
        <v>3.21</v>
      </c>
      <c r="K1345" s="6">
        <v>71.56</v>
      </c>
      <c r="L1345" s="6">
        <f>tbl_Sales[[#This Row],[Price_per_Unit]]*tbl_Sales[[#This Row],[Quantity]]</f>
        <v>286.24</v>
      </c>
      <c r="M1345" s="6">
        <f>tbl_Sales[[#This Row],[Cost_per_Unit]]*tbl_Sales[[#This Row],[Quantity]]</f>
        <v>12.84</v>
      </c>
      <c r="N1345" s="6">
        <f>tbl_Sales[[#This Row],[Sales]]-tbl_Sales[[#This Row],[Total_Cost]]</f>
        <v>273.40000000000003</v>
      </c>
    </row>
    <row r="1346" spans="1:14">
      <c r="A1346" t="s">
        <v>1350</v>
      </c>
      <c r="B1346" s="4">
        <v>44965</v>
      </c>
      <c r="C1346" t="s">
        <v>7910</v>
      </c>
      <c r="D1346" t="str">
        <f>VLOOKUP(Sales_Data!$C1346,tbl_Customers[],2,FALSE)</f>
        <v>Customer_1149</v>
      </c>
      <c r="E1346" t="str">
        <f>VLOOKUP(tbl_Sales[[#This Row],[Customer_ID]],tbl_Customers[],5,0)</f>
        <v>South</v>
      </c>
      <c r="F1346" t="s">
        <v>8509</v>
      </c>
      <c r="G1346" t="str">
        <f>VLOOKUP(Sales_Data!$F1346,tbl_Products[],2,FALSE)</f>
        <v>Product_45</v>
      </c>
      <c r="H1346" t="str">
        <f>VLOOKUP(tbl_Sales[[#This Row],[Product_ID]],tbl_Products[],3,0)</f>
        <v>Home Goods</v>
      </c>
      <c r="I1346">
        <v>3</v>
      </c>
      <c r="J1346" s="10">
        <f>VLOOKUP(tbl_Sales[[#This Row],[Product_ID]],tbl_Products[],4,0)</f>
        <v>47.88</v>
      </c>
      <c r="K1346" s="6">
        <v>49.7</v>
      </c>
      <c r="L1346" s="6">
        <f>tbl_Sales[[#This Row],[Price_per_Unit]]*tbl_Sales[[#This Row],[Quantity]]</f>
        <v>149.10000000000002</v>
      </c>
      <c r="M1346" s="6">
        <f>tbl_Sales[[#This Row],[Cost_per_Unit]]*tbl_Sales[[#This Row],[Quantity]]</f>
        <v>143.64000000000001</v>
      </c>
      <c r="N1346" s="6">
        <f>tbl_Sales[[#This Row],[Sales]]-tbl_Sales[[#This Row],[Total_Cost]]</f>
        <v>5.460000000000008</v>
      </c>
    </row>
    <row r="1347" spans="1:14">
      <c r="A1347" t="s">
        <v>1351</v>
      </c>
      <c r="B1347" s="4">
        <v>44999</v>
      </c>
      <c r="C1347" t="s">
        <v>7911</v>
      </c>
      <c r="D1347" t="str">
        <f>VLOOKUP(Sales_Data!$C1347,tbl_Customers[],2,FALSE)</f>
        <v>Customer_1453</v>
      </c>
      <c r="E1347" t="str">
        <f>VLOOKUP(tbl_Sales[[#This Row],[Customer_ID]],tbl_Customers[],5,0)</f>
        <v>North</v>
      </c>
      <c r="F1347" t="s">
        <v>8532</v>
      </c>
      <c r="G1347" t="str">
        <f>VLOOKUP(Sales_Data!$F1347,tbl_Products[],2,FALSE)</f>
        <v>Product_23</v>
      </c>
      <c r="H1347" t="str">
        <f>VLOOKUP(tbl_Sales[[#This Row],[Product_ID]],tbl_Products[],3,0)</f>
        <v>Apparel</v>
      </c>
      <c r="I1347">
        <v>6</v>
      </c>
      <c r="J1347" s="10">
        <f>VLOOKUP(tbl_Sales[[#This Row],[Product_ID]],tbl_Products[],4,0)</f>
        <v>2.85</v>
      </c>
      <c r="K1347" s="6">
        <v>56.98</v>
      </c>
      <c r="L1347" s="6">
        <f>tbl_Sales[[#This Row],[Price_per_Unit]]*tbl_Sales[[#This Row],[Quantity]]</f>
        <v>341.88</v>
      </c>
      <c r="M1347" s="6">
        <f>tbl_Sales[[#This Row],[Cost_per_Unit]]*tbl_Sales[[#This Row],[Quantity]]</f>
        <v>17.100000000000001</v>
      </c>
      <c r="N1347" s="6">
        <f>tbl_Sales[[#This Row],[Sales]]-tbl_Sales[[#This Row],[Total_Cost]]</f>
        <v>324.77999999999997</v>
      </c>
    </row>
    <row r="1348" spans="1:14">
      <c r="A1348" t="s">
        <v>1352</v>
      </c>
      <c r="B1348" s="4">
        <v>45042</v>
      </c>
      <c r="C1348" t="s">
        <v>7912</v>
      </c>
      <c r="D1348" t="str">
        <f>VLOOKUP(Sales_Data!$C1348,tbl_Customers[],2,FALSE)</f>
        <v>Customer_420</v>
      </c>
      <c r="E1348" t="str">
        <f>VLOOKUP(tbl_Sales[[#This Row],[Customer_ID]],tbl_Customers[],5,0)</f>
        <v>West</v>
      </c>
      <c r="F1348" t="s">
        <v>8522</v>
      </c>
      <c r="G1348" t="str">
        <f>VLOOKUP(Sales_Data!$F1348,tbl_Products[],2,FALSE)</f>
        <v>Product_4</v>
      </c>
      <c r="H1348" t="str">
        <f>VLOOKUP(tbl_Sales[[#This Row],[Product_ID]],tbl_Products[],3,0)</f>
        <v>Toys</v>
      </c>
      <c r="I1348">
        <v>3</v>
      </c>
      <c r="J1348" s="10">
        <f>VLOOKUP(tbl_Sales[[#This Row],[Product_ID]],tbl_Products[],4,0)</f>
        <v>14.75</v>
      </c>
      <c r="K1348" s="6">
        <v>48.43</v>
      </c>
      <c r="L1348" s="6">
        <f>tbl_Sales[[#This Row],[Price_per_Unit]]*tbl_Sales[[#This Row],[Quantity]]</f>
        <v>145.29</v>
      </c>
      <c r="M1348" s="6">
        <f>tbl_Sales[[#This Row],[Cost_per_Unit]]*tbl_Sales[[#This Row],[Quantity]]</f>
        <v>44.25</v>
      </c>
      <c r="N1348" s="6">
        <f>tbl_Sales[[#This Row],[Sales]]-tbl_Sales[[#This Row],[Total_Cost]]</f>
        <v>101.03999999999999</v>
      </c>
    </row>
    <row r="1349" spans="1:14">
      <c r="A1349" t="s">
        <v>1353</v>
      </c>
      <c r="B1349" s="4">
        <v>45273</v>
      </c>
      <c r="C1349" t="s">
        <v>7895</v>
      </c>
      <c r="D1349" t="str">
        <f>VLOOKUP(Sales_Data!$C1349,tbl_Customers[],2,FALSE)</f>
        <v>Customer_284</v>
      </c>
      <c r="E1349" t="str">
        <f>VLOOKUP(tbl_Sales[[#This Row],[Customer_ID]],tbl_Customers[],5,0)</f>
        <v>East</v>
      </c>
      <c r="F1349" t="s">
        <v>8512</v>
      </c>
      <c r="G1349" t="str">
        <f>VLOOKUP(Sales_Data!$F1349,tbl_Products[],2,FALSE)</f>
        <v>Product_47</v>
      </c>
      <c r="H1349" t="str">
        <f>VLOOKUP(tbl_Sales[[#This Row],[Product_ID]],tbl_Products[],3,0)</f>
        <v>Home Goods</v>
      </c>
      <c r="I1349">
        <v>1</v>
      </c>
      <c r="J1349" s="10">
        <f>VLOOKUP(tbl_Sales[[#This Row],[Product_ID]],tbl_Products[],4,0)</f>
        <v>22.66</v>
      </c>
      <c r="K1349" s="6">
        <v>40.24</v>
      </c>
      <c r="L1349" s="6">
        <f>tbl_Sales[[#This Row],[Price_per_Unit]]*tbl_Sales[[#This Row],[Quantity]]</f>
        <v>40.24</v>
      </c>
      <c r="M1349" s="6">
        <f>tbl_Sales[[#This Row],[Cost_per_Unit]]*tbl_Sales[[#This Row],[Quantity]]</f>
        <v>22.66</v>
      </c>
      <c r="N1349" s="6">
        <f>tbl_Sales[[#This Row],[Sales]]-tbl_Sales[[#This Row],[Total_Cost]]</f>
        <v>17.580000000000002</v>
      </c>
    </row>
    <row r="1350" spans="1:14">
      <c r="A1350" t="s">
        <v>1354</v>
      </c>
      <c r="B1350" s="4">
        <v>45272</v>
      </c>
      <c r="C1350" t="s">
        <v>7913</v>
      </c>
      <c r="D1350" t="str">
        <f>VLOOKUP(Sales_Data!$C1350,tbl_Customers[],2,FALSE)</f>
        <v>Customer_686</v>
      </c>
      <c r="E1350" t="str">
        <f>VLOOKUP(tbl_Sales[[#This Row],[Customer_ID]],tbl_Customers[],5,0)</f>
        <v>East</v>
      </c>
      <c r="F1350" t="s">
        <v>8541</v>
      </c>
      <c r="G1350" t="str">
        <f>VLOOKUP(Sales_Data!$F1350,tbl_Products[],2,FALSE)</f>
        <v>Product_60</v>
      </c>
      <c r="H1350" t="str">
        <f>VLOOKUP(tbl_Sales[[#This Row],[Product_ID]],tbl_Products[],3,0)</f>
        <v>Health</v>
      </c>
      <c r="I1350">
        <v>1</v>
      </c>
      <c r="J1350" s="10">
        <f>VLOOKUP(tbl_Sales[[#This Row],[Product_ID]],tbl_Products[],4,0)</f>
        <v>1.01</v>
      </c>
      <c r="K1350" s="6">
        <v>38.18</v>
      </c>
      <c r="L1350" s="6">
        <f>tbl_Sales[[#This Row],[Price_per_Unit]]*tbl_Sales[[#This Row],[Quantity]]</f>
        <v>38.18</v>
      </c>
      <c r="M1350" s="6">
        <f>tbl_Sales[[#This Row],[Cost_per_Unit]]*tbl_Sales[[#This Row],[Quantity]]</f>
        <v>1.01</v>
      </c>
      <c r="N1350" s="6">
        <f>tbl_Sales[[#This Row],[Sales]]-tbl_Sales[[#This Row],[Total_Cost]]</f>
        <v>37.17</v>
      </c>
    </row>
    <row r="1351" spans="1:14">
      <c r="A1351" t="s">
        <v>1355</v>
      </c>
      <c r="B1351" s="4">
        <v>45130</v>
      </c>
      <c r="C1351" t="s">
        <v>7426</v>
      </c>
      <c r="D1351" t="str">
        <f>VLOOKUP(Sales_Data!$C1351,tbl_Customers[],2,FALSE)</f>
        <v>Customer_489</v>
      </c>
      <c r="E1351" t="str">
        <f>VLOOKUP(tbl_Sales[[#This Row],[Customer_ID]],tbl_Customers[],5,0)</f>
        <v>North</v>
      </c>
      <c r="F1351" t="s">
        <v>8509</v>
      </c>
      <c r="G1351" t="str">
        <f>VLOOKUP(Sales_Data!$F1351,tbl_Products[],2,FALSE)</f>
        <v>Product_45</v>
      </c>
      <c r="H1351" t="str">
        <f>VLOOKUP(tbl_Sales[[#This Row],[Product_ID]],tbl_Products[],3,0)</f>
        <v>Home Goods</v>
      </c>
      <c r="I1351">
        <v>6</v>
      </c>
      <c r="J1351" s="10">
        <f>VLOOKUP(tbl_Sales[[#This Row],[Product_ID]],tbl_Products[],4,0)</f>
        <v>47.88</v>
      </c>
      <c r="K1351" s="6">
        <v>16.66</v>
      </c>
      <c r="L1351" s="6">
        <f>tbl_Sales[[#This Row],[Price_per_Unit]]*tbl_Sales[[#This Row],[Quantity]]</f>
        <v>99.960000000000008</v>
      </c>
      <c r="M1351" s="6">
        <f>tbl_Sales[[#This Row],[Cost_per_Unit]]*tbl_Sales[[#This Row],[Quantity]]</f>
        <v>287.28000000000003</v>
      </c>
      <c r="N1351" s="6">
        <f>tbl_Sales[[#This Row],[Sales]]-tbl_Sales[[#This Row],[Total_Cost]]</f>
        <v>-187.32000000000002</v>
      </c>
    </row>
    <row r="1352" spans="1:14">
      <c r="A1352" t="s">
        <v>1356</v>
      </c>
      <c r="B1352" s="4">
        <v>45212</v>
      </c>
      <c r="C1352" t="s">
        <v>7827</v>
      </c>
      <c r="D1352" t="str">
        <f>VLOOKUP(Sales_Data!$C1352,tbl_Customers[],2,FALSE)</f>
        <v>Customer_1106</v>
      </c>
      <c r="E1352" t="str">
        <f>VLOOKUP(tbl_Sales[[#This Row],[Customer_ID]],tbl_Customers[],5,0)</f>
        <v>West</v>
      </c>
      <c r="F1352" t="s">
        <v>8554</v>
      </c>
      <c r="G1352" t="str">
        <f>VLOOKUP(Sales_Data!$F1352,tbl_Products[],2,FALSE)</f>
        <v>Product_55</v>
      </c>
      <c r="H1352" t="str">
        <f>VLOOKUP(tbl_Sales[[#This Row],[Product_ID]],tbl_Products[],3,0)</f>
        <v>Apparel</v>
      </c>
      <c r="I1352">
        <v>5</v>
      </c>
      <c r="J1352" s="10">
        <f>VLOOKUP(tbl_Sales[[#This Row],[Product_ID]],tbl_Products[],4,0)</f>
        <v>36.08</v>
      </c>
      <c r="K1352" s="6">
        <v>54.53</v>
      </c>
      <c r="L1352" s="6">
        <f>tbl_Sales[[#This Row],[Price_per_Unit]]*tbl_Sales[[#This Row],[Quantity]]</f>
        <v>272.64999999999998</v>
      </c>
      <c r="M1352" s="6">
        <f>tbl_Sales[[#This Row],[Cost_per_Unit]]*tbl_Sales[[#This Row],[Quantity]]</f>
        <v>180.39999999999998</v>
      </c>
      <c r="N1352" s="6">
        <f>tbl_Sales[[#This Row],[Sales]]-tbl_Sales[[#This Row],[Total_Cost]]</f>
        <v>92.25</v>
      </c>
    </row>
    <row r="1353" spans="1:14">
      <c r="A1353" t="s">
        <v>1357</v>
      </c>
      <c r="B1353" s="4">
        <v>45114</v>
      </c>
      <c r="C1353" t="s">
        <v>7914</v>
      </c>
      <c r="D1353" t="str">
        <f>VLOOKUP(Sales_Data!$C1353,tbl_Customers[],2,FALSE)</f>
        <v>Customer_233</v>
      </c>
      <c r="E1353" t="str">
        <f>VLOOKUP(tbl_Sales[[#This Row],[Customer_ID]],tbl_Customers[],5,0)</f>
        <v>West</v>
      </c>
      <c r="F1353" t="s">
        <v>8546</v>
      </c>
      <c r="G1353" t="str">
        <f>VLOOKUP(Sales_Data!$F1353,tbl_Products[],2,FALSE)</f>
        <v>Product_28</v>
      </c>
      <c r="H1353" t="str">
        <f>VLOOKUP(tbl_Sales[[#This Row],[Product_ID]],tbl_Products[],3,0)</f>
        <v>Toys</v>
      </c>
      <c r="I1353">
        <v>2</v>
      </c>
      <c r="J1353" s="10">
        <f>VLOOKUP(tbl_Sales[[#This Row],[Product_ID]],tbl_Products[],4,0)</f>
        <v>23.58</v>
      </c>
      <c r="K1353" s="6">
        <v>70.28</v>
      </c>
      <c r="L1353" s="6">
        <f>tbl_Sales[[#This Row],[Price_per_Unit]]*tbl_Sales[[#This Row],[Quantity]]</f>
        <v>140.56</v>
      </c>
      <c r="M1353" s="6">
        <f>tbl_Sales[[#This Row],[Cost_per_Unit]]*tbl_Sales[[#This Row],[Quantity]]</f>
        <v>47.16</v>
      </c>
      <c r="N1353" s="6">
        <f>tbl_Sales[[#This Row],[Sales]]-tbl_Sales[[#This Row],[Total_Cost]]</f>
        <v>93.4</v>
      </c>
    </row>
    <row r="1354" spans="1:14">
      <c r="A1354" t="s">
        <v>1358</v>
      </c>
      <c r="B1354" s="4">
        <v>44973</v>
      </c>
      <c r="C1354" t="s">
        <v>7915</v>
      </c>
      <c r="D1354" t="str">
        <f>VLOOKUP(Sales_Data!$C1354,tbl_Customers[],2,FALSE)</f>
        <v>Customer_1330</v>
      </c>
      <c r="E1354" t="str">
        <f>VLOOKUP(tbl_Sales[[#This Row],[Customer_ID]],tbl_Customers[],5,0)</f>
        <v>East</v>
      </c>
      <c r="F1354" t="s">
        <v>8543</v>
      </c>
      <c r="G1354" t="str">
        <f>VLOOKUP(Sales_Data!$F1354,tbl_Products[],2,FALSE)</f>
        <v>Product_72</v>
      </c>
      <c r="H1354" t="str">
        <f>VLOOKUP(tbl_Sales[[#This Row],[Product_ID]],tbl_Products[],3,0)</f>
        <v>Toys</v>
      </c>
      <c r="I1354">
        <v>7</v>
      </c>
      <c r="J1354" s="10">
        <f>VLOOKUP(tbl_Sales[[#This Row],[Product_ID]],tbl_Products[],4,0)</f>
        <v>23.2</v>
      </c>
      <c r="K1354" s="6">
        <v>69.94</v>
      </c>
      <c r="L1354" s="6">
        <f>tbl_Sales[[#This Row],[Price_per_Unit]]*tbl_Sales[[#This Row],[Quantity]]</f>
        <v>489.58</v>
      </c>
      <c r="M1354" s="6">
        <f>tbl_Sales[[#This Row],[Cost_per_Unit]]*tbl_Sales[[#This Row],[Quantity]]</f>
        <v>162.4</v>
      </c>
      <c r="N1354" s="6">
        <f>tbl_Sales[[#This Row],[Sales]]-tbl_Sales[[#This Row],[Total_Cost]]</f>
        <v>327.17999999999995</v>
      </c>
    </row>
    <row r="1355" spans="1:14">
      <c r="A1355" t="s">
        <v>1359</v>
      </c>
      <c r="B1355" s="4">
        <v>45129</v>
      </c>
      <c r="C1355" t="s">
        <v>7721</v>
      </c>
      <c r="D1355" t="str">
        <f>VLOOKUP(Sales_Data!$C1355,tbl_Customers[],2,FALSE)</f>
        <v>Customer_980</v>
      </c>
      <c r="E1355" t="str">
        <f>VLOOKUP(tbl_Sales[[#This Row],[Customer_ID]],tbl_Customers[],5,0)</f>
        <v>West</v>
      </c>
      <c r="F1355" t="s">
        <v>8528</v>
      </c>
      <c r="G1355" t="str">
        <f>VLOOKUP(Sales_Data!$F1355,tbl_Products[],2,FALSE)</f>
        <v>Product_25</v>
      </c>
      <c r="H1355" t="str">
        <f>VLOOKUP(tbl_Sales[[#This Row],[Product_ID]],tbl_Products[],3,0)</f>
        <v>Electronics</v>
      </c>
      <c r="I1355">
        <v>5</v>
      </c>
      <c r="J1355" s="10">
        <f>VLOOKUP(tbl_Sales[[#This Row],[Product_ID]],tbl_Products[],4,0)</f>
        <v>48.19</v>
      </c>
      <c r="K1355" s="6">
        <v>71.180000000000007</v>
      </c>
      <c r="L1355" s="6">
        <f>tbl_Sales[[#This Row],[Price_per_Unit]]*tbl_Sales[[#This Row],[Quantity]]</f>
        <v>355.90000000000003</v>
      </c>
      <c r="M1355" s="6">
        <f>tbl_Sales[[#This Row],[Cost_per_Unit]]*tbl_Sales[[#This Row],[Quantity]]</f>
        <v>240.95</v>
      </c>
      <c r="N1355" s="6">
        <f>tbl_Sales[[#This Row],[Sales]]-tbl_Sales[[#This Row],[Total_Cost]]</f>
        <v>114.95000000000005</v>
      </c>
    </row>
    <row r="1356" spans="1:14">
      <c r="A1356" t="s">
        <v>1360</v>
      </c>
      <c r="B1356" s="4">
        <v>44934</v>
      </c>
      <c r="C1356" t="s">
        <v>7549</v>
      </c>
      <c r="D1356" t="str">
        <f>VLOOKUP(Sales_Data!$C1356,tbl_Customers[],2,FALSE)</f>
        <v>Customer_1189</v>
      </c>
      <c r="E1356" t="str">
        <f>VLOOKUP(tbl_Sales[[#This Row],[Customer_ID]],tbl_Customers[],5,0)</f>
        <v>North</v>
      </c>
      <c r="F1356" t="s">
        <v>8529</v>
      </c>
      <c r="G1356" t="str">
        <f>VLOOKUP(Sales_Data!$F1356,tbl_Products[],2,FALSE)</f>
        <v>Product_49</v>
      </c>
      <c r="H1356" t="str">
        <f>VLOOKUP(tbl_Sales[[#This Row],[Product_ID]],tbl_Products[],3,0)</f>
        <v>Toys</v>
      </c>
      <c r="I1356">
        <v>1</v>
      </c>
      <c r="J1356" s="10">
        <f>VLOOKUP(tbl_Sales[[#This Row],[Product_ID]],tbl_Products[],4,0)</f>
        <v>44.18</v>
      </c>
      <c r="K1356" s="6">
        <v>95.2</v>
      </c>
      <c r="L1356" s="6">
        <f>tbl_Sales[[#This Row],[Price_per_Unit]]*tbl_Sales[[#This Row],[Quantity]]</f>
        <v>95.2</v>
      </c>
      <c r="M1356" s="6">
        <f>tbl_Sales[[#This Row],[Cost_per_Unit]]*tbl_Sales[[#This Row],[Quantity]]</f>
        <v>44.18</v>
      </c>
      <c r="N1356" s="6">
        <f>tbl_Sales[[#This Row],[Sales]]-tbl_Sales[[#This Row],[Total_Cost]]</f>
        <v>51.02</v>
      </c>
    </row>
    <row r="1357" spans="1:14">
      <c r="A1357" t="s">
        <v>1361</v>
      </c>
      <c r="B1357" s="4">
        <v>45062</v>
      </c>
      <c r="C1357" t="s">
        <v>7916</v>
      </c>
      <c r="D1357" t="str">
        <f>VLOOKUP(Sales_Data!$C1357,tbl_Customers[],2,FALSE)</f>
        <v>Customer_1440</v>
      </c>
      <c r="E1357" t="str">
        <f>VLOOKUP(tbl_Sales[[#This Row],[Customer_ID]],tbl_Customers[],5,0)</f>
        <v>North</v>
      </c>
      <c r="F1357" t="s">
        <v>8562</v>
      </c>
      <c r="G1357" t="str">
        <f>VLOOKUP(Sales_Data!$F1357,tbl_Products[],2,FALSE)</f>
        <v>Product_48</v>
      </c>
      <c r="H1357" t="str">
        <f>VLOOKUP(tbl_Sales[[#This Row],[Product_ID]],tbl_Products[],3,0)</f>
        <v>Apparel</v>
      </c>
      <c r="I1357">
        <v>6</v>
      </c>
      <c r="J1357" s="10">
        <f>VLOOKUP(tbl_Sales[[#This Row],[Product_ID]],tbl_Products[],4,0)</f>
        <v>25.33</v>
      </c>
      <c r="K1357" s="6">
        <v>90.85</v>
      </c>
      <c r="L1357" s="6">
        <f>tbl_Sales[[#This Row],[Price_per_Unit]]*tbl_Sales[[#This Row],[Quantity]]</f>
        <v>545.09999999999991</v>
      </c>
      <c r="M1357" s="6">
        <f>tbl_Sales[[#This Row],[Cost_per_Unit]]*tbl_Sales[[#This Row],[Quantity]]</f>
        <v>151.97999999999999</v>
      </c>
      <c r="N1357" s="6">
        <f>tbl_Sales[[#This Row],[Sales]]-tbl_Sales[[#This Row],[Total_Cost]]</f>
        <v>393.11999999999989</v>
      </c>
    </row>
    <row r="1358" spans="1:14">
      <c r="A1358" t="s">
        <v>1362</v>
      </c>
      <c r="B1358" s="4">
        <v>45201</v>
      </c>
      <c r="C1358" t="s">
        <v>7166</v>
      </c>
      <c r="D1358" t="str">
        <f>VLOOKUP(Sales_Data!$C1358,tbl_Customers[],2,FALSE)</f>
        <v>Customer_430</v>
      </c>
      <c r="E1358" t="str">
        <f>VLOOKUP(tbl_Sales[[#This Row],[Customer_ID]],tbl_Customers[],5,0)</f>
        <v>West</v>
      </c>
      <c r="F1358" t="s">
        <v>8532</v>
      </c>
      <c r="G1358" t="str">
        <f>VLOOKUP(Sales_Data!$F1358,tbl_Products[],2,FALSE)</f>
        <v>Product_23</v>
      </c>
      <c r="H1358" t="str">
        <f>VLOOKUP(tbl_Sales[[#This Row],[Product_ID]],tbl_Products[],3,0)</f>
        <v>Apparel</v>
      </c>
      <c r="I1358">
        <v>6</v>
      </c>
      <c r="J1358" s="10">
        <f>VLOOKUP(tbl_Sales[[#This Row],[Product_ID]],tbl_Products[],4,0)</f>
        <v>2.85</v>
      </c>
      <c r="K1358" s="6">
        <v>60.19</v>
      </c>
      <c r="L1358" s="6">
        <f>tbl_Sales[[#This Row],[Price_per_Unit]]*tbl_Sales[[#This Row],[Quantity]]</f>
        <v>361.14</v>
      </c>
      <c r="M1358" s="6">
        <f>tbl_Sales[[#This Row],[Cost_per_Unit]]*tbl_Sales[[#This Row],[Quantity]]</f>
        <v>17.100000000000001</v>
      </c>
      <c r="N1358" s="6">
        <f>tbl_Sales[[#This Row],[Sales]]-tbl_Sales[[#This Row],[Total_Cost]]</f>
        <v>344.03999999999996</v>
      </c>
    </row>
    <row r="1359" spans="1:14">
      <c r="A1359" t="s">
        <v>1363</v>
      </c>
      <c r="B1359" s="4">
        <v>44990</v>
      </c>
      <c r="C1359" t="s">
        <v>7917</v>
      </c>
      <c r="D1359" t="str">
        <f>VLOOKUP(Sales_Data!$C1359,tbl_Customers[],2,FALSE)</f>
        <v>Customer_462</v>
      </c>
      <c r="E1359" t="str">
        <f>VLOOKUP(tbl_Sales[[#This Row],[Customer_ID]],tbl_Customers[],5,0)</f>
        <v>South</v>
      </c>
      <c r="F1359" t="s">
        <v>8514</v>
      </c>
      <c r="G1359" t="str">
        <f>VLOOKUP(Sales_Data!$F1359,tbl_Products[],2,FALSE)</f>
        <v>Product_2</v>
      </c>
      <c r="H1359" t="str">
        <f>VLOOKUP(tbl_Sales[[#This Row],[Product_ID]],tbl_Products[],3,0)</f>
        <v>Health</v>
      </c>
      <c r="I1359">
        <v>8</v>
      </c>
      <c r="J1359" s="10">
        <f>VLOOKUP(tbl_Sales[[#This Row],[Product_ID]],tbl_Products[],4,0)</f>
        <v>12.41</v>
      </c>
      <c r="K1359" s="6">
        <v>46.44</v>
      </c>
      <c r="L1359" s="6">
        <f>tbl_Sales[[#This Row],[Price_per_Unit]]*tbl_Sales[[#This Row],[Quantity]]</f>
        <v>371.52</v>
      </c>
      <c r="M1359" s="6">
        <f>tbl_Sales[[#This Row],[Cost_per_Unit]]*tbl_Sales[[#This Row],[Quantity]]</f>
        <v>99.28</v>
      </c>
      <c r="N1359" s="6">
        <f>tbl_Sales[[#This Row],[Sales]]-tbl_Sales[[#This Row],[Total_Cost]]</f>
        <v>272.24</v>
      </c>
    </row>
    <row r="1360" spans="1:14">
      <c r="A1360" t="s">
        <v>1364</v>
      </c>
      <c r="B1360" s="4">
        <v>45159</v>
      </c>
      <c r="C1360" t="s">
        <v>7918</v>
      </c>
      <c r="D1360" t="str">
        <f>VLOOKUP(Sales_Data!$C1360,tbl_Customers[],2,FALSE)</f>
        <v>Customer_657</v>
      </c>
      <c r="E1360" t="str">
        <f>VLOOKUP(tbl_Sales[[#This Row],[Customer_ID]],tbl_Customers[],5,0)</f>
        <v>South</v>
      </c>
      <c r="F1360" t="s">
        <v>8550</v>
      </c>
      <c r="G1360" t="str">
        <f>VLOOKUP(Sales_Data!$F1360,tbl_Products[],2,FALSE)</f>
        <v>Product_26</v>
      </c>
      <c r="H1360" t="str">
        <f>VLOOKUP(tbl_Sales[[#This Row],[Product_ID]],tbl_Products[],3,0)</f>
        <v>Health</v>
      </c>
      <c r="I1360">
        <v>5</v>
      </c>
      <c r="J1360" s="10">
        <f>VLOOKUP(tbl_Sales[[#This Row],[Product_ID]],tbl_Products[],4,0)</f>
        <v>31.77</v>
      </c>
      <c r="K1360" s="6">
        <v>71.91</v>
      </c>
      <c r="L1360" s="6">
        <f>tbl_Sales[[#This Row],[Price_per_Unit]]*tbl_Sales[[#This Row],[Quantity]]</f>
        <v>359.54999999999995</v>
      </c>
      <c r="M1360" s="6">
        <f>tbl_Sales[[#This Row],[Cost_per_Unit]]*tbl_Sales[[#This Row],[Quantity]]</f>
        <v>158.85</v>
      </c>
      <c r="N1360" s="6">
        <f>tbl_Sales[[#This Row],[Sales]]-tbl_Sales[[#This Row],[Total_Cost]]</f>
        <v>200.69999999999996</v>
      </c>
    </row>
    <row r="1361" spans="1:14">
      <c r="A1361" t="s">
        <v>1365</v>
      </c>
      <c r="B1361" s="4">
        <v>45115</v>
      </c>
      <c r="C1361" t="s">
        <v>7574</v>
      </c>
      <c r="D1361" t="str">
        <f>VLOOKUP(Sales_Data!$C1361,tbl_Customers[],2,FALSE)</f>
        <v>Customer_723</v>
      </c>
      <c r="E1361" t="str">
        <f>VLOOKUP(tbl_Sales[[#This Row],[Customer_ID]],tbl_Customers[],5,0)</f>
        <v>East</v>
      </c>
      <c r="F1361" t="s">
        <v>8559</v>
      </c>
      <c r="G1361" t="str">
        <f>VLOOKUP(Sales_Data!$F1361,tbl_Products[],2,FALSE)</f>
        <v>Product_57</v>
      </c>
      <c r="H1361" t="str">
        <f>VLOOKUP(tbl_Sales[[#This Row],[Product_ID]],tbl_Products[],3,0)</f>
        <v>Toys</v>
      </c>
      <c r="I1361">
        <v>3</v>
      </c>
      <c r="J1361" s="10">
        <f>VLOOKUP(tbl_Sales[[#This Row],[Product_ID]],tbl_Products[],4,0)</f>
        <v>31.85</v>
      </c>
      <c r="K1361" s="6">
        <v>15.01</v>
      </c>
      <c r="L1361" s="6">
        <f>tbl_Sales[[#This Row],[Price_per_Unit]]*tbl_Sales[[#This Row],[Quantity]]</f>
        <v>45.03</v>
      </c>
      <c r="M1361" s="6">
        <f>tbl_Sales[[#This Row],[Cost_per_Unit]]*tbl_Sales[[#This Row],[Quantity]]</f>
        <v>95.550000000000011</v>
      </c>
      <c r="N1361" s="6">
        <f>tbl_Sales[[#This Row],[Sales]]-tbl_Sales[[#This Row],[Total_Cost]]</f>
        <v>-50.52000000000001</v>
      </c>
    </row>
    <row r="1362" spans="1:14">
      <c r="A1362" t="s">
        <v>1366</v>
      </c>
      <c r="B1362" s="4">
        <v>45271</v>
      </c>
      <c r="C1362" t="s">
        <v>7919</v>
      </c>
      <c r="D1362" t="str">
        <f>VLOOKUP(Sales_Data!$C1362,tbl_Customers[],2,FALSE)</f>
        <v>Customer_548</v>
      </c>
      <c r="E1362" t="str">
        <f>VLOOKUP(tbl_Sales[[#This Row],[Customer_ID]],tbl_Customers[],5,0)</f>
        <v>West</v>
      </c>
      <c r="F1362" t="s">
        <v>8512</v>
      </c>
      <c r="G1362" t="str">
        <f>VLOOKUP(Sales_Data!$F1362,tbl_Products[],2,FALSE)</f>
        <v>Product_47</v>
      </c>
      <c r="H1362" t="str">
        <f>VLOOKUP(tbl_Sales[[#This Row],[Product_ID]],tbl_Products[],3,0)</f>
        <v>Home Goods</v>
      </c>
      <c r="I1362">
        <v>5</v>
      </c>
      <c r="J1362" s="10">
        <f>VLOOKUP(tbl_Sales[[#This Row],[Product_ID]],tbl_Products[],4,0)</f>
        <v>22.66</v>
      </c>
      <c r="K1362" s="6">
        <v>33</v>
      </c>
      <c r="L1362" s="6">
        <f>tbl_Sales[[#This Row],[Price_per_Unit]]*tbl_Sales[[#This Row],[Quantity]]</f>
        <v>165</v>
      </c>
      <c r="M1362" s="6">
        <f>tbl_Sales[[#This Row],[Cost_per_Unit]]*tbl_Sales[[#This Row],[Quantity]]</f>
        <v>113.3</v>
      </c>
      <c r="N1362" s="6">
        <f>tbl_Sales[[#This Row],[Sales]]-tbl_Sales[[#This Row],[Total_Cost]]</f>
        <v>51.7</v>
      </c>
    </row>
    <row r="1363" spans="1:14">
      <c r="A1363" t="s">
        <v>1367</v>
      </c>
      <c r="B1363" s="4">
        <v>45271</v>
      </c>
      <c r="C1363" t="s">
        <v>7920</v>
      </c>
      <c r="D1363" t="str">
        <f>VLOOKUP(Sales_Data!$C1363,tbl_Customers[],2,FALSE)</f>
        <v>Customer_1032</v>
      </c>
      <c r="E1363" t="str">
        <f>VLOOKUP(tbl_Sales[[#This Row],[Customer_ID]],tbl_Customers[],5,0)</f>
        <v>North</v>
      </c>
      <c r="F1363" t="s">
        <v>8500</v>
      </c>
      <c r="G1363" t="str">
        <f>VLOOKUP(Sales_Data!$F1363,tbl_Products[],2,FALSE)</f>
        <v>Product_68</v>
      </c>
      <c r="H1363" t="str">
        <f>VLOOKUP(tbl_Sales[[#This Row],[Product_ID]],tbl_Products[],3,0)</f>
        <v>Home Goods</v>
      </c>
      <c r="I1363">
        <v>1</v>
      </c>
      <c r="J1363" s="10">
        <f>VLOOKUP(tbl_Sales[[#This Row],[Product_ID]],tbl_Products[],4,0)</f>
        <v>17.45</v>
      </c>
      <c r="K1363" s="6">
        <v>26.83</v>
      </c>
      <c r="L1363" s="6">
        <f>tbl_Sales[[#This Row],[Price_per_Unit]]*tbl_Sales[[#This Row],[Quantity]]</f>
        <v>26.83</v>
      </c>
      <c r="M1363" s="6">
        <f>tbl_Sales[[#This Row],[Cost_per_Unit]]*tbl_Sales[[#This Row],[Quantity]]</f>
        <v>17.45</v>
      </c>
      <c r="N1363" s="6">
        <f>tbl_Sales[[#This Row],[Sales]]-tbl_Sales[[#This Row],[Total_Cost]]</f>
        <v>9.379999999999999</v>
      </c>
    </row>
    <row r="1364" spans="1:14">
      <c r="A1364" t="s">
        <v>1368</v>
      </c>
      <c r="B1364" s="4">
        <v>45061</v>
      </c>
      <c r="C1364" t="s">
        <v>7921</v>
      </c>
      <c r="D1364" t="str">
        <f>VLOOKUP(Sales_Data!$C1364,tbl_Customers[],2,FALSE)</f>
        <v>Customer_1394</v>
      </c>
      <c r="E1364" t="str">
        <f>VLOOKUP(tbl_Sales[[#This Row],[Customer_ID]],tbl_Customers[],5,0)</f>
        <v>South</v>
      </c>
      <c r="F1364" t="s">
        <v>8528</v>
      </c>
      <c r="G1364" t="str">
        <f>VLOOKUP(Sales_Data!$F1364,tbl_Products[],2,FALSE)</f>
        <v>Product_25</v>
      </c>
      <c r="H1364" t="str">
        <f>VLOOKUP(tbl_Sales[[#This Row],[Product_ID]],tbl_Products[],3,0)</f>
        <v>Electronics</v>
      </c>
      <c r="I1364">
        <v>3</v>
      </c>
      <c r="J1364" s="10">
        <f>VLOOKUP(tbl_Sales[[#This Row],[Product_ID]],tbl_Products[],4,0)</f>
        <v>48.19</v>
      </c>
      <c r="K1364" s="6">
        <v>67.290000000000006</v>
      </c>
      <c r="L1364" s="6">
        <f>tbl_Sales[[#This Row],[Price_per_Unit]]*tbl_Sales[[#This Row],[Quantity]]</f>
        <v>201.87</v>
      </c>
      <c r="M1364" s="6">
        <f>tbl_Sales[[#This Row],[Cost_per_Unit]]*tbl_Sales[[#This Row],[Quantity]]</f>
        <v>144.57</v>
      </c>
      <c r="N1364" s="6">
        <f>tbl_Sales[[#This Row],[Sales]]-tbl_Sales[[#This Row],[Total_Cost]]</f>
        <v>57.300000000000011</v>
      </c>
    </row>
    <row r="1365" spans="1:14">
      <c r="A1365" t="s">
        <v>1369</v>
      </c>
      <c r="B1365" s="4">
        <v>45226</v>
      </c>
      <c r="C1365" t="s">
        <v>7922</v>
      </c>
      <c r="D1365" t="str">
        <f>VLOOKUP(Sales_Data!$C1365,tbl_Customers[],2,FALSE)</f>
        <v>Customer_867</v>
      </c>
      <c r="E1365" t="str">
        <f>VLOOKUP(tbl_Sales[[#This Row],[Customer_ID]],tbl_Customers[],5,0)</f>
        <v>West</v>
      </c>
      <c r="F1365" t="s">
        <v>8548</v>
      </c>
      <c r="G1365" t="str">
        <f>VLOOKUP(Sales_Data!$F1365,tbl_Products[],2,FALSE)</f>
        <v>Product_1</v>
      </c>
      <c r="H1365" t="str">
        <f>VLOOKUP(tbl_Sales[[#This Row],[Product_ID]],tbl_Products[],3,0)</f>
        <v>Apparel</v>
      </c>
      <c r="I1365">
        <v>3</v>
      </c>
      <c r="J1365" s="10">
        <f>VLOOKUP(tbl_Sales[[#This Row],[Product_ID]],tbl_Products[],4,0)</f>
        <v>21.45</v>
      </c>
      <c r="K1365" s="6">
        <v>83.7</v>
      </c>
      <c r="L1365" s="6">
        <f>tbl_Sales[[#This Row],[Price_per_Unit]]*tbl_Sales[[#This Row],[Quantity]]</f>
        <v>251.10000000000002</v>
      </c>
      <c r="M1365" s="6">
        <f>tbl_Sales[[#This Row],[Cost_per_Unit]]*tbl_Sales[[#This Row],[Quantity]]</f>
        <v>64.349999999999994</v>
      </c>
      <c r="N1365" s="6">
        <f>tbl_Sales[[#This Row],[Sales]]-tbl_Sales[[#This Row],[Total_Cost]]</f>
        <v>186.75000000000003</v>
      </c>
    </row>
    <row r="1366" spans="1:14">
      <c r="A1366" t="s">
        <v>1370</v>
      </c>
      <c r="B1366" s="4">
        <v>45122</v>
      </c>
      <c r="C1366" t="s">
        <v>7690</v>
      </c>
      <c r="D1366" t="str">
        <f>VLOOKUP(Sales_Data!$C1366,tbl_Customers[],2,FALSE)</f>
        <v>Customer_568</v>
      </c>
      <c r="E1366" t="str">
        <f>VLOOKUP(tbl_Sales[[#This Row],[Customer_ID]],tbl_Customers[],5,0)</f>
        <v>South</v>
      </c>
      <c r="F1366" t="s">
        <v>8536</v>
      </c>
      <c r="G1366" t="str">
        <f>VLOOKUP(Sales_Data!$F1366,tbl_Products[],2,FALSE)</f>
        <v>Product_40</v>
      </c>
      <c r="H1366" t="str">
        <f>VLOOKUP(tbl_Sales[[#This Row],[Product_ID]],tbl_Products[],3,0)</f>
        <v>Health</v>
      </c>
      <c r="I1366">
        <v>5</v>
      </c>
      <c r="J1366" s="10">
        <f>VLOOKUP(tbl_Sales[[#This Row],[Product_ID]],tbl_Products[],4,0)</f>
        <v>30.96</v>
      </c>
      <c r="K1366" s="6">
        <v>94.04</v>
      </c>
      <c r="L1366" s="6">
        <f>tbl_Sales[[#This Row],[Price_per_Unit]]*tbl_Sales[[#This Row],[Quantity]]</f>
        <v>470.20000000000005</v>
      </c>
      <c r="M1366" s="6">
        <f>tbl_Sales[[#This Row],[Cost_per_Unit]]*tbl_Sales[[#This Row],[Quantity]]</f>
        <v>154.80000000000001</v>
      </c>
      <c r="N1366" s="6">
        <f>tbl_Sales[[#This Row],[Sales]]-tbl_Sales[[#This Row],[Total_Cost]]</f>
        <v>315.40000000000003</v>
      </c>
    </row>
    <row r="1367" spans="1:14">
      <c r="A1367" t="s">
        <v>1371</v>
      </c>
      <c r="B1367" s="4">
        <v>45253</v>
      </c>
      <c r="C1367" t="s">
        <v>7014</v>
      </c>
      <c r="D1367" t="str">
        <f>VLOOKUP(Sales_Data!$C1367,tbl_Customers[],2,FALSE)</f>
        <v>Customer_112</v>
      </c>
      <c r="E1367" t="str">
        <f>VLOOKUP(tbl_Sales[[#This Row],[Customer_ID]],tbl_Customers[],5,0)</f>
        <v>West</v>
      </c>
      <c r="F1367" t="s">
        <v>8506</v>
      </c>
      <c r="G1367" t="str">
        <f>VLOOKUP(Sales_Data!$F1367,tbl_Products[],2,FALSE)</f>
        <v>Product_43</v>
      </c>
      <c r="H1367" t="str">
        <f>VLOOKUP(tbl_Sales[[#This Row],[Product_ID]],tbl_Products[],3,0)</f>
        <v>Health</v>
      </c>
      <c r="I1367">
        <v>6</v>
      </c>
      <c r="J1367" s="10">
        <f>VLOOKUP(tbl_Sales[[#This Row],[Product_ID]],tbl_Products[],4,0)</f>
        <v>4.59</v>
      </c>
      <c r="K1367" s="6">
        <v>94.74</v>
      </c>
      <c r="L1367" s="6">
        <f>tbl_Sales[[#This Row],[Price_per_Unit]]*tbl_Sales[[#This Row],[Quantity]]</f>
        <v>568.43999999999994</v>
      </c>
      <c r="M1367" s="6">
        <f>tbl_Sales[[#This Row],[Cost_per_Unit]]*tbl_Sales[[#This Row],[Quantity]]</f>
        <v>27.54</v>
      </c>
      <c r="N1367" s="6">
        <f>tbl_Sales[[#This Row],[Sales]]-tbl_Sales[[#This Row],[Total_Cost]]</f>
        <v>540.9</v>
      </c>
    </row>
    <row r="1368" spans="1:14">
      <c r="A1368" t="s">
        <v>1372</v>
      </c>
      <c r="B1368" s="4">
        <v>45117</v>
      </c>
      <c r="C1368" t="s">
        <v>7750</v>
      </c>
      <c r="D1368" t="str">
        <f>VLOOKUP(Sales_Data!$C1368,tbl_Customers[],2,FALSE)</f>
        <v>Customer_130</v>
      </c>
      <c r="E1368" t="str">
        <f>VLOOKUP(tbl_Sales[[#This Row],[Customer_ID]],tbl_Customers[],5,0)</f>
        <v>East</v>
      </c>
      <c r="F1368" t="s">
        <v>8504</v>
      </c>
      <c r="G1368" t="str">
        <f>VLOOKUP(Sales_Data!$F1368,tbl_Products[],2,FALSE)</f>
        <v>Product_13</v>
      </c>
      <c r="H1368" t="str">
        <f>VLOOKUP(tbl_Sales[[#This Row],[Product_ID]],tbl_Products[],3,0)</f>
        <v>Toys</v>
      </c>
      <c r="I1368">
        <v>3</v>
      </c>
      <c r="J1368" s="10">
        <f>VLOOKUP(tbl_Sales[[#This Row],[Product_ID]],tbl_Products[],4,0)</f>
        <v>45.97</v>
      </c>
      <c r="K1368" s="6">
        <v>32.200000000000003</v>
      </c>
      <c r="L1368" s="6">
        <f>tbl_Sales[[#This Row],[Price_per_Unit]]*tbl_Sales[[#This Row],[Quantity]]</f>
        <v>96.600000000000009</v>
      </c>
      <c r="M1368" s="6">
        <f>tbl_Sales[[#This Row],[Cost_per_Unit]]*tbl_Sales[[#This Row],[Quantity]]</f>
        <v>137.91</v>
      </c>
      <c r="N1368" s="6">
        <f>tbl_Sales[[#This Row],[Sales]]-tbl_Sales[[#This Row],[Total_Cost]]</f>
        <v>-41.309999999999988</v>
      </c>
    </row>
    <row r="1369" spans="1:14">
      <c r="A1369" t="s">
        <v>1373</v>
      </c>
      <c r="B1369" s="4">
        <v>44982</v>
      </c>
      <c r="C1369" t="s">
        <v>7923</v>
      </c>
      <c r="D1369" t="str">
        <f>VLOOKUP(Sales_Data!$C1369,tbl_Customers[],2,FALSE)</f>
        <v>Customer_764</v>
      </c>
      <c r="E1369" t="str">
        <f>VLOOKUP(tbl_Sales[[#This Row],[Customer_ID]],tbl_Customers[],5,0)</f>
        <v>North</v>
      </c>
      <c r="F1369" t="s">
        <v>8562</v>
      </c>
      <c r="G1369" t="str">
        <f>VLOOKUP(Sales_Data!$F1369,tbl_Products[],2,FALSE)</f>
        <v>Product_48</v>
      </c>
      <c r="H1369" t="str">
        <f>VLOOKUP(tbl_Sales[[#This Row],[Product_ID]],tbl_Products[],3,0)</f>
        <v>Apparel</v>
      </c>
      <c r="I1369">
        <v>9</v>
      </c>
      <c r="J1369" s="10">
        <f>VLOOKUP(tbl_Sales[[#This Row],[Product_ID]],tbl_Products[],4,0)</f>
        <v>25.33</v>
      </c>
      <c r="K1369" s="6">
        <v>50.59</v>
      </c>
      <c r="L1369" s="6">
        <f>tbl_Sales[[#This Row],[Price_per_Unit]]*tbl_Sales[[#This Row],[Quantity]]</f>
        <v>455.31000000000006</v>
      </c>
      <c r="M1369" s="6">
        <f>tbl_Sales[[#This Row],[Cost_per_Unit]]*tbl_Sales[[#This Row],[Quantity]]</f>
        <v>227.96999999999997</v>
      </c>
      <c r="N1369" s="6">
        <f>tbl_Sales[[#This Row],[Sales]]-tbl_Sales[[#This Row],[Total_Cost]]</f>
        <v>227.34000000000009</v>
      </c>
    </row>
    <row r="1370" spans="1:14">
      <c r="A1370" t="s">
        <v>1374</v>
      </c>
      <c r="B1370" s="4">
        <v>45272</v>
      </c>
      <c r="C1370" t="s">
        <v>7924</v>
      </c>
      <c r="D1370" t="str">
        <f>VLOOKUP(Sales_Data!$C1370,tbl_Customers[],2,FALSE)</f>
        <v>Customer_708</v>
      </c>
      <c r="E1370" t="str">
        <f>VLOOKUP(tbl_Sales[[#This Row],[Customer_ID]],tbl_Customers[],5,0)</f>
        <v>East</v>
      </c>
      <c r="F1370" t="s">
        <v>8511</v>
      </c>
      <c r="G1370" t="str">
        <f>VLOOKUP(Sales_Data!$F1370,tbl_Products[],2,FALSE)</f>
        <v>Product_33</v>
      </c>
      <c r="H1370" t="str">
        <f>VLOOKUP(tbl_Sales[[#This Row],[Product_ID]],tbl_Products[],3,0)</f>
        <v>Electronics</v>
      </c>
      <c r="I1370">
        <v>3</v>
      </c>
      <c r="J1370" s="10">
        <f>VLOOKUP(tbl_Sales[[#This Row],[Product_ID]],tbl_Products[],4,0)</f>
        <v>45.26</v>
      </c>
      <c r="K1370" s="6">
        <v>59.22</v>
      </c>
      <c r="L1370" s="6">
        <f>tbl_Sales[[#This Row],[Price_per_Unit]]*tbl_Sales[[#This Row],[Quantity]]</f>
        <v>177.66</v>
      </c>
      <c r="M1370" s="6">
        <f>tbl_Sales[[#This Row],[Cost_per_Unit]]*tbl_Sales[[#This Row],[Quantity]]</f>
        <v>135.78</v>
      </c>
      <c r="N1370" s="6">
        <f>tbl_Sales[[#This Row],[Sales]]-tbl_Sales[[#This Row],[Total_Cost]]</f>
        <v>41.879999999999995</v>
      </c>
    </row>
    <row r="1371" spans="1:14">
      <c r="A1371" t="s">
        <v>1375</v>
      </c>
      <c r="B1371" s="4">
        <v>45046</v>
      </c>
      <c r="C1371" t="s">
        <v>7880</v>
      </c>
      <c r="D1371" t="str">
        <f>VLOOKUP(Sales_Data!$C1371,tbl_Customers[],2,FALSE)</f>
        <v>Customer_927</v>
      </c>
      <c r="E1371" t="str">
        <f>VLOOKUP(tbl_Sales[[#This Row],[Customer_ID]],tbl_Customers[],5,0)</f>
        <v>West</v>
      </c>
      <c r="F1371" t="s">
        <v>8501</v>
      </c>
      <c r="G1371" t="str">
        <f>VLOOKUP(Sales_Data!$F1371,tbl_Products[],2,FALSE)</f>
        <v>Product_65</v>
      </c>
      <c r="H1371" t="str">
        <f>VLOOKUP(tbl_Sales[[#This Row],[Product_ID]],tbl_Products[],3,0)</f>
        <v>Health</v>
      </c>
      <c r="I1371">
        <v>9</v>
      </c>
      <c r="J1371" s="10">
        <f>VLOOKUP(tbl_Sales[[#This Row],[Product_ID]],tbl_Products[],4,0)</f>
        <v>37.880000000000003</v>
      </c>
      <c r="K1371" s="6">
        <v>79.900000000000006</v>
      </c>
      <c r="L1371" s="6">
        <f>tbl_Sales[[#This Row],[Price_per_Unit]]*tbl_Sales[[#This Row],[Quantity]]</f>
        <v>719.1</v>
      </c>
      <c r="M1371" s="6">
        <f>tbl_Sales[[#This Row],[Cost_per_Unit]]*tbl_Sales[[#This Row],[Quantity]]</f>
        <v>340.92</v>
      </c>
      <c r="N1371" s="6">
        <f>tbl_Sales[[#This Row],[Sales]]-tbl_Sales[[#This Row],[Total_Cost]]</f>
        <v>378.18</v>
      </c>
    </row>
    <row r="1372" spans="1:14">
      <c r="A1372" t="s">
        <v>1376</v>
      </c>
      <c r="B1372" s="4">
        <v>45168</v>
      </c>
      <c r="C1372" t="s">
        <v>7925</v>
      </c>
      <c r="D1372" t="str">
        <f>VLOOKUP(Sales_Data!$C1372,tbl_Customers[],2,FALSE)</f>
        <v>Customer_996</v>
      </c>
      <c r="E1372" t="str">
        <f>VLOOKUP(tbl_Sales[[#This Row],[Customer_ID]],tbl_Customers[],5,0)</f>
        <v>West</v>
      </c>
      <c r="F1372" t="s">
        <v>8514</v>
      </c>
      <c r="G1372" t="str">
        <f>VLOOKUP(Sales_Data!$F1372,tbl_Products[],2,FALSE)</f>
        <v>Product_2</v>
      </c>
      <c r="H1372" t="str">
        <f>VLOOKUP(tbl_Sales[[#This Row],[Product_ID]],tbl_Products[],3,0)</f>
        <v>Health</v>
      </c>
      <c r="I1372">
        <v>2</v>
      </c>
      <c r="J1372" s="10">
        <f>VLOOKUP(tbl_Sales[[#This Row],[Product_ID]],tbl_Products[],4,0)</f>
        <v>12.41</v>
      </c>
      <c r="K1372" s="6">
        <v>65.64</v>
      </c>
      <c r="L1372" s="6">
        <f>tbl_Sales[[#This Row],[Price_per_Unit]]*tbl_Sales[[#This Row],[Quantity]]</f>
        <v>131.28</v>
      </c>
      <c r="M1372" s="6">
        <f>tbl_Sales[[#This Row],[Cost_per_Unit]]*tbl_Sales[[#This Row],[Quantity]]</f>
        <v>24.82</v>
      </c>
      <c r="N1372" s="6">
        <f>tbl_Sales[[#This Row],[Sales]]-tbl_Sales[[#This Row],[Total_Cost]]</f>
        <v>106.46000000000001</v>
      </c>
    </row>
    <row r="1373" spans="1:14">
      <c r="A1373" t="s">
        <v>1377</v>
      </c>
      <c r="B1373" s="4">
        <v>44939</v>
      </c>
      <c r="C1373" t="s">
        <v>7926</v>
      </c>
      <c r="D1373" t="str">
        <f>VLOOKUP(Sales_Data!$C1373,tbl_Customers[],2,FALSE)</f>
        <v>Customer_1027</v>
      </c>
      <c r="E1373" t="str">
        <f>VLOOKUP(tbl_Sales[[#This Row],[Customer_ID]],tbl_Customers[],5,0)</f>
        <v>West</v>
      </c>
      <c r="F1373" t="s">
        <v>8518</v>
      </c>
      <c r="G1373" t="str">
        <f>VLOOKUP(Sales_Data!$F1373,tbl_Products[],2,FALSE)</f>
        <v>Product_35</v>
      </c>
      <c r="H1373" t="str">
        <f>VLOOKUP(tbl_Sales[[#This Row],[Product_ID]],tbl_Products[],3,0)</f>
        <v>Toys</v>
      </c>
      <c r="I1373">
        <v>6</v>
      </c>
      <c r="J1373" s="10">
        <f>VLOOKUP(tbl_Sales[[#This Row],[Product_ID]],tbl_Products[],4,0)</f>
        <v>40.75</v>
      </c>
      <c r="K1373" s="6">
        <v>64.260000000000005</v>
      </c>
      <c r="L1373" s="6">
        <f>tbl_Sales[[#This Row],[Price_per_Unit]]*tbl_Sales[[#This Row],[Quantity]]</f>
        <v>385.56000000000006</v>
      </c>
      <c r="M1373" s="6">
        <f>tbl_Sales[[#This Row],[Cost_per_Unit]]*tbl_Sales[[#This Row],[Quantity]]</f>
        <v>244.5</v>
      </c>
      <c r="N1373" s="6">
        <f>tbl_Sales[[#This Row],[Sales]]-tbl_Sales[[#This Row],[Total_Cost]]</f>
        <v>141.06000000000006</v>
      </c>
    </row>
    <row r="1374" spans="1:14">
      <c r="A1374" t="s">
        <v>1378</v>
      </c>
      <c r="B1374" s="4">
        <v>45244</v>
      </c>
      <c r="C1374" t="s">
        <v>7554</v>
      </c>
      <c r="D1374" t="str">
        <f>VLOOKUP(Sales_Data!$C1374,tbl_Customers[],2,FALSE)</f>
        <v>Customer_1079</v>
      </c>
      <c r="E1374" t="str">
        <f>VLOOKUP(tbl_Sales[[#This Row],[Customer_ID]],tbl_Customers[],5,0)</f>
        <v>North</v>
      </c>
      <c r="F1374" t="s">
        <v>8552</v>
      </c>
      <c r="G1374" t="str">
        <f>VLOOKUP(Sales_Data!$F1374,tbl_Products[],2,FALSE)</f>
        <v>Product_5</v>
      </c>
      <c r="H1374" t="str">
        <f>VLOOKUP(tbl_Sales[[#This Row],[Product_ID]],tbl_Products[],3,0)</f>
        <v>Health</v>
      </c>
      <c r="I1374">
        <v>9</v>
      </c>
      <c r="J1374" s="10">
        <f>VLOOKUP(tbl_Sales[[#This Row],[Product_ID]],tbl_Products[],4,0)</f>
        <v>35.39</v>
      </c>
      <c r="K1374" s="6">
        <v>41.84</v>
      </c>
      <c r="L1374" s="6">
        <f>tbl_Sales[[#This Row],[Price_per_Unit]]*tbl_Sales[[#This Row],[Quantity]]</f>
        <v>376.56000000000006</v>
      </c>
      <c r="M1374" s="6">
        <f>tbl_Sales[[#This Row],[Cost_per_Unit]]*tbl_Sales[[#This Row],[Quantity]]</f>
        <v>318.51</v>
      </c>
      <c r="N1374" s="6">
        <f>tbl_Sales[[#This Row],[Sales]]-tbl_Sales[[#This Row],[Total_Cost]]</f>
        <v>58.050000000000068</v>
      </c>
    </row>
    <row r="1375" spans="1:14">
      <c r="A1375" t="s">
        <v>1379</v>
      </c>
      <c r="B1375" s="4">
        <v>45214</v>
      </c>
      <c r="C1375" t="s">
        <v>7927</v>
      </c>
      <c r="D1375" t="str">
        <f>VLOOKUP(Sales_Data!$C1375,tbl_Customers[],2,FALSE)</f>
        <v>Customer_252</v>
      </c>
      <c r="E1375" t="str">
        <f>VLOOKUP(tbl_Sales[[#This Row],[Customer_ID]],tbl_Customers[],5,0)</f>
        <v>West</v>
      </c>
      <c r="F1375" t="s">
        <v>8531</v>
      </c>
      <c r="G1375" t="str">
        <f>VLOOKUP(Sales_Data!$F1375,tbl_Products[],2,FALSE)</f>
        <v>Product_36</v>
      </c>
      <c r="H1375" t="str">
        <f>VLOOKUP(tbl_Sales[[#This Row],[Product_ID]],tbl_Products[],3,0)</f>
        <v>Home Goods</v>
      </c>
      <c r="I1375">
        <v>1</v>
      </c>
      <c r="J1375" s="10">
        <f>VLOOKUP(tbl_Sales[[#This Row],[Product_ID]],tbl_Products[],4,0)</f>
        <v>32.54</v>
      </c>
      <c r="K1375" s="6">
        <v>96.97</v>
      </c>
      <c r="L1375" s="6">
        <f>tbl_Sales[[#This Row],[Price_per_Unit]]*tbl_Sales[[#This Row],[Quantity]]</f>
        <v>96.97</v>
      </c>
      <c r="M1375" s="6">
        <f>tbl_Sales[[#This Row],[Cost_per_Unit]]*tbl_Sales[[#This Row],[Quantity]]</f>
        <v>32.54</v>
      </c>
      <c r="N1375" s="6">
        <f>tbl_Sales[[#This Row],[Sales]]-tbl_Sales[[#This Row],[Total_Cost]]</f>
        <v>64.430000000000007</v>
      </c>
    </row>
    <row r="1376" spans="1:14">
      <c r="A1376" t="s">
        <v>1380</v>
      </c>
      <c r="B1376" s="4">
        <v>45094</v>
      </c>
      <c r="C1376" t="s">
        <v>7928</v>
      </c>
      <c r="D1376" t="str">
        <f>VLOOKUP(Sales_Data!$C1376,tbl_Customers[],2,FALSE)</f>
        <v>Customer_963</v>
      </c>
      <c r="E1376" t="str">
        <f>VLOOKUP(tbl_Sales[[#This Row],[Customer_ID]],tbl_Customers[],5,0)</f>
        <v>South</v>
      </c>
      <c r="F1376" t="s">
        <v>8517</v>
      </c>
      <c r="G1376" t="str">
        <f>VLOOKUP(Sales_Data!$F1376,tbl_Products[],2,FALSE)</f>
        <v>Product_62</v>
      </c>
      <c r="H1376" t="str">
        <f>VLOOKUP(tbl_Sales[[#This Row],[Product_ID]],tbl_Products[],3,0)</f>
        <v>Health</v>
      </c>
      <c r="I1376">
        <v>8</v>
      </c>
      <c r="J1376" s="10">
        <f>VLOOKUP(tbl_Sales[[#This Row],[Product_ID]],tbl_Products[],4,0)</f>
        <v>24.52</v>
      </c>
      <c r="K1376" s="6">
        <v>67.760000000000005</v>
      </c>
      <c r="L1376" s="6">
        <f>tbl_Sales[[#This Row],[Price_per_Unit]]*tbl_Sales[[#This Row],[Quantity]]</f>
        <v>542.08000000000004</v>
      </c>
      <c r="M1376" s="6">
        <f>tbl_Sales[[#This Row],[Cost_per_Unit]]*tbl_Sales[[#This Row],[Quantity]]</f>
        <v>196.16</v>
      </c>
      <c r="N1376" s="6">
        <f>tbl_Sales[[#This Row],[Sales]]-tbl_Sales[[#This Row],[Total_Cost]]</f>
        <v>345.92000000000007</v>
      </c>
    </row>
    <row r="1377" spans="1:14">
      <c r="A1377" t="s">
        <v>1381</v>
      </c>
      <c r="B1377" s="4">
        <v>45239</v>
      </c>
      <c r="C1377" t="s">
        <v>7279</v>
      </c>
      <c r="D1377" t="str">
        <f>VLOOKUP(Sales_Data!$C1377,tbl_Customers[],2,FALSE)</f>
        <v>Customer_1454</v>
      </c>
      <c r="E1377" t="str">
        <f>VLOOKUP(tbl_Sales[[#This Row],[Customer_ID]],tbl_Customers[],5,0)</f>
        <v>North</v>
      </c>
      <c r="F1377" t="s">
        <v>8534</v>
      </c>
      <c r="G1377" t="str">
        <f>VLOOKUP(Sales_Data!$F1377,tbl_Products[],2,FALSE)</f>
        <v>Product_51</v>
      </c>
      <c r="H1377" t="str">
        <f>VLOOKUP(tbl_Sales[[#This Row],[Product_ID]],tbl_Products[],3,0)</f>
        <v>Electronics</v>
      </c>
      <c r="I1377">
        <v>4</v>
      </c>
      <c r="J1377" s="10">
        <f>VLOOKUP(tbl_Sales[[#This Row],[Product_ID]],tbl_Products[],4,0)</f>
        <v>45.1</v>
      </c>
      <c r="K1377" s="6">
        <v>16.559999999999999</v>
      </c>
      <c r="L1377" s="6">
        <f>tbl_Sales[[#This Row],[Price_per_Unit]]*tbl_Sales[[#This Row],[Quantity]]</f>
        <v>66.239999999999995</v>
      </c>
      <c r="M1377" s="6">
        <f>tbl_Sales[[#This Row],[Cost_per_Unit]]*tbl_Sales[[#This Row],[Quantity]]</f>
        <v>180.4</v>
      </c>
      <c r="N1377" s="6">
        <f>tbl_Sales[[#This Row],[Sales]]-tbl_Sales[[#This Row],[Total_Cost]]</f>
        <v>-114.16000000000001</v>
      </c>
    </row>
    <row r="1378" spans="1:14">
      <c r="A1378" t="s">
        <v>1382</v>
      </c>
      <c r="B1378" s="4">
        <v>45040</v>
      </c>
      <c r="C1378" t="s">
        <v>7929</v>
      </c>
      <c r="D1378" t="str">
        <f>VLOOKUP(Sales_Data!$C1378,tbl_Customers[],2,FALSE)</f>
        <v>Customer_1090</v>
      </c>
      <c r="E1378" t="str">
        <f>VLOOKUP(tbl_Sales[[#This Row],[Customer_ID]],tbl_Customers[],5,0)</f>
        <v>North</v>
      </c>
      <c r="F1378" t="s">
        <v>8495</v>
      </c>
      <c r="G1378" t="str">
        <f>VLOOKUP(Sales_Data!$F1378,tbl_Products[],2,FALSE)</f>
        <v>Product_6</v>
      </c>
      <c r="H1378" t="str">
        <f>VLOOKUP(tbl_Sales[[#This Row],[Product_ID]],tbl_Products[],3,0)</f>
        <v>Apparel</v>
      </c>
      <c r="I1378">
        <v>3</v>
      </c>
      <c r="J1378" s="10">
        <f>VLOOKUP(tbl_Sales[[#This Row],[Product_ID]],tbl_Products[],4,0)</f>
        <v>33.65</v>
      </c>
      <c r="K1378" s="6">
        <v>34.4</v>
      </c>
      <c r="L1378" s="6">
        <f>tbl_Sales[[#This Row],[Price_per_Unit]]*tbl_Sales[[#This Row],[Quantity]]</f>
        <v>103.19999999999999</v>
      </c>
      <c r="M1378" s="6">
        <f>tbl_Sales[[#This Row],[Cost_per_Unit]]*tbl_Sales[[#This Row],[Quantity]]</f>
        <v>100.94999999999999</v>
      </c>
      <c r="N1378" s="6">
        <f>tbl_Sales[[#This Row],[Sales]]-tbl_Sales[[#This Row],[Total_Cost]]</f>
        <v>2.25</v>
      </c>
    </row>
    <row r="1379" spans="1:14">
      <c r="A1379" t="s">
        <v>1383</v>
      </c>
      <c r="B1379" s="4">
        <v>45258</v>
      </c>
      <c r="C1379" t="s">
        <v>7640</v>
      </c>
      <c r="D1379" t="str">
        <f>VLOOKUP(Sales_Data!$C1379,tbl_Customers[],2,FALSE)</f>
        <v>Customer_1390</v>
      </c>
      <c r="E1379" t="str">
        <f>VLOOKUP(tbl_Sales[[#This Row],[Customer_ID]],tbl_Customers[],5,0)</f>
        <v>East</v>
      </c>
      <c r="F1379" t="s">
        <v>8511</v>
      </c>
      <c r="G1379" t="str">
        <f>VLOOKUP(Sales_Data!$F1379,tbl_Products[],2,FALSE)</f>
        <v>Product_33</v>
      </c>
      <c r="H1379" t="str">
        <f>VLOOKUP(tbl_Sales[[#This Row],[Product_ID]],tbl_Products[],3,0)</f>
        <v>Electronics</v>
      </c>
      <c r="I1379">
        <v>2</v>
      </c>
      <c r="J1379" s="10">
        <f>VLOOKUP(tbl_Sales[[#This Row],[Product_ID]],tbl_Products[],4,0)</f>
        <v>45.26</v>
      </c>
      <c r="K1379" s="6">
        <v>98.76</v>
      </c>
      <c r="L1379" s="6">
        <f>tbl_Sales[[#This Row],[Price_per_Unit]]*tbl_Sales[[#This Row],[Quantity]]</f>
        <v>197.52</v>
      </c>
      <c r="M1379" s="6">
        <f>tbl_Sales[[#This Row],[Cost_per_Unit]]*tbl_Sales[[#This Row],[Quantity]]</f>
        <v>90.52</v>
      </c>
      <c r="N1379" s="6">
        <f>tbl_Sales[[#This Row],[Sales]]-tbl_Sales[[#This Row],[Total_Cost]]</f>
        <v>107.00000000000001</v>
      </c>
    </row>
    <row r="1380" spans="1:14">
      <c r="A1380" t="s">
        <v>1384</v>
      </c>
      <c r="B1380" s="4">
        <v>44959</v>
      </c>
      <c r="C1380" t="s">
        <v>7423</v>
      </c>
      <c r="D1380" t="str">
        <f>VLOOKUP(Sales_Data!$C1380,tbl_Customers[],2,FALSE)</f>
        <v>Customer_1092</v>
      </c>
      <c r="E1380" t="str">
        <f>VLOOKUP(tbl_Sales[[#This Row],[Customer_ID]],tbl_Customers[],5,0)</f>
        <v>West</v>
      </c>
      <c r="F1380" t="s">
        <v>8531</v>
      </c>
      <c r="G1380" t="str">
        <f>VLOOKUP(Sales_Data!$F1380,tbl_Products[],2,FALSE)</f>
        <v>Product_36</v>
      </c>
      <c r="H1380" t="str">
        <f>VLOOKUP(tbl_Sales[[#This Row],[Product_ID]],tbl_Products[],3,0)</f>
        <v>Home Goods</v>
      </c>
      <c r="I1380">
        <v>4</v>
      </c>
      <c r="J1380" s="10">
        <f>VLOOKUP(tbl_Sales[[#This Row],[Product_ID]],tbl_Products[],4,0)</f>
        <v>32.54</v>
      </c>
      <c r="K1380" s="6">
        <v>82.01</v>
      </c>
      <c r="L1380" s="6">
        <f>tbl_Sales[[#This Row],[Price_per_Unit]]*tbl_Sales[[#This Row],[Quantity]]</f>
        <v>328.04</v>
      </c>
      <c r="M1380" s="6">
        <f>tbl_Sales[[#This Row],[Cost_per_Unit]]*tbl_Sales[[#This Row],[Quantity]]</f>
        <v>130.16</v>
      </c>
      <c r="N1380" s="6">
        <f>tbl_Sales[[#This Row],[Sales]]-tbl_Sales[[#This Row],[Total_Cost]]</f>
        <v>197.88000000000002</v>
      </c>
    </row>
    <row r="1381" spans="1:14">
      <c r="A1381" t="s">
        <v>1385</v>
      </c>
      <c r="B1381" s="4">
        <v>45252</v>
      </c>
      <c r="C1381" t="s">
        <v>7930</v>
      </c>
      <c r="D1381" t="str">
        <f>VLOOKUP(Sales_Data!$C1381,tbl_Customers[],2,FALSE)</f>
        <v>Customer_599</v>
      </c>
      <c r="E1381" t="str">
        <f>VLOOKUP(tbl_Sales[[#This Row],[Customer_ID]],tbl_Customers[],5,0)</f>
        <v>North</v>
      </c>
      <c r="F1381" t="s">
        <v>8564</v>
      </c>
      <c r="G1381" t="str">
        <f>VLOOKUP(Sales_Data!$F1381,tbl_Products[],2,FALSE)</f>
        <v>Product_8</v>
      </c>
      <c r="H1381" t="str">
        <f>VLOOKUP(tbl_Sales[[#This Row],[Product_ID]],tbl_Products[],3,0)</f>
        <v>Electronics</v>
      </c>
      <c r="I1381">
        <v>7</v>
      </c>
      <c r="J1381" s="10">
        <f>VLOOKUP(tbl_Sales[[#This Row],[Product_ID]],tbl_Products[],4,0)</f>
        <v>22.03</v>
      </c>
      <c r="K1381" s="6">
        <v>46.7</v>
      </c>
      <c r="L1381" s="6">
        <f>tbl_Sales[[#This Row],[Price_per_Unit]]*tbl_Sales[[#This Row],[Quantity]]</f>
        <v>326.90000000000003</v>
      </c>
      <c r="M1381" s="6">
        <f>tbl_Sales[[#This Row],[Cost_per_Unit]]*tbl_Sales[[#This Row],[Quantity]]</f>
        <v>154.21</v>
      </c>
      <c r="N1381" s="6">
        <f>tbl_Sales[[#This Row],[Sales]]-tbl_Sales[[#This Row],[Total_Cost]]</f>
        <v>172.69000000000003</v>
      </c>
    </row>
    <row r="1382" spans="1:14">
      <c r="A1382" t="s">
        <v>1386</v>
      </c>
      <c r="B1382" s="4">
        <v>45164</v>
      </c>
      <c r="C1382" t="s">
        <v>7020</v>
      </c>
      <c r="D1382" t="str">
        <f>VLOOKUP(Sales_Data!$C1382,tbl_Customers[],2,FALSE)</f>
        <v>Customer_926</v>
      </c>
      <c r="E1382" t="str">
        <f>VLOOKUP(tbl_Sales[[#This Row],[Customer_ID]],tbl_Customers[],5,0)</f>
        <v>East</v>
      </c>
      <c r="F1382" t="s">
        <v>8524</v>
      </c>
      <c r="G1382" t="str">
        <f>VLOOKUP(Sales_Data!$F1382,tbl_Products[],2,FALSE)</f>
        <v>Product_74</v>
      </c>
      <c r="H1382" t="str">
        <f>VLOOKUP(tbl_Sales[[#This Row],[Product_ID]],tbl_Products[],3,0)</f>
        <v>Home Goods</v>
      </c>
      <c r="I1382">
        <v>2</v>
      </c>
      <c r="J1382" s="10">
        <f>VLOOKUP(tbl_Sales[[#This Row],[Product_ID]],tbl_Products[],4,0)</f>
        <v>13.9</v>
      </c>
      <c r="K1382" s="6">
        <v>47.98</v>
      </c>
      <c r="L1382" s="6">
        <f>tbl_Sales[[#This Row],[Price_per_Unit]]*tbl_Sales[[#This Row],[Quantity]]</f>
        <v>95.96</v>
      </c>
      <c r="M1382" s="6">
        <f>tbl_Sales[[#This Row],[Cost_per_Unit]]*tbl_Sales[[#This Row],[Quantity]]</f>
        <v>27.8</v>
      </c>
      <c r="N1382" s="6">
        <f>tbl_Sales[[#This Row],[Sales]]-tbl_Sales[[#This Row],[Total_Cost]]</f>
        <v>68.16</v>
      </c>
    </row>
    <row r="1383" spans="1:14">
      <c r="A1383" t="s">
        <v>1387</v>
      </c>
      <c r="B1383" s="4">
        <v>45285</v>
      </c>
      <c r="C1383" t="s">
        <v>7427</v>
      </c>
      <c r="D1383" t="str">
        <f>VLOOKUP(Sales_Data!$C1383,tbl_Customers[],2,FALSE)</f>
        <v>Customer_1272</v>
      </c>
      <c r="E1383" t="str">
        <f>VLOOKUP(tbl_Sales[[#This Row],[Customer_ID]],tbl_Customers[],5,0)</f>
        <v>East</v>
      </c>
      <c r="F1383" t="s">
        <v>8522</v>
      </c>
      <c r="G1383" t="str">
        <f>VLOOKUP(Sales_Data!$F1383,tbl_Products[],2,FALSE)</f>
        <v>Product_4</v>
      </c>
      <c r="H1383" t="str">
        <f>VLOOKUP(tbl_Sales[[#This Row],[Product_ID]],tbl_Products[],3,0)</f>
        <v>Toys</v>
      </c>
      <c r="I1383">
        <v>3</v>
      </c>
      <c r="J1383" s="10">
        <f>VLOOKUP(tbl_Sales[[#This Row],[Product_ID]],tbl_Products[],4,0)</f>
        <v>14.75</v>
      </c>
      <c r="K1383" s="6">
        <v>48.67</v>
      </c>
      <c r="L1383" s="6">
        <f>tbl_Sales[[#This Row],[Price_per_Unit]]*tbl_Sales[[#This Row],[Quantity]]</f>
        <v>146.01</v>
      </c>
      <c r="M1383" s="6">
        <f>tbl_Sales[[#This Row],[Cost_per_Unit]]*tbl_Sales[[#This Row],[Quantity]]</f>
        <v>44.25</v>
      </c>
      <c r="N1383" s="6">
        <f>tbl_Sales[[#This Row],[Sales]]-tbl_Sales[[#This Row],[Total_Cost]]</f>
        <v>101.75999999999999</v>
      </c>
    </row>
    <row r="1384" spans="1:14">
      <c r="A1384" t="s">
        <v>1388</v>
      </c>
      <c r="B1384" s="4">
        <v>45081</v>
      </c>
      <c r="C1384" t="s">
        <v>7931</v>
      </c>
      <c r="D1384" t="str">
        <f>VLOOKUP(Sales_Data!$C1384,tbl_Customers[],2,FALSE)</f>
        <v>Customer_754</v>
      </c>
      <c r="E1384" t="str">
        <f>VLOOKUP(tbl_Sales[[#This Row],[Customer_ID]],tbl_Customers[],5,0)</f>
        <v>South</v>
      </c>
      <c r="F1384" t="s">
        <v>8493</v>
      </c>
      <c r="G1384" t="str">
        <f>VLOOKUP(Sales_Data!$F1384,tbl_Products[],2,FALSE)</f>
        <v>Product_61</v>
      </c>
      <c r="H1384" t="str">
        <f>VLOOKUP(tbl_Sales[[#This Row],[Product_ID]],tbl_Products[],3,0)</f>
        <v>Health</v>
      </c>
      <c r="I1384">
        <v>1</v>
      </c>
      <c r="J1384" s="10">
        <f>VLOOKUP(tbl_Sales[[#This Row],[Product_ID]],tbl_Products[],4,0)</f>
        <v>47.78</v>
      </c>
      <c r="K1384" s="6">
        <v>66.64</v>
      </c>
      <c r="L1384" s="6">
        <f>tbl_Sales[[#This Row],[Price_per_Unit]]*tbl_Sales[[#This Row],[Quantity]]</f>
        <v>66.64</v>
      </c>
      <c r="M1384" s="6">
        <f>tbl_Sales[[#This Row],[Cost_per_Unit]]*tbl_Sales[[#This Row],[Quantity]]</f>
        <v>47.78</v>
      </c>
      <c r="N1384" s="6">
        <f>tbl_Sales[[#This Row],[Sales]]-tbl_Sales[[#This Row],[Total_Cost]]</f>
        <v>18.86</v>
      </c>
    </row>
    <row r="1385" spans="1:14">
      <c r="A1385" t="s">
        <v>1389</v>
      </c>
      <c r="B1385" s="4">
        <v>45259</v>
      </c>
      <c r="C1385" t="s">
        <v>7932</v>
      </c>
      <c r="D1385" t="str">
        <f>VLOOKUP(Sales_Data!$C1385,tbl_Customers[],2,FALSE)</f>
        <v>Customer_1379</v>
      </c>
      <c r="E1385" t="str">
        <f>VLOOKUP(tbl_Sales[[#This Row],[Customer_ID]],tbl_Customers[],5,0)</f>
        <v>North</v>
      </c>
      <c r="F1385" t="s">
        <v>8513</v>
      </c>
      <c r="G1385" t="str">
        <f>VLOOKUP(Sales_Data!$F1385,tbl_Products[],2,FALSE)</f>
        <v>Product_59</v>
      </c>
      <c r="H1385" t="str">
        <f>VLOOKUP(tbl_Sales[[#This Row],[Product_ID]],tbl_Products[],3,0)</f>
        <v>Home Goods</v>
      </c>
      <c r="I1385">
        <v>7</v>
      </c>
      <c r="J1385" s="10">
        <f>VLOOKUP(tbl_Sales[[#This Row],[Product_ID]],tbl_Products[],4,0)</f>
        <v>40.85</v>
      </c>
      <c r="K1385" s="6">
        <v>89.96</v>
      </c>
      <c r="L1385" s="6">
        <f>tbl_Sales[[#This Row],[Price_per_Unit]]*tbl_Sales[[#This Row],[Quantity]]</f>
        <v>629.71999999999991</v>
      </c>
      <c r="M1385" s="6">
        <f>tbl_Sales[[#This Row],[Cost_per_Unit]]*tbl_Sales[[#This Row],[Quantity]]</f>
        <v>285.95</v>
      </c>
      <c r="N1385" s="6">
        <f>tbl_Sales[[#This Row],[Sales]]-tbl_Sales[[#This Row],[Total_Cost]]</f>
        <v>343.76999999999992</v>
      </c>
    </row>
    <row r="1386" spans="1:14">
      <c r="A1386" t="s">
        <v>1390</v>
      </c>
      <c r="B1386" s="4">
        <v>45136</v>
      </c>
      <c r="C1386" t="s">
        <v>7885</v>
      </c>
      <c r="D1386" t="str">
        <f>VLOOKUP(Sales_Data!$C1386,tbl_Customers[],2,FALSE)</f>
        <v>Customer_1420</v>
      </c>
      <c r="E1386" t="str">
        <f>VLOOKUP(tbl_Sales[[#This Row],[Customer_ID]],tbl_Customers[],5,0)</f>
        <v>West</v>
      </c>
      <c r="F1386" t="s">
        <v>8508</v>
      </c>
      <c r="G1386" t="str">
        <f>VLOOKUP(Sales_Data!$F1386,tbl_Products[],2,FALSE)</f>
        <v>Product_63</v>
      </c>
      <c r="H1386" t="str">
        <f>VLOOKUP(tbl_Sales[[#This Row],[Product_ID]],tbl_Products[],3,0)</f>
        <v>Electronics</v>
      </c>
      <c r="I1386">
        <v>6</v>
      </c>
      <c r="J1386" s="10">
        <f>VLOOKUP(tbl_Sales[[#This Row],[Product_ID]],tbl_Products[],4,0)</f>
        <v>40</v>
      </c>
      <c r="K1386" s="6">
        <v>66.75</v>
      </c>
      <c r="L1386" s="6">
        <f>tbl_Sales[[#This Row],[Price_per_Unit]]*tbl_Sales[[#This Row],[Quantity]]</f>
        <v>400.5</v>
      </c>
      <c r="M1386" s="6">
        <f>tbl_Sales[[#This Row],[Cost_per_Unit]]*tbl_Sales[[#This Row],[Quantity]]</f>
        <v>240</v>
      </c>
      <c r="N1386" s="6">
        <f>tbl_Sales[[#This Row],[Sales]]-tbl_Sales[[#This Row],[Total_Cost]]</f>
        <v>160.5</v>
      </c>
    </row>
    <row r="1387" spans="1:14">
      <c r="A1387" t="s">
        <v>1391</v>
      </c>
      <c r="B1387" s="4">
        <v>44986</v>
      </c>
      <c r="C1387" t="s">
        <v>7933</v>
      </c>
      <c r="D1387" t="str">
        <f>VLOOKUP(Sales_Data!$C1387,tbl_Customers[],2,FALSE)</f>
        <v>Customer_135</v>
      </c>
      <c r="E1387" t="str">
        <f>VLOOKUP(tbl_Sales[[#This Row],[Customer_ID]],tbl_Customers[],5,0)</f>
        <v>West</v>
      </c>
      <c r="F1387" t="s">
        <v>8532</v>
      </c>
      <c r="G1387" t="str">
        <f>VLOOKUP(Sales_Data!$F1387,tbl_Products[],2,FALSE)</f>
        <v>Product_23</v>
      </c>
      <c r="H1387" t="str">
        <f>VLOOKUP(tbl_Sales[[#This Row],[Product_ID]],tbl_Products[],3,0)</f>
        <v>Apparel</v>
      </c>
      <c r="I1387">
        <v>7</v>
      </c>
      <c r="J1387" s="10">
        <f>VLOOKUP(tbl_Sales[[#This Row],[Product_ID]],tbl_Products[],4,0)</f>
        <v>2.85</v>
      </c>
      <c r="K1387" s="6">
        <v>35.97</v>
      </c>
      <c r="L1387" s="6">
        <f>tbl_Sales[[#This Row],[Price_per_Unit]]*tbl_Sales[[#This Row],[Quantity]]</f>
        <v>251.79</v>
      </c>
      <c r="M1387" s="6">
        <f>tbl_Sales[[#This Row],[Cost_per_Unit]]*tbl_Sales[[#This Row],[Quantity]]</f>
        <v>19.95</v>
      </c>
      <c r="N1387" s="6">
        <f>tbl_Sales[[#This Row],[Sales]]-tbl_Sales[[#This Row],[Total_Cost]]</f>
        <v>231.84</v>
      </c>
    </row>
    <row r="1388" spans="1:14">
      <c r="A1388" t="s">
        <v>1392</v>
      </c>
      <c r="B1388" s="4">
        <v>44998</v>
      </c>
      <c r="C1388" t="s">
        <v>7508</v>
      </c>
      <c r="D1388" t="str">
        <f>VLOOKUP(Sales_Data!$C1388,tbl_Customers[],2,FALSE)</f>
        <v>Customer_386</v>
      </c>
      <c r="E1388" t="str">
        <f>VLOOKUP(tbl_Sales[[#This Row],[Customer_ID]],tbl_Customers[],5,0)</f>
        <v>South</v>
      </c>
      <c r="F1388" t="s">
        <v>8493</v>
      </c>
      <c r="G1388" t="str">
        <f>VLOOKUP(Sales_Data!$F1388,tbl_Products[],2,FALSE)</f>
        <v>Product_61</v>
      </c>
      <c r="H1388" t="str">
        <f>VLOOKUP(tbl_Sales[[#This Row],[Product_ID]],tbl_Products[],3,0)</f>
        <v>Health</v>
      </c>
      <c r="I1388">
        <v>5</v>
      </c>
      <c r="J1388" s="10">
        <f>VLOOKUP(tbl_Sales[[#This Row],[Product_ID]],tbl_Products[],4,0)</f>
        <v>47.78</v>
      </c>
      <c r="K1388" s="6">
        <v>51.71</v>
      </c>
      <c r="L1388" s="6">
        <f>tbl_Sales[[#This Row],[Price_per_Unit]]*tbl_Sales[[#This Row],[Quantity]]</f>
        <v>258.55</v>
      </c>
      <c r="M1388" s="6">
        <f>tbl_Sales[[#This Row],[Cost_per_Unit]]*tbl_Sales[[#This Row],[Quantity]]</f>
        <v>238.9</v>
      </c>
      <c r="N1388" s="6">
        <f>tbl_Sales[[#This Row],[Sales]]-tbl_Sales[[#This Row],[Total_Cost]]</f>
        <v>19.650000000000006</v>
      </c>
    </row>
    <row r="1389" spans="1:14">
      <c r="A1389" t="s">
        <v>1393</v>
      </c>
      <c r="B1389" s="4">
        <v>44950</v>
      </c>
      <c r="C1389" t="s">
        <v>7852</v>
      </c>
      <c r="D1389" t="str">
        <f>VLOOKUP(Sales_Data!$C1389,tbl_Customers[],2,FALSE)</f>
        <v>Customer_938</v>
      </c>
      <c r="E1389" t="str">
        <f>VLOOKUP(tbl_Sales[[#This Row],[Customer_ID]],tbl_Customers[],5,0)</f>
        <v>South</v>
      </c>
      <c r="F1389" t="s">
        <v>8510</v>
      </c>
      <c r="G1389" t="str">
        <f>VLOOKUP(Sales_Data!$F1389,tbl_Products[],2,FALSE)</f>
        <v>Product_70</v>
      </c>
      <c r="H1389" t="str">
        <f>VLOOKUP(tbl_Sales[[#This Row],[Product_ID]],tbl_Products[],3,0)</f>
        <v>Apparel</v>
      </c>
      <c r="I1389">
        <v>1</v>
      </c>
      <c r="J1389" s="10">
        <f>VLOOKUP(tbl_Sales[[#This Row],[Product_ID]],tbl_Products[],4,0)</f>
        <v>26.74</v>
      </c>
      <c r="K1389" s="6">
        <v>21.69</v>
      </c>
      <c r="L1389" s="6">
        <f>tbl_Sales[[#This Row],[Price_per_Unit]]*tbl_Sales[[#This Row],[Quantity]]</f>
        <v>21.69</v>
      </c>
      <c r="M1389" s="6">
        <f>tbl_Sales[[#This Row],[Cost_per_Unit]]*tbl_Sales[[#This Row],[Quantity]]</f>
        <v>26.74</v>
      </c>
      <c r="N1389" s="6">
        <f>tbl_Sales[[#This Row],[Sales]]-tbl_Sales[[#This Row],[Total_Cost]]</f>
        <v>-5.0499999999999972</v>
      </c>
    </row>
    <row r="1390" spans="1:14">
      <c r="A1390" t="s">
        <v>1394</v>
      </c>
      <c r="B1390" s="4">
        <v>44946</v>
      </c>
      <c r="C1390" t="s">
        <v>7320</v>
      </c>
      <c r="D1390" t="str">
        <f>VLOOKUP(Sales_Data!$C1390,tbl_Customers[],2,FALSE)</f>
        <v>Customer_179</v>
      </c>
      <c r="E1390" t="str">
        <f>VLOOKUP(tbl_Sales[[#This Row],[Customer_ID]],tbl_Customers[],5,0)</f>
        <v>South</v>
      </c>
      <c r="F1390" t="s">
        <v>8530</v>
      </c>
      <c r="G1390" t="str">
        <f>VLOOKUP(Sales_Data!$F1390,tbl_Products[],2,FALSE)</f>
        <v>Product_14</v>
      </c>
      <c r="H1390" t="str">
        <f>VLOOKUP(tbl_Sales[[#This Row],[Product_ID]],tbl_Products[],3,0)</f>
        <v>Toys</v>
      </c>
      <c r="I1390">
        <v>3</v>
      </c>
      <c r="J1390" s="10">
        <f>VLOOKUP(tbl_Sales[[#This Row],[Product_ID]],tbl_Products[],4,0)</f>
        <v>36.64</v>
      </c>
      <c r="K1390" s="6">
        <v>32.270000000000003</v>
      </c>
      <c r="L1390" s="6">
        <f>tbl_Sales[[#This Row],[Price_per_Unit]]*tbl_Sales[[#This Row],[Quantity]]</f>
        <v>96.81</v>
      </c>
      <c r="M1390" s="6">
        <f>tbl_Sales[[#This Row],[Cost_per_Unit]]*tbl_Sales[[#This Row],[Quantity]]</f>
        <v>109.92</v>
      </c>
      <c r="N1390" s="6">
        <f>tbl_Sales[[#This Row],[Sales]]-tbl_Sales[[#This Row],[Total_Cost]]</f>
        <v>-13.11</v>
      </c>
    </row>
    <row r="1391" spans="1:14">
      <c r="A1391" t="s">
        <v>1395</v>
      </c>
      <c r="B1391" s="4">
        <v>45082</v>
      </c>
      <c r="C1391" t="s">
        <v>7734</v>
      </c>
      <c r="D1391" t="str">
        <f>VLOOKUP(Sales_Data!$C1391,tbl_Customers[],2,FALSE)</f>
        <v>Customer_165</v>
      </c>
      <c r="E1391" t="str">
        <f>VLOOKUP(tbl_Sales[[#This Row],[Customer_ID]],tbl_Customers[],5,0)</f>
        <v>North</v>
      </c>
      <c r="F1391" t="s">
        <v>8552</v>
      </c>
      <c r="G1391" t="str">
        <f>VLOOKUP(Sales_Data!$F1391,tbl_Products[],2,FALSE)</f>
        <v>Product_5</v>
      </c>
      <c r="H1391" t="str">
        <f>VLOOKUP(tbl_Sales[[#This Row],[Product_ID]],tbl_Products[],3,0)</f>
        <v>Health</v>
      </c>
      <c r="I1391">
        <v>9</v>
      </c>
      <c r="J1391" s="10">
        <f>VLOOKUP(tbl_Sales[[#This Row],[Product_ID]],tbl_Products[],4,0)</f>
        <v>35.39</v>
      </c>
      <c r="K1391" s="6">
        <v>9.2799999999999994</v>
      </c>
      <c r="L1391" s="6">
        <f>tbl_Sales[[#This Row],[Price_per_Unit]]*tbl_Sales[[#This Row],[Quantity]]</f>
        <v>83.52</v>
      </c>
      <c r="M1391" s="6">
        <f>tbl_Sales[[#This Row],[Cost_per_Unit]]*tbl_Sales[[#This Row],[Quantity]]</f>
        <v>318.51</v>
      </c>
      <c r="N1391" s="6">
        <f>tbl_Sales[[#This Row],[Sales]]-tbl_Sales[[#This Row],[Total_Cost]]</f>
        <v>-234.99</v>
      </c>
    </row>
    <row r="1392" spans="1:14">
      <c r="A1392" t="s">
        <v>1396</v>
      </c>
      <c r="B1392" s="4">
        <v>45179</v>
      </c>
      <c r="C1392" t="s">
        <v>7934</v>
      </c>
      <c r="D1392" t="str">
        <f>VLOOKUP(Sales_Data!$C1392,tbl_Customers[],2,FALSE)</f>
        <v>Customer_801</v>
      </c>
      <c r="E1392" t="str">
        <f>VLOOKUP(tbl_Sales[[#This Row],[Customer_ID]],tbl_Customers[],5,0)</f>
        <v>South</v>
      </c>
      <c r="F1392" t="s">
        <v>8562</v>
      </c>
      <c r="G1392" t="str">
        <f>VLOOKUP(Sales_Data!$F1392,tbl_Products[],2,FALSE)</f>
        <v>Product_48</v>
      </c>
      <c r="H1392" t="str">
        <f>VLOOKUP(tbl_Sales[[#This Row],[Product_ID]],tbl_Products[],3,0)</f>
        <v>Apparel</v>
      </c>
      <c r="I1392">
        <v>6</v>
      </c>
      <c r="J1392" s="10">
        <f>VLOOKUP(tbl_Sales[[#This Row],[Product_ID]],tbl_Products[],4,0)</f>
        <v>25.33</v>
      </c>
      <c r="K1392" s="6">
        <v>35.83</v>
      </c>
      <c r="L1392" s="6">
        <f>tbl_Sales[[#This Row],[Price_per_Unit]]*tbl_Sales[[#This Row],[Quantity]]</f>
        <v>214.98</v>
      </c>
      <c r="M1392" s="6">
        <f>tbl_Sales[[#This Row],[Cost_per_Unit]]*tbl_Sales[[#This Row],[Quantity]]</f>
        <v>151.97999999999999</v>
      </c>
      <c r="N1392" s="6">
        <f>tbl_Sales[[#This Row],[Sales]]-tbl_Sales[[#This Row],[Total_Cost]]</f>
        <v>63</v>
      </c>
    </row>
    <row r="1393" spans="1:14">
      <c r="A1393" t="s">
        <v>1397</v>
      </c>
      <c r="B1393" s="4">
        <v>44986</v>
      </c>
      <c r="C1393" t="s">
        <v>7035</v>
      </c>
      <c r="D1393" t="str">
        <f>VLOOKUP(Sales_Data!$C1393,tbl_Customers[],2,FALSE)</f>
        <v>Customer_367</v>
      </c>
      <c r="E1393" t="str">
        <f>VLOOKUP(tbl_Sales[[#This Row],[Customer_ID]],tbl_Customers[],5,0)</f>
        <v>North</v>
      </c>
      <c r="F1393" t="s">
        <v>8522</v>
      </c>
      <c r="G1393" t="str">
        <f>VLOOKUP(Sales_Data!$F1393,tbl_Products[],2,FALSE)</f>
        <v>Product_4</v>
      </c>
      <c r="H1393" t="str">
        <f>VLOOKUP(tbl_Sales[[#This Row],[Product_ID]],tbl_Products[],3,0)</f>
        <v>Toys</v>
      </c>
      <c r="I1393">
        <v>8</v>
      </c>
      <c r="J1393" s="10">
        <f>VLOOKUP(tbl_Sales[[#This Row],[Product_ID]],tbl_Products[],4,0)</f>
        <v>14.75</v>
      </c>
      <c r="K1393" s="6">
        <v>74.55</v>
      </c>
      <c r="L1393" s="6">
        <f>tbl_Sales[[#This Row],[Price_per_Unit]]*tbl_Sales[[#This Row],[Quantity]]</f>
        <v>596.4</v>
      </c>
      <c r="M1393" s="6">
        <f>tbl_Sales[[#This Row],[Cost_per_Unit]]*tbl_Sales[[#This Row],[Quantity]]</f>
        <v>118</v>
      </c>
      <c r="N1393" s="6">
        <f>tbl_Sales[[#This Row],[Sales]]-tbl_Sales[[#This Row],[Total_Cost]]</f>
        <v>478.4</v>
      </c>
    </row>
    <row r="1394" spans="1:14">
      <c r="A1394" t="s">
        <v>1398</v>
      </c>
      <c r="B1394" s="4">
        <v>44976</v>
      </c>
      <c r="C1394" t="s">
        <v>7511</v>
      </c>
      <c r="D1394" t="str">
        <f>VLOOKUP(Sales_Data!$C1394,tbl_Customers[],2,FALSE)</f>
        <v>Customer_591</v>
      </c>
      <c r="E1394" t="str">
        <f>VLOOKUP(tbl_Sales[[#This Row],[Customer_ID]],tbl_Customers[],5,0)</f>
        <v>South</v>
      </c>
      <c r="F1394" t="s">
        <v>8542</v>
      </c>
      <c r="G1394" t="str">
        <f>VLOOKUP(Sales_Data!$F1394,tbl_Products[],2,FALSE)</f>
        <v>Product_20</v>
      </c>
      <c r="H1394" t="str">
        <f>VLOOKUP(tbl_Sales[[#This Row],[Product_ID]],tbl_Products[],3,0)</f>
        <v>Electronics</v>
      </c>
      <c r="I1394">
        <v>6</v>
      </c>
      <c r="J1394" s="10">
        <f>VLOOKUP(tbl_Sales[[#This Row],[Product_ID]],tbl_Products[],4,0)</f>
        <v>19.98</v>
      </c>
      <c r="K1394" s="6">
        <v>52.68</v>
      </c>
      <c r="L1394" s="6">
        <f>tbl_Sales[[#This Row],[Price_per_Unit]]*tbl_Sales[[#This Row],[Quantity]]</f>
        <v>316.08</v>
      </c>
      <c r="M1394" s="6">
        <f>tbl_Sales[[#This Row],[Cost_per_Unit]]*tbl_Sales[[#This Row],[Quantity]]</f>
        <v>119.88</v>
      </c>
      <c r="N1394" s="6">
        <f>tbl_Sales[[#This Row],[Sales]]-tbl_Sales[[#This Row],[Total_Cost]]</f>
        <v>196.2</v>
      </c>
    </row>
    <row r="1395" spans="1:14">
      <c r="A1395" t="s">
        <v>1399</v>
      </c>
      <c r="B1395" s="4">
        <v>45047</v>
      </c>
      <c r="C1395" t="s">
        <v>7596</v>
      </c>
      <c r="D1395" t="str">
        <f>VLOOKUP(Sales_Data!$C1395,tbl_Customers[],2,FALSE)</f>
        <v>Customer_158</v>
      </c>
      <c r="E1395" t="str">
        <f>VLOOKUP(tbl_Sales[[#This Row],[Customer_ID]],tbl_Customers[],5,0)</f>
        <v>East</v>
      </c>
      <c r="F1395" t="s">
        <v>8532</v>
      </c>
      <c r="G1395" t="str">
        <f>VLOOKUP(Sales_Data!$F1395,tbl_Products[],2,FALSE)</f>
        <v>Product_23</v>
      </c>
      <c r="H1395" t="str">
        <f>VLOOKUP(tbl_Sales[[#This Row],[Product_ID]],tbl_Products[],3,0)</f>
        <v>Apparel</v>
      </c>
      <c r="I1395">
        <v>6</v>
      </c>
      <c r="J1395" s="10">
        <f>VLOOKUP(tbl_Sales[[#This Row],[Product_ID]],tbl_Products[],4,0)</f>
        <v>2.85</v>
      </c>
      <c r="K1395" s="6">
        <v>63.92</v>
      </c>
      <c r="L1395" s="6">
        <f>tbl_Sales[[#This Row],[Price_per_Unit]]*tbl_Sales[[#This Row],[Quantity]]</f>
        <v>383.52</v>
      </c>
      <c r="M1395" s="6">
        <f>tbl_Sales[[#This Row],[Cost_per_Unit]]*tbl_Sales[[#This Row],[Quantity]]</f>
        <v>17.100000000000001</v>
      </c>
      <c r="N1395" s="6">
        <f>tbl_Sales[[#This Row],[Sales]]-tbl_Sales[[#This Row],[Total_Cost]]</f>
        <v>366.41999999999996</v>
      </c>
    </row>
    <row r="1396" spans="1:14">
      <c r="A1396" t="s">
        <v>1400</v>
      </c>
      <c r="B1396" s="4">
        <v>45202</v>
      </c>
      <c r="C1396" t="s">
        <v>7131</v>
      </c>
      <c r="D1396" t="str">
        <f>VLOOKUP(Sales_Data!$C1396,tbl_Customers[],2,FALSE)</f>
        <v>Customer_224</v>
      </c>
      <c r="E1396" t="str">
        <f>VLOOKUP(tbl_Sales[[#This Row],[Customer_ID]],tbl_Customers[],5,0)</f>
        <v>North</v>
      </c>
      <c r="F1396" t="s">
        <v>8563</v>
      </c>
      <c r="G1396" t="str">
        <f>VLOOKUP(Sales_Data!$F1396,tbl_Products[],2,FALSE)</f>
        <v>Product_17</v>
      </c>
      <c r="H1396" t="str">
        <f>VLOOKUP(tbl_Sales[[#This Row],[Product_ID]],tbl_Products[],3,0)</f>
        <v>Toys</v>
      </c>
      <c r="I1396">
        <v>7</v>
      </c>
      <c r="J1396" s="10">
        <f>VLOOKUP(tbl_Sales[[#This Row],[Product_ID]],tbl_Products[],4,0)</f>
        <v>36.229999999999997</v>
      </c>
      <c r="K1396" s="6">
        <v>63.36</v>
      </c>
      <c r="L1396" s="6">
        <f>tbl_Sales[[#This Row],[Price_per_Unit]]*tbl_Sales[[#This Row],[Quantity]]</f>
        <v>443.52</v>
      </c>
      <c r="M1396" s="6">
        <f>tbl_Sales[[#This Row],[Cost_per_Unit]]*tbl_Sales[[#This Row],[Quantity]]</f>
        <v>253.60999999999999</v>
      </c>
      <c r="N1396" s="6">
        <f>tbl_Sales[[#This Row],[Sales]]-tbl_Sales[[#This Row],[Total_Cost]]</f>
        <v>189.91</v>
      </c>
    </row>
    <row r="1397" spans="1:14">
      <c r="A1397" t="s">
        <v>1401</v>
      </c>
      <c r="B1397" s="4">
        <v>44996</v>
      </c>
      <c r="C1397" t="s">
        <v>7790</v>
      </c>
      <c r="D1397" t="str">
        <f>VLOOKUP(Sales_Data!$C1397,tbl_Customers[],2,FALSE)</f>
        <v>Customer_338</v>
      </c>
      <c r="E1397" t="str">
        <f>VLOOKUP(tbl_Sales[[#This Row],[Customer_ID]],tbl_Customers[],5,0)</f>
        <v>South</v>
      </c>
      <c r="F1397" t="s">
        <v>8551</v>
      </c>
      <c r="G1397" t="str">
        <f>VLOOKUP(Sales_Data!$F1397,tbl_Products[],2,FALSE)</f>
        <v>Product_11</v>
      </c>
      <c r="H1397" t="str">
        <f>VLOOKUP(tbl_Sales[[#This Row],[Product_ID]],tbl_Products[],3,0)</f>
        <v>Health</v>
      </c>
      <c r="I1397">
        <v>1</v>
      </c>
      <c r="J1397" s="10">
        <f>VLOOKUP(tbl_Sales[[#This Row],[Product_ID]],tbl_Products[],4,0)</f>
        <v>11.76</v>
      </c>
      <c r="K1397" s="6">
        <v>82.78</v>
      </c>
      <c r="L1397" s="6">
        <f>tbl_Sales[[#This Row],[Price_per_Unit]]*tbl_Sales[[#This Row],[Quantity]]</f>
        <v>82.78</v>
      </c>
      <c r="M1397" s="6">
        <f>tbl_Sales[[#This Row],[Cost_per_Unit]]*tbl_Sales[[#This Row],[Quantity]]</f>
        <v>11.76</v>
      </c>
      <c r="N1397" s="6">
        <f>tbl_Sales[[#This Row],[Sales]]-tbl_Sales[[#This Row],[Total_Cost]]</f>
        <v>71.02</v>
      </c>
    </row>
    <row r="1398" spans="1:14">
      <c r="A1398" t="s">
        <v>1402</v>
      </c>
      <c r="B1398" s="4">
        <v>45125</v>
      </c>
      <c r="C1398" t="s">
        <v>7935</v>
      </c>
      <c r="D1398" t="str">
        <f>VLOOKUP(Sales_Data!$C1398,tbl_Customers[],2,FALSE)</f>
        <v>Customer_566</v>
      </c>
      <c r="E1398" t="str">
        <f>VLOOKUP(tbl_Sales[[#This Row],[Customer_ID]],tbl_Customers[],5,0)</f>
        <v>West</v>
      </c>
      <c r="F1398" t="s">
        <v>8535</v>
      </c>
      <c r="G1398" t="str">
        <f>VLOOKUP(Sales_Data!$F1398,tbl_Products[],2,FALSE)</f>
        <v>Product_54</v>
      </c>
      <c r="H1398" t="str">
        <f>VLOOKUP(tbl_Sales[[#This Row],[Product_ID]],tbl_Products[],3,0)</f>
        <v>Apparel</v>
      </c>
      <c r="I1398">
        <v>8</v>
      </c>
      <c r="J1398" s="10">
        <f>VLOOKUP(tbl_Sales[[#This Row],[Product_ID]],tbl_Products[],4,0)</f>
        <v>1.35</v>
      </c>
      <c r="K1398" s="6">
        <v>48.88</v>
      </c>
      <c r="L1398" s="6">
        <f>tbl_Sales[[#This Row],[Price_per_Unit]]*tbl_Sales[[#This Row],[Quantity]]</f>
        <v>391.04</v>
      </c>
      <c r="M1398" s="6">
        <f>tbl_Sales[[#This Row],[Cost_per_Unit]]*tbl_Sales[[#This Row],[Quantity]]</f>
        <v>10.8</v>
      </c>
      <c r="N1398" s="6">
        <f>tbl_Sales[[#This Row],[Sales]]-tbl_Sales[[#This Row],[Total_Cost]]</f>
        <v>380.24</v>
      </c>
    </row>
    <row r="1399" spans="1:14">
      <c r="A1399" t="s">
        <v>1403</v>
      </c>
      <c r="B1399" s="4">
        <v>45159</v>
      </c>
      <c r="C1399" t="s">
        <v>7290</v>
      </c>
      <c r="D1399" t="str">
        <f>VLOOKUP(Sales_Data!$C1399,tbl_Customers[],2,FALSE)</f>
        <v>Customer_230</v>
      </c>
      <c r="E1399" t="str">
        <f>VLOOKUP(tbl_Sales[[#This Row],[Customer_ID]],tbl_Customers[],5,0)</f>
        <v>West</v>
      </c>
      <c r="F1399" t="s">
        <v>8539</v>
      </c>
      <c r="G1399" t="str">
        <f>VLOOKUP(Sales_Data!$F1399,tbl_Products[],2,FALSE)</f>
        <v>Product_16</v>
      </c>
      <c r="H1399" t="str">
        <f>VLOOKUP(tbl_Sales[[#This Row],[Product_ID]],tbl_Products[],3,0)</f>
        <v>Home Goods</v>
      </c>
      <c r="I1399">
        <v>9</v>
      </c>
      <c r="J1399" s="10">
        <f>VLOOKUP(tbl_Sales[[#This Row],[Product_ID]],tbl_Products[],4,0)</f>
        <v>15.25</v>
      </c>
      <c r="K1399" s="6">
        <v>16.47</v>
      </c>
      <c r="L1399" s="6">
        <f>tbl_Sales[[#This Row],[Price_per_Unit]]*tbl_Sales[[#This Row],[Quantity]]</f>
        <v>148.22999999999999</v>
      </c>
      <c r="M1399" s="6">
        <f>tbl_Sales[[#This Row],[Cost_per_Unit]]*tbl_Sales[[#This Row],[Quantity]]</f>
        <v>137.25</v>
      </c>
      <c r="N1399" s="6">
        <f>tbl_Sales[[#This Row],[Sales]]-tbl_Sales[[#This Row],[Total_Cost]]</f>
        <v>10.97999999999999</v>
      </c>
    </row>
    <row r="1400" spans="1:14">
      <c r="A1400" t="s">
        <v>1404</v>
      </c>
      <c r="B1400" s="4">
        <v>45116</v>
      </c>
      <c r="C1400" t="s">
        <v>7936</v>
      </c>
      <c r="D1400" t="str">
        <f>VLOOKUP(Sales_Data!$C1400,tbl_Customers[],2,FALSE)</f>
        <v>Customer_1428</v>
      </c>
      <c r="E1400" t="str">
        <f>VLOOKUP(tbl_Sales[[#This Row],[Customer_ID]],tbl_Customers[],5,0)</f>
        <v>North</v>
      </c>
      <c r="F1400" t="s">
        <v>8564</v>
      </c>
      <c r="G1400" t="str">
        <f>VLOOKUP(Sales_Data!$F1400,tbl_Products[],2,FALSE)</f>
        <v>Product_8</v>
      </c>
      <c r="H1400" t="str">
        <f>VLOOKUP(tbl_Sales[[#This Row],[Product_ID]],tbl_Products[],3,0)</f>
        <v>Electronics</v>
      </c>
      <c r="I1400">
        <v>8</v>
      </c>
      <c r="J1400" s="10">
        <f>VLOOKUP(tbl_Sales[[#This Row],[Product_ID]],tbl_Products[],4,0)</f>
        <v>22.03</v>
      </c>
      <c r="K1400" s="6">
        <v>64.849999999999994</v>
      </c>
      <c r="L1400" s="6">
        <f>tbl_Sales[[#This Row],[Price_per_Unit]]*tbl_Sales[[#This Row],[Quantity]]</f>
        <v>518.79999999999995</v>
      </c>
      <c r="M1400" s="6">
        <f>tbl_Sales[[#This Row],[Cost_per_Unit]]*tbl_Sales[[#This Row],[Quantity]]</f>
        <v>176.24</v>
      </c>
      <c r="N1400" s="6">
        <f>tbl_Sales[[#This Row],[Sales]]-tbl_Sales[[#This Row],[Total_Cost]]</f>
        <v>342.55999999999995</v>
      </c>
    </row>
    <row r="1401" spans="1:14">
      <c r="A1401" t="s">
        <v>1405</v>
      </c>
      <c r="B1401" s="4">
        <v>45270</v>
      </c>
      <c r="C1401" t="s">
        <v>7118</v>
      </c>
      <c r="D1401" t="str">
        <f>VLOOKUP(Sales_Data!$C1401,tbl_Customers[],2,FALSE)</f>
        <v>Customer_304</v>
      </c>
      <c r="E1401" t="str">
        <f>VLOOKUP(tbl_Sales[[#This Row],[Customer_ID]],tbl_Customers[],5,0)</f>
        <v>East</v>
      </c>
      <c r="F1401" t="s">
        <v>8559</v>
      </c>
      <c r="G1401" t="str">
        <f>VLOOKUP(Sales_Data!$F1401,tbl_Products[],2,FALSE)</f>
        <v>Product_57</v>
      </c>
      <c r="H1401" t="str">
        <f>VLOOKUP(tbl_Sales[[#This Row],[Product_ID]],tbl_Products[],3,0)</f>
        <v>Toys</v>
      </c>
      <c r="I1401">
        <v>8</v>
      </c>
      <c r="J1401" s="10">
        <f>VLOOKUP(tbl_Sales[[#This Row],[Product_ID]],tbl_Products[],4,0)</f>
        <v>31.85</v>
      </c>
      <c r="K1401" s="6">
        <v>16.190000000000001</v>
      </c>
      <c r="L1401" s="6">
        <f>tbl_Sales[[#This Row],[Price_per_Unit]]*tbl_Sales[[#This Row],[Quantity]]</f>
        <v>129.52000000000001</v>
      </c>
      <c r="M1401" s="6">
        <f>tbl_Sales[[#This Row],[Cost_per_Unit]]*tbl_Sales[[#This Row],[Quantity]]</f>
        <v>254.8</v>
      </c>
      <c r="N1401" s="6">
        <f>tbl_Sales[[#This Row],[Sales]]-tbl_Sales[[#This Row],[Total_Cost]]</f>
        <v>-125.28</v>
      </c>
    </row>
    <row r="1402" spans="1:14">
      <c r="A1402" t="s">
        <v>1406</v>
      </c>
      <c r="B1402" s="4">
        <v>45283</v>
      </c>
      <c r="C1402" t="s">
        <v>7190</v>
      </c>
      <c r="D1402" t="str">
        <f>VLOOKUP(Sales_Data!$C1402,tbl_Customers[],2,FALSE)</f>
        <v>Customer_1017</v>
      </c>
      <c r="E1402" t="str">
        <f>VLOOKUP(tbl_Sales[[#This Row],[Customer_ID]],tbl_Customers[],5,0)</f>
        <v>North</v>
      </c>
      <c r="F1402" t="s">
        <v>8564</v>
      </c>
      <c r="G1402" t="str">
        <f>VLOOKUP(Sales_Data!$F1402,tbl_Products[],2,FALSE)</f>
        <v>Product_8</v>
      </c>
      <c r="H1402" t="str">
        <f>VLOOKUP(tbl_Sales[[#This Row],[Product_ID]],tbl_Products[],3,0)</f>
        <v>Electronics</v>
      </c>
      <c r="I1402">
        <v>1</v>
      </c>
      <c r="J1402" s="10">
        <f>VLOOKUP(tbl_Sales[[#This Row],[Product_ID]],tbl_Products[],4,0)</f>
        <v>22.03</v>
      </c>
      <c r="K1402" s="6">
        <v>6.89</v>
      </c>
      <c r="L1402" s="6">
        <f>tbl_Sales[[#This Row],[Price_per_Unit]]*tbl_Sales[[#This Row],[Quantity]]</f>
        <v>6.89</v>
      </c>
      <c r="M1402" s="6">
        <f>tbl_Sales[[#This Row],[Cost_per_Unit]]*tbl_Sales[[#This Row],[Quantity]]</f>
        <v>22.03</v>
      </c>
      <c r="N1402" s="6">
        <f>tbl_Sales[[#This Row],[Sales]]-tbl_Sales[[#This Row],[Total_Cost]]</f>
        <v>-15.14</v>
      </c>
    </row>
    <row r="1403" spans="1:14">
      <c r="A1403" t="s">
        <v>1407</v>
      </c>
      <c r="B1403" s="4">
        <v>45203</v>
      </c>
      <c r="C1403" t="s">
        <v>7937</v>
      </c>
      <c r="D1403" t="str">
        <f>VLOOKUP(Sales_Data!$C1403,tbl_Customers[],2,FALSE)</f>
        <v>Customer_309</v>
      </c>
      <c r="E1403" t="str">
        <f>VLOOKUP(tbl_Sales[[#This Row],[Customer_ID]],tbl_Customers[],5,0)</f>
        <v>West</v>
      </c>
      <c r="F1403" t="s">
        <v>8560</v>
      </c>
      <c r="G1403" t="str">
        <f>VLOOKUP(Sales_Data!$F1403,tbl_Products[],2,FALSE)</f>
        <v>Product_41</v>
      </c>
      <c r="H1403" t="str">
        <f>VLOOKUP(tbl_Sales[[#This Row],[Product_ID]],tbl_Products[],3,0)</f>
        <v>Home Goods</v>
      </c>
      <c r="I1403">
        <v>9</v>
      </c>
      <c r="J1403" s="10">
        <f>VLOOKUP(tbl_Sales[[#This Row],[Product_ID]],tbl_Products[],4,0)</f>
        <v>31.5</v>
      </c>
      <c r="K1403" s="6">
        <v>15.76</v>
      </c>
      <c r="L1403" s="6">
        <f>tbl_Sales[[#This Row],[Price_per_Unit]]*tbl_Sales[[#This Row],[Quantity]]</f>
        <v>141.84</v>
      </c>
      <c r="M1403" s="6">
        <f>tbl_Sales[[#This Row],[Cost_per_Unit]]*tbl_Sales[[#This Row],[Quantity]]</f>
        <v>283.5</v>
      </c>
      <c r="N1403" s="6">
        <f>tbl_Sales[[#This Row],[Sales]]-tbl_Sales[[#This Row],[Total_Cost]]</f>
        <v>-141.66</v>
      </c>
    </row>
    <row r="1404" spans="1:14">
      <c r="A1404" t="s">
        <v>1408</v>
      </c>
      <c r="B1404" s="4">
        <v>45141</v>
      </c>
      <c r="C1404" t="s">
        <v>7938</v>
      </c>
      <c r="D1404" t="str">
        <f>VLOOKUP(Sales_Data!$C1404,tbl_Customers[],2,FALSE)</f>
        <v>Customer_419</v>
      </c>
      <c r="E1404" t="str">
        <f>VLOOKUP(tbl_Sales[[#This Row],[Customer_ID]],tbl_Customers[],5,0)</f>
        <v>North</v>
      </c>
      <c r="F1404" t="s">
        <v>8504</v>
      </c>
      <c r="G1404" t="str">
        <f>VLOOKUP(Sales_Data!$F1404,tbl_Products[],2,FALSE)</f>
        <v>Product_13</v>
      </c>
      <c r="H1404" t="str">
        <f>VLOOKUP(tbl_Sales[[#This Row],[Product_ID]],tbl_Products[],3,0)</f>
        <v>Toys</v>
      </c>
      <c r="I1404">
        <v>6</v>
      </c>
      <c r="J1404" s="10">
        <f>VLOOKUP(tbl_Sales[[#This Row],[Product_ID]],tbl_Products[],4,0)</f>
        <v>45.97</v>
      </c>
      <c r="K1404" s="6">
        <v>60.39</v>
      </c>
      <c r="L1404" s="6">
        <f>tbl_Sales[[#This Row],[Price_per_Unit]]*tbl_Sales[[#This Row],[Quantity]]</f>
        <v>362.34000000000003</v>
      </c>
      <c r="M1404" s="6">
        <f>tbl_Sales[[#This Row],[Cost_per_Unit]]*tbl_Sales[[#This Row],[Quantity]]</f>
        <v>275.82</v>
      </c>
      <c r="N1404" s="6">
        <f>tbl_Sales[[#This Row],[Sales]]-tbl_Sales[[#This Row],[Total_Cost]]</f>
        <v>86.520000000000039</v>
      </c>
    </row>
    <row r="1405" spans="1:14">
      <c r="A1405" t="s">
        <v>1409</v>
      </c>
      <c r="B1405" s="4">
        <v>45227</v>
      </c>
      <c r="C1405" t="s">
        <v>7324</v>
      </c>
      <c r="D1405" t="str">
        <f>VLOOKUP(Sales_Data!$C1405,tbl_Customers[],2,FALSE)</f>
        <v>Customer_1067</v>
      </c>
      <c r="E1405" t="str">
        <f>VLOOKUP(tbl_Sales[[#This Row],[Customer_ID]],tbl_Customers[],5,0)</f>
        <v>North</v>
      </c>
      <c r="F1405" t="s">
        <v>8510</v>
      </c>
      <c r="G1405" t="str">
        <f>VLOOKUP(Sales_Data!$F1405,tbl_Products[],2,FALSE)</f>
        <v>Product_70</v>
      </c>
      <c r="H1405" t="str">
        <f>VLOOKUP(tbl_Sales[[#This Row],[Product_ID]],tbl_Products[],3,0)</f>
        <v>Apparel</v>
      </c>
      <c r="I1405">
        <v>9</v>
      </c>
      <c r="J1405" s="10">
        <f>VLOOKUP(tbl_Sales[[#This Row],[Product_ID]],tbl_Products[],4,0)</f>
        <v>26.74</v>
      </c>
      <c r="K1405" s="6">
        <v>43.63</v>
      </c>
      <c r="L1405" s="6">
        <f>tbl_Sales[[#This Row],[Price_per_Unit]]*tbl_Sales[[#This Row],[Quantity]]</f>
        <v>392.67</v>
      </c>
      <c r="M1405" s="6">
        <f>tbl_Sales[[#This Row],[Cost_per_Unit]]*tbl_Sales[[#This Row],[Quantity]]</f>
        <v>240.66</v>
      </c>
      <c r="N1405" s="6">
        <f>tbl_Sales[[#This Row],[Sales]]-tbl_Sales[[#This Row],[Total_Cost]]</f>
        <v>152.01000000000002</v>
      </c>
    </row>
    <row r="1406" spans="1:14">
      <c r="A1406" t="s">
        <v>1410</v>
      </c>
      <c r="B1406" s="4">
        <v>45006</v>
      </c>
      <c r="C1406" t="s">
        <v>7244</v>
      </c>
      <c r="D1406" t="str">
        <f>VLOOKUP(Sales_Data!$C1406,tbl_Customers[],2,FALSE)</f>
        <v>Customer_1285</v>
      </c>
      <c r="E1406" t="str">
        <f>VLOOKUP(tbl_Sales[[#This Row],[Customer_ID]],tbl_Customers[],5,0)</f>
        <v>North</v>
      </c>
      <c r="F1406" t="s">
        <v>8531</v>
      </c>
      <c r="G1406" t="str">
        <f>VLOOKUP(Sales_Data!$F1406,tbl_Products[],2,FALSE)</f>
        <v>Product_36</v>
      </c>
      <c r="H1406" t="str">
        <f>VLOOKUP(tbl_Sales[[#This Row],[Product_ID]],tbl_Products[],3,0)</f>
        <v>Home Goods</v>
      </c>
      <c r="I1406">
        <v>4</v>
      </c>
      <c r="J1406" s="10">
        <f>VLOOKUP(tbl_Sales[[#This Row],[Product_ID]],tbl_Products[],4,0)</f>
        <v>32.54</v>
      </c>
      <c r="K1406" s="6">
        <v>99.22</v>
      </c>
      <c r="L1406" s="6">
        <f>tbl_Sales[[#This Row],[Price_per_Unit]]*tbl_Sales[[#This Row],[Quantity]]</f>
        <v>396.88</v>
      </c>
      <c r="M1406" s="6">
        <f>tbl_Sales[[#This Row],[Cost_per_Unit]]*tbl_Sales[[#This Row],[Quantity]]</f>
        <v>130.16</v>
      </c>
      <c r="N1406" s="6">
        <f>tbl_Sales[[#This Row],[Sales]]-tbl_Sales[[#This Row],[Total_Cost]]</f>
        <v>266.72000000000003</v>
      </c>
    </row>
    <row r="1407" spans="1:14">
      <c r="A1407" t="s">
        <v>1411</v>
      </c>
      <c r="B1407" s="4">
        <v>45139</v>
      </c>
      <c r="C1407" t="s">
        <v>7327</v>
      </c>
      <c r="D1407" t="str">
        <f>VLOOKUP(Sales_Data!$C1407,tbl_Customers[],2,FALSE)</f>
        <v>Customer_47</v>
      </c>
      <c r="E1407" t="str">
        <f>VLOOKUP(tbl_Sales[[#This Row],[Customer_ID]],tbl_Customers[],5,0)</f>
        <v>East</v>
      </c>
      <c r="F1407" t="s">
        <v>8528</v>
      </c>
      <c r="G1407" t="str">
        <f>VLOOKUP(Sales_Data!$F1407,tbl_Products[],2,FALSE)</f>
        <v>Product_25</v>
      </c>
      <c r="H1407" t="str">
        <f>VLOOKUP(tbl_Sales[[#This Row],[Product_ID]],tbl_Products[],3,0)</f>
        <v>Electronics</v>
      </c>
      <c r="I1407">
        <v>8</v>
      </c>
      <c r="J1407" s="10">
        <f>VLOOKUP(tbl_Sales[[#This Row],[Product_ID]],tbl_Products[],4,0)</f>
        <v>48.19</v>
      </c>
      <c r="K1407" s="6">
        <v>26.45</v>
      </c>
      <c r="L1407" s="6">
        <f>tbl_Sales[[#This Row],[Price_per_Unit]]*tbl_Sales[[#This Row],[Quantity]]</f>
        <v>211.6</v>
      </c>
      <c r="M1407" s="6">
        <f>tbl_Sales[[#This Row],[Cost_per_Unit]]*tbl_Sales[[#This Row],[Quantity]]</f>
        <v>385.52</v>
      </c>
      <c r="N1407" s="6">
        <f>tbl_Sales[[#This Row],[Sales]]-tbl_Sales[[#This Row],[Total_Cost]]</f>
        <v>-173.92</v>
      </c>
    </row>
    <row r="1408" spans="1:14">
      <c r="A1408" t="s">
        <v>1412</v>
      </c>
      <c r="B1408" s="4">
        <v>45262</v>
      </c>
      <c r="C1408" t="s">
        <v>7939</v>
      </c>
      <c r="D1408" t="str">
        <f>VLOOKUP(Sales_Data!$C1408,tbl_Customers[],2,FALSE)</f>
        <v>Customer_601</v>
      </c>
      <c r="E1408" t="str">
        <f>VLOOKUP(tbl_Sales[[#This Row],[Customer_ID]],tbl_Customers[],5,0)</f>
        <v>South</v>
      </c>
      <c r="F1408" t="s">
        <v>8496</v>
      </c>
      <c r="G1408" t="str">
        <f>VLOOKUP(Sales_Data!$F1408,tbl_Products[],2,FALSE)</f>
        <v>Product_3</v>
      </c>
      <c r="H1408" t="str">
        <f>VLOOKUP(tbl_Sales[[#This Row],[Product_ID]],tbl_Products[],3,0)</f>
        <v>Health</v>
      </c>
      <c r="I1408">
        <v>8</v>
      </c>
      <c r="J1408" s="10">
        <f>VLOOKUP(tbl_Sales[[#This Row],[Product_ID]],tbl_Products[],4,0)</f>
        <v>28.91</v>
      </c>
      <c r="K1408" s="6">
        <v>12.89</v>
      </c>
      <c r="L1408" s="6">
        <f>tbl_Sales[[#This Row],[Price_per_Unit]]*tbl_Sales[[#This Row],[Quantity]]</f>
        <v>103.12</v>
      </c>
      <c r="M1408" s="6">
        <f>tbl_Sales[[#This Row],[Cost_per_Unit]]*tbl_Sales[[#This Row],[Quantity]]</f>
        <v>231.28</v>
      </c>
      <c r="N1408" s="6">
        <f>tbl_Sales[[#This Row],[Sales]]-tbl_Sales[[#This Row],[Total_Cost]]</f>
        <v>-128.16</v>
      </c>
    </row>
    <row r="1409" spans="1:14">
      <c r="A1409" t="s">
        <v>1413</v>
      </c>
      <c r="B1409" s="4">
        <v>44977</v>
      </c>
      <c r="C1409" t="s">
        <v>7132</v>
      </c>
      <c r="D1409" t="str">
        <f>VLOOKUP(Sales_Data!$C1409,tbl_Customers[],2,FALSE)</f>
        <v>Customer_854</v>
      </c>
      <c r="E1409" t="str">
        <f>VLOOKUP(tbl_Sales[[#This Row],[Customer_ID]],tbl_Customers[],5,0)</f>
        <v>East</v>
      </c>
      <c r="F1409" t="s">
        <v>8506</v>
      </c>
      <c r="G1409" t="str">
        <f>VLOOKUP(Sales_Data!$F1409,tbl_Products[],2,FALSE)</f>
        <v>Product_43</v>
      </c>
      <c r="H1409" t="str">
        <f>VLOOKUP(tbl_Sales[[#This Row],[Product_ID]],tbl_Products[],3,0)</f>
        <v>Health</v>
      </c>
      <c r="I1409">
        <v>1</v>
      </c>
      <c r="J1409" s="10">
        <f>VLOOKUP(tbl_Sales[[#This Row],[Product_ID]],tbl_Products[],4,0)</f>
        <v>4.59</v>
      </c>
      <c r="K1409" s="6">
        <v>78.78</v>
      </c>
      <c r="L1409" s="6">
        <f>tbl_Sales[[#This Row],[Price_per_Unit]]*tbl_Sales[[#This Row],[Quantity]]</f>
        <v>78.78</v>
      </c>
      <c r="M1409" s="6">
        <f>tbl_Sales[[#This Row],[Cost_per_Unit]]*tbl_Sales[[#This Row],[Quantity]]</f>
        <v>4.59</v>
      </c>
      <c r="N1409" s="6">
        <f>tbl_Sales[[#This Row],[Sales]]-tbl_Sales[[#This Row],[Total_Cost]]</f>
        <v>74.19</v>
      </c>
    </row>
    <row r="1410" spans="1:14">
      <c r="A1410" t="s">
        <v>1414</v>
      </c>
      <c r="B1410" s="4">
        <v>45177</v>
      </c>
      <c r="C1410" t="s">
        <v>7940</v>
      </c>
      <c r="D1410" t="str">
        <f>VLOOKUP(Sales_Data!$C1410,tbl_Customers[],2,FALSE)</f>
        <v>Customer_1398</v>
      </c>
      <c r="E1410" t="str">
        <f>VLOOKUP(tbl_Sales[[#This Row],[Customer_ID]],tbl_Customers[],5,0)</f>
        <v>West</v>
      </c>
      <c r="F1410" t="s">
        <v>8560</v>
      </c>
      <c r="G1410" t="str">
        <f>VLOOKUP(Sales_Data!$F1410,tbl_Products[],2,FALSE)</f>
        <v>Product_41</v>
      </c>
      <c r="H1410" t="str">
        <f>VLOOKUP(tbl_Sales[[#This Row],[Product_ID]],tbl_Products[],3,0)</f>
        <v>Home Goods</v>
      </c>
      <c r="I1410">
        <v>2</v>
      </c>
      <c r="J1410" s="10">
        <f>VLOOKUP(tbl_Sales[[#This Row],[Product_ID]],tbl_Products[],4,0)</f>
        <v>31.5</v>
      </c>
      <c r="K1410" s="6">
        <v>16.940000000000001</v>
      </c>
      <c r="L1410" s="6">
        <f>tbl_Sales[[#This Row],[Price_per_Unit]]*tbl_Sales[[#This Row],[Quantity]]</f>
        <v>33.880000000000003</v>
      </c>
      <c r="M1410" s="6">
        <f>tbl_Sales[[#This Row],[Cost_per_Unit]]*tbl_Sales[[#This Row],[Quantity]]</f>
        <v>63</v>
      </c>
      <c r="N1410" s="6">
        <f>tbl_Sales[[#This Row],[Sales]]-tbl_Sales[[#This Row],[Total_Cost]]</f>
        <v>-29.119999999999997</v>
      </c>
    </row>
    <row r="1411" spans="1:14">
      <c r="A1411" t="s">
        <v>1415</v>
      </c>
      <c r="B1411" s="4">
        <v>45242</v>
      </c>
      <c r="C1411" t="s">
        <v>7941</v>
      </c>
      <c r="D1411" t="str">
        <f>VLOOKUP(Sales_Data!$C1411,tbl_Customers[],2,FALSE)</f>
        <v>Customer_1109</v>
      </c>
      <c r="E1411" t="str">
        <f>VLOOKUP(tbl_Sales[[#This Row],[Customer_ID]],tbl_Customers[],5,0)</f>
        <v>South</v>
      </c>
      <c r="F1411" t="s">
        <v>8502</v>
      </c>
      <c r="G1411" t="str">
        <f>VLOOKUP(Sales_Data!$F1411,tbl_Products[],2,FALSE)</f>
        <v>Product_22</v>
      </c>
      <c r="H1411" t="str">
        <f>VLOOKUP(tbl_Sales[[#This Row],[Product_ID]],tbl_Products[],3,0)</f>
        <v>Electronics</v>
      </c>
      <c r="I1411">
        <v>8</v>
      </c>
      <c r="J1411" s="10">
        <f>VLOOKUP(tbl_Sales[[#This Row],[Product_ID]],tbl_Products[],4,0)</f>
        <v>38.15</v>
      </c>
      <c r="K1411" s="6">
        <v>81.78</v>
      </c>
      <c r="L1411" s="6">
        <f>tbl_Sales[[#This Row],[Price_per_Unit]]*tbl_Sales[[#This Row],[Quantity]]</f>
        <v>654.24</v>
      </c>
      <c r="M1411" s="6">
        <f>tbl_Sales[[#This Row],[Cost_per_Unit]]*tbl_Sales[[#This Row],[Quantity]]</f>
        <v>305.2</v>
      </c>
      <c r="N1411" s="6">
        <f>tbl_Sales[[#This Row],[Sales]]-tbl_Sales[[#This Row],[Total_Cost]]</f>
        <v>349.04</v>
      </c>
    </row>
    <row r="1412" spans="1:14">
      <c r="A1412" t="s">
        <v>1416</v>
      </c>
      <c r="B1412" s="4">
        <v>45135</v>
      </c>
      <c r="C1412" t="s">
        <v>7942</v>
      </c>
      <c r="D1412" t="str">
        <f>VLOOKUP(Sales_Data!$C1412,tbl_Customers[],2,FALSE)</f>
        <v>Customer_271</v>
      </c>
      <c r="E1412" t="str">
        <f>VLOOKUP(tbl_Sales[[#This Row],[Customer_ID]],tbl_Customers[],5,0)</f>
        <v>West</v>
      </c>
      <c r="F1412" t="s">
        <v>8512</v>
      </c>
      <c r="G1412" t="str">
        <f>VLOOKUP(Sales_Data!$F1412,tbl_Products[],2,FALSE)</f>
        <v>Product_47</v>
      </c>
      <c r="H1412" t="str">
        <f>VLOOKUP(tbl_Sales[[#This Row],[Product_ID]],tbl_Products[],3,0)</f>
        <v>Home Goods</v>
      </c>
      <c r="I1412">
        <v>9</v>
      </c>
      <c r="J1412" s="10">
        <f>VLOOKUP(tbl_Sales[[#This Row],[Product_ID]],tbl_Products[],4,0)</f>
        <v>22.66</v>
      </c>
      <c r="K1412" s="6">
        <v>58.51</v>
      </c>
      <c r="L1412" s="6">
        <f>tbl_Sales[[#This Row],[Price_per_Unit]]*tbl_Sales[[#This Row],[Quantity]]</f>
        <v>526.59</v>
      </c>
      <c r="M1412" s="6">
        <f>tbl_Sales[[#This Row],[Cost_per_Unit]]*tbl_Sales[[#This Row],[Quantity]]</f>
        <v>203.94</v>
      </c>
      <c r="N1412" s="6">
        <f>tbl_Sales[[#This Row],[Sales]]-tbl_Sales[[#This Row],[Total_Cost]]</f>
        <v>322.65000000000003</v>
      </c>
    </row>
    <row r="1413" spans="1:14">
      <c r="A1413" t="s">
        <v>1417</v>
      </c>
      <c r="B1413" s="4">
        <v>45070</v>
      </c>
      <c r="C1413" t="s">
        <v>7943</v>
      </c>
      <c r="D1413" t="str">
        <f>VLOOKUP(Sales_Data!$C1413,tbl_Customers[],2,FALSE)</f>
        <v>Customer_971</v>
      </c>
      <c r="E1413" t="str">
        <f>VLOOKUP(tbl_Sales[[#This Row],[Customer_ID]],tbl_Customers[],5,0)</f>
        <v>East</v>
      </c>
      <c r="F1413" t="s">
        <v>8516</v>
      </c>
      <c r="G1413" t="str">
        <f>VLOOKUP(Sales_Data!$F1413,tbl_Products[],2,FALSE)</f>
        <v>Product_67</v>
      </c>
      <c r="H1413" t="str">
        <f>VLOOKUP(tbl_Sales[[#This Row],[Product_ID]],tbl_Products[],3,0)</f>
        <v>Toys</v>
      </c>
      <c r="I1413">
        <v>1</v>
      </c>
      <c r="J1413" s="10">
        <f>VLOOKUP(tbl_Sales[[#This Row],[Product_ID]],tbl_Products[],4,0)</f>
        <v>13.68</v>
      </c>
      <c r="K1413" s="6">
        <v>78.900000000000006</v>
      </c>
      <c r="L1413" s="6">
        <f>tbl_Sales[[#This Row],[Price_per_Unit]]*tbl_Sales[[#This Row],[Quantity]]</f>
        <v>78.900000000000006</v>
      </c>
      <c r="M1413" s="6">
        <f>tbl_Sales[[#This Row],[Cost_per_Unit]]*tbl_Sales[[#This Row],[Quantity]]</f>
        <v>13.68</v>
      </c>
      <c r="N1413" s="6">
        <f>tbl_Sales[[#This Row],[Sales]]-tbl_Sales[[#This Row],[Total_Cost]]</f>
        <v>65.22</v>
      </c>
    </row>
    <row r="1414" spans="1:14">
      <c r="A1414" t="s">
        <v>1418</v>
      </c>
      <c r="B1414" s="4">
        <v>44943</v>
      </c>
      <c r="C1414" t="s">
        <v>7944</v>
      </c>
      <c r="D1414" t="str">
        <f>VLOOKUP(Sales_Data!$C1414,tbl_Customers[],2,FALSE)</f>
        <v>Customer_711</v>
      </c>
      <c r="E1414" t="str">
        <f>VLOOKUP(tbl_Sales[[#This Row],[Customer_ID]],tbl_Customers[],5,0)</f>
        <v>East</v>
      </c>
      <c r="F1414" t="s">
        <v>8514</v>
      </c>
      <c r="G1414" t="str">
        <f>VLOOKUP(Sales_Data!$F1414,tbl_Products[],2,FALSE)</f>
        <v>Product_2</v>
      </c>
      <c r="H1414" t="str">
        <f>VLOOKUP(tbl_Sales[[#This Row],[Product_ID]],tbl_Products[],3,0)</f>
        <v>Health</v>
      </c>
      <c r="I1414">
        <v>5</v>
      </c>
      <c r="J1414" s="10">
        <f>VLOOKUP(tbl_Sales[[#This Row],[Product_ID]],tbl_Products[],4,0)</f>
        <v>12.41</v>
      </c>
      <c r="K1414" s="6">
        <v>5.8</v>
      </c>
      <c r="L1414" s="6">
        <f>tbl_Sales[[#This Row],[Price_per_Unit]]*tbl_Sales[[#This Row],[Quantity]]</f>
        <v>29</v>
      </c>
      <c r="M1414" s="6">
        <f>tbl_Sales[[#This Row],[Cost_per_Unit]]*tbl_Sales[[#This Row],[Quantity]]</f>
        <v>62.05</v>
      </c>
      <c r="N1414" s="6">
        <f>tbl_Sales[[#This Row],[Sales]]-tbl_Sales[[#This Row],[Total_Cost]]</f>
        <v>-33.049999999999997</v>
      </c>
    </row>
    <row r="1415" spans="1:14">
      <c r="A1415" t="s">
        <v>1419</v>
      </c>
      <c r="B1415" s="4">
        <v>45280</v>
      </c>
      <c r="C1415" t="s">
        <v>7945</v>
      </c>
      <c r="D1415" t="str">
        <f>VLOOKUP(Sales_Data!$C1415,tbl_Customers[],2,FALSE)</f>
        <v>Customer_861</v>
      </c>
      <c r="E1415" t="str">
        <f>VLOOKUP(tbl_Sales[[#This Row],[Customer_ID]],tbl_Customers[],5,0)</f>
        <v>West</v>
      </c>
      <c r="F1415" t="s">
        <v>8555</v>
      </c>
      <c r="G1415" t="str">
        <f>VLOOKUP(Sales_Data!$F1415,tbl_Products[],2,FALSE)</f>
        <v>Product_52</v>
      </c>
      <c r="H1415" t="str">
        <f>VLOOKUP(tbl_Sales[[#This Row],[Product_ID]],tbl_Products[],3,0)</f>
        <v>Toys</v>
      </c>
      <c r="I1415">
        <v>4</v>
      </c>
      <c r="J1415" s="10">
        <f>VLOOKUP(tbl_Sales[[#This Row],[Product_ID]],tbl_Products[],4,0)</f>
        <v>46.58</v>
      </c>
      <c r="K1415" s="6">
        <v>8.4700000000000006</v>
      </c>
      <c r="L1415" s="6">
        <f>tbl_Sales[[#This Row],[Price_per_Unit]]*tbl_Sales[[#This Row],[Quantity]]</f>
        <v>33.880000000000003</v>
      </c>
      <c r="M1415" s="6">
        <f>tbl_Sales[[#This Row],[Cost_per_Unit]]*tbl_Sales[[#This Row],[Quantity]]</f>
        <v>186.32</v>
      </c>
      <c r="N1415" s="6">
        <f>tbl_Sales[[#This Row],[Sales]]-tbl_Sales[[#This Row],[Total_Cost]]</f>
        <v>-152.44</v>
      </c>
    </row>
    <row r="1416" spans="1:14">
      <c r="A1416" t="s">
        <v>1420</v>
      </c>
      <c r="B1416" s="4">
        <v>45116</v>
      </c>
      <c r="C1416" t="s">
        <v>7946</v>
      </c>
      <c r="D1416" t="str">
        <f>VLOOKUP(Sales_Data!$C1416,tbl_Customers[],2,FALSE)</f>
        <v>Customer_910</v>
      </c>
      <c r="E1416" t="str">
        <f>VLOOKUP(tbl_Sales[[#This Row],[Customer_ID]],tbl_Customers[],5,0)</f>
        <v>North</v>
      </c>
      <c r="F1416" t="s">
        <v>8535</v>
      </c>
      <c r="G1416" t="str">
        <f>VLOOKUP(Sales_Data!$F1416,tbl_Products[],2,FALSE)</f>
        <v>Product_54</v>
      </c>
      <c r="H1416" t="str">
        <f>VLOOKUP(tbl_Sales[[#This Row],[Product_ID]],tbl_Products[],3,0)</f>
        <v>Apparel</v>
      </c>
      <c r="I1416">
        <v>5</v>
      </c>
      <c r="J1416" s="10">
        <f>VLOOKUP(tbl_Sales[[#This Row],[Product_ID]],tbl_Products[],4,0)</f>
        <v>1.35</v>
      </c>
      <c r="K1416" s="6">
        <v>63.51</v>
      </c>
      <c r="L1416" s="6">
        <f>tbl_Sales[[#This Row],[Price_per_Unit]]*tbl_Sales[[#This Row],[Quantity]]</f>
        <v>317.55</v>
      </c>
      <c r="M1416" s="6">
        <f>tbl_Sales[[#This Row],[Cost_per_Unit]]*tbl_Sales[[#This Row],[Quantity]]</f>
        <v>6.75</v>
      </c>
      <c r="N1416" s="6">
        <f>tbl_Sales[[#This Row],[Sales]]-tbl_Sales[[#This Row],[Total_Cost]]</f>
        <v>310.8</v>
      </c>
    </row>
    <row r="1417" spans="1:14">
      <c r="A1417" t="s">
        <v>1421</v>
      </c>
      <c r="B1417" s="4">
        <v>45038</v>
      </c>
      <c r="C1417" t="s">
        <v>7458</v>
      </c>
      <c r="D1417" t="str">
        <f>VLOOKUP(Sales_Data!$C1417,tbl_Customers[],2,FALSE)</f>
        <v>Customer_1321</v>
      </c>
      <c r="E1417" t="str">
        <f>VLOOKUP(tbl_Sales[[#This Row],[Customer_ID]],tbl_Customers[],5,0)</f>
        <v>West</v>
      </c>
      <c r="F1417" t="s">
        <v>8564</v>
      </c>
      <c r="G1417" t="str">
        <f>VLOOKUP(Sales_Data!$F1417,tbl_Products[],2,FALSE)</f>
        <v>Product_8</v>
      </c>
      <c r="H1417" t="str">
        <f>VLOOKUP(tbl_Sales[[#This Row],[Product_ID]],tbl_Products[],3,0)</f>
        <v>Electronics</v>
      </c>
      <c r="I1417">
        <v>1</v>
      </c>
      <c r="J1417" s="10">
        <f>VLOOKUP(tbl_Sales[[#This Row],[Product_ID]],tbl_Products[],4,0)</f>
        <v>22.03</v>
      </c>
      <c r="K1417" s="6">
        <v>43.03</v>
      </c>
      <c r="L1417" s="6">
        <f>tbl_Sales[[#This Row],[Price_per_Unit]]*tbl_Sales[[#This Row],[Quantity]]</f>
        <v>43.03</v>
      </c>
      <c r="M1417" s="6">
        <f>tbl_Sales[[#This Row],[Cost_per_Unit]]*tbl_Sales[[#This Row],[Quantity]]</f>
        <v>22.03</v>
      </c>
      <c r="N1417" s="6">
        <f>tbl_Sales[[#This Row],[Sales]]-tbl_Sales[[#This Row],[Total_Cost]]</f>
        <v>21</v>
      </c>
    </row>
    <row r="1418" spans="1:14">
      <c r="A1418" t="s">
        <v>1422</v>
      </c>
      <c r="B1418" s="4">
        <v>45154</v>
      </c>
      <c r="C1418" t="s">
        <v>7947</v>
      </c>
      <c r="D1418" t="str">
        <f>VLOOKUP(Sales_Data!$C1418,tbl_Customers[],2,FALSE)</f>
        <v>Customer_44</v>
      </c>
      <c r="E1418" t="str">
        <f>VLOOKUP(tbl_Sales[[#This Row],[Customer_ID]],tbl_Customers[],5,0)</f>
        <v>East</v>
      </c>
      <c r="F1418" t="s">
        <v>8545</v>
      </c>
      <c r="G1418" t="str">
        <f>VLOOKUP(Sales_Data!$F1418,tbl_Products[],2,FALSE)</f>
        <v>Product_9</v>
      </c>
      <c r="H1418" t="str">
        <f>VLOOKUP(tbl_Sales[[#This Row],[Product_ID]],tbl_Products[],3,0)</f>
        <v>Apparel</v>
      </c>
      <c r="I1418">
        <v>3</v>
      </c>
      <c r="J1418" s="10">
        <f>VLOOKUP(tbl_Sales[[#This Row],[Product_ID]],tbl_Products[],4,0)</f>
        <v>14.27</v>
      </c>
      <c r="K1418" s="6">
        <v>68.33</v>
      </c>
      <c r="L1418" s="6">
        <f>tbl_Sales[[#This Row],[Price_per_Unit]]*tbl_Sales[[#This Row],[Quantity]]</f>
        <v>204.99</v>
      </c>
      <c r="M1418" s="6">
        <f>tbl_Sales[[#This Row],[Cost_per_Unit]]*tbl_Sales[[#This Row],[Quantity]]</f>
        <v>42.81</v>
      </c>
      <c r="N1418" s="6">
        <f>tbl_Sales[[#This Row],[Sales]]-tbl_Sales[[#This Row],[Total_Cost]]</f>
        <v>162.18</v>
      </c>
    </row>
    <row r="1419" spans="1:14">
      <c r="A1419" t="s">
        <v>1423</v>
      </c>
      <c r="B1419" s="4">
        <v>45154</v>
      </c>
      <c r="C1419" t="s">
        <v>7588</v>
      </c>
      <c r="D1419" t="str">
        <f>VLOOKUP(Sales_Data!$C1419,tbl_Customers[],2,FALSE)</f>
        <v>Customer_598</v>
      </c>
      <c r="E1419" t="str">
        <f>VLOOKUP(tbl_Sales[[#This Row],[Customer_ID]],tbl_Customers[],5,0)</f>
        <v>North</v>
      </c>
      <c r="F1419" t="s">
        <v>8528</v>
      </c>
      <c r="G1419" t="str">
        <f>VLOOKUP(Sales_Data!$F1419,tbl_Products[],2,FALSE)</f>
        <v>Product_25</v>
      </c>
      <c r="H1419" t="str">
        <f>VLOOKUP(tbl_Sales[[#This Row],[Product_ID]],tbl_Products[],3,0)</f>
        <v>Electronics</v>
      </c>
      <c r="I1419">
        <v>7</v>
      </c>
      <c r="J1419" s="10">
        <f>VLOOKUP(tbl_Sales[[#This Row],[Product_ID]],tbl_Products[],4,0)</f>
        <v>48.19</v>
      </c>
      <c r="K1419" s="6">
        <v>15</v>
      </c>
      <c r="L1419" s="6">
        <f>tbl_Sales[[#This Row],[Price_per_Unit]]*tbl_Sales[[#This Row],[Quantity]]</f>
        <v>105</v>
      </c>
      <c r="M1419" s="6">
        <f>tbl_Sales[[#This Row],[Cost_per_Unit]]*tbl_Sales[[#This Row],[Quantity]]</f>
        <v>337.33</v>
      </c>
      <c r="N1419" s="6">
        <f>tbl_Sales[[#This Row],[Sales]]-tbl_Sales[[#This Row],[Total_Cost]]</f>
        <v>-232.32999999999998</v>
      </c>
    </row>
    <row r="1420" spans="1:14">
      <c r="A1420" t="s">
        <v>1424</v>
      </c>
      <c r="B1420" s="4">
        <v>45047</v>
      </c>
      <c r="C1420" t="s">
        <v>7948</v>
      </c>
      <c r="D1420" t="str">
        <f>VLOOKUP(Sales_Data!$C1420,tbl_Customers[],2,FALSE)</f>
        <v>Customer_388</v>
      </c>
      <c r="E1420" t="str">
        <f>VLOOKUP(tbl_Sales[[#This Row],[Customer_ID]],tbl_Customers[],5,0)</f>
        <v>East</v>
      </c>
      <c r="F1420" t="s">
        <v>8501</v>
      </c>
      <c r="G1420" t="str">
        <f>VLOOKUP(Sales_Data!$F1420,tbl_Products[],2,FALSE)</f>
        <v>Product_65</v>
      </c>
      <c r="H1420" t="str">
        <f>VLOOKUP(tbl_Sales[[#This Row],[Product_ID]],tbl_Products[],3,0)</f>
        <v>Health</v>
      </c>
      <c r="I1420">
        <v>4</v>
      </c>
      <c r="J1420" s="10">
        <f>VLOOKUP(tbl_Sales[[#This Row],[Product_ID]],tbl_Products[],4,0)</f>
        <v>37.880000000000003</v>
      </c>
      <c r="K1420" s="6">
        <v>13.5</v>
      </c>
      <c r="L1420" s="6">
        <f>tbl_Sales[[#This Row],[Price_per_Unit]]*tbl_Sales[[#This Row],[Quantity]]</f>
        <v>54</v>
      </c>
      <c r="M1420" s="6">
        <f>tbl_Sales[[#This Row],[Cost_per_Unit]]*tbl_Sales[[#This Row],[Quantity]]</f>
        <v>151.52000000000001</v>
      </c>
      <c r="N1420" s="6">
        <f>tbl_Sales[[#This Row],[Sales]]-tbl_Sales[[#This Row],[Total_Cost]]</f>
        <v>-97.52000000000001</v>
      </c>
    </row>
    <row r="1421" spans="1:14">
      <c r="A1421" t="s">
        <v>1425</v>
      </c>
      <c r="B1421" s="4">
        <v>45112</v>
      </c>
      <c r="C1421" t="s">
        <v>7949</v>
      </c>
      <c r="D1421" t="str">
        <f>VLOOKUP(Sales_Data!$C1421,tbl_Customers[],2,FALSE)</f>
        <v>Customer_129</v>
      </c>
      <c r="E1421" t="str">
        <f>VLOOKUP(tbl_Sales[[#This Row],[Customer_ID]],tbl_Customers[],5,0)</f>
        <v>East</v>
      </c>
      <c r="F1421" t="s">
        <v>8503</v>
      </c>
      <c r="G1421" t="str">
        <f>VLOOKUP(Sales_Data!$F1421,tbl_Products[],2,FALSE)</f>
        <v>Product_19</v>
      </c>
      <c r="H1421" t="str">
        <f>VLOOKUP(tbl_Sales[[#This Row],[Product_ID]],tbl_Products[],3,0)</f>
        <v>Apparel</v>
      </c>
      <c r="I1421">
        <v>2</v>
      </c>
      <c r="J1421" s="10">
        <f>VLOOKUP(tbl_Sales[[#This Row],[Product_ID]],tbl_Products[],4,0)</f>
        <v>41.78</v>
      </c>
      <c r="K1421" s="6">
        <v>28.66</v>
      </c>
      <c r="L1421" s="6">
        <f>tbl_Sales[[#This Row],[Price_per_Unit]]*tbl_Sales[[#This Row],[Quantity]]</f>
        <v>57.32</v>
      </c>
      <c r="M1421" s="6">
        <f>tbl_Sales[[#This Row],[Cost_per_Unit]]*tbl_Sales[[#This Row],[Quantity]]</f>
        <v>83.56</v>
      </c>
      <c r="N1421" s="6">
        <f>tbl_Sales[[#This Row],[Sales]]-tbl_Sales[[#This Row],[Total_Cost]]</f>
        <v>-26.240000000000002</v>
      </c>
    </row>
    <row r="1422" spans="1:14">
      <c r="A1422" t="s">
        <v>1426</v>
      </c>
      <c r="B1422" s="4">
        <v>44977</v>
      </c>
      <c r="C1422" t="s">
        <v>7950</v>
      </c>
      <c r="D1422" t="str">
        <f>VLOOKUP(Sales_Data!$C1422,tbl_Customers[],2,FALSE)</f>
        <v>Customer_46</v>
      </c>
      <c r="E1422" t="str">
        <f>VLOOKUP(tbl_Sales[[#This Row],[Customer_ID]],tbl_Customers[],5,0)</f>
        <v>South</v>
      </c>
      <c r="F1422" t="s">
        <v>8518</v>
      </c>
      <c r="G1422" t="str">
        <f>VLOOKUP(Sales_Data!$F1422,tbl_Products[],2,FALSE)</f>
        <v>Product_35</v>
      </c>
      <c r="H1422" t="str">
        <f>VLOOKUP(tbl_Sales[[#This Row],[Product_ID]],tbl_Products[],3,0)</f>
        <v>Toys</v>
      </c>
      <c r="I1422">
        <v>3</v>
      </c>
      <c r="J1422" s="10">
        <f>VLOOKUP(tbl_Sales[[#This Row],[Product_ID]],tbl_Products[],4,0)</f>
        <v>40.75</v>
      </c>
      <c r="K1422" s="6">
        <v>28.3</v>
      </c>
      <c r="L1422" s="6">
        <f>tbl_Sales[[#This Row],[Price_per_Unit]]*tbl_Sales[[#This Row],[Quantity]]</f>
        <v>84.9</v>
      </c>
      <c r="M1422" s="6">
        <f>tbl_Sales[[#This Row],[Cost_per_Unit]]*tbl_Sales[[#This Row],[Quantity]]</f>
        <v>122.25</v>
      </c>
      <c r="N1422" s="6">
        <f>tbl_Sales[[#This Row],[Sales]]-tbl_Sales[[#This Row],[Total_Cost]]</f>
        <v>-37.349999999999994</v>
      </c>
    </row>
    <row r="1423" spans="1:14">
      <c r="A1423" t="s">
        <v>1427</v>
      </c>
      <c r="B1423" s="4">
        <v>45278</v>
      </c>
      <c r="C1423" t="s">
        <v>7951</v>
      </c>
      <c r="D1423" t="str">
        <f>VLOOKUP(Sales_Data!$C1423,tbl_Customers[],2,FALSE)</f>
        <v>Customer_476</v>
      </c>
      <c r="E1423" t="str">
        <f>VLOOKUP(tbl_Sales[[#This Row],[Customer_ID]],tbl_Customers[],5,0)</f>
        <v>South</v>
      </c>
      <c r="F1423" t="s">
        <v>8551</v>
      </c>
      <c r="G1423" t="str">
        <f>VLOOKUP(Sales_Data!$F1423,tbl_Products[],2,FALSE)</f>
        <v>Product_11</v>
      </c>
      <c r="H1423" t="str">
        <f>VLOOKUP(tbl_Sales[[#This Row],[Product_ID]],tbl_Products[],3,0)</f>
        <v>Health</v>
      </c>
      <c r="I1423">
        <v>8</v>
      </c>
      <c r="J1423" s="10">
        <f>VLOOKUP(tbl_Sales[[#This Row],[Product_ID]],tbl_Products[],4,0)</f>
        <v>11.76</v>
      </c>
      <c r="K1423" s="6">
        <v>15.9</v>
      </c>
      <c r="L1423" s="6">
        <f>tbl_Sales[[#This Row],[Price_per_Unit]]*tbl_Sales[[#This Row],[Quantity]]</f>
        <v>127.2</v>
      </c>
      <c r="M1423" s="6">
        <f>tbl_Sales[[#This Row],[Cost_per_Unit]]*tbl_Sales[[#This Row],[Quantity]]</f>
        <v>94.08</v>
      </c>
      <c r="N1423" s="6">
        <f>tbl_Sales[[#This Row],[Sales]]-tbl_Sales[[#This Row],[Total_Cost]]</f>
        <v>33.120000000000005</v>
      </c>
    </row>
    <row r="1424" spans="1:14">
      <c r="A1424" t="s">
        <v>1428</v>
      </c>
      <c r="B1424" s="4">
        <v>45115</v>
      </c>
      <c r="C1424" t="s">
        <v>7191</v>
      </c>
      <c r="D1424" t="str">
        <f>VLOOKUP(Sales_Data!$C1424,tbl_Customers[],2,FALSE)</f>
        <v>Customer_1065</v>
      </c>
      <c r="E1424" t="str">
        <f>VLOOKUP(tbl_Sales[[#This Row],[Customer_ID]],tbl_Customers[],5,0)</f>
        <v>East</v>
      </c>
      <c r="F1424" t="s">
        <v>8532</v>
      </c>
      <c r="G1424" t="str">
        <f>VLOOKUP(Sales_Data!$F1424,tbl_Products[],2,FALSE)</f>
        <v>Product_23</v>
      </c>
      <c r="H1424" t="str">
        <f>VLOOKUP(tbl_Sales[[#This Row],[Product_ID]],tbl_Products[],3,0)</f>
        <v>Apparel</v>
      </c>
      <c r="I1424">
        <v>9</v>
      </c>
      <c r="J1424" s="10">
        <f>VLOOKUP(tbl_Sales[[#This Row],[Product_ID]],tbl_Products[],4,0)</f>
        <v>2.85</v>
      </c>
      <c r="K1424" s="6">
        <v>74.19</v>
      </c>
      <c r="L1424" s="6">
        <f>tbl_Sales[[#This Row],[Price_per_Unit]]*tbl_Sales[[#This Row],[Quantity]]</f>
        <v>667.71</v>
      </c>
      <c r="M1424" s="6">
        <f>tbl_Sales[[#This Row],[Cost_per_Unit]]*tbl_Sales[[#This Row],[Quantity]]</f>
        <v>25.650000000000002</v>
      </c>
      <c r="N1424" s="6">
        <f>tbl_Sales[[#This Row],[Sales]]-tbl_Sales[[#This Row],[Total_Cost]]</f>
        <v>642.06000000000006</v>
      </c>
    </row>
    <row r="1425" spans="1:14">
      <c r="A1425" t="s">
        <v>1429</v>
      </c>
      <c r="B1425" s="4">
        <v>45205</v>
      </c>
      <c r="C1425" t="s">
        <v>7458</v>
      </c>
      <c r="D1425" t="str">
        <f>VLOOKUP(Sales_Data!$C1425,tbl_Customers[],2,FALSE)</f>
        <v>Customer_1321</v>
      </c>
      <c r="E1425" t="str">
        <f>VLOOKUP(tbl_Sales[[#This Row],[Customer_ID]],tbl_Customers[],5,0)</f>
        <v>West</v>
      </c>
      <c r="F1425" t="s">
        <v>8559</v>
      </c>
      <c r="G1425" t="str">
        <f>VLOOKUP(Sales_Data!$F1425,tbl_Products[],2,FALSE)</f>
        <v>Product_57</v>
      </c>
      <c r="H1425" t="str">
        <f>VLOOKUP(tbl_Sales[[#This Row],[Product_ID]],tbl_Products[],3,0)</f>
        <v>Toys</v>
      </c>
      <c r="I1425">
        <v>7</v>
      </c>
      <c r="J1425" s="10">
        <f>VLOOKUP(tbl_Sales[[#This Row],[Product_ID]],tbl_Products[],4,0)</f>
        <v>31.85</v>
      </c>
      <c r="K1425" s="6">
        <v>72.42</v>
      </c>
      <c r="L1425" s="6">
        <f>tbl_Sales[[#This Row],[Price_per_Unit]]*tbl_Sales[[#This Row],[Quantity]]</f>
        <v>506.94</v>
      </c>
      <c r="M1425" s="6">
        <f>tbl_Sales[[#This Row],[Cost_per_Unit]]*tbl_Sales[[#This Row],[Quantity]]</f>
        <v>222.95000000000002</v>
      </c>
      <c r="N1425" s="6">
        <f>tbl_Sales[[#This Row],[Sales]]-tbl_Sales[[#This Row],[Total_Cost]]</f>
        <v>283.99</v>
      </c>
    </row>
    <row r="1426" spans="1:14">
      <c r="A1426" t="s">
        <v>1430</v>
      </c>
      <c r="B1426" s="4">
        <v>45257</v>
      </c>
      <c r="C1426" t="s">
        <v>7785</v>
      </c>
      <c r="D1426" t="str">
        <f>VLOOKUP(Sales_Data!$C1426,tbl_Customers[],2,FALSE)</f>
        <v>Customer_688</v>
      </c>
      <c r="E1426" t="str">
        <f>VLOOKUP(tbl_Sales[[#This Row],[Customer_ID]],tbl_Customers[],5,0)</f>
        <v>North</v>
      </c>
      <c r="F1426" t="s">
        <v>8495</v>
      </c>
      <c r="G1426" t="str">
        <f>VLOOKUP(Sales_Data!$F1426,tbl_Products[],2,FALSE)</f>
        <v>Product_6</v>
      </c>
      <c r="H1426" t="str">
        <f>VLOOKUP(tbl_Sales[[#This Row],[Product_ID]],tbl_Products[],3,0)</f>
        <v>Apparel</v>
      </c>
      <c r="I1426">
        <v>8</v>
      </c>
      <c r="J1426" s="10">
        <f>VLOOKUP(tbl_Sales[[#This Row],[Product_ID]],tbl_Products[],4,0)</f>
        <v>33.65</v>
      </c>
      <c r="K1426" s="6">
        <v>38.85</v>
      </c>
      <c r="L1426" s="6">
        <f>tbl_Sales[[#This Row],[Price_per_Unit]]*tbl_Sales[[#This Row],[Quantity]]</f>
        <v>310.8</v>
      </c>
      <c r="M1426" s="6">
        <f>tbl_Sales[[#This Row],[Cost_per_Unit]]*tbl_Sales[[#This Row],[Quantity]]</f>
        <v>269.2</v>
      </c>
      <c r="N1426" s="6">
        <f>tbl_Sales[[#This Row],[Sales]]-tbl_Sales[[#This Row],[Total_Cost]]</f>
        <v>41.600000000000023</v>
      </c>
    </row>
    <row r="1427" spans="1:14">
      <c r="A1427" t="s">
        <v>1431</v>
      </c>
      <c r="B1427" s="4">
        <v>45110</v>
      </c>
      <c r="C1427" t="s">
        <v>7813</v>
      </c>
      <c r="D1427" t="str">
        <f>VLOOKUP(Sales_Data!$C1427,tbl_Customers[],2,FALSE)</f>
        <v>Customer_844</v>
      </c>
      <c r="E1427" t="str">
        <f>VLOOKUP(tbl_Sales[[#This Row],[Customer_ID]],tbl_Customers[],5,0)</f>
        <v>North</v>
      </c>
      <c r="F1427" t="s">
        <v>8531</v>
      </c>
      <c r="G1427" t="str">
        <f>VLOOKUP(Sales_Data!$F1427,tbl_Products[],2,FALSE)</f>
        <v>Product_36</v>
      </c>
      <c r="H1427" t="str">
        <f>VLOOKUP(tbl_Sales[[#This Row],[Product_ID]],tbl_Products[],3,0)</f>
        <v>Home Goods</v>
      </c>
      <c r="I1427">
        <v>1</v>
      </c>
      <c r="J1427" s="10">
        <f>VLOOKUP(tbl_Sales[[#This Row],[Product_ID]],tbl_Products[],4,0)</f>
        <v>32.54</v>
      </c>
      <c r="K1427" s="6">
        <v>52.49</v>
      </c>
      <c r="L1427" s="6">
        <f>tbl_Sales[[#This Row],[Price_per_Unit]]*tbl_Sales[[#This Row],[Quantity]]</f>
        <v>52.49</v>
      </c>
      <c r="M1427" s="6">
        <f>tbl_Sales[[#This Row],[Cost_per_Unit]]*tbl_Sales[[#This Row],[Quantity]]</f>
        <v>32.54</v>
      </c>
      <c r="N1427" s="6">
        <f>tbl_Sales[[#This Row],[Sales]]-tbl_Sales[[#This Row],[Total_Cost]]</f>
        <v>19.950000000000003</v>
      </c>
    </row>
    <row r="1428" spans="1:14">
      <c r="A1428" t="s">
        <v>1432</v>
      </c>
      <c r="B1428" s="4">
        <v>44958</v>
      </c>
      <c r="C1428" t="s">
        <v>7145</v>
      </c>
      <c r="D1428" t="str">
        <f>VLOOKUP(Sales_Data!$C1428,tbl_Customers[],2,FALSE)</f>
        <v>Customer_1186</v>
      </c>
      <c r="E1428" t="str">
        <f>VLOOKUP(tbl_Sales[[#This Row],[Customer_ID]],tbl_Customers[],5,0)</f>
        <v>West</v>
      </c>
      <c r="F1428" t="s">
        <v>8550</v>
      </c>
      <c r="G1428" t="str">
        <f>VLOOKUP(Sales_Data!$F1428,tbl_Products[],2,FALSE)</f>
        <v>Product_26</v>
      </c>
      <c r="H1428" t="str">
        <f>VLOOKUP(tbl_Sales[[#This Row],[Product_ID]],tbl_Products[],3,0)</f>
        <v>Health</v>
      </c>
      <c r="I1428">
        <v>4</v>
      </c>
      <c r="J1428" s="10">
        <f>VLOOKUP(tbl_Sales[[#This Row],[Product_ID]],tbl_Products[],4,0)</f>
        <v>31.77</v>
      </c>
      <c r="K1428" s="6">
        <v>25.87</v>
      </c>
      <c r="L1428" s="6">
        <f>tbl_Sales[[#This Row],[Price_per_Unit]]*tbl_Sales[[#This Row],[Quantity]]</f>
        <v>103.48</v>
      </c>
      <c r="M1428" s="6">
        <f>tbl_Sales[[#This Row],[Cost_per_Unit]]*tbl_Sales[[#This Row],[Quantity]]</f>
        <v>127.08</v>
      </c>
      <c r="N1428" s="6">
        <f>tbl_Sales[[#This Row],[Sales]]-tbl_Sales[[#This Row],[Total_Cost]]</f>
        <v>-23.599999999999994</v>
      </c>
    </row>
    <row r="1429" spans="1:14">
      <c r="A1429" t="s">
        <v>1433</v>
      </c>
      <c r="B1429" s="4">
        <v>45130</v>
      </c>
      <c r="C1429" t="s">
        <v>7614</v>
      </c>
      <c r="D1429" t="str">
        <f>VLOOKUP(Sales_Data!$C1429,tbl_Customers[],2,FALSE)</f>
        <v>Customer_703</v>
      </c>
      <c r="E1429" t="str">
        <f>VLOOKUP(tbl_Sales[[#This Row],[Customer_ID]],tbl_Customers[],5,0)</f>
        <v>East</v>
      </c>
      <c r="F1429" t="s">
        <v>8501</v>
      </c>
      <c r="G1429" t="str">
        <f>VLOOKUP(Sales_Data!$F1429,tbl_Products[],2,FALSE)</f>
        <v>Product_65</v>
      </c>
      <c r="H1429" t="str">
        <f>VLOOKUP(tbl_Sales[[#This Row],[Product_ID]],tbl_Products[],3,0)</f>
        <v>Health</v>
      </c>
      <c r="I1429">
        <v>8</v>
      </c>
      <c r="J1429" s="10">
        <f>VLOOKUP(tbl_Sales[[#This Row],[Product_ID]],tbl_Products[],4,0)</f>
        <v>37.880000000000003</v>
      </c>
      <c r="K1429" s="6">
        <v>31.03</v>
      </c>
      <c r="L1429" s="6">
        <f>tbl_Sales[[#This Row],[Price_per_Unit]]*tbl_Sales[[#This Row],[Quantity]]</f>
        <v>248.24</v>
      </c>
      <c r="M1429" s="6">
        <f>tbl_Sales[[#This Row],[Cost_per_Unit]]*tbl_Sales[[#This Row],[Quantity]]</f>
        <v>303.04000000000002</v>
      </c>
      <c r="N1429" s="6">
        <f>tbl_Sales[[#This Row],[Sales]]-tbl_Sales[[#This Row],[Total_Cost]]</f>
        <v>-54.800000000000011</v>
      </c>
    </row>
    <row r="1430" spans="1:14">
      <c r="A1430" t="s">
        <v>1434</v>
      </c>
      <c r="B1430" s="4">
        <v>45068</v>
      </c>
      <c r="C1430" t="s">
        <v>7952</v>
      </c>
      <c r="D1430" t="str">
        <f>VLOOKUP(Sales_Data!$C1430,tbl_Customers[],2,FALSE)</f>
        <v>Customer_1343</v>
      </c>
      <c r="E1430" t="str">
        <f>VLOOKUP(tbl_Sales[[#This Row],[Customer_ID]],tbl_Customers[],5,0)</f>
        <v>West</v>
      </c>
      <c r="F1430" t="s">
        <v>8519</v>
      </c>
      <c r="G1430" t="str">
        <f>VLOOKUP(Sales_Data!$F1430,tbl_Products[],2,FALSE)</f>
        <v>Product_53</v>
      </c>
      <c r="H1430" t="str">
        <f>VLOOKUP(tbl_Sales[[#This Row],[Product_ID]],tbl_Products[],3,0)</f>
        <v>Electronics</v>
      </c>
      <c r="I1430">
        <v>4</v>
      </c>
      <c r="J1430" s="10">
        <f>VLOOKUP(tbl_Sales[[#This Row],[Product_ID]],tbl_Products[],4,0)</f>
        <v>21.34</v>
      </c>
      <c r="K1430" s="6">
        <v>86.12</v>
      </c>
      <c r="L1430" s="6">
        <f>tbl_Sales[[#This Row],[Price_per_Unit]]*tbl_Sales[[#This Row],[Quantity]]</f>
        <v>344.48</v>
      </c>
      <c r="M1430" s="6">
        <f>tbl_Sales[[#This Row],[Cost_per_Unit]]*tbl_Sales[[#This Row],[Quantity]]</f>
        <v>85.36</v>
      </c>
      <c r="N1430" s="6">
        <f>tbl_Sales[[#This Row],[Sales]]-tbl_Sales[[#This Row],[Total_Cost]]</f>
        <v>259.12</v>
      </c>
    </row>
    <row r="1431" spans="1:14">
      <c r="A1431" t="s">
        <v>1435</v>
      </c>
      <c r="B1431" s="4">
        <v>45024</v>
      </c>
      <c r="C1431" t="s">
        <v>7019</v>
      </c>
      <c r="D1431" t="str">
        <f>VLOOKUP(Sales_Data!$C1431,tbl_Customers[],2,FALSE)</f>
        <v>Customer_1324</v>
      </c>
      <c r="E1431" t="str">
        <f>VLOOKUP(tbl_Sales[[#This Row],[Customer_ID]],tbl_Customers[],5,0)</f>
        <v>South</v>
      </c>
      <c r="F1431" t="s">
        <v>8532</v>
      </c>
      <c r="G1431" t="str">
        <f>VLOOKUP(Sales_Data!$F1431,tbl_Products[],2,FALSE)</f>
        <v>Product_23</v>
      </c>
      <c r="H1431" t="str">
        <f>VLOOKUP(tbl_Sales[[#This Row],[Product_ID]],tbl_Products[],3,0)</f>
        <v>Apparel</v>
      </c>
      <c r="I1431">
        <v>4</v>
      </c>
      <c r="J1431" s="10">
        <f>VLOOKUP(tbl_Sales[[#This Row],[Product_ID]],tbl_Products[],4,0)</f>
        <v>2.85</v>
      </c>
      <c r="K1431" s="6">
        <v>11.83</v>
      </c>
      <c r="L1431" s="6">
        <f>tbl_Sales[[#This Row],[Price_per_Unit]]*tbl_Sales[[#This Row],[Quantity]]</f>
        <v>47.32</v>
      </c>
      <c r="M1431" s="6">
        <f>tbl_Sales[[#This Row],[Cost_per_Unit]]*tbl_Sales[[#This Row],[Quantity]]</f>
        <v>11.4</v>
      </c>
      <c r="N1431" s="6">
        <f>tbl_Sales[[#This Row],[Sales]]-tbl_Sales[[#This Row],[Total_Cost]]</f>
        <v>35.92</v>
      </c>
    </row>
    <row r="1432" spans="1:14">
      <c r="A1432" t="s">
        <v>1436</v>
      </c>
      <c r="B1432" s="4">
        <v>44989</v>
      </c>
      <c r="C1432" t="s">
        <v>7953</v>
      </c>
      <c r="D1432" t="str">
        <f>VLOOKUP(Sales_Data!$C1432,tbl_Customers[],2,FALSE)</f>
        <v>Customer_669</v>
      </c>
      <c r="E1432" t="str">
        <f>VLOOKUP(tbl_Sales[[#This Row],[Customer_ID]],tbl_Customers[],5,0)</f>
        <v>East</v>
      </c>
      <c r="F1432" t="s">
        <v>8548</v>
      </c>
      <c r="G1432" t="str">
        <f>VLOOKUP(Sales_Data!$F1432,tbl_Products[],2,FALSE)</f>
        <v>Product_1</v>
      </c>
      <c r="H1432" t="str">
        <f>VLOOKUP(tbl_Sales[[#This Row],[Product_ID]],tbl_Products[],3,0)</f>
        <v>Apparel</v>
      </c>
      <c r="I1432">
        <v>6</v>
      </c>
      <c r="J1432" s="10">
        <f>VLOOKUP(tbl_Sales[[#This Row],[Product_ID]],tbl_Products[],4,0)</f>
        <v>21.45</v>
      </c>
      <c r="K1432" s="6">
        <v>80.83</v>
      </c>
      <c r="L1432" s="6">
        <f>tbl_Sales[[#This Row],[Price_per_Unit]]*tbl_Sales[[#This Row],[Quantity]]</f>
        <v>484.98</v>
      </c>
      <c r="M1432" s="6">
        <f>tbl_Sales[[#This Row],[Cost_per_Unit]]*tbl_Sales[[#This Row],[Quantity]]</f>
        <v>128.69999999999999</v>
      </c>
      <c r="N1432" s="6">
        <f>tbl_Sales[[#This Row],[Sales]]-tbl_Sales[[#This Row],[Total_Cost]]</f>
        <v>356.28000000000003</v>
      </c>
    </row>
    <row r="1433" spans="1:14">
      <c r="A1433" t="s">
        <v>1437</v>
      </c>
      <c r="B1433" s="4">
        <v>45159</v>
      </c>
      <c r="C1433" t="s">
        <v>7925</v>
      </c>
      <c r="D1433" t="str">
        <f>VLOOKUP(Sales_Data!$C1433,tbl_Customers[],2,FALSE)</f>
        <v>Customer_996</v>
      </c>
      <c r="E1433" t="str">
        <f>VLOOKUP(tbl_Sales[[#This Row],[Customer_ID]],tbl_Customers[],5,0)</f>
        <v>West</v>
      </c>
      <c r="F1433" t="s">
        <v>8536</v>
      </c>
      <c r="G1433" t="str">
        <f>VLOOKUP(Sales_Data!$F1433,tbl_Products[],2,FALSE)</f>
        <v>Product_40</v>
      </c>
      <c r="H1433" t="str">
        <f>VLOOKUP(tbl_Sales[[#This Row],[Product_ID]],tbl_Products[],3,0)</f>
        <v>Health</v>
      </c>
      <c r="I1433">
        <v>4</v>
      </c>
      <c r="J1433" s="10">
        <f>VLOOKUP(tbl_Sales[[#This Row],[Product_ID]],tbl_Products[],4,0)</f>
        <v>30.96</v>
      </c>
      <c r="K1433" s="6">
        <v>35.53</v>
      </c>
      <c r="L1433" s="6">
        <f>tbl_Sales[[#This Row],[Price_per_Unit]]*tbl_Sales[[#This Row],[Quantity]]</f>
        <v>142.12</v>
      </c>
      <c r="M1433" s="6">
        <f>tbl_Sales[[#This Row],[Cost_per_Unit]]*tbl_Sales[[#This Row],[Quantity]]</f>
        <v>123.84</v>
      </c>
      <c r="N1433" s="6">
        <f>tbl_Sales[[#This Row],[Sales]]-tbl_Sales[[#This Row],[Total_Cost]]</f>
        <v>18.28</v>
      </c>
    </row>
    <row r="1434" spans="1:14">
      <c r="A1434" t="s">
        <v>1438</v>
      </c>
      <c r="B1434" s="4">
        <v>44973</v>
      </c>
      <c r="C1434" t="s">
        <v>7805</v>
      </c>
      <c r="D1434" t="str">
        <f>VLOOKUP(Sales_Data!$C1434,tbl_Customers[],2,FALSE)</f>
        <v>Customer_1216</v>
      </c>
      <c r="E1434" t="str">
        <f>VLOOKUP(tbl_Sales[[#This Row],[Customer_ID]],tbl_Customers[],5,0)</f>
        <v>South</v>
      </c>
      <c r="F1434" t="s">
        <v>8531</v>
      </c>
      <c r="G1434" t="str">
        <f>VLOOKUP(Sales_Data!$F1434,tbl_Products[],2,FALSE)</f>
        <v>Product_36</v>
      </c>
      <c r="H1434" t="str">
        <f>VLOOKUP(tbl_Sales[[#This Row],[Product_ID]],tbl_Products[],3,0)</f>
        <v>Home Goods</v>
      </c>
      <c r="I1434">
        <v>2</v>
      </c>
      <c r="J1434" s="10">
        <f>VLOOKUP(tbl_Sales[[#This Row],[Product_ID]],tbl_Products[],4,0)</f>
        <v>32.54</v>
      </c>
      <c r="K1434" s="6">
        <v>41.98</v>
      </c>
      <c r="L1434" s="6">
        <f>tbl_Sales[[#This Row],[Price_per_Unit]]*tbl_Sales[[#This Row],[Quantity]]</f>
        <v>83.96</v>
      </c>
      <c r="M1434" s="6">
        <f>tbl_Sales[[#This Row],[Cost_per_Unit]]*tbl_Sales[[#This Row],[Quantity]]</f>
        <v>65.08</v>
      </c>
      <c r="N1434" s="6">
        <f>tbl_Sales[[#This Row],[Sales]]-tbl_Sales[[#This Row],[Total_Cost]]</f>
        <v>18.879999999999995</v>
      </c>
    </row>
    <row r="1435" spans="1:14">
      <c r="A1435" t="s">
        <v>1439</v>
      </c>
      <c r="B1435" s="4">
        <v>45266</v>
      </c>
      <c r="C1435" t="s">
        <v>7954</v>
      </c>
      <c r="D1435" t="str">
        <f>VLOOKUP(Sales_Data!$C1435,tbl_Customers[],2,FALSE)</f>
        <v>Customer_1364</v>
      </c>
      <c r="E1435" t="str">
        <f>VLOOKUP(tbl_Sales[[#This Row],[Customer_ID]],tbl_Customers[],5,0)</f>
        <v>East</v>
      </c>
      <c r="F1435" t="s">
        <v>8543</v>
      </c>
      <c r="G1435" t="str">
        <f>VLOOKUP(Sales_Data!$F1435,tbl_Products[],2,FALSE)</f>
        <v>Product_72</v>
      </c>
      <c r="H1435" t="str">
        <f>VLOOKUP(tbl_Sales[[#This Row],[Product_ID]],tbl_Products[],3,0)</f>
        <v>Toys</v>
      </c>
      <c r="I1435">
        <v>3</v>
      </c>
      <c r="J1435" s="10">
        <f>VLOOKUP(tbl_Sales[[#This Row],[Product_ID]],tbl_Products[],4,0)</f>
        <v>23.2</v>
      </c>
      <c r="K1435" s="6">
        <v>39.19</v>
      </c>
      <c r="L1435" s="6">
        <f>tbl_Sales[[#This Row],[Price_per_Unit]]*tbl_Sales[[#This Row],[Quantity]]</f>
        <v>117.57</v>
      </c>
      <c r="M1435" s="6">
        <f>tbl_Sales[[#This Row],[Cost_per_Unit]]*tbl_Sales[[#This Row],[Quantity]]</f>
        <v>69.599999999999994</v>
      </c>
      <c r="N1435" s="6">
        <f>tbl_Sales[[#This Row],[Sales]]-tbl_Sales[[#This Row],[Total_Cost]]</f>
        <v>47.97</v>
      </c>
    </row>
    <row r="1436" spans="1:14">
      <c r="A1436" t="s">
        <v>1440</v>
      </c>
      <c r="B1436" s="4">
        <v>45035</v>
      </c>
      <c r="C1436" t="s">
        <v>7936</v>
      </c>
      <c r="D1436" t="str">
        <f>VLOOKUP(Sales_Data!$C1436,tbl_Customers[],2,FALSE)</f>
        <v>Customer_1428</v>
      </c>
      <c r="E1436" t="str">
        <f>VLOOKUP(tbl_Sales[[#This Row],[Customer_ID]],tbl_Customers[],5,0)</f>
        <v>North</v>
      </c>
      <c r="F1436" t="s">
        <v>8509</v>
      </c>
      <c r="G1436" t="str">
        <f>VLOOKUP(Sales_Data!$F1436,tbl_Products[],2,FALSE)</f>
        <v>Product_45</v>
      </c>
      <c r="H1436" t="str">
        <f>VLOOKUP(tbl_Sales[[#This Row],[Product_ID]],tbl_Products[],3,0)</f>
        <v>Home Goods</v>
      </c>
      <c r="I1436">
        <v>5</v>
      </c>
      <c r="J1436" s="10">
        <f>VLOOKUP(tbl_Sales[[#This Row],[Product_ID]],tbl_Products[],4,0)</f>
        <v>47.88</v>
      </c>
      <c r="K1436" s="6">
        <v>46.93</v>
      </c>
      <c r="L1436" s="6">
        <f>tbl_Sales[[#This Row],[Price_per_Unit]]*tbl_Sales[[#This Row],[Quantity]]</f>
        <v>234.65</v>
      </c>
      <c r="M1436" s="6">
        <f>tbl_Sales[[#This Row],[Cost_per_Unit]]*tbl_Sales[[#This Row],[Quantity]]</f>
        <v>239.4</v>
      </c>
      <c r="N1436" s="6">
        <f>tbl_Sales[[#This Row],[Sales]]-tbl_Sales[[#This Row],[Total_Cost]]</f>
        <v>-4.75</v>
      </c>
    </row>
    <row r="1437" spans="1:14">
      <c r="A1437" t="s">
        <v>1441</v>
      </c>
      <c r="B1437" s="4">
        <v>45255</v>
      </c>
      <c r="C1437" t="s">
        <v>7641</v>
      </c>
      <c r="D1437" t="str">
        <f>VLOOKUP(Sales_Data!$C1437,tbl_Customers[],2,FALSE)</f>
        <v>Customer_1086</v>
      </c>
      <c r="E1437" t="str">
        <f>VLOOKUP(tbl_Sales[[#This Row],[Customer_ID]],tbl_Customers[],5,0)</f>
        <v>West</v>
      </c>
      <c r="F1437" t="s">
        <v>8539</v>
      </c>
      <c r="G1437" t="str">
        <f>VLOOKUP(Sales_Data!$F1437,tbl_Products[],2,FALSE)</f>
        <v>Product_16</v>
      </c>
      <c r="H1437" t="str">
        <f>VLOOKUP(tbl_Sales[[#This Row],[Product_ID]],tbl_Products[],3,0)</f>
        <v>Home Goods</v>
      </c>
      <c r="I1437">
        <v>3</v>
      </c>
      <c r="J1437" s="10">
        <f>VLOOKUP(tbl_Sales[[#This Row],[Product_ID]],tbl_Products[],4,0)</f>
        <v>15.25</v>
      </c>
      <c r="K1437" s="6">
        <v>40.65</v>
      </c>
      <c r="L1437" s="6">
        <f>tbl_Sales[[#This Row],[Price_per_Unit]]*tbl_Sales[[#This Row],[Quantity]]</f>
        <v>121.94999999999999</v>
      </c>
      <c r="M1437" s="6">
        <f>tbl_Sales[[#This Row],[Cost_per_Unit]]*tbl_Sales[[#This Row],[Quantity]]</f>
        <v>45.75</v>
      </c>
      <c r="N1437" s="6">
        <f>tbl_Sales[[#This Row],[Sales]]-tbl_Sales[[#This Row],[Total_Cost]]</f>
        <v>76.199999999999989</v>
      </c>
    </row>
    <row r="1438" spans="1:14">
      <c r="A1438" t="s">
        <v>1442</v>
      </c>
      <c r="B1438" s="4">
        <v>45254</v>
      </c>
      <c r="C1438" t="s">
        <v>7955</v>
      </c>
      <c r="D1438" t="str">
        <f>VLOOKUP(Sales_Data!$C1438,tbl_Customers[],2,FALSE)</f>
        <v>Customer_1124</v>
      </c>
      <c r="E1438" t="str">
        <f>VLOOKUP(tbl_Sales[[#This Row],[Customer_ID]],tbl_Customers[],5,0)</f>
        <v>South</v>
      </c>
      <c r="F1438" t="s">
        <v>8538</v>
      </c>
      <c r="G1438" t="str">
        <f>VLOOKUP(Sales_Data!$F1438,tbl_Products[],2,FALSE)</f>
        <v>Product_44</v>
      </c>
      <c r="H1438" t="str">
        <f>VLOOKUP(tbl_Sales[[#This Row],[Product_ID]],tbl_Products[],3,0)</f>
        <v>Electronics</v>
      </c>
      <c r="I1438">
        <v>8</v>
      </c>
      <c r="J1438" s="10">
        <f>VLOOKUP(tbl_Sales[[#This Row],[Product_ID]],tbl_Products[],4,0)</f>
        <v>39.729999999999997</v>
      </c>
      <c r="K1438" s="6">
        <v>50.45</v>
      </c>
      <c r="L1438" s="6">
        <f>tbl_Sales[[#This Row],[Price_per_Unit]]*tbl_Sales[[#This Row],[Quantity]]</f>
        <v>403.6</v>
      </c>
      <c r="M1438" s="6">
        <f>tbl_Sales[[#This Row],[Cost_per_Unit]]*tbl_Sales[[#This Row],[Quantity]]</f>
        <v>317.83999999999997</v>
      </c>
      <c r="N1438" s="6">
        <f>tbl_Sales[[#This Row],[Sales]]-tbl_Sales[[#This Row],[Total_Cost]]</f>
        <v>85.760000000000048</v>
      </c>
    </row>
    <row r="1439" spans="1:14">
      <c r="A1439" t="s">
        <v>1443</v>
      </c>
      <c r="B1439" s="4">
        <v>45232</v>
      </c>
      <c r="C1439" t="s">
        <v>7450</v>
      </c>
      <c r="D1439" t="str">
        <f>VLOOKUP(Sales_Data!$C1439,tbl_Customers[],2,FALSE)</f>
        <v>Customer_912</v>
      </c>
      <c r="E1439" t="str">
        <f>VLOOKUP(tbl_Sales[[#This Row],[Customer_ID]],tbl_Customers[],5,0)</f>
        <v>South</v>
      </c>
      <c r="F1439" t="s">
        <v>8541</v>
      </c>
      <c r="G1439" t="str">
        <f>VLOOKUP(Sales_Data!$F1439,tbl_Products[],2,FALSE)</f>
        <v>Product_60</v>
      </c>
      <c r="H1439" t="str">
        <f>VLOOKUP(tbl_Sales[[#This Row],[Product_ID]],tbl_Products[],3,0)</f>
        <v>Health</v>
      </c>
      <c r="I1439">
        <v>2</v>
      </c>
      <c r="J1439" s="10">
        <f>VLOOKUP(tbl_Sales[[#This Row],[Product_ID]],tbl_Products[],4,0)</f>
        <v>1.01</v>
      </c>
      <c r="K1439" s="6">
        <v>29.39</v>
      </c>
      <c r="L1439" s="6">
        <f>tbl_Sales[[#This Row],[Price_per_Unit]]*tbl_Sales[[#This Row],[Quantity]]</f>
        <v>58.78</v>
      </c>
      <c r="M1439" s="6">
        <f>tbl_Sales[[#This Row],[Cost_per_Unit]]*tbl_Sales[[#This Row],[Quantity]]</f>
        <v>2.02</v>
      </c>
      <c r="N1439" s="6">
        <f>tbl_Sales[[#This Row],[Sales]]-tbl_Sales[[#This Row],[Total_Cost]]</f>
        <v>56.76</v>
      </c>
    </row>
    <row r="1440" spans="1:14">
      <c r="A1440" t="s">
        <v>1444</v>
      </c>
      <c r="B1440" s="4">
        <v>44937</v>
      </c>
      <c r="C1440" t="s">
        <v>7852</v>
      </c>
      <c r="D1440" t="str">
        <f>VLOOKUP(Sales_Data!$C1440,tbl_Customers[],2,FALSE)</f>
        <v>Customer_938</v>
      </c>
      <c r="E1440" t="str">
        <f>VLOOKUP(tbl_Sales[[#This Row],[Customer_ID]],tbl_Customers[],5,0)</f>
        <v>South</v>
      </c>
      <c r="F1440" t="s">
        <v>8497</v>
      </c>
      <c r="G1440" t="str">
        <f>VLOOKUP(Sales_Data!$F1440,tbl_Products[],2,FALSE)</f>
        <v>Product_73</v>
      </c>
      <c r="H1440" t="str">
        <f>VLOOKUP(tbl_Sales[[#This Row],[Product_ID]],tbl_Products[],3,0)</f>
        <v>Apparel</v>
      </c>
      <c r="I1440">
        <v>2</v>
      </c>
      <c r="J1440" s="10">
        <f>VLOOKUP(tbl_Sales[[#This Row],[Product_ID]],tbl_Products[],4,0)</f>
        <v>1.21</v>
      </c>
      <c r="K1440" s="6">
        <v>76.63</v>
      </c>
      <c r="L1440" s="6">
        <f>tbl_Sales[[#This Row],[Price_per_Unit]]*tbl_Sales[[#This Row],[Quantity]]</f>
        <v>153.26</v>
      </c>
      <c r="M1440" s="6">
        <f>tbl_Sales[[#This Row],[Cost_per_Unit]]*tbl_Sales[[#This Row],[Quantity]]</f>
        <v>2.42</v>
      </c>
      <c r="N1440" s="6">
        <f>tbl_Sales[[#This Row],[Sales]]-tbl_Sales[[#This Row],[Total_Cost]]</f>
        <v>150.84</v>
      </c>
    </row>
    <row r="1441" spans="1:14">
      <c r="A1441" t="s">
        <v>1445</v>
      </c>
      <c r="B1441" s="4">
        <v>44952</v>
      </c>
      <c r="C1441" t="s">
        <v>7580</v>
      </c>
      <c r="D1441" t="str">
        <f>VLOOKUP(Sales_Data!$C1441,tbl_Customers[],2,FALSE)</f>
        <v>Customer_623</v>
      </c>
      <c r="E1441" t="str">
        <f>VLOOKUP(tbl_Sales[[#This Row],[Customer_ID]],tbl_Customers[],5,0)</f>
        <v>North</v>
      </c>
      <c r="F1441" t="s">
        <v>8527</v>
      </c>
      <c r="G1441" t="str">
        <f>VLOOKUP(Sales_Data!$F1441,tbl_Products[],2,FALSE)</f>
        <v>Product_12</v>
      </c>
      <c r="H1441" t="str">
        <f>VLOOKUP(tbl_Sales[[#This Row],[Product_ID]],tbl_Products[],3,0)</f>
        <v>Toys</v>
      </c>
      <c r="I1441">
        <v>4</v>
      </c>
      <c r="J1441" s="10">
        <f>VLOOKUP(tbl_Sales[[#This Row],[Product_ID]],tbl_Products[],4,0)</f>
        <v>8.02</v>
      </c>
      <c r="K1441" s="6">
        <v>64.56</v>
      </c>
      <c r="L1441" s="6">
        <f>tbl_Sales[[#This Row],[Price_per_Unit]]*tbl_Sales[[#This Row],[Quantity]]</f>
        <v>258.24</v>
      </c>
      <c r="M1441" s="6">
        <f>tbl_Sales[[#This Row],[Cost_per_Unit]]*tbl_Sales[[#This Row],[Quantity]]</f>
        <v>32.08</v>
      </c>
      <c r="N1441" s="6">
        <f>tbl_Sales[[#This Row],[Sales]]-tbl_Sales[[#This Row],[Total_Cost]]</f>
        <v>226.16000000000003</v>
      </c>
    </row>
    <row r="1442" spans="1:14">
      <c r="A1442" t="s">
        <v>1446</v>
      </c>
      <c r="B1442" s="4">
        <v>45097</v>
      </c>
      <c r="C1442" t="s">
        <v>7437</v>
      </c>
      <c r="D1442" t="str">
        <f>VLOOKUP(Sales_Data!$C1442,tbl_Customers[],2,FALSE)</f>
        <v>Customer_1162</v>
      </c>
      <c r="E1442" t="str">
        <f>VLOOKUP(tbl_Sales[[#This Row],[Customer_ID]],tbl_Customers[],5,0)</f>
        <v>East</v>
      </c>
      <c r="F1442" t="s">
        <v>8497</v>
      </c>
      <c r="G1442" t="str">
        <f>VLOOKUP(Sales_Data!$F1442,tbl_Products[],2,FALSE)</f>
        <v>Product_73</v>
      </c>
      <c r="H1442" t="str">
        <f>VLOOKUP(tbl_Sales[[#This Row],[Product_ID]],tbl_Products[],3,0)</f>
        <v>Apparel</v>
      </c>
      <c r="I1442">
        <v>1</v>
      </c>
      <c r="J1442" s="10">
        <f>VLOOKUP(tbl_Sales[[#This Row],[Product_ID]],tbl_Products[],4,0)</f>
        <v>1.21</v>
      </c>
      <c r="K1442" s="6">
        <v>80.58</v>
      </c>
      <c r="L1442" s="6">
        <f>tbl_Sales[[#This Row],[Price_per_Unit]]*tbl_Sales[[#This Row],[Quantity]]</f>
        <v>80.58</v>
      </c>
      <c r="M1442" s="6">
        <f>tbl_Sales[[#This Row],[Cost_per_Unit]]*tbl_Sales[[#This Row],[Quantity]]</f>
        <v>1.21</v>
      </c>
      <c r="N1442" s="6">
        <f>tbl_Sales[[#This Row],[Sales]]-tbl_Sales[[#This Row],[Total_Cost]]</f>
        <v>79.37</v>
      </c>
    </row>
    <row r="1443" spans="1:14">
      <c r="A1443" t="s">
        <v>1447</v>
      </c>
      <c r="B1443" s="4">
        <v>45051</v>
      </c>
      <c r="C1443" t="s">
        <v>7942</v>
      </c>
      <c r="D1443" t="str">
        <f>VLOOKUP(Sales_Data!$C1443,tbl_Customers[],2,FALSE)</f>
        <v>Customer_271</v>
      </c>
      <c r="E1443" t="str">
        <f>VLOOKUP(tbl_Sales[[#This Row],[Customer_ID]],tbl_Customers[],5,0)</f>
        <v>West</v>
      </c>
      <c r="F1443" t="s">
        <v>8541</v>
      </c>
      <c r="G1443" t="str">
        <f>VLOOKUP(Sales_Data!$F1443,tbl_Products[],2,FALSE)</f>
        <v>Product_60</v>
      </c>
      <c r="H1443" t="str">
        <f>VLOOKUP(tbl_Sales[[#This Row],[Product_ID]],tbl_Products[],3,0)</f>
        <v>Health</v>
      </c>
      <c r="I1443">
        <v>5</v>
      </c>
      <c r="J1443" s="10">
        <f>VLOOKUP(tbl_Sales[[#This Row],[Product_ID]],tbl_Products[],4,0)</f>
        <v>1.01</v>
      </c>
      <c r="K1443" s="6">
        <v>58.27</v>
      </c>
      <c r="L1443" s="6">
        <f>tbl_Sales[[#This Row],[Price_per_Unit]]*tbl_Sales[[#This Row],[Quantity]]</f>
        <v>291.35000000000002</v>
      </c>
      <c r="M1443" s="6">
        <f>tbl_Sales[[#This Row],[Cost_per_Unit]]*tbl_Sales[[#This Row],[Quantity]]</f>
        <v>5.05</v>
      </c>
      <c r="N1443" s="6">
        <f>tbl_Sales[[#This Row],[Sales]]-tbl_Sales[[#This Row],[Total_Cost]]</f>
        <v>286.3</v>
      </c>
    </row>
    <row r="1444" spans="1:14">
      <c r="A1444" t="s">
        <v>1448</v>
      </c>
      <c r="B1444" s="4">
        <v>44991</v>
      </c>
      <c r="C1444" t="s">
        <v>7956</v>
      </c>
      <c r="D1444" t="str">
        <f>VLOOKUP(Sales_Data!$C1444,tbl_Customers[],2,FALSE)</f>
        <v>Customer_628</v>
      </c>
      <c r="E1444" t="str">
        <f>VLOOKUP(tbl_Sales[[#This Row],[Customer_ID]],tbl_Customers[],5,0)</f>
        <v>East</v>
      </c>
      <c r="F1444" t="s">
        <v>8527</v>
      </c>
      <c r="G1444" t="str">
        <f>VLOOKUP(Sales_Data!$F1444,tbl_Products[],2,FALSE)</f>
        <v>Product_12</v>
      </c>
      <c r="H1444" t="str">
        <f>VLOOKUP(tbl_Sales[[#This Row],[Product_ID]],tbl_Products[],3,0)</f>
        <v>Toys</v>
      </c>
      <c r="I1444">
        <v>6</v>
      </c>
      <c r="J1444" s="10">
        <f>VLOOKUP(tbl_Sales[[#This Row],[Product_ID]],tbl_Products[],4,0)</f>
        <v>8.02</v>
      </c>
      <c r="K1444" s="6">
        <v>66.23</v>
      </c>
      <c r="L1444" s="6">
        <f>tbl_Sales[[#This Row],[Price_per_Unit]]*tbl_Sales[[#This Row],[Quantity]]</f>
        <v>397.38</v>
      </c>
      <c r="M1444" s="6">
        <f>tbl_Sales[[#This Row],[Cost_per_Unit]]*tbl_Sales[[#This Row],[Quantity]]</f>
        <v>48.12</v>
      </c>
      <c r="N1444" s="6">
        <f>tbl_Sales[[#This Row],[Sales]]-tbl_Sales[[#This Row],[Total_Cost]]</f>
        <v>349.26</v>
      </c>
    </row>
    <row r="1445" spans="1:14">
      <c r="A1445" t="s">
        <v>1449</v>
      </c>
      <c r="B1445" s="4">
        <v>45216</v>
      </c>
      <c r="C1445" t="s">
        <v>7957</v>
      </c>
      <c r="D1445" t="str">
        <f>VLOOKUP(Sales_Data!$C1445,tbl_Customers[],2,FALSE)</f>
        <v>Customer_352</v>
      </c>
      <c r="E1445" t="str">
        <f>VLOOKUP(tbl_Sales[[#This Row],[Customer_ID]],tbl_Customers[],5,0)</f>
        <v>West</v>
      </c>
      <c r="F1445" t="s">
        <v>8494</v>
      </c>
      <c r="G1445" t="str">
        <f>VLOOKUP(Sales_Data!$F1445,tbl_Products[],2,FALSE)</f>
        <v>Product_15</v>
      </c>
      <c r="H1445" t="str">
        <f>VLOOKUP(tbl_Sales[[#This Row],[Product_ID]],tbl_Products[],3,0)</f>
        <v>Apparel</v>
      </c>
      <c r="I1445">
        <v>5</v>
      </c>
      <c r="J1445" s="10">
        <f>VLOOKUP(tbl_Sales[[#This Row],[Product_ID]],tbl_Products[],4,0)</f>
        <v>22.93</v>
      </c>
      <c r="K1445" s="6">
        <v>12.83</v>
      </c>
      <c r="L1445" s="6">
        <f>tbl_Sales[[#This Row],[Price_per_Unit]]*tbl_Sales[[#This Row],[Quantity]]</f>
        <v>64.150000000000006</v>
      </c>
      <c r="M1445" s="6">
        <f>tbl_Sales[[#This Row],[Cost_per_Unit]]*tbl_Sales[[#This Row],[Quantity]]</f>
        <v>114.65</v>
      </c>
      <c r="N1445" s="6">
        <f>tbl_Sales[[#This Row],[Sales]]-tbl_Sales[[#This Row],[Total_Cost]]</f>
        <v>-50.5</v>
      </c>
    </row>
    <row r="1446" spans="1:14">
      <c r="A1446" t="s">
        <v>1450</v>
      </c>
      <c r="B1446" s="4">
        <v>45032</v>
      </c>
      <c r="C1446" t="s">
        <v>7958</v>
      </c>
      <c r="D1446" t="str">
        <f>VLOOKUP(Sales_Data!$C1446,tbl_Customers[],2,FALSE)</f>
        <v>Customer_533</v>
      </c>
      <c r="E1446" t="str">
        <f>VLOOKUP(tbl_Sales[[#This Row],[Customer_ID]],tbl_Customers[],5,0)</f>
        <v>North</v>
      </c>
      <c r="F1446" t="s">
        <v>8527</v>
      </c>
      <c r="G1446" t="str">
        <f>VLOOKUP(Sales_Data!$F1446,tbl_Products[],2,FALSE)</f>
        <v>Product_12</v>
      </c>
      <c r="H1446" t="str">
        <f>VLOOKUP(tbl_Sales[[#This Row],[Product_ID]],tbl_Products[],3,0)</f>
        <v>Toys</v>
      </c>
      <c r="I1446">
        <v>2</v>
      </c>
      <c r="J1446" s="10">
        <f>VLOOKUP(tbl_Sales[[#This Row],[Product_ID]],tbl_Products[],4,0)</f>
        <v>8.02</v>
      </c>
      <c r="K1446" s="6">
        <v>83.38</v>
      </c>
      <c r="L1446" s="6">
        <f>tbl_Sales[[#This Row],[Price_per_Unit]]*tbl_Sales[[#This Row],[Quantity]]</f>
        <v>166.76</v>
      </c>
      <c r="M1446" s="6">
        <f>tbl_Sales[[#This Row],[Cost_per_Unit]]*tbl_Sales[[#This Row],[Quantity]]</f>
        <v>16.04</v>
      </c>
      <c r="N1446" s="6">
        <f>tbl_Sales[[#This Row],[Sales]]-tbl_Sales[[#This Row],[Total_Cost]]</f>
        <v>150.72</v>
      </c>
    </row>
    <row r="1447" spans="1:14">
      <c r="A1447" t="s">
        <v>1451</v>
      </c>
      <c r="B1447" s="4">
        <v>44962</v>
      </c>
      <c r="C1447" t="s">
        <v>7959</v>
      </c>
      <c r="D1447" t="str">
        <f>VLOOKUP(Sales_Data!$C1447,tbl_Customers[],2,FALSE)</f>
        <v>Customer_465</v>
      </c>
      <c r="E1447" t="str">
        <f>VLOOKUP(tbl_Sales[[#This Row],[Customer_ID]],tbl_Customers[],5,0)</f>
        <v>East</v>
      </c>
      <c r="F1447" t="s">
        <v>8558</v>
      </c>
      <c r="G1447" t="str">
        <f>VLOOKUP(Sales_Data!$F1447,tbl_Products[],2,FALSE)</f>
        <v>Product_24</v>
      </c>
      <c r="H1447" t="str">
        <f>VLOOKUP(tbl_Sales[[#This Row],[Product_ID]],tbl_Products[],3,0)</f>
        <v>Apparel</v>
      </c>
      <c r="I1447">
        <v>9</v>
      </c>
      <c r="J1447" s="10">
        <f>VLOOKUP(tbl_Sales[[#This Row],[Product_ID]],tbl_Products[],4,0)</f>
        <v>47.62</v>
      </c>
      <c r="K1447" s="6">
        <v>84.59</v>
      </c>
      <c r="L1447" s="6">
        <f>tbl_Sales[[#This Row],[Price_per_Unit]]*tbl_Sales[[#This Row],[Quantity]]</f>
        <v>761.31000000000006</v>
      </c>
      <c r="M1447" s="6">
        <f>tbl_Sales[[#This Row],[Cost_per_Unit]]*tbl_Sales[[#This Row],[Quantity]]</f>
        <v>428.58</v>
      </c>
      <c r="N1447" s="6">
        <f>tbl_Sales[[#This Row],[Sales]]-tbl_Sales[[#This Row],[Total_Cost]]</f>
        <v>332.73000000000008</v>
      </c>
    </row>
    <row r="1448" spans="1:14">
      <c r="A1448" t="s">
        <v>1452</v>
      </c>
      <c r="B1448" s="4">
        <v>45210</v>
      </c>
      <c r="C1448" t="s">
        <v>7960</v>
      </c>
      <c r="D1448" t="str">
        <f>VLOOKUP(Sales_Data!$C1448,tbl_Customers[],2,FALSE)</f>
        <v>Customer_992</v>
      </c>
      <c r="E1448" t="str">
        <f>VLOOKUP(tbl_Sales[[#This Row],[Customer_ID]],tbl_Customers[],5,0)</f>
        <v>West</v>
      </c>
      <c r="F1448" t="s">
        <v>8527</v>
      </c>
      <c r="G1448" t="str">
        <f>VLOOKUP(Sales_Data!$F1448,tbl_Products[],2,FALSE)</f>
        <v>Product_12</v>
      </c>
      <c r="H1448" t="str">
        <f>VLOOKUP(tbl_Sales[[#This Row],[Product_ID]],tbl_Products[],3,0)</f>
        <v>Toys</v>
      </c>
      <c r="I1448">
        <v>2</v>
      </c>
      <c r="J1448" s="10">
        <f>VLOOKUP(tbl_Sales[[#This Row],[Product_ID]],tbl_Products[],4,0)</f>
        <v>8.02</v>
      </c>
      <c r="K1448" s="6">
        <v>56.6</v>
      </c>
      <c r="L1448" s="6">
        <f>tbl_Sales[[#This Row],[Price_per_Unit]]*tbl_Sales[[#This Row],[Quantity]]</f>
        <v>113.2</v>
      </c>
      <c r="M1448" s="6">
        <f>tbl_Sales[[#This Row],[Cost_per_Unit]]*tbl_Sales[[#This Row],[Quantity]]</f>
        <v>16.04</v>
      </c>
      <c r="N1448" s="6">
        <f>tbl_Sales[[#This Row],[Sales]]-tbl_Sales[[#This Row],[Total_Cost]]</f>
        <v>97.16</v>
      </c>
    </row>
    <row r="1449" spans="1:14">
      <c r="A1449" t="s">
        <v>1453</v>
      </c>
      <c r="B1449" s="4">
        <v>45033</v>
      </c>
      <c r="C1449" t="s">
        <v>7285</v>
      </c>
      <c r="D1449" t="str">
        <f>VLOOKUP(Sales_Data!$C1449,tbl_Customers[],2,FALSE)</f>
        <v>Customer_762</v>
      </c>
      <c r="E1449" t="str">
        <f>VLOOKUP(tbl_Sales[[#This Row],[Customer_ID]],tbl_Customers[],5,0)</f>
        <v>West</v>
      </c>
      <c r="F1449" t="s">
        <v>8558</v>
      </c>
      <c r="G1449" t="str">
        <f>VLOOKUP(Sales_Data!$F1449,tbl_Products[],2,FALSE)</f>
        <v>Product_24</v>
      </c>
      <c r="H1449" t="str">
        <f>VLOOKUP(tbl_Sales[[#This Row],[Product_ID]],tbl_Products[],3,0)</f>
        <v>Apparel</v>
      </c>
      <c r="I1449">
        <v>6</v>
      </c>
      <c r="J1449" s="10">
        <f>VLOOKUP(tbl_Sales[[#This Row],[Product_ID]],tbl_Products[],4,0)</f>
        <v>47.62</v>
      </c>
      <c r="K1449" s="6">
        <v>51.1</v>
      </c>
      <c r="L1449" s="6">
        <f>tbl_Sales[[#This Row],[Price_per_Unit]]*tbl_Sales[[#This Row],[Quantity]]</f>
        <v>306.60000000000002</v>
      </c>
      <c r="M1449" s="6">
        <f>tbl_Sales[[#This Row],[Cost_per_Unit]]*tbl_Sales[[#This Row],[Quantity]]</f>
        <v>285.71999999999997</v>
      </c>
      <c r="N1449" s="6">
        <f>tbl_Sales[[#This Row],[Sales]]-tbl_Sales[[#This Row],[Total_Cost]]</f>
        <v>20.880000000000052</v>
      </c>
    </row>
    <row r="1450" spans="1:14">
      <c r="A1450" t="s">
        <v>1454</v>
      </c>
      <c r="B1450" s="4">
        <v>45227</v>
      </c>
      <c r="C1450" t="s">
        <v>7511</v>
      </c>
      <c r="D1450" t="str">
        <f>VLOOKUP(Sales_Data!$C1450,tbl_Customers[],2,FALSE)</f>
        <v>Customer_591</v>
      </c>
      <c r="E1450" t="str">
        <f>VLOOKUP(tbl_Sales[[#This Row],[Customer_ID]],tbl_Customers[],5,0)</f>
        <v>South</v>
      </c>
      <c r="F1450" t="s">
        <v>8560</v>
      </c>
      <c r="G1450" t="str">
        <f>VLOOKUP(Sales_Data!$F1450,tbl_Products[],2,FALSE)</f>
        <v>Product_41</v>
      </c>
      <c r="H1450" t="str">
        <f>VLOOKUP(tbl_Sales[[#This Row],[Product_ID]],tbl_Products[],3,0)</f>
        <v>Home Goods</v>
      </c>
      <c r="I1450">
        <v>1</v>
      </c>
      <c r="J1450" s="10">
        <f>VLOOKUP(tbl_Sales[[#This Row],[Product_ID]],tbl_Products[],4,0)</f>
        <v>31.5</v>
      </c>
      <c r="K1450" s="6">
        <v>44.08</v>
      </c>
      <c r="L1450" s="6">
        <f>tbl_Sales[[#This Row],[Price_per_Unit]]*tbl_Sales[[#This Row],[Quantity]]</f>
        <v>44.08</v>
      </c>
      <c r="M1450" s="6">
        <f>tbl_Sales[[#This Row],[Cost_per_Unit]]*tbl_Sales[[#This Row],[Quantity]]</f>
        <v>31.5</v>
      </c>
      <c r="N1450" s="6">
        <f>tbl_Sales[[#This Row],[Sales]]-tbl_Sales[[#This Row],[Total_Cost]]</f>
        <v>12.579999999999998</v>
      </c>
    </row>
    <row r="1451" spans="1:14">
      <c r="A1451" t="s">
        <v>1455</v>
      </c>
      <c r="B1451" s="4">
        <v>45037</v>
      </c>
      <c r="C1451" t="s">
        <v>7961</v>
      </c>
      <c r="D1451" t="str">
        <f>VLOOKUP(Sales_Data!$C1451,tbl_Customers[],2,FALSE)</f>
        <v>Customer_97</v>
      </c>
      <c r="E1451" t="str">
        <f>VLOOKUP(tbl_Sales[[#This Row],[Customer_ID]],tbl_Customers[],5,0)</f>
        <v>West</v>
      </c>
      <c r="F1451" t="s">
        <v>8496</v>
      </c>
      <c r="G1451" t="str">
        <f>VLOOKUP(Sales_Data!$F1451,tbl_Products[],2,FALSE)</f>
        <v>Product_3</v>
      </c>
      <c r="H1451" t="str">
        <f>VLOOKUP(tbl_Sales[[#This Row],[Product_ID]],tbl_Products[],3,0)</f>
        <v>Health</v>
      </c>
      <c r="I1451">
        <v>9</v>
      </c>
      <c r="J1451" s="10">
        <f>VLOOKUP(tbl_Sales[[#This Row],[Product_ID]],tbl_Products[],4,0)</f>
        <v>28.91</v>
      </c>
      <c r="K1451" s="6">
        <v>81.900000000000006</v>
      </c>
      <c r="L1451" s="6">
        <f>tbl_Sales[[#This Row],[Price_per_Unit]]*tbl_Sales[[#This Row],[Quantity]]</f>
        <v>737.1</v>
      </c>
      <c r="M1451" s="6">
        <f>tbl_Sales[[#This Row],[Cost_per_Unit]]*tbl_Sales[[#This Row],[Quantity]]</f>
        <v>260.19</v>
      </c>
      <c r="N1451" s="6">
        <f>tbl_Sales[[#This Row],[Sales]]-tbl_Sales[[#This Row],[Total_Cost]]</f>
        <v>476.91</v>
      </c>
    </row>
    <row r="1452" spans="1:14">
      <c r="A1452" t="s">
        <v>1456</v>
      </c>
      <c r="B1452" s="4">
        <v>45046</v>
      </c>
      <c r="C1452" t="s">
        <v>7118</v>
      </c>
      <c r="D1452" t="str">
        <f>VLOOKUP(Sales_Data!$C1452,tbl_Customers[],2,FALSE)</f>
        <v>Customer_304</v>
      </c>
      <c r="E1452" t="str">
        <f>VLOOKUP(tbl_Sales[[#This Row],[Customer_ID]],tbl_Customers[],5,0)</f>
        <v>East</v>
      </c>
      <c r="F1452" t="s">
        <v>8502</v>
      </c>
      <c r="G1452" t="str">
        <f>VLOOKUP(Sales_Data!$F1452,tbl_Products[],2,FALSE)</f>
        <v>Product_22</v>
      </c>
      <c r="H1452" t="str">
        <f>VLOOKUP(tbl_Sales[[#This Row],[Product_ID]],tbl_Products[],3,0)</f>
        <v>Electronics</v>
      </c>
      <c r="I1452">
        <v>2</v>
      </c>
      <c r="J1452" s="10">
        <f>VLOOKUP(tbl_Sales[[#This Row],[Product_ID]],tbl_Products[],4,0)</f>
        <v>38.15</v>
      </c>
      <c r="K1452" s="6">
        <v>5.17</v>
      </c>
      <c r="L1452" s="6">
        <f>tbl_Sales[[#This Row],[Price_per_Unit]]*tbl_Sales[[#This Row],[Quantity]]</f>
        <v>10.34</v>
      </c>
      <c r="M1452" s="6">
        <f>tbl_Sales[[#This Row],[Cost_per_Unit]]*tbl_Sales[[#This Row],[Quantity]]</f>
        <v>76.3</v>
      </c>
      <c r="N1452" s="6">
        <f>tbl_Sales[[#This Row],[Sales]]-tbl_Sales[[#This Row],[Total_Cost]]</f>
        <v>-65.959999999999994</v>
      </c>
    </row>
    <row r="1453" spans="1:14">
      <c r="A1453" t="s">
        <v>1457</v>
      </c>
      <c r="B1453" s="4">
        <v>45095</v>
      </c>
      <c r="C1453" t="s">
        <v>7962</v>
      </c>
      <c r="D1453" t="str">
        <f>VLOOKUP(Sales_Data!$C1453,tbl_Customers[],2,FALSE)</f>
        <v>Customer_724</v>
      </c>
      <c r="E1453" t="str">
        <f>VLOOKUP(tbl_Sales[[#This Row],[Customer_ID]],tbl_Customers[],5,0)</f>
        <v>South</v>
      </c>
      <c r="F1453" t="s">
        <v>8514</v>
      </c>
      <c r="G1453" t="str">
        <f>VLOOKUP(Sales_Data!$F1453,tbl_Products[],2,FALSE)</f>
        <v>Product_2</v>
      </c>
      <c r="H1453" t="str">
        <f>VLOOKUP(tbl_Sales[[#This Row],[Product_ID]],tbl_Products[],3,0)</f>
        <v>Health</v>
      </c>
      <c r="I1453">
        <v>8</v>
      </c>
      <c r="J1453" s="10">
        <f>VLOOKUP(tbl_Sales[[#This Row],[Product_ID]],tbl_Products[],4,0)</f>
        <v>12.41</v>
      </c>
      <c r="K1453" s="6">
        <v>27.56</v>
      </c>
      <c r="L1453" s="6">
        <f>tbl_Sales[[#This Row],[Price_per_Unit]]*tbl_Sales[[#This Row],[Quantity]]</f>
        <v>220.48</v>
      </c>
      <c r="M1453" s="6">
        <f>tbl_Sales[[#This Row],[Cost_per_Unit]]*tbl_Sales[[#This Row],[Quantity]]</f>
        <v>99.28</v>
      </c>
      <c r="N1453" s="6">
        <f>tbl_Sales[[#This Row],[Sales]]-tbl_Sales[[#This Row],[Total_Cost]]</f>
        <v>121.19999999999999</v>
      </c>
    </row>
    <row r="1454" spans="1:14">
      <c r="A1454" t="s">
        <v>1458</v>
      </c>
      <c r="B1454" s="4">
        <v>45002</v>
      </c>
      <c r="C1454" t="s">
        <v>7136</v>
      </c>
      <c r="D1454" t="str">
        <f>VLOOKUP(Sales_Data!$C1454,tbl_Customers[],2,FALSE)</f>
        <v>Customer_583</v>
      </c>
      <c r="E1454" t="str">
        <f>VLOOKUP(tbl_Sales[[#This Row],[Customer_ID]],tbl_Customers[],5,0)</f>
        <v>West</v>
      </c>
      <c r="F1454" t="s">
        <v>8546</v>
      </c>
      <c r="G1454" t="str">
        <f>VLOOKUP(Sales_Data!$F1454,tbl_Products[],2,FALSE)</f>
        <v>Product_28</v>
      </c>
      <c r="H1454" t="str">
        <f>VLOOKUP(tbl_Sales[[#This Row],[Product_ID]],tbl_Products[],3,0)</f>
        <v>Toys</v>
      </c>
      <c r="I1454">
        <v>5</v>
      </c>
      <c r="J1454" s="10">
        <f>VLOOKUP(tbl_Sales[[#This Row],[Product_ID]],tbl_Products[],4,0)</f>
        <v>23.58</v>
      </c>
      <c r="K1454" s="6">
        <v>10.31</v>
      </c>
      <c r="L1454" s="6">
        <f>tbl_Sales[[#This Row],[Price_per_Unit]]*tbl_Sales[[#This Row],[Quantity]]</f>
        <v>51.550000000000004</v>
      </c>
      <c r="M1454" s="6">
        <f>tbl_Sales[[#This Row],[Cost_per_Unit]]*tbl_Sales[[#This Row],[Quantity]]</f>
        <v>117.89999999999999</v>
      </c>
      <c r="N1454" s="6">
        <f>tbl_Sales[[#This Row],[Sales]]-tbl_Sales[[#This Row],[Total_Cost]]</f>
        <v>-66.349999999999994</v>
      </c>
    </row>
    <row r="1455" spans="1:14">
      <c r="A1455" t="s">
        <v>1459</v>
      </c>
      <c r="B1455" s="4">
        <v>45232</v>
      </c>
      <c r="C1455" t="s">
        <v>7388</v>
      </c>
      <c r="D1455" t="str">
        <f>VLOOKUP(Sales_Data!$C1455,tbl_Customers[],2,FALSE)</f>
        <v>Customer_934</v>
      </c>
      <c r="E1455" t="str">
        <f>VLOOKUP(tbl_Sales[[#This Row],[Customer_ID]],tbl_Customers[],5,0)</f>
        <v>South</v>
      </c>
      <c r="F1455" t="s">
        <v>8562</v>
      </c>
      <c r="G1455" t="str">
        <f>VLOOKUP(Sales_Data!$F1455,tbl_Products[],2,FALSE)</f>
        <v>Product_48</v>
      </c>
      <c r="H1455" t="str">
        <f>VLOOKUP(tbl_Sales[[#This Row],[Product_ID]],tbl_Products[],3,0)</f>
        <v>Apparel</v>
      </c>
      <c r="I1455">
        <v>2</v>
      </c>
      <c r="J1455" s="10">
        <f>VLOOKUP(tbl_Sales[[#This Row],[Product_ID]],tbl_Products[],4,0)</f>
        <v>25.33</v>
      </c>
      <c r="K1455" s="6">
        <v>61.94</v>
      </c>
      <c r="L1455" s="6">
        <f>tbl_Sales[[#This Row],[Price_per_Unit]]*tbl_Sales[[#This Row],[Quantity]]</f>
        <v>123.88</v>
      </c>
      <c r="M1455" s="6">
        <f>tbl_Sales[[#This Row],[Cost_per_Unit]]*tbl_Sales[[#This Row],[Quantity]]</f>
        <v>50.66</v>
      </c>
      <c r="N1455" s="6">
        <f>tbl_Sales[[#This Row],[Sales]]-tbl_Sales[[#This Row],[Total_Cost]]</f>
        <v>73.22</v>
      </c>
    </row>
    <row r="1456" spans="1:14">
      <c r="A1456" t="s">
        <v>1460</v>
      </c>
      <c r="B1456" s="4">
        <v>44928</v>
      </c>
      <c r="C1456" t="s">
        <v>7010</v>
      </c>
      <c r="D1456" t="str">
        <f>VLOOKUP(Sales_Data!$C1456,tbl_Customers[],2,FALSE)</f>
        <v>Customer_341</v>
      </c>
      <c r="E1456" t="str">
        <f>VLOOKUP(tbl_Sales[[#This Row],[Customer_ID]],tbl_Customers[],5,0)</f>
        <v>West</v>
      </c>
      <c r="F1456" t="s">
        <v>8513</v>
      </c>
      <c r="G1456" t="str">
        <f>VLOOKUP(Sales_Data!$F1456,tbl_Products[],2,FALSE)</f>
        <v>Product_59</v>
      </c>
      <c r="H1456" t="str">
        <f>VLOOKUP(tbl_Sales[[#This Row],[Product_ID]],tbl_Products[],3,0)</f>
        <v>Home Goods</v>
      </c>
      <c r="I1456">
        <v>6</v>
      </c>
      <c r="J1456" s="10">
        <f>VLOOKUP(tbl_Sales[[#This Row],[Product_ID]],tbl_Products[],4,0)</f>
        <v>40.85</v>
      </c>
      <c r="K1456" s="6">
        <v>22.22</v>
      </c>
      <c r="L1456" s="6">
        <f>tbl_Sales[[#This Row],[Price_per_Unit]]*tbl_Sales[[#This Row],[Quantity]]</f>
        <v>133.32</v>
      </c>
      <c r="M1456" s="6">
        <f>tbl_Sales[[#This Row],[Cost_per_Unit]]*tbl_Sales[[#This Row],[Quantity]]</f>
        <v>245.10000000000002</v>
      </c>
      <c r="N1456" s="6">
        <f>tbl_Sales[[#This Row],[Sales]]-tbl_Sales[[#This Row],[Total_Cost]]</f>
        <v>-111.78000000000003</v>
      </c>
    </row>
    <row r="1457" spans="1:14">
      <c r="A1457" t="s">
        <v>1461</v>
      </c>
      <c r="B1457" s="4">
        <v>45068</v>
      </c>
      <c r="C1457" t="s">
        <v>7765</v>
      </c>
      <c r="D1457" t="str">
        <f>VLOOKUP(Sales_Data!$C1457,tbl_Customers[],2,FALSE)</f>
        <v>Customer_1267</v>
      </c>
      <c r="E1457" t="str">
        <f>VLOOKUP(tbl_Sales[[#This Row],[Customer_ID]],tbl_Customers[],5,0)</f>
        <v>East</v>
      </c>
      <c r="F1457" t="s">
        <v>8551</v>
      </c>
      <c r="G1457" t="str">
        <f>VLOOKUP(Sales_Data!$F1457,tbl_Products[],2,FALSE)</f>
        <v>Product_11</v>
      </c>
      <c r="H1457" t="str">
        <f>VLOOKUP(tbl_Sales[[#This Row],[Product_ID]],tbl_Products[],3,0)</f>
        <v>Health</v>
      </c>
      <c r="I1457">
        <v>3</v>
      </c>
      <c r="J1457" s="10">
        <f>VLOOKUP(tbl_Sales[[#This Row],[Product_ID]],tbl_Products[],4,0)</f>
        <v>11.76</v>
      </c>
      <c r="K1457" s="6">
        <v>68.069999999999993</v>
      </c>
      <c r="L1457" s="6">
        <f>tbl_Sales[[#This Row],[Price_per_Unit]]*tbl_Sales[[#This Row],[Quantity]]</f>
        <v>204.20999999999998</v>
      </c>
      <c r="M1457" s="6">
        <f>tbl_Sales[[#This Row],[Cost_per_Unit]]*tbl_Sales[[#This Row],[Quantity]]</f>
        <v>35.28</v>
      </c>
      <c r="N1457" s="6">
        <f>tbl_Sales[[#This Row],[Sales]]-tbl_Sales[[#This Row],[Total_Cost]]</f>
        <v>168.92999999999998</v>
      </c>
    </row>
    <row r="1458" spans="1:14">
      <c r="A1458" t="s">
        <v>1462</v>
      </c>
      <c r="B1458" s="4">
        <v>45001</v>
      </c>
      <c r="C1458" t="s">
        <v>7963</v>
      </c>
      <c r="D1458" t="str">
        <f>VLOOKUP(Sales_Data!$C1458,tbl_Customers[],2,FALSE)</f>
        <v>Customer_330</v>
      </c>
      <c r="E1458" t="str">
        <f>VLOOKUP(tbl_Sales[[#This Row],[Customer_ID]],tbl_Customers[],5,0)</f>
        <v>North</v>
      </c>
      <c r="F1458" t="s">
        <v>8523</v>
      </c>
      <c r="G1458" t="str">
        <f>VLOOKUP(Sales_Data!$F1458,tbl_Products[],2,FALSE)</f>
        <v>Product_32</v>
      </c>
      <c r="H1458" t="str">
        <f>VLOOKUP(tbl_Sales[[#This Row],[Product_ID]],tbl_Products[],3,0)</f>
        <v>Home Goods</v>
      </c>
      <c r="I1458">
        <v>6</v>
      </c>
      <c r="J1458" s="10">
        <f>VLOOKUP(tbl_Sales[[#This Row],[Product_ID]],tbl_Products[],4,0)</f>
        <v>24.03</v>
      </c>
      <c r="K1458" s="6">
        <v>90.82</v>
      </c>
      <c r="L1458" s="6">
        <f>tbl_Sales[[#This Row],[Price_per_Unit]]*tbl_Sales[[#This Row],[Quantity]]</f>
        <v>544.91999999999996</v>
      </c>
      <c r="M1458" s="6">
        <f>tbl_Sales[[#This Row],[Cost_per_Unit]]*tbl_Sales[[#This Row],[Quantity]]</f>
        <v>144.18</v>
      </c>
      <c r="N1458" s="6">
        <f>tbl_Sales[[#This Row],[Sales]]-tbl_Sales[[#This Row],[Total_Cost]]</f>
        <v>400.73999999999995</v>
      </c>
    </row>
    <row r="1459" spans="1:14">
      <c r="A1459" t="s">
        <v>1463</v>
      </c>
      <c r="B1459" s="4">
        <v>44993</v>
      </c>
      <c r="C1459" t="s">
        <v>7046</v>
      </c>
      <c r="D1459" t="str">
        <f>VLOOKUP(Sales_Data!$C1459,tbl_Customers[],2,FALSE)</f>
        <v>Customer_1458</v>
      </c>
      <c r="E1459" t="str">
        <f>VLOOKUP(tbl_Sales[[#This Row],[Customer_ID]],tbl_Customers[],5,0)</f>
        <v>West</v>
      </c>
      <c r="F1459" t="s">
        <v>8536</v>
      </c>
      <c r="G1459" t="str">
        <f>VLOOKUP(Sales_Data!$F1459,tbl_Products[],2,FALSE)</f>
        <v>Product_40</v>
      </c>
      <c r="H1459" t="str">
        <f>VLOOKUP(tbl_Sales[[#This Row],[Product_ID]],tbl_Products[],3,0)</f>
        <v>Health</v>
      </c>
      <c r="I1459">
        <v>2</v>
      </c>
      <c r="J1459" s="10">
        <f>VLOOKUP(tbl_Sales[[#This Row],[Product_ID]],tbl_Products[],4,0)</f>
        <v>30.96</v>
      </c>
      <c r="K1459" s="6">
        <v>62.96</v>
      </c>
      <c r="L1459" s="6">
        <f>tbl_Sales[[#This Row],[Price_per_Unit]]*tbl_Sales[[#This Row],[Quantity]]</f>
        <v>125.92</v>
      </c>
      <c r="M1459" s="6">
        <f>tbl_Sales[[#This Row],[Cost_per_Unit]]*tbl_Sales[[#This Row],[Quantity]]</f>
        <v>61.92</v>
      </c>
      <c r="N1459" s="6">
        <f>tbl_Sales[[#This Row],[Sales]]-tbl_Sales[[#This Row],[Total_Cost]]</f>
        <v>64</v>
      </c>
    </row>
    <row r="1460" spans="1:14">
      <c r="A1460" t="s">
        <v>1464</v>
      </c>
      <c r="B1460" s="4">
        <v>45203</v>
      </c>
      <c r="C1460" t="s">
        <v>7728</v>
      </c>
      <c r="D1460" t="str">
        <f>VLOOKUP(Sales_Data!$C1460,tbl_Customers[],2,FALSE)</f>
        <v>Customer_1097</v>
      </c>
      <c r="E1460" t="str">
        <f>VLOOKUP(tbl_Sales[[#This Row],[Customer_ID]],tbl_Customers[],5,0)</f>
        <v>South</v>
      </c>
      <c r="F1460" t="s">
        <v>8528</v>
      </c>
      <c r="G1460" t="str">
        <f>VLOOKUP(Sales_Data!$F1460,tbl_Products[],2,FALSE)</f>
        <v>Product_25</v>
      </c>
      <c r="H1460" t="str">
        <f>VLOOKUP(tbl_Sales[[#This Row],[Product_ID]],tbl_Products[],3,0)</f>
        <v>Electronics</v>
      </c>
      <c r="I1460">
        <v>4</v>
      </c>
      <c r="J1460" s="10">
        <f>VLOOKUP(tbl_Sales[[#This Row],[Product_ID]],tbl_Products[],4,0)</f>
        <v>48.19</v>
      </c>
      <c r="K1460" s="6">
        <v>32.770000000000003</v>
      </c>
      <c r="L1460" s="6">
        <f>tbl_Sales[[#This Row],[Price_per_Unit]]*tbl_Sales[[#This Row],[Quantity]]</f>
        <v>131.08000000000001</v>
      </c>
      <c r="M1460" s="6">
        <f>tbl_Sales[[#This Row],[Cost_per_Unit]]*tbl_Sales[[#This Row],[Quantity]]</f>
        <v>192.76</v>
      </c>
      <c r="N1460" s="6">
        <f>tbl_Sales[[#This Row],[Sales]]-tbl_Sales[[#This Row],[Total_Cost]]</f>
        <v>-61.679999999999978</v>
      </c>
    </row>
    <row r="1461" spans="1:14">
      <c r="A1461" t="s">
        <v>1465</v>
      </c>
      <c r="B1461" s="4">
        <v>45055</v>
      </c>
      <c r="C1461" t="s">
        <v>7964</v>
      </c>
      <c r="D1461" t="str">
        <f>VLOOKUP(Sales_Data!$C1461,tbl_Customers[],2,FALSE)</f>
        <v>Customer_585</v>
      </c>
      <c r="E1461" t="str">
        <f>VLOOKUP(tbl_Sales[[#This Row],[Customer_ID]],tbl_Customers[],5,0)</f>
        <v>North</v>
      </c>
      <c r="F1461" t="s">
        <v>8563</v>
      </c>
      <c r="G1461" t="str">
        <f>VLOOKUP(Sales_Data!$F1461,tbl_Products[],2,FALSE)</f>
        <v>Product_17</v>
      </c>
      <c r="H1461" t="str">
        <f>VLOOKUP(tbl_Sales[[#This Row],[Product_ID]],tbl_Products[],3,0)</f>
        <v>Toys</v>
      </c>
      <c r="I1461">
        <v>5</v>
      </c>
      <c r="J1461" s="10">
        <f>VLOOKUP(tbl_Sales[[#This Row],[Product_ID]],tbl_Products[],4,0)</f>
        <v>36.229999999999997</v>
      </c>
      <c r="K1461" s="6">
        <v>58.63</v>
      </c>
      <c r="L1461" s="6">
        <f>tbl_Sales[[#This Row],[Price_per_Unit]]*tbl_Sales[[#This Row],[Quantity]]</f>
        <v>293.15000000000003</v>
      </c>
      <c r="M1461" s="6">
        <f>tbl_Sales[[#This Row],[Cost_per_Unit]]*tbl_Sales[[#This Row],[Quantity]]</f>
        <v>181.14999999999998</v>
      </c>
      <c r="N1461" s="6">
        <f>tbl_Sales[[#This Row],[Sales]]-tbl_Sales[[#This Row],[Total_Cost]]</f>
        <v>112.00000000000006</v>
      </c>
    </row>
    <row r="1462" spans="1:14">
      <c r="A1462" t="s">
        <v>1466</v>
      </c>
      <c r="B1462" s="4">
        <v>45016</v>
      </c>
      <c r="C1462" t="s">
        <v>7965</v>
      </c>
      <c r="D1462" t="str">
        <f>VLOOKUP(Sales_Data!$C1462,tbl_Customers[],2,FALSE)</f>
        <v>Customer_374</v>
      </c>
      <c r="E1462" t="str">
        <f>VLOOKUP(tbl_Sales[[#This Row],[Customer_ID]],tbl_Customers[],5,0)</f>
        <v>North</v>
      </c>
      <c r="F1462" t="s">
        <v>8536</v>
      </c>
      <c r="G1462" t="str">
        <f>VLOOKUP(Sales_Data!$F1462,tbl_Products[],2,FALSE)</f>
        <v>Product_40</v>
      </c>
      <c r="H1462" t="str">
        <f>VLOOKUP(tbl_Sales[[#This Row],[Product_ID]],tbl_Products[],3,0)</f>
        <v>Health</v>
      </c>
      <c r="I1462">
        <v>9</v>
      </c>
      <c r="J1462" s="10">
        <f>VLOOKUP(tbl_Sales[[#This Row],[Product_ID]],tbl_Products[],4,0)</f>
        <v>30.96</v>
      </c>
      <c r="K1462" s="6">
        <v>97.43</v>
      </c>
      <c r="L1462" s="6">
        <f>tbl_Sales[[#This Row],[Price_per_Unit]]*tbl_Sales[[#This Row],[Quantity]]</f>
        <v>876.87000000000012</v>
      </c>
      <c r="M1462" s="6">
        <f>tbl_Sales[[#This Row],[Cost_per_Unit]]*tbl_Sales[[#This Row],[Quantity]]</f>
        <v>278.64</v>
      </c>
      <c r="N1462" s="6">
        <f>tbl_Sales[[#This Row],[Sales]]-tbl_Sales[[#This Row],[Total_Cost]]</f>
        <v>598.23000000000013</v>
      </c>
    </row>
    <row r="1463" spans="1:14">
      <c r="A1463" t="s">
        <v>1467</v>
      </c>
      <c r="B1463" s="4">
        <v>44983</v>
      </c>
      <c r="C1463" t="s">
        <v>7232</v>
      </c>
      <c r="D1463" t="str">
        <f>VLOOKUP(Sales_Data!$C1463,tbl_Customers[],2,FALSE)</f>
        <v>Customer_360</v>
      </c>
      <c r="E1463" t="str">
        <f>VLOOKUP(tbl_Sales[[#This Row],[Customer_ID]],tbl_Customers[],5,0)</f>
        <v>East</v>
      </c>
      <c r="F1463" t="s">
        <v>8547</v>
      </c>
      <c r="G1463" t="str">
        <f>VLOOKUP(Sales_Data!$F1463,tbl_Products[],2,FALSE)</f>
        <v>Product_7</v>
      </c>
      <c r="H1463" t="str">
        <f>VLOOKUP(tbl_Sales[[#This Row],[Product_ID]],tbl_Products[],3,0)</f>
        <v>Apparel</v>
      </c>
      <c r="I1463">
        <v>1</v>
      </c>
      <c r="J1463" s="10">
        <f>VLOOKUP(tbl_Sales[[#This Row],[Product_ID]],tbl_Products[],4,0)</f>
        <v>48.6</v>
      </c>
      <c r="K1463" s="6">
        <v>7.14</v>
      </c>
      <c r="L1463" s="6">
        <f>tbl_Sales[[#This Row],[Price_per_Unit]]*tbl_Sales[[#This Row],[Quantity]]</f>
        <v>7.14</v>
      </c>
      <c r="M1463" s="6">
        <f>tbl_Sales[[#This Row],[Cost_per_Unit]]*tbl_Sales[[#This Row],[Quantity]]</f>
        <v>48.6</v>
      </c>
      <c r="N1463" s="6">
        <f>tbl_Sales[[#This Row],[Sales]]-tbl_Sales[[#This Row],[Total_Cost]]</f>
        <v>-41.46</v>
      </c>
    </row>
    <row r="1464" spans="1:14">
      <c r="A1464" t="s">
        <v>1468</v>
      </c>
      <c r="B1464" s="4">
        <v>45265</v>
      </c>
      <c r="C1464" t="s">
        <v>7677</v>
      </c>
      <c r="D1464" t="str">
        <f>VLOOKUP(Sales_Data!$C1464,tbl_Customers[],2,FALSE)</f>
        <v>Customer_1451</v>
      </c>
      <c r="E1464" t="str">
        <f>VLOOKUP(tbl_Sales[[#This Row],[Customer_ID]],tbl_Customers[],5,0)</f>
        <v>South</v>
      </c>
      <c r="F1464" t="s">
        <v>8529</v>
      </c>
      <c r="G1464" t="str">
        <f>VLOOKUP(Sales_Data!$F1464,tbl_Products[],2,FALSE)</f>
        <v>Product_49</v>
      </c>
      <c r="H1464" t="str">
        <f>VLOOKUP(tbl_Sales[[#This Row],[Product_ID]],tbl_Products[],3,0)</f>
        <v>Toys</v>
      </c>
      <c r="I1464">
        <v>9</v>
      </c>
      <c r="J1464" s="10">
        <f>VLOOKUP(tbl_Sales[[#This Row],[Product_ID]],tbl_Products[],4,0)</f>
        <v>44.18</v>
      </c>
      <c r="K1464" s="6">
        <v>75.66</v>
      </c>
      <c r="L1464" s="6">
        <f>tbl_Sales[[#This Row],[Price_per_Unit]]*tbl_Sales[[#This Row],[Quantity]]</f>
        <v>680.93999999999994</v>
      </c>
      <c r="M1464" s="6">
        <f>tbl_Sales[[#This Row],[Cost_per_Unit]]*tbl_Sales[[#This Row],[Quantity]]</f>
        <v>397.62</v>
      </c>
      <c r="N1464" s="6">
        <f>tbl_Sales[[#This Row],[Sales]]-tbl_Sales[[#This Row],[Total_Cost]]</f>
        <v>283.31999999999994</v>
      </c>
    </row>
    <row r="1465" spans="1:14">
      <c r="A1465" t="s">
        <v>1469</v>
      </c>
      <c r="B1465" s="4">
        <v>44940</v>
      </c>
      <c r="C1465" t="s">
        <v>7966</v>
      </c>
      <c r="D1465" t="str">
        <f>VLOOKUP(Sales_Data!$C1465,tbl_Customers[],2,FALSE)</f>
        <v>Customer_1419</v>
      </c>
      <c r="E1465" t="str">
        <f>VLOOKUP(tbl_Sales[[#This Row],[Customer_ID]],tbl_Customers[],5,0)</f>
        <v>East</v>
      </c>
      <c r="F1465" t="s">
        <v>8540</v>
      </c>
      <c r="G1465" t="str">
        <f>VLOOKUP(Sales_Data!$F1465,tbl_Products[],2,FALSE)</f>
        <v>Product_37</v>
      </c>
      <c r="H1465" t="str">
        <f>VLOOKUP(tbl_Sales[[#This Row],[Product_ID]],tbl_Products[],3,0)</f>
        <v>Toys</v>
      </c>
      <c r="I1465">
        <v>2</v>
      </c>
      <c r="J1465" s="10">
        <f>VLOOKUP(tbl_Sales[[#This Row],[Product_ID]],tbl_Products[],4,0)</f>
        <v>29.86</v>
      </c>
      <c r="K1465" s="6">
        <v>27.18</v>
      </c>
      <c r="L1465" s="6">
        <f>tbl_Sales[[#This Row],[Price_per_Unit]]*tbl_Sales[[#This Row],[Quantity]]</f>
        <v>54.36</v>
      </c>
      <c r="M1465" s="6">
        <f>tbl_Sales[[#This Row],[Cost_per_Unit]]*tbl_Sales[[#This Row],[Quantity]]</f>
        <v>59.72</v>
      </c>
      <c r="N1465" s="6">
        <f>tbl_Sales[[#This Row],[Sales]]-tbl_Sales[[#This Row],[Total_Cost]]</f>
        <v>-5.3599999999999994</v>
      </c>
    </row>
    <row r="1466" spans="1:14">
      <c r="A1466" t="s">
        <v>1470</v>
      </c>
      <c r="B1466" s="4">
        <v>44994</v>
      </c>
      <c r="C1466" t="s">
        <v>7967</v>
      </c>
      <c r="D1466" t="str">
        <f>VLOOKUP(Sales_Data!$C1466,tbl_Customers[],2,FALSE)</f>
        <v>Customer_1365</v>
      </c>
      <c r="E1466" t="str">
        <f>VLOOKUP(tbl_Sales[[#This Row],[Customer_ID]],tbl_Customers[],5,0)</f>
        <v>East</v>
      </c>
      <c r="F1466" t="s">
        <v>8532</v>
      </c>
      <c r="G1466" t="str">
        <f>VLOOKUP(Sales_Data!$F1466,tbl_Products[],2,FALSE)</f>
        <v>Product_23</v>
      </c>
      <c r="H1466" t="str">
        <f>VLOOKUP(tbl_Sales[[#This Row],[Product_ID]],tbl_Products[],3,0)</f>
        <v>Apparel</v>
      </c>
      <c r="I1466">
        <v>4</v>
      </c>
      <c r="J1466" s="10">
        <f>VLOOKUP(tbl_Sales[[#This Row],[Product_ID]],tbl_Products[],4,0)</f>
        <v>2.85</v>
      </c>
      <c r="K1466" s="6">
        <v>14.65</v>
      </c>
      <c r="L1466" s="6">
        <f>tbl_Sales[[#This Row],[Price_per_Unit]]*tbl_Sales[[#This Row],[Quantity]]</f>
        <v>58.6</v>
      </c>
      <c r="M1466" s="6">
        <f>tbl_Sales[[#This Row],[Cost_per_Unit]]*tbl_Sales[[#This Row],[Quantity]]</f>
        <v>11.4</v>
      </c>
      <c r="N1466" s="6">
        <f>tbl_Sales[[#This Row],[Sales]]-tbl_Sales[[#This Row],[Total_Cost]]</f>
        <v>47.2</v>
      </c>
    </row>
    <row r="1467" spans="1:14">
      <c r="A1467" t="s">
        <v>1471</v>
      </c>
      <c r="B1467" s="4">
        <v>44934</v>
      </c>
      <c r="C1467" t="s">
        <v>7968</v>
      </c>
      <c r="D1467" t="str">
        <f>VLOOKUP(Sales_Data!$C1467,tbl_Customers[],2,FALSE)</f>
        <v>Customer_315</v>
      </c>
      <c r="E1467" t="str">
        <f>VLOOKUP(tbl_Sales[[#This Row],[Customer_ID]],tbl_Customers[],5,0)</f>
        <v>North</v>
      </c>
      <c r="F1467" t="s">
        <v>8531</v>
      </c>
      <c r="G1467" t="str">
        <f>VLOOKUP(Sales_Data!$F1467,tbl_Products[],2,FALSE)</f>
        <v>Product_36</v>
      </c>
      <c r="H1467" t="str">
        <f>VLOOKUP(tbl_Sales[[#This Row],[Product_ID]],tbl_Products[],3,0)</f>
        <v>Home Goods</v>
      </c>
      <c r="I1467">
        <v>5</v>
      </c>
      <c r="J1467" s="10">
        <f>VLOOKUP(tbl_Sales[[#This Row],[Product_ID]],tbl_Products[],4,0)</f>
        <v>32.54</v>
      </c>
      <c r="K1467" s="6">
        <v>44.58</v>
      </c>
      <c r="L1467" s="6">
        <f>tbl_Sales[[#This Row],[Price_per_Unit]]*tbl_Sales[[#This Row],[Quantity]]</f>
        <v>222.89999999999998</v>
      </c>
      <c r="M1467" s="6">
        <f>tbl_Sales[[#This Row],[Cost_per_Unit]]*tbl_Sales[[#This Row],[Quantity]]</f>
        <v>162.69999999999999</v>
      </c>
      <c r="N1467" s="6">
        <f>tbl_Sales[[#This Row],[Sales]]-tbl_Sales[[#This Row],[Total_Cost]]</f>
        <v>60.199999999999989</v>
      </c>
    </row>
    <row r="1468" spans="1:14">
      <c r="A1468" t="s">
        <v>1472</v>
      </c>
      <c r="B1468" s="4">
        <v>45110</v>
      </c>
      <c r="C1468" t="s">
        <v>7134</v>
      </c>
      <c r="D1468" t="str">
        <f>VLOOKUP(Sales_Data!$C1468,tbl_Customers[],2,FALSE)</f>
        <v>Customer_331</v>
      </c>
      <c r="E1468" t="str">
        <f>VLOOKUP(tbl_Sales[[#This Row],[Customer_ID]],tbl_Customers[],5,0)</f>
        <v>West</v>
      </c>
      <c r="F1468" t="s">
        <v>8549</v>
      </c>
      <c r="G1468" t="str">
        <f>VLOOKUP(Sales_Data!$F1468,tbl_Products[],2,FALSE)</f>
        <v>Product_18</v>
      </c>
      <c r="H1468" t="str">
        <f>VLOOKUP(tbl_Sales[[#This Row],[Product_ID]],tbl_Products[],3,0)</f>
        <v>Health</v>
      </c>
      <c r="I1468">
        <v>8</v>
      </c>
      <c r="J1468" s="10">
        <f>VLOOKUP(tbl_Sales[[#This Row],[Product_ID]],tbl_Products[],4,0)</f>
        <v>41.18</v>
      </c>
      <c r="K1468" s="6">
        <v>41.48</v>
      </c>
      <c r="L1468" s="6">
        <f>tbl_Sales[[#This Row],[Price_per_Unit]]*tbl_Sales[[#This Row],[Quantity]]</f>
        <v>331.84</v>
      </c>
      <c r="M1468" s="6">
        <f>tbl_Sales[[#This Row],[Cost_per_Unit]]*tbl_Sales[[#This Row],[Quantity]]</f>
        <v>329.44</v>
      </c>
      <c r="N1468" s="6">
        <f>tbl_Sales[[#This Row],[Sales]]-tbl_Sales[[#This Row],[Total_Cost]]</f>
        <v>2.3999999999999773</v>
      </c>
    </row>
    <row r="1469" spans="1:14">
      <c r="A1469" t="s">
        <v>1473</v>
      </c>
      <c r="B1469" s="4">
        <v>45048</v>
      </c>
      <c r="C1469" t="s">
        <v>7099</v>
      </c>
      <c r="D1469" t="str">
        <f>VLOOKUP(Sales_Data!$C1469,tbl_Customers[],2,FALSE)</f>
        <v>Customer_488</v>
      </c>
      <c r="E1469" t="str">
        <f>VLOOKUP(tbl_Sales[[#This Row],[Customer_ID]],tbl_Customers[],5,0)</f>
        <v>South</v>
      </c>
      <c r="F1469" t="s">
        <v>8497</v>
      </c>
      <c r="G1469" t="str">
        <f>VLOOKUP(Sales_Data!$F1469,tbl_Products[],2,FALSE)</f>
        <v>Product_73</v>
      </c>
      <c r="H1469" t="str">
        <f>VLOOKUP(tbl_Sales[[#This Row],[Product_ID]],tbl_Products[],3,0)</f>
        <v>Apparel</v>
      </c>
      <c r="I1469">
        <v>8</v>
      </c>
      <c r="J1469" s="10">
        <f>VLOOKUP(tbl_Sales[[#This Row],[Product_ID]],tbl_Products[],4,0)</f>
        <v>1.21</v>
      </c>
      <c r="K1469" s="6">
        <v>60.35</v>
      </c>
      <c r="L1469" s="6">
        <f>tbl_Sales[[#This Row],[Price_per_Unit]]*tbl_Sales[[#This Row],[Quantity]]</f>
        <v>482.8</v>
      </c>
      <c r="M1469" s="6">
        <f>tbl_Sales[[#This Row],[Cost_per_Unit]]*tbl_Sales[[#This Row],[Quantity]]</f>
        <v>9.68</v>
      </c>
      <c r="N1469" s="6">
        <f>tbl_Sales[[#This Row],[Sales]]-tbl_Sales[[#This Row],[Total_Cost]]</f>
        <v>473.12</v>
      </c>
    </row>
    <row r="1470" spans="1:14">
      <c r="A1470" t="s">
        <v>1474</v>
      </c>
      <c r="B1470" s="4">
        <v>45228</v>
      </c>
      <c r="C1470" t="s">
        <v>7275</v>
      </c>
      <c r="D1470" t="str">
        <f>VLOOKUP(Sales_Data!$C1470,tbl_Customers[],2,FALSE)</f>
        <v>Customer_240</v>
      </c>
      <c r="E1470" t="str">
        <f>VLOOKUP(tbl_Sales[[#This Row],[Customer_ID]],tbl_Customers[],5,0)</f>
        <v>West</v>
      </c>
      <c r="F1470" t="s">
        <v>8560</v>
      </c>
      <c r="G1470" t="str">
        <f>VLOOKUP(Sales_Data!$F1470,tbl_Products[],2,FALSE)</f>
        <v>Product_41</v>
      </c>
      <c r="H1470" t="str">
        <f>VLOOKUP(tbl_Sales[[#This Row],[Product_ID]],tbl_Products[],3,0)</f>
        <v>Home Goods</v>
      </c>
      <c r="I1470">
        <v>7</v>
      </c>
      <c r="J1470" s="10">
        <f>VLOOKUP(tbl_Sales[[#This Row],[Product_ID]],tbl_Products[],4,0)</f>
        <v>31.5</v>
      </c>
      <c r="K1470" s="6">
        <v>7.09</v>
      </c>
      <c r="L1470" s="6">
        <f>tbl_Sales[[#This Row],[Price_per_Unit]]*tbl_Sales[[#This Row],[Quantity]]</f>
        <v>49.629999999999995</v>
      </c>
      <c r="M1470" s="6">
        <f>tbl_Sales[[#This Row],[Cost_per_Unit]]*tbl_Sales[[#This Row],[Quantity]]</f>
        <v>220.5</v>
      </c>
      <c r="N1470" s="6">
        <f>tbl_Sales[[#This Row],[Sales]]-tbl_Sales[[#This Row],[Total_Cost]]</f>
        <v>-170.87</v>
      </c>
    </row>
    <row r="1471" spans="1:14">
      <c r="A1471" t="s">
        <v>1475</v>
      </c>
      <c r="B1471" s="4">
        <v>45092</v>
      </c>
      <c r="C1471" t="s">
        <v>7643</v>
      </c>
      <c r="D1471" t="str">
        <f>VLOOKUP(Sales_Data!$C1471,tbl_Customers[],2,FALSE)</f>
        <v>Customer_85</v>
      </c>
      <c r="E1471" t="str">
        <f>VLOOKUP(tbl_Sales[[#This Row],[Customer_ID]],tbl_Customers[],5,0)</f>
        <v>West</v>
      </c>
      <c r="F1471" t="s">
        <v>8519</v>
      </c>
      <c r="G1471" t="str">
        <f>VLOOKUP(Sales_Data!$F1471,tbl_Products[],2,FALSE)</f>
        <v>Product_53</v>
      </c>
      <c r="H1471" t="str">
        <f>VLOOKUP(tbl_Sales[[#This Row],[Product_ID]],tbl_Products[],3,0)</f>
        <v>Electronics</v>
      </c>
      <c r="I1471">
        <v>1</v>
      </c>
      <c r="J1471" s="10">
        <f>VLOOKUP(tbl_Sales[[#This Row],[Product_ID]],tbl_Products[],4,0)</f>
        <v>21.34</v>
      </c>
      <c r="K1471" s="6">
        <v>20.6</v>
      </c>
      <c r="L1471" s="6">
        <f>tbl_Sales[[#This Row],[Price_per_Unit]]*tbl_Sales[[#This Row],[Quantity]]</f>
        <v>20.6</v>
      </c>
      <c r="M1471" s="6">
        <f>tbl_Sales[[#This Row],[Cost_per_Unit]]*tbl_Sales[[#This Row],[Quantity]]</f>
        <v>21.34</v>
      </c>
      <c r="N1471" s="6">
        <f>tbl_Sales[[#This Row],[Sales]]-tbl_Sales[[#This Row],[Total_Cost]]</f>
        <v>-0.73999999999999844</v>
      </c>
    </row>
    <row r="1472" spans="1:14">
      <c r="A1472" t="s">
        <v>1476</v>
      </c>
      <c r="B1472" s="4">
        <v>44935</v>
      </c>
      <c r="C1472" t="s">
        <v>7181</v>
      </c>
      <c r="D1472" t="str">
        <f>VLOOKUP(Sales_Data!$C1472,tbl_Customers[],2,FALSE)</f>
        <v>Customer_649</v>
      </c>
      <c r="E1472" t="str">
        <f>VLOOKUP(tbl_Sales[[#This Row],[Customer_ID]],tbl_Customers[],5,0)</f>
        <v>North</v>
      </c>
      <c r="F1472" t="s">
        <v>8520</v>
      </c>
      <c r="G1472" t="str">
        <f>VLOOKUP(Sales_Data!$F1472,tbl_Products[],2,FALSE)</f>
        <v>Product_29</v>
      </c>
      <c r="H1472" t="str">
        <f>VLOOKUP(tbl_Sales[[#This Row],[Product_ID]],tbl_Products[],3,0)</f>
        <v>Home Goods</v>
      </c>
      <c r="I1472">
        <v>7</v>
      </c>
      <c r="J1472" s="10">
        <f>VLOOKUP(tbl_Sales[[#This Row],[Product_ID]],tbl_Products[],4,0)</f>
        <v>9.64</v>
      </c>
      <c r="K1472" s="6">
        <v>87.91</v>
      </c>
      <c r="L1472" s="6">
        <f>tbl_Sales[[#This Row],[Price_per_Unit]]*tbl_Sales[[#This Row],[Quantity]]</f>
        <v>615.37</v>
      </c>
      <c r="M1472" s="6">
        <f>tbl_Sales[[#This Row],[Cost_per_Unit]]*tbl_Sales[[#This Row],[Quantity]]</f>
        <v>67.48</v>
      </c>
      <c r="N1472" s="6">
        <f>tbl_Sales[[#This Row],[Sales]]-tbl_Sales[[#This Row],[Total_Cost]]</f>
        <v>547.89</v>
      </c>
    </row>
    <row r="1473" spans="1:14">
      <c r="A1473" t="s">
        <v>1477</v>
      </c>
      <c r="B1473" s="4">
        <v>45016</v>
      </c>
      <c r="C1473" t="s">
        <v>7412</v>
      </c>
      <c r="D1473" t="str">
        <f>VLOOKUP(Sales_Data!$C1473,tbl_Customers[],2,FALSE)</f>
        <v>Customer_1177</v>
      </c>
      <c r="E1473" t="str">
        <f>VLOOKUP(tbl_Sales[[#This Row],[Customer_ID]],tbl_Customers[],5,0)</f>
        <v>North</v>
      </c>
      <c r="F1473" t="s">
        <v>8528</v>
      </c>
      <c r="G1473" t="str">
        <f>VLOOKUP(Sales_Data!$F1473,tbl_Products[],2,FALSE)</f>
        <v>Product_25</v>
      </c>
      <c r="H1473" t="str">
        <f>VLOOKUP(tbl_Sales[[#This Row],[Product_ID]],tbl_Products[],3,0)</f>
        <v>Electronics</v>
      </c>
      <c r="I1473">
        <v>9</v>
      </c>
      <c r="J1473" s="10">
        <f>VLOOKUP(tbl_Sales[[#This Row],[Product_ID]],tbl_Products[],4,0)</f>
        <v>48.19</v>
      </c>
      <c r="K1473" s="6">
        <v>95.26</v>
      </c>
      <c r="L1473" s="6">
        <f>tbl_Sales[[#This Row],[Price_per_Unit]]*tbl_Sales[[#This Row],[Quantity]]</f>
        <v>857.34</v>
      </c>
      <c r="M1473" s="6">
        <f>tbl_Sales[[#This Row],[Cost_per_Unit]]*tbl_Sales[[#This Row],[Quantity]]</f>
        <v>433.71</v>
      </c>
      <c r="N1473" s="6">
        <f>tbl_Sales[[#This Row],[Sales]]-tbl_Sales[[#This Row],[Total_Cost]]</f>
        <v>423.63000000000005</v>
      </c>
    </row>
    <row r="1474" spans="1:14">
      <c r="A1474" t="s">
        <v>1478</v>
      </c>
      <c r="B1474" s="4">
        <v>45062</v>
      </c>
      <c r="C1474" t="s">
        <v>7594</v>
      </c>
      <c r="D1474" t="str">
        <f>VLOOKUP(Sales_Data!$C1474,tbl_Customers[],2,FALSE)</f>
        <v>Customer_260</v>
      </c>
      <c r="E1474" t="str">
        <f>VLOOKUP(tbl_Sales[[#This Row],[Customer_ID]],tbl_Customers[],5,0)</f>
        <v>West</v>
      </c>
      <c r="F1474" t="s">
        <v>8518</v>
      </c>
      <c r="G1474" t="str">
        <f>VLOOKUP(Sales_Data!$F1474,tbl_Products[],2,FALSE)</f>
        <v>Product_35</v>
      </c>
      <c r="H1474" t="str">
        <f>VLOOKUP(tbl_Sales[[#This Row],[Product_ID]],tbl_Products[],3,0)</f>
        <v>Toys</v>
      </c>
      <c r="I1474">
        <v>6</v>
      </c>
      <c r="J1474" s="10">
        <f>VLOOKUP(tbl_Sales[[#This Row],[Product_ID]],tbl_Products[],4,0)</f>
        <v>40.75</v>
      </c>
      <c r="K1474" s="6">
        <v>72.47</v>
      </c>
      <c r="L1474" s="6">
        <f>tbl_Sales[[#This Row],[Price_per_Unit]]*tbl_Sales[[#This Row],[Quantity]]</f>
        <v>434.82</v>
      </c>
      <c r="M1474" s="6">
        <f>tbl_Sales[[#This Row],[Cost_per_Unit]]*tbl_Sales[[#This Row],[Quantity]]</f>
        <v>244.5</v>
      </c>
      <c r="N1474" s="6">
        <f>tbl_Sales[[#This Row],[Sales]]-tbl_Sales[[#This Row],[Total_Cost]]</f>
        <v>190.32</v>
      </c>
    </row>
    <row r="1475" spans="1:14">
      <c r="A1475" t="s">
        <v>1479</v>
      </c>
      <c r="B1475" s="4">
        <v>44953</v>
      </c>
      <c r="C1475" t="s">
        <v>7696</v>
      </c>
      <c r="D1475" t="str">
        <f>VLOOKUP(Sales_Data!$C1475,tbl_Customers[],2,FALSE)</f>
        <v>Customer_903</v>
      </c>
      <c r="E1475" t="str">
        <f>VLOOKUP(tbl_Sales[[#This Row],[Customer_ID]],tbl_Customers[],5,0)</f>
        <v>South</v>
      </c>
      <c r="F1475" t="s">
        <v>8550</v>
      </c>
      <c r="G1475" t="str">
        <f>VLOOKUP(Sales_Data!$F1475,tbl_Products[],2,FALSE)</f>
        <v>Product_26</v>
      </c>
      <c r="H1475" t="str">
        <f>VLOOKUP(tbl_Sales[[#This Row],[Product_ID]],tbl_Products[],3,0)</f>
        <v>Health</v>
      </c>
      <c r="I1475">
        <v>5</v>
      </c>
      <c r="J1475" s="10">
        <f>VLOOKUP(tbl_Sales[[#This Row],[Product_ID]],tbl_Products[],4,0)</f>
        <v>31.77</v>
      </c>
      <c r="K1475" s="6">
        <v>37.17</v>
      </c>
      <c r="L1475" s="6">
        <f>tbl_Sales[[#This Row],[Price_per_Unit]]*tbl_Sales[[#This Row],[Quantity]]</f>
        <v>185.85000000000002</v>
      </c>
      <c r="M1475" s="6">
        <f>tbl_Sales[[#This Row],[Cost_per_Unit]]*tbl_Sales[[#This Row],[Quantity]]</f>
        <v>158.85</v>
      </c>
      <c r="N1475" s="6">
        <f>tbl_Sales[[#This Row],[Sales]]-tbl_Sales[[#This Row],[Total_Cost]]</f>
        <v>27.000000000000028</v>
      </c>
    </row>
    <row r="1476" spans="1:14">
      <c r="A1476" t="s">
        <v>1480</v>
      </c>
      <c r="B1476" s="4">
        <v>44991</v>
      </c>
      <c r="C1476" t="s">
        <v>7582</v>
      </c>
      <c r="D1476" t="str">
        <f>VLOOKUP(Sales_Data!$C1476,tbl_Customers[],2,FALSE)</f>
        <v>Customer_534</v>
      </c>
      <c r="E1476" t="str">
        <f>VLOOKUP(tbl_Sales[[#This Row],[Customer_ID]],tbl_Customers[],5,0)</f>
        <v>West</v>
      </c>
      <c r="F1476" t="s">
        <v>8532</v>
      </c>
      <c r="G1476" t="str">
        <f>VLOOKUP(Sales_Data!$F1476,tbl_Products[],2,FALSE)</f>
        <v>Product_23</v>
      </c>
      <c r="H1476" t="str">
        <f>VLOOKUP(tbl_Sales[[#This Row],[Product_ID]],tbl_Products[],3,0)</f>
        <v>Apparel</v>
      </c>
      <c r="I1476">
        <v>7</v>
      </c>
      <c r="J1476" s="10">
        <f>VLOOKUP(tbl_Sales[[#This Row],[Product_ID]],tbl_Products[],4,0)</f>
        <v>2.85</v>
      </c>
      <c r="K1476" s="6">
        <v>43.49</v>
      </c>
      <c r="L1476" s="6">
        <f>tbl_Sales[[#This Row],[Price_per_Unit]]*tbl_Sales[[#This Row],[Quantity]]</f>
        <v>304.43</v>
      </c>
      <c r="M1476" s="6">
        <f>tbl_Sales[[#This Row],[Cost_per_Unit]]*tbl_Sales[[#This Row],[Quantity]]</f>
        <v>19.95</v>
      </c>
      <c r="N1476" s="6">
        <f>tbl_Sales[[#This Row],[Sales]]-tbl_Sales[[#This Row],[Total_Cost]]</f>
        <v>284.48</v>
      </c>
    </row>
    <row r="1477" spans="1:14">
      <c r="A1477" t="s">
        <v>1481</v>
      </c>
      <c r="B1477" s="4">
        <v>45142</v>
      </c>
      <c r="C1477" t="s">
        <v>7608</v>
      </c>
      <c r="D1477" t="str">
        <f>VLOOKUP(Sales_Data!$C1477,tbl_Customers[],2,FALSE)</f>
        <v>Customer_758</v>
      </c>
      <c r="E1477" t="str">
        <f>VLOOKUP(tbl_Sales[[#This Row],[Customer_ID]],tbl_Customers[],5,0)</f>
        <v>North</v>
      </c>
      <c r="F1477" t="s">
        <v>8498</v>
      </c>
      <c r="G1477" t="str">
        <f>VLOOKUP(Sales_Data!$F1477,tbl_Products[],2,FALSE)</f>
        <v>Product_38</v>
      </c>
      <c r="H1477" t="str">
        <f>VLOOKUP(tbl_Sales[[#This Row],[Product_ID]],tbl_Products[],3,0)</f>
        <v>Toys</v>
      </c>
      <c r="I1477">
        <v>3</v>
      </c>
      <c r="J1477" s="10">
        <f>VLOOKUP(tbl_Sales[[#This Row],[Product_ID]],tbl_Products[],4,0)</f>
        <v>35.82</v>
      </c>
      <c r="K1477" s="6">
        <v>44.91</v>
      </c>
      <c r="L1477" s="6">
        <f>tbl_Sales[[#This Row],[Price_per_Unit]]*tbl_Sales[[#This Row],[Quantity]]</f>
        <v>134.72999999999999</v>
      </c>
      <c r="M1477" s="6">
        <f>tbl_Sales[[#This Row],[Cost_per_Unit]]*tbl_Sales[[#This Row],[Quantity]]</f>
        <v>107.46000000000001</v>
      </c>
      <c r="N1477" s="6">
        <f>tbl_Sales[[#This Row],[Sales]]-tbl_Sales[[#This Row],[Total_Cost]]</f>
        <v>27.269999999999982</v>
      </c>
    </row>
    <row r="1478" spans="1:14">
      <c r="A1478" t="s">
        <v>1482</v>
      </c>
      <c r="B1478" s="4">
        <v>45196</v>
      </c>
      <c r="C1478" t="s">
        <v>7683</v>
      </c>
      <c r="D1478" t="str">
        <f>VLOOKUP(Sales_Data!$C1478,tbl_Customers[],2,FALSE)</f>
        <v>Customer_378</v>
      </c>
      <c r="E1478" t="str">
        <f>VLOOKUP(tbl_Sales[[#This Row],[Customer_ID]],tbl_Customers[],5,0)</f>
        <v>East</v>
      </c>
      <c r="F1478" t="s">
        <v>8533</v>
      </c>
      <c r="G1478" t="str">
        <f>VLOOKUP(Sales_Data!$F1478,tbl_Products[],2,FALSE)</f>
        <v>Product_34</v>
      </c>
      <c r="H1478" t="str">
        <f>VLOOKUP(tbl_Sales[[#This Row],[Product_ID]],tbl_Products[],3,0)</f>
        <v>Electronics</v>
      </c>
      <c r="I1478">
        <v>7</v>
      </c>
      <c r="J1478" s="10">
        <f>VLOOKUP(tbl_Sales[[#This Row],[Product_ID]],tbl_Products[],4,0)</f>
        <v>21.9</v>
      </c>
      <c r="K1478" s="6">
        <v>8.6</v>
      </c>
      <c r="L1478" s="6">
        <f>tbl_Sales[[#This Row],[Price_per_Unit]]*tbl_Sales[[#This Row],[Quantity]]</f>
        <v>60.199999999999996</v>
      </c>
      <c r="M1478" s="6">
        <f>tbl_Sales[[#This Row],[Cost_per_Unit]]*tbl_Sales[[#This Row],[Quantity]]</f>
        <v>153.29999999999998</v>
      </c>
      <c r="N1478" s="6">
        <f>tbl_Sales[[#This Row],[Sales]]-tbl_Sales[[#This Row],[Total_Cost]]</f>
        <v>-93.1</v>
      </c>
    </row>
    <row r="1479" spans="1:14">
      <c r="A1479" t="s">
        <v>1483</v>
      </c>
      <c r="B1479" s="4">
        <v>44985</v>
      </c>
      <c r="C1479" t="s">
        <v>7308</v>
      </c>
      <c r="D1479" t="str">
        <f>VLOOKUP(Sales_Data!$C1479,tbl_Customers[],2,FALSE)</f>
        <v>Customer_421</v>
      </c>
      <c r="E1479" t="str">
        <f>VLOOKUP(tbl_Sales[[#This Row],[Customer_ID]],tbl_Customers[],5,0)</f>
        <v>North</v>
      </c>
      <c r="F1479" t="s">
        <v>8559</v>
      </c>
      <c r="G1479" t="str">
        <f>VLOOKUP(Sales_Data!$F1479,tbl_Products[],2,FALSE)</f>
        <v>Product_57</v>
      </c>
      <c r="H1479" t="str">
        <f>VLOOKUP(tbl_Sales[[#This Row],[Product_ID]],tbl_Products[],3,0)</f>
        <v>Toys</v>
      </c>
      <c r="I1479">
        <v>8</v>
      </c>
      <c r="J1479" s="10">
        <f>VLOOKUP(tbl_Sales[[#This Row],[Product_ID]],tbl_Products[],4,0)</f>
        <v>31.85</v>
      </c>
      <c r="K1479" s="6">
        <v>23.84</v>
      </c>
      <c r="L1479" s="6">
        <f>tbl_Sales[[#This Row],[Price_per_Unit]]*tbl_Sales[[#This Row],[Quantity]]</f>
        <v>190.72</v>
      </c>
      <c r="M1479" s="6">
        <f>tbl_Sales[[#This Row],[Cost_per_Unit]]*tbl_Sales[[#This Row],[Quantity]]</f>
        <v>254.8</v>
      </c>
      <c r="N1479" s="6">
        <f>tbl_Sales[[#This Row],[Sales]]-tbl_Sales[[#This Row],[Total_Cost]]</f>
        <v>-64.080000000000013</v>
      </c>
    </row>
    <row r="1480" spans="1:14">
      <c r="A1480" t="s">
        <v>1484</v>
      </c>
      <c r="B1480" s="4">
        <v>44959</v>
      </c>
      <c r="C1480" t="s">
        <v>7142</v>
      </c>
      <c r="D1480" t="str">
        <f>VLOOKUP(Sales_Data!$C1480,tbl_Customers[],2,FALSE)</f>
        <v>Customer_1152</v>
      </c>
      <c r="E1480" t="str">
        <f>VLOOKUP(tbl_Sales[[#This Row],[Customer_ID]],tbl_Customers[],5,0)</f>
        <v>North</v>
      </c>
      <c r="F1480" t="s">
        <v>8533</v>
      </c>
      <c r="G1480" t="str">
        <f>VLOOKUP(Sales_Data!$F1480,tbl_Products[],2,FALSE)</f>
        <v>Product_34</v>
      </c>
      <c r="H1480" t="str">
        <f>VLOOKUP(tbl_Sales[[#This Row],[Product_ID]],tbl_Products[],3,0)</f>
        <v>Electronics</v>
      </c>
      <c r="I1480">
        <v>4</v>
      </c>
      <c r="J1480" s="10">
        <f>VLOOKUP(tbl_Sales[[#This Row],[Product_ID]],tbl_Products[],4,0)</f>
        <v>21.9</v>
      </c>
      <c r="K1480" s="6">
        <v>55.32</v>
      </c>
      <c r="L1480" s="6">
        <f>tbl_Sales[[#This Row],[Price_per_Unit]]*tbl_Sales[[#This Row],[Quantity]]</f>
        <v>221.28</v>
      </c>
      <c r="M1480" s="6">
        <f>tbl_Sales[[#This Row],[Cost_per_Unit]]*tbl_Sales[[#This Row],[Quantity]]</f>
        <v>87.6</v>
      </c>
      <c r="N1480" s="6">
        <f>tbl_Sales[[#This Row],[Sales]]-tbl_Sales[[#This Row],[Total_Cost]]</f>
        <v>133.68</v>
      </c>
    </row>
    <row r="1481" spans="1:14">
      <c r="A1481" t="s">
        <v>1485</v>
      </c>
      <c r="B1481" s="4">
        <v>45170</v>
      </c>
      <c r="C1481" t="s">
        <v>7058</v>
      </c>
      <c r="D1481" t="str">
        <f>VLOOKUP(Sales_Data!$C1481,tbl_Customers[],2,FALSE)</f>
        <v>Customer_1449</v>
      </c>
      <c r="E1481" t="str">
        <f>VLOOKUP(tbl_Sales[[#This Row],[Customer_ID]],tbl_Customers[],5,0)</f>
        <v>East</v>
      </c>
      <c r="F1481" t="s">
        <v>8527</v>
      </c>
      <c r="G1481" t="str">
        <f>VLOOKUP(Sales_Data!$F1481,tbl_Products[],2,FALSE)</f>
        <v>Product_12</v>
      </c>
      <c r="H1481" t="str">
        <f>VLOOKUP(tbl_Sales[[#This Row],[Product_ID]],tbl_Products[],3,0)</f>
        <v>Toys</v>
      </c>
      <c r="I1481">
        <v>7</v>
      </c>
      <c r="J1481" s="10">
        <f>VLOOKUP(tbl_Sales[[#This Row],[Product_ID]],tbl_Products[],4,0)</f>
        <v>8.02</v>
      </c>
      <c r="K1481" s="6">
        <v>98.69</v>
      </c>
      <c r="L1481" s="6">
        <f>tbl_Sales[[#This Row],[Price_per_Unit]]*tbl_Sales[[#This Row],[Quantity]]</f>
        <v>690.82999999999993</v>
      </c>
      <c r="M1481" s="6">
        <f>tbl_Sales[[#This Row],[Cost_per_Unit]]*tbl_Sales[[#This Row],[Quantity]]</f>
        <v>56.14</v>
      </c>
      <c r="N1481" s="6">
        <f>tbl_Sales[[#This Row],[Sales]]-tbl_Sales[[#This Row],[Total_Cost]]</f>
        <v>634.68999999999994</v>
      </c>
    </row>
    <row r="1482" spans="1:14">
      <c r="A1482" t="s">
        <v>1486</v>
      </c>
      <c r="B1482" s="4">
        <v>45156</v>
      </c>
      <c r="C1482" t="s">
        <v>7707</v>
      </c>
      <c r="D1482" t="str">
        <f>VLOOKUP(Sales_Data!$C1482,tbl_Customers[],2,FALSE)</f>
        <v>Customer_72</v>
      </c>
      <c r="E1482" t="str">
        <f>VLOOKUP(tbl_Sales[[#This Row],[Customer_ID]],tbl_Customers[],5,0)</f>
        <v>West</v>
      </c>
      <c r="F1482" t="s">
        <v>8508</v>
      </c>
      <c r="G1482" t="str">
        <f>VLOOKUP(Sales_Data!$F1482,tbl_Products[],2,FALSE)</f>
        <v>Product_63</v>
      </c>
      <c r="H1482" t="str">
        <f>VLOOKUP(tbl_Sales[[#This Row],[Product_ID]],tbl_Products[],3,0)</f>
        <v>Electronics</v>
      </c>
      <c r="I1482">
        <v>6</v>
      </c>
      <c r="J1482" s="10">
        <f>VLOOKUP(tbl_Sales[[#This Row],[Product_ID]],tbl_Products[],4,0)</f>
        <v>40</v>
      </c>
      <c r="K1482" s="6">
        <v>20.350000000000001</v>
      </c>
      <c r="L1482" s="6">
        <f>tbl_Sales[[#This Row],[Price_per_Unit]]*tbl_Sales[[#This Row],[Quantity]]</f>
        <v>122.10000000000001</v>
      </c>
      <c r="M1482" s="6">
        <f>tbl_Sales[[#This Row],[Cost_per_Unit]]*tbl_Sales[[#This Row],[Quantity]]</f>
        <v>240</v>
      </c>
      <c r="N1482" s="6">
        <f>tbl_Sales[[#This Row],[Sales]]-tbl_Sales[[#This Row],[Total_Cost]]</f>
        <v>-117.89999999999999</v>
      </c>
    </row>
    <row r="1483" spans="1:14">
      <c r="A1483" t="s">
        <v>1487</v>
      </c>
      <c r="B1483" s="4">
        <v>45112</v>
      </c>
      <c r="C1483" t="s">
        <v>7954</v>
      </c>
      <c r="D1483" t="str">
        <f>VLOOKUP(Sales_Data!$C1483,tbl_Customers[],2,FALSE)</f>
        <v>Customer_1364</v>
      </c>
      <c r="E1483" t="str">
        <f>VLOOKUP(tbl_Sales[[#This Row],[Customer_ID]],tbl_Customers[],5,0)</f>
        <v>East</v>
      </c>
      <c r="F1483" t="s">
        <v>8515</v>
      </c>
      <c r="G1483" t="str">
        <f>VLOOKUP(Sales_Data!$F1483,tbl_Products[],2,FALSE)</f>
        <v>Product_46</v>
      </c>
      <c r="H1483" t="str">
        <f>VLOOKUP(tbl_Sales[[#This Row],[Product_ID]],tbl_Products[],3,0)</f>
        <v>Health</v>
      </c>
      <c r="I1483">
        <v>9</v>
      </c>
      <c r="J1483" s="10">
        <f>VLOOKUP(tbl_Sales[[#This Row],[Product_ID]],tbl_Products[],4,0)</f>
        <v>19.34</v>
      </c>
      <c r="K1483" s="6">
        <v>32.25</v>
      </c>
      <c r="L1483" s="6">
        <f>tbl_Sales[[#This Row],[Price_per_Unit]]*tbl_Sales[[#This Row],[Quantity]]</f>
        <v>290.25</v>
      </c>
      <c r="M1483" s="6">
        <f>tbl_Sales[[#This Row],[Cost_per_Unit]]*tbl_Sales[[#This Row],[Quantity]]</f>
        <v>174.06</v>
      </c>
      <c r="N1483" s="6">
        <f>tbl_Sales[[#This Row],[Sales]]-tbl_Sales[[#This Row],[Total_Cost]]</f>
        <v>116.19</v>
      </c>
    </row>
    <row r="1484" spans="1:14">
      <c r="A1484" t="s">
        <v>1488</v>
      </c>
      <c r="B1484" s="4">
        <v>45189</v>
      </c>
      <c r="C1484" t="s">
        <v>7969</v>
      </c>
      <c r="D1484" t="str">
        <f>VLOOKUP(Sales_Data!$C1484,tbl_Customers[],2,FALSE)</f>
        <v>Customer_650</v>
      </c>
      <c r="E1484" t="str">
        <f>VLOOKUP(tbl_Sales[[#This Row],[Customer_ID]],tbl_Customers[],5,0)</f>
        <v>East</v>
      </c>
      <c r="F1484" t="s">
        <v>8537</v>
      </c>
      <c r="G1484" t="str">
        <f>VLOOKUP(Sales_Data!$F1484,tbl_Products[],2,FALSE)</f>
        <v>Product_75</v>
      </c>
      <c r="H1484" t="str">
        <f>VLOOKUP(tbl_Sales[[#This Row],[Product_ID]],tbl_Products[],3,0)</f>
        <v>Electronics</v>
      </c>
      <c r="I1484">
        <v>7</v>
      </c>
      <c r="J1484" s="10">
        <f>VLOOKUP(tbl_Sales[[#This Row],[Product_ID]],tbl_Products[],4,0)</f>
        <v>2.25</v>
      </c>
      <c r="K1484" s="6">
        <v>51.19</v>
      </c>
      <c r="L1484" s="6">
        <f>tbl_Sales[[#This Row],[Price_per_Unit]]*tbl_Sales[[#This Row],[Quantity]]</f>
        <v>358.33</v>
      </c>
      <c r="M1484" s="6">
        <f>tbl_Sales[[#This Row],[Cost_per_Unit]]*tbl_Sales[[#This Row],[Quantity]]</f>
        <v>15.75</v>
      </c>
      <c r="N1484" s="6">
        <f>tbl_Sales[[#This Row],[Sales]]-tbl_Sales[[#This Row],[Total_Cost]]</f>
        <v>342.58</v>
      </c>
    </row>
    <row r="1485" spans="1:14">
      <c r="A1485" t="s">
        <v>1489</v>
      </c>
      <c r="B1485" s="4">
        <v>45230</v>
      </c>
      <c r="C1485" t="s">
        <v>7970</v>
      </c>
      <c r="D1485" t="str">
        <f>VLOOKUP(Sales_Data!$C1485,tbl_Customers[],2,FALSE)</f>
        <v>Customer_705</v>
      </c>
      <c r="E1485" t="str">
        <f>VLOOKUP(tbl_Sales[[#This Row],[Customer_ID]],tbl_Customers[],5,0)</f>
        <v>South</v>
      </c>
      <c r="F1485" t="s">
        <v>8512</v>
      </c>
      <c r="G1485" t="str">
        <f>VLOOKUP(Sales_Data!$F1485,tbl_Products[],2,FALSE)</f>
        <v>Product_47</v>
      </c>
      <c r="H1485" t="str">
        <f>VLOOKUP(tbl_Sales[[#This Row],[Product_ID]],tbl_Products[],3,0)</f>
        <v>Home Goods</v>
      </c>
      <c r="I1485">
        <v>4</v>
      </c>
      <c r="J1485" s="10">
        <f>VLOOKUP(tbl_Sales[[#This Row],[Product_ID]],tbl_Products[],4,0)</f>
        <v>22.66</v>
      </c>
      <c r="K1485" s="6">
        <v>63.36</v>
      </c>
      <c r="L1485" s="6">
        <f>tbl_Sales[[#This Row],[Price_per_Unit]]*tbl_Sales[[#This Row],[Quantity]]</f>
        <v>253.44</v>
      </c>
      <c r="M1485" s="6">
        <f>tbl_Sales[[#This Row],[Cost_per_Unit]]*tbl_Sales[[#This Row],[Quantity]]</f>
        <v>90.64</v>
      </c>
      <c r="N1485" s="6">
        <f>tbl_Sales[[#This Row],[Sales]]-tbl_Sales[[#This Row],[Total_Cost]]</f>
        <v>162.80000000000001</v>
      </c>
    </row>
    <row r="1486" spans="1:14">
      <c r="A1486" t="s">
        <v>1490</v>
      </c>
      <c r="B1486" s="4">
        <v>44982</v>
      </c>
      <c r="C1486" t="s">
        <v>7971</v>
      </c>
      <c r="D1486" t="str">
        <f>VLOOKUP(Sales_Data!$C1486,tbl_Customers[],2,FALSE)</f>
        <v>Customer_303</v>
      </c>
      <c r="E1486" t="str">
        <f>VLOOKUP(tbl_Sales[[#This Row],[Customer_ID]],tbl_Customers[],5,0)</f>
        <v>South</v>
      </c>
      <c r="F1486" t="s">
        <v>8509</v>
      </c>
      <c r="G1486" t="str">
        <f>VLOOKUP(Sales_Data!$F1486,tbl_Products[],2,FALSE)</f>
        <v>Product_45</v>
      </c>
      <c r="H1486" t="str">
        <f>VLOOKUP(tbl_Sales[[#This Row],[Product_ID]],tbl_Products[],3,0)</f>
        <v>Home Goods</v>
      </c>
      <c r="I1486">
        <v>3</v>
      </c>
      <c r="J1486" s="10">
        <f>VLOOKUP(tbl_Sales[[#This Row],[Product_ID]],tbl_Products[],4,0)</f>
        <v>47.88</v>
      </c>
      <c r="K1486" s="6">
        <v>44.81</v>
      </c>
      <c r="L1486" s="6">
        <f>tbl_Sales[[#This Row],[Price_per_Unit]]*tbl_Sales[[#This Row],[Quantity]]</f>
        <v>134.43</v>
      </c>
      <c r="M1486" s="6">
        <f>tbl_Sales[[#This Row],[Cost_per_Unit]]*tbl_Sales[[#This Row],[Quantity]]</f>
        <v>143.64000000000001</v>
      </c>
      <c r="N1486" s="6">
        <f>tbl_Sales[[#This Row],[Sales]]-tbl_Sales[[#This Row],[Total_Cost]]</f>
        <v>-9.210000000000008</v>
      </c>
    </row>
    <row r="1487" spans="1:14">
      <c r="A1487" t="s">
        <v>1491</v>
      </c>
      <c r="B1487" s="4">
        <v>45158</v>
      </c>
      <c r="C1487" t="s">
        <v>7923</v>
      </c>
      <c r="D1487" t="str">
        <f>VLOOKUP(Sales_Data!$C1487,tbl_Customers[],2,FALSE)</f>
        <v>Customer_764</v>
      </c>
      <c r="E1487" t="str">
        <f>VLOOKUP(tbl_Sales[[#This Row],[Customer_ID]],tbl_Customers[],5,0)</f>
        <v>North</v>
      </c>
      <c r="F1487" t="s">
        <v>8516</v>
      </c>
      <c r="G1487" t="str">
        <f>VLOOKUP(Sales_Data!$F1487,tbl_Products[],2,FALSE)</f>
        <v>Product_67</v>
      </c>
      <c r="H1487" t="str">
        <f>VLOOKUP(tbl_Sales[[#This Row],[Product_ID]],tbl_Products[],3,0)</f>
        <v>Toys</v>
      </c>
      <c r="I1487">
        <v>6</v>
      </c>
      <c r="J1487" s="10">
        <f>VLOOKUP(tbl_Sales[[#This Row],[Product_ID]],tbl_Products[],4,0)</f>
        <v>13.68</v>
      </c>
      <c r="K1487" s="6">
        <v>41.91</v>
      </c>
      <c r="L1487" s="6">
        <f>tbl_Sales[[#This Row],[Price_per_Unit]]*tbl_Sales[[#This Row],[Quantity]]</f>
        <v>251.45999999999998</v>
      </c>
      <c r="M1487" s="6">
        <f>tbl_Sales[[#This Row],[Cost_per_Unit]]*tbl_Sales[[#This Row],[Quantity]]</f>
        <v>82.08</v>
      </c>
      <c r="N1487" s="6">
        <f>tbl_Sales[[#This Row],[Sales]]-tbl_Sales[[#This Row],[Total_Cost]]</f>
        <v>169.38</v>
      </c>
    </row>
    <row r="1488" spans="1:14">
      <c r="A1488" t="s">
        <v>1492</v>
      </c>
      <c r="B1488" s="4">
        <v>45184</v>
      </c>
      <c r="C1488" t="s">
        <v>7972</v>
      </c>
      <c r="D1488" t="str">
        <f>VLOOKUP(Sales_Data!$C1488,tbl_Customers[],2,FALSE)</f>
        <v>Customer_919</v>
      </c>
      <c r="E1488" t="str">
        <f>VLOOKUP(tbl_Sales[[#This Row],[Customer_ID]],tbl_Customers[],5,0)</f>
        <v>East</v>
      </c>
      <c r="F1488" t="s">
        <v>8507</v>
      </c>
      <c r="G1488" t="str">
        <f>VLOOKUP(Sales_Data!$F1488,tbl_Products[],2,FALSE)</f>
        <v>Product_58</v>
      </c>
      <c r="H1488" t="str">
        <f>VLOOKUP(tbl_Sales[[#This Row],[Product_ID]],tbl_Products[],3,0)</f>
        <v>Home Goods</v>
      </c>
      <c r="I1488">
        <v>6</v>
      </c>
      <c r="J1488" s="10">
        <f>VLOOKUP(tbl_Sales[[#This Row],[Product_ID]],tbl_Products[],4,0)</f>
        <v>23.97</v>
      </c>
      <c r="K1488" s="6">
        <v>41.55</v>
      </c>
      <c r="L1488" s="6">
        <f>tbl_Sales[[#This Row],[Price_per_Unit]]*tbl_Sales[[#This Row],[Quantity]]</f>
        <v>249.29999999999998</v>
      </c>
      <c r="M1488" s="6">
        <f>tbl_Sales[[#This Row],[Cost_per_Unit]]*tbl_Sales[[#This Row],[Quantity]]</f>
        <v>143.82</v>
      </c>
      <c r="N1488" s="6">
        <f>tbl_Sales[[#This Row],[Sales]]-tbl_Sales[[#This Row],[Total_Cost]]</f>
        <v>105.47999999999999</v>
      </c>
    </row>
    <row r="1489" spans="1:14">
      <c r="A1489" t="s">
        <v>1493</v>
      </c>
      <c r="B1489" s="4">
        <v>45040</v>
      </c>
      <c r="C1489" t="s">
        <v>7827</v>
      </c>
      <c r="D1489" t="str">
        <f>VLOOKUP(Sales_Data!$C1489,tbl_Customers[],2,FALSE)</f>
        <v>Customer_1106</v>
      </c>
      <c r="E1489" t="str">
        <f>VLOOKUP(tbl_Sales[[#This Row],[Customer_ID]],tbl_Customers[],5,0)</f>
        <v>West</v>
      </c>
      <c r="F1489" t="s">
        <v>8502</v>
      </c>
      <c r="G1489" t="str">
        <f>VLOOKUP(Sales_Data!$F1489,tbl_Products[],2,FALSE)</f>
        <v>Product_22</v>
      </c>
      <c r="H1489" t="str">
        <f>VLOOKUP(tbl_Sales[[#This Row],[Product_ID]],tbl_Products[],3,0)</f>
        <v>Electronics</v>
      </c>
      <c r="I1489">
        <v>3</v>
      </c>
      <c r="J1489" s="10">
        <f>VLOOKUP(tbl_Sales[[#This Row],[Product_ID]],tbl_Products[],4,0)</f>
        <v>38.15</v>
      </c>
      <c r="K1489" s="6">
        <v>85.99</v>
      </c>
      <c r="L1489" s="6">
        <f>tbl_Sales[[#This Row],[Price_per_Unit]]*tbl_Sales[[#This Row],[Quantity]]</f>
        <v>257.96999999999997</v>
      </c>
      <c r="M1489" s="6">
        <f>tbl_Sales[[#This Row],[Cost_per_Unit]]*tbl_Sales[[#This Row],[Quantity]]</f>
        <v>114.44999999999999</v>
      </c>
      <c r="N1489" s="6">
        <f>tbl_Sales[[#This Row],[Sales]]-tbl_Sales[[#This Row],[Total_Cost]]</f>
        <v>143.51999999999998</v>
      </c>
    </row>
    <row r="1490" spans="1:14">
      <c r="A1490" t="s">
        <v>1494</v>
      </c>
      <c r="B1490" s="4">
        <v>45241</v>
      </c>
      <c r="C1490" t="s">
        <v>7073</v>
      </c>
      <c r="D1490" t="str">
        <f>VLOOKUP(Sales_Data!$C1490,tbl_Customers[],2,FALSE)</f>
        <v>Customer_333</v>
      </c>
      <c r="E1490" t="str">
        <f>VLOOKUP(tbl_Sales[[#This Row],[Customer_ID]],tbl_Customers[],5,0)</f>
        <v>South</v>
      </c>
      <c r="F1490" t="s">
        <v>8552</v>
      </c>
      <c r="G1490" t="str">
        <f>VLOOKUP(Sales_Data!$F1490,tbl_Products[],2,FALSE)</f>
        <v>Product_5</v>
      </c>
      <c r="H1490" t="str">
        <f>VLOOKUP(tbl_Sales[[#This Row],[Product_ID]],tbl_Products[],3,0)</f>
        <v>Health</v>
      </c>
      <c r="I1490">
        <v>6</v>
      </c>
      <c r="J1490" s="10">
        <f>VLOOKUP(tbl_Sales[[#This Row],[Product_ID]],tbl_Products[],4,0)</f>
        <v>35.39</v>
      </c>
      <c r="K1490" s="6">
        <v>64.56</v>
      </c>
      <c r="L1490" s="6">
        <f>tbl_Sales[[#This Row],[Price_per_Unit]]*tbl_Sales[[#This Row],[Quantity]]</f>
        <v>387.36</v>
      </c>
      <c r="M1490" s="6">
        <f>tbl_Sales[[#This Row],[Cost_per_Unit]]*tbl_Sales[[#This Row],[Quantity]]</f>
        <v>212.34</v>
      </c>
      <c r="N1490" s="6">
        <f>tbl_Sales[[#This Row],[Sales]]-tbl_Sales[[#This Row],[Total_Cost]]</f>
        <v>175.02</v>
      </c>
    </row>
    <row r="1491" spans="1:14">
      <c r="A1491" t="s">
        <v>1495</v>
      </c>
      <c r="B1491" s="4">
        <v>44949</v>
      </c>
      <c r="C1491" t="s">
        <v>7381</v>
      </c>
      <c r="D1491" t="str">
        <f>VLOOKUP(Sales_Data!$C1491,tbl_Customers[],2,FALSE)</f>
        <v>Customer_1093</v>
      </c>
      <c r="E1491" t="str">
        <f>VLOOKUP(tbl_Sales[[#This Row],[Customer_ID]],tbl_Customers[],5,0)</f>
        <v>West</v>
      </c>
      <c r="F1491" t="s">
        <v>8537</v>
      </c>
      <c r="G1491" t="str">
        <f>VLOOKUP(Sales_Data!$F1491,tbl_Products[],2,FALSE)</f>
        <v>Product_75</v>
      </c>
      <c r="H1491" t="str">
        <f>VLOOKUP(tbl_Sales[[#This Row],[Product_ID]],tbl_Products[],3,0)</f>
        <v>Electronics</v>
      </c>
      <c r="I1491">
        <v>7</v>
      </c>
      <c r="J1491" s="10">
        <f>VLOOKUP(tbl_Sales[[#This Row],[Product_ID]],tbl_Products[],4,0)</f>
        <v>2.25</v>
      </c>
      <c r="K1491" s="6">
        <v>65.040000000000006</v>
      </c>
      <c r="L1491" s="6">
        <f>tbl_Sales[[#This Row],[Price_per_Unit]]*tbl_Sales[[#This Row],[Quantity]]</f>
        <v>455.28000000000003</v>
      </c>
      <c r="M1491" s="6">
        <f>tbl_Sales[[#This Row],[Cost_per_Unit]]*tbl_Sales[[#This Row],[Quantity]]</f>
        <v>15.75</v>
      </c>
      <c r="N1491" s="6">
        <f>tbl_Sales[[#This Row],[Sales]]-tbl_Sales[[#This Row],[Total_Cost]]</f>
        <v>439.53000000000003</v>
      </c>
    </row>
    <row r="1492" spans="1:14">
      <c r="A1492" t="s">
        <v>1496</v>
      </c>
      <c r="B1492" s="4">
        <v>45264</v>
      </c>
      <c r="C1492" t="s">
        <v>7630</v>
      </c>
      <c r="D1492" t="str">
        <f>VLOOKUP(Sales_Data!$C1492,tbl_Customers[],2,FALSE)</f>
        <v>Customer_618</v>
      </c>
      <c r="E1492" t="str">
        <f>VLOOKUP(tbl_Sales[[#This Row],[Customer_ID]],tbl_Customers[],5,0)</f>
        <v>West</v>
      </c>
      <c r="F1492" t="s">
        <v>8553</v>
      </c>
      <c r="G1492" t="str">
        <f>VLOOKUP(Sales_Data!$F1492,tbl_Products[],2,FALSE)</f>
        <v>Product_50</v>
      </c>
      <c r="H1492" t="str">
        <f>VLOOKUP(tbl_Sales[[#This Row],[Product_ID]],tbl_Products[],3,0)</f>
        <v>Apparel</v>
      </c>
      <c r="I1492">
        <v>3</v>
      </c>
      <c r="J1492" s="10">
        <f>VLOOKUP(tbl_Sales[[#This Row],[Product_ID]],tbl_Products[],4,0)</f>
        <v>42.74</v>
      </c>
      <c r="K1492" s="6">
        <v>41.7</v>
      </c>
      <c r="L1492" s="6">
        <f>tbl_Sales[[#This Row],[Price_per_Unit]]*tbl_Sales[[#This Row],[Quantity]]</f>
        <v>125.10000000000001</v>
      </c>
      <c r="M1492" s="6">
        <f>tbl_Sales[[#This Row],[Cost_per_Unit]]*tbl_Sales[[#This Row],[Quantity]]</f>
        <v>128.22</v>
      </c>
      <c r="N1492" s="6">
        <f>tbl_Sales[[#This Row],[Sales]]-tbl_Sales[[#This Row],[Total_Cost]]</f>
        <v>-3.1199999999999903</v>
      </c>
    </row>
    <row r="1493" spans="1:14">
      <c r="A1493" t="s">
        <v>1497</v>
      </c>
      <c r="B1493" s="4">
        <v>45193</v>
      </c>
      <c r="C1493" t="s">
        <v>7727</v>
      </c>
      <c r="D1493" t="str">
        <f>VLOOKUP(Sales_Data!$C1493,tbl_Customers[],2,FALSE)</f>
        <v>Customer_249</v>
      </c>
      <c r="E1493" t="str">
        <f>VLOOKUP(tbl_Sales[[#This Row],[Customer_ID]],tbl_Customers[],5,0)</f>
        <v>North</v>
      </c>
      <c r="F1493" t="s">
        <v>8542</v>
      </c>
      <c r="G1493" t="str">
        <f>VLOOKUP(Sales_Data!$F1493,tbl_Products[],2,FALSE)</f>
        <v>Product_20</v>
      </c>
      <c r="H1493" t="str">
        <f>VLOOKUP(tbl_Sales[[#This Row],[Product_ID]],tbl_Products[],3,0)</f>
        <v>Electronics</v>
      </c>
      <c r="I1493">
        <v>4</v>
      </c>
      <c r="J1493" s="10">
        <f>VLOOKUP(tbl_Sales[[#This Row],[Product_ID]],tbl_Products[],4,0)</f>
        <v>19.98</v>
      </c>
      <c r="K1493" s="6">
        <v>47.18</v>
      </c>
      <c r="L1493" s="6">
        <f>tbl_Sales[[#This Row],[Price_per_Unit]]*tbl_Sales[[#This Row],[Quantity]]</f>
        <v>188.72</v>
      </c>
      <c r="M1493" s="6">
        <f>tbl_Sales[[#This Row],[Cost_per_Unit]]*tbl_Sales[[#This Row],[Quantity]]</f>
        <v>79.92</v>
      </c>
      <c r="N1493" s="6">
        <f>tbl_Sales[[#This Row],[Sales]]-tbl_Sales[[#This Row],[Total_Cost]]</f>
        <v>108.8</v>
      </c>
    </row>
    <row r="1494" spans="1:14">
      <c r="A1494" t="s">
        <v>1498</v>
      </c>
      <c r="B1494" s="4">
        <v>45081</v>
      </c>
      <c r="C1494" t="s">
        <v>7034</v>
      </c>
      <c r="D1494" t="str">
        <f>VLOOKUP(Sales_Data!$C1494,tbl_Customers[],2,FALSE)</f>
        <v>Customer_52</v>
      </c>
      <c r="E1494" t="str">
        <f>VLOOKUP(tbl_Sales[[#This Row],[Customer_ID]],tbl_Customers[],5,0)</f>
        <v>East</v>
      </c>
      <c r="F1494" t="s">
        <v>8567</v>
      </c>
      <c r="G1494" t="str">
        <f>VLOOKUP(Sales_Data!$F1494,tbl_Products[],2,FALSE)</f>
        <v>Product_69</v>
      </c>
      <c r="H1494" t="str">
        <f>VLOOKUP(tbl_Sales[[#This Row],[Product_ID]],tbl_Products[],3,0)</f>
        <v>Home Goods</v>
      </c>
      <c r="I1494">
        <v>7</v>
      </c>
      <c r="J1494" s="10">
        <f>VLOOKUP(tbl_Sales[[#This Row],[Product_ID]],tbl_Products[],4,0)</f>
        <v>8.86</v>
      </c>
      <c r="K1494" s="6">
        <v>84.94</v>
      </c>
      <c r="L1494" s="6">
        <f>tbl_Sales[[#This Row],[Price_per_Unit]]*tbl_Sales[[#This Row],[Quantity]]</f>
        <v>594.57999999999993</v>
      </c>
      <c r="M1494" s="6">
        <f>tbl_Sales[[#This Row],[Cost_per_Unit]]*tbl_Sales[[#This Row],[Quantity]]</f>
        <v>62.019999999999996</v>
      </c>
      <c r="N1494" s="6">
        <f>tbl_Sales[[#This Row],[Sales]]-tbl_Sales[[#This Row],[Total_Cost]]</f>
        <v>532.55999999999995</v>
      </c>
    </row>
    <row r="1495" spans="1:14">
      <c r="A1495" t="s">
        <v>1499</v>
      </c>
      <c r="B1495" s="4">
        <v>45161</v>
      </c>
      <c r="C1495" t="s">
        <v>7973</v>
      </c>
      <c r="D1495" t="str">
        <f>VLOOKUP(Sales_Data!$C1495,tbl_Customers[],2,FALSE)</f>
        <v>Customer_829</v>
      </c>
      <c r="E1495" t="str">
        <f>VLOOKUP(tbl_Sales[[#This Row],[Customer_ID]],tbl_Customers[],5,0)</f>
        <v>East</v>
      </c>
      <c r="F1495" t="s">
        <v>8497</v>
      </c>
      <c r="G1495" t="str">
        <f>VLOOKUP(Sales_Data!$F1495,tbl_Products[],2,FALSE)</f>
        <v>Product_73</v>
      </c>
      <c r="H1495" t="str">
        <f>VLOOKUP(tbl_Sales[[#This Row],[Product_ID]],tbl_Products[],3,0)</f>
        <v>Apparel</v>
      </c>
      <c r="I1495">
        <v>7</v>
      </c>
      <c r="J1495" s="10">
        <f>VLOOKUP(tbl_Sales[[#This Row],[Product_ID]],tbl_Products[],4,0)</f>
        <v>1.21</v>
      </c>
      <c r="K1495" s="6">
        <v>40.68</v>
      </c>
      <c r="L1495" s="6">
        <f>tbl_Sales[[#This Row],[Price_per_Unit]]*tbl_Sales[[#This Row],[Quantity]]</f>
        <v>284.76</v>
      </c>
      <c r="M1495" s="6">
        <f>tbl_Sales[[#This Row],[Cost_per_Unit]]*tbl_Sales[[#This Row],[Quantity]]</f>
        <v>8.4699999999999989</v>
      </c>
      <c r="N1495" s="6">
        <f>tbl_Sales[[#This Row],[Sales]]-tbl_Sales[[#This Row],[Total_Cost]]</f>
        <v>276.28999999999996</v>
      </c>
    </row>
    <row r="1496" spans="1:14">
      <c r="A1496" t="s">
        <v>1500</v>
      </c>
      <c r="B1496" s="4">
        <v>45256</v>
      </c>
      <c r="C1496" t="s">
        <v>7974</v>
      </c>
      <c r="D1496" t="str">
        <f>VLOOKUP(Sales_Data!$C1496,tbl_Customers[],2,FALSE)</f>
        <v>Customer_1023</v>
      </c>
      <c r="E1496" t="str">
        <f>VLOOKUP(tbl_Sales[[#This Row],[Customer_ID]],tbl_Customers[],5,0)</f>
        <v>South</v>
      </c>
      <c r="F1496" t="s">
        <v>8526</v>
      </c>
      <c r="G1496" t="str">
        <f>VLOOKUP(Sales_Data!$F1496,tbl_Products[],2,FALSE)</f>
        <v>Product_27</v>
      </c>
      <c r="H1496" t="str">
        <f>VLOOKUP(tbl_Sales[[#This Row],[Product_ID]],tbl_Products[],3,0)</f>
        <v>Home Goods</v>
      </c>
      <c r="I1496">
        <v>3</v>
      </c>
      <c r="J1496" s="10">
        <f>VLOOKUP(tbl_Sales[[#This Row],[Product_ID]],tbl_Products[],4,0)</f>
        <v>35.53</v>
      </c>
      <c r="K1496" s="6">
        <v>11.03</v>
      </c>
      <c r="L1496" s="6">
        <f>tbl_Sales[[#This Row],[Price_per_Unit]]*tbl_Sales[[#This Row],[Quantity]]</f>
        <v>33.089999999999996</v>
      </c>
      <c r="M1496" s="6">
        <f>tbl_Sales[[#This Row],[Cost_per_Unit]]*tbl_Sales[[#This Row],[Quantity]]</f>
        <v>106.59</v>
      </c>
      <c r="N1496" s="6">
        <f>tbl_Sales[[#This Row],[Sales]]-tbl_Sales[[#This Row],[Total_Cost]]</f>
        <v>-73.5</v>
      </c>
    </row>
    <row r="1497" spans="1:14">
      <c r="A1497" t="s">
        <v>1501</v>
      </c>
      <c r="B1497" s="4">
        <v>44942</v>
      </c>
      <c r="C1497" t="s">
        <v>7123</v>
      </c>
      <c r="D1497" t="str">
        <f>VLOOKUP(Sales_Data!$C1497,tbl_Customers[],2,FALSE)</f>
        <v>Customer_298</v>
      </c>
      <c r="E1497" t="str">
        <f>VLOOKUP(tbl_Sales[[#This Row],[Customer_ID]],tbl_Customers[],5,0)</f>
        <v>West</v>
      </c>
      <c r="F1497" t="s">
        <v>8525</v>
      </c>
      <c r="G1497" t="str">
        <f>VLOOKUP(Sales_Data!$F1497,tbl_Products[],2,FALSE)</f>
        <v>Product_56</v>
      </c>
      <c r="H1497" t="str">
        <f>VLOOKUP(tbl_Sales[[#This Row],[Product_ID]],tbl_Products[],3,0)</f>
        <v>Apparel</v>
      </c>
      <c r="I1497">
        <v>9</v>
      </c>
      <c r="J1497" s="10">
        <f>VLOOKUP(tbl_Sales[[#This Row],[Product_ID]],tbl_Products[],4,0)</f>
        <v>3.21</v>
      </c>
      <c r="K1497" s="6">
        <v>90.15</v>
      </c>
      <c r="L1497" s="6">
        <f>tbl_Sales[[#This Row],[Price_per_Unit]]*tbl_Sales[[#This Row],[Quantity]]</f>
        <v>811.35</v>
      </c>
      <c r="M1497" s="6">
        <f>tbl_Sales[[#This Row],[Cost_per_Unit]]*tbl_Sales[[#This Row],[Quantity]]</f>
        <v>28.89</v>
      </c>
      <c r="N1497" s="6">
        <f>tbl_Sales[[#This Row],[Sales]]-tbl_Sales[[#This Row],[Total_Cost]]</f>
        <v>782.46</v>
      </c>
    </row>
    <row r="1498" spans="1:14">
      <c r="A1498" t="s">
        <v>1502</v>
      </c>
      <c r="B1498" s="4">
        <v>44958</v>
      </c>
      <c r="C1498" t="s">
        <v>7758</v>
      </c>
      <c r="D1498" t="str">
        <f>VLOOKUP(Sales_Data!$C1498,tbl_Customers[],2,FALSE)</f>
        <v>Customer_939</v>
      </c>
      <c r="E1498" t="str">
        <f>VLOOKUP(tbl_Sales[[#This Row],[Customer_ID]],tbl_Customers[],5,0)</f>
        <v>East</v>
      </c>
      <c r="F1498" t="s">
        <v>8509</v>
      </c>
      <c r="G1498" t="str">
        <f>VLOOKUP(Sales_Data!$F1498,tbl_Products[],2,FALSE)</f>
        <v>Product_45</v>
      </c>
      <c r="H1498" t="str">
        <f>VLOOKUP(tbl_Sales[[#This Row],[Product_ID]],tbl_Products[],3,0)</f>
        <v>Home Goods</v>
      </c>
      <c r="I1498">
        <v>4</v>
      </c>
      <c r="J1498" s="10">
        <f>VLOOKUP(tbl_Sales[[#This Row],[Product_ID]],tbl_Products[],4,0)</f>
        <v>47.88</v>
      </c>
      <c r="K1498" s="6">
        <v>81.540000000000006</v>
      </c>
      <c r="L1498" s="6">
        <f>tbl_Sales[[#This Row],[Price_per_Unit]]*tbl_Sales[[#This Row],[Quantity]]</f>
        <v>326.16000000000003</v>
      </c>
      <c r="M1498" s="6">
        <f>tbl_Sales[[#This Row],[Cost_per_Unit]]*tbl_Sales[[#This Row],[Quantity]]</f>
        <v>191.52</v>
      </c>
      <c r="N1498" s="6">
        <f>tbl_Sales[[#This Row],[Sales]]-tbl_Sales[[#This Row],[Total_Cost]]</f>
        <v>134.64000000000001</v>
      </c>
    </row>
    <row r="1499" spans="1:14">
      <c r="A1499" t="s">
        <v>1503</v>
      </c>
      <c r="B1499" s="4">
        <v>45172</v>
      </c>
      <c r="C1499" t="s">
        <v>7975</v>
      </c>
      <c r="D1499" t="str">
        <f>VLOOKUP(Sales_Data!$C1499,tbl_Customers[],2,FALSE)</f>
        <v>Customer_656</v>
      </c>
      <c r="E1499" t="str">
        <f>VLOOKUP(tbl_Sales[[#This Row],[Customer_ID]],tbl_Customers[],5,0)</f>
        <v>East</v>
      </c>
      <c r="F1499" t="s">
        <v>8540</v>
      </c>
      <c r="G1499" t="str">
        <f>VLOOKUP(Sales_Data!$F1499,tbl_Products[],2,FALSE)</f>
        <v>Product_37</v>
      </c>
      <c r="H1499" t="str">
        <f>VLOOKUP(tbl_Sales[[#This Row],[Product_ID]],tbl_Products[],3,0)</f>
        <v>Toys</v>
      </c>
      <c r="I1499">
        <v>2</v>
      </c>
      <c r="J1499" s="10">
        <f>VLOOKUP(tbl_Sales[[#This Row],[Product_ID]],tbl_Products[],4,0)</f>
        <v>29.86</v>
      </c>
      <c r="K1499" s="6">
        <v>8.06</v>
      </c>
      <c r="L1499" s="6">
        <f>tbl_Sales[[#This Row],[Price_per_Unit]]*tbl_Sales[[#This Row],[Quantity]]</f>
        <v>16.12</v>
      </c>
      <c r="M1499" s="6">
        <f>tbl_Sales[[#This Row],[Cost_per_Unit]]*tbl_Sales[[#This Row],[Quantity]]</f>
        <v>59.72</v>
      </c>
      <c r="N1499" s="6">
        <f>tbl_Sales[[#This Row],[Sales]]-tbl_Sales[[#This Row],[Total_Cost]]</f>
        <v>-43.599999999999994</v>
      </c>
    </row>
    <row r="1500" spans="1:14">
      <c r="A1500" t="s">
        <v>1504</v>
      </c>
      <c r="B1500" s="4">
        <v>45132</v>
      </c>
      <c r="C1500" t="s">
        <v>7976</v>
      </c>
      <c r="D1500" t="str">
        <f>VLOOKUP(Sales_Data!$C1500,tbl_Customers[],2,FALSE)</f>
        <v>Customer_320</v>
      </c>
      <c r="E1500" t="str">
        <f>VLOOKUP(tbl_Sales[[#This Row],[Customer_ID]],tbl_Customers[],5,0)</f>
        <v>West</v>
      </c>
      <c r="F1500" t="s">
        <v>8526</v>
      </c>
      <c r="G1500" t="str">
        <f>VLOOKUP(Sales_Data!$F1500,tbl_Products[],2,FALSE)</f>
        <v>Product_27</v>
      </c>
      <c r="H1500" t="str">
        <f>VLOOKUP(tbl_Sales[[#This Row],[Product_ID]],tbl_Products[],3,0)</f>
        <v>Home Goods</v>
      </c>
      <c r="I1500">
        <v>5</v>
      </c>
      <c r="J1500" s="10">
        <f>VLOOKUP(tbl_Sales[[#This Row],[Product_ID]],tbl_Products[],4,0)</f>
        <v>35.53</v>
      </c>
      <c r="K1500" s="6">
        <v>95.37</v>
      </c>
      <c r="L1500" s="6">
        <f>tbl_Sales[[#This Row],[Price_per_Unit]]*tbl_Sales[[#This Row],[Quantity]]</f>
        <v>476.85</v>
      </c>
      <c r="M1500" s="6">
        <f>tbl_Sales[[#This Row],[Cost_per_Unit]]*tbl_Sales[[#This Row],[Quantity]]</f>
        <v>177.65</v>
      </c>
      <c r="N1500" s="6">
        <f>tbl_Sales[[#This Row],[Sales]]-tbl_Sales[[#This Row],[Total_Cost]]</f>
        <v>299.20000000000005</v>
      </c>
    </row>
    <row r="1501" spans="1:14">
      <c r="A1501" t="s">
        <v>1505</v>
      </c>
      <c r="B1501" s="4">
        <v>45145</v>
      </c>
      <c r="C1501" t="s">
        <v>7315</v>
      </c>
      <c r="D1501" t="str">
        <f>VLOOKUP(Sales_Data!$C1501,tbl_Customers[],2,FALSE)</f>
        <v>Customer_9</v>
      </c>
      <c r="E1501" t="str">
        <f>VLOOKUP(tbl_Sales[[#This Row],[Customer_ID]],tbl_Customers[],5,0)</f>
        <v>East</v>
      </c>
      <c r="F1501" t="s">
        <v>8538</v>
      </c>
      <c r="G1501" t="str">
        <f>VLOOKUP(Sales_Data!$F1501,tbl_Products[],2,FALSE)</f>
        <v>Product_44</v>
      </c>
      <c r="H1501" t="str">
        <f>VLOOKUP(tbl_Sales[[#This Row],[Product_ID]],tbl_Products[],3,0)</f>
        <v>Electronics</v>
      </c>
      <c r="I1501">
        <v>1</v>
      </c>
      <c r="J1501" s="10">
        <f>VLOOKUP(tbl_Sales[[#This Row],[Product_ID]],tbl_Products[],4,0)</f>
        <v>39.729999999999997</v>
      </c>
      <c r="K1501" s="6">
        <v>61.51</v>
      </c>
      <c r="L1501" s="6">
        <f>tbl_Sales[[#This Row],[Price_per_Unit]]*tbl_Sales[[#This Row],[Quantity]]</f>
        <v>61.51</v>
      </c>
      <c r="M1501" s="6">
        <f>tbl_Sales[[#This Row],[Cost_per_Unit]]*tbl_Sales[[#This Row],[Quantity]]</f>
        <v>39.729999999999997</v>
      </c>
      <c r="N1501" s="6">
        <f>tbl_Sales[[#This Row],[Sales]]-tbl_Sales[[#This Row],[Total_Cost]]</f>
        <v>21.78</v>
      </c>
    </row>
    <row r="1502" spans="1:14">
      <c r="A1502" t="s">
        <v>1506</v>
      </c>
      <c r="B1502" s="4">
        <v>45278</v>
      </c>
      <c r="C1502" t="s">
        <v>7542</v>
      </c>
      <c r="D1502" t="str">
        <f>VLOOKUP(Sales_Data!$C1502,tbl_Customers[],2,FALSE)</f>
        <v>Customer_1119</v>
      </c>
      <c r="E1502" t="str">
        <f>VLOOKUP(tbl_Sales[[#This Row],[Customer_ID]],tbl_Customers[],5,0)</f>
        <v>South</v>
      </c>
      <c r="F1502" t="s">
        <v>8501</v>
      </c>
      <c r="G1502" t="str">
        <f>VLOOKUP(Sales_Data!$F1502,tbl_Products[],2,FALSE)</f>
        <v>Product_65</v>
      </c>
      <c r="H1502" t="str">
        <f>VLOOKUP(tbl_Sales[[#This Row],[Product_ID]],tbl_Products[],3,0)</f>
        <v>Health</v>
      </c>
      <c r="I1502">
        <v>8</v>
      </c>
      <c r="J1502" s="10">
        <f>VLOOKUP(tbl_Sales[[#This Row],[Product_ID]],tbl_Products[],4,0)</f>
        <v>37.880000000000003</v>
      </c>
      <c r="K1502" s="6">
        <v>51.01</v>
      </c>
      <c r="L1502" s="6">
        <f>tbl_Sales[[#This Row],[Price_per_Unit]]*tbl_Sales[[#This Row],[Quantity]]</f>
        <v>408.08</v>
      </c>
      <c r="M1502" s="6">
        <f>tbl_Sales[[#This Row],[Cost_per_Unit]]*tbl_Sales[[#This Row],[Quantity]]</f>
        <v>303.04000000000002</v>
      </c>
      <c r="N1502" s="6">
        <f>tbl_Sales[[#This Row],[Sales]]-tbl_Sales[[#This Row],[Total_Cost]]</f>
        <v>105.03999999999996</v>
      </c>
    </row>
    <row r="1503" spans="1:14">
      <c r="A1503" t="s">
        <v>1507</v>
      </c>
      <c r="B1503" s="4">
        <v>44982</v>
      </c>
      <c r="C1503" t="s">
        <v>7828</v>
      </c>
      <c r="D1503" t="str">
        <f>VLOOKUP(Sales_Data!$C1503,tbl_Customers[],2,FALSE)</f>
        <v>Customer_1040</v>
      </c>
      <c r="E1503" t="str">
        <f>VLOOKUP(tbl_Sales[[#This Row],[Customer_ID]],tbl_Customers[],5,0)</f>
        <v>North</v>
      </c>
      <c r="F1503" t="s">
        <v>8557</v>
      </c>
      <c r="G1503" t="str">
        <f>VLOOKUP(Sales_Data!$F1503,tbl_Products[],2,FALSE)</f>
        <v>Product_71</v>
      </c>
      <c r="H1503" t="str">
        <f>VLOOKUP(tbl_Sales[[#This Row],[Product_ID]],tbl_Products[],3,0)</f>
        <v>Electronics</v>
      </c>
      <c r="I1503">
        <v>7</v>
      </c>
      <c r="J1503" s="10">
        <f>VLOOKUP(tbl_Sales[[#This Row],[Product_ID]],tbl_Products[],4,0)</f>
        <v>34.61</v>
      </c>
      <c r="K1503" s="6">
        <v>73.349999999999994</v>
      </c>
      <c r="L1503" s="6">
        <f>tbl_Sales[[#This Row],[Price_per_Unit]]*tbl_Sales[[#This Row],[Quantity]]</f>
        <v>513.44999999999993</v>
      </c>
      <c r="M1503" s="6">
        <f>tbl_Sales[[#This Row],[Cost_per_Unit]]*tbl_Sales[[#This Row],[Quantity]]</f>
        <v>242.26999999999998</v>
      </c>
      <c r="N1503" s="6">
        <f>tbl_Sales[[#This Row],[Sales]]-tbl_Sales[[#This Row],[Total_Cost]]</f>
        <v>271.17999999999995</v>
      </c>
    </row>
    <row r="1504" spans="1:14">
      <c r="A1504" t="s">
        <v>1508</v>
      </c>
      <c r="B1504" s="4">
        <v>45178</v>
      </c>
      <c r="C1504" t="s">
        <v>7129</v>
      </c>
      <c r="D1504" t="str">
        <f>VLOOKUP(Sales_Data!$C1504,tbl_Customers[],2,FALSE)</f>
        <v>Customer_679</v>
      </c>
      <c r="E1504" t="str">
        <f>VLOOKUP(tbl_Sales[[#This Row],[Customer_ID]],tbl_Customers[],5,0)</f>
        <v>South</v>
      </c>
      <c r="F1504" t="s">
        <v>8518</v>
      </c>
      <c r="G1504" t="str">
        <f>VLOOKUP(Sales_Data!$F1504,tbl_Products[],2,FALSE)</f>
        <v>Product_35</v>
      </c>
      <c r="H1504" t="str">
        <f>VLOOKUP(tbl_Sales[[#This Row],[Product_ID]],tbl_Products[],3,0)</f>
        <v>Toys</v>
      </c>
      <c r="I1504">
        <v>7</v>
      </c>
      <c r="J1504" s="10">
        <f>VLOOKUP(tbl_Sales[[#This Row],[Product_ID]],tbl_Products[],4,0)</f>
        <v>40.75</v>
      </c>
      <c r="K1504" s="6">
        <v>50.01</v>
      </c>
      <c r="L1504" s="6">
        <f>tbl_Sales[[#This Row],[Price_per_Unit]]*tbl_Sales[[#This Row],[Quantity]]</f>
        <v>350.07</v>
      </c>
      <c r="M1504" s="6">
        <f>tbl_Sales[[#This Row],[Cost_per_Unit]]*tbl_Sales[[#This Row],[Quantity]]</f>
        <v>285.25</v>
      </c>
      <c r="N1504" s="6">
        <f>tbl_Sales[[#This Row],[Sales]]-tbl_Sales[[#This Row],[Total_Cost]]</f>
        <v>64.819999999999993</v>
      </c>
    </row>
    <row r="1505" spans="1:14">
      <c r="A1505" t="s">
        <v>1509</v>
      </c>
      <c r="B1505" s="4">
        <v>45291</v>
      </c>
      <c r="C1505" t="s">
        <v>7732</v>
      </c>
      <c r="D1505" t="str">
        <f>VLOOKUP(Sales_Data!$C1505,tbl_Customers[],2,FALSE)</f>
        <v>Customer_1326</v>
      </c>
      <c r="E1505" t="str">
        <f>VLOOKUP(tbl_Sales[[#This Row],[Customer_ID]],tbl_Customers[],5,0)</f>
        <v>South</v>
      </c>
      <c r="F1505" t="s">
        <v>8527</v>
      </c>
      <c r="G1505" t="str">
        <f>VLOOKUP(Sales_Data!$F1505,tbl_Products[],2,FALSE)</f>
        <v>Product_12</v>
      </c>
      <c r="H1505" t="str">
        <f>VLOOKUP(tbl_Sales[[#This Row],[Product_ID]],tbl_Products[],3,0)</f>
        <v>Toys</v>
      </c>
      <c r="I1505">
        <v>5</v>
      </c>
      <c r="J1505" s="10">
        <f>VLOOKUP(tbl_Sales[[#This Row],[Product_ID]],tbl_Products[],4,0)</f>
        <v>8.02</v>
      </c>
      <c r="K1505" s="6">
        <v>23.74</v>
      </c>
      <c r="L1505" s="6">
        <f>tbl_Sales[[#This Row],[Price_per_Unit]]*tbl_Sales[[#This Row],[Quantity]]</f>
        <v>118.69999999999999</v>
      </c>
      <c r="M1505" s="6">
        <f>tbl_Sales[[#This Row],[Cost_per_Unit]]*tbl_Sales[[#This Row],[Quantity]]</f>
        <v>40.099999999999994</v>
      </c>
      <c r="N1505" s="6">
        <f>tbl_Sales[[#This Row],[Sales]]-tbl_Sales[[#This Row],[Total_Cost]]</f>
        <v>78.599999999999994</v>
      </c>
    </row>
    <row r="1506" spans="1:14">
      <c r="A1506" t="s">
        <v>1510</v>
      </c>
      <c r="B1506" s="4">
        <v>45154</v>
      </c>
      <c r="C1506" t="s">
        <v>7277</v>
      </c>
      <c r="D1506" t="str">
        <f>VLOOKUP(Sales_Data!$C1506,tbl_Customers[],2,FALSE)</f>
        <v>Customer_1445</v>
      </c>
      <c r="E1506" t="str">
        <f>VLOOKUP(tbl_Sales[[#This Row],[Customer_ID]],tbl_Customers[],5,0)</f>
        <v>South</v>
      </c>
      <c r="F1506" t="s">
        <v>8561</v>
      </c>
      <c r="G1506" t="str">
        <f>VLOOKUP(Sales_Data!$F1506,tbl_Products[],2,FALSE)</f>
        <v>Product_66</v>
      </c>
      <c r="H1506" t="str">
        <f>VLOOKUP(tbl_Sales[[#This Row],[Product_ID]],tbl_Products[],3,0)</f>
        <v>Health</v>
      </c>
      <c r="I1506">
        <v>5</v>
      </c>
      <c r="J1506" s="10">
        <f>VLOOKUP(tbl_Sales[[#This Row],[Product_ID]],tbl_Products[],4,0)</f>
        <v>1.38</v>
      </c>
      <c r="K1506" s="6">
        <v>85.63</v>
      </c>
      <c r="L1506" s="6">
        <f>tbl_Sales[[#This Row],[Price_per_Unit]]*tbl_Sales[[#This Row],[Quantity]]</f>
        <v>428.15</v>
      </c>
      <c r="M1506" s="6">
        <f>tbl_Sales[[#This Row],[Cost_per_Unit]]*tbl_Sales[[#This Row],[Quantity]]</f>
        <v>6.8999999999999995</v>
      </c>
      <c r="N1506" s="6">
        <f>tbl_Sales[[#This Row],[Sales]]-tbl_Sales[[#This Row],[Total_Cost]]</f>
        <v>421.25</v>
      </c>
    </row>
    <row r="1507" spans="1:14">
      <c r="A1507" t="s">
        <v>1511</v>
      </c>
      <c r="B1507" s="4">
        <v>44964</v>
      </c>
      <c r="C1507" t="s">
        <v>7889</v>
      </c>
      <c r="D1507" t="str">
        <f>VLOOKUP(Sales_Data!$C1507,tbl_Customers[],2,FALSE)</f>
        <v>Customer_606</v>
      </c>
      <c r="E1507" t="str">
        <f>VLOOKUP(tbl_Sales[[#This Row],[Customer_ID]],tbl_Customers[],5,0)</f>
        <v>West</v>
      </c>
      <c r="F1507" t="s">
        <v>8526</v>
      </c>
      <c r="G1507" t="str">
        <f>VLOOKUP(Sales_Data!$F1507,tbl_Products[],2,FALSE)</f>
        <v>Product_27</v>
      </c>
      <c r="H1507" t="str">
        <f>VLOOKUP(tbl_Sales[[#This Row],[Product_ID]],tbl_Products[],3,0)</f>
        <v>Home Goods</v>
      </c>
      <c r="I1507">
        <v>4</v>
      </c>
      <c r="J1507" s="10">
        <f>VLOOKUP(tbl_Sales[[#This Row],[Product_ID]],tbl_Products[],4,0)</f>
        <v>35.53</v>
      </c>
      <c r="K1507" s="6">
        <v>91.99</v>
      </c>
      <c r="L1507" s="6">
        <f>tbl_Sales[[#This Row],[Price_per_Unit]]*tbl_Sales[[#This Row],[Quantity]]</f>
        <v>367.96</v>
      </c>
      <c r="M1507" s="6">
        <f>tbl_Sales[[#This Row],[Cost_per_Unit]]*tbl_Sales[[#This Row],[Quantity]]</f>
        <v>142.12</v>
      </c>
      <c r="N1507" s="6">
        <f>tbl_Sales[[#This Row],[Sales]]-tbl_Sales[[#This Row],[Total_Cost]]</f>
        <v>225.83999999999997</v>
      </c>
    </row>
    <row r="1508" spans="1:14">
      <c r="A1508" t="s">
        <v>1512</v>
      </c>
      <c r="B1508" s="4">
        <v>44968</v>
      </c>
      <c r="C1508" t="s">
        <v>7943</v>
      </c>
      <c r="D1508" t="str">
        <f>VLOOKUP(Sales_Data!$C1508,tbl_Customers[],2,FALSE)</f>
        <v>Customer_971</v>
      </c>
      <c r="E1508" t="str">
        <f>VLOOKUP(tbl_Sales[[#This Row],[Customer_ID]],tbl_Customers[],5,0)</f>
        <v>East</v>
      </c>
      <c r="F1508" t="s">
        <v>8533</v>
      </c>
      <c r="G1508" t="str">
        <f>VLOOKUP(Sales_Data!$F1508,tbl_Products[],2,FALSE)</f>
        <v>Product_34</v>
      </c>
      <c r="H1508" t="str">
        <f>VLOOKUP(tbl_Sales[[#This Row],[Product_ID]],tbl_Products[],3,0)</f>
        <v>Electronics</v>
      </c>
      <c r="I1508">
        <v>9</v>
      </c>
      <c r="J1508" s="10">
        <f>VLOOKUP(tbl_Sales[[#This Row],[Product_ID]],tbl_Products[],4,0)</f>
        <v>21.9</v>
      </c>
      <c r="K1508" s="6">
        <v>85.72</v>
      </c>
      <c r="L1508" s="6">
        <f>tbl_Sales[[#This Row],[Price_per_Unit]]*tbl_Sales[[#This Row],[Quantity]]</f>
        <v>771.48</v>
      </c>
      <c r="M1508" s="6">
        <f>tbl_Sales[[#This Row],[Cost_per_Unit]]*tbl_Sales[[#This Row],[Quantity]]</f>
        <v>197.1</v>
      </c>
      <c r="N1508" s="6">
        <f>tbl_Sales[[#This Row],[Sales]]-tbl_Sales[[#This Row],[Total_Cost]]</f>
        <v>574.38</v>
      </c>
    </row>
    <row r="1509" spans="1:14">
      <c r="A1509" t="s">
        <v>1513</v>
      </c>
      <c r="B1509" s="4">
        <v>45091</v>
      </c>
      <c r="C1509" t="s">
        <v>7736</v>
      </c>
      <c r="D1509" t="str">
        <f>VLOOKUP(Sales_Data!$C1509,tbl_Customers[],2,FALSE)</f>
        <v>Customer_594</v>
      </c>
      <c r="E1509" t="str">
        <f>VLOOKUP(tbl_Sales[[#This Row],[Customer_ID]],tbl_Customers[],5,0)</f>
        <v>South</v>
      </c>
      <c r="F1509" t="s">
        <v>8546</v>
      </c>
      <c r="G1509" t="str">
        <f>VLOOKUP(Sales_Data!$F1509,tbl_Products[],2,FALSE)</f>
        <v>Product_28</v>
      </c>
      <c r="H1509" t="str">
        <f>VLOOKUP(tbl_Sales[[#This Row],[Product_ID]],tbl_Products[],3,0)</f>
        <v>Toys</v>
      </c>
      <c r="I1509">
        <v>9</v>
      </c>
      <c r="J1509" s="10">
        <f>VLOOKUP(tbl_Sales[[#This Row],[Product_ID]],tbl_Products[],4,0)</f>
        <v>23.58</v>
      </c>
      <c r="K1509" s="6">
        <v>34.35</v>
      </c>
      <c r="L1509" s="6">
        <f>tbl_Sales[[#This Row],[Price_per_Unit]]*tbl_Sales[[#This Row],[Quantity]]</f>
        <v>309.15000000000003</v>
      </c>
      <c r="M1509" s="6">
        <f>tbl_Sales[[#This Row],[Cost_per_Unit]]*tbl_Sales[[#This Row],[Quantity]]</f>
        <v>212.21999999999997</v>
      </c>
      <c r="N1509" s="6">
        <f>tbl_Sales[[#This Row],[Sales]]-tbl_Sales[[#This Row],[Total_Cost]]</f>
        <v>96.930000000000064</v>
      </c>
    </row>
    <row r="1510" spans="1:14">
      <c r="A1510" t="s">
        <v>1514</v>
      </c>
      <c r="B1510" s="4">
        <v>45238</v>
      </c>
      <c r="C1510" t="s">
        <v>7874</v>
      </c>
      <c r="D1510" t="str">
        <f>VLOOKUP(Sales_Data!$C1510,tbl_Customers[],2,FALSE)</f>
        <v>Customer_1175</v>
      </c>
      <c r="E1510" t="str">
        <f>VLOOKUP(tbl_Sales[[#This Row],[Customer_ID]],tbl_Customers[],5,0)</f>
        <v>West</v>
      </c>
      <c r="F1510" t="s">
        <v>8541</v>
      </c>
      <c r="G1510" t="str">
        <f>VLOOKUP(Sales_Data!$F1510,tbl_Products[],2,FALSE)</f>
        <v>Product_60</v>
      </c>
      <c r="H1510" t="str">
        <f>VLOOKUP(tbl_Sales[[#This Row],[Product_ID]],tbl_Products[],3,0)</f>
        <v>Health</v>
      </c>
      <c r="I1510">
        <v>9</v>
      </c>
      <c r="J1510" s="10">
        <f>VLOOKUP(tbl_Sales[[#This Row],[Product_ID]],tbl_Products[],4,0)</f>
        <v>1.01</v>
      </c>
      <c r="K1510" s="6">
        <v>12.48</v>
      </c>
      <c r="L1510" s="6">
        <f>tbl_Sales[[#This Row],[Price_per_Unit]]*tbl_Sales[[#This Row],[Quantity]]</f>
        <v>112.32000000000001</v>
      </c>
      <c r="M1510" s="6">
        <f>tbl_Sales[[#This Row],[Cost_per_Unit]]*tbl_Sales[[#This Row],[Quantity]]</f>
        <v>9.09</v>
      </c>
      <c r="N1510" s="6">
        <f>tbl_Sales[[#This Row],[Sales]]-tbl_Sales[[#This Row],[Total_Cost]]</f>
        <v>103.23</v>
      </c>
    </row>
    <row r="1511" spans="1:14">
      <c r="A1511" t="s">
        <v>1515</v>
      </c>
      <c r="B1511" s="4">
        <v>45002</v>
      </c>
      <c r="C1511" t="s">
        <v>7977</v>
      </c>
      <c r="D1511" t="str">
        <f>VLOOKUP(Sales_Data!$C1511,tbl_Customers[],2,FALSE)</f>
        <v>Customer_1366</v>
      </c>
      <c r="E1511" t="str">
        <f>VLOOKUP(tbl_Sales[[#This Row],[Customer_ID]],tbl_Customers[],5,0)</f>
        <v>South</v>
      </c>
      <c r="F1511" t="s">
        <v>8533</v>
      </c>
      <c r="G1511" t="str">
        <f>VLOOKUP(Sales_Data!$F1511,tbl_Products[],2,FALSE)</f>
        <v>Product_34</v>
      </c>
      <c r="H1511" t="str">
        <f>VLOOKUP(tbl_Sales[[#This Row],[Product_ID]],tbl_Products[],3,0)</f>
        <v>Electronics</v>
      </c>
      <c r="I1511">
        <v>6</v>
      </c>
      <c r="J1511" s="10">
        <f>VLOOKUP(tbl_Sales[[#This Row],[Product_ID]],tbl_Products[],4,0)</f>
        <v>21.9</v>
      </c>
      <c r="K1511" s="6">
        <v>24.09</v>
      </c>
      <c r="L1511" s="6">
        <f>tbl_Sales[[#This Row],[Price_per_Unit]]*tbl_Sales[[#This Row],[Quantity]]</f>
        <v>144.54</v>
      </c>
      <c r="M1511" s="6">
        <f>tbl_Sales[[#This Row],[Cost_per_Unit]]*tbl_Sales[[#This Row],[Quantity]]</f>
        <v>131.39999999999998</v>
      </c>
      <c r="N1511" s="6">
        <f>tbl_Sales[[#This Row],[Sales]]-tbl_Sales[[#This Row],[Total_Cost]]</f>
        <v>13.140000000000015</v>
      </c>
    </row>
    <row r="1512" spans="1:14">
      <c r="A1512" t="s">
        <v>1516</v>
      </c>
      <c r="B1512" s="4">
        <v>44960</v>
      </c>
      <c r="C1512" t="s">
        <v>7978</v>
      </c>
      <c r="D1512" t="str">
        <f>VLOOKUP(Sales_Data!$C1512,tbl_Customers[],2,FALSE)</f>
        <v>Customer_302</v>
      </c>
      <c r="E1512" t="str">
        <f>VLOOKUP(tbl_Sales[[#This Row],[Customer_ID]],tbl_Customers[],5,0)</f>
        <v>East</v>
      </c>
      <c r="F1512" t="s">
        <v>8552</v>
      </c>
      <c r="G1512" t="str">
        <f>VLOOKUP(Sales_Data!$F1512,tbl_Products[],2,FALSE)</f>
        <v>Product_5</v>
      </c>
      <c r="H1512" t="str">
        <f>VLOOKUP(tbl_Sales[[#This Row],[Product_ID]],tbl_Products[],3,0)</f>
        <v>Health</v>
      </c>
      <c r="I1512">
        <v>1</v>
      </c>
      <c r="J1512" s="10">
        <f>VLOOKUP(tbl_Sales[[#This Row],[Product_ID]],tbl_Products[],4,0)</f>
        <v>35.39</v>
      </c>
      <c r="K1512" s="6">
        <v>93.35</v>
      </c>
      <c r="L1512" s="6">
        <f>tbl_Sales[[#This Row],[Price_per_Unit]]*tbl_Sales[[#This Row],[Quantity]]</f>
        <v>93.35</v>
      </c>
      <c r="M1512" s="6">
        <f>tbl_Sales[[#This Row],[Cost_per_Unit]]*tbl_Sales[[#This Row],[Quantity]]</f>
        <v>35.39</v>
      </c>
      <c r="N1512" s="6">
        <f>tbl_Sales[[#This Row],[Sales]]-tbl_Sales[[#This Row],[Total_Cost]]</f>
        <v>57.959999999999994</v>
      </c>
    </row>
    <row r="1513" spans="1:14">
      <c r="A1513" t="s">
        <v>1517</v>
      </c>
      <c r="B1513" s="4">
        <v>44991</v>
      </c>
      <c r="C1513" t="s">
        <v>7251</v>
      </c>
      <c r="D1513" t="str">
        <f>VLOOKUP(Sales_Data!$C1513,tbl_Customers[],2,FALSE)</f>
        <v>Customer_1158</v>
      </c>
      <c r="E1513" t="str">
        <f>VLOOKUP(tbl_Sales[[#This Row],[Customer_ID]],tbl_Customers[],5,0)</f>
        <v>South</v>
      </c>
      <c r="F1513" t="s">
        <v>8494</v>
      </c>
      <c r="G1513" t="str">
        <f>VLOOKUP(Sales_Data!$F1513,tbl_Products[],2,FALSE)</f>
        <v>Product_15</v>
      </c>
      <c r="H1513" t="str">
        <f>VLOOKUP(tbl_Sales[[#This Row],[Product_ID]],tbl_Products[],3,0)</f>
        <v>Apparel</v>
      </c>
      <c r="I1513">
        <v>7</v>
      </c>
      <c r="J1513" s="10">
        <f>VLOOKUP(tbl_Sales[[#This Row],[Product_ID]],tbl_Products[],4,0)</f>
        <v>22.93</v>
      </c>
      <c r="K1513" s="6">
        <v>81.52</v>
      </c>
      <c r="L1513" s="6">
        <f>tbl_Sales[[#This Row],[Price_per_Unit]]*tbl_Sales[[#This Row],[Quantity]]</f>
        <v>570.64</v>
      </c>
      <c r="M1513" s="6">
        <f>tbl_Sales[[#This Row],[Cost_per_Unit]]*tbl_Sales[[#This Row],[Quantity]]</f>
        <v>160.51</v>
      </c>
      <c r="N1513" s="6">
        <f>tbl_Sales[[#This Row],[Sales]]-tbl_Sales[[#This Row],[Total_Cost]]</f>
        <v>410.13</v>
      </c>
    </row>
    <row r="1514" spans="1:14">
      <c r="A1514" t="s">
        <v>1518</v>
      </c>
      <c r="B1514" s="4">
        <v>45067</v>
      </c>
      <c r="C1514" t="s">
        <v>7979</v>
      </c>
      <c r="D1514" t="str">
        <f>VLOOKUP(Sales_Data!$C1514,tbl_Customers[],2,FALSE)</f>
        <v>Customer_1493</v>
      </c>
      <c r="E1514" t="str">
        <f>VLOOKUP(tbl_Sales[[#This Row],[Customer_ID]],tbl_Customers[],5,0)</f>
        <v>East</v>
      </c>
      <c r="F1514" t="s">
        <v>8516</v>
      </c>
      <c r="G1514" t="str">
        <f>VLOOKUP(Sales_Data!$F1514,tbl_Products[],2,FALSE)</f>
        <v>Product_67</v>
      </c>
      <c r="H1514" t="str">
        <f>VLOOKUP(tbl_Sales[[#This Row],[Product_ID]],tbl_Products[],3,0)</f>
        <v>Toys</v>
      </c>
      <c r="I1514">
        <v>3</v>
      </c>
      <c r="J1514" s="10">
        <f>VLOOKUP(tbl_Sales[[#This Row],[Product_ID]],tbl_Products[],4,0)</f>
        <v>13.68</v>
      </c>
      <c r="K1514" s="6">
        <v>16.02</v>
      </c>
      <c r="L1514" s="6">
        <f>tbl_Sales[[#This Row],[Price_per_Unit]]*tbl_Sales[[#This Row],[Quantity]]</f>
        <v>48.06</v>
      </c>
      <c r="M1514" s="6">
        <f>tbl_Sales[[#This Row],[Cost_per_Unit]]*tbl_Sales[[#This Row],[Quantity]]</f>
        <v>41.04</v>
      </c>
      <c r="N1514" s="6">
        <f>tbl_Sales[[#This Row],[Sales]]-tbl_Sales[[#This Row],[Total_Cost]]</f>
        <v>7.0200000000000031</v>
      </c>
    </row>
    <row r="1515" spans="1:14">
      <c r="A1515" t="s">
        <v>1519</v>
      </c>
      <c r="B1515" s="4">
        <v>45246</v>
      </c>
      <c r="C1515" t="s">
        <v>7980</v>
      </c>
      <c r="D1515" t="str">
        <f>VLOOKUP(Sales_Data!$C1515,tbl_Customers[],2,FALSE)</f>
        <v>Customer_906</v>
      </c>
      <c r="E1515" t="str">
        <f>VLOOKUP(tbl_Sales[[#This Row],[Customer_ID]],tbl_Customers[],5,0)</f>
        <v>North</v>
      </c>
      <c r="F1515" t="s">
        <v>8558</v>
      </c>
      <c r="G1515" t="str">
        <f>VLOOKUP(Sales_Data!$F1515,tbl_Products[],2,FALSE)</f>
        <v>Product_24</v>
      </c>
      <c r="H1515" t="str">
        <f>VLOOKUP(tbl_Sales[[#This Row],[Product_ID]],tbl_Products[],3,0)</f>
        <v>Apparel</v>
      </c>
      <c r="I1515">
        <v>8</v>
      </c>
      <c r="J1515" s="10">
        <f>VLOOKUP(tbl_Sales[[#This Row],[Product_ID]],tbl_Products[],4,0)</f>
        <v>47.62</v>
      </c>
      <c r="K1515" s="6">
        <v>21.6</v>
      </c>
      <c r="L1515" s="6">
        <f>tbl_Sales[[#This Row],[Price_per_Unit]]*tbl_Sales[[#This Row],[Quantity]]</f>
        <v>172.8</v>
      </c>
      <c r="M1515" s="6">
        <f>tbl_Sales[[#This Row],[Cost_per_Unit]]*tbl_Sales[[#This Row],[Quantity]]</f>
        <v>380.96</v>
      </c>
      <c r="N1515" s="6">
        <f>tbl_Sales[[#This Row],[Sales]]-tbl_Sales[[#This Row],[Total_Cost]]</f>
        <v>-208.15999999999997</v>
      </c>
    </row>
    <row r="1516" spans="1:14">
      <c r="A1516" t="s">
        <v>1520</v>
      </c>
      <c r="B1516" s="4">
        <v>45251</v>
      </c>
      <c r="C1516" t="s">
        <v>7359</v>
      </c>
      <c r="D1516" t="str">
        <f>VLOOKUP(Sales_Data!$C1516,tbl_Customers[],2,FALSE)</f>
        <v>Customer_694</v>
      </c>
      <c r="E1516" t="str">
        <f>VLOOKUP(tbl_Sales[[#This Row],[Customer_ID]],tbl_Customers[],5,0)</f>
        <v>West</v>
      </c>
      <c r="F1516" t="s">
        <v>8493</v>
      </c>
      <c r="G1516" t="str">
        <f>VLOOKUP(Sales_Data!$F1516,tbl_Products[],2,FALSE)</f>
        <v>Product_61</v>
      </c>
      <c r="H1516" t="str">
        <f>VLOOKUP(tbl_Sales[[#This Row],[Product_ID]],tbl_Products[],3,0)</f>
        <v>Health</v>
      </c>
      <c r="I1516">
        <v>2</v>
      </c>
      <c r="J1516" s="10">
        <f>VLOOKUP(tbl_Sales[[#This Row],[Product_ID]],tbl_Products[],4,0)</f>
        <v>47.78</v>
      </c>
      <c r="K1516" s="6">
        <v>26.82</v>
      </c>
      <c r="L1516" s="6">
        <f>tbl_Sales[[#This Row],[Price_per_Unit]]*tbl_Sales[[#This Row],[Quantity]]</f>
        <v>53.64</v>
      </c>
      <c r="M1516" s="6">
        <f>tbl_Sales[[#This Row],[Cost_per_Unit]]*tbl_Sales[[#This Row],[Quantity]]</f>
        <v>95.56</v>
      </c>
      <c r="N1516" s="6">
        <f>tbl_Sales[[#This Row],[Sales]]-tbl_Sales[[#This Row],[Total_Cost]]</f>
        <v>-41.92</v>
      </c>
    </row>
    <row r="1517" spans="1:14">
      <c r="A1517" t="s">
        <v>1521</v>
      </c>
      <c r="B1517" s="4">
        <v>45226</v>
      </c>
      <c r="C1517" t="s">
        <v>7726</v>
      </c>
      <c r="D1517" t="str">
        <f>VLOOKUP(Sales_Data!$C1517,tbl_Customers[],2,FALSE)</f>
        <v>Customer_1412</v>
      </c>
      <c r="E1517" t="str">
        <f>VLOOKUP(tbl_Sales[[#This Row],[Customer_ID]],tbl_Customers[],5,0)</f>
        <v>North</v>
      </c>
      <c r="F1517" t="s">
        <v>8549</v>
      </c>
      <c r="G1517" t="str">
        <f>VLOOKUP(Sales_Data!$F1517,tbl_Products[],2,FALSE)</f>
        <v>Product_18</v>
      </c>
      <c r="H1517" t="str">
        <f>VLOOKUP(tbl_Sales[[#This Row],[Product_ID]],tbl_Products[],3,0)</f>
        <v>Health</v>
      </c>
      <c r="I1517">
        <v>3</v>
      </c>
      <c r="J1517" s="10">
        <f>VLOOKUP(tbl_Sales[[#This Row],[Product_ID]],tbl_Products[],4,0)</f>
        <v>41.18</v>
      </c>
      <c r="K1517" s="6">
        <v>70.400000000000006</v>
      </c>
      <c r="L1517" s="6">
        <f>tbl_Sales[[#This Row],[Price_per_Unit]]*tbl_Sales[[#This Row],[Quantity]]</f>
        <v>211.20000000000002</v>
      </c>
      <c r="M1517" s="6">
        <f>tbl_Sales[[#This Row],[Cost_per_Unit]]*tbl_Sales[[#This Row],[Quantity]]</f>
        <v>123.53999999999999</v>
      </c>
      <c r="N1517" s="6">
        <f>tbl_Sales[[#This Row],[Sales]]-tbl_Sales[[#This Row],[Total_Cost]]</f>
        <v>87.660000000000025</v>
      </c>
    </row>
    <row r="1518" spans="1:14">
      <c r="A1518" t="s">
        <v>1522</v>
      </c>
      <c r="B1518" s="4">
        <v>45207</v>
      </c>
      <c r="C1518" t="s">
        <v>7829</v>
      </c>
      <c r="D1518" t="str">
        <f>VLOOKUP(Sales_Data!$C1518,tbl_Customers[],2,FALSE)</f>
        <v>Customer_231</v>
      </c>
      <c r="E1518" t="str">
        <f>VLOOKUP(tbl_Sales[[#This Row],[Customer_ID]],tbl_Customers[],5,0)</f>
        <v>South</v>
      </c>
      <c r="F1518" t="s">
        <v>8541</v>
      </c>
      <c r="G1518" t="str">
        <f>VLOOKUP(Sales_Data!$F1518,tbl_Products[],2,FALSE)</f>
        <v>Product_60</v>
      </c>
      <c r="H1518" t="str">
        <f>VLOOKUP(tbl_Sales[[#This Row],[Product_ID]],tbl_Products[],3,0)</f>
        <v>Health</v>
      </c>
      <c r="I1518">
        <v>2</v>
      </c>
      <c r="J1518" s="10">
        <f>VLOOKUP(tbl_Sales[[#This Row],[Product_ID]],tbl_Products[],4,0)</f>
        <v>1.01</v>
      </c>
      <c r="K1518" s="6">
        <v>87.8</v>
      </c>
      <c r="L1518" s="6">
        <f>tbl_Sales[[#This Row],[Price_per_Unit]]*tbl_Sales[[#This Row],[Quantity]]</f>
        <v>175.6</v>
      </c>
      <c r="M1518" s="6">
        <f>tbl_Sales[[#This Row],[Cost_per_Unit]]*tbl_Sales[[#This Row],[Quantity]]</f>
        <v>2.02</v>
      </c>
      <c r="N1518" s="6">
        <f>tbl_Sales[[#This Row],[Sales]]-tbl_Sales[[#This Row],[Total_Cost]]</f>
        <v>173.57999999999998</v>
      </c>
    </row>
    <row r="1519" spans="1:14">
      <c r="A1519" t="s">
        <v>1523</v>
      </c>
      <c r="B1519" s="4">
        <v>45291</v>
      </c>
      <c r="C1519" t="s">
        <v>7886</v>
      </c>
      <c r="D1519" t="str">
        <f>VLOOKUP(Sales_Data!$C1519,tbl_Customers[],2,FALSE)</f>
        <v>Customer_1499</v>
      </c>
      <c r="E1519" t="str">
        <f>VLOOKUP(tbl_Sales[[#This Row],[Customer_ID]],tbl_Customers[],5,0)</f>
        <v>South</v>
      </c>
      <c r="F1519" t="s">
        <v>8556</v>
      </c>
      <c r="G1519" t="str">
        <f>VLOOKUP(Sales_Data!$F1519,tbl_Products[],2,FALSE)</f>
        <v>Product_42</v>
      </c>
      <c r="H1519" t="str">
        <f>VLOOKUP(tbl_Sales[[#This Row],[Product_ID]],tbl_Products[],3,0)</f>
        <v>Electronics</v>
      </c>
      <c r="I1519">
        <v>5</v>
      </c>
      <c r="J1519" s="10">
        <f>VLOOKUP(tbl_Sales[[#This Row],[Product_ID]],tbl_Products[],4,0)</f>
        <v>28.03</v>
      </c>
      <c r="K1519" s="6">
        <v>75.55</v>
      </c>
      <c r="L1519" s="6">
        <f>tbl_Sales[[#This Row],[Price_per_Unit]]*tbl_Sales[[#This Row],[Quantity]]</f>
        <v>377.75</v>
      </c>
      <c r="M1519" s="6">
        <f>tbl_Sales[[#This Row],[Cost_per_Unit]]*tbl_Sales[[#This Row],[Quantity]]</f>
        <v>140.15</v>
      </c>
      <c r="N1519" s="6">
        <f>tbl_Sales[[#This Row],[Sales]]-tbl_Sales[[#This Row],[Total_Cost]]</f>
        <v>237.6</v>
      </c>
    </row>
    <row r="1520" spans="1:14">
      <c r="A1520" t="s">
        <v>1524</v>
      </c>
      <c r="B1520" s="4">
        <v>45093</v>
      </c>
      <c r="C1520" t="s">
        <v>7408</v>
      </c>
      <c r="D1520" t="str">
        <f>VLOOKUP(Sales_Data!$C1520,tbl_Customers[],2,FALSE)</f>
        <v>Customer_981</v>
      </c>
      <c r="E1520" t="str">
        <f>VLOOKUP(tbl_Sales[[#This Row],[Customer_ID]],tbl_Customers[],5,0)</f>
        <v>East</v>
      </c>
      <c r="F1520" t="s">
        <v>8562</v>
      </c>
      <c r="G1520" t="str">
        <f>VLOOKUP(Sales_Data!$F1520,tbl_Products[],2,FALSE)</f>
        <v>Product_48</v>
      </c>
      <c r="H1520" t="str">
        <f>VLOOKUP(tbl_Sales[[#This Row],[Product_ID]],tbl_Products[],3,0)</f>
        <v>Apparel</v>
      </c>
      <c r="I1520">
        <v>6</v>
      </c>
      <c r="J1520" s="10">
        <f>VLOOKUP(tbl_Sales[[#This Row],[Product_ID]],tbl_Products[],4,0)</f>
        <v>25.33</v>
      </c>
      <c r="K1520" s="6">
        <v>89.69</v>
      </c>
      <c r="L1520" s="6">
        <f>tbl_Sales[[#This Row],[Price_per_Unit]]*tbl_Sales[[#This Row],[Quantity]]</f>
        <v>538.14</v>
      </c>
      <c r="M1520" s="6">
        <f>tbl_Sales[[#This Row],[Cost_per_Unit]]*tbl_Sales[[#This Row],[Quantity]]</f>
        <v>151.97999999999999</v>
      </c>
      <c r="N1520" s="6">
        <f>tbl_Sales[[#This Row],[Sales]]-tbl_Sales[[#This Row],[Total_Cost]]</f>
        <v>386.15999999999997</v>
      </c>
    </row>
    <row r="1521" spans="1:14">
      <c r="A1521" t="s">
        <v>1525</v>
      </c>
      <c r="B1521" s="4">
        <v>45122</v>
      </c>
      <c r="C1521" t="s">
        <v>7877</v>
      </c>
      <c r="D1521" t="str">
        <f>VLOOKUP(Sales_Data!$C1521,tbl_Customers[],2,FALSE)</f>
        <v>Customer_83</v>
      </c>
      <c r="E1521" t="str">
        <f>VLOOKUP(tbl_Sales[[#This Row],[Customer_ID]],tbl_Customers[],5,0)</f>
        <v>South</v>
      </c>
      <c r="F1521" t="s">
        <v>8497</v>
      </c>
      <c r="G1521" t="str">
        <f>VLOOKUP(Sales_Data!$F1521,tbl_Products[],2,FALSE)</f>
        <v>Product_73</v>
      </c>
      <c r="H1521" t="str">
        <f>VLOOKUP(tbl_Sales[[#This Row],[Product_ID]],tbl_Products[],3,0)</f>
        <v>Apparel</v>
      </c>
      <c r="I1521">
        <v>8</v>
      </c>
      <c r="J1521" s="10">
        <f>VLOOKUP(tbl_Sales[[#This Row],[Product_ID]],tbl_Products[],4,0)</f>
        <v>1.21</v>
      </c>
      <c r="K1521" s="6">
        <v>51.47</v>
      </c>
      <c r="L1521" s="6">
        <f>tbl_Sales[[#This Row],[Price_per_Unit]]*tbl_Sales[[#This Row],[Quantity]]</f>
        <v>411.76</v>
      </c>
      <c r="M1521" s="6">
        <f>tbl_Sales[[#This Row],[Cost_per_Unit]]*tbl_Sales[[#This Row],[Quantity]]</f>
        <v>9.68</v>
      </c>
      <c r="N1521" s="6">
        <f>tbl_Sales[[#This Row],[Sales]]-tbl_Sales[[#This Row],[Total_Cost]]</f>
        <v>402.08</v>
      </c>
    </row>
    <row r="1522" spans="1:14">
      <c r="A1522" t="s">
        <v>1526</v>
      </c>
      <c r="B1522" s="4">
        <v>45232</v>
      </c>
      <c r="C1522" t="s">
        <v>7981</v>
      </c>
      <c r="D1522" t="str">
        <f>VLOOKUP(Sales_Data!$C1522,tbl_Customers[],2,FALSE)</f>
        <v>Customer_286</v>
      </c>
      <c r="E1522" t="str">
        <f>VLOOKUP(tbl_Sales[[#This Row],[Customer_ID]],tbl_Customers[],5,0)</f>
        <v>East</v>
      </c>
      <c r="F1522" t="s">
        <v>8529</v>
      </c>
      <c r="G1522" t="str">
        <f>VLOOKUP(Sales_Data!$F1522,tbl_Products[],2,FALSE)</f>
        <v>Product_49</v>
      </c>
      <c r="H1522" t="str">
        <f>VLOOKUP(tbl_Sales[[#This Row],[Product_ID]],tbl_Products[],3,0)</f>
        <v>Toys</v>
      </c>
      <c r="I1522">
        <v>5</v>
      </c>
      <c r="J1522" s="10">
        <f>VLOOKUP(tbl_Sales[[#This Row],[Product_ID]],tbl_Products[],4,0)</f>
        <v>44.18</v>
      </c>
      <c r="K1522" s="6">
        <v>42.27</v>
      </c>
      <c r="L1522" s="6">
        <f>tbl_Sales[[#This Row],[Price_per_Unit]]*tbl_Sales[[#This Row],[Quantity]]</f>
        <v>211.35000000000002</v>
      </c>
      <c r="M1522" s="6">
        <f>tbl_Sales[[#This Row],[Cost_per_Unit]]*tbl_Sales[[#This Row],[Quantity]]</f>
        <v>220.9</v>
      </c>
      <c r="N1522" s="6">
        <f>tbl_Sales[[#This Row],[Sales]]-tbl_Sales[[#This Row],[Total_Cost]]</f>
        <v>-9.5499999999999829</v>
      </c>
    </row>
    <row r="1523" spans="1:14">
      <c r="A1523" t="s">
        <v>1527</v>
      </c>
      <c r="B1523" s="4">
        <v>45198</v>
      </c>
      <c r="C1523" t="s">
        <v>7253</v>
      </c>
      <c r="D1523" t="str">
        <f>VLOOKUP(Sales_Data!$C1523,tbl_Customers[],2,FALSE)</f>
        <v>Customer_1389</v>
      </c>
      <c r="E1523" t="str">
        <f>VLOOKUP(tbl_Sales[[#This Row],[Customer_ID]],tbl_Customers[],5,0)</f>
        <v>South</v>
      </c>
      <c r="F1523" t="s">
        <v>8552</v>
      </c>
      <c r="G1523" t="str">
        <f>VLOOKUP(Sales_Data!$F1523,tbl_Products[],2,FALSE)</f>
        <v>Product_5</v>
      </c>
      <c r="H1523" t="str">
        <f>VLOOKUP(tbl_Sales[[#This Row],[Product_ID]],tbl_Products[],3,0)</f>
        <v>Health</v>
      </c>
      <c r="I1523">
        <v>1</v>
      </c>
      <c r="J1523" s="10">
        <f>VLOOKUP(tbl_Sales[[#This Row],[Product_ID]],tbl_Products[],4,0)</f>
        <v>35.39</v>
      </c>
      <c r="K1523" s="6">
        <v>53.61</v>
      </c>
      <c r="L1523" s="6">
        <f>tbl_Sales[[#This Row],[Price_per_Unit]]*tbl_Sales[[#This Row],[Quantity]]</f>
        <v>53.61</v>
      </c>
      <c r="M1523" s="6">
        <f>tbl_Sales[[#This Row],[Cost_per_Unit]]*tbl_Sales[[#This Row],[Quantity]]</f>
        <v>35.39</v>
      </c>
      <c r="N1523" s="6">
        <f>tbl_Sales[[#This Row],[Sales]]-tbl_Sales[[#This Row],[Total_Cost]]</f>
        <v>18.22</v>
      </c>
    </row>
    <row r="1524" spans="1:14">
      <c r="A1524" t="s">
        <v>1528</v>
      </c>
      <c r="B1524" s="4">
        <v>45077</v>
      </c>
      <c r="C1524" t="s">
        <v>7982</v>
      </c>
      <c r="D1524" t="str">
        <f>VLOOKUP(Sales_Data!$C1524,tbl_Customers[],2,FALSE)</f>
        <v>Customer_1129</v>
      </c>
      <c r="E1524" t="str">
        <f>VLOOKUP(tbl_Sales[[#This Row],[Customer_ID]],tbl_Customers[],5,0)</f>
        <v>West</v>
      </c>
      <c r="F1524" t="s">
        <v>8556</v>
      </c>
      <c r="G1524" t="str">
        <f>VLOOKUP(Sales_Data!$F1524,tbl_Products[],2,FALSE)</f>
        <v>Product_42</v>
      </c>
      <c r="H1524" t="str">
        <f>VLOOKUP(tbl_Sales[[#This Row],[Product_ID]],tbl_Products[],3,0)</f>
        <v>Electronics</v>
      </c>
      <c r="I1524">
        <v>3</v>
      </c>
      <c r="J1524" s="10">
        <f>VLOOKUP(tbl_Sales[[#This Row],[Product_ID]],tbl_Products[],4,0)</f>
        <v>28.03</v>
      </c>
      <c r="K1524" s="6">
        <v>9.5</v>
      </c>
      <c r="L1524" s="6">
        <f>tbl_Sales[[#This Row],[Price_per_Unit]]*tbl_Sales[[#This Row],[Quantity]]</f>
        <v>28.5</v>
      </c>
      <c r="M1524" s="6">
        <f>tbl_Sales[[#This Row],[Cost_per_Unit]]*tbl_Sales[[#This Row],[Quantity]]</f>
        <v>84.09</v>
      </c>
      <c r="N1524" s="6">
        <f>tbl_Sales[[#This Row],[Sales]]-tbl_Sales[[#This Row],[Total_Cost]]</f>
        <v>-55.59</v>
      </c>
    </row>
    <row r="1525" spans="1:14">
      <c r="A1525" t="s">
        <v>1529</v>
      </c>
      <c r="B1525" s="4">
        <v>45159</v>
      </c>
      <c r="C1525" t="s">
        <v>7275</v>
      </c>
      <c r="D1525" t="str">
        <f>VLOOKUP(Sales_Data!$C1525,tbl_Customers[],2,FALSE)</f>
        <v>Customer_240</v>
      </c>
      <c r="E1525" t="str">
        <f>VLOOKUP(tbl_Sales[[#This Row],[Customer_ID]],tbl_Customers[],5,0)</f>
        <v>West</v>
      </c>
      <c r="F1525" t="s">
        <v>8530</v>
      </c>
      <c r="G1525" t="str">
        <f>VLOOKUP(Sales_Data!$F1525,tbl_Products[],2,FALSE)</f>
        <v>Product_14</v>
      </c>
      <c r="H1525" t="str">
        <f>VLOOKUP(tbl_Sales[[#This Row],[Product_ID]],tbl_Products[],3,0)</f>
        <v>Toys</v>
      </c>
      <c r="I1525">
        <v>5</v>
      </c>
      <c r="J1525" s="10">
        <f>VLOOKUP(tbl_Sales[[#This Row],[Product_ID]],tbl_Products[],4,0)</f>
        <v>36.64</v>
      </c>
      <c r="K1525" s="6">
        <v>85.43</v>
      </c>
      <c r="L1525" s="6">
        <f>tbl_Sales[[#This Row],[Price_per_Unit]]*tbl_Sales[[#This Row],[Quantity]]</f>
        <v>427.15000000000003</v>
      </c>
      <c r="M1525" s="6">
        <f>tbl_Sales[[#This Row],[Cost_per_Unit]]*tbl_Sales[[#This Row],[Quantity]]</f>
        <v>183.2</v>
      </c>
      <c r="N1525" s="6">
        <f>tbl_Sales[[#This Row],[Sales]]-tbl_Sales[[#This Row],[Total_Cost]]</f>
        <v>243.95000000000005</v>
      </c>
    </row>
    <row r="1526" spans="1:14">
      <c r="A1526" t="s">
        <v>1530</v>
      </c>
      <c r="B1526" s="4">
        <v>45185</v>
      </c>
      <c r="C1526" t="s">
        <v>7078</v>
      </c>
      <c r="D1526" t="str">
        <f>VLOOKUP(Sales_Data!$C1526,tbl_Customers[],2,FALSE)</f>
        <v>Customer_631</v>
      </c>
      <c r="E1526" t="str">
        <f>VLOOKUP(tbl_Sales[[#This Row],[Customer_ID]],tbl_Customers[],5,0)</f>
        <v>West</v>
      </c>
      <c r="F1526" t="s">
        <v>8515</v>
      </c>
      <c r="G1526" t="str">
        <f>VLOOKUP(Sales_Data!$F1526,tbl_Products[],2,FALSE)</f>
        <v>Product_46</v>
      </c>
      <c r="H1526" t="str">
        <f>VLOOKUP(tbl_Sales[[#This Row],[Product_ID]],tbl_Products[],3,0)</f>
        <v>Health</v>
      </c>
      <c r="I1526">
        <v>9</v>
      </c>
      <c r="J1526" s="10">
        <f>VLOOKUP(tbl_Sales[[#This Row],[Product_ID]],tbl_Products[],4,0)</f>
        <v>19.34</v>
      </c>
      <c r="K1526" s="6">
        <v>17.260000000000002</v>
      </c>
      <c r="L1526" s="6">
        <f>tbl_Sales[[#This Row],[Price_per_Unit]]*tbl_Sales[[#This Row],[Quantity]]</f>
        <v>155.34</v>
      </c>
      <c r="M1526" s="6">
        <f>tbl_Sales[[#This Row],[Cost_per_Unit]]*tbl_Sales[[#This Row],[Quantity]]</f>
        <v>174.06</v>
      </c>
      <c r="N1526" s="6">
        <f>tbl_Sales[[#This Row],[Sales]]-tbl_Sales[[#This Row],[Total_Cost]]</f>
        <v>-18.72</v>
      </c>
    </row>
    <row r="1527" spans="1:14">
      <c r="A1527" t="s">
        <v>1531</v>
      </c>
      <c r="B1527" s="4">
        <v>45236</v>
      </c>
      <c r="C1527" t="s">
        <v>7983</v>
      </c>
      <c r="D1527" t="str">
        <f>VLOOKUP(Sales_Data!$C1527,tbl_Customers[],2,FALSE)</f>
        <v>Customer_51</v>
      </c>
      <c r="E1527" t="str">
        <f>VLOOKUP(tbl_Sales[[#This Row],[Customer_ID]],tbl_Customers[],5,0)</f>
        <v>North</v>
      </c>
      <c r="F1527" t="s">
        <v>8514</v>
      </c>
      <c r="G1527" t="str">
        <f>VLOOKUP(Sales_Data!$F1527,tbl_Products[],2,FALSE)</f>
        <v>Product_2</v>
      </c>
      <c r="H1527" t="str">
        <f>VLOOKUP(tbl_Sales[[#This Row],[Product_ID]],tbl_Products[],3,0)</f>
        <v>Health</v>
      </c>
      <c r="I1527">
        <v>8</v>
      </c>
      <c r="J1527" s="10">
        <f>VLOOKUP(tbl_Sales[[#This Row],[Product_ID]],tbl_Products[],4,0)</f>
        <v>12.41</v>
      </c>
      <c r="K1527" s="6">
        <v>82.02</v>
      </c>
      <c r="L1527" s="6">
        <f>tbl_Sales[[#This Row],[Price_per_Unit]]*tbl_Sales[[#This Row],[Quantity]]</f>
        <v>656.16</v>
      </c>
      <c r="M1527" s="6">
        <f>tbl_Sales[[#This Row],[Cost_per_Unit]]*tbl_Sales[[#This Row],[Quantity]]</f>
        <v>99.28</v>
      </c>
      <c r="N1527" s="6">
        <f>tbl_Sales[[#This Row],[Sales]]-tbl_Sales[[#This Row],[Total_Cost]]</f>
        <v>556.88</v>
      </c>
    </row>
    <row r="1528" spans="1:14">
      <c r="A1528" t="s">
        <v>1532</v>
      </c>
      <c r="B1528" s="4">
        <v>45147</v>
      </c>
      <c r="C1528" t="s">
        <v>7984</v>
      </c>
      <c r="D1528" t="str">
        <f>VLOOKUP(Sales_Data!$C1528,tbl_Customers[],2,FALSE)</f>
        <v>Customer_823</v>
      </c>
      <c r="E1528" t="str">
        <f>VLOOKUP(tbl_Sales[[#This Row],[Customer_ID]],tbl_Customers[],5,0)</f>
        <v>West</v>
      </c>
      <c r="F1528" t="s">
        <v>8544</v>
      </c>
      <c r="G1528" t="str">
        <f>VLOOKUP(Sales_Data!$F1528,tbl_Products[],2,FALSE)</f>
        <v>Product_21</v>
      </c>
      <c r="H1528" t="str">
        <f>VLOOKUP(tbl_Sales[[#This Row],[Product_ID]],tbl_Products[],3,0)</f>
        <v>Toys</v>
      </c>
      <c r="I1528">
        <v>4</v>
      </c>
      <c r="J1528" s="10">
        <f>VLOOKUP(tbl_Sales[[#This Row],[Product_ID]],tbl_Products[],4,0)</f>
        <v>3.13</v>
      </c>
      <c r="K1528" s="6">
        <v>74.17</v>
      </c>
      <c r="L1528" s="6">
        <f>tbl_Sales[[#This Row],[Price_per_Unit]]*tbl_Sales[[#This Row],[Quantity]]</f>
        <v>296.68</v>
      </c>
      <c r="M1528" s="6">
        <f>tbl_Sales[[#This Row],[Cost_per_Unit]]*tbl_Sales[[#This Row],[Quantity]]</f>
        <v>12.52</v>
      </c>
      <c r="N1528" s="6">
        <f>tbl_Sales[[#This Row],[Sales]]-tbl_Sales[[#This Row],[Total_Cost]]</f>
        <v>284.16000000000003</v>
      </c>
    </row>
    <row r="1529" spans="1:14">
      <c r="A1529" t="s">
        <v>1533</v>
      </c>
      <c r="B1529" s="4">
        <v>44977</v>
      </c>
      <c r="C1529" t="s">
        <v>7985</v>
      </c>
      <c r="D1529" t="str">
        <f>VLOOKUP(Sales_Data!$C1529,tbl_Customers[],2,FALSE)</f>
        <v>Customer_1265</v>
      </c>
      <c r="E1529" t="str">
        <f>VLOOKUP(tbl_Sales[[#This Row],[Customer_ID]],tbl_Customers[],5,0)</f>
        <v>South</v>
      </c>
      <c r="F1529" t="s">
        <v>8535</v>
      </c>
      <c r="G1529" t="str">
        <f>VLOOKUP(Sales_Data!$F1529,tbl_Products[],2,FALSE)</f>
        <v>Product_54</v>
      </c>
      <c r="H1529" t="str">
        <f>VLOOKUP(tbl_Sales[[#This Row],[Product_ID]],tbl_Products[],3,0)</f>
        <v>Apparel</v>
      </c>
      <c r="I1529">
        <v>6</v>
      </c>
      <c r="J1529" s="10">
        <f>VLOOKUP(tbl_Sales[[#This Row],[Product_ID]],tbl_Products[],4,0)</f>
        <v>1.35</v>
      </c>
      <c r="K1529" s="6">
        <v>80.89</v>
      </c>
      <c r="L1529" s="6">
        <f>tbl_Sales[[#This Row],[Price_per_Unit]]*tbl_Sales[[#This Row],[Quantity]]</f>
        <v>485.34000000000003</v>
      </c>
      <c r="M1529" s="6">
        <f>tbl_Sales[[#This Row],[Cost_per_Unit]]*tbl_Sales[[#This Row],[Quantity]]</f>
        <v>8.1000000000000014</v>
      </c>
      <c r="N1529" s="6">
        <f>tbl_Sales[[#This Row],[Sales]]-tbl_Sales[[#This Row],[Total_Cost]]</f>
        <v>477.24</v>
      </c>
    </row>
    <row r="1530" spans="1:14">
      <c r="A1530" t="s">
        <v>1534</v>
      </c>
      <c r="B1530" s="4">
        <v>45286</v>
      </c>
      <c r="C1530" t="s">
        <v>7775</v>
      </c>
      <c r="D1530" t="str">
        <f>VLOOKUP(Sales_Data!$C1530,tbl_Customers[],2,FALSE)</f>
        <v>Customer_452</v>
      </c>
      <c r="E1530" t="str">
        <f>VLOOKUP(tbl_Sales[[#This Row],[Customer_ID]],tbl_Customers[],5,0)</f>
        <v>South</v>
      </c>
      <c r="F1530" t="s">
        <v>8493</v>
      </c>
      <c r="G1530" t="str">
        <f>VLOOKUP(Sales_Data!$F1530,tbl_Products[],2,FALSE)</f>
        <v>Product_61</v>
      </c>
      <c r="H1530" t="str">
        <f>VLOOKUP(tbl_Sales[[#This Row],[Product_ID]],tbl_Products[],3,0)</f>
        <v>Health</v>
      </c>
      <c r="I1530">
        <v>1</v>
      </c>
      <c r="J1530" s="10">
        <f>VLOOKUP(tbl_Sales[[#This Row],[Product_ID]],tbl_Products[],4,0)</f>
        <v>47.78</v>
      </c>
      <c r="K1530" s="6">
        <v>28.6</v>
      </c>
      <c r="L1530" s="6">
        <f>tbl_Sales[[#This Row],[Price_per_Unit]]*tbl_Sales[[#This Row],[Quantity]]</f>
        <v>28.6</v>
      </c>
      <c r="M1530" s="6">
        <f>tbl_Sales[[#This Row],[Cost_per_Unit]]*tbl_Sales[[#This Row],[Quantity]]</f>
        <v>47.78</v>
      </c>
      <c r="N1530" s="6">
        <f>tbl_Sales[[#This Row],[Sales]]-tbl_Sales[[#This Row],[Total_Cost]]</f>
        <v>-19.18</v>
      </c>
    </row>
    <row r="1531" spans="1:14">
      <c r="A1531" t="s">
        <v>1535</v>
      </c>
      <c r="B1531" s="4">
        <v>44985</v>
      </c>
      <c r="C1531" t="s">
        <v>7081</v>
      </c>
      <c r="D1531" t="str">
        <f>VLOOKUP(Sales_Data!$C1531,tbl_Customers[],2,FALSE)</f>
        <v>Customer_914</v>
      </c>
      <c r="E1531" t="str">
        <f>VLOOKUP(tbl_Sales[[#This Row],[Customer_ID]],tbl_Customers[],5,0)</f>
        <v>South</v>
      </c>
      <c r="F1531" t="s">
        <v>8506</v>
      </c>
      <c r="G1531" t="str">
        <f>VLOOKUP(Sales_Data!$F1531,tbl_Products[],2,FALSE)</f>
        <v>Product_43</v>
      </c>
      <c r="H1531" t="str">
        <f>VLOOKUP(tbl_Sales[[#This Row],[Product_ID]],tbl_Products[],3,0)</f>
        <v>Health</v>
      </c>
      <c r="I1531">
        <v>2</v>
      </c>
      <c r="J1531" s="10">
        <f>VLOOKUP(tbl_Sales[[#This Row],[Product_ID]],tbl_Products[],4,0)</f>
        <v>4.59</v>
      </c>
      <c r="K1531" s="6">
        <v>82.46</v>
      </c>
      <c r="L1531" s="6">
        <f>tbl_Sales[[#This Row],[Price_per_Unit]]*tbl_Sales[[#This Row],[Quantity]]</f>
        <v>164.92</v>
      </c>
      <c r="M1531" s="6">
        <f>tbl_Sales[[#This Row],[Cost_per_Unit]]*tbl_Sales[[#This Row],[Quantity]]</f>
        <v>9.18</v>
      </c>
      <c r="N1531" s="6">
        <f>tbl_Sales[[#This Row],[Sales]]-tbl_Sales[[#This Row],[Total_Cost]]</f>
        <v>155.73999999999998</v>
      </c>
    </row>
    <row r="1532" spans="1:14">
      <c r="A1532" t="s">
        <v>1536</v>
      </c>
      <c r="B1532" s="4">
        <v>45262</v>
      </c>
      <c r="C1532" t="s">
        <v>7986</v>
      </c>
      <c r="D1532" t="str">
        <f>VLOOKUP(Sales_Data!$C1532,tbl_Customers[],2,FALSE)</f>
        <v>Customer_732</v>
      </c>
      <c r="E1532" t="str">
        <f>VLOOKUP(tbl_Sales[[#This Row],[Customer_ID]],tbl_Customers[],5,0)</f>
        <v>South</v>
      </c>
      <c r="F1532" t="s">
        <v>8538</v>
      </c>
      <c r="G1532" t="str">
        <f>VLOOKUP(Sales_Data!$F1532,tbl_Products[],2,FALSE)</f>
        <v>Product_44</v>
      </c>
      <c r="H1532" t="str">
        <f>VLOOKUP(tbl_Sales[[#This Row],[Product_ID]],tbl_Products[],3,0)</f>
        <v>Electronics</v>
      </c>
      <c r="I1532">
        <v>4</v>
      </c>
      <c r="J1532" s="10">
        <f>VLOOKUP(tbl_Sales[[#This Row],[Product_ID]],tbl_Products[],4,0)</f>
        <v>39.729999999999997</v>
      </c>
      <c r="K1532" s="6">
        <v>38.049999999999997</v>
      </c>
      <c r="L1532" s="6">
        <f>tbl_Sales[[#This Row],[Price_per_Unit]]*tbl_Sales[[#This Row],[Quantity]]</f>
        <v>152.19999999999999</v>
      </c>
      <c r="M1532" s="6">
        <f>tbl_Sales[[#This Row],[Cost_per_Unit]]*tbl_Sales[[#This Row],[Quantity]]</f>
        <v>158.91999999999999</v>
      </c>
      <c r="N1532" s="6">
        <f>tbl_Sales[[#This Row],[Sales]]-tbl_Sales[[#This Row],[Total_Cost]]</f>
        <v>-6.7199999999999989</v>
      </c>
    </row>
    <row r="1533" spans="1:14">
      <c r="A1533" t="s">
        <v>1537</v>
      </c>
      <c r="B1533" s="4">
        <v>45260</v>
      </c>
      <c r="C1533" t="s">
        <v>7293</v>
      </c>
      <c r="D1533" t="str">
        <f>VLOOKUP(Sales_Data!$C1533,tbl_Customers[],2,FALSE)</f>
        <v>Customer_190</v>
      </c>
      <c r="E1533" t="str">
        <f>VLOOKUP(tbl_Sales[[#This Row],[Customer_ID]],tbl_Customers[],5,0)</f>
        <v>North</v>
      </c>
      <c r="F1533" t="s">
        <v>8504</v>
      </c>
      <c r="G1533" t="str">
        <f>VLOOKUP(Sales_Data!$F1533,tbl_Products[],2,FALSE)</f>
        <v>Product_13</v>
      </c>
      <c r="H1533" t="str">
        <f>VLOOKUP(tbl_Sales[[#This Row],[Product_ID]],tbl_Products[],3,0)</f>
        <v>Toys</v>
      </c>
      <c r="I1533">
        <v>8</v>
      </c>
      <c r="J1533" s="10">
        <f>VLOOKUP(tbl_Sales[[#This Row],[Product_ID]],tbl_Products[],4,0)</f>
        <v>45.97</v>
      </c>
      <c r="K1533" s="6">
        <v>61.69</v>
      </c>
      <c r="L1533" s="6">
        <f>tbl_Sales[[#This Row],[Price_per_Unit]]*tbl_Sales[[#This Row],[Quantity]]</f>
        <v>493.52</v>
      </c>
      <c r="M1533" s="6">
        <f>tbl_Sales[[#This Row],[Cost_per_Unit]]*tbl_Sales[[#This Row],[Quantity]]</f>
        <v>367.76</v>
      </c>
      <c r="N1533" s="6">
        <f>tbl_Sales[[#This Row],[Sales]]-tbl_Sales[[#This Row],[Total_Cost]]</f>
        <v>125.75999999999999</v>
      </c>
    </row>
    <row r="1534" spans="1:14">
      <c r="A1534" t="s">
        <v>1538</v>
      </c>
      <c r="B1534" s="4">
        <v>45209</v>
      </c>
      <c r="C1534" t="s">
        <v>7953</v>
      </c>
      <c r="D1534" t="str">
        <f>VLOOKUP(Sales_Data!$C1534,tbl_Customers[],2,FALSE)</f>
        <v>Customer_669</v>
      </c>
      <c r="E1534" t="str">
        <f>VLOOKUP(tbl_Sales[[#This Row],[Customer_ID]],tbl_Customers[],5,0)</f>
        <v>East</v>
      </c>
      <c r="F1534" t="s">
        <v>8558</v>
      </c>
      <c r="G1534" t="str">
        <f>VLOOKUP(Sales_Data!$F1534,tbl_Products[],2,FALSE)</f>
        <v>Product_24</v>
      </c>
      <c r="H1534" t="str">
        <f>VLOOKUP(tbl_Sales[[#This Row],[Product_ID]],tbl_Products[],3,0)</f>
        <v>Apparel</v>
      </c>
      <c r="I1534">
        <v>3</v>
      </c>
      <c r="J1534" s="10">
        <f>VLOOKUP(tbl_Sales[[#This Row],[Product_ID]],tbl_Products[],4,0)</f>
        <v>47.62</v>
      </c>
      <c r="K1534" s="6">
        <v>36.32</v>
      </c>
      <c r="L1534" s="6">
        <f>tbl_Sales[[#This Row],[Price_per_Unit]]*tbl_Sales[[#This Row],[Quantity]]</f>
        <v>108.96000000000001</v>
      </c>
      <c r="M1534" s="6">
        <f>tbl_Sales[[#This Row],[Cost_per_Unit]]*tbl_Sales[[#This Row],[Quantity]]</f>
        <v>142.85999999999999</v>
      </c>
      <c r="N1534" s="6">
        <f>tbl_Sales[[#This Row],[Sales]]-tbl_Sales[[#This Row],[Total_Cost]]</f>
        <v>-33.899999999999977</v>
      </c>
    </row>
    <row r="1535" spans="1:14">
      <c r="A1535" t="s">
        <v>1539</v>
      </c>
      <c r="B1535" s="4">
        <v>45037</v>
      </c>
      <c r="C1535" t="s">
        <v>7119</v>
      </c>
      <c r="D1535" t="str">
        <f>VLOOKUP(Sales_Data!$C1535,tbl_Customers[],2,FALSE)</f>
        <v>Customer_113</v>
      </c>
      <c r="E1535" t="str">
        <f>VLOOKUP(tbl_Sales[[#This Row],[Customer_ID]],tbl_Customers[],5,0)</f>
        <v>West</v>
      </c>
      <c r="F1535" t="s">
        <v>8515</v>
      </c>
      <c r="G1535" t="str">
        <f>VLOOKUP(Sales_Data!$F1535,tbl_Products[],2,FALSE)</f>
        <v>Product_46</v>
      </c>
      <c r="H1535" t="str">
        <f>VLOOKUP(tbl_Sales[[#This Row],[Product_ID]],tbl_Products[],3,0)</f>
        <v>Health</v>
      </c>
      <c r="I1535">
        <v>4</v>
      </c>
      <c r="J1535" s="10">
        <f>VLOOKUP(tbl_Sales[[#This Row],[Product_ID]],tbl_Products[],4,0)</f>
        <v>19.34</v>
      </c>
      <c r="K1535" s="6">
        <v>84.22</v>
      </c>
      <c r="L1535" s="6">
        <f>tbl_Sales[[#This Row],[Price_per_Unit]]*tbl_Sales[[#This Row],[Quantity]]</f>
        <v>336.88</v>
      </c>
      <c r="M1535" s="6">
        <f>tbl_Sales[[#This Row],[Cost_per_Unit]]*tbl_Sales[[#This Row],[Quantity]]</f>
        <v>77.36</v>
      </c>
      <c r="N1535" s="6">
        <f>tbl_Sales[[#This Row],[Sales]]-tbl_Sales[[#This Row],[Total_Cost]]</f>
        <v>259.52</v>
      </c>
    </row>
    <row r="1536" spans="1:14">
      <c r="A1536" t="s">
        <v>1540</v>
      </c>
      <c r="B1536" s="4">
        <v>45147</v>
      </c>
      <c r="C1536" t="s">
        <v>7097</v>
      </c>
      <c r="D1536" t="str">
        <f>VLOOKUP(Sales_Data!$C1536,tbl_Customers[],2,FALSE)</f>
        <v>Customer_1246</v>
      </c>
      <c r="E1536" t="str">
        <f>VLOOKUP(tbl_Sales[[#This Row],[Customer_ID]],tbl_Customers[],5,0)</f>
        <v>East</v>
      </c>
      <c r="F1536" t="s">
        <v>8536</v>
      </c>
      <c r="G1536" t="str">
        <f>VLOOKUP(Sales_Data!$F1536,tbl_Products[],2,FALSE)</f>
        <v>Product_40</v>
      </c>
      <c r="H1536" t="str">
        <f>VLOOKUP(tbl_Sales[[#This Row],[Product_ID]],tbl_Products[],3,0)</f>
        <v>Health</v>
      </c>
      <c r="I1536">
        <v>3</v>
      </c>
      <c r="J1536" s="10">
        <f>VLOOKUP(tbl_Sales[[#This Row],[Product_ID]],tbl_Products[],4,0)</f>
        <v>30.96</v>
      </c>
      <c r="K1536" s="6">
        <v>82.52</v>
      </c>
      <c r="L1536" s="6">
        <f>tbl_Sales[[#This Row],[Price_per_Unit]]*tbl_Sales[[#This Row],[Quantity]]</f>
        <v>247.56</v>
      </c>
      <c r="M1536" s="6">
        <f>tbl_Sales[[#This Row],[Cost_per_Unit]]*tbl_Sales[[#This Row],[Quantity]]</f>
        <v>92.88</v>
      </c>
      <c r="N1536" s="6">
        <f>tbl_Sales[[#This Row],[Sales]]-tbl_Sales[[#This Row],[Total_Cost]]</f>
        <v>154.68</v>
      </c>
    </row>
    <row r="1537" spans="1:14">
      <c r="A1537" t="s">
        <v>1541</v>
      </c>
      <c r="B1537" s="4">
        <v>45158</v>
      </c>
      <c r="C1537" t="s">
        <v>7987</v>
      </c>
      <c r="D1537" t="str">
        <f>VLOOKUP(Sales_Data!$C1537,tbl_Customers[],2,FALSE)</f>
        <v>Customer_1314</v>
      </c>
      <c r="E1537" t="str">
        <f>VLOOKUP(tbl_Sales[[#This Row],[Customer_ID]],tbl_Customers[],5,0)</f>
        <v>East</v>
      </c>
      <c r="F1537" t="s">
        <v>8544</v>
      </c>
      <c r="G1537" t="str">
        <f>VLOOKUP(Sales_Data!$F1537,tbl_Products[],2,FALSE)</f>
        <v>Product_21</v>
      </c>
      <c r="H1537" t="str">
        <f>VLOOKUP(tbl_Sales[[#This Row],[Product_ID]],tbl_Products[],3,0)</f>
        <v>Toys</v>
      </c>
      <c r="I1537">
        <v>5</v>
      </c>
      <c r="J1537" s="10">
        <f>VLOOKUP(tbl_Sales[[#This Row],[Product_ID]],tbl_Products[],4,0)</f>
        <v>3.13</v>
      </c>
      <c r="K1537" s="6">
        <v>95.84</v>
      </c>
      <c r="L1537" s="6">
        <f>tbl_Sales[[#This Row],[Price_per_Unit]]*tbl_Sales[[#This Row],[Quantity]]</f>
        <v>479.20000000000005</v>
      </c>
      <c r="M1537" s="6">
        <f>tbl_Sales[[#This Row],[Cost_per_Unit]]*tbl_Sales[[#This Row],[Quantity]]</f>
        <v>15.649999999999999</v>
      </c>
      <c r="N1537" s="6">
        <f>tbl_Sales[[#This Row],[Sales]]-tbl_Sales[[#This Row],[Total_Cost]]</f>
        <v>463.55000000000007</v>
      </c>
    </row>
    <row r="1538" spans="1:14">
      <c r="A1538" t="s">
        <v>1542</v>
      </c>
      <c r="B1538" s="4">
        <v>45043</v>
      </c>
      <c r="C1538" t="s">
        <v>7654</v>
      </c>
      <c r="D1538" t="str">
        <f>VLOOKUP(Sales_Data!$C1538,tbl_Customers[],2,FALSE)</f>
        <v>Customer_400</v>
      </c>
      <c r="E1538" t="str">
        <f>VLOOKUP(tbl_Sales[[#This Row],[Customer_ID]],tbl_Customers[],5,0)</f>
        <v>East</v>
      </c>
      <c r="F1538" t="s">
        <v>8541</v>
      </c>
      <c r="G1538" t="str">
        <f>VLOOKUP(Sales_Data!$F1538,tbl_Products[],2,FALSE)</f>
        <v>Product_60</v>
      </c>
      <c r="H1538" t="str">
        <f>VLOOKUP(tbl_Sales[[#This Row],[Product_ID]],tbl_Products[],3,0)</f>
        <v>Health</v>
      </c>
      <c r="I1538">
        <v>6</v>
      </c>
      <c r="J1538" s="10">
        <f>VLOOKUP(tbl_Sales[[#This Row],[Product_ID]],tbl_Products[],4,0)</f>
        <v>1.01</v>
      </c>
      <c r="K1538" s="6">
        <v>16.53</v>
      </c>
      <c r="L1538" s="6">
        <f>tbl_Sales[[#This Row],[Price_per_Unit]]*tbl_Sales[[#This Row],[Quantity]]</f>
        <v>99.18</v>
      </c>
      <c r="M1538" s="6">
        <f>tbl_Sales[[#This Row],[Cost_per_Unit]]*tbl_Sales[[#This Row],[Quantity]]</f>
        <v>6.0600000000000005</v>
      </c>
      <c r="N1538" s="6">
        <f>tbl_Sales[[#This Row],[Sales]]-tbl_Sales[[#This Row],[Total_Cost]]</f>
        <v>93.12</v>
      </c>
    </row>
    <row r="1539" spans="1:14">
      <c r="A1539" t="s">
        <v>1543</v>
      </c>
      <c r="B1539" s="4">
        <v>45138</v>
      </c>
      <c r="C1539" t="s">
        <v>7988</v>
      </c>
      <c r="D1539" t="str">
        <f>VLOOKUP(Sales_Data!$C1539,tbl_Customers[],2,FALSE)</f>
        <v>Customer_1195</v>
      </c>
      <c r="E1539" t="str">
        <f>VLOOKUP(tbl_Sales[[#This Row],[Customer_ID]],tbl_Customers[],5,0)</f>
        <v>South</v>
      </c>
      <c r="F1539" t="s">
        <v>8510</v>
      </c>
      <c r="G1539" t="str">
        <f>VLOOKUP(Sales_Data!$F1539,tbl_Products[],2,FALSE)</f>
        <v>Product_70</v>
      </c>
      <c r="H1539" t="str">
        <f>VLOOKUP(tbl_Sales[[#This Row],[Product_ID]],tbl_Products[],3,0)</f>
        <v>Apparel</v>
      </c>
      <c r="I1539">
        <v>4</v>
      </c>
      <c r="J1539" s="10">
        <f>VLOOKUP(tbl_Sales[[#This Row],[Product_ID]],tbl_Products[],4,0)</f>
        <v>26.74</v>
      </c>
      <c r="K1539" s="6">
        <v>49.24</v>
      </c>
      <c r="L1539" s="6">
        <f>tbl_Sales[[#This Row],[Price_per_Unit]]*tbl_Sales[[#This Row],[Quantity]]</f>
        <v>196.96</v>
      </c>
      <c r="M1539" s="6">
        <f>tbl_Sales[[#This Row],[Cost_per_Unit]]*tbl_Sales[[#This Row],[Quantity]]</f>
        <v>106.96</v>
      </c>
      <c r="N1539" s="6">
        <f>tbl_Sales[[#This Row],[Sales]]-tbl_Sales[[#This Row],[Total_Cost]]</f>
        <v>90.000000000000014</v>
      </c>
    </row>
    <row r="1540" spans="1:14">
      <c r="A1540" t="s">
        <v>1544</v>
      </c>
      <c r="B1540" s="4">
        <v>45100</v>
      </c>
      <c r="C1540" t="s">
        <v>7554</v>
      </c>
      <c r="D1540" t="str">
        <f>VLOOKUP(Sales_Data!$C1540,tbl_Customers[],2,FALSE)</f>
        <v>Customer_1079</v>
      </c>
      <c r="E1540" t="str">
        <f>VLOOKUP(tbl_Sales[[#This Row],[Customer_ID]],tbl_Customers[],5,0)</f>
        <v>North</v>
      </c>
      <c r="F1540" t="s">
        <v>8558</v>
      </c>
      <c r="G1540" t="str">
        <f>VLOOKUP(Sales_Data!$F1540,tbl_Products[],2,FALSE)</f>
        <v>Product_24</v>
      </c>
      <c r="H1540" t="str">
        <f>VLOOKUP(tbl_Sales[[#This Row],[Product_ID]],tbl_Products[],3,0)</f>
        <v>Apparel</v>
      </c>
      <c r="I1540">
        <v>9</v>
      </c>
      <c r="J1540" s="10">
        <f>VLOOKUP(tbl_Sales[[#This Row],[Product_ID]],tbl_Products[],4,0)</f>
        <v>47.62</v>
      </c>
      <c r="K1540" s="6">
        <v>72.88</v>
      </c>
      <c r="L1540" s="6">
        <f>tbl_Sales[[#This Row],[Price_per_Unit]]*tbl_Sales[[#This Row],[Quantity]]</f>
        <v>655.92</v>
      </c>
      <c r="M1540" s="6">
        <f>tbl_Sales[[#This Row],[Cost_per_Unit]]*tbl_Sales[[#This Row],[Quantity]]</f>
        <v>428.58</v>
      </c>
      <c r="N1540" s="6">
        <f>tbl_Sales[[#This Row],[Sales]]-tbl_Sales[[#This Row],[Total_Cost]]</f>
        <v>227.33999999999997</v>
      </c>
    </row>
    <row r="1541" spans="1:14">
      <c r="A1541" t="s">
        <v>1545</v>
      </c>
      <c r="B1541" s="4">
        <v>45159</v>
      </c>
      <c r="C1541" t="s">
        <v>7989</v>
      </c>
      <c r="D1541" t="str">
        <f>VLOOKUP(Sales_Data!$C1541,tbl_Customers[],2,FALSE)</f>
        <v>Customer_455</v>
      </c>
      <c r="E1541" t="str">
        <f>VLOOKUP(tbl_Sales[[#This Row],[Customer_ID]],tbl_Customers[],5,0)</f>
        <v>South</v>
      </c>
      <c r="F1541" t="s">
        <v>8496</v>
      </c>
      <c r="G1541" t="str">
        <f>VLOOKUP(Sales_Data!$F1541,tbl_Products[],2,FALSE)</f>
        <v>Product_3</v>
      </c>
      <c r="H1541" t="str">
        <f>VLOOKUP(tbl_Sales[[#This Row],[Product_ID]],tbl_Products[],3,0)</f>
        <v>Health</v>
      </c>
      <c r="I1541">
        <v>6</v>
      </c>
      <c r="J1541" s="10">
        <f>VLOOKUP(tbl_Sales[[#This Row],[Product_ID]],tbl_Products[],4,0)</f>
        <v>28.91</v>
      </c>
      <c r="K1541" s="6">
        <v>87.53</v>
      </c>
      <c r="L1541" s="6">
        <f>tbl_Sales[[#This Row],[Price_per_Unit]]*tbl_Sales[[#This Row],[Quantity]]</f>
        <v>525.18000000000006</v>
      </c>
      <c r="M1541" s="6">
        <f>tbl_Sales[[#This Row],[Cost_per_Unit]]*tbl_Sales[[#This Row],[Quantity]]</f>
        <v>173.46</v>
      </c>
      <c r="N1541" s="6">
        <f>tbl_Sales[[#This Row],[Sales]]-tbl_Sales[[#This Row],[Total_Cost]]</f>
        <v>351.72</v>
      </c>
    </row>
    <row r="1542" spans="1:14">
      <c r="A1542" t="s">
        <v>1546</v>
      </c>
      <c r="B1542" s="4">
        <v>45131</v>
      </c>
      <c r="C1542" t="s">
        <v>7111</v>
      </c>
      <c r="D1542" t="str">
        <f>VLOOKUP(Sales_Data!$C1542,tbl_Customers[],2,FALSE)</f>
        <v>Customer_570</v>
      </c>
      <c r="E1542" t="str">
        <f>VLOOKUP(tbl_Sales[[#This Row],[Customer_ID]],tbl_Customers[],5,0)</f>
        <v>North</v>
      </c>
      <c r="F1542" t="s">
        <v>8559</v>
      </c>
      <c r="G1542" t="str">
        <f>VLOOKUP(Sales_Data!$F1542,tbl_Products[],2,FALSE)</f>
        <v>Product_57</v>
      </c>
      <c r="H1542" t="str">
        <f>VLOOKUP(tbl_Sales[[#This Row],[Product_ID]],tbl_Products[],3,0)</f>
        <v>Toys</v>
      </c>
      <c r="I1542">
        <v>3</v>
      </c>
      <c r="J1542" s="10">
        <f>VLOOKUP(tbl_Sales[[#This Row],[Product_ID]],tbl_Products[],4,0)</f>
        <v>31.85</v>
      </c>
      <c r="K1542" s="6">
        <v>32.39</v>
      </c>
      <c r="L1542" s="6">
        <f>tbl_Sales[[#This Row],[Price_per_Unit]]*tbl_Sales[[#This Row],[Quantity]]</f>
        <v>97.17</v>
      </c>
      <c r="M1542" s="6">
        <f>tbl_Sales[[#This Row],[Cost_per_Unit]]*tbl_Sales[[#This Row],[Quantity]]</f>
        <v>95.550000000000011</v>
      </c>
      <c r="N1542" s="6">
        <f>tbl_Sales[[#This Row],[Sales]]-tbl_Sales[[#This Row],[Total_Cost]]</f>
        <v>1.6199999999999903</v>
      </c>
    </row>
    <row r="1543" spans="1:14">
      <c r="A1543" t="s">
        <v>1547</v>
      </c>
      <c r="B1543" s="4">
        <v>45139</v>
      </c>
      <c r="C1543" t="s">
        <v>7472</v>
      </c>
      <c r="D1543" t="str">
        <f>VLOOKUP(Sales_Data!$C1543,tbl_Customers[],2,FALSE)</f>
        <v>Customer_401</v>
      </c>
      <c r="E1543" t="str">
        <f>VLOOKUP(tbl_Sales[[#This Row],[Customer_ID]],tbl_Customers[],5,0)</f>
        <v>North</v>
      </c>
      <c r="F1543" t="s">
        <v>8513</v>
      </c>
      <c r="G1543" t="str">
        <f>VLOOKUP(Sales_Data!$F1543,tbl_Products[],2,FALSE)</f>
        <v>Product_59</v>
      </c>
      <c r="H1543" t="str">
        <f>VLOOKUP(tbl_Sales[[#This Row],[Product_ID]],tbl_Products[],3,0)</f>
        <v>Home Goods</v>
      </c>
      <c r="I1543">
        <v>6</v>
      </c>
      <c r="J1543" s="10">
        <f>VLOOKUP(tbl_Sales[[#This Row],[Product_ID]],tbl_Products[],4,0)</f>
        <v>40.85</v>
      </c>
      <c r="K1543" s="6">
        <v>47.99</v>
      </c>
      <c r="L1543" s="6">
        <f>tbl_Sales[[#This Row],[Price_per_Unit]]*tbl_Sales[[#This Row],[Quantity]]</f>
        <v>287.94</v>
      </c>
      <c r="M1543" s="6">
        <f>tbl_Sales[[#This Row],[Cost_per_Unit]]*tbl_Sales[[#This Row],[Quantity]]</f>
        <v>245.10000000000002</v>
      </c>
      <c r="N1543" s="6">
        <f>tbl_Sales[[#This Row],[Sales]]-tbl_Sales[[#This Row],[Total_Cost]]</f>
        <v>42.839999999999975</v>
      </c>
    </row>
    <row r="1544" spans="1:14">
      <c r="A1544" t="s">
        <v>1548</v>
      </c>
      <c r="B1544" s="4">
        <v>44975</v>
      </c>
      <c r="C1544" t="s">
        <v>7327</v>
      </c>
      <c r="D1544" t="str">
        <f>VLOOKUP(Sales_Data!$C1544,tbl_Customers[],2,FALSE)</f>
        <v>Customer_47</v>
      </c>
      <c r="E1544" t="str">
        <f>VLOOKUP(tbl_Sales[[#This Row],[Customer_ID]],tbl_Customers[],5,0)</f>
        <v>East</v>
      </c>
      <c r="F1544" t="s">
        <v>8524</v>
      </c>
      <c r="G1544" t="str">
        <f>VLOOKUP(Sales_Data!$F1544,tbl_Products[],2,FALSE)</f>
        <v>Product_74</v>
      </c>
      <c r="H1544" t="str">
        <f>VLOOKUP(tbl_Sales[[#This Row],[Product_ID]],tbl_Products[],3,0)</f>
        <v>Home Goods</v>
      </c>
      <c r="I1544">
        <v>8</v>
      </c>
      <c r="J1544" s="10">
        <f>VLOOKUP(tbl_Sales[[#This Row],[Product_ID]],tbl_Products[],4,0)</f>
        <v>13.9</v>
      </c>
      <c r="K1544" s="6">
        <v>21.18</v>
      </c>
      <c r="L1544" s="6">
        <f>tbl_Sales[[#This Row],[Price_per_Unit]]*tbl_Sales[[#This Row],[Quantity]]</f>
        <v>169.44</v>
      </c>
      <c r="M1544" s="6">
        <f>tbl_Sales[[#This Row],[Cost_per_Unit]]*tbl_Sales[[#This Row],[Quantity]]</f>
        <v>111.2</v>
      </c>
      <c r="N1544" s="6">
        <f>tbl_Sales[[#This Row],[Sales]]-tbl_Sales[[#This Row],[Total_Cost]]</f>
        <v>58.239999999999995</v>
      </c>
    </row>
    <row r="1545" spans="1:14">
      <c r="A1545" t="s">
        <v>1549</v>
      </c>
      <c r="B1545" s="4">
        <v>45087</v>
      </c>
      <c r="C1545" t="s">
        <v>7990</v>
      </c>
      <c r="D1545" t="str">
        <f>VLOOKUP(Sales_Data!$C1545,tbl_Customers[],2,FALSE)</f>
        <v>Customer_172</v>
      </c>
      <c r="E1545" t="str">
        <f>VLOOKUP(tbl_Sales[[#This Row],[Customer_ID]],tbl_Customers[],5,0)</f>
        <v>West</v>
      </c>
      <c r="F1545" t="s">
        <v>8525</v>
      </c>
      <c r="G1545" t="str">
        <f>VLOOKUP(Sales_Data!$F1545,tbl_Products[],2,FALSE)</f>
        <v>Product_56</v>
      </c>
      <c r="H1545" t="str">
        <f>VLOOKUP(tbl_Sales[[#This Row],[Product_ID]],tbl_Products[],3,0)</f>
        <v>Apparel</v>
      </c>
      <c r="I1545">
        <v>5</v>
      </c>
      <c r="J1545" s="10">
        <f>VLOOKUP(tbl_Sales[[#This Row],[Product_ID]],tbl_Products[],4,0)</f>
        <v>3.21</v>
      </c>
      <c r="K1545" s="6">
        <v>33.6</v>
      </c>
      <c r="L1545" s="6">
        <f>tbl_Sales[[#This Row],[Price_per_Unit]]*tbl_Sales[[#This Row],[Quantity]]</f>
        <v>168</v>
      </c>
      <c r="M1545" s="6">
        <f>tbl_Sales[[#This Row],[Cost_per_Unit]]*tbl_Sales[[#This Row],[Quantity]]</f>
        <v>16.05</v>
      </c>
      <c r="N1545" s="6">
        <f>tbl_Sales[[#This Row],[Sales]]-tbl_Sales[[#This Row],[Total_Cost]]</f>
        <v>151.94999999999999</v>
      </c>
    </row>
    <row r="1546" spans="1:14">
      <c r="A1546" t="s">
        <v>1550</v>
      </c>
      <c r="B1546" s="4">
        <v>45145</v>
      </c>
      <c r="C1546" t="s">
        <v>7991</v>
      </c>
      <c r="D1546" t="str">
        <f>VLOOKUP(Sales_Data!$C1546,tbl_Customers[],2,FALSE)</f>
        <v>Customer_1103</v>
      </c>
      <c r="E1546" t="str">
        <f>VLOOKUP(tbl_Sales[[#This Row],[Customer_ID]],tbl_Customers[],5,0)</f>
        <v>East</v>
      </c>
      <c r="F1546" t="s">
        <v>8555</v>
      </c>
      <c r="G1546" t="str">
        <f>VLOOKUP(Sales_Data!$F1546,tbl_Products[],2,FALSE)</f>
        <v>Product_52</v>
      </c>
      <c r="H1546" t="str">
        <f>VLOOKUP(tbl_Sales[[#This Row],[Product_ID]],tbl_Products[],3,0)</f>
        <v>Toys</v>
      </c>
      <c r="I1546">
        <v>4</v>
      </c>
      <c r="J1546" s="10">
        <f>VLOOKUP(tbl_Sales[[#This Row],[Product_ID]],tbl_Products[],4,0)</f>
        <v>46.58</v>
      </c>
      <c r="K1546" s="6">
        <v>8.8800000000000008</v>
      </c>
      <c r="L1546" s="6">
        <f>tbl_Sales[[#This Row],[Price_per_Unit]]*tbl_Sales[[#This Row],[Quantity]]</f>
        <v>35.520000000000003</v>
      </c>
      <c r="M1546" s="6">
        <f>tbl_Sales[[#This Row],[Cost_per_Unit]]*tbl_Sales[[#This Row],[Quantity]]</f>
        <v>186.32</v>
      </c>
      <c r="N1546" s="6">
        <f>tbl_Sales[[#This Row],[Sales]]-tbl_Sales[[#This Row],[Total_Cost]]</f>
        <v>-150.79999999999998</v>
      </c>
    </row>
    <row r="1547" spans="1:14">
      <c r="A1547" t="s">
        <v>1551</v>
      </c>
      <c r="B1547" s="4">
        <v>45087</v>
      </c>
      <c r="C1547" t="s">
        <v>7992</v>
      </c>
      <c r="D1547" t="str">
        <f>VLOOKUP(Sales_Data!$C1547,tbl_Customers[],2,FALSE)</f>
        <v>Customer_913</v>
      </c>
      <c r="E1547" t="str">
        <f>VLOOKUP(tbl_Sales[[#This Row],[Customer_ID]],tbl_Customers[],5,0)</f>
        <v>West</v>
      </c>
      <c r="F1547" t="s">
        <v>8493</v>
      </c>
      <c r="G1547" t="str">
        <f>VLOOKUP(Sales_Data!$F1547,tbl_Products[],2,FALSE)</f>
        <v>Product_61</v>
      </c>
      <c r="H1547" t="str">
        <f>VLOOKUP(tbl_Sales[[#This Row],[Product_ID]],tbl_Products[],3,0)</f>
        <v>Health</v>
      </c>
      <c r="I1547">
        <v>5</v>
      </c>
      <c r="J1547" s="10">
        <f>VLOOKUP(tbl_Sales[[#This Row],[Product_ID]],tbl_Products[],4,0)</f>
        <v>47.78</v>
      </c>
      <c r="K1547" s="6">
        <v>99.58</v>
      </c>
      <c r="L1547" s="6">
        <f>tbl_Sales[[#This Row],[Price_per_Unit]]*tbl_Sales[[#This Row],[Quantity]]</f>
        <v>497.9</v>
      </c>
      <c r="M1547" s="6">
        <f>tbl_Sales[[#This Row],[Cost_per_Unit]]*tbl_Sales[[#This Row],[Quantity]]</f>
        <v>238.9</v>
      </c>
      <c r="N1547" s="6">
        <f>tbl_Sales[[#This Row],[Sales]]-tbl_Sales[[#This Row],[Total_Cost]]</f>
        <v>259</v>
      </c>
    </row>
    <row r="1548" spans="1:14">
      <c r="A1548" t="s">
        <v>1552</v>
      </c>
      <c r="B1548" s="4">
        <v>45267</v>
      </c>
      <c r="C1548" t="s">
        <v>7841</v>
      </c>
      <c r="D1548" t="str">
        <f>VLOOKUP(Sales_Data!$C1548,tbl_Customers[],2,FALSE)</f>
        <v>Customer_1387</v>
      </c>
      <c r="E1548" t="str">
        <f>VLOOKUP(tbl_Sales[[#This Row],[Customer_ID]],tbl_Customers[],5,0)</f>
        <v>South</v>
      </c>
      <c r="F1548" t="s">
        <v>8523</v>
      </c>
      <c r="G1548" t="str">
        <f>VLOOKUP(Sales_Data!$F1548,tbl_Products[],2,FALSE)</f>
        <v>Product_32</v>
      </c>
      <c r="H1548" t="str">
        <f>VLOOKUP(tbl_Sales[[#This Row],[Product_ID]],tbl_Products[],3,0)</f>
        <v>Home Goods</v>
      </c>
      <c r="I1548">
        <v>1</v>
      </c>
      <c r="J1548" s="10">
        <f>VLOOKUP(tbl_Sales[[#This Row],[Product_ID]],tbl_Products[],4,0)</f>
        <v>24.03</v>
      </c>
      <c r="K1548" s="6">
        <v>41.65</v>
      </c>
      <c r="L1548" s="6">
        <f>tbl_Sales[[#This Row],[Price_per_Unit]]*tbl_Sales[[#This Row],[Quantity]]</f>
        <v>41.65</v>
      </c>
      <c r="M1548" s="6">
        <f>tbl_Sales[[#This Row],[Cost_per_Unit]]*tbl_Sales[[#This Row],[Quantity]]</f>
        <v>24.03</v>
      </c>
      <c r="N1548" s="6">
        <f>tbl_Sales[[#This Row],[Sales]]-tbl_Sales[[#This Row],[Total_Cost]]</f>
        <v>17.619999999999997</v>
      </c>
    </row>
    <row r="1549" spans="1:14">
      <c r="A1549" t="s">
        <v>1553</v>
      </c>
      <c r="B1549" s="4">
        <v>45057</v>
      </c>
      <c r="C1549" t="s">
        <v>7993</v>
      </c>
      <c r="D1549" t="str">
        <f>VLOOKUP(Sales_Data!$C1549,tbl_Customers[],2,FALSE)</f>
        <v>Customer_1376</v>
      </c>
      <c r="E1549" t="str">
        <f>VLOOKUP(tbl_Sales[[#This Row],[Customer_ID]],tbl_Customers[],5,0)</f>
        <v>West</v>
      </c>
      <c r="F1549" t="s">
        <v>8511</v>
      </c>
      <c r="G1549" t="str">
        <f>VLOOKUP(Sales_Data!$F1549,tbl_Products[],2,FALSE)</f>
        <v>Product_33</v>
      </c>
      <c r="H1549" t="str">
        <f>VLOOKUP(tbl_Sales[[#This Row],[Product_ID]],tbl_Products[],3,0)</f>
        <v>Electronics</v>
      </c>
      <c r="I1549">
        <v>9</v>
      </c>
      <c r="J1549" s="10">
        <f>VLOOKUP(tbl_Sales[[#This Row],[Product_ID]],tbl_Products[],4,0)</f>
        <v>45.26</v>
      </c>
      <c r="K1549" s="6">
        <v>12.29</v>
      </c>
      <c r="L1549" s="6">
        <f>tbl_Sales[[#This Row],[Price_per_Unit]]*tbl_Sales[[#This Row],[Quantity]]</f>
        <v>110.60999999999999</v>
      </c>
      <c r="M1549" s="6">
        <f>tbl_Sales[[#This Row],[Cost_per_Unit]]*tbl_Sales[[#This Row],[Quantity]]</f>
        <v>407.34</v>
      </c>
      <c r="N1549" s="6">
        <f>tbl_Sales[[#This Row],[Sales]]-tbl_Sales[[#This Row],[Total_Cost]]</f>
        <v>-296.73</v>
      </c>
    </row>
    <row r="1550" spans="1:14">
      <c r="A1550" t="s">
        <v>1554</v>
      </c>
      <c r="B1550" s="4">
        <v>45118</v>
      </c>
      <c r="C1550" t="s">
        <v>7320</v>
      </c>
      <c r="D1550" t="str">
        <f>VLOOKUP(Sales_Data!$C1550,tbl_Customers[],2,FALSE)</f>
        <v>Customer_179</v>
      </c>
      <c r="E1550" t="str">
        <f>VLOOKUP(tbl_Sales[[#This Row],[Customer_ID]],tbl_Customers[],5,0)</f>
        <v>South</v>
      </c>
      <c r="F1550" t="s">
        <v>8562</v>
      </c>
      <c r="G1550" t="str">
        <f>VLOOKUP(Sales_Data!$F1550,tbl_Products[],2,FALSE)</f>
        <v>Product_48</v>
      </c>
      <c r="H1550" t="str">
        <f>VLOOKUP(tbl_Sales[[#This Row],[Product_ID]],tbl_Products[],3,0)</f>
        <v>Apparel</v>
      </c>
      <c r="I1550">
        <v>3</v>
      </c>
      <c r="J1550" s="10">
        <f>VLOOKUP(tbl_Sales[[#This Row],[Product_ID]],tbl_Products[],4,0)</f>
        <v>25.33</v>
      </c>
      <c r="K1550" s="6">
        <v>41.48</v>
      </c>
      <c r="L1550" s="6">
        <f>tbl_Sales[[#This Row],[Price_per_Unit]]*tbl_Sales[[#This Row],[Quantity]]</f>
        <v>124.44</v>
      </c>
      <c r="M1550" s="6">
        <f>tbl_Sales[[#This Row],[Cost_per_Unit]]*tbl_Sales[[#This Row],[Quantity]]</f>
        <v>75.989999999999995</v>
      </c>
      <c r="N1550" s="6">
        <f>tbl_Sales[[#This Row],[Sales]]-tbl_Sales[[#This Row],[Total_Cost]]</f>
        <v>48.45</v>
      </c>
    </row>
    <row r="1551" spans="1:14">
      <c r="A1551" t="s">
        <v>1555</v>
      </c>
      <c r="B1551" s="4">
        <v>45005</v>
      </c>
      <c r="C1551" t="s">
        <v>7994</v>
      </c>
      <c r="D1551" t="str">
        <f>VLOOKUP(Sales_Data!$C1551,tbl_Customers[],2,FALSE)</f>
        <v>Customer_1049</v>
      </c>
      <c r="E1551" t="str">
        <f>VLOOKUP(tbl_Sales[[#This Row],[Customer_ID]],tbl_Customers[],5,0)</f>
        <v>South</v>
      </c>
      <c r="F1551" t="s">
        <v>8538</v>
      </c>
      <c r="G1551" t="str">
        <f>VLOOKUP(Sales_Data!$F1551,tbl_Products[],2,FALSE)</f>
        <v>Product_44</v>
      </c>
      <c r="H1551" t="str">
        <f>VLOOKUP(tbl_Sales[[#This Row],[Product_ID]],tbl_Products[],3,0)</f>
        <v>Electronics</v>
      </c>
      <c r="I1551">
        <v>3</v>
      </c>
      <c r="J1551" s="10">
        <f>VLOOKUP(tbl_Sales[[#This Row],[Product_ID]],tbl_Products[],4,0)</f>
        <v>39.729999999999997</v>
      </c>
      <c r="K1551" s="6">
        <v>10.61</v>
      </c>
      <c r="L1551" s="6">
        <f>tbl_Sales[[#This Row],[Price_per_Unit]]*tbl_Sales[[#This Row],[Quantity]]</f>
        <v>31.83</v>
      </c>
      <c r="M1551" s="6">
        <f>tbl_Sales[[#This Row],[Cost_per_Unit]]*tbl_Sales[[#This Row],[Quantity]]</f>
        <v>119.19</v>
      </c>
      <c r="N1551" s="6">
        <f>tbl_Sales[[#This Row],[Sales]]-tbl_Sales[[#This Row],[Total_Cost]]</f>
        <v>-87.36</v>
      </c>
    </row>
    <row r="1552" spans="1:14">
      <c r="A1552" t="s">
        <v>1556</v>
      </c>
      <c r="B1552" s="4">
        <v>45278</v>
      </c>
      <c r="C1552" t="s">
        <v>7499</v>
      </c>
      <c r="D1552" t="str">
        <f>VLOOKUP(Sales_Data!$C1552,tbl_Customers[],2,FALSE)</f>
        <v>Customer_808</v>
      </c>
      <c r="E1552" t="str">
        <f>VLOOKUP(tbl_Sales[[#This Row],[Customer_ID]],tbl_Customers[],5,0)</f>
        <v>East</v>
      </c>
      <c r="F1552" t="s">
        <v>8517</v>
      </c>
      <c r="G1552" t="str">
        <f>VLOOKUP(Sales_Data!$F1552,tbl_Products[],2,FALSE)</f>
        <v>Product_62</v>
      </c>
      <c r="H1552" t="str">
        <f>VLOOKUP(tbl_Sales[[#This Row],[Product_ID]],tbl_Products[],3,0)</f>
        <v>Health</v>
      </c>
      <c r="I1552">
        <v>6</v>
      </c>
      <c r="J1552" s="10">
        <f>VLOOKUP(tbl_Sales[[#This Row],[Product_ID]],tbl_Products[],4,0)</f>
        <v>24.52</v>
      </c>
      <c r="K1552" s="6">
        <v>10.45</v>
      </c>
      <c r="L1552" s="6">
        <f>tbl_Sales[[#This Row],[Price_per_Unit]]*tbl_Sales[[#This Row],[Quantity]]</f>
        <v>62.699999999999996</v>
      </c>
      <c r="M1552" s="6">
        <f>tbl_Sales[[#This Row],[Cost_per_Unit]]*tbl_Sales[[#This Row],[Quantity]]</f>
        <v>147.12</v>
      </c>
      <c r="N1552" s="6">
        <f>tbl_Sales[[#This Row],[Sales]]-tbl_Sales[[#This Row],[Total_Cost]]</f>
        <v>-84.420000000000016</v>
      </c>
    </row>
    <row r="1553" spans="1:14">
      <c r="A1553" t="s">
        <v>1557</v>
      </c>
      <c r="B1553" s="4">
        <v>45169</v>
      </c>
      <c r="C1553" t="s">
        <v>7995</v>
      </c>
      <c r="D1553" t="str">
        <f>VLOOKUP(Sales_Data!$C1553,tbl_Customers[],2,FALSE)</f>
        <v>Customer_399</v>
      </c>
      <c r="E1553" t="str">
        <f>VLOOKUP(tbl_Sales[[#This Row],[Customer_ID]],tbl_Customers[],5,0)</f>
        <v>West</v>
      </c>
      <c r="F1553" t="s">
        <v>8555</v>
      </c>
      <c r="G1553" t="str">
        <f>VLOOKUP(Sales_Data!$F1553,tbl_Products[],2,FALSE)</f>
        <v>Product_52</v>
      </c>
      <c r="H1553" t="str">
        <f>VLOOKUP(tbl_Sales[[#This Row],[Product_ID]],tbl_Products[],3,0)</f>
        <v>Toys</v>
      </c>
      <c r="I1553">
        <v>7</v>
      </c>
      <c r="J1553" s="10">
        <f>VLOOKUP(tbl_Sales[[#This Row],[Product_ID]],tbl_Products[],4,0)</f>
        <v>46.58</v>
      </c>
      <c r="K1553" s="6">
        <v>48</v>
      </c>
      <c r="L1553" s="6">
        <f>tbl_Sales[[#This Row],[Price_per_Unit]]*tbl_Sales[[#This Row],[Quantity]]</f>
        <v>336</v>
      </c>
      <c r="M1553" s="6">
        <f>tbl_Sales[[#This Row],[Cost_per_Unit]]*tbl_Sales[[#This Row],[Quantity]]</f>
        <v>326.06</v>
      </c>
      <c r="N1553" s="6">
        <f>tbl_Sales[[#This Row],[Sales]]-tbl_Sales[[#This Row],[Total_Cost]]</f>
        <v>9.9399999999999977</v>
      </c>
    </row>
    <row r="1554" spans="1:14">
      <c r="A1554" t="s">
        <v>1558</v>
      </c>
      <c r="B1554" s="4">
        <v>44961</v>
      </c>
      <c r="C1554" t="s">
        <v>7720</v>
      </c>
      <c r="D1554" t="str">
        <f>VLOOKUP(Sales_Data!$C1554,tbl_Customers[],2,FALSE)</f>
        <v>Customer_1005</v>
      </c>
      <c r="E1554" t="str">
        <f>VLOOKUP(tbl_Sales[[#This Row],[Customer_ID]],tbl_Customers[],5,0)</f>
        <v>South</v>
      </c>
      <c r="F1554" t="s">
        <v>8505</v>
      </c>
      <c r="G1554" t="str">
        <f>VLOOKUP(Sales_Data!$F1554,tbl_Products[],2,FALSE)</f>
        <v>Product_39</v>
      </c>
      <c r="H1554" t="str">
        <f>VLOOKUP(tbl_Sales[[#This Row],[Product_ID]],tbl_Products[],3,0)</f>
        <v>Toys</v>
      </c>
      <c r="I1554">
        <v>3</v>
      </c>
      <c r="J1554" s="10">
        <f>VLOOKUP(tbl_Sales[[#This Row],[Product_ID]],tbl_Products[],4,0)</f>
        <v>32.950000000000003</v>
      </c>
      <c r="K1554" s="6">
        <v>80.959999999999994</v>
      </c>
      <c r="L1554" s="6">
        <f>tbl_Sales[[#This Row],[Price_per_Unit]]*tbl_Sales[[#This Row],[Quantity]]</f>
        <v>242.88</v>
      </c>
      <c r="M1554" s="6">
        <f>tbl_Sales[[#This Row],[Cost_per_Unit]]*tbl_Sales[[#This Row],[Quantity]]</f>
        <v>98.850000000000009</v>
      </c>
      <c r="N1554" s="6">
        <f>tbl_Sales[[#This Row],[Sales]]-tbl_Sales[[#This Row],[Total_Cost]]</f>
        <v>144.02999999999997</v>
      </c>
    </row>
    <row r="1555" spans="1:14">
      <c r="A1555" t="s">
        <v>1559</v>
      </c>
      <c r="B1555" s="4">
        <v>44973</v>
      </c>
      <c r="C1555" t="s">
        <v>7996</v>
      </c>
      <c r="D1555" t="str">
        <f>VLOOKUP(Sales_Data!$C1555,tbl_Customers[],2,FALSE)</f>
        <v>Customer_651</v>
      </c>
      <c r="E1555" t="str">
        <f>VLOOKUP(tbl_Sales[[#This Row],[Customer_ID]],tbl_Customers[],5,0)</f>
        <v>East</v>
      </c>
      <c r="F1555" t="s">
        <v>8495</v>
      </c>
      <c r="G1555" t="str">
        <f>VLOOKUP(Sales_Data!$F1555,tbl_Products[],2,FALSE)</f>
        <v>Product_6</v>
      </c>
      <c r="H1555" t="str">
        <f>VLOOKUP(tbl_Sales[[#This Row],[Product_ID]],tbl_Products[],3,0)</f>
        <v>Apparel</v>
      </c>
      <c r="I1555">
        <v>3</v>
      </c>
      <c r="J1555" s="10">
        <f>VLOOKUP(tbl_Sales[[#This Row],[Product_ID]],tbl_Products[],4,0)</f>
        <v>33.65</v>
      </c>
      <c r="K1555" s="6">
        <v>80.89</v>
      </c>
      <c r="L1555" s="6">
        <f>tbl_Sales[[#This Row],[Price_per_Unit]]*tbl_Sales[[#This Row],[Quantity]]</f>
        <v>242.67000000000002</v>
      </c>
      <c r="M1555" s="6">
        <f>tbl_Sales[[#This Row],[Cost_per_Unit]]*tbl_Sales[[#This Row],[Quantity]]</f>
        <v>100.94999999999999</v>
      </c>
      <c r="N1555" s="6">
        <f>tbl_Sales[[#This Row],[Sales]]-tbl_Sales[[#This Row],[Total_Cost]]</f>
        <v>141.72000000000003</v>
      </c>
    </row>
    <row r="1556" spans="1:14">
      <c r="A1556" t="s">
        <v>1560</v>
      </c>
      <c r="B1556" s="4">
        <v>44970</v>
      </c>
      <c r="C1556" t="s">
        <v>7127</v>
      </c>
      <c r="D1556" t="str">
        <f>VLOOKUP(Sales_Data!$C1556,tbl_Customers[],2,FALSE)</f>
        <v>Customer_1236</v>
      </c>
      <c r="E1556" t="str">
        <f>VLOOKUP(tbl_Sales[[#This Row],[Customer_ID]],tbl_Customers[],5,0)</f>
        <v>North</v>
      </c>
      <c r="F1556" t="s">
        <v>8499</v>
      </c>
      <c r="G1556" t="str">
        <f>VLOOKUP(Sales_Data!$F1556,tbl_Products[],2,FALSE)</f>
        <v>Product_30</v>
      </c>
      <c r="H1556" t="str">
        <f>VLOOKUP(tbl_Sales[[#This Row],[Product_ID]],tbl_Products[],3,0)</f>
        <v>Apparel</v>
      </c>
      <c r="I1556">
        <v>4</v>
      </c>
      <c r="J1556" s="10">
        <f>VLOOKUP(tbl_Sales[[#This Row],[Product_ID]],tbl_Products[],4,0)</f>
        <v>49.21</v>
      </c>
      <c r="K1556" s="6">
        <v>9.8000000000000007</v>
      </c>
      <c r="L1556" s="6">
        <f>tbl_Sales[[#This Row],[Price_per_Unit]]*tbl_Sales[[#This Row],[Quantity]]</f>
        <v>39.200000000000003</v>
      </c>
      <c r="M1556" s="6">
        <f>tbl_Sales[[#This Row],[Cost_per_Unit]]*tbl_Sales[[#This Row],[Quantity]]</f>
        <v>196.84</v>
      </c>
      <c r="N1556" s="6">
        <f>tbl_Sales[[#This Row],[Sales]]-tbl_Sales[[#This Row],[Total_Cost]]</f>
        <v>-157.63999999999999</v>
      </c>
    </row>
    <row r="1557" spans="1:14">
      <c r="A1557" t="s">
        <v>1561</v>
      </c>
      <c r="B1557" s="4">
        <v>44974</v>
      </c>
      <c r="C1557" t="s">
        <v>7997</v>
      </c>
      <c r="D1557" t="str">
        <f>VLOOKUP(Sales_Data!$C1557,tbl_Customers[],2,FALSE)</f>
        <v>Customer_1240</v>
      </c>
      <c r="E1557" t="str">
        <f>VLOOKUP(tbl_Sales[[#This Row],[Customer_ID]],tbl_Customers[],5,0)</f>
        <v>West</v>
      </c>
      <c r="F1557" t="s">
        <v>8501</v>
      </c>
      <c r="G1557" t="str">
        <f>VLOOKUP(Sales_Data!$F1557,tbl_Products[],2,FALSE)</f>
        <v>Product_65</v>
      </c>
      <c r="H1557" t="str">
        <f>VLOOKUP(tbl_Sales[[#This Row],[Product_ID]],tbl_Products[],3,0)</f>
        <v>Health</v>
      </c>
      <c r="I1557">
        <v>7</v>
      </c>
      <c r="J1557" s="10">
        <f>VLOOKUP(tbl_Sales[[#This Row],[Product_ID]],tbl_Products[],4,0)</f>
        <v>37.880000000000003</v>
      </c>
      <c r="K1557" s="6">
        <v>17.22</v>
      </c>
      <c r="L1557" s="6">
        <f>tbl_Sales[[#This Row],[Price_per_Unit]]*tbl_Sales[[#This Row],[Quantity]]</f>
        <v>120.53999999999999</v>
      </c>
      <c r="M1557" s="6">
        <f>tbl_Sales[[#This Row],[Cost_per_Unit]]*tbl_Sales[[#This Row],[Quantity]]</f>
        <v>265.16000000000003</v>
      </c>
      <c r="N1557" s="6">
        <f>tbl_Sales[[#This Row],[Sales]]-tbl_Sales[[#This Row],[Total_Cost]]</f>
        <v>-144.62000000000003</v>
      </c>
    </row>
    <row r="1558" spans="1:14">
      <c r="A1558" t="s">
        <v>1562</v>
      </c>
      <c r="B1558" s="4">
        <v>45148</v>
      </c>
      <c r="C1558" t="s">
        <v>7061</v>
      </c>
      <c r="D1558" t="str">
        <f>VLOOKUP(Sales_Data!$C1558,tbl_Customers[],2,FALSE)</f>
        <v>Customer_1048</v>
      </c>
      <c r="E1558" t="str">
        <f>VLOOKUP(tbl_Sales[[#This Row],[Customer_ID]],tbl_Customers[],5,0)</f>
        <v>North</v>
      </c>
      <c r="F1558" t="s">
        <v>8530</v>
      </c>
      <c r="G1558" t="str">
        <f>VLOOKUP(Sales_Data!$F1558,tbl_Products[],2,FALSE)</f>
        <v>Product_14</v>
      </c>
      <c r="H1558" t="str">
        <f>VLOOKUP(tbl_Sales[[#This Row],[Product_ID]],tbl_Products[],3,0)</f>
        <v>Toys</v>
      </c>
      <c r="I1558">
        <v>8</v>
      </c>
      <c r="J1558" s="10">
        <f>VLOOKUP(tbl_Sales[[#This Row],[Product_ID]],tbl_Products[],4,0)</f>
        <v>36.64</v>
      </c>
      <c r="K1558" s="6">
        <v>51.23</v>
      </c>
      <c r="L1558" s="6">
        <f>tbl_Sales[[#This Row],[Price_per_Unit]]*tbl_Sales[[#This Row],[Quantity]]</f>
        <v>409.84</v>
      </c>
      <c r="M1558" s="6">
        <f>tbl_Sales[[#This Row],[Cost_per_Unit]]*tbl_Sales[[#This Row],[Quantity]]</f>
        <v>293.12</v>
      </c>
      <c r="N1558" s="6">
        <f>tbl_Sales[[#This Row],[Sales]]-tbl_Sales[[#This Row],[Total_Cost]]</f>
        <v>116.71999999999997</v>
      </c>
    </row>
    <row r="1559" spans="1:14">
      <c r="A1559" t="s">
        <v>1563</v>
      </c>
      <c r="B1559" s="4">
        <v>44976</v>
      </c>
      <c r="C1559" t="s">
        <v>7248</v>
      </c>
      <c r="D1559" t="str">
        <f>VLOOKUP(Sales_Data!$C1559,tbl_Customers[],2,FALSE)</f>
        <v>Customer_115</v>
      </c>
      <c r="E1559" t="str">
        <f>VLOOKUP(tbl_Sales[[#This Row],[Customer_ID]],tbl_Customers[],5,0)</f>
        <v>North</v>
      </c>
      <c r="F1559" t="s">
        <v>8535</v>
      </c>
      <c r="G1559" t="str">
        <f>VLOOKUP(Sales_Data!$F1559,tbl_Products[],2,FALSE)</f>
        <v>Product_54</v>
      </c>
      <c r="H1559" t="str">
        <f>VLOOKUP(tbl_Sales[[#This Row],[Product_ID]],tbl_Products[],3,0)</f>
        <v>Apparel</v>
      </c>
      <c r="I1559">
        <v>2</v>
      </c>
      <c r="J1559" s="10">
        <f>VLOOKUP(tbl_Sales[[#This Row],[Product_ID]],tbl_Products[],4,0)</f>
        <v>1.35</v>
      </c>
      <c r="K1559" s="6">
        <v>41.58</v>
      </c>
      <c r="L1559" s="6">
        <f>tbl_Sales[[#This Row],[Price_per_Unit]]*tbl_Sales[[#This Row],[Quantity]]</f>
        <v>83.16</v>
      </c>
      <c r="M1559" s="6">
        <f>tbl_Sales[[#This Row],[Cost_per_Unit]]*tbl_Sales[[#This Row],[Quantity]]</f>
        <v>2.7</v>
      </c>
      <c r="N1559" s="6">
        <f>tbl_Sales[[#This Row],[Sales]]-tbl_Sales[[#This Row],[Total_Cost]]</f>
        <v>80.459999999999994</v>
      </c>
    </row>
    <row r="1560" spans="1:14">
      <c r="A1560" t="s">
        <v>1564</v>
      </c>
      <c r="B1560" s="4">
        <v>45117</v>
      </c>
      <c r="C1560" t="s">
        <v>7977</v>
      </c>
      <c r="D1560" t="str">
        <f>VLOOKUP(Sales_Data!$C1560,tbl_Customers[],2,FALSE)</f>
        <v>Customer_1366</v>
      </c>
      <c r="E1560" t="str">
        <f>VLOOKUP(tbl_Sales[[#This Row],[Customer_ID]],tbl_Customers[],5,0)</f>
        <v>South</v>
      </c>
      <c r="F1560" t="s">
        <v>8554</v>
      </c>
      <c r="G1560" t="str">
        <f>VLOOKUP(Sales_Data!$F1560,tbl_Products[],2,FALSE)</f>
        <v>Product_55</v>
      </c>
      <c r="H1560" t="str">
        <f>VLOOKUP(tbl_Sales[[#This Row],[Product_ID]],tbl_Products[],3,0)</f>
        <v>Apparel</v>
      </c>
      <c r="I1560">
        <v>7</v>
      </c>
      <c r="J1560" s="10">
        <f>VLOOKUP(tbl_Sales[[#This Row],[Product_ID]],tbl_Products[],4,0)</f>
        <v>36.08</v>
      </c>
      <c r="K1560" s="6">
        <v>76.37</v>
      </c>
      <c r="L1560" s="6">
        <f>tbl_Sales[[#This Row],[Price_per_Unit]]*tbl_Sales[[#This Row],[Quantity]]</f>
        <v>534.59</v>
      </c>
      <c r="M1560" s="6">
        <f>tbl_Sales[[#This Row],[Cost_per_Unit]]*tbl_Sales[[#This Row],[Quantity]]</f>
        <v>252.56</v>
      </c>
      <c r="N1560" s="6">
        <f>tbl_Sales[[#This Row],[Sales]]-tbl_Sales[[#This Row],[Total_Cost]]</f>
        <v>282.03000000000003</v>
      </c>
    </row>
    <row r="1561" spans="1:14">
      <c r="A1561" t="s">
        <v>1565</v>
      </c>
      <c r="B1561" s="4">
        <v>44993</v>
      </c>
      <c r="C1561" t="s">
        <v>7998</v>
      </c>
      <c r="D1561" t="str">
        <f>VLOOKUP(Sales_Data!$C1561,tbl_Customers[],2,FALSE)</f>
        <v>Customer_740</v>
      </c>
      <c r="E1561" t="str">
        <f>VLOOKUP(tbl_Sales[[#This Row],[Customer_ID]],tbl_Customers[],5,0)</f>
        <v>South</v>
      </c>
      <c r="F1561" t="s">
        <v>8518</v>
      </c>
      <c r="G1561" t="str">
        <f>VLOOKUP(Sales_Data!$F1561,tbl_Products[],2,FALSE)</f>
        <v>Product_35</v>
      </c>
      <c r="H1561" t="str">
        <f>VLOOKUP(tbl_Sales[[#This Row],[Product_ID]],tbl_Products[],3,0)</f>
        <v>Toys</v>
      </c>
      <c r="I1561">
        <v>8</v>
      </c>
      <c r="J1561" s="10">
        <f>VLOOKUP(tbl_Sales[[#This Row],[Product_ID]],tbl_Products[],4,0)</f>
        <v>40.75</v>
      </c>
      <c r="K1561" s="6">
        <v>47.91</v>
      </c>
      <c r="L1561" s="6">
        <f>tbl_Sales[[#This Row],[Price_per_Unit]]*tbl_Sales[[#This Row],[Quantity]]</f>
        <v>383.28</v>
      </c>
      <c r="M1561" s="6">
        <f>tbl_Sales[[#This Row],[Cost_per_Unit]]*tbl_Sales[[#This Row],[Quantity]]</f>
        <v>326</v>
      </c>
      <c r="N1561" s="6">
        <f>tbl_Sales[[#This Row],[Sales]]-tbl_Sales[[#This Row],[Total_Cost]]</f>
        <v>57.279999999999973</v>
      </c>
    </row>
    <row r="1562" spans="1:14">
      <c r="A1562" t="s">
        <v>1566</v>
      </c>
      <c r="B1562" s="4">
        <v>45211</v>
      </c>
      <c r="C1562" t="s">
        <v>7999</v>
      </c>
      <c r="D1562" t="str">
        <f>VLOOKUP(Sales_Data!$C1562,tbl_Customers[],2,FALSE)</f>
        <v>Customer_815</v>
      </c>
      <c r="E1562" t="str">
        <f>VLOOKUP(tbl_Sales[[#This Row],[Customer_ID]],tbl_Customers[],5,0)</f>
        <v>West</v>
      </c>
      <c r="F1562" t="s">
        <v>8524</v>
      </c>
      <c r="G1562" t="str">
        <f>VLOOKUP(Sales_Data!$F1562,tbl_Products[],2,FALSE)</f>
        <v>Product_74</v>
      </c>
      <c r="H1562" t="str">
        <f>VLOOKUP(tbl_Sales[[#This Row],[Product_ID]],tbl_Products[],3,0)</f>
        <v>Home Goods</v>
      </c>
      <c r="I1562">
        <v>1</v>
      </c>
      <c r="J1562" s="10">
        <f>VLOOKUP(tbl_Sales[[#This Row],[Product_ID]],tbl_Products[],4,0)</f>
        <v>13.9</v>
      </c>
      <c r="K1562" s="6">
        <v>33.340000000000003</v>
      </c>
      <c r="L1562" s="6">
        <f>tbl_Sales[[#This Row],[Price_per_Unit]]*tbl_Sales[[#This Row],[Quantity]]</f>
        <v>33.340000000000003</v>
      </c>
      <c r="M1562" s="6">
        <f>tbl_Sales[[#This Row],[Cost_per_Unit]]*tbl_Sales[[#This Row],[Quantity]]</f>
        <v>13.9</v>
      </c>
      <c r="N1562" s="6">
        <f>tbl_Sales[[#This Row],[Sales]]-tbl_Sales[[#This Row],[Total_Cost]]</f>
        <v>19.440000000000005</v>
      </c>
    </row>
    <row r="1563" spans="1:14">
      <c r="A1563" t="s">
        <v>1567</v>
      </c>
      <c r="B1563" s="4">
        <v>44957</v>
      </c>
      <c r="C1563" t="s">
        <v>7971</v>
      </c>
      <c r="D1563" t="str">
        <f>VLOOKUP(Sales_Data!$C1563,tbl_Customers[],2,FALSE)</f>
        <v>Customer_303</v>
      </c>
      <c r="E1563" t="str">
        <f>VLOOKUP(tbl_Sales[[#This Row],[Customer_ID]],tbl_Customers[],5,0)</f>
        <v>South</v>
      </c>
      <c r="F1563" t="s">
        <v>8555</v>
      </c>
      <c r="G1563" t="str">
        <f>VLOOKUP(Sales_Data!$F1563,tbl_Products[],2,FALSE)</f>
        <v>Product_52</v>
      </c>
      <c r="H1563" t="str">
        <f>VLOOKUP(tbl_Sales[[#This Row],[Product_ID]],tbl_Products[],3,0)</f>
        <v>Toys</v>
      </c>
      <c r="I1563">
        <v>1</v>
      </c>
      <c r="J1563" s="10">
        <f>VLOOKUP(tbl_Sales[[#This Row],[Product_ID]],tbl_Products[],4,0)</f>
        <v>46.58</v>
      </c>
      <c r="K1563" s="6">
        <v>54.01</v>
      </c>
      <c r="L1563" s="6">
        <f>tbl_Sales[[#This Row],[Price_per_Unit]]*tbl_Sales[[#This Row],[Quantity]]</f>
        <v>54.01</v>
      </c>
      <c r="M1563" s="6">
        <f>tbl_Sales[[#This Row],[Cost_per_Unit]]*tbl_Sales[[#This Row],[Quantity]]</f>
        <v>46.58</v>
      </c>
      <c r="N1563" s="6">
        <f>tbl_Sales[[#This Row],[Sales]]-tbl_Sales[[#This Row],[Total_Cost]]</f>
        <v>7.43</v>
      </c>
    </row>
    <row r="1564" spans="1:14">
      <c r="A1564" t="s">
        <v>1568</v>
      </c>
      <c r="B1564" s="4">
        <v>45227</v>
      </c>
      <c r="C1564" t="s">
        <v>8000</v>
      </c>
      <c r="D1564" t="str">
        <f>VLOOKUP(Sales_Data!$C1564,tbl_Customers[],2,FALSE)</f>
        <v>Customer_1467</v>
      </c>
      <c r="E1564" t="str">
        <f>VLOOKUP(tbl_Sales[[#This Row],[Customer_ID]],tbl_Customers[],5,0)</f>
        <v>South</v>
      </c>
      <c r="F1564" t="s">
        <v>8522</v>
      </c>
      <c r="G1564" t="str">
        <f>VLOOKUP(Sales_Data!$F1564,tbl_Products[],2,FALSE)</f>
        <v>Product_4</v>
      </c>
      <c r="H1564" t="str">
        <f>VLOOKUP(tbl_Sales[[#This Row],[Product_ID]],tbl_Products[],3,0)</f>
        <v>Toys</v>
      </c>
      <c r="I1564">
        <v>4</v>
      </c>
      <c r="J1564" s="10">
        <f>VLOOKUP(tbl_Sales[[#This Row],[Product_ID]],tbl_Products[],4,0)</f>
        <v>14.75</v>
      </c>
      <c r="K1564" s="6">
        <v>58.57</v>
      </c>
      <c r="L1564" s="6">
        <f>tbl_Sales[[#This Row],[Price_per_Unit]]*tbl_Sales[[#This Row],[Quantity]]</f>
        <v>234.28</v>
      </c>
      <c r="M1564" s="6">
        <f>tbl_Sales[[#This Row],[Cost_per_Unit]]*tbl_Sales[[#This Row],[Quantity]]</f>
        <v>59</v>
      </c>
      <c r="N1564" s="6">
        <f>tbl_Sales[[#This Row],[Sales]]-tbl_Sales[[#This Row],[Total_Cost]]</f>
        <v>175.28</v>
      </c>
    </row>
    <row r="1565" spans="1:14">
      <c r="A1565" t="s">
        <v>1569</v>
      </c>
      <c r="B1565" s="4">
        <v>45214</v>
      </c>
      <c r="C1565" t="s">
        <v>7154</v>
      </c>
      <c r="D1565" t="str">
        <f>VLOOKUP(Sales_Data!$C1565,tbl_Customers[],2,FALSE)</f>
        <v>Customer_876</v>
      </c>
      <c r="E1565" t="str">
        <f>VLOOKUP(tbl_Sales[[#This Row],[Customer_ID]],tbl_Customers[],5,0)</f>
        <v>South</v>
      </c>
      <c r="F1565" t="s">
        <v>8544</v>
      </c>
      <c r="G1565" t="str">
        <f>VLOOKUP(Sales_Data!$F1565,tbl_Products[],2,FALSE)</f>
        <v>Product_21</v>
      </c>
      <c r="H1565" t="str">
        <f>VLOOKUP(tbl_Sales[[#This Row],[Product_ID]],tbl_Products[],3,0)</f>
        <v>Toys</v>
      </c>
      <c r="I1565">
        <v>2</v>
      </c>
      <c r="J1565" s="10">
        <f>VLOOKUP(tbl_Sales[[#This Row],[Product_ID]],tbl_Products[],4,0)</f>
        <v>3.13</v>
      </c>
      <c r="K1565" s="6">
        <v>80.09</v>
      </c>
      <c r="L1565" s="6">
        <f>tbl_Sales[[#This Row],[Price_per_Unit]]*tbl_Sales[[#This Row],[Quantity]]</f>
        <v>160.18</v>
      </c>
      <c r="M1565" s="6">
        <f>tbl_Sales[[#This Row],[Cost_per_Unit]]*tbl_Sales[[#This Row],[Quantity]]</f>
        <v>6.26</v>
      </c>
      <c r="N1565" s="6">
        <f>tbl_Sales[[#This Row],[Sales]]-tbl_Sales[[#This Row],[Total_Cost]]</f>
        <v>153.92000000000002</v>
      </c>
    </row>
    <row r="1566" spans="1:14">
      <c r="A1566" t="s">
        <v>1570</v>
      </c>
      <c r="B1566" s="4">
        <v>45214</v>
      </c>
      <c r="C1566" t="s">
        <v>7608</v>
      </c>
      <c r="D1566" t="str">
        <f>VLOOKUP(Sales_Data!$C1566,tbl_Customers[],2,FALSE)</f>
        <v>Customer_758</v>
      </c>
      <c r="E1566" t="str">
        <f>VLOOKUP(tbl_Sales[[#This Row],[Customer_ID]],tbl_Customers[],5,0)</f>
        <v>North</v>
      </c>
      <c r="F1566" t="s">
        <v>8561</v>
      </c>
      <c r="G1566" t="str">
        <f>VLOOKUP(Sales_Data!$F1566,tbl_Products[],2,FALSE)</f>
        <v>Product_66</v>
      </c>
      <c r="H1566" t="str">
        <f>VLOOKUP(tbl_Sales[[#This Row],[Product_ID]],tbl_Products[],3,0)</f>
        <v>Health</v>
      </c>
      <c r="I1566">
        <v>2</v>
      </c>
      <c r="J1566" s="10">
        <f>VLOOKUP(tbl_Sales[[#This Row],[Product_ID]],tbl_Products[],4,0)</f>
        <v>1.38</v>
      </c>
      <c r="K1566" s="6">
        <v>58.79</v>
      </c>
      <c r="L1566" s="6">
        <f>tbl_Sales[[#This Row],[Price_per_Unit]]*tbl_Sales[[#This Row],[Quantity]]</f>
        <v>117.58</v>
      </c>
      <c r="M1566" s="6">
        <f>tbl_Sales[[#This Row],[Cost_per_Unit]]*tbl_Sales[[#This Row],[Quantity]]</f>
        <v>2.76</v>
      </c>
      <c r="N1566" s="6">
        <f>tbl_Sales[[#This Row],[Sales]]-tbl_Sales[[#This Row],[Total_Cost]]</f>
        <v>114.82</v>
      </c>
    </row>
    <row r="1567" spans="1:14">
      <c r="A1567" t="s">
        <v>1571</v>
      </c>
      <c r="B1567" s="4">
        <v>45095</v>
      </c>
      <c r="C1567" t="s">
        <v>8001</v>
      </c>
      <c r="D1567" t="str">
        <f>VLOOKUP(Sales_Data!$C1567,tbl_Customers[],2,FALSE)</f>
        <v>Customer_791</v>
      </c>
      <c r="E1567" t="str">
        <f>VLOOKUP(tbl_Sales[[#This Row],[Customer_ID]],tbl_Customers[],5,0)</f>
        <v>South</v>
      </c>
      <c r="F1567" t="s">
        <v>8502</v>
      </c>
      <c r="G1567" t="str">
        <f>VLOOKUP(Sales_Data!$F1567,tbl_Products[],2,FALSE)</f>
        <v>Product_22</v>
      </c>
      <c r="H1567" t="str">
        <f>VLOOKUP(tbl_Sales[[#This Row],[Product_ID]],tbl_Products[],3,0)</f>
        <v>Electronics</v>
      </c>
      <c r="I1567">
        <v>1</v>
      </c>
      <c r="J1567" s="10">
        <f>VLOOKUP(tbl_Sales[[#This Row],[Product_ID]],tbl_Products[],4,0)</f>
        <v>38.15</v>
      </c>
      <c r="K1567" s="6">
        <v>5.8</v>
      </c>
      <c r="L1567" s="6">
        <f>tbl_Sales[[#This Row],[Price_per_Unit]]*tbl_Sales[[#This Row],[Quantity]]</f>
        <v>5.8</v>
      </c>
      <c r="M1567" s="6">
        <f>tbl_Sales[[#This Row],[Cost_per_Unit]]*tbl_Sales[[#This Row],[Quantity]]</f>
        <v>38.15</v>
      </c>
      <c r="N1567" s="6">
        <f>tbl_Sales[[#This Row],[Sales]]-tbl_Sales[[#This Row],[Total_Cost]]</f>
        <v>-32.35</v>
      </c>
    </row>
    <row r="1568" spans="1:14">
      <c r="A1568" t="s">
        <v>1572</v>
      </c>
      <c r="B1568" s="4">
        <v>45270</v>
      </c>
      <c r="C1568" t="s">
        <v>7923</v>
      </c>
      <c r="D1568" t="str">
        <f>VLOOKUP(Sales_Data!$C1568,tbl_Customers[],2,FALSE)</f>
        <v>Customer_764</v>
      </c>
      <c r="E1568" t="str">
        <f>VLOOKUP(tbl_Sales[[#This Row],[Customer_ID]],tbl_Customers[],5,0)</f>
        <v>North</v>
      </c>
      <c r="F1568" t="s">
        <v>8505</v>
      </c>
      <c r="G1568" t="str">
        <f>VLOOKUP(Sales_Data!$F1568,tbl_Products[],2,FALSE)</f>
        <v>Product_39</v>
      </c>
      <c r="H1568" t="str">
        <f>VLOOKUP(tbl_Sales[[#This Row],[Product_ID]],tbl_Products[],3,0)</f>
        <v>Toys</v>
      </c>
      <c r="I1568">
        <v>1</v>
      </c>
      <c r="J1568" s="10">
        <f>VLOOKUP(tbl_Sales[[#This Row],[Product_ID]],tbl_Products[],4,0)</f>
        <v>32.950000000000003</v>
      </c>
      <c r="K1568" s="6">
        <v>58.86</v>
      </c>
      <c r="L1568" s="6">
        <f>tbl_Sales[[#This Row],[Price_per_Unit]]*tbl_Sales[[#This Row],[Quantity]]</f>
        <v>58.86</v>
      </c>
      <c r="M1568" s="6">
        <f>tbl_Sales[[#This Row],[Cost_per_Unit]]*tbl_Sales[[#This Row],[Quantity]]</f>
        <v>32.950000000000003</v>
      </c>
      <c r="N1568" s="6">
        <f>tbl_Sales[[#This Row],[Sales]]-tbl_Sales[[#This Row],[Total_Cost]]</f>
        <v>25.909999999999997</v>
      </c>
    </row>
    <row r="1569" spans="1:14">
      <c r="A1569" t="s">
        <v>1573</v>
      </c>
      <c r="B1569" s="4">
        <v>44989</v>
      </c>
      <c r="C1569" t="s">
        <v>7637</v>
      </c>
      <c r="D1569" t="str">
        <f>VLOOKUP(Sales_Data!$C1569,tbl_Customers[],2,FALSE)</f>
        <v>Customer_25</v>
      </c>
      <c r="E1569" t="str">
        <f>VLOOKUP(tbl_Sales[[#This Row],[Customer_ID]],tbl_Customers[],5,0)</f>
        <v>North</v>
      </c>
      <c r="F1569" t="s">
        <v>8500</v>
      </c>
      <c r="G1569" t="str">
        <f>VLOOKUP(Sales_Data!$F1569,tbl_Products[],2,FALSE)</f>
        <v>Product_68</v>
      </c>
      <c r="H1569" t="str">
        <f>VLOOKUP(tbl_Sales[[#This Row],[Product_ID]],tbl_Products[],3,0)</f>
        <v>Home Goods</v>
      </c>
      <c r="I1569">
        <v>9</v>
      </c>
      <c r="J1569" s="10">
        <f>VLOOKUP(tbl_Sales[[#This Row],[Product_ID]],tbl_Products[],4,0)</f>
        <v>17.45</v>
      </c>
      <c r="K1569" s="6">
        <v>91.66</v>
      </c>
      <c r="L1569" s="6">
        <f>tbl_Sales[[#This Row],[Price_per_Unit]]*tbl_Sales[[#This Row],[Quantity]]</f>
        <v>824.93999999999994</v>
      </c>
      <c r="M1569" s="6">
        <f>tbl_Sales[[#This Row],[Cost_per_Unit]]*tbl_Sales[[#This Row],[Quantity]]</f>
        <v>157.04999999999998</v>
      </c>
      <c r="N1569" s="6">
        <f>tbl_Sales[[#This Row],[Sales]]-tbl_Sales[[#This Row],[Total_Cost]]</f>
        <v>667.89</v>
      </c>
    </row>
    <row r="1570" spans="1:14">
      <c r="A1570" t="s">
        <v>1574</v>
      </c>
      <c r="B1570" s="4">
        <v>45137</v>
      </c>
      <c r="C1570" t="s">
        <v>7136</v>
      </c>
      <c r="D1570" t="str">
        <f>VLOOKUP(Sales_Data!$C1570,tbl_Customers[],2,FALSE)</f>
        <v>Customer_583</v>
      </c>
      <c r="E1570" t="str">
        <f>VLOOKUP(tbl_Sales[[#This Row],[Customer_ID]],tbl_Customers[],5,0)</f>
        <v>West</v>
      </c>
      <c r="F1570" t="s">
        <v>8550</v>
      </c>
      <c r="G1570" t="str">
        <f>VLOOKUP(Sales_Data!$F1570,tbl_Products[],2,FALSE)</f>
        <v>Product_26</v>
      </c>
      <c r="H1570" t="str">
        <f>VLOOKUP(tbl_Sales[[#This Row],[Product_ID]],tbl_Products[],3,0)</f>
        <v>Health</v>
      </c>
      <c r="I1570">
        <v>7</v>
      </c>
      <c r="J1570" s="10">
        <f>VLOOKUP(tbl_Sales[[#This Row],[Product_ID]],tbl_Products[],4,0)</f>
        <v>31.77</v>
      </c>
      <c r="K1570" s="6">
        <v>41.94</v>
      </c>
      <c r="L1570" s="6">
        <f>tbl_Sales[[#This Row],[Price_per_Unit]]*tbl_Sales[[#This Row],[Quantity]]</f>
        <v>293.58</v>
      </c>
      <c r="M1570" s="6">
        <f>tbl_Sales[[#This Row],[Cost_per_Unit]]*tbl_Sales[[#This Row],[Quantity]]</f>
        <v>222.39</v>
      </c>
      <c r="N1570" s="6">
        <f>tbl_Sales[[#This Row],[Sales]]-tbl_Sales[[#This Row],[Total_Cost]]</f>
        <v>71.19</v>
      </c>
    </row>
    <row r="1571" spans="1:14">
      <c r="A1571" t="s">
        <v>1575</v>
      </c>
      <c r="B1571" s="4">
        <v>45108</v>
      </c>
      <c r="C1571" t="s">
        <v>7624</v>
      </c>
      <c r="D1571" t="str">
        <f>VLOOKUP(Sales_Data!$C1571,tbl_Customers[],2,FALSE)</f>
        <v>Customer_707</v>
      </c>
      <c r="E1571" t="str">
        <f>VLOOKUP(tbl_Sales[[#This Row],[Customer_ID]],tbl_Customers[],5,0)</f>
        <v>North</v>
      </c>
      <c r="F1571" t="s">
        <v>8497</v>
      </c>
      <c r="G1571" t="str">
        <f>VLOOKUP(Sales_Data!$F1571,tbl_Products[],2,FALSE)</f>
        <v>Product_73</v>
      </c>
      <c r="H1571" t="str">
        <f>VLOOKUP(tbl_Sales[[#This Row],[Product_ID]],tbl_Products[],3,0)</f>
        <v>Apparel</v>
      </c>
      <c r="I1571">
        <v>1</v>
      </c>
      <c r="J1571" s="10">
        <f>VLOOKUP(tbl_Sales[[#This Row],[Product_ID]],tbl_Products[],4,0)</f>
        <v>1.21</v>
      </c>
      <c r="K1571" s="6">
        <v>86.51</v>
      </c>
      <c r="L1571" s="6">
        <f>tbl_Sales[[#This Row],[Price_per_Unit]]*tbl_Sales[[#This Row],[Quantity]]</f>
        <v>86.51</v>
      </c>
      <c r="M1571" s="6">
        <f>tbl_Sales[[#This Row],[Cost_per_Unit]]*tbl_Sales[[#This Row],[Quantity]]</f>
        <v>1.21</v>
      </c>
      <c r="N1571" s="6">
        <f>tbl_Sales[[#This Row],[Sales]]-tbl_Sales[[#This Row],[Total_Cost]]</f>
        <v>85.300000000000011</v>
      </c>
    </row>
    <row r="1572" spans="1:14">
      <c r="A1572" t="s">
        <v>1576</v>
      </c>
      <c r="B1572" s="4">
        <v>45267</v>
      </c>
      <c r="C1572" t="s">
        <v>7407</v>
      </c>
      <c r="D1572" t="str">
        <f>VLOOKUP(Sales_Data!$C1572,tbl_Customers[],2,FALSE)</f>
        <v>Customer_720</v>
      </c>
      <c r="E1572" t="str">
        <f>VLOOKUP(tbl_Sales[[#This Row],[Customer_ID]],tbl_Customers[],5,0)</f>
        <v>West</v>
      </c>
      <c r="F1572" t="s">
        <v>8549</v>
      </c>
      <c r="G1572" t="str">
        <f>VLOOKUP(Sales_Data!$F1572,tbl_Products[],2,FALSE)</f>
        <v>Product_18</v>
      </c>
      <c r="H1572" t="str">
        <f>VLOOKUP(tbl_Sales[[#This Row],[Product_ID]],tbl_Products[],3,0)</f>
        <v>Health</v>
      </c>
      <c r="I1572">
        <v>4</v>
      </c>
      <c r="J1572" s="10">
        <f>VLOOKUP(tbl_Sales[[#This Row],[Product_ID]],tbl_Products[],4,0)</f>
        <v>41.18</v>
      </c>
      <c r="K1572" s="6">
        <v>13.91</v>
      </c>
      <c r="L1572" s="6">
        <f>tbl_Sales[[#This Row],[Price_per_Unit]]*tbl_Sales[[#This Row],[Quantity]]</f>
        <v>55.64</v>
      </c>
      <c r="M1572" s="6">
        <f>tbl_Sales[[#This Row],[Cost_per_Unit]]*tbl_Sales[[#This Row],[Quantity]]</f>
        <v>164.72</v>
      </c>
      <c r="N1572" s="6">
        <f>tbl_Sales[[#This Row],[Sales]]-tbl_Sales[[#This Row],[Total_Cost]]</f>
        <v>-109.08</v>
      </c>
    </row>
    <row r="1573" spans="1:14">
      <c r="A1573" t="s">
        <v>1577</v>
      </c>
      <c r="B1573" s="4">
        <v>45143</v>
      </c>
      <c r="C1573" t="s">
        <v>7078</v>
      </c>
      <c r="D1573" t="str">
        <f>VLOOKUP(Sales_Data!$C1573,tbl_Customers[],2,FALSE)</f>
        <v>Customer_631</v>
      </c>
      <c r="E1573" t="str">
        <f>VLOOKUP(tbl_Sales[[#This Row],[Customer_ID]],tbl_Customers[],5,0)</f>
        <v>West</v>
      </c>
      <c r="F1573" t="s">
        <v>8563</v>
      </c>
      <c r="G1573" t="str">
        <f>VLOOKUP(Sales_Data!$F1573,tbl_Products[],2,FALSE)</f>
        <v>Product_17</v>
      </c>
      <c r="H1573" t="str">
        <f>VLOOKUP(tbl_Sales[[#This Row],[Product_ID]],tbl_Products[],3,0)</f>
        <v>Toys</v>
      </c>
      <c r="I1573">
        <v>8</v>
      </c>
      <c r="J1573" s="10">
        <f>VLOOKUP(tbl_Sales[[#This Row],[Product_ID]],tbl_Products[],4,0)</f>
        <v>36.229999999999997</v>
      </c>
      <c r="K1573" s="6">
        <v>95.26</v>
      </c>
      <c r="L1573" s="6">
        <f>tbl_Sales[[#This Row],[Price_per_Unit]]*tbl_Sales[[#This Row],[Quantity]]</f>
        <v>762.08</v>
      </c>
      <c r="M1573" s="6">
        <f>tbl_Sales[[#This Row],[Cost_per_Unit]]*tbl_Sales[[#This Row],[Quantity]]</f>
        <v>289.83999999999997</v>
      </c>
      <c r="N1573" s="6">
        <f>tbl_Sales[[#This Row],[Sales]]-tbl_Sales[[#This Row],[Total_Cost]]</f>
        <v>472.24000000000007</v>
      </c>
    </row>
    <row r="1574" spans="1:14">
      <c r="A1574" t="s">
        <v>1578</v>
      </c>
      <c r="B1574" s="4">
        <v>44953</v>
      </c>
      <c r="C1574" t="s">
        <v>7992</v>
      </c>
      <c r="D1574" t="str">
        <f>VLOOKUP(Sales_Data!$C1574,tbl_Customers[],2,FALSE)</f>
        <v>Customer_913</v>
      </c>
      <c r="E1574" t="str">
        <f>VLOOKUP(tbl_Sales[[#This Row],[Customer_ID]],tbl_Customers[],5,0)</f>
        <v>West</v>
      </c>
      <c r="F1574" t="s">
        <v>8506</v>
      </c>
      <c r="G1574" t="str">
        <f>VLOOKUP(Sales_Data!$F1574,tbl_Products[],2,FALSE)</f>
        <v>Product_43</v>
      </c>
      <c r="H1574" t="str">
        <f>VLOOKUP(tbl_Sales[[#This Row],[Product_ID]],tbl_Products[],3,0)</f>
        <v>Health</v>
      </c>
      <c r="I1574">
        <v>2</v>
      </c>
      <c r="J1574" s="10">
        <f>VLOOKUP(tbl_Sales[[#This Row],[Product_ID]],tbl_Products[],4,0)</f>
        <v>4.59</v>
      </c>
      <c r="K1574" s="6">
        <v>94.18</v>
      </c>
      <c r="L1574" s="6">
        <f>tbl_Sales[[#This Row],[Price_per_Unit]]*tbl_Sales[[#This Row],[Quantity]]</f>
        <v>188.36</v>
      </c>
      <c r="M1574" s="6">
        <f>tbl_Sales[[#This Row],[Cost_per_Unit]]*tbl_Sales[[#This Row],[Quantity]]</f>
        <v>9.18</v>
      </c>
      <c r="N1574" s="6">
        <f>tbl_Sales[[#This Row],[Sales]]-tbl_Sales[[#This Row],[Total_Cost]]</f>
        <v>179.18</v>
      </c>
    </row>
    <row r="1575" spans="1:14">
      <c r="A1575" t="s">
        <v>1579</v>
      </c>
      <c r="B1575" s="4">
        <v>45074</v>
      </c>
      <c r="C1575" t="s">
        <v>7910</v>
      </c>
      <c r="D1575" t="str">
        <f>VLOOKUP(Sales_Data!$C1575,tbl_Customers[],2,FALSE)</f>
        <v>Customer_1149</v>
      </c>
      <c r="E1575" t="str">
        <f>VLOOKUP(tbl_Sales[[#This Row],[Customer_ID]],tbl_Customers[],5,0)</f>
        <v>South</v>
      </c>
      <c r="F1575" t="s">
        <v>8547</v>
      </c>
      <c r="G1575" t="str">
        <f>VLOOKUP(Sales_Data!$F1575,tbl_Products[],2,FALSE)</f>
        <v>Product_7</v>
      </c>
      <c r="H1575" t="str">
        <f>VLOOKUP(tbl_Sales[[#This Row],[Product_ID]],tbl_Products[],3,0)</f>
        <v>Apparel</v>
      </c>
      <c r="I1575">
        <v>4</v>
      </c>
      <c r="J1575" s="10">
        <f>VLOOKUP(tbl_Sales[[#This Row],[Product_ID]],tbl_Products[],4,0)</f>
        <v>48.6</v>
      </c>
      <c r="K1575" s="6">
        <v>57.79</v>
      </c>
      <c r="L1575" s="6">
        <f>tbl_Sales[[#This Row],[Price_per_Unit]]*tbl_Sales[[#This Row],[Quantity]]</f>
        <v>231.16</v>
      </c>
      <c r="M1575" s="6">
        <f>tbl_Sales[[#This Row],[Cost_per_Unit]]*tbl_Sales[[#This Row],[Quantity]]</f>
        <v>194.4</v>
      </c>
      <c r="N1575" s="6">
        <f>tbl_Sales[[#This Row],[Sales]]-tbl_Sales[[#This Row],[Total_Cost]]</f>
        <v>36.759999999999991</v>
      </c>
    </row>
    <row r="1576" spans="1:14">
      <c r="A1576" t="s">
        <v>1580</v>
      </c>
      <c r="B1576" s="4">
        <v>45234</v>
      </c>
      <c r="C1576" t="s">
        <v>7130</v>
      </c>
      <c r="D1576" t="str">
        <f>VLOOKUP(Sales_Data!$C1576,tbl_Customers[],2,FALSE)</f>
        <v>Customer_180</v>
      </c>
      <c r="E1576" t="str">
        <f>VLOOKUP(tbl_Sales[[#This Row],[Customer_ID]],tbl_Customers[],5,0)</f>
        <v>North</v>
      </c>
      <c r="F1576" t="s">
        <v>8527</v>
      </c>
      <c r="G1576" t="str">
        <f>VLOOKUP(Sales_Data!$F1576,tbl_Products[],2,FALSE)</f>
        <v>Product_12</v>
      </c>
      <c r="H1576" t="str">
        <f>VLOOKUP(tbl_Sales[[#This Row],[Product_ID]],tbl_Products[],3,0)</f>
        <v>Toys</v>
      </c>
      <c r="I1576">
        <v>8</v>
      </c>
      <c r="J1576" s="10">
        <f>VLOOKUP(tbl_Sales[[#This Row],[Product_ID]],tbl_Products[],4,0)</f>
        <v>8.02</v>
      </c>
      <c r="K1576" s="6">
        <v>49.23</v>
      </c>
      <c r="L1576" s="6">
        <f>tbl_Sales[[#This Row],[Price_per_Unit]]*tbl_Sales[[#This Row],[Quantity]]</f>
        <v>393.84</v>
      </c>
      <c r="M1576" s="6">
        <f>tbl_Sales[[#This Row],[Cost_per_Unit]]*tbl_Sales[[#This Row],[Quantity]]</f>
        <v>64.16</v>
      </c>
      <c r="N1576" s="6">
        <f>tbl_Sales[[#This Row],[Sales]]-tbl_Sales[[#This Row],[Total_Cost]]</f>
        <v>329.67999999999995</v>
      </c>
    </row>
    <row r="1577" spans="1:14">
      <c r="A1577" t="s">
        <v>1581</v>
      </c>
      <c r="B1577" s="4">
        <v>45086</v>
      </c>
      <c r="C1577" t="s">
        <v>8002</v>
      </c>
      <c r="D1577" t="str">
        <f>VLOOKUP(Sales_Data!$C1577,tbl_Customers[],2,FALSE)</f>
        <v>Customer_442</v>
      </c>
      <c r="E1577" t="str">
        <f>VLOOKUP(tbl_Sales[[#This Row],[Customer_ID]],tbl_Customers[],5,0)</f>
        <v>South</v>
      </c>
      <c r="F1577" t="s">
        <v>8536</v>
      </c>
      <c r="G1577" t="str">
        <f>VLOOKUP(Sales_Data!$F1577,tbl_Products[],2,FALSE)</f>
        <v>Product_40</v>
      </c>
      <c r="H1577" t="str">
        <f>VLOOKUP(tbl_Sales[[#This Row],[Product_ID]],tbl_Products[],3,0)</f>
        <v>Health</v>
      </c>
      <c r="I1577">
        <v>7</v>
      </c>
      <c r="J1577" s="10">
        <f>VLOOKUP(tbl_Sales[[#This Row],[Product_ID]],tbl_Products[],4,0)</f>
        <v>30.96</v>
      </c>
      <c r="K1577" s="6">
        <v>16.46</v>
      </c>
      <c r="L1577" s="6">
        <f>tbl_Sales[[#This Row],[Price_per_Unit]]*tbl_Sales[[#This Row],[Quantity]]</f>
        <v>115.22</v>
      </c>
      <c r="M1577" s="6">
        <f>tbl_Sales[[#This Row],[Cost_per_Unit]]*tbl_Sales[[#This Row],[Quantity]]</f>
        <v>216.72</v>
      </c>
      <c r="N1577" s="6">
        <f>tbl_Sales[[#This Row],[Sales]]-tbl_Sales[[#This Row],[Total_Cost]]</f>
        <v>-101.5</v>
      </c>
    </row>
    <row r="1578" spans="1:14">
      <c r="A1578" t="s">
        <v>1582</v>
      </c>
      <c r="B1578" s="4">
        <v>45107</v>
      </c>
      <c r="C1578" t="s">
        <v>7710</v>
      </c>
      <c r="D1578" t="str">
        <f>VLOOKUP(Sales_Data!$C1578,tbl_Customers[],2,FALSE)</f>
        <v>Customer_1491</v>
      </c>
      <c r="E1578" t="str">
        <f>VLOOKUP(tbl_Sales[[#This Row],[Customer_ID]],tbl_Customers[],5,0)</f>
        <v>South</v>
      </c>
      <c r="F1578" t="s">
        <v>8503</v>
      </c>
      <c r="G1578" t="str">
        <f>VLOOKUP(Sales_Data!$F1578,tbl_Products[],2,FALSE)</f>
        <v>Product_19</v>
      </c>
      <c r="H1578" t="str">
        <f>VLOOKUP(tbl_Sales[[#This Row],[Product_ID]],tbl_Products[],3,0)</f>
        <v>Apparel</v>
      </c>
      <c r="I1578">
        <v>8</v>
      </c>
      <c r="J1578" s="10">
        <f>VLOOKUP(tbl_Sales[[#This Row],[Product_ID]],tbl_Products[],4,0)</f>
        <v>41.78</v>
      </c>
      <c r="K1578" s="6">
        <v>97.23</v>
      </c>
      <c r="L1578" s="6">
        <f>tbl_Sales[[#This Row],[Price_per_Unit]]*tbl_Sales[[#This Row],[Quantity]]</f>
        <v>777.84</v>
      </c>
      <c r="M1578" s="6">
        <f>tbl_Sales[[#This Row],[Cost_per_Unit]]*tbl_Sales[[#This Row],[Quantity]]</f>
        <v>334.24</v>
      </c>
      <c r="N1578" s="6">
        <f>tbl_Sales[[#This Row],[Sales]]-tbl_Sales[[#This Row],[Total_Cost]]</f>
        <v>443.6</v>
      </c>
    </row>
    <row r="1579" spans="1:14">
      <c r="A1579" t="s">
        <v>1583</v>
      </c>
      <c r="B1579" s="4">
        <v>44980</v>
      </c>
      <c r="C1579" t="s">
        <v>7946</v>
      </c>
      <c r="D1579" t="str">
        <f>VLOOKUP(Sales_Data!$C1579,tbl_Customers[],2,FALSE)</f>
        <v>Customer_910</v>
      </c>
      <c r="E1579" t="str">
        <f>VLOOKUP(tbl_Sales[[#This Row],[Customer_ID]],tbl_Customers[],5,0)</f>
        <v>North</v>
      </c>
      <c r="F1579" t="s">
        <v>8509</v>
      </c>
      <c r="G1579" t="str">
        <f>VLOOKUP(Sales_Data!$F1579,tbl_Products[],2,FALSE)</f>
        <v>Product_45</v>
      </c>
      <c r="H1579" t="str">
        <f>VLOOKUP(tbl_Sales[[#This Row],[Product_ID]],tbl_Products[],3,0)</f>
        <v>Home Goods</v>
      </c>
      <c r="I1579">
        <v>8</v>
      </c>
      <c r="J1579" s="10">
        <f>VLOOKUP(tbl_Sales[[#This Row],[Product_ID]],tbl_Products[],4,0)</f>
        <v>47.88</v>
      </c>
      <c r="K1579" s="6">
        <v>96.95</v>
      </c>
      <c r="L1579" s="6">
        <f>tbl_Sales[[#This Row],[Price_per_Unit]]*tbl_Sales[[#This Row],[Quantity]]</f>
        <v>775.6</v>
      </c>
      <c r="M1579" s="6">
        <f>tbl_Sales[[#This Row],[Cost_per_Unit]]*tbl_Sales[[#This Row],[Quantity]]</f>
        <v>383.04</v>
      </c>
      <c r="N1579" s="6">
        <f>tbl_Sales[[#This Row],[Sales]]-tbl_Sales[[#This Row],[Total_Cost]]</f>
        <v>392.56</v>
      </c>
    </row>
    <row r="1580" spans="1:14">
      <c r="A1580" t="s">
        <v>1584</v>
      </c>
      <c r="B1580" s="4">
        <v>45222</v>
      </c>
      <c r="C1580" t="s">
        <v>7523</v>
      </c>
      <c r="D1580" t="str">
        <f>VLOOKUP(Sales_Data!$C1580,tbl_Customers[],2,FALSE)</f>
        <v>Customer_852</v>
      </c>
      <c r="E1580" t="str">
        <f>VLOOKUP(tbl_Sales[[#This Row],[Customer_ID]],tbl_Customers[],5,0)</f>
        <v>South</v>
      </c>
      <c r="F1580" t="s">
        <v>8513</v>
      </c>
      <c r="G1580" t="str">
        <f>VLOOKUP(Sales_Data!$F1580,tbl_Products[],2,FALSE)</f>
        <v>Product_59</v>
      </c>
      <c r="H1580" t="str">
        <f>VLOOKUP(tbl_Sales[[#This Row],[Product_ID]],tbl_Products[],3,0)</f>
        <v>Home Goods</v>
      </c>
      <c r="I1580">
        <v>7</v>
      </c>
      <c r="J1580" s="10">
        <f>VLOOKUP(tbl_Sales[[#This Row],[Product_ID]],tbl_Products[],4,0)</f>
        <v>40.85</v>
      </c>
      <c r="K1580" s="6">
        <v>79.989999999999995</v>
      </c>
      <c r="L1580" s="6">
        <f>tbl_Sales[[#This Row],[Price_per_Unit]]*tbl_Sales[[#This Row],[Quantity]]</f>
        <v>559.92999999999995</v>
      </c>
      <c r="M1580" s="6">
        <f>tbl_Sales[[#This Row],[Cost_per_Unit]]*tbl_Sales[[#This Row],[Quantity]]</f>
        <v>285.95</v>
      </c>
      <c r="N1580" s="6">
        <f>tbl_Sales[[#This Row],[Sales]]-tbl_Sales[[#This Row],[Total_Cost]]</f>
        <v>273.97999999999996</v>
      </c>
    </row>
    <row r="1581" spans="1:14">
      <c r="A1581" t="s">
        <v>1585</v>
      </c>
      <c r="B1581" s="4">
        <v>45186</v>
      </c>
      <c r="C1581" t="s">
        <v>8003</v>
      </c>
      <c r="D1581" t="str">
        <f>VLOOKUP(Sales_Data!$C1581,tbl_Customers[],2,FALSE)</f>
        <v>Customer_907</v>
      </c>
      <c r="E1581" t="str">
        <f>VLOOKUP(tbl_Sales[[#This Row],[Customer_ID]],tbl_Customers[],5,0)</f>
        <v>South</v>
      </c>
      <c r="F1581" t="s">
        <v>8534</v>
      </c>
      <c r="G1581" t="str">
        <f>VLOOKUP(Sales_Data!$F1581,tbl_Products[],2,FALSE)</f>
        <v>Product_51</v>
      </c>
      <c r="H1581" t="str">
        <f>VLOOKUP(tbl_Sales[[#This Row],[Product_ID]],tbl_Products[],3,0)</f>
        <v>Electronics</v>
      </c>
      <c r="I1581">
        <v>9</v>
      </c>
      <c r="J1581" s="10">
        <f>VLOOKUP(tbl_Sales[[#This Row],[Product_ID]],tbl_Products[],4,0)</f>
        <v>45.1</v>
      </c>
      <c r="K1581" s="6">
        <v>80.150000000000006</v>
      </c>
      <c r="L1581" s="6">
        <f>tbl_Sales[[#This Row],[Price_per_Unit]]*tbl_Sales[[#This Row],[Quantity]]</f>
        <v>721.35</v>
      </c>
      <c r="M1581" s="6">
        <f>tbl_Sales[[#This Row],[Cost_per_Unit]]*tbl_Sales[[#This Row],[Quantity]]</f>
        <v>405.90000000000003</v>
      </c>
      <c r="N1581" s="6">
        <f>tbl_Sales[[#This Row],[Sales]]-tbl_Sales[[#This Row],[Total_Cost]]</f>
        <v>315.45</v>
      </c>
    </row>
    <row r="1582" spans="1:14">
      <c r="A1582" t="s">
        <v>1586</v>
      </c>
      <c r="B1582" s="4">
        <v>45035</v>
      </c>
      <c r="C1582" t="s">
        <v>7082</v>
      </c>
      <c r="D1582" t="str">
        <f>VLOOKUP(Sales_Data!$C1582,tbl_Customers[],2,FALSE)</f>
        <v>Customer_592</v>
      </c>
      <c r="E1582" t="str">
        <f>VLOOKUP(tbl_Sales[[#This Row],[Customer_ID]],tbl_Customers[],5,0)</f>
        <v>South</v>
      </c>
      <c r="F1582" t="s">
        <v>8502</v>
      </c>
      <c r="G1582" t="str">
        <f>VLOOKUP(Sales_Data!$F1582,tbl_Products[],2,FALSE)</f>
        <v>Product_22</v>
      </c>
      <c r="H1582" t="str">
        <f>VLOOKUP(tbl_Sales[[#This Row],[Product_ID]],tbl_Products[],3,0)</f>
        <v>Electronics</v>
      </c>
      <c r="I1582">
        <v>9</v>
      </c>
      <c r="J1582" s="10">
        <f>VLOOKUP(tbl_Sales[[#This Row],[Product_ID]],tbl_Products[],4,0)</f>
        <v>38.15</v>
      </c>
      <c r="K1582" s="6">
        <v>54.49</v>
      </c>
      <c r="L1582" s="6">
        <f>tbl_Sales[[#This Row],[Price_per_Unit]]*tbl_Sales[[#This Row],[Quantity]]</f>
        <v>490.41</v>
      </c>
      <c r="M1582" s="6">
        <f>tbl_Sales[[#This Row],[Cost_per_Unit]]*tbl_Sales[[#This Row],[Quantity]]</f>
        <v>343.34999999999997</v>
      </c>
      <c r="N1582" s="6">
        <f>tbl_Sales[[#This Row],[Sales]]-tbl_Sales[[#This Row],[Total_Cost]]</f>
        <v>147.06000000000006</v>
      </c>
    </row>
    <row r="1583" spans="1:14">
      <c r="A1583" t="s">
        <v>1587</v>
      </c>
      <c r="B1583" s="4">
        <v>45006</v>
      </c>
      <c r="C1583" t="s">
        <v>7047</v>
      </c>
      <c r="D1583" t="str">
        <f>VLOOKUP(Sales_Data!$C1583,tbl_Customers[],2,FALSE)</f>
        <v>Customer_336</v>
      </c>
      <c r="E1583" t="str">
        <f>VLOOKUP(tbl_Sales[[#This Row],[Customer_ID]],tbl_Customers[],5,0)</f>
        <v>East</v>
      </c>
      <c r="F1583" t="s">
        <v>8513</v>
      </c>
      <c r="G1583" t="str">
        <f>VLOOKUP(Sales_Data!$F1583,tbl_Products[],2,FALSE)</f>
        <v>Product_59</v>
      </c>
      <c r="H1583" t="str">
        <f>VLOOKUP(tbl_Sales[[#This Row],[Product_ID]],tbl_Products[],3,0)</f>
        <v>Home Goods</v>
      </c>
      <c r="I1583">
        <v>6</v>
      </c>
      <c r="J1583" s="10">
        <f>VLOOKUP(tbl_Sales[[#This Row],[Product_ID]],tbl_Products[],4,0)</f>
        <v>40.85</v>
      </c>
      <c r="K1583" s="6">
        <v>24.49</v>
      </c>
      <c r="L1583" s="6">
        <f>tbl_Sales[[#This Row],[Price_per_Unit]]*tbl_Sales[[#This Row],[Quantity]]</f>
        <v>146.94</v>
      </c>
      <c r="M1583" s="6">
        <f>tbl_Sales[[#This Row],[Cost_per_Unit]]*tbl_Sales[[#This Row],[Quantity]]</f>
        <v>245.10000000000002</v>
      </c>
      <c r="N1583" s="6">
        <f>tbl_Sales[[#This Row],[Sales]]-tbl_Sales[[#This Row],[Total_Cost]]</f>
        <v>-98.160000000000025</v>
      </c>
    </row>
    <row r="1584" spans="1:14">
      <c r="A1584" t="s">
        <v>1588</v>
      </c>
      <c r="B1584" s="4">
        <v>45263</v>
      </c>
      <c r="C1584" t="s">
        <v>7710</v>
      </c>
      <c r="D1584" t="str">
        <f>VLOOKUP(Sales_Data!$C1584,tbl_Customers[],2,FALSE)</f>
        <v>Customer_1491</v>
      </c>
      <c r="E1584" t="str">
        <f>VLOOKUP(tbl_Sales[[#This Row],[Customer_ID]],tbl_Customers[],5,0)</f>
        <v>South</v>
      </c>
      <c r="F1584" t="s">
        <v>8548</v>
      </c>
      <c r="G1584" t="str">
        <f>VLOOKUP(Sales_Data!$F1584,tbl_Products[],2,FALSE)</f>
        <v>Product_1</v>
      </c>
      <c r="H1584" t="str">
        <f>VLOOKUP(tbl_Sales[[#This Row],[Product_ID]],tbl_Products[],3,0)</f>
        <v>Apparel</v>
      </c>
      <c r="I1584">
        <v>6</v>
      </c>
      <c r="J1584" s="10">
        <f>VLOOKUP(tbl_Sales[[#This Row],[Product_ID]],tbl_Products[],4,0)</f>
        <v>21.45</v>
      </c>
      <c r="K1584" s="6">
        <v>49.83</v>
      </c>
      <c r="L1584" s="6">
        <f>tbl_Sales[[#This Row],[Price_per_Unit]]*tbl_Sales[[#This Row],[Quantity]]</f>
        <v>298.98</v>
      </c>
      <c r="M1584" s="6">
        <f>tbl_Sales[[#This Row],[Cost_per_Unit]]*tbl_Sales[[#This Row],[Quantity]]</f>
        <v>128.69999999999999</v>
      </c>
      <c r="N1584" s="6">
        <f>tbl_Sales[[#This Row],[Sales]]-tbl_Sales[[#This Row],[Total_Cost]]</f>
        <v>170.28000000000003</v>
      </c>
    </row>
    <row r="1585" spans="1:14">
      <c r="A1585" t="s">
        <v>1589</v>
      </c>
      <c r="B1585" s="4">
        <v>45173</v>
      </c>
      <c r="C1585" t="s">
        <v>7528</v>
      </c>
      <c r="D1585" t="str">
        <f>VLOOKUP(Sales_Data!$C1585,tbl_Customers[],2,FALSE)</f>
        <v>Customer_869</v>
      </c>
      <c r="E1585" t="str">
        <f>VLOOKUP(tbl_Sales[[#This Row],[Customer_ID]],tbl_Customers[],5,0)</f>
        <v>West</v>
      </c>
      <c r="F1585" t="s">
        <v>8503</v>
      </c>
      <c r="G1585" t="str">
        <f>VLOOKUP(Sales_Data!$F1585,tbl_Products[],2,FALSE)</f>
        <v>Product_19</v>
      </c>
      <c r="H1585" t="str">
        <f>VLOOKUP(tbl_Sales[[#This Row],[Product_ID]],tbl_Products[],3,0)</f>
        <v>Apparel</v>
      </c>
      <c r="I1585">
        <v>1</v>
      </c>
      <c r="J1585" s="10">
        <f>VLOOKUP(tbl_Sales[[#This Row],[Product_ID]],tbl_Products[],4,0)</f>
        <v>41.78</v>
      </c>
      <c r="K1585" s="6">
        <v>51.63</v>
      </c>
      <c r="L1585" s="6">
        <f>tbl_Sales[[#This Row],[Price_per_Unit]]*tbl_Sales[[#This Row],[Quantity]]</f>
        <v>51.63</v>
      </c>
      <c r="M1585" s="6">
        <f>tbl_Sales[[#This Row],[Cost_per_Unit]]*tbl_Sales[[#This Row],[Quantity]]</f>
        <v>41.78</v>
      </c>
      <c r="N1585" s="6">
        <f>tbl_Sales[[#This Row],[Sales]]-tbl_Sales[[#This Row],[Total_Cost]]</f>
        <v>9.8500000000000014</v>
      </c>
    </row>
    <row r="1586" spans="1:14">
      <c r="A1586" t="s">
        <v>1590</v>
      </c>
      <c r="B1586" s="4">
        <v>45041</v>
      </c>
      <c r="C1586" t="s">
        <v>7979</v>
      </c>
      <c r="D1586" t="str">
        <f>VLOOKUP(Sales_Data!$C1586,tbl_Customers[],2,FALSE)</f>
        <v>Customer_1493</v>
      </c>
      <c r="E1586" t="str">
        <f>VLOOKUP(tbl_Sales[[#This Row],[Customer_ID]],tbl_Customers[],5,0)</f>
        <v>East</v>
      </c>
      <c r="F1586" t="s">
        <v>8550</v>
      </c>
      <c r="G1586" t="str">
        <f>VLOOKUP(Sales_Data!$F1586,tbl_Products[],2,FALSE)</f>
        <v>Product_26</v>
      </c>
      <c r="H1586" t="str">
        <f>VLOOKUP(tbl_Sales[[#This Row],[Product_ID]],tbl_Products[],3,0)</f>
        <v>Health</v>
      </c>
      <c r="I1586">
        <v>8</v>
      </c>
      <c r="J1586" s="10">
        <f>VLOOKUP(tbl_Sales[[#This Row],[Product_ID]],tbl_Products[],4,0)</f>
        <v>31.77</v>
      </c>
      <c r="K1586" s="6">
        <v>45.46</v>
      </c>
      <c r="L1586" s="6">
        <f>tbl_Sales[[#This Row],[Price_per_Unit]]*tbl_Sales[[#This Row],[Quantity]]</f>
        <v>363.68</v>
      </c>
      <c r="M1586" s="6">
        <f>tbl_Sales[[#This Row],[Cost_per_Unit]]*tbl_Sales[[#This Row],[Quantity]]</f>
        <v>254.16</v>
      </c>
      <c r="N1586" s="6">
        <f>tbl_Sales[[#This Row],[Sales]]-tbl_Sales[[#This Row],[Total_Cost]]</f>
        <v>109.52000000000001</v>
      </c>
    </row>
    <row r="1587" spans="1:14">
      <c r="A1587" t="s">
        <v>1591</v>
      </c>
      <c r="B1587" s="4">
        <v>44982</v>
      </c>
      <c r="C1587" t="s">
        <v>8004</v>
      </c>
      <c r="D1587" t="str">
        <f>VLOOKUP(Sales_Data!$C1587,tbl_Customers[],2,FALSE)</f>
        <v>Customer_849</v>
      </c>
      <c r="E1587" t="str">
        <f>VLOOKUP(tbl_Sales[[#This Row],[Customer_ID]],tbl_Customers[],5,0)</f>
        <v>South</v>
      </c>
      <c r="F1587" t="s">
        <v>8532</v>
      </c>
      <c r="G1587" t="str">
        <f>VLOOKUP(Sales_Data!$F1587,tbl_Products[],2,FALSE)</f>
        <v>Product_23</v>
      </c>
      <c r="H1587" t="str">
        <f>VLOOKUP(tbl_Sales[[#This Row],[Product_ID]],tbl_Products[],3,0)</f>
        <v>Apparel</v>
      </c>
      <c r="I1587">
        <v>4</v>
      </c>
      <c r="J1587" s="10">
        <f>VLOOKUP(tbl_Sales[[#This Row],[Product_ID]],tbl_Products[],4,0)</f>
        <v>2.85</v>
      </c>
      <c r="K1587" s="6">
        <v>55.23</v>
      </c>
      <c r="L1587" s="6">
        <f>tbl_Sales[[#This Row],[Price_per_Unit]]*tbl_Sales[[#This Row],[Quantity]]</f>
        <v>220.92</v>
      </c>
      <c r="M1587" s="6">
        <f>tbl_Sales[[#This Row],[Cost_per_Unit]]*tbl_Sales[[#This Row],[Quantity]]</f>
        <v>11.4</v>
      </c>
      <c r="N1587" s="6">
        <f>tbl_Sales[[#This Row],[Sales]]-tbl_Sales[[#This Row],[Total_Cost]]</f>
        <v>209.51999999999998</v>
      </c>
    </row>
    <row r="1588" spans="1:14">
      <c r="A1588" t="s">
        <v>1592</v>
      </c>
      <c r="B1588" s="4">
        <v>45106</v>
      </c>
      <c r="C1588" t="s">
        <v>7981</v>
      </c>
      <c r="D1588" t="str">
        <f>VLOOKUP(Sales_Data!$C1588,tbl_Customers[],2,FALSE)</f>
        <v>Customer_286</v>
      </c>
      <c r="E1588" t="str">
        <f>VLOOKUP(tbl_Sales[[#This Row],[Customer_ID]],tbl_Customers[],5,0)</f>
        <v>East</v>
      </c>
      <c r="F1588" t="s">
        <v>8505</v>
      </c>
      <c r="G1588" t="str">
        <f>VLOOKUP(Sales_Data!$F1588,tbl_Products[],2,FALSE)</f>
        <v>Product_39</v>
      </c>
      <c r="H1588" t="str">
        <f>VLOOKUP(tbl_Sales[[#This Row],[Product_ID]],tbl_Products[],3,0)</f>
        <v>Toys</v>
      </c>
      <c r="I1588">
        <v>5</v>
      </c>
      <c r="J1588" s="10">
        <f>VLOOKUP(tbl_Sales[[#This Row],[Product_ID]],tbl_Products[],4,0)</f>
        <v>32.950000000000003</v>
      </c>
      <c r="K1588" s="6">
        <v>12.11</v>
      </c>
      <c r="L1588" s="6">
        <f>tbl_Sales[[#This Row],[Price_per_Unit]]*tbl_Sales[[#This Row],[Quantity]]</f>
        <v>60.55</v>
      </c>
      <c r="M1588" s="6">
        <f>tbl_Sales[[#This Row],[Cost_per_Unit]]*tbl_Sales[[#This Row],[Quantity]]</f>
        <v>164.75</v>
      </c>
      <c r="N1588" s="6">
        <f>tbl_Sales[[#This Row],[Sales]]-tbl_Sales[[#This Row],[Total_Cost]]</f>
        <v>-104.2</v>
      </c>
    </row>
    <row r="1589" spans="1:14">
      <c r="A1589" t="s">
        <v>1593</v>
      </c>
      <c r="B1589" s="4">
        <v>45211</v>
      </c>
      <c r="C1589" t="s">
        <v>8005</v>
      </c>
      <c r="D1589" t="str">
        <f>VLOOKUP(Sales_Data!$C1589,tbl_Customers[],2,FALSE)</f>
        <v>Customer_1203</v>
      </c>
      <c r="E1589" t="str">
        <f>VLOOKUP(tbl_Sales[[#This Row],[Customer_ID]],tbl_Customers[],5,0)</f>
        <v>East</v>
      </c>
      <c r="F1589" t="s">
        <v>8536</v>
      </c>
      <c r="G1589" t="str">
        <f>VLOOKUP(Sales_Data!$F1589,tbl_Products[],2,FALSE)</f>
        <v>Product_40</v>
      </c>
      <c r="H1589" t="str">
        <f>VLOOKUP(tbl_Sales[[#This Row],[Product_ID]],tbl_Products[],3,0)</f>
        <v>Health</v>
      </c>
      <c r="I1589">
        <v>2</v>
      </c>
      <c r="J1589" s="10">
        <f>VLOOKUP(tbl_Sales[[#This Row],[Product_ID]],tbl_Products[],4,0)</f>
        <v>30.96</v>
      </c>
      <c r="K1589" s="6">
        <v>64.510000000000005</v>
      </c>
      <c r="L1589" s="6">
        <f>tbl_Sales[[#This Row],[Price_per_Unit]]*tbl_Sales[[#This Row],[Quantity]]</f>
        <v>129.02000000000001</v>
      </c>
      <c r="M1589" s="6">
        <f>tbl_Sales[[#This Row],[Cost_per_Unit]]*tbl_Sales[[#This Row],[Quantity]]</f>
        <v>61.92</v>
      </c>
      <c r="N1589" s="6">
        <f>tbl_Sales[[#This Row],[Sales]]-tbl_Sales[[#This Row],[Total_Cost]]</f>
        <v>67.100000000000009</v>
      </c>
    </row>
    <row r="1590" spans="1:14">
      <c r="A1590" t="s">
        <v>1594</v>
      </c>
      <c r="B1590" s="4">
        <v>45115</v>
      </c>
      <c r="C1590" t="s">
        <v>8006</v>
      </c>
      <c r="D1590" t="str">
        <f>VLOOKUP(Sales_Data!$C1590,tbl_Customers[],2,FALSE)</f>
        <v>Customer_1225</v>
      </c>
      <c r="E1590" t="str">
        <f>VLOOKUP(tbl_Sales[[#This Row],[Customer_ID]],tbl_Customers[],5,0)</f>
        <v>North</v>
      </c>
      <c r="F1590" t="s">
        <v>8551</v>
      </c>
      <c r="G1590" t="str">
        <f>VLOOKUP(Sales_Data!$F1590,tbl_Products[],2,FALSE)</f>
        <v>Product_11</v>
      </c>
      <c r="H1590" t="str">
        <f>VLOOKUP(tbl_Sales[[#This Row],[Product_ID]],tbl_Products[],3,0)</f>
        <v>Health</v>
      </c>
      <c r="I1590">
        <v>6</v>
      </c>
      <c r="J1590" s="10">
        <f>VLOOKUP(tbl_Sales[[#This Row],[Product_ID]],tbl_Products[],4,0)</f>
        <v>11.76</v>
      </c>
      <c r="K1590" s="6">
        <v>37.46</v>
      </c>
      <c r="L1590" s="6">
        <f>tbl_Sales[[#This Row],[Price_per_Unit]]*tbl_Sales[[#This Row],[Quantity]]</f>
        <v>224.76</v>
      </c>
      <c r="M1590" s="6">
        <f>tbl_Sales[[#This Row],[Cost_per_Unit]]*tbl_Sales[[#This Row],[Quantity]]</f>
        <v>70.56</v>
      </c>
      <c r="N1590" s="6">
        <f>tbl_Sales[[#This Row],[Sales]]-tbl_Sales[[#This Row],[Total_Cost]]</f>
        <v>154.19999999999999</v>
      </c>
    </row>
    <row r="1591" spans="1:14">
      <c r="A1591" t="s">
        <v>1595</v>
      </c>
      <c r="B1591" s="4">
        <v>44985</v>
      </c>
      <c r="C1591" t="s">
        <v>7367</v>
      </c>
      <c r="D1591" t="str">
        <f>VLOOKUP(Sales_Data!$C1591,tbl_Customers[],2,FALSE)</f>
        <v>Customer_177</v>
      </c>
      <c r="E1591" t="str">
        <f>VLOOKUP(tbl_Sales[[#This Row],[Customer_ID]],tbl_Customers[],5,0)</f>
        <v>West</v>
      </c>
      <c r="F1591" t="s">
        <v>8558</v>
      </c>
      <c r="G1591" t="str">
        <f>VLOOKUP(Sales_Data!$F1591,tbl_Products[],2,FALSE)</f>
        <v>Product_24</v>
      </c>
      <c r="H1591" t="str">
        <f>VLOOKUP(tbl_Sales[[#This Row],[Product_ID]],tbl_Products[],3,0)</f>
        <v>Apparel</v>
      </c>
      <c r="I1591">
        <v>1</v>
      </c>
      <c r="J1591" s="10">
        <f>VLOOKUP(tbl_Sales[[#This Row],[Product_ID]],tbl_Products[],4,0)</f>
        <v>47.62</v>
      </c>
      <c r="K1591" s="6">
        <v>29.9</v>
      </c>
      <c r="L1591" s="6">
        <f>tbl_Sales[[#This Row],[Price_per_Unit]]*tbl_Sales[[#This Row],[Quantity]]</f>
        <v>29.9</v>
      </c>
      <c r="M1591" s="6">
        <f>tbl_Sales[[#This Row],[Cost_per_Unit]]*tbl_Sales[[#This Row],[Quantity]]</f>
        <v>47.62</v>
      </c>
      <c r="N1591" s="6">
        <f>tbl_Sales[[#This Row],[Sales]]-tbl_Sales[[#This Row],[Total_Cost]]</f>
        <v>-17.72</v>
      </c>
    </row>
    <row r="1592" spans="1:14">
      <c r="A1592" t="s">
        <v>1596</v>
      </c>
      <c r="B1592" s="4">
        <v>45069</v>
      </c>
      <c r="C1592" t="s">
        <v>7395</v>
      </c>
      <c r="D1592" t="str">
        <f>VLOOKUP(Sales_Data!$C1592,tbl_Customers[],2,FALSE)</f>
        <v>Customer_295</v>
      </c>
      <c r="E1592" t="str">
        <f>VLOOKUP(tbl_Sales[[#This Row],[Customer_ID]],tbl_Customers[],5,0)</f>
        <v>East</v>
      </c>
      <c r="F1592" t="s">
        <v>8565</v>
      </c>
      <c r="G1592" t="str">
        <f>VLOOKUP(Sales_Data!$F1592,tbl_Products[],2,FALSE)</f>
        <v>Product_31</v>
      </c>
      <c r="H1592" t="str">
        <f>VLOOKUP(tbl_Sales[[#This Row],[Product_ID]],tbl_Products[],3,0)</f>
        <v>Apparel</v>
      </c>
      <c r="I1592">
        <v>8</v>
      </c>
      <c r="J1592" s="10">
        <f>VLOOKUP(tbl_Sales[[#This Row],[Product_ID]],tbl_Products[],4,0)</f>
        <v>3.66</v>
      </c>
      <c r="K1592" s="6">
        <v>20.84</v>
      </c>
      <c r="L1592" s="6">
        <f>tbl_Sales[[#This Row],[Price_per_Unit]]*tbl_Sales[[#This Row],[Quantity]]</f>
        <v>166.72</v>
      </c>
      <c r="M1592" s="6">
        <f>tbl_Sales[[#This Row],[Cost_per_Unit]]*tbl_Sales[[#This Row],[Quantity]]</f>
        <v>29.28</v>
      </c>
      <c r="N1592" s="6">
        <f>tbl_Sales[[#This Row],[Sales]]-tbl_Sales[[#This Row],[Total_Cost]]</f>
        <v>137.44</v>
      </c>
    </row>
    <row r="1593" spans="1:14">
      <c r="A1593" t="s">
        <v>1597</v>
      </c>
      <c r="B1593" s="4">
        <v>45220</v>
      </c>
      <c r="C1593" t="s">
        <v>7115</v>
      </c>
      <c r="D1593" t="str">
        <f>VLOOKUP(Sales_Data!$C1593,tbl_Customers[],2,FALSE)</f>
        <v>Customer_426</v>
      </c>
      <c r="E1593" t="str">
        <f>VLOOKUP(tbl_Sales[[#This Row],[Customer_ID]],tbl_Customers[],5,0)</f>
        <v>South</v>
      </c>
      <c r="F1593" t="s">
        <v>8526</v>
      </c>
      <c r="G1593" t="str">
        <f>VLOOKUP(Sales_Data!$F1593,tbl_Products[],2,FALSE)</f>
        <v>Product_27</v>
      </c>
      <c r="H1593" t="str">
        <f>VLOOKUP(tbl_Sales[[#This Row],[Product_ID]],tbl_Products[],3,0)</f>
        <v>Home Goods</v>
      </c>
      <c r="I1593">
        <v>1</v>
      </c>
      <c r="J1593" s="10">
        <f>VLOOKUP(tbl_Sales[[#This Row],[Product_ID]],tbl_Products[],4,0)</f>
        <v>35.53</v>
      </c>
      <c r="K1593" s="6">
        <v>46.23</v>
      </c>
      <c r="L1593" s="6">
        <f>tbl_Sales[[#This Row],[Price_per_Unit]]*tbl_Sales[[#This Row],[Quantity]]</f>
        <v>46.23</v>
      </c>
      <c r="M1593" s="6">
        <f>tbl_Sales[[#This Row],[Cost_per_Unit]]*tbl_Sales[[#This Row],[Quantity]]</f>
        <v>35.53</v>
      </c>
      <c r="N1593" s="6">
        <f>tbl_Sales[[#This Row],[Sales]]-tbl_Sales[[#This Row],[Total_Cost]]</f>
        <v>10.699999999999996</v>
      </c>
    </row>
    <row r="1594" spans="1:14">
      <c r="A1594" t="s">
        <v>1598</v>
      </c>
      <c r="B1594" s="4">
        <v>45042</v>
      </c>
      <c r="C1594" t="s">
        <v>8007</v>
      </c>
      <c r="D1594" t="str">
        <f>VLOOKUP(Sales_Data!$C1594,tbl_Customers[],2,FALSE)</f>
        <v>Customer_622</v>
      </c>
      <c r="E1594" t="str">
        <f>VLOOKUP(tbl_Sales[[#This Row],[Customer_ID]],tbl_Customers[],5,0)</f>
        <v>North</v>
      </c>
      <c r="F1594" t="s">
        <v>8525</v>
      </c>
      <c r="G1594" t="str">
        <f>VLOOKUP(Sales_Data!$F1594,tbl_Products[],2,FALSE)</f>
        <v>Product_56</v>
      </c>
      <c r="H1594" t="str">
        <f>VLOOKUP(tbl_Sales[[#This Row],[Product_ID]],tbl_Products[],3,0)</f>
        <v>Apparel</v>
      </c>
      <c r="I1594">
        <v>9</v>
      </c>
      <c r="J1594" s="10">
        <f>VLOOKUP(tbl_Sales[[#This Row],[Product_ID]],tbl_Products[],4,0)</f>
        <v>3.21</v>
      </c>
      <c r="K1594" s="6">
        <v>7.19</v>
      </c>
      <c r="L1594" s="6">
        <f>tbl_Sales[[#This Row],[Price_per_Unit]]*tbl_Sales[[#This Row],[Quantity]]</f>
        <v>64.710000000000008</v>
      </c>
      <c r="M1594" s="6">
        <f>tbl_Sales[[#This Row],[Cost_per_Unit]]*tbl_Sales[[#This Row],[Quantity]]</f>
        <v>28.89</v>
      </c>
      <c r="N1594" s="6">
        <f>tbl_Sales[[#This Row],[Sales]]-tbl_Sales[[#This Row],[Total_Cost]]</f>
        <v>35.820000000000007</v>
      </c>
    </row>
    <row r="1595" spans="1:14">
      <c r="A1595" t="s">
        <v>1599</v>
      </c>
      <c r="B1595" s="4">
        <v>45146</v>
      </c>
      <c r="C1595" t="s">
        <v>7507</v>
      </c>
      <c r="D1595" t="str">
        <f>VLOOKUP(Sales_Data!$C1595,tbl_Customers[],2,FALSE)</f>
        <v>Customer_973</v>
      </c>
      <c r="E1595" t="str">
        <f>VLOOKUP(tbl_Sales[[#This Row],[Customer_ID]],tbl_Customers[],5,0)</f>
        <v>West</v>
      </c>
      <c r="F1595" t="s">
        <v>8527</v>
      </c>
      <c r="G1595" t="str">
        <f>VLOOKUP(Sales_Data!$F1595,tbl_Products[],2,FALSE)</f>
        <v>Product_12</v>
      </c>
      <c r="H1595" t="str">
        <f>VLOOKUP(tbl_Sales[[#This Row],[Product_ID]],tbl_Products[],3,0)</f>
        <v>Toys</v>
      </c>
      <c r="I1595">
        <v>3</v>
      </c>
      <c r="J1595" s="10">
        <f>VLOOKUP(tbl_Sales[[#This Row],[Product_ID]],tbl_Products[],4,0)</f>
        <v>8.02</v>
      </c>
      <c r="K1595" s="6">
        <v>37.880000000000003</v>
      </c>
      <c r="L1595" s="6">
        <f>tbl_Sales[[#This Row],[Price_per_Unit]]*tbl_Sales[[#This Row],[Quantity]]</f>
        <v>113.64000000000001</v>
      </c>
      <c r="M1595" s="6">
        <f>tbl_Sales[[#This Row],[Cost_per_Unit]]*tbl_Sales[[#This Row],[Quantity]]</f>
        <v>24.06</v>
      </c>
      <c r="N1595" s="6">
        <f>tbl_Sales[[#This Row],[Sales]]-tbl_Sales[[#This Row],[Total_Cost]]</f>
        <v>89.580000000000013</v>
      </c>
    </row>
    <row r="1596" spans="1:14">
      <c r="A1596" t="s">
        <v>1600</v>
      </c>
      <c r="B1596" s="4">
        <v>45214</v>
      </c>
      <c r="C1596" t="s">
        <v>7288</v>
      </c>
      <c r="D1596" t="str">
        <f>VLOOKUP(Sales_Data!$C1596,tbl_Customers[],2,FALSE)</f>
        <v>Customer_1076</v>
      </c>
      <c r="E1596" t="str">
        <f>VLOOKUP(tbl_Sales[[#This Row],[Customer_ID]],tbl_Customers[],5,0)</f>
        <v>East</v>
      </c>
      <c r="F1596" t="s">
        <v>8523</v>
      </c>
      <c r="G1596" t="str">
        <f>VLOOKUP(Sales_Data!$F1596,tbl_Products[],2,FALSE)</f>
        <v>Product_32</v>
      </c>
      <c r="H1596" t="str">
        <f>VLOOKUP(tbl_Sales[[#This Row],[Product_ID]],tbl_Products[],3,0)</f>
        <v>Home Goods</v>
      </c>
      <c r="I1596">
        <v>4</v>
      </c>
      <c r="J1596" s="10">
        <f>VLOOKUP(tbl_Sales[[#This Row],[Product_ID]],tbl_Products[],4,0)</f>
        <v>24.03</v>
      </c>
      <c r="K1596" s="6">
        <v>63.01</v>
      </c>
      <c r="L1596" s="6">
        <f>tbl_Sales[[#This Row],[Price_per_Unit]]*tbl_Sales[[#This Row],[Quantity]]</f>
        <v>252.04</v>
      </c>
      <c r="M1596" s="6">
        <f>tbl_Sales[[#This Row],[Cost_per_Unit]]*tbl_Sales[[#This Row],[Quantity]]</f>
        <v>96.12</v>
      </c>
      <c r="N1596" s="6">
        <f>tbl_Sales[[#This Row],[Sales]]-tbl_Sales[[#This Row],[Total_Cost]]</f>
        <v>155.91999999999999</v>
      </c>
    </row>
    <row r="1597" spans="1:14">
      <c r="A1597" t="s">
        <v>1601</v>
      </c>
      <c r="B1597" s="4">
        <v>45245</v>
      </c>
      <c r="C1597" t="s">
        <v>7069</v>
      </c>
      <c r="D1597" t="str">
        <f>VLOOKUP(Sales_Data!$C1597,tbl_Customers[],2,FALSE)</f>
        <v>Customer_687</v>
      </c>
      <c r="E1597" t="str">
        <f>VLOOKUP(tbl_Sales[[#This Row],[Customer_ID]],tbl_Customers[],5,0)</f>
        <v>West</v>
      </c>
      <c r="F1597" t="s">
        <v>8542</v>
      </c>
      <c r="G1597" t="str">
        <f>VLOOKUP(Sales_Data!$F1597,tbl_Products[],2,FALSE)</f>
        <v>Product_20</v>
      </c>
      <c r="H1597" t="str">
        <f>VLOOKUP(tbl_Sales[[#This Row],[Product_ID]],tbl_Products[],3,0)</f>
        <v>Electronics</v>
      </c>
      <c r="I1597">
        <v>9</v>
      </c>
      <c r="J1597" s="10">
        <f>VLOOKUP(tbl_Sales[[#This Row],[Product_ID]],tbl_Products[],4,0)</f>
        <v>19.98</v>
      </c>
      <c r="K1597" s="6">
        <v>18.46</v>
      </c>
      <c r="L1597" s="6">
        <f>tbl_Sales[[#This Row],[Price_per_Unit]]*tbl_Sales[[#This Row],[Quantity]]</f>
        <v>166.14000000000001</v>
      </c>
      <c r="M1597" s="6">
        <f>tbl_Sales[[#This Row],[Cost_per_Unit]]*tbl_Sales[[#This Row],[Quantity]]</f>
        <v>179.82</v>
      </c>
      <c r="N1597" s="6">
        <f>tbl_Sales[[#This Row],[Sales]]-tbl_Sales[[#This Row],[Total_Cost]]</f>
        <v>-13.679999999999978</v>
      </c>
    </row>
    <row r="1598" spans="1:14">
      <c r="A1598" t="s">
        <v>1602</v>
      </c>
      <c r="B1598" s="4">
        <v>45241</v>
      </c>
      <c r="C1598" t="s">
        <v>7262</v>
      </c>
      <c r="D1598" t="str">
        <f>VLOOKUP(Sales_Data!$C1598,tbl_Customers[],2,FALSE)</f>
        <v>Customer_136</v>
      </c>
      <c r="E1598" t="str">
        <f>VLOOKUP(tbl_Sales[[#This Row],[Customer_ID]],tbl_Customers[],5,0)</f>
        <v>North</v>
      </c>
      <c r="F1598" t="s">
        <v>8543</v>
      </c>
      <c r="G1598" t="str">
        <f>VLOOKUP(Sales_Data!$F1598,tbl_Products[],2,FALSE)</f>
        <v>Product_72</v>
      </c>
      <c r="H1598" t="str">
        <f>VLOOKUP(tbl_Sales[[#This Row],[Product_ID]],tbl_Products[],3,0)</f>
        <v>Toys</v>
      </c>
      <c r="I1598">
        <v>6</v>
      </c>
      <c r="J1598" s="10">
        <f>VLOOKUP(tbl_Sales[[#This Row],[Product_ID]],tbl_Products[],4,0)</f>
        <v>23.2</v>
      </c>
      <c r="K1598" s="6">
        <v>8.1</v>
      </c>
      <c r="L1598" s="6">
        <f>tbl_Sales[[#This Row],[Price_per_Unit]]*tbl_Sales[[#This Row],[Quantity]]</f>
        <v>48.599999999999994</v>
      </c>
      <c r="M1598" s="6">
        <f>tbl_Sales[[#This Row],[Cost_per_Unit]]*tbl_Sales[[#This Row],[Quantity]]</f>
        <v>139.19999999999999</v>
      </c>
      <c r="N1598" s="6">
        <f>tbl_Sales[[#This Row],[Sales]]-tbl_Sales[[#This Row],[Total_Cost]]</f>
        <v>-90.6</v>
      </c>
    </row>
    <row r="1599" spans="1:14">
      <c r="A1599" t="s">
        <v>1603</v>
      </c>
      <c r="B1599" s="4">
        <v>45272</v>
      </c>
      <c r="C1599" t="s">
        <v>7425</v>
      </c>
      <c r="D1599" t="str">
        <f>VLOOKUP(Sales_Data!$C1599,tbl_Customers[],2,FALSE)</f>
        <v>Customer_1210</v>
      </c>
      <c r="E1599" t="str">
        <f>VLOOKUP(tbl_Sales[[#This Row],[Customer_ID]],tbl_Customers[],5,0)</f>
        <v>West</v>
      </c>
      <c r="F1599" t="s">
        <v>8562</v>
      </c>
      <c r="G1599" t="str">
        <f>VLOOKUP(Sales_Data!$F1599,tbl_Products[],2,FALSE)</f>
        <v>Product_48</v>
      </c>
      <c r="H1599" t="str">
        <f>VLOOKUP(tbl_Sales[[#This Row],[Product_ID]],tbl_Products[],3,0)</f>
        <v>Apparel</v>
      </c>
      <c r="I1599">
        <v>9</v>
      </c>
      <c r="J1599" s="10">
        <f>VLOOKUP(tbl_Sales[[#This Row],[Product_ID]],tbl_Products[],4,0)</f>
        <v>25.33</v>
      </c>
      <c r="K1599" s="6">
        <v>90.12</v>
      </c>
      <c r="L1599" s="6">
        <f>tbl_Sales[[#This Row],[Price_per_Unit]]*tbl_Sales[[#This Row],[Quantity]]</f>
        <v>811.08</v>
      </c>
      <c r="M1599" s="6">
        <f>tbl_Sales[[#This Row],[Cost_per_Unit]]*tbl_Sales[[#This Row],[Quantity]]</f>
        <v>227.96999999999997</v>
      </c>
      <c r="N1599" s="6">
        <f>tbl_Sales[[#This Row],[Sales]]-tbl_Sales[[#This Row],[Total_Cost]]</f>
        <v>583.11000000000013</v>
      </c>
    </row>
    <row r="1600" spans="1:14">
      <c r="A1600" t="s">
        <v>1604</v>
      </c>
      <c r="B1600" s="4">
        <v>45256</v>
      </c>
      <c r="C1600" t="s">
        <v>7679</v>
      </c>
      <c r="D1600" t="str">
        <f>VLOOKUP(Sales_Data!$C1600,tbl_Customers[],2,FALSE)</f>
        <v>Customer_770</v>
      </c>
      <c r="E1600" t="str">
        <f>VLOOKUP(tbl_Sales[[#This Row],[Customer_ID]],tbl_Customers[],5,0)</f>
        <v>South</v>
      </c>
      <c r="F1600" t="s">
        <v>8548</v>
      </c>
      <c r="G1600" t="str">
        <f>VLOOKUP(Sales_Data!$F1600,tbl_Products[],2,FALSE)</f>
        <v>Product_1</v>
      </c>
      <c r="H1600" t="str">
        <f>VLOOKUP(tbl_Sales[[#This Row],[Product_ID]],tbl_Products[],3,0)</f>
        <v>Apparel</v>
      </c>
      <c r="I1600">
        <v>2</v>
      </c>
      <c r="J1600" s="10">
        <f>VLOOKUP(tbl_Sales[[#This Row],[Product_ID]],tbl_Products[],4,0)</f>
        <v>21.45</v>
      </c>
      <c r="K1600" s="6">
        <v>79.98</v>
      </c>
      <c r="L1600" s="6">
        <f>tbl_Sales[[#This Row],[Price_per_Unit]]*tbl_Sales[[#This Row],[Quantity]]</f>
        <v>159.96</v>
      </c>
      <c r="M1600" s="6">
        <f>tbl_Sales[[#This Row],[Cost_per_Unit]]*tbl_Sales[[#This Row],[Quantity]]</f>
        <v>42.9</v>
      </c>
      <c r="N1600" s="6">
        <f>tbl_Sales[[#This Row],[Sales]]-tbl_Sales[[#This Row],[Total_Cost]]</f>
        <v>117.06</v>
      </c>
    </row>
    <row r="1601" spans="1:14">
      <c r="A1601" t="s">
        <v>1605</v>
      </c>
      <c r="B1601" s="4">
        <v>45212</v>
      </c>
      <c r="C1601" t="s">
        <v>7558</v>
      </c>
      <c r="D1601" t="str">
        <f>VLOOKUP(Sales_Data!$C1601,tbl_Customers[],2,FALSE)</f>
        <v>Customer_182</v>
      </c>
      <c r="E1601" t="str">
        <f>VLOOKUP(tbl_Sales[[#This Row],[Customer_ID]],tbl_Customers[],5,0)</f>
        <v>South</v>
      </c>
      <c r="F1601" t="s">
        <v>8517</v>
      </c>
      <c r="G1601" t="str">
        <f>VLOOKUP(Sales_Data!$F1601,tbl_Products[],2,FALSE)</f>
        <v>Product_62</v>
      </c>
      <c r="H1601" t="str">
        <f>VLOOKUP(tbl_Sales[[#This Row],[Product_ID]],tbl_Products[],3,0)</f>
        <v>Health</v>
      </c>
      <c r="I1601">
        <v>7</v>
      </c>
      <c r="J1601" s="10">
        <f>VLOOKUP(tbl_Sales[[#This Row],[Product_ID]],tbl_Products[],4,0)</f>
        <v>24.52</v>
      </c>
      <c r="K1601" s="6">
        <v>32.85</v>
      </c>
      <c r="L1601" s="6">
        <f>tbl_Sales[[#This Row],[Price_per_Unit]]*tbl_Sales[[#This Row],[Quantity]]</f>
        <v>229.95000000000002</v>
      </c>
      <c r="M1601" s="6">
        <f>tbl_Sales[[#This Row],[Cost_per_Unit]]*tbl_Sales[[#This Row],[Quantity]]</f>
        <v>171.64</v>
      </c>
      <c r="N1601" s="6">
        <f>tbl_Sales[[#This Row],[Sales]]-tbl_Sales[[#This Row],[Total_Cost]]</f>
        <v>58.310000000000031</v>
      </c>
    </row>
    <row r="1602" spans="1:14">
      <c r="A1602" t="s">
        <v>1606</v>
      </c>
      <c r="B1602" s="4">
        <v>44940</v>
      </c>
      <c r="C1602" t="s">
        <v>7108</v>
      </c>
      <c r="D1602" t="str">
        <f>VLOOKUP(Sales_Data!$C1602,tbl_Customers[],2,FALSE)</f>
        <v>Customer_14</v>
      </c>
      <c r="E1602" t="str">
        <f>VLOOKUP(tbl_Sales[[#This Row],[Customer_ID]],tbl_Customers[],5,0)</f>
        <v>East</v>
      </c>
      <c r="F1602" t="s">
        <v>8544</v>
      </c>
      <c r="G1602" t="str">
        <f>VLOOKUP(Sales_Data!$F1602,tbl_Products[],2,FALSE)</f>
        <v>Product_21</v>
      </c>
      <c r="H1602" t="str">
        <f>VLOOKUP(tbl_Sales[[#This Row],[Product_ID]],tbl_Products[],3,0)</f>
        <v>Toys</v>
      </c>
      <c r="I1602">
        <v>7</v>
      </c>
      <c r="J1602" s="10">
        <f>VLOOKUP(tbl_Sales[[#This Row],[Product_ID]],tbl_Products[],4,0)</f>
        <v>3.13</v>
      </c>
      <c r="K1602" s="6">
        <v>32.58</v>
      </c>
      <c r="L1602" s="6">
        <f>tbl_Sales[[#This Row],[Price_per_Unit]]*tbl_Sales[[#This Row],[Quantity]]</f>
        <v>228.06</v>
      </c>
      <c r="M1602" s="6">
        <f>tbl_Sales[[#This Row],[Cost_per_Unit]]*tbl_Sales[[#This Row],[Quantity]]</f>
        <v>21.91</v>
      </c>
      <c r="N1602" s="6">
        <f>tbl_Sales[[#This Row],[Sales]]-tbl_Sales[[#This Row],[Total_Cost]]</f>
        <v>206.15</v>
      </c>
    </row>
    <row r="1603" spans="1:14">
      <c r="A1603" t="s">
        <v>1607</v>
      </c>
      <c r="B1603" s="4">
        <v>45238</v>
      </c>
      <c r="C1603" t="s">
        <v>8008</v>
      </c>
      <c r="D1603" t="str">
        <f>VLOOKUP(Sales_Data!$C1603,tbl_Customers[],2,FALSE)</f>
        <v>Customer_839</v>
      </c>
      <c r="E1603" t="str">
        <f>VLOOKUP(tbl_Sales[[#This Row],[Customer_ID]],tbl_Customers[],5,0)</f>
        <v>West</v>
      </c>
      <c r="F1603" t="s">
        <v>8509</v>
      </c>
      <c r="G1603" t="str">
        <f>VLOOKUP(Sales_Data!$F1603,tbl_Products[],2,FALSE)</f>
        <v>Product_45</v>
      </c>
      <c r="H1603" t="str">
        <f>VLOOKUP(tbl_Sales[[#This Row],[Product_ID]],tbl_Products[],3,0)</f>
        <v>Home Goods</v>
      </c>
      <c r="I1603">
        <v>9</v>
      </c>
      <c r="J1603" s="10">
        <f>VLOOKUP(tbl_Sales[[#This Row],[Product_ID]],tbl_Products[],4,0)</f>
        <v>47.88</v>
      </c>
      <c r="K1603" s="6">
        <v>45.42</v>
      </c>
      <c r="L1603" s="6">
        <f>tbl_Sales[[#This Row],[Price_per_Unit]]*tbl_Sales[[#This Row],[Quantity]]</f>
        <v>408.78000000000003</v>
      </c>
      <c r="M1603" s="6">
        <f>tbl_Sales[[#This Row],[Cost_per_Unit]]*tbl_Sales[[#This Row],[Quantity]]</f>
        <v>430.92</v>
      </c>
      <c r="N1603" s="6">
        <f>tbl_Sales[[#This Row],[Sales]]-tbl_Sales[[#This Row],[Total_Cost]]</f>
        <v>-22.139999999999986</v>
      </c>
    </row>
    <row r="1604" spans="1:14">
      <c r="A1604" t="s">
        <v>1608</v>
      </c>
      <c r="B1604" s="4">
        <v>45263</v>
      </c>
      <c r="C1604" t="s">
        <v>7328</v>
      </c>
      <c r="D1604" t="str">
        <f>VLOOKUP(Sales_Data!$C1604,tbl_Customers[],2,FALSE)</f>
        <v>Customer_1309</v>
      </c>
      <c r="E1604" t="str">
        <f>VLOOKUP(tbl_Sales[[#This Row],[Customer_ID]],tbl_Customers[],5,0)</f>
        <v>East</v>
      </c>
      <c r="F1604" t="s">
        <v>8504</v>
      </c>
      <c r="G1604" t="str">
        <f>VLOOKUP(Sales_Data!$F1604,tbl_Products[],2,FALSE)</f>
        <v>Product_13</v>
      </c>
      <c r="H1604" t="str">
        <f>VLOOKUP(tbl_Sales[[#This Row],[Product_ID]],tbl_Products[],3,0)</f>
        <v>Toys</v>
      </c>
      <c r="I1604">
        <v>3</v>
      </c>
      <c r="J1604" s="10">
        <f>VLOOKUP(tbl_Sales[[#This Row],[Product_ID]],tbl_Products[],4,0)</f>
        <v>45.97</v>
      </c>
      <c r="K1604" s="6">
        <v>58.11</v>
      </c>
      <c r="L1604" s="6">
        <f>tbl_Sales[[#This Row],[Price_per_Unit]]*tbl_Sales[[#This Row],[Quantity]]</f>
        <v>174.32999999999998</v>
      </c>
      <c r="M1604" s="6">
        <f>tbl_Sales[[#This Row],[Cost_per_Unit]]*tbl_Sales[[#This Row],[Quantity]]</f>
        <v>137.91</v>
      </c>
      <c r="N1604" s="6">
        <f>tbl_Sales[[#This Row],[Sales]]-tbl_Sales[[#This Row],[Total_Cost]]</f>
        <v>36.419999999999987</v>
      </c>
    </row>
    <row r="1605" spans="1:14">
      <c r="A1605" t="s">
        <v>1609</v>
      </c>
      <c r="B1605" s="4">
        <v>45282</v>
      </c>
      <c r="C1605" t="s">
        <v>8009</v>
      </c>
      <c r="D1605" t="str">
        <f>VLOOKUP(Sales_Data!$C1605,tbl_Customers[],2,FALSE)</f>
        <v>Customer_560</v>
      </c>
      <c r="E1605" t="str">
        <f>VLOOKUP(tbl_Sales[[#This Row],[Customer_ID]],tbl_Customers[],5,0)</f>
        <v>East</v>
      </c>
      <c r="F1605" t="s">
        <v>8493</v>
      </c>
      <c r="G1605" t="str">
        <f>VLOOKUP(Sales_Data!$F1605,tbl_Products[],2,FALSE)</f>
        <v>Product_61</v>
      </c>
      <c r="H1605" t="str">
        <f>VLOOKUP(tbl_Sales[[#This Row],[Product_ID]],tbl_Products[],3,0)</f>
        <v>Health</v>
      </c>
      <c r="I1605">
        <v>1</v>
      </c>
      <c r="J1605" s="10">
        <f>VLOOKUP(tbl_Sales[[#This Row],[Product_ID]],tbl_Products[],4,0)</f>
        <v>47.78</v>
      </c>
      <c r="K1605" s="6">
        <v>14.33</v>
      </c>
      <c r="L1605" s="6">
        <f>tbl_Sales[[#This Row],[Price_per_Unit]]*tbl_Sales[[#This Row],[Quantity]]</f>
        <v>14.33</v>
      </c>
      <c r="M1605" s="6">
        <f>tbl_Sales[[#This Row],[Cost_per_Unit]]*tbl_Sales[[#This Row],[Quantity]]</f>
        <v>47.78</v>
      </c>
      <c r="N1605" s="6">
        <f>tbl_Sales[[#This Row],[Sales]]-tbl_Sales[[#This Row],[Total_Cost]]</f>
        <v>-33.450000000000003</v>
      </c>
    </row>
    <row r="1606" spans="1:14">
      <c r="A1606" t="s">
        <v>1610</v>
      </c>
      <c r="B1606" s="4">
        <v>45063</v>
      </c>
      <c r="C1606" t="s">
        <v>8004</v>
      </c>
      <c r="D1606" t="str">
        <f>VLOOKUP(Sales_Data!$C1606,tbl_Customers[],2,FALSE)</f>
        <v>Customer_849</v>
      </c>
      <c r="E1606" t="str">
        <f>VLOOKUP(tbl_Sales[[#This Row],[Customer_ID]],tbl_Customers[],5,0)</f>
        <v>South</v>
      </c>
      <c r="F1606" t="s">
        <v>8557</v>
      </c>
      <c r="G1606" t="str">
        <f>VLOOKUP(Sales_Data!$F1606,tbl_Products[],2,FALSE)</f>
        <v>Product_71</v>
      </c>
      <c r="H1606" t="str">
        <f>VLOOKUP(tbl_Sales[[#This Row],[Product_ID]],tbl_Products[],3,0)</f>
        <v>Electronics</v>
      </c>
      <c r="I1606">
        <v>3</v>
      </c>
      <c r="J1606" s="10">
        <f>VLOOKUP(tbl_Sales[[#This Row],[Product_ID]],tbl_Products[],4,0)</f>
        <v>34.61</v>
      </c>
      <c r="K1606" s="6">
        <v>22.75</v>
      </c>
      <c r="L1606" s="6">
        <f>tbl_Sales[[#This Row],[Price_per_Unit]]*tbl_Sales[[#This Row],[Quantity]]</f>
        <v>68.25</v>
      </c>
      <c r="M1606" s="6">
        <f>tbl_Sales[[#This Row],[Cost_per_Unit]]*tbl_Sales[[#This Row],[Quantity]]</f>
        <v>103.83</v>
      </c>
      <c r="N1606" s="6">
        <f>tbl_Sales[[#This Row],[Sales]]-tbl_Sales[[#This Row],[Total_Cost]]</f>
        <v>-35.58</v>
      </c>
    </row>
    <row r="1607" spans="1:14">
      <c r="A1607" t="s">
        <v>1611</v>
      </c>
      <c r="B1607" s="4">
        <v>44941</v>
      </c>
      <c r="C1607" t="s">
        <v>7289</v>
      </c>
      <c r="D1607" t="str">
        <f>VLOOKUP(Sales_Data!$C1607,tbl_Customers[],2,FALSE)</f>
        <v>Customer_359</v>
      </c>
      <c r="E1607" t="str">
        <f>VLOOKUP(tbl_Sales[[#This Row],[Customer_ID]],tbl_Customers[],5,0)</f>
        <v>East</v>
      </c>
      <c r="F1607" t="s">
        <v>8534</v>
      </c>
      <c r="G1607" t="str">
        <f>VLOOKUP(Sales_Data!$F1607,tbl_Products[],2,FALSE)</f>
        <v>Product_51</v>
      </c>
      <c r="H1607" t="str">
        <f>VLOOKUP(tbl_Sales[[#This Row],[Product_ID]],tbl_Products[],3,0)</f>
        <v>Electronics</v>
      </c>
      <c r="I1607">
        <v>7</v>
      </c>
      <c r="J1607" s="10">
        <f>VLOOKUP(tbl_Sales[[#This Row],[Product_ID]],tbl_Products[],4,0)</f>
        <v>45.1</v>
      </c>
      <c r="K1607" s="6">
        <v>53.69</v>
      </c>
      <c r="L1607" s="6">
        <f>tbl_Sales[[#This Row],[Price_per_Unit]]*tbl_Sales[[#This Row],[Quantity]]</f>
        <v>375.83</v>
      </c>
      <c r="M1607" s="6">
        <f>tbl_Sales[[#This Row],[Cost_per_Unit]]*tbl_Sales[[#This Row],[Quantity]]</f>
        <v>315.7</v>
      </c>
      <c r="N1607" s="6">
        <f>tbl_Sales[[#This Row],[Sales]]-tbl_Sales[[#This Row],[Total_Cost]]</f>
        <v>60.129999999999995</v>
      </c>
    </row>
    <row r="1608" spans="1:14">
      <c r="A1608" t="s">
        <v>1612</v>
      </c>
      <c r="B1608" s="4">
        <v>45019</v>
      </c>
      <c r="C1608" t="s">
        <v>7420</v>
      </c>
      <c r="D1608" t="str">
        <f>VLOOKUP(Sales_Data!$C1608,tbl_Customers[],2,FALSE)</f>
        <v>Customer_1139</v>
      </c>
      <c r="E1608" t="str">
        <f>VLOOKUP(tbl_Sales[[#This Row],[Customer_ID]],tbl_Customers[],5,0)</f>
        <v>North</v>
      </c>
      <c r="F1608" t="s">
        <v>8546</v>
      </c>
      <c r="G1608" t="str">
        <f>VLOOKUP(Sales_Data!$F1608,tbl_Products[],2,FALSE)</f>
        <v>Product_28</v>
      </c>
      <c r="H1608" t="str">
        <f>VLOOKUP(tbl_Sales[[#This Row],[Product_ID]],tbl_Products[],3,0)</f>
        <v>Toys</v>
      </c>
      <c r="I1608">
        <v>2</v>
      </c>
      <c r="J1608" s="10">
        <f>VLOOKUP(tbl_Sales[[#This Row],[Product_ID]],tbl_Products[],4,0)</f>
        <v>23.58</v>
      </c>
      <c r="K1608" s="6">
        <v>53.18</v>
      </c>
      <c r="L1608" s="6">
        <f>tbl_Sales[[#This Row],[Price_per_Unit]]*tbl_Sales[[#This Row],[Quantity]]</f>
        <v>106.36</v>
      </c>
      <c r="M1608" s="6">
        <f>tbl_Sales[[#This Row],[Cost_per_Unit]]*tbl_Sales[[#This Row],[Quantity]]</f>
        <v>47.16</v>
      </c>
      <c r="N1608" s="6">
        <f>tbl_Sales[[#This Row],[Sales]]-tbl_Sales[[#This Row],[Total_Cost]]</f>
        <v>59.2</v>
      </c>
    </row>
    <row r="1609" spans="1:14">
      <c r="A1609" t="s">
        <v>1613</v>
      </c>
      <c r="B1609" s="4">
        <v>45066</v>
      </c>
      <c r="C1609" t="s">
        <v>8010</v>
      </c>
      <c r="D1609" t="str">
        <f>VLOOKUP(Sales_Data!$C1609,tbl_Customers[],2,FALSE)</f>
        <v>Customer_947</v>
      </c>
      <c r="E1609" t="str">
        <f>VLOOKUP(tbl_Sales[[#This Row],[Customer_ID]],tbl_Customers[],5,0)</f>
        <v>North</v>
      </c>
      <c r="F1609" t="s">
        <v>8493</v>
      </c>
      <c r="G1609" t="str">
        <f>VLOOKUP(Sales_Data!$F1609,tbl_Products[],2,FALSE)</f>
        <v>Product_61</v>
      </c>
      <c r="H1609" t="str">
        <f>VLOOKUP(tbl_Sales[[#This Row],[Product_ID]],tbl_Products[],3,0)</f>
        <v>Health</v>
      </c>
      <c r="I1609">
        <v>8</v>
      </c>
      <c r="J1609" s="10">
        <f>VLOOKUP(tbl_Sales[[#This Row],[Product_ID]],tbl_Products[],4,0)</f>
        <v>47.78</v>
      </c>
      <c r="K1609" s="6">
        <v>35.51</v>
      </c>
      <c r="L1609" s="6">
        <f>tbl_Sales[[#This Row],[Price_per_Unit]]*tbl_Sales[[#This Row],[Quantity]]</f>
        <v>284.08</v>
      </c>
      <c r="M1609" s="6">
        <f>tbl_Sales[[#This Row],[Cost_per_Unit]]*tbl_Sales[[#This Row],[Quantity]]</f>
        <v>382.24</v>
      </c>
      <c r="N1609" s="6">
        <f>tbl_Sales[[#This Row],[Sales]]-tbl_Sales[[#This Row],[Total_Cost]]</f>
        <v>-98.160000000000025</v>
      </c>
    </row>
    <row r="1610" spans="1:14">
      <c r="A1610" t="s">
        <v>1614</v>
      </c>
      <c r="B1610" s="4">
        <v>45286</v>
      </c>
      <c r="C1610" t="s">
        <v>7391</v>
      </c>
      <c r="D1610" t="str">
        <f>VLOOKUP(Sales_Data!$C1610,tbl_Customers[],2,FALSE)</f>
        <v>Customer_1455</v>
      </c>
      <c r="E1610" t="str">
        <f>VLOOKUP(tbl_Sales[[#This Row],[Customer_ID]],tbl_Customers[],5,0)</f>
        <v>West</v>
      </c>
      <c r="F1610" t="s">
        <v>8529</v>
      </c>
      <c r="G1610" t="str">
        <f>VLOOKUP(Sales_Data!$F1610,tbl_Products[],2,FALSE)</f>
        <v>Product_49</v>
      </c>
      <c r="H1610" t="str">
        <f>VLOOKUP(tbl_Sales[[#This Row],[Product_ID]],tbl_Products[],3,0)</f>
        <v>Toys</v>
      </c>
      <c r="I1610">
        <v>4</v>
      </c>
      <c r="J1610" s="10">
        <f>VLOOKUP(tbl_Sales[[#This Row],[Product_ID]],tbl_Products[],4,0)</f>
        <v>44.18</v>
      </c>
      <c r="K1610" s="6">
        <v>37.81</v>
      </c>
      <c r="L1610" s="6">
        <f>tbl_Sales[[#This Row],[Price_per_Unit]]*tbl_Sales[[#This Row],[Quantity]]</f>
        <v>151.24</v>
      </c>
      <c r="M1610" s="6">
        <f>tbl_Sales[[#This Row],[Cost_per_Unit]]*tbl_Sales[[#This Row],[Quantity]]</f>
        <v>176.72</v>
      </c>
      <c r="N1610" s="6">
        <f>tbl_Sales[[#This Row],[Sales]]-tbl_Sales[[#This Row],[Total_Cost]]</f>
        <v>-25.47999999999999</v>
      </c>
    </row>
    <row r="1611" spans="1:14">
      <c r="A1611" t="s">
        <v>1615</v>
      </c>
      <c r="B1611" s="4">
        <v>45085</v>
      </c>
      <c r="C1611" t="s">
        <v>7547</v>
      </c>
      <c r="D1611" t="str">
        <f>VLOOKUP(Sales_Data!$C1611,tbl_Customers[],2,FALSE)</f>
        <v>Customer_1164</v>
      </c>
      <c r="E1611" t="str">
        <f>VLOOKUP(tbl_Sales[[#This Row],[Customer_ID]],tbl_Customers[],5,0)</f>
        <v>West</v>
      </c>
      <c r="F1611" t="s">
        <v>8541</v>
      </c>
      <c r="G1611" t="str">
        <f>VLOOKUP(Sales_Data!$F1611,tbl_Products[],2,FALSE)</f>
        <v>Product_60</v>
      </c>
      <c r="H1611" t="str">
        <f>VLOOKUP(tbl_Sales[[#This Row],[Product_ID]],tbl_Products[],3,0)</f>
        <v>Health</v>
      </c>
      <c r="I1611">
        <v>8</v>
      </c>
      <c r="J1611" s="10">
        <f>VLOOKUP(tbl_Sales[[#This Row],[Product_ID]],tbl_Products[],4,0)</f>
        <v>1.01</v>
      </c>
      <c r="K1611" s="6">
        <v>91.13</v>
      </c>
      <c r="L1611" s="6">
        <f>tbl_Sales[[#This Row],[Price_per_Unit]]*tbl_Sales[[#This Row],[Quantity]]</f>
        <v>729.04</v>
      </c>
      <c r="M1611" s="6">
        <f>tbl_Sales[[#This Row],[Cost_per_Unit]]*tbl_Sales[[#This Row],[Quantity]]</f>
        <v>8.08</v>
      </c>
      <c r="N1611" s="6">
        <f>tbl_Sales[[#This Row],[Sales]]-tbl_Sales[[#This Row],[Total_Cost]]</f>
        <v>720.95999999999992</v>
      </c>
    </row>
    <row r="1612" spans="1:14">
      <c r="A1612" t="s">
        <v>1616</v>
      </c>
      <c r="B1612" s="4">
        <v>45100</v>
      </c>
      <c r="C1612" t="s">
        <v>8011</v>
      </c>
      <c r="D1612" t="str">
        <f>VLOOKUP(Sales_Data!$C1612,tbl_Customers[],2,FALSE)</f>
        <v>Customer_281</v>
      </c>
      <c r="E1612" t="str">
        <f>VLOOKUP(tbl_Sales[[#This Row],[Customer_ID]],tbl_Customers[],5,0)</f>
        <v>West</v>
      </c>
      <c r="F1612" t="s">
        <v>8523</v>
      </c>
      <c r="G1612" t="str">
        <f>VLOOKUP(Sales_Data!$F1612,tbl_Products[],2,FALSE)</f>
        <v>Product_32</v>
      </c>
      <c r="H1612" t="str">
        <f>VLOOKUP(tbl_Sales[[#This Row],[Product_ID]],tbl_Products[],3,0)</f>
        <v>Home Goods</v>
      </c>
      <c r="I1612">
        <v>3</v>
      </c>
      <c r="J1612" s="10">
        <f>VLOOKUP(tbl_Sales[[#This Row],[Product_ID]],tbl_Products[],4,0)</f>
        <v>24.03</v>
      </c>
      <c r="K1612" s="6">
        <v>43.68</v>
      </c>
      <c r="L1612" s="6">
        <f>tbl_Sales[[#This Row],[Price_per_Unit]]*tbl_Sales[[#This Row],[Quantity]]</f>
        <v>131.04</v>
      </c>
      <c r="M1612" s="6">
        <f>tbl_Sales[[#This Row],[Cost_per_Unit]]*tbl_Sales[[#This Row],[Quantity]]</f>
        <v>72.09</v>
      </c>
      <c r="N1612" s="6">
        <f>tbl_Sales[[#This Row],[Sales]]-tbl_Sales[[#This Row],[Total_Cost]]</f>
        <v>58.949999999999989</v>
      </c>
    </row>
    <row r="1613" spans="1:14">
      <c r="A1613" t="s">
        <v>1617</v>
      </c>
      <c r="B1613" s="4">
        <v>45106</v>
      </c>
      <c r="C1613" t="s">
        <v>8012</v>
      </c>
      <c r="D1613" t="str">
        <f>VLOOKUP(Sales_Data!$C1613,tbl_Customers[],2,FALSE)</f>
        <v>Customer_409</v>
      </c>
      <c r="E1613" t="str">
        <f>VLOOKUP(tbl_Sales[[#This Row],[Customer_ID]],tbl_Customers[],5,0)</f>
        <v>East</v>
      </c>
      <c r="F1613" t="s">
        <v>8504</v>
      </c>
      <c r="G1613" t="str">
        <f>VLOOKUP(Sales_Data!$F1613,tbl_Products[],2,FALSE)</f>
        <v>Product_13</v>
      </c>
      <c r="H1613" t="str">
        <f>VLOOKUP(tbl_Sales[[#This Row],[Product_ID]],tbl_Products[],3,0)</f>
        <v>Toys</v>
      </c>
      <c r="I1613">
        <v>9</v>
      </c>
      <c r="J1613" s="10">
        <f>VLOOKUP(tbl_Sales[[#This Row],[Product_ID]],tbl_Products[],4,0)</f>
        <v>45.97</v>
      </c>
      <c r="K1613" s="6">
        <v>35.450000000000003</v>
      </c>
      <c r="L1613" s="6">
        <f>tbl_Sales[[#This Row],[Price_per_Unit]]*tbl_Sales[[#This Row],[Quantity]]</f>
        <v>319.05</v>
      </c>
      <c r="M1613" s="6">
        <f>tbl_Sales[[#This Row],[Cost_per_Unit]]*tbl_Sales[[#This Row],[Quantity]]</f>
        <v>413.73</v>
      </c>
      <c r="N1613" s="6">
        <f>tbl_Sales[[#This Row],[Sales]]-tbl_Sales[[#This Row],[Total_Cost]]</f>
        <v>-94.68</v>
      </c>
    </row>
    <row r="1614" spans="1:14">
      <c r="A1614" t="s">
        <v>1618</v>
      </c>
      <c r="B1614" s="4">
        <v>44930</v>
      </c>
      <c r="C1614" t="s">
        <v>7533</v>
      </c>
      <c r="D1614" t="str">
        <f>VLOOKUP(Sales_Data!$C1614,tbl_Customers[],2,FALSE)</f>
        <v>Customer_381</v>
      </c>
      <c r="E1614" t="str">
        <f>VLOOKUP(tbl_Sales[[#This Row],[Customer_ID]],tbl_Customers[],5,0)</f>
        <v>South</v>
      </c>
      <c r="F1614" t="s">
        <v>8553</v>
      </c>
      <c r="G1614" t="str">
        <f>VLOOKUP(Sales_Data!$F1614,tbl_Products[],2,FALSE)</f>
        <v>Product_50</v>
      </c>
      <c r="H1614" t="str">
        <f>VLOOKUP(tbl_Sales[[#This Row],[Product_ID]],tbl_Products[],3,0)</f>
        <v>Apparel</v>
      </c>
      <c r="I1614">
        <v>6</v>
      </c>
      <c r="J1614" s="10">
        <f>VLOOKUP(tbl_Sales[[#This Row],[Product_ID]],tbl_Products[],4,0)</f>
        <v>42.74</v>
      </c>
      <c r="K1614" s="6">
        <v>85.27</v>
      </c>
      <c r="L1614" s="6">
        <f>tbl_Sales[[#This Row],[Price_per_Unit]]*tbl_Sales[[#This Row],[Quantity]]</f>
        <v>511.62</v>
      </c>
      <c r="M1614" s="6">
        <f>tbl_Sales[[#This Row],[Cost_per_Unit]]*tbl_Sales[[#This Row],[Quantity]]</f>
        <v>256.44</v>
      </c>
      <c r="N1614" s="6">
        <f>tbl_Sales[[#This Row],[Sales]]-tbl_Sales[[#This Row],[Total_Cost]]</f>
        <v>255.18</v>
      </c>
    </row>
    <row r="1615" spans="1:14">
      <c r="A1615" t="s">
        <v>1619</v>
      </c>
      <c r="B1615" s="4">
        <v>45019</v>
      </c>
      <c r="C1615" t="s">
        <v>7502</v>
      </c>
      <c r="D1615" t="str">
        <f>VLOOKUP(Sales_Data!$C1615,tbl_Customers[],2,FALSE)</f>
        <v>Customer_782</v>
      </c>
      <c r="E1615" t="str">
        <f>VLOOKUP(tbl_Sales[[#This Row],[Customer_ID]],tbl_Customers[],5,0)</f>
        <v>North</v>
      </c>
      <c r="F1615" t="s">
        <v>8563</v>
      </c>
      <c r="G1615" t="str">
        <f>VLOOKUP(Sales_Data!$F1615,tbl_Products[],2,FALSE)</f>
        <v>Product_17</v>
      </c>
      <c r="H1615" t="str">
        <f>VLOOKUP(tbl_Sales[[#This Row],[Product_ID]],tbl_Products[],3,0)</f>
        <v>Toys</v>
      </c>
      <c r="I1615">
        <v>6</v>
      </c>
      <c r="J1615" s="10">
        <f>VLOOKUP(tbl_Sales[[#This Row],[Product_ID]],tbl_Products[],4,0)</f>
        <v>36.229999999999997</v>
      </c>
      <c r="K1615" s="6">
        <v>99.57</v>
      </c>
      <c r="L1615" s="6">
        <f>tbl_Sales[[#This Row],[Price_per_Unit]]*tbl_Sales[[#This Row],[Quantity]]</f>
        <v>597.41999999999996</v>
      </c>
      <c r="M1615" s="6">
        <f>tbl_Sales[[#This Row],[Cost_per_Unit]]*tbl_Sales[[#This Row],[Quantity]]</f>
        <v>217.38</v>
      </c>
      <c r="N1615" s="6">
        <f>tbl_Sales[[#This Row],[Sales]]-tbl_Sales[[#This Row],[Total_Cost]]</f>
        <v>380.03999999999996</v>
      </c>
    </row>
    <row r="1616" spans="1:14">
      <c r="A1616" t="s">
        <v>1620</v>
      </c>
      <c r="B1616" s="4">
        <v>45000</v>
      </c>
      <c r="C1616" t="s">
        <v>7576</v>
      </c>
      <c r="D1616" t="str">
        <f>VLOOKUP(Sales_Data!$C1616,tbl_Customers[],2,FALSE)</f>
        <v>Customer_593</v>
      </c>
      <c r="E1616" t="str">
        <f>VLOOKUP(tbl_Sales[[#This Row],[Customer_ID]],tbl_Customers[],5,0)</f>
        <v>South</v>
      </c>
      <c r="F1616" t="s">
        <v>8560</v>
      </c>
      <c r="G1616" t="str">
        <f>VLOOKUP(Sales_Data!$F1616,tbl_Products[],2,FALSE)</f>
        <v>Product_41</v>
      </c>
      <c r="H1616" t="str">
        <f>VLOOKUP(tbl_Sales[[#This Row],[Product_ID]],tbl_Products[],3,0)</f>
        <v>Home Goods</v>
      </c>
      <c r="I1616">
        <v>5</v>
      </c>
      <c r="J1616" s="10">
        <f>VLOOKUP(tbl_Sales[[#This Row],[Product_ID]],tbl_Products[],4,0)</f>
        <v>31.5</v>
      </c>
      <c r="K1616" s="6">
        <v>62.47</v>
      </c>
      <c r="L1616" s="6">
        <f>tbl_Sales[[#This Row],[Price_per_Unit]]*tbl_Sales[[#This Row],[Quantity]]</f>
        <v>312.35000000000002</v>
      </c>
      <c r="M1616" s="6">
        <f>tbl_Sales[[#This Row],[Cost_per_Unit]]*tbl_Sales[[#This Row],[Quantity]]</f>
        <v>157.5</v>
      </c>
      <c r="N1616" s="6">
        <f>tbl_Sales[[#This Row],[Sales]]-tbl_Sales[[#This Row],[Total_Cost]]</f>
        <v>154.85000000000002</v>
      </c>
    </row>
    <row r="1617" spans="1:14">
      <c r="A1617" t="s">
        <v>1621</v>
      </c>
      <c r="B1617" s="4">
        <v>45216</v>
      </c>
      <c r="C1617" t="s">
        <v>8013</v>
      </c>
      <c r="D1617" t="str">
        <f>VLOOKUP(Sales_Data!$C1617,tbl_Customers[],2,FALSE)</f>
        <v>Customer_1135</v>
      </c>
      <c r="E1617" t="str">
        <f>VLOOKUP(tbl_Sales[[#This Row],[Customer_ID]],tbl_Customers[],5,0)</f>
        <v>West</v>
      </c>
      <c r="F1617" t="s">
        <v>8549</v>
      </c>
      <c r="G1617" t="str">
        <f>VLOOKUP(Sales_Data!$F1617,tbl_Products[],2,FALSE)</f>
        <v>Product_18</v>
      </c>
      <c r="H1617" t="str">
        <f>VLOOKUP(tbl_Sales[[#This Row],[Product_ID]],tbl_Products[],3,0)</f>
        <v>Health</v>
      </c>
      <c r="I1617">
        <v>1</v>
      </c>
      <c r="J1617" s="10">
        <f>VLOOKUP(tbl_Sales[[#This Row],[Product_ID]],tbl_Products[],4,0)</f>
        <v>41.18</v>
      </c>
      <c r="K1617" s="6">
        <v>43.89</v>
      </c>
      <c r="L1617" s="6">
        <f>tbl_Sales[[#This Row],[Price_per_Unit]]*tbl_Sales[[#This Row],[Quantity]]</f>
        <v>43.89</v>
      </c>
      <c r="M1617" s="6">
        <f>tbl_Sales[[#This Row],[Cost_per_Unit]]*tbl_Sales[[#This Row],[Quantity]]</f>
        <v>41.18</v>
      </c>
      <c r="N1617" s="6">
        <f>tbl_Sales[[#This Row],[Sales]]-tbl_Sales[[#This Row],[Total_Cost]]</f>
        <v>2.7100000000000009</v>
      </c>
    </row>
    <row r="1618" spans="1:14">
      <c r="A1618" t="s">
        <v>1622</v>
      </c>
      <c r="B1618" s="4">
        <v>45263</v>
      </c>
      <c r="C1618" t="s">
        <v>7720</v>
      </c>
      <c r="D1618" t="str">
        <f>VLOOKUP(Sales_Data!$C1618,tbl_Customers[],2,FALSE)</f>
        <v>Customer_1005</v>
      </c>
      <c r="E1618" t="str">
        <f>VLOOKUP(tbl_Sales[[#This Row],[Customer_ID]],tbl_Customers[],5,0)</f>
        <v>South</v>
      </c>
      <c r="F1618" t="s">
        <v>8555</v>
      </c>
      <c r="G1618" t="str">
        <f>VLOOKUP(Sales_Data!$F1618,tbl_Products[],2,FALSE)</f>
        <v>Product_52</v>
      </c>
      <c r="H1618" t="str">
        <f>VLOOKUP(tbl_Sales[[#This Row],[Product_ID]],tbl_Products[],3,0)</f>
        <v>Toys</v>
      </c>
      <c r="I1618">
        <v>2</v>
      </c>
      <c r="J1618" s="10">
        <f>VLOOKUP(tbl_Sales[[#This Row],[Product_ID]],tbl_Products[],4,0)</f>
        <v>46.58</v>
      </c>
      <c r="K1618" s="6">
        <v>19.13</v>
      </c>
      <c r="L1618" s="6">
        <f>tbl_Sales[[#This Row],[Price_per_Unit]]*tbl_Sales[[#This Row],[Quantity]]</f>
        <v>38.26</v>
      </c>
      <c r="M1618" s="6">
        <f>tbl_Sales[[#This Row],[Cost_per_Unit]]*tbl_Sales[[#This Row],[Quantity]]</f>
        <v>93.16</v>
      </c>
      <c r="N1618" s="6">
        <f>tbl_Sales[[#This Row],[Sales]]-tbl_Sales[[#This Row],[Total_Cost]]</f>
        <v>-54.9</v>
      </c>
    </row>
    <row r="1619" spans="1:14">
      <c r="A1619" t="s">
        <v>1623</v>
      </c>
      <c r="B1619" s="4">
        <v>45132</v>
      </c>
      <c r="C1619" t="s">
        <v>8014</v>
      </c>
      <c r="D1619" t="str">
        <f>VLOOKUP(Sales_Data!$C1619,tbl_Customers[],2,FALSE)</f>
        <v>Customer_87</v>
      </c>
      <c r="E1619" t="str">
        <f>VLOOKUP(tbl_Sales[[#This Row],[Customer_ID]],tbl_Customers[],5,0)</f>
        <v>East</v>
      </c>
      <c r="F1619" t="s">
        <v>8556</v>
      </c>
      <c r="G1619" t="str">
        <f>VLOOKUP(Sales_Data!$F1619,tbl_Products[],2,FALSE)</f>
        <v>Product_42</v>
      </c>
      <c r="H1619" t="str">
        <f>VLOOKUP(tbl_Sales[[#This Row],[Product_ID]],tbl_Products[],3,0)</f>
        <v>Electronics</v>
      </c>
      <c r="I1619">
        <v>6</v>
      </c>
      <c r="J1619" s="10">
        <f>VLOOKUP(tbl_Sales[[#This Row],[Product_ID]],tbl_Products[],4,0)</f>
        <v>28.03</v>
      </c>
      <c r="K1619" s="6">
        <v>17.04</v>
      </c>
      <c r="L1619" s="6">
        <f>tbl_Sales[[#This Row],[Price_per_Unit]]*tbl_Sales[[#This Row],[Quantity]]</f>
        <v>102.24</v>
      </c>
      <c r="M1619" s="6">
        <f>tbl_Sales[[#This Row],[Cost_per_Unit]]*tbl_Sales[[#This Row],[Quantity]]</f>
        <v>168.18</v>
      </c>
      <c r="N1619" s="6">
        <f>tbl_Sales[[#This Row],[Sales]]-tbl_Sales[[#This Row],[Total_Cost]]</f>
        <v>-65.940000000000012</v>
      </c>
    </row>
    <row r="1620" spans="1:14">
      <c r="A1620" t="s">
        <v>1624</v>
      </c>
      <c r="B1620" s="4">
        <v>44962</v>
      </c>
      <c r="C1620" t="s">
        <v>7422</v>
      </c>
      <c r="D1620" t="str">
        <f>VLOOKUP(Sales_Data!$C1620,tbl_Customers[],2,FALSE)</f>
        <v>Customer_619</v>
      </c>
      <c r="E1620" t="str">
        <f>VLOOKUP(tbl_Sales[[#This Row],[Customer_ID]],tbl_Customers[],5,0)</f>
        <v>South</v>
      </c>
      <c r="F1620" t="s">
        <v>8540</v>
      </c>
      <c r="G1620" t="str">
        <f>VLOOKUP(Sales_Data!$F1620,tbl_Products[],2,FALSE)</f>
        <v>Product_37</v>
      </c>
      <c r="H1620" t="str">
        <f>VLOOKUP(tbl_Sales[[#This Row],[Product_ID]],tbl_Products[],3,0)</f>
        <v>Toys</v>
      </c>
      <c r="I1620">
        <v>8</v>
      </c>
      <c r="J1620" s="10">
        <f>VLOOKUP(tbl_Sales[[#This Row],[Product_ID]],tbl_Products[],4,0)</f>
        <v>29.86</v>
      </c>
      <c r="K1620" s="6">
        <v>91.57</v>
      </c>
      <c r="L1620" s="6">
        <f>tbl_Sales[[#This Row],[Price_per_Unit]]*tbl_Sales[[#This Row],[Quantity]]</f>
        <v>732.56</v>
      </c>
      <c r="M1620" s="6">
        <f>tbl_Sales[[#This Row],[Cost_per_Unit]]*tbl_Sales[[#This Row],[Quantity]]</f>
        <v>238.88</v>
      </c>
      <c r="N1620" s="6">
        <f>tbl_Sales[[#This Row],[Sales]]-tbl_Sales[[#This Row],[Total_Cost]]</f>
        <v>493.67999999999995</v>
      </c>
    </row>
    <row r="1621" spans="1:14">
      <c r="A1621" t="s">
        <v>1625</v>
      </c>
      <c r="B1621" s="4">
        <v>44999</v>
      </c>
      <c r="C1621" t="s">
        <v>7026</v>
      </c>
      <c r="D1621" t="str">
        <f>VLOOKUP(Sales_Data!$C1621,tbl_Customers[],2,FALSE)</f>
        <v>Customer_1199</v>
      </c>
      <c r="E1621" t="str">
        <f>VLOOKUP(tbl_Sales[[#This Row],[Customer_ID]],tbl_Customers[],5,0)</f>
        <v>East</v>
      </c>
      <c r="F1621" t="s">
        <v>8554</v>
      </c>
      <c r="G1621" t="str">
        <f>VLOOKUP(Sales_Data!$F1621,tbl_Products[],2,FALSE)</f>
        <v>Product_55</v>
      </c>
      <c r="H1621" t="str">
        <f>VLOOKUP(tbl_Sales[[#This Row],[Product_ID]],tbl_Products[],3,0)</f>
        <v>Apparel</v>
      </c>
      <c r="I1621">
        <v>2</v>
      </c>
      <c r="J1621" s="10">
        <f>VLOOKUP(tbl_Sales[[#This Row],[Product_ID]],tbl_Products[],4,0)</f>
        <v>36.08</v>
      </c>
      <c r="K1621" s="6">
        <v>27.77</v>
      </c>
      <c r="L1621" s="6">
        <f>tbl_Sales[[#This Row],[Price_per_Unit]]*tbl_Sales[[#This Row],[Quantity]]</f>
        <v>55.54</v>
      </c>
      <c r="M1621" s="6">
        <f>tbl_Sales[[#This Row],[Cost_per_Unit]]*tbl_Sales[[#This Row],[Quantity]]</f>
        <v>72.16</v>
      </c>
      <c r="N1621" s="6">
        <f>tbl_Sales[[#This Row],[Sales]]-tbl_Sales[[#This Row],[Total_Cost]]</f>
        <v>-16.619999999999997</v>
      </c>
    </row>
    <row r="1622" spans="1:14">
      <c r="A1622" t="s">
        <v>1626</v>
      </c>
      <c r="B1622" s="4">
        <v>45251</v>
      </c>
      <c r="C1622" t="s">
        <v>7580</v>
      </c>
      <c r="D1622" t="str">
        <f>VLOOKUP(Sales_Data!$C1622,tbl_Customers[],2,FALSE)</f>
        <v>Customer_623</v>
      </c>
      <c r="E1622" t="str">
        <f>VLOOKUP(tbl_Sales[[#This Row],[Customer_ID]],tbl_Customers[],5,0)</f>
        <v>North</v>
      </c>
      <c r="F1622" t="s">
        <v>8534</v>
      </c>
      <c r="G1622" t="str">
        <f>VLOOKUP(Sales_Data!$F1622,tbl_Products[],2,FALSE)</f>
        <v>Product_51</v>
      </c>
      <c r="H1622" t="str">
        <f>VLOOKUP(tbl_Sales[[#This Row],[Product_ID]],tbl_Products[],3,0)</f>
        <v>Electronics</v>
      </c>
      <c r="I1622">
        <v>9</v>
      </c>
      <c r="J1622" s="10">
        <f>VLOOKUP(tbl_Sales[[#This Row],[Product_ID]],tbl_Products[],4,0)</f>
        <v>45.1</v>
      </c>
      <c r="K1622" s="6">
        <v>11.89</v>
      </c>
      <c r="L1622" s="6">
        <f>tbl_Sales[[#This Row],[Price_per_Unit]]*tbl_Sales[[#This Row],[Quantity]]</f>
        <v>107.01</v>
      </c>
      <c r="M1622" s="6">
        <f>tbl_Sales[[#This Row],[Cost_per_Unit]]*tbl_Sales[[#This Row],[Quantity]]</f>
        <v>405.90000000000003</v>
      </c>
      <c r="N1622" s="6">
        <f>tbl_Sales[[#This Row],[Sales]]-tbl_Sales[[#This Row],[Total_Cost]]</f>
        <v>-298.89000000000004</v>
      </c>
    </row>
    <row r="1623" spans="1:14">
      <c r="A1623" t="s">
        <v>1627</v>
      </c>
      <c r="B1623" s="4">
        <v>44942</v>
      </c>
      <c r="C1623" t="s">
        <v>8015</v>
      </c>
      <c r="D1623" t="str">
        <f>VLOOKUP(Sales_Data!$C1623,tbl_Customers[],2,FALSE)</f>
        <v>Customer_1012</v>
      </c>
      <c r="E1623" t="str">
        <f>VLOOKUP(tbl_Sales[[#This Row],[Customer_ID]],tbl_Customers[],5,0)</f>
        <v>West</v>
      </c>
      <c r="F1623" t="s">
        <v>8567</v>
      </c>
      <c r="G1623" t="str">
        <f>VLOOKUP(Sales_Data!$F1623,tbl_Products[],2,FALSE)</f>
        <v>Product_69</v>
      </c>
      <c r="H1623" t="str">
        <f>VLOOKUP(tbl_Sales[[#This Row],[Product_ID]],tbl_Products[],3,0)</f>
        <v>Home Goods</v>
      </c>
      <c r="I1623">
        <v>9</v>
      </c>
      <c r="J1623" s="10">
        <f>VLOOKUP(tbl_Sales[[#This Row],[Product_ID]],tbl_Products[],4,0)</f>
        <v>8.86</v>
      </c>
      <c r="K1623" s="6">
        <v>91.68</v>
      </c>
      <c r="L1623" s="6">
        <f>tbl_Sales[[#This Row],[Price_per_Unit]]*tbl_Sales[[#This Row],[Quantity]]</f>
        <v>825.12000000000012</v>
      </c>
      <c r="M1623" s="6">
        <f>tbl_Sales[[#This Row],[Cost_per_Unit]]*tbl_Sales[[#This Row],[Quantity]]</f>
        <v>79.739999999999995</v>
      </c>
      <c r="N1623" s="6">
        <f>tbl_Sales[[#This Row],[Sales]]-tbl_Sales[[#This Row],[Total_Cost]]</f>
        <v>745.38000000000011</v>
      </c>
    </row>
    <row r="1624" spans="1:14">
      <c r="A1624" t="s">
        <v>1628</v>
      </c>
      <c r="B1624" s="4">
        <v>44973</v>
      </c>
      <c r="C1624" t="s">
        <v>8016</v>
      </c>
      <c r="D1624" t="str">
        <f>VLOOKUP(Sales_Data!$C1624,tbl_Customers[],2,FALSE)</f>
        <v>Customer_1146</v>
      </c>
      <c r="E1624" t="str">
        <f>VLOOKUP(tbl_Sales[[#This Row],[Customer_ID]],tbl_Customers[],5,0)</f>
        <v>West</v>
      </c>
      <c r="F1624" t="s">
        <v>8566</v>
      </c>
      <c r="G1624" t="str">
        <f>VLOOKUP(Sales_Data!$F1624,tbl_Products[],2,FALSE)</f>
        <v>Product_10</v>
      </c>
      <c r="H1624" t="str">
        <f>VLOOKUP(tbl_Sales[[#This Row],[Product_ID]],tbl_Products[],3,0)</f>
        <v>Apparel</v>
      </c>
      <c r="I1624">
        <v>6</v>
      </c>
      <c r="J1624" s="10">
        <f>VLOOKUP(tbl_Sales[[#This Row],[Product_ID]],tbl_Products[],4,0)</f>
        <v>14.95</v>
      </c>
      <c r="K1624" s="6">
        <v>56.47</v>
      </c>
      <c r="L1624" s="6">
        <f>tbl_Sales[[#This Row],[Price_per_Unit]]*tbl_Sales[[#This Row],[Quantity]]</f>
        <v>338.82</v>
      </c>
      <c r="M1624" s="6">
        <f>tbl_Sales[[#This Row],[Cost_per_Unit]]*tbl_Sales[[#This Row],[Quantity]]</f>
        <v>89.699999999999989</v>
      </c>
      <c r="N1624" s="6">
        <f>tbl_Sales[[#This Row],[Sales]]-tbl_Sales[[#This Row],[Total_Cost]]</f>
        <v>249.12</v>
      </c>
    </row>
    <row r="1625" spans="1:14">
      <c r="A1625" t="s">
        <v>1629</v>
      </c>
      <c r="B1625" s="4">
        <v>45198</v>
      </c>
      <c r="C1625" t="s">
        <v>7018</v>
      </c>
      <c r="D1625" t="str">
        <f>VLOOKUP(Sales_Data!$C1625,tbl_Customers[],2,FALSE)</f>
        <v>Customer_950</v>
      </c>
      <c r="E1625" t="str">
        <f>VLOOKUP(tbl_Sales[[#This Row],[Customer_ID]],tbl_Customers[],5,0)</f>
        <v>South</v>
      </c>
      <c r="F1625" t="s">
        <v>8509</v>
      </c>
      <c r="G1625" t="str">
        <f>VLOOKUP(Sales_Data!$F1625,tbl_Products[],2,FALSE)</f>
        <v>Product_45</v>
      </c>
      <c r="H1625" t="str">
        <f>VLOOKUP(tbl_Sales[[#This Row],[Product_ID]],tbl_Products[],3,0)</f>
        <v>Home Goods</v>
      </c>
      <c r="I1625">
        <v>7</v>
      </c>
      <c r="J1625" s="10">
        <f>VLOOKUP(tbl_Sales[[#This Row],[Product_ID]],tbl_Products[],4,0)</f>
        <v>47.88</v>
      </c>
      <c r="K1625" s="6">
        <v>36.56</v>
      </c>
      <c r="L1625" s="6">
        <f>tbl_Sales[[#This Row],[Price_per_Unit]]*tbl_Sales[[#This Row],[Quantity]]</f>
        <v>255.92000000000002</v>
      </c>
      <c r="M1625" s="6">
        <f>tbl_Sales[[#This Row],[Cost_per_Unit]]*tbl_Sales[[#This Row],[Quantity]]</f>
        <v>335.16</v>
      </c>
      <c r="N1625" s="6">
        <f>tbl_Sales[[#This Row],[Sales]]-tbl_Sales[[#This Row],[Total_Cost]]</f>
        <v>-79.240000000000009</v>
      </c>
    </row>
    <row r="1626" spans="1:14">
      <c r="A1626" t="s">
        <v>1630</v>
      </c>
      <c r="B1626" s="4">
        <v>45037</v>
      </c>
      <c r="C1626" t="s">
        <v>8017</v>
      </c>
      <c r="D1626" t="str">
        <f>VLOOKUP(Sales_Data!$C1626,tbl_Customers[],2,FALSE)</f>
        <v>Customer_460</v>
      </c>
      <c r="E1626" t="str">
        <f>VLOOKUP(tbl_Sales[[#This Row],[Customer_ID]],tbl_Customers[],5,0)</f>
        <v>East</v>
      </c>
      <c r="F1626" t="s">
        <v>8508</v>
      </c>
      <c r="G1626" t="str">
        <f>VLOOKUP(Sales_Data!$F1626,tbl_Products[],2,FALSE)</f>
        <v>Product_63</v>
      </c>
      <c r="H1626" t="str">
        <f>VLOOKUP(tbl_Sales[[#This Row],[Product_ID]],tbl_Products[],3,0)</f>
        <v>Electronics</v>
      </c>
      <c r="I1626">
        <v>7</v>
      </c>
      <c r="J1626" s="10">
        <f>VLOOKUP(tbl_Sales[[#This Row],[Product_ID]],tbl_Products[],4,0)</f>
        <v>40</v>
      </c>
      <c r="K1626" s="6">
        <v>88.23</v>
      </c>
      <c r="L1626" s="6">
        <f>tbl_Sales[[#This Row],[Price_per_Unit]]*tbl_Sales[[#This Row],[Quantity]]</f>
        <v>617.61</v>
      </c>
      <c r="M1626" s="6">
        <f>tbl_Sales[[#This Row],[Cost_per_Unit]]*tbl_Sales[[#This Row],[Quantity]]</f>
        <v>280</v>
      </c>
      <c r="N1626" s="6">
        <f>tbl_Sales[[#This Row],[Sales]]-tbl_Sales[[#This Row],[Total_Cost]]</f>
        <v>337.61</v>
      </c>
    </row>
    <row r="1627" spans="1:14">
      <c r="A1627" t="s">
        <v>1631</v>
      </c>
      <c r="B1627" s="4">
        <v>45119</v>
      </c>
      <c r="C1627" t="s">
        <v>8018</v>
      </c>
      <c r="D1627" t="str">
        <f>VLOOKUP(Sales_Data!$C1627,tbl_Customers[],2,FALSE)</f>
        <v>Customer_55</v>
      </c>
      <c r="E1627" t="str">
        <f>VLOOKUP(tbl_Sales[[#This Row],[Customer_ID]],tbl_Customers[],5,0)</f>
        <v>North</v>
      </c>
      <c r="F1627" t="s">
        <v>8522</v>
      </c>
      <c r="G1627" t="str">
        <f>VLOOKUP(Sales_Data!$F1627,tbl_Products[],2,FALSE)</f>
        <v>Product_4</v>
      </c>
      <c r="H1627" t="str">
        <f>VLOOKUP(tbl_Sales[[#This Row],[Product_ID]],tbl_Products[],3,0)</f>
        <v>Toys</v>
      </c>
      <c r="I1627">
        <v>8</v>
      </c>
      <c r="J1627" s="10">
        <f>VLOOKUP(tbl_Sales[[#This Row],[Product_ID]],tbl_Products[],4,0)</f>
        <v>14.75</v>
      </c>
      <c r="K1627" s="6">
        <v>47.1</v>
      </c>
      <c r="L1627" s="6">
        <f>tbl_Sales[[#This Row],[Price_per_Unit]]*tbl_Sales[[#This Row],[Quantity]]</f>
        <v>376.8</v>
      </c>
      <c r="M1627" s="6">
        <f>tbl_Sales[[#This Row],[Cost_per_Unit]]*tbl_Sales[[#This Row],[Quantity]]</f>
        <v>118</v>
      </c>
      <c r="N1627" s="6">
        <f>tbl_Sales[[#This Row],[Sales]]-tbl_Sales[[#This Row],[Total_Cost]]</f>
        <v>258.8</v>
      </c>
    </row>
    <row r="1628" spans="1:14">
      <c r="A1628" t="s">
        <v>1632</v>
      </c>
      <c r="B1628" s="4">
        <v>45141</v>
      </c>
      <c r="C1628" t="s">
        <v>8019</v>
      </c>
      <c r="D1628" t="str">
        <f>VLOOKUP(Sales_Data!$C1628,tbl_Customers[],2,FALSE)</f>
        <v>Customer_6</v>
      </c>
      <c r="E1628" t="str">
        <f>VLOOKUP(tbl_Sales[[#This Row],[Customer_ID]],tbl_Customers[],5,0)</f>
        <v>South</v>
      </c>
      <c r="F1628" t="s">
        <v>8520</v>
      </c>
      <c r="G1628" t="str">
        <f>VLOOKUP(Sales_Data!$F1628,tbl_Products[],2,FALSE)</f>
        <v>Product_29</v>
      </c>
      <c r="H1628" t="str">
        <f>VLOOKUP(tbl_Sales[[#This Row],[Product_ID]],tbl_Products[],3,0)</f>
        <v>Home Goods</v>
      </c>
      <c r="I1628">
        <v>2</v>
      </c>
      <c r="J1628" s="10">
        <f>VLOOKUP(tbl_Sales[[#This Row],[Product_ID]],tbl_Products[],4,0)</f>
        <v>9.64</v>
      </c>
      <c r="K1628" s="6">
        <v>73.27</v>
      </c>
      <c r="L1628" s="6">
        <f>tbl_Sales[[#This Row],[Price_per_Unit]]*tbl_Sales[[#This Row],[Quantity]]</f>
        <v>146.54</v>
      </c>
      <c r="M1628" s="6">
        <f>tbl_Sales[[#This Row],[Cost_per_Unit]]*tbl_Sales[[#This Row],[Quantity]]</f>
        <v>19.28</v>
      </c>
      <c r="N1628" s="6">
        <f>tbl_Sales[[#This Row],[Sales]]-tbl_Sales[[#This Row],[Total_Cost]]</f>
        <v>127.25999999999999</v>
      </c>
    </row>
    <row r="1629" spans="1:14">
      <c r="A1629" t="s">
        <v>1633</v>
      </c>
      <c r="B1629" s="4">
        <v>45159</v>
      </c>
      <c r="C1629" t="s">
        <v>7298</v>
      </c>
      <c r="D1629" t="str">
        <f>VLOOKUP(Sales_Data!$C1629,tbl_Customers[],2,FALSE)</f>
        <v>Customer_316</v>
      </c>
      <c r="E1629" t="str">
        <f>VLOOKUP(tbl_Sales[[#This Row],[Customer_ID]],tbl_Customers[],5,0)</f>
        <v>West</v>
      </c>
      <c r="F1629" t="s">
        <v>8532</v>
      </c>
      <c r="G1629" t="str">
        <f>VLOOKUP(Sales_Data!$F1629,tbl_Products[],2,FALSE)</f>
        <v>Product_23</v>
      </c>
      <c r="H1629" t="str">
        <f>VLOOKUP(tbl_Sales[[#This Row],[Product_ID]],tbl_Products[],3,0)</f>
        <v>Apparel</v>
      </c>
      <c r="I1629">
        <v>3</v>
      </c>
      <c r="J1629" s="10">
        <f>VLOOKUP(tbl_Sales[[#This Row],[Product_ID]],tbl_Products[],4,0)</f>
        <v>2.85</v>
      </c>
      <c r="K1629" s="6">
        <v>40.58</v>
      </c>
      <c r="L1629" s="6">
        <f>tbl_Sales[[#This Row],[Price_per_Unit]]*tbl_Sales[[#This Row],[Quantity]]</f>
        <v>121.74</v>
      </c>
      <c r="M1629" s="6">
        <f>tbl_Sales[[#This Row],[Cost_per_Unit]]*tbl_Sales[[#This Row],[Quantity]]</f>
        <v>8.5500000000000007</v>
      </c>
      <c r="N1629" s="6">
        <f>tbl_Sales[[#This Row],[Sales]]-tbl_Sales[[#This Row],[Total_Cost]]</f>
        <v>113.19</v>
      </c>
    </row>
    <row r="1630" spans="1:14">
      <c r="A1630" t="s">
        <v>1634</v>
      </c>
      <c r="B1630" s="4">
        <v>45101</v>
      </c>
      <c r="C1630" t="s">
        <v>7635</v>
      </c>
      <c r="D1630" t="str">
        <f>VLOOKUP(Sales_Data!$C1630,tbl_Customers[],2,FALSE)</f>
        <v>Customer_538</v>
      </c>
      <c r="E1630" t="str">
        <f>VLOOKUP(tbl_Sales[[#This Row],[Customer_ID]],tbl_Customers[],5,0)</f>
        <v>South</v>
      </c>
      <c r="F1630" t="s">
        <v>8565</v>
      </c>
      <c r="G1630" t="str">
        <f>VLOOKUP(Sales_Data!$F1630,tbl_Products[],2,FALSE)</f>
        <v>Product_31</v>
      </c>
      <c r="H1630" t="str">
        <f>VLOOKUP(tbl_Sales[[#This Row],[Product_ID]],tbl_Products[],3,0)</f>
        <v>Apparel</v>
      </c>
      <c r="I1630">
        <v>4</v>
      </c>
      <c r="J1630" s="10">
        <f>VLOOKUP(tbl_Sales[[#This Row],[Product_ID]],tbl_Products[],4,0)</f>
        <v>3.66</v>
      </c>
      <c r="K1630" s="6">
        <v>22.98</v>
      </c>
      <c r="L1630" s="6">
        <f>tbl_Sales[[#This Row],[Price_per_Unit]]*tbl_Sales[[#This Row],[Quantity]]</f>
        <v>91.92</v>
      </c>
      <c r="M1630" s="6">
        <f>tbl_Sales[[#This Row],[Cost_per_Unit]]*tbl_Sales[[#This Row],[Quantity]]</f>
        <v>14.64</v>
      </c>
      <c r="N1630" s="6">
        <f>tbl_Sales[[#This Row],[Sales]]-tbl_Sales[[#This Row],[Total_Cost]]</f>
        <v>77.28</v>
      </c>
    </row>
    <row r="1631" spans="1:14">
      <c r="A1631" t="s">
        <v>1635</v>
      </c>
      <c r="B1631" s="4">
        <v>45007</v>
      </c>
      <c r="C1631" t="s">
        <v>7220</v>
      </c>
      <c r="D1631" t="str">
        <f>VLOOKUP(Sales_Data!$C1631,tbl_Customers[],2,FALSE)</f>
        <v>Customer_615</v>
      </c>
      <c r="E1631" t="str">
        <f>VLOOKUP(tbl_Sales[[#This Row],[Customer_ID]],tbl_Customers[],5,0)</f>
        <v>East</v>
      </c>
      <c r="F1631" t="s">
        <v>8562</v>
      </c>
      <c r="G1631" t="str">
        <f>VLOOKUP(Sales_Data!$F1631,tbl_Products[],2,FALSE)</f>
        <v>Product_48</v>
      </c>
      <c r="H1631" t="str">
        <f>VLOOKUP(tbl_Sales[[#This Row],[Product_ID]],tbl_Products[],3,0)</f>
        <v>Apparel</v>
      </c>
      <c r="I1631">
        <v>7</v>
      </c>
      <c r="J1631" s="10">
        <f>VLOOKUP(tbl_Sales[[#This Row],[Product_ID]],tbl_Products[],4,0)</f>
        <v>25.33</v>
      </c>
      <c r="K1631" s="6">
        <v>39.67</v>
      </c>
      <c r="L1631" s="6">
        <f>tbl_Sales[[#This Row],[Price_per_Unit]]*tbl_Sales[[#This Row],[Quantity]]</f>
        <v>277.69</v>
      </c>
      <c r="M1631" s="6">
        <f>tbl_Sales[[#This Row],[Cost_per_Unit]]*tbl_Sales[[#This Row],[Quantity]]</f>
        <v>177.31</v>
      </c>
      <c r="N1631" s="6">
        <f>tbl_Sales[[#This Row],[Sales]]-tbl_Sales[[#This Row],[Total_Cost]]</f>
        <v>100.38</v>
      </c>
    </row>
    <row r="1632" spans="1:14">
      <c r="A1632" t="s">
        <v>1636</v>
      </c>
      <c r="B1632" s="4">
        <v>45116</v>
      </c>
      <c r="C1632" t="s">
        <v>7216</v>
      </c>
      <c r="D1632" t="str">
        <f>VLOOKUP(Sales_Data!$C1632,tbl_Customers[],2,FALSE)</f>
        <v>Customer_1312</v>
      </c>
      <c r="E1632" t="str">
        <f>VLOOKUP(tbl_Sales[[#This Row],[Customer_ID]],tbl_Customers[],5,0)</f>
        <v>East</v>
      </c>
      <c r="F1632" t="s">
        <v>8512</v>
      </c>
      <c r="G1632" t="str">
        <f>VLOOKUP(Sales_Data!$F1632,tbl_Products[],2,FALSE)</f>
        <v>Product_47</v>
      </c>
      <c r="H1632" t="str">
        <f>VLOOKUP(tbl_Sales[[#This Row],[Product_ID]],tbl_Products[],3,0)</f>
        <v>Home Goods</v>
      </c>
      <c r="I1632">
        <v>8</v>
      </c>
      <c r="J1632" s="10">
        <f>VLOOKUP(tbl_Sales[[#This Row],[Product_ID]],tbl_Products[],4,0)</f>
        <v>22.66</v>
      </c>
      <c r="K1632" s="6">
        <v>69.959999999999994</v>
      </c>
      <c r="L1632" s="6">
        <f>tbl_Sales[[#This Row],[Price_per_Unit]]*tbl_Sales[[#This Row],[Quantity]]</f>
        <v>559.67999999999995</v>
      </c>
      <c r="M1632" s="6">
        <f>tbl_Sales[[#This Row],[Cost_per_Unit]]*tbl_Sales[[#This Row],[Quantity]]</f>
        <v>181.28</v>
      </c>
      <c r="N1632" s="6">
        <f>tbl_Sales[[#This Row],[Sales]]-tbl_Sales[[#This Row],[Total_Cost]]</f>
        <v>378.4</v>
      </c>
    </row>
    <row r="1633" spans="1:14">
      <c r="A1633" t="s">
        <v>1637</v>
      </c>
      <c r="B1633" s="4">
        <v>45086</v>
      </c>
      <c r="C1633" t="s">
        <v>8020</v>
      </c>
      <c r="D1633" t="str">
        <f>VLOOKUP(Sales_Data!$C1633,tbl_Customers[],2,FALSE)</f>
        <v>Customer_1304</v>
      </c>
      <c r="E1633" t="str">
        <f>VLOOKUP(tbl_Sales[[#This Row],[Customer_ID]],tbl_Customers[],5,0)</f>
        <v>South</v>
      </c>
      <c r="F1633" t="s">
        <v>8538</v>
      </c>
      <c r="G1633" t="str">
        <f>VLOOKUP(Sales_Data!$F1633,tbl_Products[],2,FALSE)</f>
        <v>Product_44</v>
      </c>
      <c r="H1633" t="str">
        <f>VLOOKUP(tbl_Sales[[#This Row],[Product_ID]],tbl_Products[],3,0)</f>
        <v>Electronics</v>
      </c>
      <c r="I1633">
        <v>2</v>
      </c>
      <c r="J1633" s="10">
        <f>VLOOKUP(tbl_Sales[[#This Row],[Product_ID]],tbl_Products[],4,0)</f>
        <v>39.729999999999997</v>
      </c>
      <c r="K1633" s="6">
        <v>44.45</v>
      </c>
      <c r="L1633" s="6">
        <f>tbl_Sales[[#This Row],[Price_per_Unit]]*tbl_Sales[[#This Row],[Quantity]]</f>
        <v>88.9</v>
      </c>
      <c r="M1633" s="6">
        <f>tbl_Sales[[#This Row],[Cost_per_Unit]]*tbl_Sales[[#This Row],[Quantity]]</f>
        <v>79.459999999999994</v>
      </c>
      <c r="N1633" s="6">
        <f>tbl_Sales[[#This Row],[Sales]]-tbl_Sales[[#This Row],[Total_Cost]]</f>
        <v>9.4400000000000119</v>
      </c>
    </row>
    <row r="1634" spans="1:14">
      <c r="A1634" t="s">
        <v>1638</v>
      </c>
      <c r="B1634" s="4">
        <v>45093</v>
      </c>
      <c r="C1634" t="s">
        <v>7560</v>
      </c>
      <c r="D1634" t="str">
        <f>VLOOKUP(Sales_Data!$C1634,tbl_Customers[],2,FALSE)</f>
        <v>Customer_968</v>
      </c>
      <c r="E1634" t="str">
        <f>VLOOKUP(tbl_Sales[[#This Row],[Customer_ID]],tbl_Customers[],5,0)</f>
        <v>West</v>
      </c>
      <c r="F1634" t="s">
        <v>8501</v>
      </c>
      <c r="G1634" t="str">
        <f>VLOOKUP(Sales_Data!$F1634,tbl_Products[],2,FALSE)</f>
        <v>Product_65</v>
      </c>
      <c r="H1634" t="str">
        <f>VLOOKUP(tbl_Sales[[#This Row],[Product_ID]],tbl_Products[],3,0)</f>
        <v>Health</v>
      </c>
      <c r="I1634">
        <v>5</v>
      </c>
      <c r="J1634" s="10">
        <f>VLOOKUP(tbl_Sales[[#This Row],[Product_ID]],tbl_Products[],4,0)</f>
        <v>37.880000000000003</v>
      </c>
      <c r="K1634" s="6">
        <v>20.59</v>
      </c>
      <c r="L1634" s="6">
        <f>tbl_Sales[[#This Row],[Price_per_Unit]]*tbl_Sales[[#This Row],[Quantity]]</f>
        <v>102.95</v>
      </c>
      <c r="M1634" s="6">
        <f>tbl_Sales[[#This Row],[Cost_per_Unit]]*tbl_Sales[[#This Row],[Quantity]]</f>
        <v>189.4</v>
      </c>
      <c r="N1634" s="6">
        <f>tbl_Sales[[#This Row],[Sales]]-tbl_Sales[[#This Row],[Total_Cost]]</f>
        <v>-86.45</v>
      </c>
    </row>
    <row r="1635" spans="1:14">
      <c r="A1635" t="s">
        <v>1639</v>
      </c>
      <c r="B1635" s="4">
        <v>45217</v>
      </c>
      <c r="C1635" t="s">
        <v>8021</v>
      </c>
      <c r="D1635" t="str">
        <f>VLOOKUP(Sales_Data!$C1635,tbl_Customers[],2,FALSE)</f>
        <v>Customer_255</v>
      </c>
      <c r="E1635" t="str">
        <f>VLOOKUP(tbl_Sales[[#This Row],[Customer_ID]],tbl_Customers[],5,0)</f>
        <v>South</v>
      </c>
      <c r="F1635" t="s">
        <v>8548</v>
      </c>
      <c r="G1635" t="str">
        <f>VLOOKUP(Sales_Data!$F1635,tbl_Products[],2,FALSE)</f>
        <v>Product_1</v>
      </c>
      <c r="H1635" t="str">
        <f>VLOOKUP(tbl_Sales[[#This Row],[Product_ID]],tbl_Products[],3,0)</f>
        <v>Apparel</v>
      </c>
      <c r="I1635">
        <v>7</v>
      </c>
      <c r="J1635" s="10">
        <f>VLOOKUP(tbl_Sales[[#This Row],[Product_ID]],tbl_Products[],4,0)</f>
        <v>21.45</v>
      </c>
      <c r="K1635" s="6">
        <v>95.39</v>
      </c>
      <c r="L1635" s="6">
        <f>tbl_Sales[[#This Row],[Price_per_Unit]]*tbl_Sales[[#This Row],[Quantity]]</f>
        <v>667.73</v>
      </c>
      <c r="M1635" s="6">
        <f>tbl_Sales[[#This Row],[Cost_per_Unit]]*tbl_Sales[[#This Row],[Quantity]]</f>
        <v>150.15</v>
      </c>
      <c r="N1635" s="6">
        <f>tbl_Sales[[#This Row],[Sales]]-tbl_Sales[[#This Row],[Total_Cost]]</f>
        <v>517.58000000000004</v>
      </c>
    </row>
    <row r="1636" spans="1:14">
      <c r="A1636" t="s">
        <v>1640</v>
      </c>
      <c r="B1636" s="4">
        <v>45232</v>
      </c>
      <c r="C1636" t="s">
        <v>7757</v>
      </c>
      <c r="D1636" t="str">
        <f>VLOOKUP(Sales_Data!$C1636,tbl_Customers[],2,FALSE)</f>
        <v>Customer_1340</v>
      </c>
      <c r="E1636" t="str">
        <f>VLOOKUP(tbl_Sales[[#This Row],[Customer_ID]],tbl_Customers[],5,0)</f>
        <v>South</v>
      </c>
      <c r="F1636" t="s">
        <v>8534</v>
      </c>
      <c r="G1636" t="str">
        <f>VLOOKUP(Sales_Data!$F1636,tbl_Products[],2,FALSE)</f>
        <v>Product_51</v>
      </c>
      <c r="H1636" t="str">
        <f>VLOOKUP(tbl_Sales[[#This Row],[Product_ID]],tbl_Products[],3,0)</f>
        <v>Electronics</v>
      </c>
      <c r="I1636">
        <v>5</v>
      </c>
      <c r="J1636" s="10">
        <f>VLOOKUP(tbl_Sales[[#This Row],[Product_ID]],tbl_Products[],4,0)</f>
        <v>45.1</v>
      </c>
      <c r="K1636" s="6">
        <v>41.22</v>
      </c>
      <c r="L1636" s="6">
        <f>tbl_Sales[[#This Row],[Price_per_Unit]]*tbl_Sales[[#This Row],[Quantity]]</f>
        <v>206.1</v>
      </c>
      <c r="M1636" s="6">
        <f>tbl_Sales[[#This Row],[Cost_per_Unit]]*tbl_Sales[[#This Row],[Quantity]]</f>
        <v>225.5</v>
      </c>
      <c r="N1636" s="6">
        <f>tbl_Sales[[#This Row],[Sales]]-tbl_Sales[[#This Row],[Total_Cost]]</f>
        <v>-19.400000000000006</v>
      </c>
    </row>
    <row r="1637" spans="1:14">
      <c r="A1637" t="s">
        <v>1641</v>
      </c>
      <c r="B1637" s="4">
        <v>44970</v>
      </c>
      <c r="C1637" t="s">
        <v>7954</v>
      </c>
      <c r="D1637" t="str">
        <f>VLOOKUP(Sales_Data!$C1637,tbl_Customers[],2,FALSE)</f>
        <v>Customer_1364</v>
      </c>
      <c r="E1637" t="str">
        <f>VLOOKUP(tbl_Sales[[#This Row],[Customer_ID]],tbl_Customers[],5,0)</f>
        <v>East</v>
      </c>
      <c r="F1637" t="s">
        <v>8566</v>
      </c>
      <c r="G1637" t="str">
        <f>VLOOKUP(Sales_Data!$F1637,tbl_Products[],2,FALSE)</f>
        <v>Product_10</v>
      </c>
      <c r="H1637" t="str">
        <f>VLOOKUP(tbl_Sales[[#This Row],[Product_ID]],tbl_Products[],3,0)</f>
        <v>Apparel</v>
      </c>
      <c r="I1637">
        <v>6</v>
      </c>
      <c r="J1637" s="10">
        <f>VLOOKUP(tbl_Sales[[#This Row],[Product_ID]],tbl_Products[],4,0)</f>
        <v>14.95</v>
      </c>
      <c r="K1637" s="6">
        <v>35.49</v>
      </c>
      <c r="L1637" s="6">
        <f>tbl_Sales[[#This Row],[Price_per_Unit]]*tbl_Sales[[#This Row],[Quantity]]</f>
        <v>212.94</v>
      </c>
      <c r="M1637" s="6">
        <f>tbl_Sales[[#This Row],[Cost_per_Unit]]*tbl_Sales[[#This Row],[Quantity]]</f>
        <v>89.699999999999989</v>
      </c>
      <c r="N1637" s="6">
        <f>tbl_Sales[[#This Row],[Sales]]-tbl_Sales[[#This Row],[Total_Cost]]</f>
        <v>123.24000000000001</v>
      </c>
    </row>
    <row r="1638" spans="1:14">
      <c r="A1638" t="s">
        <v>1642</v>
      </c>
      <c r="B1638" s="4">
        <v>44953</v>
      </c>
      <c r="C1638" t="s">
        <v>8022</v>
      </c>
      <c r="D1638" t="str">
        <f>VLOOKUP(Sales_Data!$C1638,tbl_Customers[],2,FALSE)</f>
        <v>Customer_590</v>
      </c>
      <c r="E1638" t="str">
        <f>VLOOKUP(tbl_Sales[[#This Row],[Customer_ID]],tbl_Customers[],5,0)</f>
        <v>East</v>
      </c>
      <c r="F1638" t="s">
        <v>8499</v>
      </c>
      <c r="G1638" t="str">
        <f>VLOOKUP(Sales_Data!$F1638,tbl_Products[],2,FALSE)</f>
        <v>Product_30</v>
      </c>
      <c r="H1638" t="str">
        <f>VLOOKUP(tbl_Sales[[#This Row],[Product_ID]],tbl_Products[],3,0)</f>
        <v>Apparel</v>
      </c>
      <c r="I1638">
        <v>9</v>
      </c>
      <c r="J1638" s="10">
        <f>VLOOKUP(tbl_Sales[[#This Row],[Product_ID]],tbl_Products[],4,0)</f>
        <v>49.21</v>
      </c>
      <c r="K1638" s="6">
        <v>47.52</v>
      </c>
      <c r="L1638" s="6">
        <f>tbl_Sales[[#This Row],[Price_per_Unit]]*tbl_Sales[[#This Row],[Quantity]]</f>
        <v>427.68</v>
      </c>
      <c r="M1638" s="6">
        <f>tbl_Sales[[#This Row],[Cost_per_Unit]]*tbl_Sales[[#This Row],[Quantity]]</f>
        <v>442.89</v>
      </c>
      <c r="N1638" s="6">
        <f>tbl_Sales[[#This Row],[Sales]]-tbl_Sales[[#This Row],[Total_Cost]]</f>
        <v>-15.20999999999998</v>
      </c>
    </row>
    <row r="1639" spans="1:14">
      <c r="A1639" t="s">
        <v>1643</v>
      </c>
      <c r="B1639" s="4">
        <v>45006</v>
      </c>
      <c r="C1639" t="s">
        <v>7510</v>
      </c>
      <c r="D1639" t="str">
        <f>VLOOKUP(Sales_Data!$C1639,tbl_Customers[],2,FALSE)</f>
        <v>Customer_855</v>
      </c>
      <c r="E1639" t="str">
        <f>VLOOKUP(tbl_Sales[[#This Row],[Customer_ID]],tbl_Customers[],5,0)</f>
        <v>North</v>
      </c>
      <c r="F1639" t="s">
        <v>8549</v>
      </c>
      <c r="G1639" t="str">
        <f>VLOOKUP(Sales_Data!$F1639,tbl_Products[],2,FALSE)</f>
        <v>Product_18</v>
      </c>
      <c r="H1639" t="str">
        <f>VLOOKUP(tbl_Sales[[#This Row],[Product_ID]],tbl_Products[],3,0)</f>
        <v>Health</v>
      </c>
      <c r="I1639">
        <v>5</v>
      </c>
      <c r="J1639" s="10">
        <f>VLOOKUP(tbl_Sales[[#This Row],[Product_ID]],tbl_Products[],4,0)</f>
        <v>41.18</v>
      </c>
      <c r="K1639" s="6">
        <v>78.489999999999995</v>
      </c>
      <c r="L1639" s="6">
        <f>tbl_Sales[[#This Row],[Price_per_Unit]]*tbl_Sales[[#This Row],[Quantity]]</f>
        <v>392.45</v>
      </c>
      <c r="M1639" s="6">
        <f>tbl_Sales[[#This Row],[Cost_per_Unit]]*tbl_Sales[[#This Row],[Quantity]]</f>
        <v>205.9</v>
      </c>
      <c r="N1639" s="6">
        <f>tbl_Sales[[#This Row],[Sales]]-tbl_Sales[[#This Row],[Total_Cost]]</f>
        <v>186.54999999999998</v>
      </c>
    </row>
    <row r="1640" spans="1:14">
      <c r="A1640" t="s">
        <v>1644</v>
      </c>
      <c r="B1640" s="4">
        <v>45007</v>
      </c>
      <c r="C1640" t="s">
        <v>7803</v>
      </c>
      <c r="D1640" t="str">
        <f>VLOOKUP(Sales_Data!$C1640,tbl_Customers[],2,FALSE)</f>
        <v>Customer_368</v>
      </c>
      <c r="E1640" t="str">
        <f>VLOOKUP(tbl_Sales[[#This Row],[Customer_ID]],tbl_Customers[],5,0)</f>
        <v>West</v>
      </c>
      <c r="F1640" t="s">
        <v>8521</v>
      </c>
      <c r="G1640" t="str">
        <f>VLOOKUP(Sales_Data!$F1640,tbl_Products[],2,FALSE)</f>
        <v>Product_64</v>
      </c>
      <c r="H1640" t="str">
        <f>VLOOKUP(tbl_Sales[[#This Row],[Product_ID]],tbl_Products[],3,0)</f>
        <v>Home Goods</v>
      </c>
      <c r="I1640">
        <v>3</v>
      </c>
      <c r="J1640" s="10">
        <f>VLOOKUP(tbl_Sales[[#This Row],[Product_ID]],tbl_Products[],4,0)</f>
        <v>16.21</v>
      </c>
      <c r="K1640" s="6">
        <v>82.15</v>
      </c>
      <c r="L1640" s="6">
        <f>tbl_Sales[[#This Row],[Price_per_Unit]]*tbl_Sales[[#This Row],[Quantity]]</f>
        <v>246.45000000000002</v>
      </c>
      <c r="M1640" s="6">
        <f>tbl_Sales[[#This Row],[Cost_per_Unit]]*tbl_Sales[[#This Row],[Quantity]]</f>
        <v>48.63</v>
      </c>
      <c r="N1640" s="6">
        <f>tbl_Sales[[#This Row],[Sales]]-tbl_Sales[[#This Row],[Total_Cost]]</f>
        <v>197.82000000000002</v>
      </c>
    </row>
    <row r="1641" spans="1:14">
      <c r="A1641" t="s">
        <v>1645</v>
      </c>
      <c r="B1641" s="4">
        <v>45243</v>
      </c>
      <c r="C1641" t="s">
        <v>7697</v>
      </c>
      <c r="D1641" t="str">
        <f>VLOOKUP(Sales_Data!$C1641,tbl_Customers[],2,FALSE)</f>
        <v>Customer_1008</v>
      </c>
      <c r="E1641" t="str">
        <f>VLOOKUP(tbl_Sales[[#This Row],[Customer_ID]],tbl_Customers[],5,0)</f>
        <v>West</v>
      </c>
      <c r="F1641" t="s">
        <v>8528</v>
      </c>
      <c r="G1641" t="str">
        <f>VLOOKUP(Sales_Data!$F1641,tbl_Products[],2,FALSE)</f>
        <v>Product_25</v>
      </c>
      <c r="H1641" t="str">
        <f>VLOOKUP(tbl_Sales[[#This Row],[Product_ID]],tbl_Products[],3,0)</f>
        <v>Electronics</v>
      </c>
      <c r="I1641">
        <v>3</v>
      </c>
      <c r="J1641" s="10">
        <f>VLOOKUP(tbl_Sales[[#This Row],[Product_ID]],tbl_Products[],4,0)</f>
        <v>48.19</v>
      </c>
      <c r="K1641" s="6">
        <v>85.02</v>
      </c>
      <c r="L1641" s="6">
        <f>tbl_Sales[[#This Row],[Price_per_Unit]]*tbl_Sales[[#This Row],[Quantity]]</f>
        <v>255.06</v>
      </c>
      <c r="M1641" s="6">
        <f>tbl_Sales[[#This Row],[Cost_per_Unit]]*tbl_Sales[[#This Row],[Quantity]]</f>
        <v>144.57</v>
      </c>
      <c r="N1641" s="6">
        <f>tbl_Sales[[#This Row],[Sales]]-tbl_Sales[[#This Row],[Total_Cost]]</f>
        <v>110.49000000000001</v>
      </c>
    </row>
    <row r="1642" spans="1:14">
      <c r="A1642" t="s">
        <v>1646</v>
      </c>
      <c r="B1642" s="4">
        <v>44952</v>
      </c>
      <c r="C1642" t="s">
        <v>8023</v>
      </c>
      <c r="D1642" t="str">
        <f>VLOOKUP(Sales_Data!$C1642,tbl_Customers[],2,FALSE)</f>
        <v>Customer_1409</v>
      </c>
      <c r="E1642" t="str">
        <f>VLOOKUP(tbl_Sales[[#This Row],[Customer_ID]],tbl_Customers[],5,0)</f>
        <v>East</v>
      </c>
      <c r="F1642" t="s">
        <v>8495</v>
      </c>
      <c r="G1642" t="str">
        <f>VLOOKUP(Sales_Data!$F1642,tbl_Products[],2,FALSE)</f>
        <v>Product_6</v>
      </c>
      <c r="H1642" t="str">
        <f>VLOOKUP(tbl_Sales[[#This Row],[Product_ID]],tbl_Products[],3,0)</f>
        <v>Apparel</v>
      </c>
      <c r="I1642">
        <v>8</v>
      </c>
      <c r="J1642" s="10">
        <f>VLOOKUP(tbl_Sales[[#This Row],[Product_ID]],tbl_Products[],4,0)</f>
        <v>33.65</v>
      </c>
      <c r="K1642" s="6">
        <v>68.53</v>
      </c>
      <c r="L1642" s="6">
        <f>tbl_Sales[[#This Row],[Price_per_Unit]]*tbl_Sales[[#This Row],[Quantity]]</f>
        <v>548.24</v>
      </c>
      <c r="M1642" s="6">
        <f>tbl_Sales[[#This Row],[Cost_per_Unit]]*tbl_Sales[[#This Row],[Quantity]]</f>
        <v>269.2</v>
      </c>
      <c r="N1642" s="6">
        <f>tbl_Sales[[#This Row],[Sales]]-tbl_Sales[[#This Row],[Total_Cost]]</f>
        <v>279.04000000000002</v>
      </c>
    </row>
    <row r="1643" spans="1:14">
      <c r="A1643" t="s">
        <v>1647</v>
      </c>
      <c r="B1643" s="4">
        <v>45272</v>
      </c>
      <c r="C1643" t="s">
        <v>7458</v>
      </c>
      <c r="D1643" t="str">
        <f>VLOOKUP(Sales_Data!$C1643,tbl_Customers[],2,FALSE)</f>
        <v>Customer_1321</v>
      </c>
      <c r="E1643" t="str">
        <f>VLOOKUP(tbl_Sales[[#This Row],[Customer_ID]],tbl_Customers[],5,0)</f>
        <v>West</v>
      </c>
      <c r="F1643" t="s">
        <v>8546</v>
      </c>
      <c r="G1643" t="str">
        <f>VLOOKUP(Sales_Data!$F1643,tbl_Products[],2,FALSE)</f>
        <v>Product_28</v>
      </c>
      <c r="H1643" t="str">
        <f>VLOOKUP(tbl_Sales[[#This Row],[Product_ID]],tbl_Products[],3,0)</f>
        <v>Toys</v>
      </c>
      <c r="I1643">
        <v>7</v>
      </c>
      <c r="J1643" s="10">
        <f>VLOOKUP(tbl_Sales[[#This Row],[Product_ID]],tbl_Products[],4,0)</f>
        <v>23.58</v>
      </c>
      <c r="K1643" s="6">
        <v>55.14</v>
      </c>
      <c r="L1643" s="6">
        <f>tbl_Sales[[#This Row],[Price_per_Unit]]*tbl_Sales[[#This Row],[Quantity]]</f>
        <v>385.98</v>
      </c>
      <c r="M1643" s="6">
        <f>tbl_Sales[[#This Row],[Cost_per_Unit]]*tbl_Sales[[#This Row],[Quantity]]</f>
        <v>165.06</v>
      </c>
      <c r="N1643" s="6">
        <f>tbl_Sales[[#This Row],[Sales]]-tbl_Sales[[#This Row],[Total_Cost]]</f>
        <v>220.92000000000002</v>
      </c>
    </row>
    <row r="1644" spans="1:14">
      <c r="A1644" t="s">
        <v>1648</v>
      </c>
      <c r="B1644" s="4">
        <v>44968</v>
      </c>
      <c r="C1644" t="s">
        <v>7109</v>
      </c>
      <c r="D1644" t="str">
        <f>VLOOKUP(Sales_Data!$C1644,tbl_Customers[],2,FALSE)</f>
        <v>Customer_502</v>
      </c>
      <c r="E1644" t="str">
        <f>VLOOKUP(tbl_Sales[[#This Row],[Customer_ID]],tbl_Customers[],5,0)</f>
        <v>South</v>
      </c>
      <c r="F1644" t="s">
        <v>8505</v>
      </c>
      <c r="G1644" t="str">
        <f>VLOOKUP(Sales_Data!$F1644,tbl_Products[],2,FALSE)</f>
        <v>Product_39</v>
      </c>
      <c r="H1644" t="str">
        <f>VLOOKUP(tbl_Sales[[#This Row],[Product_ID]],tbl_Products[],3,0)</f>
        <v>Toys</v>
      </c>
      <c r="I1644">
        <v>6</v>
      </c>
      <c r="J1644" s="10">
        <f>VLOOKUP(tbl_Sales[[#This Row],[Product_ID]],tbl_Products[],4,0)</f>
        <v>32.950000000000003</v>
      </c>
      <c r="K1644" s="6">
        <v>13.3</v>
      </c>
      <c r="L1644" s="6">
        <f>tbl_Sales[[#This Row],[Price_per_Unit]]*tbl_Sales[[#This Row],[Quantity]]</f>
        <v>79.800000000000011</v>
      </c>
      <c r="M1644" s="6">
        <f>tbl_Sales[[#This Row],[Cost_per_Unit]]*tbl_Sales[[#This Row],[Quantity]]</f>
        <v>197.70000000000002</v>
      </c>
      <c r="N1644" s="6">
        <f>tbl_Sales[[#This Row],[Sales]]-tbl_Sales[[#This Row],[Total_Cost]]</f>
        <v>-117.9</v>
      </c>
    </row>
    <row r="1645" spans="1:14">
      <c r="A1645" t="s">
        <v>1649</v>
      </c>
      <c r="B1645" s="4">
        <v>45066</v>
      </c>
      <c r="C1645" t="s">
        <v>8024</v>
      </c>
      <c r="D1645" t="str">
        <f>VLOOKUP(Sales_Data!$C1645,tbl_Customers[],2,FALSE)</f>
        <v>Customer_59</v>
      </c>
      <c r="E1645" t="str">
        <f>VLOOKUP(tbl_Sales[[#This Row],[Customer_ID]],tbl_Customers[],5,0)</f>
        <v>North</v>
      </c>
      <c r="F1645" t="s">
        <v>8525</v>
      </c>
      <c r="G1645" t="str">
        <f>VLOOKUP(Sales_Data!$F1645,tbl_Products[],2,FALSE)</f>
        <v>Product_56</v>
      </c>
      <c r="H1645" t="str">
        <f>VLOOKUP(tbl_Sales[[#This Row],[Product_ID]],tbl_Products[],3,0)</f>
        <v>Apparel</v>
      </c>
      <c r="I1645">
        <v>5</v>
      </c>
      <c r="J1645" s="10">
        <f>VLOOKUP(tbl_Sales[[#This Row],[Product_ID]],tbl_Products[],4,0)</f>
        <v>3.21</v>
      </c>
      <c r="K1645" s="6">
        <v>83.98</v>
      </c>
      <c r="L1645" s="6">
        <f>tbl_Sales[[#This Row],[Price_per_Unit]]*tbl_Sales[[#This Row],[Quantity]]</f>
        <v>419.90000000000003</v>
      </c>
      <c r="M1645" s="6">
        <f>tbl_Sales[[#This Row],[Cost_per_Unit]]*tbl_Sales[[#This Row],[Quantity]]</f>
        <v>16.05</v>
      </c>
      <c r="N1645" s="6">
        <f>tbl_Sales[[#This Row],[Sales]]-tbl_Sales[[#This Row],[Total_Cost]]</f>
        <v>403.85</v>
      </c>
    </row>
    <row r="1646" spans="1:14">
      <c r="A1646" t="s">
        <v>1650</v>
      </c>
      <c r="B1646" s="4">
        <v>45153</v>
      </c>
      <c r="C1646" t="s">
        <v>8025</v>
      </c>
      <c r="D1646" t="str">
        <f>VLOOKUP(Sales_Data!$C1646,tbl_Customers[],2,FALSE)</f>
        <v>Customer_245</v>
      </c>
      <c r="E1646" t="str">
        <f>VLOOKUP(tbl_Sales[[#This Row],[Customer_ID]],tbl_Customers[],5,0)</f>
        <v>South</v>
      </c>
      <c r="F1646" t="s">
        <v>8527</v>
      </c>
      <c r="G1646" t="str">
        <f>VLOOKUP(Sales_Data!$F1646,tbl_Products[],2,FALSE)</f>
        <v>Product_12</v>
      </c>
      <c r="H1646" t="str">
        <f>VLOOKUP(tbl_Sales[[#This Row],[Product_ID]],tbl_Products[],3,0)</f>
        <v>Toys</v>
      </c>
      <c r="I1646">
        <v>2</v>
      </c>
      <c r="J1646" s="10">
        <f>VLOOKUP(tbl_Sales[[#This Row],[Product_ID]],tbl_Products[],4,0)</f>
        <v>8.02</v>
      </c>
      <c r="K1646" s="6">
        <v>86.25</v>
      </c>
      <c r="L1646" s="6">
        <f>tbl_Sales[[#This Row],[Price_per_Unit]]*tbl_Sales[[#This Row],[Quantity]]</f>
        <v>172.5</v>
      </c>
      <c r="M1646" s="6">
        <f>tbl_Sales[[#This Row],[Cost_per_Unit]]*tbl_Sales[[#This Row],[Quantity]]</f>
        <v>16.04</v>
      </c>
      <c r="N1646" s="6">
        <f>tbl_Sales[[#This Row],[Sales]]-tbl_Sales[[#This Row],[Total_Cost]]</f>
        <v>156.46</v>
      </c>
    </row>
    <row r="1647" spans="1:14">
      <c r="A1647" t="s">
        <v>1651</v>
      </c>
      <c r="B1647" s="4">
        <v>45265</v>
      </c>
      <c r="C1647" t="s">
        <v>7690</v>
      </c>
      <c r="D1647" t="str">
        <f>VLOOKUP(Sales_Data!$C1647,tbl_Customers[],2,FALSE)</f>
        <v>Customer_568</v>
      </c>
      <c r="E1647" t="str">
        <f>VLOOKUP(tbl_Sales[[#This Row],[Customer_ID]],tbl_Customers[],5,0)</f>
        <v>South</v>
      </c>
      <c r="F1647" t="s">
        <v>8538</v>
      </c>
      <c r="G1647" t="str">
        <f>VLOOKUP(Sales_Data!$F1647,tbl_Products[],2,FALSE)</f>
        <v>Product_44</v>
      </c>
      <c r="H1647" t="str">
        <f>VLOOKUP(tbl_Sales[[#This Row],[Product_ID]],tbl_Products[],3,0)</f>
        <v>Electronics</v>
      </c>
      <c r="I1647">
        <v>4</v>
      </c>
      <c r="J1647" s="10">
        <f>VLOOKUP(tbl_Sales[[#This Row],[Product_ID]],tbl_Products[],4,0)</f>
        <v>39.729999999999997</v>
      </c>
      <c r="K1647" s="6">
        <v>73.44</v>
      </c>
      <c r="L1647" s="6">
        <f>tbl_Sales[[#This Row],[Price_per_Unit]]*tbl_Sales[[#This Row],[Quantity]]</f>
        <v>293.76</v>
      </c>
      <c r="M1647" s="6">
        <f>tbl_Sales[[#This Row],[Cost_per_Unit]]*tbl_Sales[[#This Row],[Quantity]]</f>
        <v>158.91999999999999</v>
      </c>
      <c r="N1647" s="6">
        <f>tbl_Sales[[#This Row],[Sales]]-tbl_Sales[[#This Row],[Total_Cost]]</f>
        <v>134.84</v>
      </c>
    </row>
    <row r="1648" spans="1:14">
      <c r="A1648" t="s">
        <v>1652</v>
      </c>
      <c r="B1648" s="4">
        <v>45144</v>
      </c>
      <c r="C1648" t="s">
        <v>8026</v>
      </c>
      <c r="D1648" t="str">
        <f>VLOOKUP(Sales_Data!$C1648,tbl_Customers[],2,FALSE)</f>
        <v>Customer_1010</v>
      </c>
      <c r="E1648" t="str">
        <f>VLOOKUP(tbl_Sales[[#This Row],[Customer_ID]],tbl_Customers[],5,0)</f>
        <v>North</v>
      </c>
      <c r="F1648" t="s">
        <v>8553</v>
      </c>
      <c r="G1648" t="str">
        <f>VLOOKUP(Sales_Data!$F1648,tbl_Products[],2,FALSE)</f>
        <v>Product_50</v>
      </c>
      <c r="H1648" t="str">
        <f>VLOOKUP(tbl_Sales[[#This Row],[Product_ID]],tbl_Products[],3,0)</f>
        <v>Apparel</v>
      </c>
      <c r="I1648">
        <v>7</v>
      </c>
      <c r="J1648" s="10">
        <f>VLOOKUP(tbl_Sales[[#This Row],[Product_ID]],tbl_Products[],4,0)</f>
        <v>42.74</v>
      </c>
      <c r="K1648" s="6">
        <v>30.58</v>
      </c>
      <c r="L1648" s="6">
        <f>tbl_Sales[[#This Row],[Price_per_Unit]]*tbl_Sales[[#This Row],[Quantity]]</f>
        <v>214.06</v>
      </c>
      <c r="M1648" s="6">
        <f>tbl_Sales[[#This Row],[Cost_per_Unit]]*tbl_Sales[[#This Row],[Quantity]]</f>
        <v>299.18</v>
      </c>
      <c r="N1648" s="6">
        <f>tbl_Sales[[#This Row],[Sales]]-tbl_Sales[[#This Row],[Total_Cost]]</f>
        <v>-85.12</v>
      </c>
    </row>
    <row r="1649" spans="1:14">
      <c r="A1649" t="s">
        <v>1653</v>
      </c>
      <c r="B1649" s="4">
        <v>45175</v>
      </c>
      <c r="C1649" t="s">
        <v>8027</v>
      </c>
      <c r="D1649" t="str">
        <f>VLOOKUP(Sales_Data!$C1649,tbl_Customers[],2,FALSE)</f>
        <v>Customer_137</v>
      </c>
      <c r="E1649" t="str">
        <f>VLOOKUP(tbl_Sales[[#This Row],[Customer_ID]],tbl_Customers[],5,0)</f>
        <v>South</v>
      </c>
      <c r="F1649" t="s">
        <v>8558</v>
      </c>
      <c r="G1649" t="str">
        <f>VLOOKUP(Sales_Data!$F1649,tbl_Products[],2,FALSE)</f>
        <v>Product_24</v>
      </c>
      <c r="H1649" t="str">
        <f>VLOOKUP(tbl_Sales[[#This Row],[Product_ID]],tbl_Products[],3,0)</f>
        <v>Apparel</v>
      </c>
      <c r="I1649">
        <v>7</v>
      </c>
      <c r="J1649" s="10">
        <f>VLOOKUP(tbl_Sales[[#This Row],[Product_ID]],tbl_Products[],4,0)</f>
        <v>47.62</v>
      </c>
      <c r="K1649" s="6">
        <v>72.31</v>
      </c>
      <c r="L1649" s="6">
        <f>tbl_Sales[[#This Row],[Price_per_Unit]]*tbl_Sales[[#This Row],[Quantity]]</f>
        <v>506.17</v>
      </c>
      <c r="M1649" s="6">
        <f>tbl_Sales[[#This Row],[Cost_per_Unit]]*tbl_Sales[[#This Row],[Quantity]]</f>
        <v>333.34</v>
      </c>
      <c r="N1649" s="6">
        <f>tbl_Sales[[#This Row],[Sales]]-tbl_Sales[[#This Row],[Total_Cost]]</f>
        <v>172.83000000000004</v>
      </c>
    </row>
    <row r="1650" spans="1:14">
      <c r="A1650" t="s">
        <v>1654</v>
      </c>
      <c r="B1650" s="4">
        <v>45237</v>
      </c>
      <c r="C1650" t="s">
        <v>8028</v>
      </c>
      <c r="D1650" t="str">
        <f>VLOOKUP(Sales_Data!$C1650,tbl_Customers[],2,FALSE)</f>
        <v>Customer_1227</v>
      </c>
      <c r="E1650" t="str">
        <f>VLOOKUP(tbl_Sales[[#This Row],[Customer_ID]],tbl_Customers[],5,0)</f>
        <v>East</v>
      </c>
      <c r="F1650" t="s">
        <v>8554</v>
      </c>
      <c r="G1650" t="str">
        <f>VLOOKUP(Sales_Data!$F1650,tbl_Products[],2,FALSE)</f>
        <v>Product_55</v>
      </c>
      <c r="H1650" t="str">
        <f>VLOOKUP(tbl_Sales[[#This Row],[Product_ID]],tbl_Products[],3,0)</f>
        <v>Apparel</v>
      </c>
      <c r="I1650">
        <v>4</v>
      </c>
      <c r="J1650" s="10">
        <f>VLOOKUP(tbl_Sales[[#This Row],[Product_ID]],tbl_Products[],4,0)</f>
        <v>36.08</v>
      </c>
      <c r="K1650" s="6">
        <v>30.51</v>
      </c>
      <c r="L1650" s="6">
        <f>tbl_Sales[[#This Row],[Price_per_Unit]]*tbl_Sales[[#This Row],[Quantity]]</f>
        <v>122.04</v>
      </c>
      <c r="M1650" s="6">
        <f>tbl_Sales[[#This Row],[Cost_per_Unit]]*tbl_Sales[[#This Row],[Quantity]]</f>
        <v>144.32</v>
      </c>
      <c r="N1650" s="6">
        <f>tbl_Sales[[#This Row],[Sales]]-tbl_Sales[[#This Row],[Total_Cost]]</f>
        <v>-22.279999999999987</v>
      </c>
    </row>
    <row r="1651" spans="1:14">
      <c r="A1651" t="s">
        <v>1655</v>
      </c>
      <c r="B1651" s="4">
        <v>45153</v>
      </c>
      <c r="C1651" t="s">
        <v>8029</v>
      </c>
      <c r="D1651" t="str">
        <f>VLOOKUP(Sales_Data!$C1651,tbl_Customers[],2,FALSE)</f>
        <v>Customer_741</v>
      </c>
      <c r="E1651" t="str">
        <f>VLOOKUP(tbl_Sales[[#This Row],[Customer_ID]],tbl_Customers[],5,0)</f>
        <v>South</v>
      </c>
      <c r="F1651" t="s">
        <v>8542</v>
      </c>
      <c r="G1651" t="str">
        <f>VLOOKUP(Sales_Data!$F1651,tbl_Products[],2,FALSE)</f>
        <v>Product_20</v>
      </c>
      <c r="H1651" t="str">
        <f>VLOOKUP(tbl_Sales[[#This Row],[Product_ID]],tbl_Products[],3,0)</f>
        <v>Electronics</v>
      </c>
      <c r="I1651">
        <v>7</v>
      </c>
      <c r="J1651" s="10">
        <f>VLOOKUP(tbl_Sales[[#This Row],[Product_ID]],tbl_Products[],4,0)</f>
        <v>19.98</v>
      </c>
      <c r="K1651" s="6">
        <v>18.579999999999998</v>
      </c>
      <c r="L1651" s="6">
        <f>tbl_Sales[[#This Row],[Price_per_Unit]]*tbl_Sales[[#This Row],[Quantity]]</f>
        <v>130.06</v>
      </c>
      <c r="M1651" s="6">
        <f>tbl_Sales[[#This Row],[Cost_per_Unit]]*tbl_Sales[[#This Row],[Quantity]]</f>
        <v>139.86000000000001</v>
      </c>
      <c r="N1651" s="6">
        <f>tbl_Sales[[#This Row],[Sales]]-tbl_Sales[[#This Row],[Total_Cost]]</f>
        <v>-9.8000000000000114</v>
      </c>
    </row>
    <row r="1652" spans="1:14">
      <c r="A1652" t="s">
        <v>1656</v>
      </c>
      <c r="B1652" s="4">
        <v>45139</v>
      </c>
      <c r="C1652" t="s">
        <v>8030</v>
      </c>
      <c r="D1652" t="str">
        <f>VLOOKUP(Sales_Data!$C1652,tbl_Customers[],2,FALSE)</f>
        <v>Customer_1191</v>
      </c>
      <c r="E1652" t="str">
        <f>VLOOKUP(tbl_Sales[[#This Row],[Customer_ID]],tbl_Customers[],5,0)</f>
        <v>East</v>
      </c>
      <c r="F1652" t="s">
        <v>8540</v>
      </c>
      <c r="G1652" t="str">
        <f>VLOOKUP(Sales_Data!$F1652,tbl_Products[],2,FALSE)</f>
        <v>Product_37</v>
      </c>
      <c r="H1652" t="str">
        <f>VLOOKUP(tbl_Sales[[#This Row],[Product_ID]],tbl_Products[],3,0)</f>
        <v>Toys</v>
      </c>
      <c r="I1652">
        <v>1</v>
      </c>
      <c r="J1652" s="10">
        <f>VLOOKUP(tbl_Sales[[#This Row],[Product_ID]],tbl_Products[],4,0)</f>
        <v>29.86</v>
      </c>
      <c r="K1652" s="6">
        <v>78.12</v>
      </c>
      <c r="L1652" s="6">
        <f>tbl_Sales[[#This Row],[Price_per_Unit]]*tbl_Sales[[#This Row],[Quantity]]</f>
        <v>78.12</v>
      </c>
      <c r="M1652" s="6">
        <f>tbl_Sales[[#This Row],[Cost_per_Unit]]*tbl_Sales[[#This Row],[Quantity]]</f>
        <v>29.86</v>
      </c>
      <c r="N1652" s="6">
        <f>tbl_Sales[[#This Row],[Sales]]-tbl_Sales[[#This Row],[Total_Cost]]</f>
        <v>48.260000000000005</v>
      </c>
    </row>
    <row r="1653" spans="1:14">
      <c r="A1653" t="s">
        <v>1657</v>
      </c>
      <c r="B1653" s="4">
        <v>45066</v>
      </c>
      <c r="C1653" t="s">
        <v>8031</v>
      </c>
      <c r="D1653" t="str">
        <f>VLOOKUP(Sales_Data!$C1653,tbl_Customers[],2,FALSE)</f>
        <v>Customer_985</v>
      </c>
      <c r="E1653" t="str">
        <f>VLOOKUP(tbl_Sales[[#This Row],[Customer_ID]],tbl_Customers[],5,0)</f>
        <v>North</v>
      </c>
      <c r="F1653" t="s">
        <v>8536</v>
      </c>
      <c r="G1653" t="str">
        <f>VLOOKUP(Sales_Data!$F1653,tbl_Products[],2,FALSE)</f>
        <v>Product_40</v>
      </c>
      <c r="H1653" t="str">
        <f>VLOOKUP(tbl_Sales[[#This Row],[Product_ID]],tbl_Products[],3,0)</f>
        <v>Health</v>
      </c>
      <c r="I1653">
        <v>1</v>
      </c>
      <c r="J1653" s="10">
        <f>VLOOKUP(tbl_Sales[[#This Row],[Product_ID]],tbl_Products[],4,0)</f>
        <v>30.96</v>
      </c>
      <c r="K1653" s="6">
        <v>91.85</v>
      </c>
      <c r="L1653" s="6">
        <f>tbl_Sales[[#This Row],[Price_per_Unit]]*tbl_Sales[[#This Row],[Quantity]]</f>
        <v>91.85</v>
      </c>
      <c r="M1653" s="6">
        <f>tbl_Sales[[#This Row],[Cost_per_Unit]]*tbl_Sales[[#This Row],[Quantity]]</f>
        <v>30.96</v>
      </c>
      <c r="N1653" s="6">
        <f>tbl_Sales[[#This Row],[Sales]]-tbl_Sales[[#This Row],[Total_Cost]]</f>
        <v>60.889999999999993</v>
      </c>
    </row>
    <row r="1654" spans="1:14">
      <c r="A1654" t="s">
        <v>1658</v>
      </c>
      <c r="B1654" s="4">
        <v>45037</v>
      </c>
      <c r="C1654" t="s">
        <v>7070</v>
      </c>
      <c r="D1654" t="str">
        <f>VLOOKUP(Sales_Data!$C1654,tbl_Customers[],2,FALSE)</f>
        <v>Customer_1159</v>
      </c>
      <c r="E1654" t="str">
        <f>VLOOKUP(tbl_Sales[[#This Row],[Customer_ID]],tbl_Customers[],5,0)</f>
        <v>South</v>
      </c>
      <c r="F1654" t="s">
        <v>8553</v>
      </c>
      <c r="G1654" t="str">
        <f>VLOOKUP(Sales_Data!$F1654,tbl_Products[],2,FALSE)</f>
        <v>Product_50</v>
      </c>
      <c r="H1654" t="str">
        <f>VLOOKUP(tbl_Sales[[#This Row],[Product_ID]],tbl_Products[],3,0)</f>
        <v>Apparel</v>
      </c>
      <c r="I1654">
        <v>4</v>
      </c>
      <c r="J1654" s="10">
        <f>VLOOKUP(tbl_Sales[[#This Row],[Product_ID]],tbl_Products[],4,0)</f>
        <v>42.74</v>
      </c>
      <c r="K1654" s="6">
        <v>69.61</v>
      </c>
      <c r="L1654" s="6">
        <f>tbl_Sales[[#This Row],[Price_per_Unit]]*tbl_Sales[[#This Row],[Quantity]]</f>
        <v>278.44</v>
      </c>
      <c r="M1654" s="6">
        <f>tbl_Sales[[#This Row],[Cost_per_Unit]]*tbl_Sales[[#This Row],[Quantity]]</f>
        <v>170.96</v>
      </c>
      <c r="N1654" s="6">
        <f>tbl_Sales[[#This Row],[Sales]]-tbl_Sales[[#This Row],[Total_Cost]]</f>
        <v>107.47999999999999</v>
      </c>
    </row>
    <row r="1655" spans="1:14">
      <c r="A1655" t="s">
        <v>1659</v>
      </c>
      <c r="B1655" s="4">
        <v>45189</v>
      </c>
      <c r="C1655" t="s">
        <v>7722</v>
      </c>
      <c r="D1655" t="str">
        <f>VLOOKUP(Sales_Data!$C1655,tbl_Customers[],2,FALSE)</f>
        <v>Customer_894</v>
      </c>
      <c r="E1655" t="str">
        <f>VLOOKUP(tbl_Sales[[#This Row],[Customer_ID]],tbl_Customers[],5,0)</f>
        <v>East</v>
      </c>
      <c r="F1655" t="s">
        <v>8517</v>
      </c>
      <c r="G1655" t="str">
        <f>VLOOKUP(Sales_Data!$F1655,tbl_Products[],2,FALSE)</f>
        <v>Product_62</v>
      </c>
      <c r="H1655" t="str">
        <f>VLOOKUP(tbl_Sales[[#This Row],[Product_ID]],tbl_Products[],3,0)</f>
        <v>Health</v>
      </c>
      <c r="I1655">
        <v>2</v>
      </c>
      <c r="J1655" s="10">
        <f>VLOOKUP(tbl_Sales[[#This Row],[Product_ID]],tbl_Products[],4,0)</f>
        <v>24.52</v>
      </c>
      <c r="K1655" s="6">
        <v>39.86</v>
      </c>
      <c r="L1655" s="6">
        <f>tbl_Sales[[#This Row],[Price_per_Unit]]*tbl_Sales[[#This Row],[Quantity]]</f>
        <v>79.72</v>
      </c>
      <c r="M1655" s="6">
        <f>tbl_Sales[[#This Row],[Cost_per_Unit]]*tbl_Sales[[#This Row],[Quantity]]</f>
        <v>49.04</v>
      </c>
      <c r="N1655" s="6">
        <f>tbl_Sales[[#This Row],[Sales]]-tbl_Sales[[#This Row],[Total_Cost]]</f>
        <v>30.68</v>
      </c>
    </row>
    <row r="1656" spans="1:14">
      <c r="A1656" t="s">
        <v>1660</v>
      </c>
      <c r="B1656" s="4">
        <v>44985</v>
      </c>
      <c r="C1656" t="s">
        <v>7397</v>
      </c>
      <c r="D1656" t="str">
        <f>VLOOKUP(Sales_Data!$C1656,tbl_Customers[],2,FALSE)</f>
        <v>Customer_529</v>
      </c>
      <c r="E1656" t="str">
        <f>VLOOKUP(tbl_Sales[[#This Row],[Customer_ID]],tbl_Customers[],5,0)</f>
        <v>South</v>
      </c>
      <c r="F1656" t="s">
        <v>8552</v>
      </c>
      <c r="G1656" t="str">
        <f>VLOOKUP(Sales_Data!$F1656,tbl_Products[],2,FALSE)</f>
        <v>Product_5</v>
      </c>
      <c r="H1656" t="str">
        <f>VLOOKUP(tbl_Sales[[#This Row],[Product_ID]],tbl_Products[],3,0)</f>
        <v>Health</v>
      </c>
      <c r="I1656">
        <v>3</v>
      </c>
      <c r="J1656" s="10">
        <f>VLOOKUP(tbl_Sales[[#This Row],[Product_ID]],tbl_Products[],4,0)</f>
        <v>35.39</v>
      </c>
      <c r="K1656" s="6">
        <v>30.9</v>
      </c>
      <c r="L1656" s="6">
        <f>tbl_Sales[[#This Row],[Price_per_Unit]]*tbl_Sales[[#This Row],[Quantity]]</f>
        <v>92.699999999999989</v>
      </c>
      <c r="M1656" s="6">
        <f>tbl_Sales[[#This Row],[Cost_per_Unit]]*tbl_Sales[[#This Row],[Quantity]]</f>
        <v>106.17</v>
      </c>
      <c r="N1656" s="6">
        <f>tbl_Sales[[#This Row],[Sales]]-tbl_Sales[[#This Row],[Total_Cost]]</f>
        <v>-13.470000000000013</v>
      </c>
    </row>
    <row r="1657" spans="1:14">
      <c r="A1657" t="s">
        <v>1661</v>
      </c>
      <c r="B1657" s="4">
        <v>45103</v>
      </c>
      <c r="C1657" t="s">
        <v>8032</v>
      </c>
      <c r="D1657" t="str">
        <f>VLOOKUP(Sales_Data!$C1657,tbl_Customers[],2,FALSE)</f>
        <v>Customer_1287</v>
      </c>
      <c r="E1657" t="str">
        <f>VLOOKUP(tbl_Sales[[#This Row],[Customer_ID]],tbl_Customers[],5,0)</f>
        <v>South</v>
      </c>
      <c r="F1657" t="s">
        <v>8533</v>
      </c>
      <c r="G1657" t="str">
        <f>VLOOKUP(Sales_Data!$F1657,tbl_Products[],2,FALSE)</f>
        <v>Product_34</v>
      </c>
      <c r="H1657" t="str">
        <f>VLOOKUP(tbl_Sales[[#This Row],[Product_ID]],tbl_Products[],3,0)</f>
        <v>Electronics</v>
      </c>
      <c r="I1657">
        <v>4</v>
      </c>
      <c r="J1657" s="10">
        <f>VLOOKUP(tbl_Sales[[#This Row],[Product_ID]],tbl_Products[],4,0)</f>
        <v>21.9</v>
      </c>
      <c r="K1657" s="6">
        <v>25.84</v>
      </c>
      <c r="L1657" s="6">
        <f>tbl_Sales[[#This Row],[Price_per_Unit]]*tbl_Sales[[#This Row],[Quantity]]</f>
        <v>103.36</v>
      </c>
      <c r="M1657" s="6">
        <f>tbl_Sales[[#This Row],[Cost_per_Unit]]*tbl_Sales[[#This Row],[Quantity]]</f>
        <v>87.6</v>
      </c>
      <c r="N1657" s="6">
        <f>tbl_Sales[[#This Row],[Sales]]-tbl_Sales[[#This Row],[Total_Cost]]</f>
        <v>15.760000000000005</v>
      </c>
    </row>
    <row r="1658" spans="1:14">
      <c r="A1658" t="s">
        <v>1662</v>
      </c>
      <c r="B1658" s="4">
        <v>45147</v>
      </c>
      <c r="C1658" t="s">
        <v>7224</v>
      </c>
      <c r="D1658" t="str">
        <f>VLOOKUP(Sales_Data!$C1658,tbl_Customers[],2,FALSE)</f>
        <v>Customer_1405</v>
      </c>
      <c r="E1658" t="str">
        <f>VLOOKUP(tbl_Sales[[#This Row],[Customer_ID]],tbl_Customers[],5,0)</f>
        <v>West</v>
      </c>
      <c r="F1658" t="s">
        <v>8535</v>
      </c>
      <c r="G1658" t="str">
        <f>VLOOKUP(Sales_Data!$F1658,tbl_Products[],2,FALSE)</f>
        <v>Product_54</v>
      </c>
      <c r="H1658" t="str">
        <f>VLOOKUP(tbl_Sales[[#This Row],[Product_ID]],tbl_Products[],3,0)</f>
        <v>Apparel</v>
      </c>
      <c r="I1658">
        <v>3</v>
      </c>
      <c r="J1658" s="10">
        <f>VLOOKUP(tbl_Sales[[#This Row],[Product_ID]],tbl_Products[],4,0)</f>
        <v>1.35</v>
      </c>
      <c r="K1658" s="6">
        <v>76.86</v>
      </c>
      <c r="L1658" s="6">
        <f>tbl_Sales[[#This Row],[Price_per_Unit]]*tbl_Sales[[#This Row],[Quantity]]</f>
        <v>230.57999999999998</v>
      </c>
      <c r="M1658" s="6">
        <f>tbl_Sales[[#This Row],[Cost_per_Unit]]*tbl_Sales[[#This Row],[Quantity]]</f>
        <v>4.0500000000000007</v>
      </c>
      <c r="N1658" s="6">
        <f>tbl_Sales[[#This Row],[Sales]]-tbl_Sales[[#This Row],[Total_Cost]]</f>
        <v>226.52999999999997</v>
      </c>
    </row>
    <row r="1659" spans="1:14">
      <c r="A1659" t="s">
        <v>1663</v>
      </c>
      <c r="B1659" s="4">
        <v>44983</v>
      </c>
      <c r="C1659" t="s">
        <v>7102</v>
      </c>
      <c r="D1659" t="str">
        <f>VLOOKUP(Sales_Data!$C1659,tbl_Customers[],2,FALSE)</f>
        <v>Customer_975</v>
      </c>
      <c r="E1659" t="str">
        <f>VLOOKUP(tbl_Sales[[#This Row],[Customer_ID]],tbl_Customers[],5,0)</f>
        <v>East</v>
      </c>
      <c r="F1659" t="s">
        <v>8532</v>
      </c>
      <c r="G1659" t="str">
        <f>VLOOKUP(Sales_Data!$F1659,tbl_Products[],2,FALSE)</f>
        <v>Product_23</v>
      </c>
      <c r="H1659" t="str">
        <f>VLOOKUP(tbl_Sales[[#This Row],[Product_ID]],tbl_Products[],3,0)</f>
        <v>Apparel</v>
      </c>
      <c r="I1659">
        <v>4</v>
      </c>
      <c r="J1659" s="10">
        <f>VLOOKUP(tbl_Sales[[#This Row],[Product_ID]],tbl_Products[],4,0)</f>
        <v>2.85</v>
      </c>
      <c r="K1659" s="6">
        <v>68.44</v>
      </c>
      <c r="L1659" s="6">
        <f>tbl_Sales[[#This Row],[Price_per_Unit]]*tbl_Sales[[#This Row],[Quantity]]</f>
        <v>273.76</v>
      </c>
      <c r="M1659" s="6">
        <f>tbl_Sales[[#This Row],[Cost_per_Unit]]*tbl_Sales[[#This Row],[Quantity]]</f>
        <v>11.4</v>
      </c>
      <c r="N1659" s="6">
        <f>tbl_Sales[[#This Row],[Sales]]-tbl_Sales[[#This Row],[Total_Cost]]</f>
        <v>262.36</v>
      </c>
    </row>
    <row r="1660" spans="1:14">
      <c r="A1660" t="s">
        <v>1664</v>
      </c>
      <c r="B1660" s="4">
        <v>45072</v>
      </c>
      <c r="C1660" t="s">
        <v>7433</v>
      </c>
      <c r="D1660" t="str">
        <f>VLOOKUP(Sales_Data!$C1660,tbl_Customers[],2,FALSE)</f>
        <v>Customer_1422</v>
      </c>
      <c r="E1660" t="str">
        <f>VLOOKUP(tbl_Sales[[#This Row],[Customer_ID]],tbl_Customers[],5,0)</f>
        <v>West</v>
      </c>
      <c r="F1660" t="s">
        <v>8544</v>
      </c>
      <c r="G1660" t="str">
        <f>VLOOKUP(Sales_Data!$F1660,tbl_Products[],2,FALSE)</f>
        <v>Product_21</v>
      </c>
      <c r="H1660" t="str">
        <f>VLOOKUP(tbl_Sales[[#This Row],[Product_ID]],tbl_Products[],3,0)</f>
        <v>Toys</v>
      </c>
      <c r="I1660">
        <v>1</v>
      </c>
      <c r="J1660" s="10">
        <f>VLOOKUP(tbl_Sales[[#This Row],[Product_ID]],tbl_Products[],4,0)</f>
        <v>3.13</v>
      </c>
      <c r="K1660" s="6">
        <v>51.5</v>
      </c>
      <c r="L1660" s="6">
        <f>tbl_Sales[[#This Row],[Price_per_Unit]]*tbl_Sales[[#This Row],[Quantity]]</f>
        <v>51.5</v>
      </c>
      <c r="M1660" s="6">
        <f>tbl_Sales[[#This Row],[Cost_per_Unit]]*tbl_Sales[[#This Row],[Quantity]]</f>
        <v>3.13</v>
      </c>
      <c r="N1660" s="6">
        <f>tbl_Sales[[#This Row],[Sales]]-tbl_Sales[[#This Row],[Total_Cost]]</f>
        <v>48.37</v>
      </c>
    </row>
    <row r="1661" spans="1:14">
      <c r="A1661" t="s">
        <v>1665</v>
      </c>
      <c r="B1661" s="4">
        <v>45274</v>
      </c>
      <c r="C1661" t="s">
        <v>8025</v>
      </c>
      <c r="D1661" t="str">
        <f>VLOOKUP(Sales_Data!$C1661,tbl_Customers[],2,FALSE)</f>
        <v>Customer_245</v>
      </c>
      <c r="E1661" t="str">
        <f>VLOOKUP(tbl_Sales[[#This Row],[Customer_ID]],tbl_Customers[],5,0)</f>
        <v>South</v>
      </c>
      <c r="F1661" t="s">
        <v>8534</v>
      </c>
      <c r="G1661" t="str">
        <f>VLOOKUP(Sales_Data!$F1661,tbl_Products[],2,FALSE)</f>
        <v>Product_51</v>
      </c>
      <c r="H1661" t="str">
        <f>VLOOKUP(tbl_Sales[[#This Row],[Product_ID]],tbl_Products[],3,0)</f>
        <v>Electronics</v>
      </c>
      <c r="I1661">
        <v>5</v>
      </c>
      <c r="J1661" s="10">
        <f>VLOOKUP(tbl_Sales[[#This Row],[Product_ID]],tbl_Products[],4,0)</f>
        <v>45.1</v>
      </c>
      <c r="K1661" s="6">
        <v>28.47</v>
      </c>
      <c r="L1661" s="6">
        <f>tbl_Sales[[#This Row],[Price_per_Unit]]*tbl_Sales[[#This Row],[Quantity]]</f>
        <v>142.35</v>
      </c>
      <c r="M1661" s="6">
        <f>tbl_Sales[[#This Row],[Cost_per_Unit]]*tbl_Sales[[#This Row],[Quantity]]</f>
        <v>225.5</v>
      </c>
      <c r="N1661" s="6">
        <f>tbl_Sales[[#This Row],[Sales]]-tbl_Sales[[#This Row],[Total_Cost]]</f>
        <v>-83.15</v>
      </c>
    </row>
    <row r="1662" spans="1:14">
      <c r="A1662" t="s">
        <v>1666</v>
      </c>
      <c r="B1662" s="4">
        <v>45274</v>
      </c>
      <c r="C1662" t="s">
        <v>7850</v>
      </c>
      <c r="D1662" t="str">
        <f>VLOOKUP(Sales_Data!$C1662,tbl_Customers[],2,FALSE)</f>
        <v>Customer_765</v>
      </c>
      <c r="E1662" t="str">
        <f>VLOOKUP(tbl_Sales[[#This Row],[Customer_ID]],tbl_Customers[],5,0)</f>
        <v>West</v>
      </c>
      <c r="F1662" t="s">
        <v>8516</v>
      </c>
      <c r="G1662" t="str">
        <f>VLOOKUP(Sales_Data!$F1662,tbl_Products[],2,FALSE)</f>
        <v>Product_67</v>
      </c>
      <c r="H1662" t="str">
        <f>VLOOKUP(tbl_Sales[[#This Row],[Product_ID]],tbl_Products[],3,0)</f>
        <v>Toys</v>
      </c>
      <c r="I1662">
        <v>9</v>
      </c>
      <c r="J1662" s="10">
        <f>VLOOKUP(tbl_Sales[[#This Row],[Product_ID]],tbl_Products[],4,0)</f>
        <v>13.68</v>
      </c>
      <c r="K1662" s="6">
        <v>51.03</v>
      </c>
      <c r="L1662" s="6">
        <f>tbl_Sales[[#This Row],[Price_per_Unit]]*tbl_Sales[[#This Row],[Quantity]]</f>
        <v>459.27</v>
      </c>
      <c r="M1662" s="6">
        <f>tbl_Sales[[#This Row],[Cost_per_Unit]]*tbl_Sales[[#This Row],[Quantity]]</f>
        <v>123.12</v>
      </c>
      <c r="N1662" s="6">
        <f>tbl_Sales[[#This Row],[Sales]]-tbl_Sales[[#This Row],[Total_Cost]]</f>
        <v>336.15</v>
      </c>
    </row>
    <row r="1663" spans="1:14">
      <c r="A1663" t="s">
        <v>1667</v>
      </c>
      <c r="B1663" s="4">
        <v>45230</v>
      </c>
      <c r="C1663" t="s">
        <v>7572</v>
      </c>
      <c r="D1663" t="str">
        <f>VLOOKUP(Sales_Data!$C1663,tbl_Customers[],2,FALSE)</f>
        <v>Customer_1050</v>
      </c>
      <c r="E1663" t="str">
        <f>VLOOKUP(tbl_Sales[[#This Row],[Customer_ID]],tbl_Customers[],5,0)</f>
        <v>South</v>
      </c>
      <c r="F1663" t="s">
        <v>8530</v>
      </c>
      <c r="G1663" t="str">
        <f>VLOOKUP(Sales_Data!$F1663,tbl_Products[],2,FALSE)</f>
        <v>Product_14</v>
      </c>
      <c r="H1663" t="str">
        <f>VLOOKUP(tbl_Sales[[#This Row],[Product_ID]],tbl_Products[],3,0)</f>
        <v>Toys</v>
      </c>
      <c r="I1663">
        <v>9</v>
      </c>
      <c r="J1663" s="10">
        <f>VLOOKUP(tbl_Sales[[#This Row],[Product_ID]],tbl_Products[],4,0)</f>
        <v>36.64</v>
      </c>
      <c r="K1663" s="6">
        <v>27.2</v>
      </c>
      <c r="L1663" s="6">
        <f>tbl_Sales[[#This Row],[Price_per_Unit]]*tbl_Sales[[#This Row],[Quantity]]</f>
        <v>244.79999999999998</v>
      </c>
      <c r="M1663" s="6">
        <f>tbl_Sales[[#This Row],[Cost_per_Unit]]*tbl_Sales[[#This Row],[Quantity]]</f>
        <v>329.76</v>
      </c>
      <c r="N1663" s="6">
        <f>tbl_Sales[[#This Row],[Sales]]-tbl_Sales[[#This Row],[Total_Cost]]</f>
        <v>-84.960000000000008</v>
      </c>
    </row>
    <row r="1664" spans="1:14">
      <c r="A1664" t="s">
        <v>1668</v>
      </c>
      <c r="B1664" s="4">
        <v>45176</v>
      </c>
      <c r="C1664" t="s">
        <v>7903</v>
      </c>
      <c r="D1664" t="str">
        <f>VLOOKUP(Sales_Data!$C1664,tbl_Customers[],2,FALSE)</f>
        <v>Customer_1179</v>
      </c>
      <c r="E1664" t="str">
        <f>VLOOKUP(tbl_Sales[[#This Row],[Customer_ID]],tbl_Customers[],5,0)</f>
        <v>North</v>
      </c>
      <c r="F1664" t="s">
        <v>8541</v>
      </c>
      <c r="G1664" t="str">
        <f>VLOOKUP(Sales_Data!$F1664,tbl_Products[],2,FALSE)</f>
        <v>Product_60</v>
      </c>
      <c r="H1664" t="str">
        <f>VLOOKUP(tbl_Sales[[#This Row],[Product_ID]],tbl_Products[],3,0)</f>
        <v>Health</v>
      </c>
      <c r="I1664">
        <v>2</v>
      </c>
      <c r="J1664" s="10">
        <f>VLOOKUP(tbl_Sales[[#This Row],[Product_ID]],tbl_Products[],4,0)</f>
        <v>1.01</v>
      </c>
      <c r="K1664" s="6">
        <v>73.900000000000006</v>
      </c>
      <c r="L1664" s="6">
        <f>tbl_Sales[[#This Row],[Price_per_Unit]]*tbl_Sales[[#This Row],[Quantity]]</f>
        <v>147.80000000000001</v>
      </c>
      <c r="M1664" s="6">
        <f>tbl_Sales[[#This Row],[Cost_per_Unit]]*tbl_Sales[[#This Row],[Quantity]]</f>
        <v>2.02</v>
      </c>
      <c r="N1664" s="6">
        <f>tbl_Sales[[#This Row],[Sales]]-tbl_Sales[[#This Row],[Total_Cost]]</f>
        <v>145.78</v>
      </c>
    </row>
    <row r="1665" spans="1:14">
      <c r="A1665" t="s">
        <v>1669</v>
      </c>
      <c r="B1665" s="4">
        <v>45196</v>
      </c>
      <c r="C1665" t="s">
        <v>8033</v>
      </c>
      <c r="D1665" t="str">
        <f>VLOOKUP(Sales_Data!$C1665,tbl_Customers[],2,FALSE)</f>
        <v>Customer_36</v>
      </c>
      <c r="E1665" t="str">
        <f>VLOOKUP(tbl_Sales[[#This Row],[Customer_ID]],tbl_Customers[],5,0)</f>
        <v>East</v>
      </c>
      <c r="F1665" t="s">
        <v>8551</v>
      </c>
      <c r="G1665" t="str">
        <f>VLOOKUP(Sales_Data!$F1665,tbl_Products[],2,FALSE)</f>
        <v>Product_11</v>
      </c>
      <c r="H1665" t="str">
        <f>VLOOKUP(tbl_Sales[[#This Row],[Product_ID]],tbl_Products[],3,0)</f>
        <v>Health</v>
      </c>
      <c r="I1665">
        <v>9</v>
      </c>
      <c r="J1665" s="10">
        <f>VLOOKUP(tbl_Sales[[#This Row],[Product_ID]],tbl_Products[],4,0)</f>
        <v>11.76</v>
      </c>
      <c r="K1665" s="6">
        <v>43.06</v>
      </c>
      <c r="L1665" s="6">
        <f>tbl_Sales[[#This Row],[Price_per_Unit]]*tbl_Sales[[#This Row],[Quantity]]</f>
        <v>387.54</v>
      </c>
      <c r="M1665" s="6">
        <f>tbl_Sales[[#This Row],[Cost_per_Unit]]*tbl_Sales[[#This Row],[Quantity]]</f>
        <v>105.84</v>
      </c>
      <c r="N1665" s="6">
        <f>tbl_Sales[[#This Row],[Sales]]-tbl_Sales[[#This Row],[Total_Cost]]</f>
        <v>281.70000000000005</v>
      </c>
    </row>
    <row r="1666" spans="1:14">
      <c r="A1666" t="s">
        <v>1670</v>
      </c>
      <c r="B1666" s="4">
        <v>45268</v>
      </c>
      <c r="C1666" t="s">
        <v>7182</v>
      </c>
      <c r="D1666" t="str">
        <f>VLOOKUP(Sales_Data!$C1666,tbl_Customers[],2,FALSE)</f>
        <v>Customer_532</v>
      </c>
      <c r="E1666" t="str">
        <f>VLOOKUP(tbl_Sales[[#This Row],[Customer_ID]],tbl_Customers[],5,0)</f>
        <v>West</v>
      </c>
      <c r="F1666" t="s">
        <v>8509</v>
      </c>
      <c r="G1666" t="str">
        <f>VLOOKUP(Sales_Data!$F1666,tbl_Products[],2,FALSE)</f>
        <v>Product_45</v>
      </c>
      <c r="H1666" t="str">
        <f>VLOOKUP(tbl_Sales[[#This Row],[Product_ID]],tbl_Products[],3,0)</f>
        <v>Home Goods</v>
      </c>
      <c r="I1666">
        <v>4</v>
      </c>
      <c r="J1666" s="10">
        <f>VLOOKUP(tbl_Sales[[#This Row],[Product_ID]],tbl_Products[],4,0)</f>
        <v>47.88</v>
      </c>
      <c r="K1666" s="6">
        <v>77.680000000000007</v>
      </c>
      <c r="L1666" s="6">
        <f>tbl_Sales[[#This Row],[Price_per_Unit]]*tbl_Sales[[#This Row],[Quantity]]</f>
        <v>310.72000000000003</v>
      </c>
      <c r="M1666" s="6">
        <f>tbl_Sales[[#This Row],[Cost_per_Unit]]*tbl_Sales[[#This Row],[Quantity]]</f>
        <v>191.52</v>
      </c>
      <c r="N1666" s="6">
        <f>tbl_Sales[[#This Row],[Sales]]-tbl_Sales[[#This Row],[Total_Cost]]</f>
        <v>119.20000000000002</v>
      </c>
    </row>
    <row r="1667" spans="1:14">
      <c r="A1667" t="s">
        <v>1671</v>
      </c>
      <c r="B1667" s="4">
        <v>45084</v>
      </c>
      <c r="C1667" t="s">
        <v>8034</v>
      </c>
      <c r="D1667" t="str">
        <f>VLOOKUP(Sales_Data!$C1667,tbl_Customers[],2,FALSE)</f>
        <v>Customer_334</v>
      </c>
      <c r="E1667" t="str">
        <f>VLOOKUP(tbl_Sales[[#This Row],[Customer_ID]],tbl_Customers[],5,0)</f>
        <v>South</v>
      </c>
      <c r="F1667" t="s">
        <v>8504</v>
      </c>
      <c r="G1667" t="str">
        <f>VLOOKUP(Sales_Data!$F1667,tbl_Products[],2,FALSE)</f>
        <v>Product_13</v>
      </c>
      <c r="H1667" t="str">
        <f>VLOOKUP(tbl_Sales[[#This Row],[Product_ID]],tbl_Products[],3,0)</f>
        <v>Toys</v>
      </c>
      <c r="I1667">
        <v>9</v>
      </c>
      <c r="J1667" s="10">
        <f>VLOOKUP(tbl_Sales[[#This Row],[Product_ID]],tbl_Products[],4,0)</f>
        <v>45.97</v>
      </c>
      <c r="K1667" s="6">
        <v>61.89</v>
      </c>
      <c r="L1667" s="6">
        <f>tbl_Sales[[#This Row],[Price_per_Unit]]*tbl_Sales[[#This Row],[Quantity]]</f>
        <v>557.01</v>
      </c>
      <c r="M1667" s="6">
        <f>tbl_Sales[[#This Row],[Cost_per_Unit]]*tbl_Sales[[#This Row],[Quantity]]</f>
        <v>413.73</v>
      </c>
      <c r="N1667" s="6">
        <f>tbl_Sales[[#This Row],[Sales]]-tbl_Sales[[#This Row],[Total_Cost]]</f>
        <v>143.27999999999997</v>
      </c>
    </row>
    <row r="1668" spans="1:14">
      <c r="A1668" t="s">
        <v>1672</v>
      </c>
      <c r="B1668" s="4">
        <v>44950</v>
      </c>
      <c r="C1668" t="s">
        <v>7793</v>
      </c>
      <c r="D1668" t="str">
        <f>VLOOKUP(Sales_Data!$C1668,tbl_Customers[],2,FALSE)</f>
        <v>Customer_1192</v>
      </c>
      <c r="E1668" t="str">
        <f>VLOOKUP(tbl_Sales[[#This Row],[Customer_ID]],tbl_Customers[],5,0)</f>
        <v>North</v>
      </c>
      <c r="F1668" t="s">
        <v>8555</v>
      </c>
      <c r="G1668" t="str">
        <f>VLOOKUP(Sales_Data!$F1668,tbl_Products[],2,FALSE)</f>
        <v>Product_52</v>
      </c>
      <c r="H1668" t="str">
        <f>VLOOKUP(tbl_Sales[[#This Row],[Product_ID]],tbl_Products[],3,0)</f>
        <v>Toys</v>
      </c>
      <c r="I1668">
        <v>9</v>
      </c>
      <c r="J1668" s="10">
        <f>VLOOKUP(tbl_Sales[[#This Row],[Product_ID]],tbl_Products[],4,0)</f>
        <v>46.58</v>
      </c>
      <c r="K1668" s="6">
        <v>79.73</v>
      </c>
      <c r="L1668" s="6">
        <f>tbl_Sales[[#This Row],[Price_per_Unit]]*tbl_Sales[[#This Row],[Quantity]]</f>
        <v>717.57</v>
      </c>
      <c r="M1668" s="6">
        <f>tbl_Sales[[#This Row],[Cost_per_Unit]]*tbl_Sales[[#This Row],[Quantity]]</f>
        <v>419.21999999999997</v>
      </c>
      <c r="N1668" s="6">
        <f>tbl_Sales[[#This Row],[Sales]]-tbl_Sales[[#This Row],[Total_Cost]]</f>
        <v>298.35000000000008</v>
      </c>
    </row>
    <row r="1669" spans="1:14">
      <c r="A1669" t="s">
        <v>1673</v>
      </c>
      <c r="B1669" s="4">
        <v>45039</v>
      </c>
      <c r="C1669" t="s">
        <v>7168</v>
      </c>
      <c r="D1669" t="str">
        <f>VLOOKUP(Sales_Data!$C1669,tbl_Customers[],2,FALSE)</f>
        <v>Customer_120</v>
      </c>
      <c r="E1669" t="str">
        <f>VLOOKUP(tbl_Sales[[#This Row],[Customer_ID]],tbl_Customers[],5,0)</f>
        <v>West</v>
      </c>
      <c r="F1669" t="s">
        <v>8514</v>
      </c>
      <c r="G1669" t="str">
        <f>VLOOKUP(Sales_Data!$F1669,tbl_Products[],2,FALSE)</f>
        <v>Product_2</v>
      </c>
      <c r="H1669" t="str">
        <f>VLOOKUP(tbl_Sales[[#This Row],[Product_ID]],tbl_Products[],3,0)</f>
        <v>Health</v>
      </c>
      <c r="I1669">
        <v>6</v>
      </c>
      <c r="J1669" s="10">
        <f>VLOOKUP(tbl_Sales[[#This Row],[Product_ID]],tbl_Products[],4,0)</f>
        <v>12.41</v>
      </c>
      <c r="K1669" s="6">
        <v>24.94</v>
      </c>
      <c r="L1669" s="6">
        <f>tbl_Sales[[#This Row],[Price_per_Unit]]*tbl_Sales[[#This Row],[Quantity]]</f>
        <v>149.64000000000001</v>
      </c>
      <c r="M1669" s="6">
        <f>tbl_Sales[[#This Row],[Cost_per_Unit]]*tbl_Sales[[#This Row],[Quantity]]</f>
        <v>74.460000000000008</v>
      </c>
      <c r="N1669" s="6">
        <f>tbl_Sales[[#This Row],[Sales]]-tbl_Sales[[#This Row],[Total_Cost]]</f>
        <v>75.180000000000007</v>
      </c>
    </row>
    <row r="1670" spans="1:14">
      <c r="A1670" t="s">
        <v>1674</v>
      </c>
      <c r="B1670" s="4">
        <v>45129</v>
      </c>
      <c r="C1670" t="s">
        <v>8035</v>
      </c>
      <c r="D1670" t="str">
        <f>VLOOKUP(Sales_Data!$C1670,tbl_Customers[],2,FALSE)</f>
        <v>Customer_300</v>
      </c>
      <c r="E1670" t="str">
        <f>VLOOKUP(tbl_Sales[[#This Row],[Customer_ID]],tbl_Customers[],5,0)</f>
        <v>North</v>
      </c>
      <c r="F1670" t="s">
        <v>8544</v>
      </c>
      <c r="G1670" t="str">
        <f>VLOOKUP(Sales_Data!$F1670,tbl_Products[],2,FALSE)</f>
        <v>Product_21</v>
      </c>
      <c r="H1670" t="str">
        <f>VLOOKUP(tbl_Sales[[#This Row],[Product_ID]],tbl_Products[],3,0)</f>
        <v>Toys</v>
      </c>
      <c r="I1670">
        <v>5</v>
      </c>
      <c r="J1670" s="10">
        <f>VLOOKUP(tbl_Sales[[#This Row],[Product_ID]],tbl_Products[],4,0)</f>
        <v>3.13</v>
      </c>
      <c r="K1670" s="6">
        <v>29.48</v>
      </c>
      <c r="L1670" s="6">
        <f>tbl_Sales[[#This Row],[Price_per_Unit]]*tbl_Sales[[#This Row],[Quantity]]</f>
        <v>147.4</v>
      </c>
      <c r="M1670" s="6">
        <f>tbl_Sales[[#This Row],[Cost_per_Unit]]*tbl_Sales[[#This Row],[Quantity]]</f>
        <v>15.649999999999999</v>
      </c>
      <c r="N1670" s="6">
        <f>tbl_Sales[[#This Row],[Sales]]-tbl_Sales[[#This Row],[Total_Cost]]</f>
        <v>131.75</v>
      </c>
    </row>
    <row r="1671" spans="1:14">
      <c r="A1671" t="s">
        <v>1675</v>
      </c>
      <c r="B1671" s="4">
        <v>45233</v>
      </c>
      <c r="C1671" t="s">
        <v>8036</v>
      </c>
      <c r="D1671" t="str">
        <f>VLOOKUP(Sales_Data!$C1671,tbl_Customers[],2,FALSE)</f>
        <v>Customer_655</v>
      </c>
      <c r="E1671" t="str">
        <f>VLOOKUP(tbl_Sales[[#This Row],[Customer_ID]],tbl_Customers[],5,0)</f>
        <v>East</v>
      </c>
      <c r="F1671" t="s">
        <v>8560</v>
      </c>
      <c r="G1671" t="str">
        <f>VLOOKUP(Sales_Data!$F1671,tbl_Products[],2,FALSE)</f>
        <v>Product_41</v>
      </c>
      <c r="H1671" t="str">
        <f>VLOOKUP(tbl_Sales[[#This Row],[Product_ID]],tbl_Products[],3,0)</f>
        <v>Home Goods</v>
      </c>
      <c r="I1671">
        <v>6</v>
      </c>
      <c r="J1671" s="10">
        <f>VLOOKUP(tbl_Sales[[#This Row],[Product_ID]],tbl_Products[],4,0)</f>
        <v>31.5</v>
      </c>
      <c r="K1671" s="6">
        <v>21.83</v>
      </c>
      <c r="L1671" s="6">
        <f>tbl_Sales[[#This Row],[Price_per_Unit]]*tbl_Sales[[#This Row],[Quantity]]</f>
        <v>130.97999999999999</v>
      </c>
      <c r="M1671" s="6">
        <f>tbl_Sales[[#This Row],[Cost_per_Unit]]*tbl_Sales[[#This Row],[Quantity]]</f>
        <v>189</v>
      </c>
      <c r="N1671" s="6">
        <f>tbl_Sales[[#This Row],[Sales]]-tbl_Sales[[#This Row],[Total_Cost]]</f>
        <v>-58.02000000000001</v>
      </c>
    </row>
    <row r="1672" spans="1:14">
      <c r="A1672" t="s">
        <v>1676</v>
      </c>
      <c r="B1672" s="4">
        <v>44955</v>
      </c>
      <c r="C1672" t="s">
        <v>7009</v>
      </c>
      <c r="D1672" t="str">
        <f>VLOOKUP(Sales_Data!$C1672,tbl_Customers[],2,FALSE)</f>
        <v>Customer_945</v>
      </c>
      <c r="E1672" t="str">
        <f>VLOOKUP(tbl_Sales[[#This Row],[Customer_ID]],tbl_Customers[],5,0)</f>
        <v>South</v>
      </c>
      <c r="F1672" t="s">
        <v>8563</v>
      </c>
      <c r="G1672" t="str">
        <f>VLOOKUP(Sales_Data!$F1672,tbl_Products[],2,FALSE)</f>
        <v>Product_17</v>
      </c>
      <c r="H1672" t="str">
        <f>VLOOKUP(tbl_Sales[[#This Row],[Product_ID]],tbl_Products[],3,0)</f>
        <v>Toys</v>
      </c>
      <c r="I1672">
        <v>2</v>
      </c>
      <c r="J1672" s="10">
        <f>VLOOKUP(tbl_Sales[[#This Row],[Product_ID]],tbl_Products[],4,0)</f>
        <v>36.229999999999997</v>
      </c>
      <c r="K1672" s="6">
        <v>77.61</v>
      </c>
      <c r="L1672" s="6">
        <f>tbl_Sales[[#This Row],[Price_per_Unit]]*tbl_Sales[[#This Row],[Quantity]]</f>
        <v>155.22</v>
      </c>
      <c r="M1672" s="6">
        <f>tbl_Sales[[#This Row],[Cost_per_Unit]]*tbl_Sales[[#This Row],[Quantity]]</f>
        <v>72.459999999999994</v>
      </c>
      <c r="N1672" s="6">
        <f>tbl_Sales[[#This Row],[Sales]]-tbl_Sales[[#This Row],[Total_Cost]]</f>
        <v>82.76</v>
      </c>
    </row>
    <row r="1673" spans="1:14">
      <c r="A1673" t="s">
        <v>1677</v>
      </c>
      <c r="B1673" s="4">
        <v>44930</v>
      </c>
      <c r="C1673" t="s">
        <v>7885</v>
      </c>
      <c r="D1673" t="str">
        <f>VLOOKUP(Sales_Data!$C1673,tbl_Customers[],2,FALSE)</f>
        <v>Customer_1420</v>
      </c>
      <c r="E1673" t="str">
        <f>VLOOKUP(tbl_Sales[[#This Row],[Customer_ID]],tbl_Customers[],5,0)</f>
        <v>West</v>
      </c>
      <c r="F1673" t="s">
        <v>8524</v>
      </c>
      <c r="G1673" t="str">
        <f>VLOOKUP(Sales_Data!$F1673,tbl_Products[],2,FALSE)</f>
        <v>Product_74</v>
      </c>
      <c r="H1673" t="str">
        <f>VLOOKUP(tbl_Sales[[#This Row],[Product_ID]],tbl_Products[],3,0)</f>
        <v>Home Goods</v>
      </c>
      <c r="I1673">
        <v>7</v>
      </c>
      <c r="J1673" s="10">
        <f>VLOOKUP(tbl_Sales[[#This Row],[Product_ID]],tbl_Products[],4,0)</f>
        <v>13.9</v>
      </c>
      <c r="K1673" s="6">
        <v>13.33</v>
      </c>
      <c r="L1673" s="6">
        <f>tbl_Sales[[#This Row],[Price_per_Unit]]*tbl_Sales[[#This Row],[Quantity]]</f>
        <v>93.31</v>
      </c>
      <c r="M1673" s="6">
        <f>tbl_Sales[[#This Row],[Cost_per_Unit]]*tbl_Sales[[#This Row],[Quantity]]</f>
        <v>97.3</v>
      </c>
      <c r="N1673" s="6">
        <f>tbl_Sales[[#This Row],[Sales]]-tbl_Sales[[#This Row],[Total_Cost]]</f>
        <v>-3.9899999999999949</v>
      </c>
    </row>
    <row r="1674" spans="1:14">
      <c r="A1674" t="s">
        <v>1678</v>
      </c>
      <c r="B1674" s="4">
        <v>45031</v>
      </c>
      <c r="C1674" t="s">
        <v>7029</v>
      </c>
      <c r="D1674" t="str">
        <f>VLOOKUP(Sales_Data!$C1674,tbl_Customers[],2,FALSE)</f>
        <v>Customer_278</v>
      </c>
      <c r="E1674" t="str">
        <f>VLOOKUP(tbl_Sales[[#This Row],[Customer_ID]],tbl_Customers[],5,0)</f>
        <v>North</v>
      </c>
      <c r="F1674" t="s">
        <v>8501</v>
      </c>
      <c r="G1674" t="str">
        <f>VLOOKUP(Sales_Data!$F1674,tbl_Products[],2,FALSE)</f>
        <v>Product_65</v>
      </c>
      <c r="H1674" t="str">
        <f>VLOOKUP(tbl_Sales[[#This Row],[Product_ID]],tbl_Products[],3,0)</f>
        <v>Health</v>
      </c>
      <c r="I1674">
        <v>5</v>
      </c>
      <c r="J1674" s="10">
        <f>VLOOKUP(tbl_Sales[[#This Row],[Product_ID]],tbl_Products[],4,0)</f>
        <v>37.880000000000003</v>
      </c>
      <c r="K1674" s="6">
        <v>7.33</v>
      </c>
      <c r="L1674" s="6">
        <f>tbl_Sales[[#This Row],[Price_per_Unit]]*tbl_Sales[[#This Row],[Quantity]]</f>
        <v>36.65</v>
      </c>
      <c r="M1674" s="6">
        <f>tbl_Sales[[#This Row],[Cost_per_Unit]]*tbl_Sales[[#This Row],[Quantity]]</f>
        <v>189.4</v>
      </c>
      <c r="N1674" s="6">
        <f>tbl_Sales[[#This Row],[Sales]]-tbl_Sales[[#This Row],[Total_Cost]]</f>
        <v>-152.75</v>
      </c>
    </row>
    <row r="1675" spans="1:14">
      <c r="A1675" t="s">
        <v>1679</v>
      </c>
      <c r="B1675" s="4">
        <v>45081</v>
      </c>
      <c r="C1675" t="s">
        <v>7986</v>
      </c>
      <c r="D1675" t="str">
        <f>VLOOKUP(Sales_Data!$C1675,tbl_Customers[],2,FALSE)</f>
        <v>Customer_732</v>
      </c>
      <c r="E1675" t="str">
        <f>VLOOKUP(tbl_Sales[[#This Row],[Customer_ID]],tbl_Customers[],5,0)</f>
        <v>South</v>
      </c>
      <c r="F1675" t="s">
        <v>8553</v>
      </c>
      <c r="G1675" t="str">
        <f>VLOOKUP(Sales_Data!$F1675,tbl_Products[],2,FALSE)</f>
        <v>Product_50</v>
      </c>
      <c r="H1675" t="str">
        <f>VLOOKUP(tbl_Sales[[#This Row],[Product_ID]],tbl_Products[],3,0)</f>
        <v>Apparel</v>
      </c>
      <c r="I1675">
        <v>8</v>
      </c>
      <c r="J1675" s="10">
        <f>VLOOKUP(tbl_Sales[[#This Row],[Product_ID]],tbl_Products[],4,0)</f>
        <v>42.74</v>
      </c>
      <c r="K1675" s="6">
        <v>25.5</v>
      </c>
      <c r="L1675" s="6">
        <f>tbl_Sales[[#This Row],[Price_per_Unit]]*tbl_Sales[[#This Row],[Quantity]]</f>
        <v>204</v>
      </c>
      <c r="M1675" s="6">
        <f>tbl_Sales[[#This Row],[Cost_per_Unit]]*tbl_Sales[[#This Row],[Quantity]]</f>
        <v>341.92</v>
      </c>
      <c r="N1675" s="6">
        <f>tbl_Sales[[#This Row],[Sales]]-tbl_Sales[[#This Row],[Total_Cost]]</f>
        <v>-137.92000000000002</v>
      </c>
    </row>
    <row r="1676" spans="1:14">
      <c r="A1676" t="s">
        <v>1680</v>
      </c>
      <c r="B1676" s="4">
        <v>45035</v>
      </c>
      <c r="C1676" t="s">
        <v>8037</v>
      </c>
      <c r="D1676" t="str">
        <f>VLOOKUP(Sales_Data!$C1676,tbl_Customers[],2,FALSE)</f>
        <v>Customer_335</v>
      </c>
      <c r="E1676" t="str">
        <f>VLOOKUP(tbl_Sales[[#This Row],[Customer_ID]],tbl_Customers[],5,0)</f>
        <v>West</v>
      </c>
      <c r="F1676" t="s">
        <v>8513</v>
      </c>
      <c r="G1676" t="str">
        <f>VLOOKUP(Sales_Data!$F1676,tbl_Products[],2,FALSE)</f>
        <v>Product_59</v>
      </c>
      <c r="H1676" t="str">
        <f>VLOOKUP(tbl_Sales[[#This Row],[Product_ID]],tbl_Products[],3,0)</f>
        <v>Home Goods</v>
      </c>
      <c r="I1676">
        <v>8</v>
      </c>
      <c r="J1676" s="10">
        <f>VLOOKUP(tbl_Sales[[#This Row],[Product_ID]],tbl_Products[],4,0)</f>
        <v>40.85</v>
      </c>
      <c r="K1676" s="6">
        <v>70.09</v>
      </c>
      <c r="L1676" s="6">
        <f>tbl_Sales[[#This Row],[Price_per_Unit]]*tbl_Sales[[#This Row],[Quantity]]</f>
        <v>560.72</v>
      </c>
      <c r="M1676" s="6">
        <f>tbl_Sales[[#This Row],[Cost_per_Unit]]*tbl_Sales[[#This Row],[Quantity]]</f>
        <v>326.8</v>
      </c>
      <c r="N1676" s="6">
        <f>tbl_Sales[[#This Row],[Sales]]-tbl_Sales[[#This Row],[Total_Cost]]</f>
        <v>233.92000000000002</v>
      </c>
    </row>
    <row r="1677" spans="1:14">
      <c r="A1677" t="s">
        <v>1681</v>
      </c>
      <c r="B1677" s="4">
        <v>44997</v>
      </c>
      <c r="C1677" t="s">
        <v>7490</v>
      </c>
      <c r="D1677" t="str">
        <f>VLOOKUP(Sales_Data!$C1677,tbl_Customers[],2,FALSE)</f>
        <v>Customer_109</v>
      </c>
      <c r="E1677" t="str">
        <f>VLOOKUP(tbl_Sales[[#This Row],[Customer_ID]],tbl_Customers[],5,0)</f>
        <v>East</v>
      </c>
      <c r="F1677" t="s">
        <v>8514</v>
      </c>
      <c r="G1677" t="str">
        <f>VLOOKUP(Sales_Data!$F1677,tbl_Products[],2,FALSE)</f>
        <v>Product_2</v>
      </c>
      <c r="H1677" t="str">
        <f>VLOOKUP(tbl_Sales[[#This Row],[Product_ID]],tbl_Products[],3,0)</f>
        <v>Health</v>
      </c>
      <c r="I1677">
        <v>2</v>
      </c>
      <c r="J1677" s="10">
        <f>VLOOKUP(tbl_Sales[[#This Row],[Product_ID]],tbl_Products[],4,0)</f>
        <v>12.41</v>
      </c>
      <c r="K1677" s="6">
        <v>84.32</v>
      </c>
      <c r="L1677" s="6">
        <f>tbl_Sales[[#This Row],[Price_per_Unit]]*tbl_Sales[[#This Row],[Quantity]]</f>
        <v>168.64</v>
      </c>
      <c r="M1677" s="6">
        <f>tbl_Sales[[#This Row],[Cost_per_Unit]]*tbl_Sales[[#This Row],[Quantity]]</f>
        <v>24.82</v>
      </c>
      <c r="N1677" s="6">
        <f>tbl_Sales[[#This Row],[Sales]]-tbl_Sales[[#This Row],[Total_Cost]]</f>
        <v>143.82</v>
      </c>
    </row>
    <row r="1678" spans="1:14">
      <c r="A1678" t="s">
        <v>1682</v>
      </c>
      <c r="B1678" s="4">
        <v>45057</v>
      </c>
      <c r="C1678" t="s">
        <v>7338</v>
      </c>
      <c r="D1678" t="str">
        <f>VLOOKUP(Sales_Data!$C1678,tbl_Customers[],2,FALSE)</f>
        <v>Customer_559</v>
      </c>
      <c r="E1678" t="str">
        <f>VLOOKUP(tbl_Sales[[#This Row],[Customer_ID]],tbl_Customers[],5,0)</f>
        <v>North</v>
      </c>
      <c r="F1678" t="s">
        <v>8508</v>
      </c>
      <c r="G1678" t="str">
        <f>VLOOKUP(Sales_Data!$F1678,tbl_Products[],2,FALSE)</f>
        <v>Product_63</v>
      </c>
      <c r="H1678" t="str">
        <f>VLOOKUP(tbl_Sales[[#This Row],[Product_ID]],tbl_Products[],3,0)</f>
        <v>Electronics</v>
      </c>
      <c r="I1678">
        <v>5</v>
      </c>
      <c r="J1678" s="10">
        <f>VLOOKUP(tbl_Sales[[#This Row],[Product_ID]],tbl_Products[],4,0)</f>
        <v>40</v>
      </c>
      <c r="K1678" s="6">
        <v>74.66</v>
      </c>
      <c r="L1678" s="6">
        <f>tbl_Sales[[#This Row],[Price_per_Unit]]*tbl_Sales[[#This Row],[Quantity]]</f>
        <v>373.29999999999995</v>
      </c>
      <c r="M1678" s="6">
        <f>tbl_Sales[[#This Row],[Cost_per_Unit]]*tbl_Sales[[#This Row],[Quantity]]</f>
        <v>200</v>
      </c>
      <c r="N1678" s="6">
        <f>tbl_Sales[[#This Row],[Sales]]-tbl_Sales[[#This Row],[Total_Cost]]</f>
        <v>173.29999999999995</v>
      </c>
    </row>
    <row r="1679" spans="1:14">
      <c r="A1679" t="s">
        <v>1683</v>
      </c>
      <c r="B1679" s="4">
        <v>45075</v>
      </c>
      <c r="C1679" t="s">
        <v>7998</v>
      </c>
      <c r="D1679" t="str">
        <f>VLOOKUP(Sales_Data!$C1679,tbl_Customers[],2,FALSE)</f>
        <v>Customer_740</v>
      </c>
      <c r="E1679" t="str">
        <f>VLOOKUP(tbl_Sales[[#This Row],[Customer_ID]],tbl_Customers[],5,0)</f>
        <v>South</v>
      </c>
      <c r="F1679" t="s">
        <v>8555</v>
      </c>
      <c r="G1679" t="str">
        <f>VLOOKUP(Sales_Data!$F1679,tbl_Products[],2,FALSE)</f>
        <v>Product_52</v>
      </c>
      <c r="H1679" t="str">
        <f>VLOOKUP(tbl_Sales[[#This Row],[Product_ID]],tbl_Products[],3,0)</f>
        <v>Toys</v>
      </c>
      <c r="I1679">
        <v>5</v>
      </c>
      <c r="J1679" s="10">
        <f>VLOOKUP(tbl_Sales[[#This Row],[Product_ID]],tbl_Products[],4,0)</f>
        <v>46.58</v>
      </c>
      <c r="K1679" s="6">
        <v>15.49</v>
      </c>
      <c r="L1679" s="6">
        <f>tbl_Sales[[#This Row],[Price_per_Unit]]*tbl_Sales[[#This Row],[Quantity]]</f>
        <v>77.45</v>
      </c>
      <c r="M1679" s="6">
        <f>tbl_Sales[[#This Row],[Cost_per_Unit]]*tbl_Sales[[#This Row],[Quantity]]</f>
        <v>232.89999999999998</v>
      </c>
      <c r="N1679" s="6">
        <f>tbl_Sales[[#This Row],[Sales]]-tbl_Sales[[#This Row],[Total_Cost]]</f>
        <v>-155.44999999999999</v>
      </c>
    </row>
    <row r="1680" spans="1:14">
      <c r="A1680" t="s">
        <v>1684</v>
      </c>
      <c r="B1680" s="4">
        <v>45094</v>
      </c>
      <c r="C1680" t="s">
        <v>7077</v>
      </c>
      <c r="D1680" t="str">
        <f>VLOOKUP(Sales_Data!$C1680,tbl_Customers[],2,FALSE)</f>
        <v>Customer_860</v>
      </c>
      <c r="E1680" t="str">
        <f>VLOOKUP(tbl_Sales[[#This Row],[Customer_ID]],tbl_Customers[],5,0)</f>
        <v>West</v>
      </c>
      <c r="F1680" t="s">
        <v>8554</v>
      </c>
      <c r="G1680" t="str">
        <f>VLOOKUP(Sales_Data!$F1680,tbl_Products[],2,FALSE)</f>
        <v>Product_55</v>
      </c>
      <c r="H1680" t="str">
        <f>VLOOKUP(tbl_Sales[[#This Row],[Product_ID]],tbl_Products[],3,0)</f>
        <v>Apparel</v>
      </c>
      <c r="I1680">
        <v>9</v>
      </c>
      <c r="J1680" s="10">
        <f>VLOOKUP(tbl_Sales[[#This Row],[Product_ID]],tbl_Products[],4,0)</f>
        <v>36.08</v>
      </c>
      <c r="K1680" s="6">
        <v>79.66</v>
      </c>
      <c r="L1680" s="6">
        <f>tbl_Sales[[#This Row],[Price_per_Unit]]*tbl_Sales[[#This Row],[Quantity]]</f>
        <v>716.93999999999994</v>
      </c>
      <c r="M1680" s="6">
        <f>tbl_Sales[[#This Row],[Cost_per_Unit]]*tbl_Sales[[#This Row],[Quantity]]</f>
        <v>324.71999999999997</v>
      </c>
      <c r="N1680" s="6">
        <f>tbl_Sales[[#This Row],[Sales]]-tbl_Sales[[#This Row],[Total_Cost]]</f>
        <v>392.21999999999997</v>
      </c>
    </row>
    <row r="1681" spans="1:14">
      <c r="A1681" t="s">
        <v>1685</v>
      </c>
      <c r="B1681" s="4">
        <v>44988</v>
      </c>
      <c r="C1681" t="s">
        <v>8020</v>
      </c>
      <c r="D1681" t="str">
        <f>VLOOKUP(Sales_Data!$C1681,tbl_Customers[],2,FALSE)</f>
        <v>Customer_1304</v>
      </c>
      <c r="E1681" t="str">
        <f>VLOOKUP(tbl_Sales[[#This Row],[Customer_ID]],tbl_Customers[],5,0)</f>
        <v>South</v>
      </c>
      <c r="F1681" t="s">
        <v>8547</v>
      </c>
      <c r="G1681" t="str">
        <f>VLOOKUP(Sales_Data!$F1681,tbl_Products[],2,FALSE)</f>
        <v>Product_7</v>
      </c>
      <c r="H1681" t="str">
        <f>VLOOKUP(tbl_Sales[[#This Row],[Product_ID]],tbl_Products[],3,0)</f>
        <v>Apparel</v>
      </c>
      <c r="I1681">
        <v>4</v>
      </c>
      <c r="J1681" s="10">
        <f>VLOOKUP(tbl_Sales[[#This Row],[Product_ID]],tbl_Products[],4,0)</f>
        <v>48.6</v>
      </c>
      <c r="K1681" s="6">
        <v>75.819999999999993</v>
      </c>
      <c r="L1681" s="6">
        <f>tbl_Sales[[#This Row],[Price_per_Unit]]*tbl_Sales[[#This Row],[Quantity]]</f>
        <v>303.27999999999997</v>
      </c>
      <c r="M1681" s="6">
        <f>tbl_Sales[[#This Row],[Cost_per_Unit]]*tbl_Sales[[#This Row],[Quantity]]</f>
        <v>194.4</v>
      </c>
      <c r="N1681" s="6">
        <f>tbl_Sales[[#This Row],[Sales]]-tbl_Sales[[#This Row],[Total_Cost]]</f>
        <v>108.87999999999997</v>
      </c>
    </row>
    <row r="1682" spans="1:14">
      <c r="A1682" t="s">
        <v>1686</v>
      </c>
      <c r="B1682" s="4">
        <v>44930</v>
      </c>
      <c r="C1682" t="s">
        <v>8038</v>
      </c>
      <c r="D1682" t="str">
        <f>VLOOKUP(Sales_Data!$C1682,tbl_Customers[],2,FALSE)</f>
        <v>Customer_730</v>
      </c>
      <c r="E1682" t="str">
        <f>VLOOKUP(tbl_Sales[[#This Row],[Customer_ID]],tbl_Customers[],5,0)</f>
        <v>West</v>
      </c>
      <c r="F1682" t="s">
        <v>8505</v>
      </c>
      <c r="G1682" t="str">
        <f>VLOOKUP(Sales_Data!$F1682,tbl_Products[],2,FALSE)</f>
        <v>Product_39</v>
      </c>
      <c r="H1682" t="str">
        <f>VLOOKUP(tbl_Sales[[#This Row],[Product_ID]],tbl_Products[],3,0)</f>
        <v>Toys</v>
      </c>
      <c r="I1682">
        <v>2</v>
      </c>
      <c r="J1682" s="10">
        <f>VLOOKUP(tbl_Sales[[#This Row],[Product_ID]],tbl_Products[],4,0)</f>
        <v>32.950000000000003</v>
      </c>
      <c r="K1682" s="6">
        <v>37.03</v>
      </c>
      <c r="L1682" s="6">
        <f>tbl_Sales[[#This Row],[Price_per_Unit]]*tbl_Sales[[#This Row],[Quantity]]</f>
        <v>74.06</v>
      </c>
      <c r="M1682" s="6">
        <f>tbl_Sales[[#This Row],[Cost_per_Unit]]*tbl_Sales[[#This Row],[Quantity]]</f>
        <v>65.900000000000006</v>
      </c>
      <c r="N1682" s="6">
        <f>tbl_Sales[[#This Row],[Sales]]-tbl_Sales[[#This Row],[Total_Cost]]</f>
        <v>8.1599999999999966</v>
      </c>
    </row>
    <row r="1683" spans="1:14">
      <c r="A1683" t="s">
        <v>1687</v>
      </c>
      <c r="B1683" s="4">
        <v>45181</v>
      </c>
      <c r="C1683" t="s">
        <v>8039</v>
      </c>
      <c r="D1683" t="str">
        <f>VLOOKUP(Sales_Data!$C1683,tbl_Customers[],2,FALSE)</f>
        <v>Customer_100</v>
      </c>
      <c r="E1683" t="str">
        <f>VLOOKUP(tbl_Sales[[#This Row],[Customer_ID]],tbl_Customers[],5,0)</f>
        <v>East</v>
      </c>
      <c r="F1683" t="s">
        <v>8554</v>
      </c>
      <c r="G1683" t="str">
        <f>VLOOKUP(Sales_Data!$F1683,tbl_Products[],2,FALSE)</f>
        <v>Product_55</v>
      </c>
      <c r="H1683" t="str">
        <f>VLOOKUP(tbl_Sales[[#This Row],[Product_ID]],tbl_Products[],3,0)</f>
        <v>Apparel</v>
      </c>
      <c r="I1683">
        <v>7</v>
      </c>
      <c r="J1683" s="10">
        <f>VLOOKUP(tbl_Sales[[#This Row],[Product_ID]],tbl_Products[],4,0)</f>
        <v>36.08</v>
      </c>
      <c r="K1683" s="6">
        <v>34.92</v>
      </c>
      <c r="L1683" s="6">
        <f>tbl_Sales[[#This Row],[Price_per_Unit]]*tbl_Sales[[#This Row],[Quantity]]</f>
        <v>244.44</v>
      </c>
      <c r="M1683" s="6">
        <f>tbl_Sales[[#This Row],[Cost_per_Unit]]*tbl_Sales[[#This Row],[Quantity]]</f>
        <v>252.56</v>
      </c>
      <c r="N1683" s="6">
        <f>tbl_Sales[[#This Row],[Sales]]-tbl_Sales[[#This Row],[Total_Cost]]</f>
        <v>-8.1200000000000045</v>
      </c>
    </row>
    <row r="1684" spans="1:14">
      <c r="A1684" t="s">
        <v>1688</v>
      </c>
      <c r="B1684" s="4">
        <v>45147</v>
      </c>
      <c r="C1684" t="s">
        <v>7736</v>
      </c>
      <c r="D1684" t="str">
        <f>VLOOKUP(Sales_Data!$C1684,tbl_Customers[],2,FALSE)</f>
        <v>Customer_594</v>
      </c>
      <c r="E1684" t="str">
        <f>VLOOKUP(tbl_Sales[[#This Row],[Customer_ID]],tbl_Customers[],5,0)</f>
        <v>South</v>
      </c>
      <c r="F1684" t="s">
        <v>8533</v>
      </c>
      <c r="G1684" t="str">
        <f>VLOOKUP(Sales_Data!$F1684,tbl_Products[],2,FALSE)</f>
        <v>Product_34</v>
      </c>
      <c r="H1684" t="str">
        <f>VLOOKUP(tbl_Sales[[#This Row],[Product_ID]],tbl_Products[],3,0)</f>
        <v>Electronics</v>
      </c>
      <c r="I1684">
        <v>8</v>
      </c>
      <c r="J1684" s="10">
        <f>VLOOKUP(tbl_Sales[[#This Row],[Product_ID]],tbl_Products[],4,0)</f>
        <v>21.9</v>
      </c>
      <c r="K1684" s="6">
        <v>77.11</v>
      </c>
      <c r="L1684" s="6">
        <f>tbl_Sales[[#This Row],[Price_per_Unit]]*tbl_Sales[[#This Row],[Quantity]]</f>
        <v>616.88</v>
      </c>
      <c r="M1684" s="6">
        <f>tbl_Sales[[#This Row],[Cost_per_Unit]]*tbl_Sales[[#This Row],[Quantity]]</f>
        <v>175.2</v>
      </c>
      <c r="N1684" s="6">
        <f>tbl_Sales[[#This Row],[Sales]]-tbl_Sales[[#This Row],[Total_Cost]]</f>
        <v>441.68</v>
      </c>
    </row>
    <row r="1685" spans="1:14">
      <c r="A1685" t="s">
        <v>1689</v>
      </c>
      <c r="B1685" s="4">
        <v>45016</v>
      </c>
      <c r="C1685" t="s">
        <v>7588</v>
      </c>
      <c r="D1685" t="str">
        <f>VLOOKUP(Sales_Data!$C1685,tbl_Customers[],2,FALSE)</f>
        <v>Customer_598</v>
      </c>
      <c r="E1685" t="str">
        <f>VLOOKUP(tbl_Sales[[#This Row],[Customer_ID]],tbl_Customers[],5,0)</f>
        <v>North</v>
      </c>
      <c r="F1685" t="s">
        <v>8494</v>
      </c>
      <c r="G1685" t="str">
        <f>VLOOKUP(Sales_Data!$F1685,tbl_Products[],2,FALSE)</f>
        <v>Product_15</v>
      </c>
      <c r="H1685" t="str">
        <f>VLOOKUP(tbl_Sales[[#This Row],[Product_ID]],tbl_Products[],3,0)</f>
        <v>Apparel</v>
      </c>
      <c r="I1685">
        <v>4</v>
      </c>
      <c r="J1685" s="10">
        <f>VLOOKUP(tbl_Sales[[#This Row],[Product_ID]],tbl_Products[],4,0)</f>
        <v>22.93</v>
      </c>
      <c r="K1685" s="6">
        <v>23.59</v>
      </c>
      <c r="L1685" s="6">
        <f>tbl_Sales[[#This Row],[Price_per_Unit]]*tbl_Sales[[#This Row],[Quantity]]</f>
        <v>94.36</v>
      </c>
      <c r="M1685" s="6">
        <f>tbl_Sales[[#This Row],[Cost_per_Unit]]*tbl_Sales[[#This Row],[Quantity]]</f>
        <v>91.72</v>
      </c>
      <c r="N1685" s="6">
        <f>tbl_Sales[[#This Row],[Sales]]-tbl_Sales[[#This Row],[Total_Cost]]</f>
        <v>2.6400000000000006</v>
      </c>
    </row>
    <row r="1686" spans="1:14">
      <c r="A1686" t="s">
        <v>1690</v>
      </c>
      <c r="B1686" s="4">
        <v>44993</v>
      </c>
      <c r="C1686" t="s">
        <v>8040</v>
      </c>
      <c r="D1686" t="str">
        <f>VLOOKUP(Sales_Data!$C1686,tbl_Customers[],2,FALSE)</f>
        <v>Customer_1085</v>
      </c>
      <c r="E1686" t="str">
        <f>VLOOKUP(tbl_Sales[[#This Row],[Customer_ID]],tbl_Customers[],5,0)</f>
        <v>East</v>
      </c>
      <c r="F1686" t="s">
        <v>8507</v>
      </c>
      <c r="G1686" t="str">
        <f>VLOOKUP(Sales_Data!$F1686,tbl_Products[],2,FALSE)</f>
        <v>Product_58</v>
      </c>
      <c r="H1686" t="str">
        <f>VLOOKUP(tbl_Sales[[#This Row],[Product_ID]],tbl_Products[],3,0)</f>
        <v>Home Goods</v>
      </c>
      <c r="I1686">
        <v>9</v>
      </c>
      <c r="J1686" s="10">
        <f>VLOOKUP(tbl_Sales[[#This Row],[Product_ID]],tbl_Products[],4,0)</f>
        <v>23.97</v>
      </c>
      <c r="K1686" s="6">
        <v>90.6</v>
      </c>
      <c r="L1686" s="6">
        <f>tbl_Sales[[#This Row],[Price_per_Unit]]*tbl_Sales[[#This Row],[Quantity]]</f>
        <v>815.4</v>
      </c>
      <c r="M1686" s="6">
        <f>tbl_Sales[[#This Row],[Cost_per_Unit]]*tbl_Sales[[#This Row],[Quantity]]</f>
        <v>215.73</v>
      </c>
      <c r="N1686" s="6">
        <f>tbl_Sales[[#This Row],[Sales]]-tbl_Sales[[#This Row],[Total_Cost]]</f>
        <v>599.66999999999996</v>
      </c>
    </row>
    <row r="1687" spans="1:14">
      <c r="A1687" t="s">
        <v>1691</v>
      </c>
      <c r="B1687" s="4">
        <v>45121</v>
      </c>
      <c r="C1687" t="s">
        <v>7328</v>
      </c>
      <c r="D1687" t="str">
        <f>VLOOKUP(Sales_Data!$C1687,tbl_Customers[],2,FALSE)</f>
        <v>Customer_1309</v>
      </c>
      <c r="E1687" t="str">
        <f>VLOOKUP(tbl_Sales[[#This Row],[Customer_ID]],tbl_Customers[],5,0)</f>
        <v>East</v>
      </c>
      <c r="F1687" t="s">
        <v>8501</v>
      </c>
      <c r="G1687" t="str">
        <f>VLOOKUP(Sales_Data!$F1687,tbl_Products[],2,FALSE)</f>
        <v>Product_65</v>
      </c>
      <c r="H1687" t="str">
        <f>VLOOKUP(tbl_Sales[[#This Row],[Product_ID]],tbl_Products[],3,0)</f>
        <v>Health</v>
      </c>
      <c r="I1687">
        <v>5</v>
      </c>
      <c r="J1687" s="10">
        <f>VLOOKUP(tbl_Sales[[#This Row],[Product_ID]],tbl_Products[],4,0)</f>
        <v>37.880000000000003</v>
      </c>
      <c r="K1687" s="6">
        <v>89.4</v>
      </c>
      <c r="L1687" s="6">
        <f>tbl_Sales[[#This Row],[Price_per_Unit]]*tbl_Sales[[#This Row],[Quantity]]</f>
        <v>447</v>
      </c>
      <c r="M1687" s="6">
        <f>tbl_Sales[[#This Row],[Cost_per_Unit]]*tbl_Sales[[#This Row],[Quantity]]</f>
        <v>189.4</v>
      </c>
      <c r="N1687" s="6">
        <f>tbl_Sales[[#This Row],[Sales]]-tbl_Sales[[#This Row],[Total_Cost]]</f>
        <v>257.60000000000002</v>
      </c>
    </row>
    <row r="1688" spans="1:14">
      <c r="A1688" t="s">
        <v>1692</v>
      </c>
      <c r="B1688" s="4">
        <v>45199</v>
      </c>
      <c r="C1688" t="s">
        <v>7596</v>
      </c>
      <c r="D1688" t="str">
        <f>VLOOKUP(Sales_Data!$C1688,tbl_Customers[],2,FALSE)</f>
        <v>Customer_158</v>
      </c>
      <c r="E1688" t="str">
        <f>VLOOKUP(tbl_Sales[[#This Row],[Customer_ID]],tbl_Customers[],5,0)</f>
        <v>East</v>
      </c>
      <c r="F1688" t="s">
        <v>8562</v>
      </c>
      <c r="G1688" t="str">
        <f>VLOOKUP(Sales_Data!$F1688,tbl_Products[],2,FALSE)</f>
        <v>Product_48</v>
      </c>
      <c r="H1688" t="str">
        <f>VLOOKUP(tbl_Sales[[#This Row],[Product_ID]],tbl_Products[],3,0)</f>
        <v>Apparel</v>
      </c>
      <c r="I1688">
        <v>9</v>
      </c>
      <c r="J1688" s="10">
        <f>VLOOKUP(tbl_Sales[[#This Row],[Product_ID]],tbl_Products[],4,0)</f>
        <v>25.33</v>
      </c>
      <c r="K1688" s="6">
        <v>88.96</v>
      </c>
      <c r="L1688" s="6">
        <f>tbl_Sales[[#This Row],[Price_per_Unit]]*tbl_Sales[[#This Row],[Quantity]]</f>
        <v>800.64</v>
      </c>
      <c r="M1688" s="6">
        <f>tbl_Sales[[#This Row],[Cost_per_Unit]]*tbl_Sales[[#This Row],[Quantity]]</f>
        <v>227.96999999999997</v>
      </c>
      <c r="N1688" s="6">
        <f>tbl_Sales[[#This Row],[Sales]]-tbl_Sales[[#This Row],[Total_Cost]]</f>
        <v>572.67000000000007</v>
      </c>
    </row>
    <row r="1689" spans="1:14">
      <c r="A1689" t="s">
        <v>1693</v>
      </c>
      <c r="B1689" s="4">
        <v>45287</v>
      </c>
      <c r="C1689" t="s">
        <v>7344</v>
      </c>
      <c r="D1689" t="str">
        <f>VLOOKUP(Sales_Data!$C1689,tbl_Customers[],2,FALSE)</f>
        <v>Customer_1053</v>
      </c>
      <c r="E1689" t="str">
        <f>VLOOKUP(tbl_Sales[[#This Row],[Customer_ID]],tbl_Customers[],5,0)</f>
        <v>West</v>
      </c>
      <c r="F1689" t="s">
        <v>8493</v>
      </c>
      <c r="G1689" t="str">
        <f>VLOOKUP(Sales_Data!$F1689,tbl_Products[],2,FALSE)</f>
        <v>Product_61</v>
      </c>
      <c r="H1689" t="str">
        <f>VLOOKUP(tbl_Sales[[#This Row],[Product_ID]],tbl_Products[],3,0)</f>
        <v>Health</v>
      </c>
      <c r="I1689">
        <v>1</v>
      </c>
      <c r="J1689" s="10">
        <f>VLOOKUP(tbl_Sales[[#This Row],[Product_ID]],tbl_Products[],4,0)</f>
        <v>47.78</v>
      </c>
      <c r="K1689" s="6">
        <v>46.28</v>
      </c>
      <c r="L1689" s="6">
        <f>tbl_Sales[[#This Row],[Price_per_Unit]]*tbl_Sales[[#This Row],[Quantity]]</f>
        <v>46.28</v>
      </c>
      <c r="M1689" s="6">
        <f>tbl_Sales[[#This Row],[Cost_per_Unit]]*tbl_Sales[[#This Row],[Quantity]]</f>
        <v>47.78</v>
      </c>
      <c r="N1689" s="6">
        <f>tbl_Sales[[#This Row],[Sales]]-tbl_Sales[[#This Row],[Total_Cost]]</f>
        <v>-1.5</v>
      </c>
    </row>
    <row r="1690" spans="1:14">
      <c r="A1690" t="s">
        <v>1694</v>
      </c>
      <c r="B1690" s="4">
        <v>45044</v>
      </c>
      <c r="C1690" t="s">
        <v>7199</v>
      </c>
      <c r="D1690" t="str">
        <f>VLOOKUP(Sales_Data!$C1690,tbl_Customers[],2,FALSE)</f>
        <v>Customer_397</v>
      </c>
      <c r="E1690" t="str">
        <f>VLOOKUP(tbl_Sales[[#This Row],[Customer_ID]],tbl_Customers[],5,0)</f>
        <v>South</v>
      </c>
      <c r="F1690" t="s">
        <v>8506</v>
      </c>
      <c r="G1690" t="str">
        <f>VLOOKUP(Sales_Data!$F1690,tbl_Products[],2,FALSE)</f>
        <v>Product_43</v>
      </c>
      <c r="H1690" t="str">
        <f>VLOOKUP(tbl_Sales[[#This Row],[Product_ID]],tbl_Products[],3,0)</f>
        <v>Health</v>
      </c>
      <c r="I1690">
        <v>6</v>
      </c>
      <c r="J1690" s="10">
        <f>VLOOKUP(tbl_Sales[[#This Row],[Product_ID]],tbl_Products[],4,0)</f>
        <v>4.59</v>
      </c>
      <c r="K1690" s="6">
        <v>39.799999999999997</v>
      </c>
      <c r="L1690" s="6">
        <f>tbl_Sales[[#This Row],[Price_per_Unit]]*tbl_Sales[[#This Row],[Quantity]]</f>
        <v>238.79999999999998</v>
      </c>
      <c r="M1690" s="6">
        <f>tbl_Sales[[#This Row],[Cost_per_Unit]]*tbl_Sales[[#This Row],[Quantity]]</f>
        <v>27.54</v>
      </c>
      <c r="N1690" s="6">
        <f>tbl_Sales[[#This Row],[Sales]]-tbl_Sales[[#This Row],[Total_Cost]]</f>
        <v>211.26</v>
      </c>
    </row>
    <row r="1691" spans="1:14">
      <c r="A1691" t="s">
        <v>1695</v>
      </c>
      <c r="B1691" s="4">
        <v>45183</v>
      </c>
      <c r="C1691" t="s">
        <v>8032</v>
      </c>
      <c r="D1691" t="str">
        <f>VLOOKUP(Sales_Data!$C1691,tbl_Customers[],2,FALSE)</f>
        <v>Customer_1287</v>
      </c>
      <c r="E1691" t="str">
        <f>VLOOKUP(tbl_Sales[[#This Row],[Customer_ID]],tbl_Customers[],5,0)</f>
        <v>South</v>
      </c>
      <c r="F1691" t="s">
        <v>8567</v>
      </c>
      <c r="G1691" t="str">
        <f>VLOOKUP(Sales_Data!$F1691,tbl_Products[],2,FALSE)</f>
        <v>Product_69</v>
      </c>
      <c r="H1691" t="str">
        <f>VLOOKUP(tbl_Sales[[#This Row],[Product_ID]],tbl_Products[],3,0)</f>
        <v>Home Goods</v>
      </c>
      <c r="I1691">
        <v>1</v>
      </c>
      <c r="J1691" s="10">
        <f>VLOOKUP(tbl_Sales[[#This Row],[Product_ID]],tbl_Products[],4,0)</f>
        <v>8.86</v>
      </c>
      <c r="K1691" s="6">
        <v>90.98</v>
      </c>
      <c r="L1691" s="6">
        <f>tbl_Sales[[#This Row],[Price_per_Unit]]*tbl_Sales[[#This Row],[Quantity]]</f>
        <v>90.98</v>
      </c>
      <c r="M1691" s="6">
        <f>tbl_Sales[[#This Row],[Cost_per_Unit]]*tbl_Sales[[#This Row],[Quantity]]</f>
        <v>8.86</v>
      </c>
      <c r="N1691" s="6">
        <f>tbl_Sales[[#This Row],[Sales]]-tbl_Sales[[#This Row],[Total_Cost]]</f>
        <v>82.12</v>
      </c>
    </row>
    <row r="1692" spans="1:14">
      <c r="A1692" t="s">
        <v>1696</v>
      </c>
      <c r="B1692" s="4">
        <v>45213</v>
      </c>
      <c r="C1692" t="s">
        <v>7399</v>
      </c>
      <c r="D1692" t="str">
        <f>VLOOKUP(Sales_Data!$C1692,tbl_Customers[],2,FALSE)</f>
        <v>Customer_376</v>
      </c>
      <c r="E1692" t="str">
        <f>VLOOKUP(tbl_Sales[[#This Row],[Customer_ID]],tbl_Customers[],5,0)</f>
        <v>South</v>
      </c>
      <c r="F1692" t="s">
        <v>8512</v>
      </c>
      <c r="G1692" t="str">
        <f>VLOOKUP(Sales_Data!$F1692,tbl_Products[],2,FALSE)</f>
        <v>Product_47</v>
      </c>
      <c r="H1692" t="str">
        <f>VLOOKUP(tbl_Sales[[#This Row],[Product_ID]],tbl_Products[],3,0)</f>
        <v>Home Goods</v>
      </c>
      <c r="I1692">
        <v>8</v>
      </c>
      <c r="J1692" s="10">
        <f>VLOOKUP(tbl_Sales[[#This Row],[Product_ID]],tbl_Products[],4,0)</f>
        <v>22.66</v>
      </c>
      <c r="K1692" s="6">
        <v>39.99</v>
      </c>
      <c r="L1692" s="6">
        <f>tbl_Sales[[#This Row],[Price_per_Unit]]*tbl_Sales[[#This Row],[Quantity]]</f>
        <v>319.92</v>
      </c>
      <c r="M1692" s="6">
        <f>tbl_Sales[[#This Row],[Cost_per_Unit]]*tbl_Sales[[#This Row],[Quantity]]</f>
        <v>181.28</v>
      </c>
      <c r="N1692" s="6">
        <f>tbl_Sales[[#This Row],[Sales]]-tbl_Sales[[#This Row],[Total_Cost]]</f>
        <v>138.64000000000001</v>
      </c>
    </row>
    <row r="1693" spans="1:14">
      <c r="A1693" t="s">
        <v>1697</v>
      </c>
      <c r="B1693" s="4">
        <v>45269</v>
      </c>
      <c r="C1693" t="s">
        <v>8041</v>
      </c>
      <c r="D1693" t="str">
        <f>VLOOKUP(Sales_Data!$C1693,tbl_Customers[],2,FALSE)</f>
        <v>Customer_194</v>
      </c>
      <c r="E1693" t="str">
        <f>VLOOKUP(tbl_Sales[[#This Row],[Customer_ID]],tbl_Customers[],5,0)</f>
        <v>West</v>
      </c>
      <c r="F1693" t="s">
        <v>8494</v>
      </c>
      <c r="G1693" t="str">
        <f>VLOOKUP(Sales_Data!$F1693,tbl_Products[],2,FALSE)</f>
        <v>Product_15</v>
      </c>
      <c r="H1693" t="str">
        <f>VLOOKUP(tbl_Sales[[#This Row],[Product_ID]],tbl_Products[],3,0)</f>
        <v>Apparel</v>
      </c>
      <c r="I1693">
        <v>7</v>
      </c>
      <c r="J1693" s="10">
        <f>VLOOKUP(tbl_Sales[[#This Row],[Product_ID]],tbl_Products[],4,0)</f>
        <v>22.93</v>
      </c>
      <c r="K1693" s="6">
        <v>30.08</v>
      </c>
      <c r="L1693" s="6">
        <f>tbl_Sales[[#This Row],[Price_per_Unit]]*tbl_Sales[[#This Row],[Quantity]]</f>
        <v>210.56</v>
      </c>
      <c r="M1693" s="6">
        <f>tbl_Sales[[#This Row],[Cost_per_Unit]]*tbl_Sales[[#This Row],[Quantity]]</f>
        <v>160.51</v>
      </c>
      <c r="N1693" s="6">
        <f>tbl_Sales[[#This Row],[Sales]]-tbl_Sales[[#This Row],[Total_Cost]]</f>
        <v>50.050000000000011</v>
      </c>
    </row>
    <row r="1694" spans="1:14">
      <c r="A1694" t="s">
        <v>1698</v>
      </c>
      <c r="B1694" s="4">
        <v>45108</v>
      </c>
      <c r="C1694" t="s">
        <v>8028</v>
      </c>
      <c r="D1694" t="str">
        <f>VLOOKUP(Sales_Data!$C1694,tbl_Customers[],2,FALSE)</f>
        <v>Customer_1227</v>
      </c>
      <c r="E1694" t="str">
        <f>VLOOKUP(tbl_Sales[[#This Row],[Customer_ID]],tbl_Customers[],5,0)</f>
        <v>East</v>
      </c>
      <c r="F1694" t="s">
        <v>8532</v>
      </c>
      <c r="G1694" t="str">
        <f>VLOOKUP(Sales_Data!$F1694,tbl_Products[],2,FALSE)</f>
        <v>Product_23</v>
      </c>
      <c r="H1694" t="str">
        <f>VLOOKUP(tbl_Sales[[#This Row],[Product_ID]],tbl_Products[],3,0)</f>
        <v>Apparel</v>
      </c>
      <c r="I1694">
        <v>9</v>
      </c>
      <c r="J1694" s="10">
        <f>VLOOKUP(tbl_Sales[[#This Row],[Product_ID]],tbl_Products[],4,0)</f>
        <v>2.85</v>
      </c>
      <c r="K1694" s="6">
        <v>47.57</v>
      </c>
      <c r="L1694" s="6">
        <f>tbl_Sales[[#This Row],[Price_per_Unit]]*tbl_Sales[[#This Row],[Quantity]]</f>
        <v>428.13</v>
      </c>
      <c r="M1694" s="6">
        <f>tbl_Sales[[#This Row],[Cost_per_Unit]]*tbl_Sales[[#This Row],[Quantity]]</f>
        <v>25.650000000000002</v>
      </c>
      <c r="N1694" s="6">
        <f>tbl_Sales[[#This Row],[Sales]]-tbl_Sales[[#This Row],[Total_Cost]]</f>
        <v>402.48</v>
      </c>
    </row>
    <row r="1695" spans="1:14">
      <c r="A1695" t="s">
        <v>1699</v>
      </c>
      <c r="B1695" s="4">
        <v>44963</v>
      </c>
      <c r="C1695" t="s">
        <v>7622</v>
      </c>
      <c r="D1695" t="str">
        <f>VLOOKUP(Sales_Data!$C1695,tbl_Customers[],2,FALSE)</f>
        <v>Customer_343</v>
      </c>
      <c r="E1695" t="str">
        <f>VLOOKUP(tbl_Sales[[#This Row],[Customer_ID]],tbl_Customers[],5,0)</f>
        <v>North</v>
      </c>
      <c r="F1695" t="s">
        <v>8554</v>
      </c>
      <c r="G1695" t="str">
        <f>VLOOKUP(Sales_Data!$F1695,tbl_Products[],2,FALSE)</f>
        <v>Product_55</v>
      </c>
      <c r="H1695" t="str">
        <f>VLOOKUP(tbl_Sales[[#This Row],[Product_ID]],tbl_Products[],3,0)</f>
        <v>Apparel</v>
      </c>
      <c r="I1695">
        <v>6</v>
      </c>
      <c r="J1695" s="10">
        <f>VLOOKUP(tbl_Sales[[#This Row],[Product_ID]],tbl_Products[],4,0)</f>
        <v>36.08</v>
      </c>
      <c r="K1695" s="6">
        <v>32.5</v>
      </c>
      <c r="L1695" s="6">
        <f>tbl_Sales[[#This Row],[Price_per_Unit]]*tbl_Sales[[#This Row],[Quantity]]</f>
        <v>195</v>
      </c>
      <c r="M1695" s="6">
        <f>tbl_Sales[[#This Row],[Cost_per_Unit]]*tbl_Sales[[#This Row],[Quantity]]</f>
        <v>216.48</v>
      </c>
      <c r="N1695" s="6">
        <f>tbl_Sales[[#This Row],[Sales]]-tbl_Sales[[#This Row],[Total_Cost]]</f>
        <v>-21.47999999999999</v>
      </c>
    </row>
    <row r="1696" spans="1:14">
      <c r="A1696" t="s">
        <v>1700</v>
      </c>
      <c r="B1696" s="4">
        <v>45130</v>
      </c>
      <c r="C1696" t="s">
        <v>7095</v>
      </c>
      <c r="D1696" t="str">
        <f>VLOOKUP(Sales_Data!$C1696,tbl_Customers[],2,FALSE)</f>
        <v>Customer_1114</v>
      </c>
      <c r="E1696" t="str">
        <f>VLOOKUP(tbl_Sales[[#This Row],[Customer_ID]],tbl_Customers[],5,0)</f>
        <v>North</v>
      </c>
      <c r="F1696" t="s">
        <v>8567</v>
      </c>
      <c r="G1696" t="str">
        <f>VLOOKUP(Sales_Data!$F1696,tbl_Products[],2,FALSE)</f>
        <v>Product_69</v>
      </c>
      <c r="H1696" t="str">
        <f>VLOOKUP(tbl_Sales[[#This Row],[Product_ID]],tbl_Products[],3,0)</f>
        <v>Home Goods</v>
      </c>
      <c r="I1696">
        <v>6</v>
      </c>
      <c r="J1696" s="10">
        <f>VLOOKUP(tbl_Sales[[#This Row],[Product_ID]],tbl_Products[],4,0)</f>
        <v>8.86</v>
      </c>
      <c r="K1696" s="6">
        <v>96.67</v>
      </c>
      <c r="L1696" s="6">
        <f>tbl_Sales[[#This Row],[Price_per_Unit]]*tbl_Sales[[#This Row],[Quantity]]</f>
        <v>580.02</v>
      </c>
      <c r="M1696" s="6">
        <f>tbl_Sales[[#This Row],[Cost_per_Unit]]*tbl_Sales[[#This Row],[Quantity]]</f>
        <v>53.16</v>
      </c>
      <c r="N1696" s="6">
        <f>tbl_Sales[[#This Row],[Sales]]-tbl_Sales[[#This Row],[Total_Cost]]</f>
        <v>526.86</v>
      </c>
    </row>
    <row r="1697" spans="1:14">
      <c r="A1697" t="s">
        <v>1701</v>
      </c>
      <c r="B1697" s="4">
        <v>44948</v>
      </c>
      <c r="C1697" t="s">
        <v>8042</v>
      </c>
      <c r="D1697" t="str">
        <f>VLOOKUP(Sales_Data!$C1697,tbl_Customers[],2,FALSE)</f>
        <v>Customer_661</v>
      </c>
      <c r="E1697" t="str">
        <f>VLOOKUP(tbl_Sales[[#This Row],[Customer_ID]],tbl_Customers[],5,0)</f>
        <v>West</v>
      </c>
      <c r="F1697" t="s">
        <v>8553</v>
      </c>
      <c r="G1697" t="str">
        <f>VLOOKUP(Sales_Data!$F1697,tbl_Products[],2,FALSE)</f>
        <v>Product_50</v>
      </c>
      <c r="H1697" t="str">
        <f>VLOOKUP(tbl_Sales[[#This Row],[Product_ID]],tbl_Products[],3,0)</f>
        <v>Apparel</v>
      </c>
      <c r="I1697">
        <v>8</v>
      </c>
      <c r="J1697" s="10">
        <f>VLOOKUP(tbl_Sales[[#This Row],[Product_ID]],tbl_Products[],4,0)</f>
        <v>42.74</v>
      </c>
      <c r="K1697" s="6">
        <v>71.22</v>
      </c>
      <c r="L1697" s="6">
        <f>tbl_Sales[[#This Row],[Price_per_Unit]]*tbl_Sales[[#This Row],[Quantity]]</f>
        <v>569.76</v>
      </c>
      <c r="M1697" s="6">
        <f>tbl_Sales[[#This Row],[Cost_per_Unit]]*tbl_Sales[[#This Row],[Quantity]]</f>
        <v>341.92</v>
      </c>
      <c r="N1697" s="6">
        <f>tbl_Sales[[#This Row],[Sales]]-tbl_Sales[[#This Row],[Total_Cost]]</f>
        <v>227.83999999999997</v>
      </c>
    </row>
    <row r="1698" spans="1:14">
      <c r="A1698" t="s">
        <v>1702</v>
      </c>
      <c r="B1698" s="4">
        <v>45150</v>
      </c>
      <c r="C1698" t="s">
        <v>8043</v>
      </c>
      <c r="D1698" t="str">
        <f>VLOOKUP(Sales_Data!$C1698,tbl_Customers[],2,FALSE)</f>
        <v>Customer_648</v>
      </c>
      <c r="E1698" t="str">
        <f>VLOOKUP(tbl_Sales[[#This Row],[Customer_ID]],tbl_Customers[],5,0)</f>
        <v>East</v>
      </c>
      <c r="F1698" t="s">
        <v>8551</v>
      </c>
      <c r="G1698" t="str">
        <f>VLOOKUP(Sales_Data!$F1698,tbl_Products[],2,FALSE)</f>
        <v>Product_11</v>
      </c>
      <c r="H1698" t="str">
        <f>VLOOKUP(tbl_Sales[[#This Row],[Product_ID]],tbl_Products[],3,0)</f>
        <v>Health</v>
      </c>
      <c r="I1698">
        <v>6</v>
      </c>
      <c r="J1698" s="10">
        <f>VLOOKUP(tbl_Sales[[#This Row],[Product_ID]],tbl_Products[],4,0)</f>
        <v>11.76</v>
      </c>
      <c r="K1698" s="6">
        <v>46.85</v>
      </c>
      <c r="L1698" s="6">
        <f>tbl_Sales[[#This Row],[Price_per_Unit]]*tbl_Sales[[#This Row],[Quantity]]</f>
        <v>281.10000000000002</v>
      </c>
      <c r="M1698" s="6">
        <f>tbl_Sales[[#This Row],[Cost_per_Unit]]*tbl_Sales[[#This Row],[Quantity]]</f>
        <v>70.56</v>
      </c>
      <c r="N1698" s="6">
        <f>tbl_Sales[[#This Row],[Sales]]-tbl_Sales[[#This Row],[Total_Cost]]</f>
        <v>210.54000000000002</v>
      </c>
    </row>
    <row r="1699" spans="1:14">
      <c r="A1699" t="s">
        <v>1703</v>
      </c>
      <c r="B1699" s="4">
        <v>44936</v>
      </c>
      <c r="C1699" t="s">
        <v>7904</v>
      </c>
      <c r="D1699" t="str">
        <f>VLOOKUP(Sales_Data!$C1699,tbl_Customers[],2,FALSE)</f>
        <v>Customer_1403</v>
      </c>
      <c r="E1699" t="str">
        <f>VLOOKUP(tbl_Sales[[#This Row],[Customer_ID]],tbl_Customers[],5,0)</f>
        <v>West</v>
      </c>
      <c r="F1699" t="s">
        <v>8542</v>
      </c>
      <c r="G1699" t="str">
        <f>VLOOKUP(Sales_Data!$F1699,tbl_Products[],2,FALSE)</f>
        <v>Product_20</v>
      </c>
      <c r="H1699" t="str">
        <f>VLOOKUP(tbl_Sales[[#This Row],[Product_ID]],tbl_Products[],3,0)</f>
        <v>Electronics</v>
      </c>
      <c r="I1699">
        <v>2</v>
      </c>
      <c r="J1699" s="10">
        <f>VLOOKUP(tbl_Sales[[#This Row],[Product_ID]],tbl_Products[],4,0)</f>
        <v>19.98</v>
      </c>
      <c r="K1699" s="6">
        <v>87.64</v>
      </c>
      <c r="L1699" s="6">
        <f>tbl_Sales[[#This Row],[Price_per_Unit]]*tbl_Sales[[#This Row],[Quantity]]</f>
        <v>175.28</v>
      </c>
      <c r="M1699" s="6">
        <f>tbl_Sales[[#This Row],[Cost_per_Unit]]*tbl_Sales[[#This Row],[Quantity]]</f>
        <v>39.96</v>
      </c>
      <c r="N1699" s="6">
        <f>tbl_Sales[[#This Row],[Sales]]-tbl_Sales[[#This Row],[Total_Cost]]</f>
        <v>135.32</v>
      </c>
    </row>
    <row r="1700" spans="1:14">
      <c r="A1700" t="s">
        <v>1704</v>
      </c>
      <c r="B1700" s="4">
        <v>45162</v>
      </c>
      <c r="C1700" t="s">
        <v>7817</v>
      </c>
      <c r="D1700" t="str">
        <f>VLOOKUP(Sales_Data!$C1700,tbl_Customers[],2,FALSE)</f>
        <v>Customer_617</v>
      </c>
      <c r="E1700" t="str">
        <f>VLOOKUP(tbl_Sales[[#This Row],[Customer_ID]],tbl_Customers[],5,0)</f>
        <v>West</v>
      </c>
      <c r="F1700" t="s">
        <v>8548</v>
      </c>
      <c r="G1700" t="str">
        <f>VLOOKUP(Sales_Data!$F1700,tbl_Products[],2,FALSE)</f>
        <v>Product_1</v>
      </c>
      <c r="H1700" t="str">
        <f>VLOOKUP(tbl_Sales[[#This Row],[Product_ID]],tbl_Products[],3,0)</f>
        <v>Apparel</v>
      </c>
      <c r="I1700">
        <v>2</v>
      </c>
      <c r="J1700" s="10">
        <f>VLOOKUP(tbl_Sales[[#This Row],[Product_ID]],tbl_Products[],4,0)</f>
        <v>21.45</v>
      </c>
      <c r="K1700" s="6">
        <v>58.53</v>
      </c>
      <c r="L1700" s="6">
        <f>tbl_Sales[[#This Row],[Price_per_Unit]]*tbl_Sales[[#This Row],[Quantity]]</f>
        <v>117.06</v>
      </c>
      <c r="M1700" s="6">
        <f>tbl_Sales[[#This Row],[Cost_per_Unit]]*tbl_Sales[[#This Row],[Quantity]]</f>
        <v>42.9</v>
      </c>
      <c r="N1700" s="6">
        <f>tbl_Sales[[#This Row],[Sales]]-tbl_Sales[[#This Row],[Total_Cost]]</f>
        <v>74.16</v>
      </c>
    </row>
    <row r="1701" spans="1:14">
      <c r="A1701" t="s">
        <v>1705</v>
      </c>
      <c r="B1701" s="4">
        <v>44966</v>
      </c>
      <c r="C1701" t="s">
        <v>7351</v>
      </c>
      <c r="D1701" t="str">
        <f>VLOOKUP(Sales_Data!$C1701,tbl_Customers[],2,FALSE)</f>
        <v>Customer_556</v>
      </c>
      <c r="E1701" t="str">
        <f>VLOOKUP(tbl_Sales[[#This Row],[Customer_ID]],tbl_Customers[],5,0)</f>
        <v>East</v>
      </c>
      <c r="F1701" t="s">
        <v>8538</v>
      </c>
      <c r="G1701" t="str">
        <f>VLOOKUP(Sales_Data!$F1701,tbl_Products[],2,FALSE)</f>
        <v>Product_44</v>
      </c>
      <c r="H1701" t="str">
        <f>VLOOKUP(tbl_Sales[[#This Row],[Product_ID]],tbl_Products[],3,0)</f>
        <v>Electronics</v>
      </c>
      <c r="I1701">
        <v>1</v>
      </c>
      <c r="J1701" s="10">
        <f>VLOOKUP(tbl_Sales[[#This Row],[Product_ID]],tbl_Products[],4,0)</f>
        <v>39.729999999999997</v>
      </c>
      <c r="K1701" s="6">
        <v>96.01</v>
      </c>
      <c r="L1701" s="6">
        <f>tbl_Sales[[#This Row],[Price_per_Unit]]*tbl_Sales[[#This Row],[Quantity]]</f>
        <v>96.01</v>
      </c>
      <c r="M1701" s="6">
        <f>tbl_Sales[[#This Row],[Cost_per_Unit]]*tbl_Sales[[#This Row],[Quantity]]</f>
        <v>39.729999999999997</v>
      </c>
      <c r="N1701" s="6">
        <f>tbl_Sales[[#This Row],[Sales]]-tbl_Sales[[#This Row],[Total_Cost]]</f>
        <v>56.280000000000008</v>
      </c>
    </row>
    <row r="1702" spans="1:14">
      <c r="A1702" t="s">
        <v>1706</v>
      </c>
      <c r="B1702" s="4">
        <v>45087</v>
      </c>
      <c r="C1702" t="s">
        <v>7260</v>
      </c>
      <c r="D1702" t="str">
        <f>VLOOKUP(Sales_Data!$C1702,tbl_Customers[],2,FALSE)</f>
        <v>Customer_1404</v>
      </c>
      <c r="E1702" t="str">
        <f>VLOOKUP(tbl_Sales[[#This Row],[Customer_ID]],tbl_Customers[],5,0)</f>
        <v>East</v>
      </c>
      <c r="F1702" t="s">
        <v>8533</v>
      </c>
      <c r="G1702" t="str">
        <f>VLOOKUP(Sales_Data!$F1702,tbl_Products[],2,FALSE)</f>
        <v>Product_34</v>
      </c>
      <c r="H1702" t="str">
        <f>VLOOKUP(tbl_Sales[[#This Row],[Product_ID]],tbl_Products[],3,0)</f>
        <v>Electronics</v>
      </c>
      <c r="I1702">
        <v>1</v>
      </c>
      <c r="J1702" s="10">
        <f>VLOOKUP(tbl_Sales[[#This Row],[Product_ID]],tbl_Products[],4,0)</f>
        <v>21.9</v>
      </c>
      <c r="K1702" s="6">
        <v>79.72</v>
      </c>
      <c r="L1702" s="6">
        <f>tbl_Sales[[#This Row],[Price_per_Unit]]*tbl_Sales[[#This Row],[Quantity]]</f>
        <v>79.72</v>
      </c>
      <c r="M1702" s="6">
        <f>tbl_Sales[[#This Row],[Cost_per_Unit]]*tbl_Sales[[#This Row],[Quantity]]</f>
        <v>21.9</v>
      </c>
      <c r="N1702" s="6">
        <f>tbl_Sales[[#This Row],[Sales]]-tbl_Sales[[#This Row],[Total_Cost]]</f>
        <v>57.82</v>
      </c>
    </row>
    <row r="1703" spans="1:14">
      <c r="A1703" t="s">
        <v>1707</v>
      </c>
      <c r="B1703" s="4">
        <v>45221</v>
      </c>
      <c r="C1703" t="s">
        <v>7901</v>
      </c>
      <c r="D1703" t="str">
        <f>VLOOKUP(Sales_Data!$C1703,tbl_Customers[],2,FALSE)</f>
        <v>Customer_1430</v>
      </c>
      <c r="E1703" t="str">
        <f>VLOOKUP(tbl_Sales[[#This Row],[Customer_ID]],tbl_Customers[],5,0)</f>
        <v>West</v>
      </c>
      <c r="F1703" t="s">
        <v>8550</v>
      </c>
      <c r="G1703" t="str">
        <f>VLOOKUP(Sales_Data!$F1703,tbl_Products[],2,FALSE)</f>
        <v>Product_26</v>
      </c>
      <c r="H1703" t="str">
        <f>VLOOKUP(tbl_Sales[[#This Row],[Product_ID]],tbl_Products[],3,0)</f>
        <v>Health</v>
      </c>
      <c r="I1703">
        <v>9</v>
      </c>
      <c r="J1703" s="10">
        <f>VLOOKUP(tbl_Sales[[#This Row],[Product_ID]],tbl_Products[],4,0)</f>
        <v>31.77</v>
      </c>
      <c r="K1703" s="6">
        <v>16.91</v>
      </c>
      <c r="L1703" s="6">
        <f>tbl_Sales[[#This Row],[Price_per_Unit]]*tbl_Sales[[#This Row],[Quantity]]</f>
        <v>152.19</v>
      </c>
      <c r="M1703" s="6">
        <f>tbl_Sales[[#This Row],[Cost_per_Unit]]*tbl_Sales[[#This Row],[Quantity]]</f>
        <v>285.93</v>
      </c>
      <c r="N1703" s="6">
        <f>tbl_Sales[[#This Row],[Sales]]-tbl_Sales[[#This Row],[Total_Cost]]</f>
        <v>-133.74</v>
      </c>
    </row>
    <row r="1704" spans="1:14">
      <c r="A1704" t="s">
        <v>1708</v>
      </c>
      <c r="B1704" s="4">
        <v>45146</v>
      </c>
      <c r="C1704" t="s">
        <v>8044</v>
      </c>
      <c r="D1704" t="str">
        <f>VLOOKUP(Sales_Data!$C1704,tbl_Customers[],2,FALSE)</f>
        <v>Customer_1410</v>
      </c>
      <c r="E1704" t="str">
        <f>VLOOKUP(tbl_Sales[[#This Row],[Customer_ID]],tbl_Customers[],5,0)</f>
        <v>East</v>
      </c>
      <c r="F1704" t="s">
        <v>8561</v>
      </c>
      <c r="G1704" t="str">
        <f>VLOOKUP(Sales_Data!$F1704,tbl_Products[],2,FALSE)</f>
        <v>Product_66</v>
      </c>
      <c r="H1704" t="str">
        <f>VLOOKUP(tbl_Sales[[#This Row],[Product_ID]],tbl_Products[],3,0)</f>
        <v>Health</v>
      </c>
      <c r="I1704">
        <v>5</v>
      </c>
      <c r="J1704" s="10">
        <f>VLOOKUP(tbl_Sales[[#This Row],[Product_ID]],tbl_Products[],4,0)</f>
        <v>1.38</v>
      </c>
      <c r="K1704" s="6">
        <v>78.489999999999995</v>
      </c>
      <c r="L1704" s="6">
        <f>tbl_Sales[[#This Row],[Price_per_Unit]]*tbl_Sales[[#This Row],[Quantity]]</f>
        <v>392.45</v>
      </c>
      <c r="M1704" s="6">
        <f>tbl_Sales[[#This Row],[Cost_per_Unit]]*tbl_Sales[[#This Row],[Quantity]]</f>
        <v>6.8999999999999995</v>
      </c>
      <c r="N1704" s="6">
        <f>tbl_Sales[[#This Row],[Sales]]-tbl_Sales[[#This Row],[Total_Cost]]</f>
        <v>385.55</v>
      </c>
    </row>
    <row r="1705" spans="1:14">
      <c r="A1705" t="s">
        <v>1709</v>
      </c>
      <c r="B1705" s="4">
        <v>45220</v>
      </c>
      <c r="C1705" t="s">
        <v>8045</v>
      </c>
      <c r="D1705" t="str">
        <f>VLOOKUP(Sales_Data!$C1705,tbl_Customers[],2,FALSE)</f>
        <v>Customer_743</v>
      </c>
      <c r="E1705" t="str">
        <f>VLOOKUP(tbl_Sales[[#This Row],[Customer_ID]],tbl_Customers[],5,0)</f>
        <v>East</v>
      </c>
      <c r="F1705" t="s">
        <v>8513</v>
      </c>
      <c r="G1705" t="str">
        <f>VLOOKUP(Sales_Data!$F1705,tbl_Products[],2,FALSE)</f>
        <v>Product_59</v>
      </c>
      <c r="H1705" t="str">
        <f>VLOOKUP(tbl_Sales[[#This Row],[Product_ID]],tbl_Products[],3,0)</f>
        <v>Home Goods</v>
      </c>
      <c r="I1705">
        <v>3</v>
      </c>
      <c r="J1705" s="10">
        <f>VLOOKUP(tbl_Sales[[#This Row],[Product_ID]],tbl_Products[],4,0)</f>
        <v>40.85</v>
      </c>
      <c r="K1705" s="6">
        <v>32.869999999999997</v>
      </c>
      <c r="L1705" s="6">
        <f>tbl_Sales[[#This Row],[Price_per_Unit]]*tbl_Sales[[#This Row],[Quantity]]</f>
        <v>98.609999999999985</v>
      </c>
      <c r="M1705" s="6">
        <f>tbl_Sales[[#This Row],[Cost_per_Unit]]*tbl_Sales[[#This Row],[Quantity]]</f>
        <v>122.55000000000001</v>
      </c>
      <c r="N1705" s="6">
        <f>tbl_Sales[[#This Row],[Sales]]-tbl_Sales[[#This Row],[Total_Cost]]</f>
        <v>-23.940000000000026</v>
      </c>
    </row>
    <row r="1706" spans="1:14">
      <c r="A1706" t="s">
        <v>1710</v>
      </c>
      <c r="B1706" s="4">
        <v>45134</v>
      </c>
      <c r="C1706" t="s">
        <v>8046</v>
      </c>
      <c r="D1706" t="str">
        <f>VLOOKUP(Sales_Data!$C1706,tbl_Customers[],2,FALSE)</f>
        <v>Customer_197</v>
      </c>
      <c r="E1706" t="str">
        <f>VLOOKUP(tbl_Sales[[#This Row],[Customer_ID]],tbl_Customers[],5,0)</f>
        <v>East</v>
      </c>
      <c r="F1706" t="s">
        <v>8525</v>
      </c>
      <c r="G1706" t="str">
        <f>VLOOKUP(Sales_Data!$F1706,tbl_Products[],2,FALSE)</f>
        <v>Product_56</v>
      </c>
      <c r="H1706" t="str">
        <f>VLOOKUP(tbl_Sales[[#This Row],[Product_ID]],tbl_Products[],3,0)</f>
        <v>Apparel</v>
      </c>
      <c r="I1706">
        <v>8</v>
      </c>
      <c r="J1706" s="10">
        <f>VLOOKUP(tbl_Sales[[#This Row],[Product_ID]],tbl_Products[],4,0)</f>
        <v>3.21</v>
      </c>
      <c r="K1706" s="6">
        <v>67.23</v>
      </c>
      <c r="L1706" s="6">
        <f>tbl_Sales[[#This Row],[Price_per_Unit]]*tbl_Sales[[#This Row],[Quantity]]</f>
        <v>537.84</v>
      </c>
      <c r="M1706" s="6">
        <f>tbl_Sales[[#This Row],[Cost_per_Unit]]*tbl_Sales[[#This Row],[Quantity]]</f>
        <v>25.68</v>
      </c>
      <c r="N1706" s="6">
        <f>tbl_Sales[[#This Row],[Sales]]-tbl_Sales[[#This Row],[Total_Cost]]</f>
        <v>512.16000000000008</v>
      </c>
    </row>
    <row r="1707" spans="1:14">
      <c r="A1707" t="s">
        <v>1711</v>
      </c>
      <c r="B1707" s="4">
        <v>45290</v>
      </c>
      <c r="C1707" t="s">
        <v>7269</v>
      </c>
      <c r="D1707" t="str">
        <f>VLOOKUP(Sales_Data!$C1707,tbl_Customers[],2,FALSE)</f>
        <v>Customer_1095</v>
      </c>
      <c r="E1707" t="str">
        <f>VLOOKUP(tbl_Sales[[#This Row],[Customer_ID]],tbl_Customers[],5,0)</f>
        <v>West</v>
      </c>
      <c r="F1707" t="s">
        <v>8547</v>
      </c>
      <c r="G1707" t="str">
        <f>VLOOKUP(Sales_Data!$F1707,tbl_Products[],2,FALSE)</f>
        <v>Product_7</v>
      </c>
      <c r="H1707" t="str">
        <f>VLOOKUP(tbl_Sales[[#This Row],[Product_ID]],tbl_Products[],3,0)</f>
        <v>Apparel</v>
      </c>
      <c r="I1707">
        <v>8</v>
      </c>
      <c r="J1707" s="10">
        <f>VLOOKUP(tbl_Sales[[#This Row],[Product_ID]],tbl_Products[],4,0)</f>
        <v>48.6</v>
      </c>
      <c r="K1707" s="6">
        <v>25.41</v>
      </c>
      <c r="L1707" s="6">
        <f>tbl_Sales[[#This Row],[Price_per_Unit]]*tbl_Sales[[#This Row],[Quantity]]</f>
        <v>203.28</v>
      </c>
      <c r="M1707" s="6">
        <f>tbl_Sales[[#This Row],[Cost_per_Unit]]*tbl_Sales[[#This Row],[Quantity]]</f>
        <v>388.8</v>
      </c>
      <c r="N1707" s="6">
        <f>tbl_Sales[[#This Row],[Sales]]-tbl_Sales[[#This Row],[Total_Cost]]</f>
        <v>-185.52</v>
      </c>
    </row>
    <row r="1708" spans="1:14">
      <c r="A1708" t="s">
        <v>1712</v>
      </c>
      <c r="B1708" s="4">
        <v>45254</v>
      </c>
      <c r="C1708" t="s">
        <v>7567</v>
      </c>
      <c r="D1708" t="str">
        <f>VLOOKUP(Sales_Data!$C1708,tbl_Customers[],2,FALSE)</f>
        <v>Customer_1188</v>
      </c>
      <c r="E1708" t="str">
        <f>VLOOKUP(tbl_Sales[[#This Row],[Customer_ID]],tbl_Customers[],5,0)</f>
        <v>West</v>
      </c>
      <c r="F1708" t="s">
        <v>8541</v>
      </c>
      <c r="G1708" t="str">
        <f>VLOOKUP(Sales_Data!$F1708,tbl_Products[],2,FALSE)</f>
        <v>Product_60</v>
      </c>
      <c r="H1708" t="str">
        <f>VLOOKUP(tbl_Sales[[#This Row],[Product_ID]],tbl_Products[],3,0)</f>
        <v>Health</v>
      </c>
      <c r="I1708">
        <v>9</v>
      </c>
      <c r="J1708" s="10">
        <f>VLOOKUP(tbl_Sales[[#This Row],[Product_ID]],tbl_Products[],4,0)</f>
        <v>1.01</v>
      </c>
      <c r="K1708" s="6">
        <v>20.78</v>
      </c>
      <c r="L1708" s="6">
        <f>tbl_Sales[[#This Row],[Price_per_Unit]]*tbl_Sales[[#This Row],[Quantity]]</f>
        <v>187.02</v>
      </c>
      <c r="M1708" s="6">
        <f>tbl_Sales[[#This Row],[Cost_per_Unit]]*tbl_Sales[[#This Row],[Quantity]]</f>
        <v>9.09</v>
      </c>
      <c r="N1708" s="6">
        <f>tbl_Sales[[#This Row],[Sales]]-tbl_Sales[[#This Row],[Total_Cost]]</f>
        <v>177.93</v>
      </c>
    </row>
    <row r="1709" spans="1:14">
      <c r="A1709" t="s">
        <v>1713</v>
      </c>
      <c r="B1709" s="4">
        <v>45140</v>
      </c>
      <c r="C1709" t="s">
        <v>8047</v>
      </c>
      <c r="D1709" t="str">
        <f>VLOOKUP(Sales_Data!$C1709,tbl_Customers[],2,FALSE)</f>
        <v>Customer_721</v>
      </c>
      <c r="E1709" t="str">
        <f>VLOOKUP(tbl_Sales[[#This Row],[Customer_ID]],tbl_Customers[],5,0)</f>
        <v>North</v>
      </c>
      <c r="F1709" t="s">
        <v>8540</v>
      </c>
      <c r="G1709" t="str">
        <f>VLOOKUP(Sales_Data!$F1709,tbl_Products[],2,FALSE)</f>
        <v>Product_37</v>
      </c>
      <c r="H1709" t="str">
        <f>VLOOKUP(tbl_Sales[[#This Row],[Product_ID]],tbl_Products[],3,0)</f>
        <v>Toys</v>
      </c>
      <c r="I1709">
        <v>7</v>
      </c>
      <c r="J1709" s="10">
        <f>VLOOKUP(tbl_Sales[[#This Row],[Product_ID]],tbl_Products[],4,0)</f>
        <v>29.86</v>
      </c>
      <c r="K1709" s="6">
        <v>69.53</v>
      </c>
      <c r="L1709" s="6">
        <f>tbl_Sales[[#This Row],[Price_per_Unit]]*tbl_Sales[[#This Row],[Quantity]]</f>
        <v>486.71000000000004</v>
      </c>
      <c r="M1709" s="6">
        <f>tbl_Sales[[#This Row],[Cost_per_Unit]]*tbl_Sales[[#This Row],[Quantity]]</f>
        <v>209.01999999999998</v>
      </c>
      <c r="N1709" s="6">
        <f>tbl_Sales[[#This Row],[Sales]]-tbl_Sales[[#This Row],[Total_Cost]]</f>
        <v>277.69000000000005</v>
      </c>
    </row>
    <row r="1710" spans="1:14">
      <c r="A1710" t="s">
        <v>1714</v>
      </c>
      <c r="B1710" s="4">
        <v>45075</v>
      </c>
      <c r="C1710" t="s">
        <v>7395</v>
      </c>
      <c r="D1710" t="str">
        <f>VLOOKUP(Sales_Data!$C1710,tbl_Customers[],2,FALSE)</f>
        <v>Customer_295</v>
      </c>
      <c r="E1710" t="str">
        <f>VLOOKUP(tbl_Sales[[#This Row],[Customer_ID]],tbl_Customers[],5,0)</f>
        <v>East</v>
      </c>
      <c r="F1710" t="s">
        <v>8495</v>
      </c>
      <c r="G1710" t="str">
        <f>VLOOKUP(Sales_Data!$F1710,tbl_Products[],2,FALSE)</f>
        <v>Product_6</v>
      </c>
      <c r="H1710" t="str">
        <f>VLOOKUP(tbl_Sales[[#This Row],[Product_ID]],tbl_Products[],3,0)</f>
        <v>Apparel</v>
      </c>
      <c r="I1710">
        <v>6</v>
      </c>
      <c r="J1710" s="10">
        <f>VLOOKUP(tbl_Sales[[#This Row],[Product_ID]],tbl_Products[],4,0)</f>
        <v>33.65</v>
      </c>
      <c r="K1710" s="6">
        <v>11.23</v>
      </c>
      <c r="L1710" s="6">
        <f>tbl_Sales[[#This Row],[Price_per_Unit]]*tbl_Sales[[#This Row],[Quantity]]</f>
        <v>67.38</v>
      </c>
      <c r="M1710" s="6">
        <f>tbl_Sales[[#This Row],[Cost_per_Unit]]*tbl_Sales[[#This Row],[Quantity]]</f>
        <v>201.89999999999998</v>
      </c>
      <c r="N1710" s="6">
        <f>tbl_Sales[[#This Row],[Sales]]-tbl_Sales[[#This Row],[Total_Cost]]</f>
        <v>-134.51999999999998</v>
      </c>
    </row>
    <row r="1711" spans="1:14">
      <c r="A1711" t="s">
        <v>1715</v>
      </c>
      <c r="B1711" s="4">
        <v>44985</v>
      </c>
      <c r="C1711" t="s">
        <v>8048</v>
      </c>
      <c r="D1711" t="str">
        <f>VLOOKUP(Sales_Data!$C1711,tbl_Customers[],2,FALSE)</f>
        <v>Customer_27</v>
      </c>
      <c r="E1711" t="str">
        <f>VLOOKUP(tbl_Sales[[#This Row],[Customer_ID]],tbl_Customers[],5,0)</f>
        <v>East</v>
      </c>
      <c r="F1711" t="s">
        <v>8539</v>
      </c>
      <c r="G1711" t="str">
        <f>VLOOKUP(Sales_Data!$F1711,tbl_Products[],2,FALSE)</f>
        <v>Product_16</v>
      </c>
      <c r="H1711" t="str">
        <f>VLOOKUP(tbl_Sales[[#This Row],[Product_ID]],tbl_Products[],3,0)</f>
        <v>Home Goods</v>
      </c>
      <c r="I1711">
        <v>3</v>
      </c>
      <c r="J1711" s="10">
        <f>VLOOKUP(tbl_Sales[[#This Row],[Product_ID]],tbl_Products[],4,0)</f>
        <v>15.25</v>
      </c>
      <c r="K1711" s="6">
        <v>86.84</v>
      </c>
      <c r="L1711" s="6">
        <f>tbl_Sales[[#This Row],[Price_per_Unit]]*tbl_Sales[[#This Row],[Quantity]]</f>
        <v>260.52</v>
      </c>
      <c r="M1711" s="6">
        <f>tbl_Sales[[#This Row],[Cost_per_Unit]]*tbl_Sales[[#This Row],[Quantity]]</f>
        <v>45.75</v>
      </c>
      <c r="N1711" s="6">
        <f>tbl_Sales[[#This Row],[Sales]]-tbl_Sales[[#This Row],[Total_Cost]]</f>
        <v>214.76999999999998</v>
      </c>
    </row>
    <row r="1712" spans="1:14">
      <c r="A1712" t="s">
        <v>1716</v>
      </c>
      <c r="B1712" s="4">
        <v>45134</v>
      </c>
      <c r="C1712" t="s">
        <v>8011</v>
      </c>
      <c r="D1712" t="str">
        <f>VLOOKUP(Sales_Data!$C1712,tbl_Customers[],2,FALSE)</f>
        <v>Customer_281</v>
      </c>
      <c r="E1712" t="str">
        <f>VLOOKUP(tbl_Sales[[#This Row],[Customer_ID]],tbl_Customers[],5,0)</f>
        <v>West</v>
      </c>
      <c r="F1712" t="s">
        <v>8508</v>
      </c>
      <c r="G1712" t="str">
        <f>VLOOKUP(Sales_Data!$F1712,tbl_Products[],2,FALSE)</f>
        <v>Product_63</v>
      </c>
      <c r="H1712" t="str">
        <f>VLOOKUP(tbl_Sales[[#This Row],[Product_ID]],tbl_Products[],3,0)</f>
        <v>Electronics</v>
      </c>
      <c r="I1712">
        <v>7</v>
      </c>
      <c r="J1712" s="10">
        <f>VLOOKUP(tbl_Sales[[#This Row],[Product_ID]],tbl_Products[],4,0)</f>
        <v>40</v>
      </c>
      <c r="K1712" s="6">
        <v>7.34</v>
      </c>
      <c r="L1712" s="6">
        <f>tbl_Sales[[#This Row],[Price_per_Unit]]*tbl_Sales[[#This Row],[Quantity]]</f>
        <v>51.379999999999995</v>
      </c>
      <c r="M1712" s="6">
        <f>tbl_Sales[[#This Row],[Cost_per_Unit]]*tbl_Sales[[#This Row],[Quantity]]</f>
        <v>280</v>
      </c>
      <c r="N1712" s="6">
        <f>tbl_Sales[[#This Row],[Sales]]-tbl_Sales[[#This Row],[Total_Cost]]</f>
        <v>-228.62</v>
      </c>
    </row>
    <row r="1713" spans="1:14">
      <c r="A1713" t="s">
        <v>1717</v>
      </c>
      <c r="B1713" s="4">
        <v>44937</v>
      </c>
      <c r="C1713" t="s">
        <v>8049</v>
      </c>
      <c r="D1713" t="str">
        <f>VLOOKUP(Sales_Data!$C1713,tbl_Customers[],2,FALSE)</f>
        <v>Customer_1062</v>
      </c>
      <c r="E1713" t="str">
        <f>VLOOKUP(tbl_Sales[[#This Row],[Customer_ID]],tbl_Customers[],5,0)</f>
        <v>West</v>
      </c>
      <c r="F1713" t="s">
        <v>8513</v>
      </c>
      <c r="G1713" t="str">
        <f>VLOOKUP(Sales_Data!$F1713,tbl_Products[],2,FALSE)</f>
        <v>Product_59</v>
      </c>
      <c r="H1713" t="str">
        <f>VLOOKUP(tbl_Sales[[#This Row],[Product_ID]],tbl_Products[],3,0)</f>
        <v>Home Goods</v>
      </c>
      <c r="I1713">
        <v>5</v>
      </c>
      <c r="J1713" s="10">
        <f>VLOOKUP(tbl_Sales[[#This Row],[Product_ID]],tbl_Products[],4,0)</f>
        <v>40.85</v>
      </c>
      <c r="K1713" s="6">
        <v>59.97</v>
      </c>
      <c r="L1713" s="6">
        <f>tbl_Sales[[#This Row],[Price_per_Unit]]*tbl_Sales[[#This Row],[Quantity]]</f>
        <v>299.85000000000002</v>
      </c>
      <c r="M1713" s="6">
        <f>tbl_Sales[[#This Row],[Cost_per_Unit]]*tbl_Sales[[#This Row],[Quantity]]</f>
        <v>204.25</v>
      </c>
      <c r="N1713" s="6">
        <f>tbl_Sales[[#This Row],[Sales]]-tbl_Sales[[#This Row],[Total_Cost]]</f>
        <v>95.600000000000023</v>
      </c>
    </row>
    <row r="1714" spans="1:14">
      <c r="A1714" t="s">
        <v>1718</v>
      </c>
      <c r="B1714" s="4">
        <v>45093</v>
      </c>
      <c r="C1714" t="s">
        <v>7218</v>
      </c>
      <c r="D1714" t="str">
        <f>VLOOKUP(Sales_Data!$C1714,tbl_Customers[],2,FALSE)</f>
        <v>Customer_577</v>
      </c>
      <c r="E1714" t="str">
        <f>VLOOKUP(tbl_Sales[[#This Row],[Customer_ID]],tbl_Customers[],5,0)</f>
        <v>South</v>
      </c>
      <c r="F1714" t="s">
        <v>8512</v>
      </c>
      <c r="G1714" t="str">
        <f>VLOOKUP(Sales_Data!$F1714,tbl_Products[],2,FALSE)</f>
        <v>Product_47</v>
      </c>
      <c r="H1714" t="str">
        <f>VLOOKUP(tbl_Sales[[#This Row],[Product_ID]],tbl_Products[],3,0)</f>
        <v>Home Goods</v>
      </c>
      <c r="I1714">
        <v>9</v>
      </c>
      <c r="J1714" s="10">
        <f>VLOOKUP(tbl_Sales[[#This Row],[Product_ID]],tbl_Products[],4,0)</f>
        <v>22.66</v>
      </c>
      <c r="K1714" s="6">
        <v>62.93</v>
      </c>
      <c r="L1714" s="6">
        <f>tbl_Sales[[#This Row],[Price_per_Unit]]*tbl_Sales[[#This Row],[Quantity]]</f>
        <v>566.37</v>
      </c>
      <c r="M1714" s="6">
        <f>tbl_Sales[[#This Row],[Cost_per_Unit]]*tbl_Sales[[#This Row],[Quantity]]</f>
        <v>203.94</v>
      </c>
      <c r="N1714" s="6">
        <f>tbl_Sales[[#This Row],[Sales]]-tbl_Sales[[#This Row],[Total_Cost]]</f>
        <v>362.43</v>
      </c>
    </row>
    <row r="1715" spans="1:14">
      <c r="A1715" t="s">
        <v>1719</v>
      </c>
      <c r="B1715" s="4">
        <v>45014</v>
      </c>
      <c r="C1715" t="s">
        <v>7923</v>
      </c>
      <c r="D1715" t="str">
        <f>VLOOKUP(Sales_Data!$C1715,tbl_Customers[],2,FALSE)</f>
        <v>Customer_764</v>
      </c>
      <c r="E1715" t="str">
        <f>VLOOKUP(tbl_Sales[[#This Row],[Customer_ID]],tbl_Customers[],5,0)</f>
        <v>North</v>
      </c>
      <c r="F1715" t="s">
        <v>8547</v>
      </c>
      <c r="G1715" t="str">
        <f>VLOOKUP(Sales_Data!$F1715,tbl_Products[],2,FALSE)</f>
        <v>Product_7</v>
      </c>
      <c r="H1715" t="str">
        <f>VLOOKUP(tbl_Sales[[#This Row],[Product_ID]],tbl_Products[],3,0)</f>
        <v>Apparel</v>
      </c>
      <c r="I1715">
        <v>7</v>
      </c>
      <c r="J1715" s="10">
        <f>VLOOKUP(tbl_Sales[[#This Row],[Product_ID]],tbl_Products[],4,0)</f>
        <v>48.6</v>
      </c>
      <c r="K1715" s="6">
        <v>56.78</v>
      </c>
      <c r="L1715" s="6">
        <f>tbl_Sales[[#This Row],[Price_per_Unit]]*tbl_Sales[[#This Row],[Quantity]]</f>
        <v>397.46000000000004</v>
      </c>
      <c r="M1715" s="6">
        <f>tbl_Sales[[#This Row],[Cost_per_Unit]]*tbl_Sales[[#This Row],[Quantity]]</f>
        <v>340.2</v>
      </c>
      <c r="N1715" s="6">
        <f>tbl_Sales[[#This Row],[Sales]]-tbl_Sales[[#This Row],[Total_Cost]]</f>
        <v>57.260000000000048</v>
      </c>
    </row>
    <row r="1716" spans="1:14">
      <c r="A1716" t="s">
        <v>1720</v>
      </c>
      <c r="B1716" s="4">
        <v>45243</v>
      </c>
      <c r="C1716" t="s">
        <v>7611</v>
      </c>
      <c r="D1716" t="str">
        <f>VLOOKUP(Sales_Data!$C1716,tbl_Customers[],2,FALSE)</f>
        <v>Customer_994</v>
      </c>
      <c r="E1716" t="str">
        <f>VLOOKUP(tbl_Sales[[#This Row],[Customer_ID]],tbl_Customers[],5,0)</f>
        <v>West</v>
      </c>
      <c r="F1716" t="s">
        <v>8562</v>
      </c>
      <c r="G1716" t="str">
        <f>VLOOKUP(Sales_Data!$F1716,tbl_Products[],2,FALSE)</f>
        <v>Product_48</v>
      </c>
      <c r="H1716" t="str">
        <f>VLOOKUP(tbl_Sales[[#This Row],[Product_ID]],tbl_Products[],3,0)</f>
        <v>Apparel</v>
      </c>
      <c r="I1716">
        <v>4</v>
      </c>
      <c r="J1716" s="10">
        <f>VLOOKUP(tbl_Sales[[#This Row],[Product_ID]],tbl_Products[],4,0)</f>
        <v>25.33</v>
      </c>
      <c r="K1716" s="6">
        <v>93.75</v>
      </c>
      <c r="L1716" s="6">
        <f>tbl_Sales[[#This Row],[Price_per_Unit]]*tbl_Sales[[#This Row],[Quantity]]</f>
        <v>375</v>
      </c>
      <c r="M1716" s="6">
        <f>tbl_Sales[[#This Row],[Cost_per_Unit]]*tbl_Sales[[#This Row],[Quantity]]</f>
        <v>101.32</v>
      </c>
      <c r="N1716" s="6">
        <f>tbl_Sales[[#This Row],[Sales]]-tbl_Sales[[#This Row],[Total_Cost]]</f>
        <v>273.68</v>
      </c>
    </row>
    <row r="1717" spans="1:14">
      <c r="A1717" t="s">
        <v>1721</v>
      </c>
      <c r="B1717" s="4">
        <v>45162</v>
      </c>
      <c r="C1717" t="s">
        <v>7813</v>
      </c>
      <c r="D1717" t="str">
        <f>VLOOKUP(Sales_Data!$C1717,tbl_Customers[],2,FALSE)</f>
        <v>Customer_844</v>
      </c>
      <c r="E1717" t="str">
        <f>VLOOKUP(tbl_Sales[[#This Row],[Customer_ID]],tbl_Customers[],5,0)</f>
        <v>North</v>
      </c>
      <c r="F1717" t="s">
        <v>8511</v>
      </c>
      <c r="G1717" t="str">
        <f>VLOOKUP(Sales_Data!$F1717,tbl_Products[],2,FALSE)</f>
        <v>Product_33</v>
      </c>
      <c r="H1717" t="str">
        <f>VLOOKUP(tbl_Sales[[#This Row],[Product_ID]],tbl_Products[],3,0)</f>
        <v>Electronics</v>
      </c>
      <c r="I1717">
        <v>5</v>
      </c>
      <c r="J1717" s="10">
        <f>VLOOKUP(tbl_Sales[[#This Row],[Product_ID]],tbl_Products[],4,0)</f>
        <v>45.26</v>
      </c>
      <c r="K1717" s="6">
        <v>60.59</v>
      </c>
      <c r="L1717" s="6">
        <f>tbl_Sales[[#This Row],[Price_per_Unit]]*tbl_Sales[[#This Row],[Quantity]]</f>
        <v>302.95000000000005</v>
      </c>
      <c r="M1717" s="6">
        <f>tbl_Sales[[#This Row],[Cost_per_Unit]]*tbl_Sales[[#This Row],[Quantity]]</f>
        <v>226.29999999999998</v>
      </c>
      <c r="N1717" s="6">
        <f>tbl_Sales[[#This Row],[Sales]]-tbl_Sales[[#This Row],[Total_Cost]]</f>
        <v>76.650000000000063</v>
      </c>
    </row>
    <row r="1718" spans="1:14">
      <c r="A1718" t="s">
        <v>1722</v>
      </c>
      <c r="B1718" s="4">
        <v>45280</v>
      </c>
      <c r="C1718" t="s">
        <v>7300</v>
      </c>
      <c r="D1718" t="str">
        <f>VLOOKUP(Sales_Data!$C1718,tbl_Customers[],2,FALSE)</f>
        <v>Customer_697</v>
      </c>
      <c r="E1718" t="str">
        <f>VLOOKUP(tbl_Sales[[#This Row],[Customer_ID]],tbl_Customers[],5,0)</f>
        <v>North</v>
      </c>
      <c r="F1718" t="s">
        <v>8554</v>
      </c>
      <c r="G1718" t="str">
        <f>VLOOKUP(Sales_Data!$F1718,tbl_Products[],2,FALSE)</f>
        <v>Product_55</v>
      </c>
      <c r="H1718" t="str">
        <f>VLOOKUP(tbl_Sales[[#This Row],[Product_ID]],tbl_Products[],3,0)</f>
        <v>Apparel</v>
      </c>
      <c r="I1718">
        <v>7</v>
      </c>
      <c r="J1718" s="10">
        <f>VLOOKUP(tbl_Sales[[#This Row],[Product_ID]],tbl_Products[],4,0)</f>
        <v>36.08</v>
      </c>
      <c r="K1718" s="6">
        <v>93.53</v>
      </c>
      <c r="L1718" s="6">
        <f>tbl_Sales[[#This Row],[Price_per_Unit]]*tbl_Sales[[#This Row],[Quantity]]</f>
        <v>654.71</v>
      </c>
      <c r="M1718" s="6">
        <f>tbl_Sales[[#This Row],[Cost_per_Unit]]*tbl_Sales[[#This Row],[Quantity]]</f>
        <v>252.56</v>
      </c>
      <c r="N1718" s="6">
        <f>tbl_Sales[[#This Row],[Sales]]-tbl_Sales[[#This Row],[Total_Cost]]</f>
        <v>402.15000000000003</v>
      </c>
    </row>
    <row r="1719" spans="1:14">
      <c r="A1719" t="s">
        <v>1723</v>
      </c>
      <c r="B1719" s="4">
        <v>45112</v>
      </c>
      <c r="C1719" t="s">
        <v>8034</v>
      </c>
      <c r="D1719" t="str">
        <f>VLOOKUP(Sales_Data!$C1719,tbl_Customers[],2,FALSE)</f>
        <v>Customer_334</v>
      </c>
      <c r="E1719" t="str">
        <f>VLOOKUP(tbl_Sales[[#This Row],[Customer_ID]],tbl_Customers[],5,0)</f>
        <v>South</v>
      </c>
      <c r="F1719" t="s">
        <v>8538</v>
      </c>
      <c r="G1719" t="str">
        <f>VLOOKUP(Sales_Data!$F1719,tbl_Products[],2,FALSE)</f>
        <v>Product_44</v>
      </c>
      <c r="H1719" t="str">
        <f>VLOOKUP(tbl_Sales[[#This Row],[Product_ID]],tbl_Products[],3,0)</f>
        <v>Electronics</v>
      </c>
      <c r="I1719">
        <v>2</v>
      </c>
      <c r="J1719" s="10">
        <f>VLOOKUP(tbl_Sales[[#This Row],[Product_ID]],tbl_Products[],4,0)</f>
        <v>39.729999999999997</v>
      </c>
      <c r="K1719" s="6">
        <v>88.26</v>
      </c>
      <c r="L1719" s="6">
        <f>tbl_Sales[[#This Row],[Price_per_Unit]]*tbl_Sales[[#This Row],[Quantity]]</f>
        <v>176.52</v>
      </c>
      <c r="M1719" s="6">
        <f>tbl_Sales[[#This Row],[Cost_per_Unit]]*tbl_Sales[[#This Row],[Quantity]]</f>
        <v>79.459999999999994</v>
      </c>
      <c r="N1719" s="6">
        <f>tbl_Sales[[#This Row],[Sales]]-tbl_Sales[[#This Row],[Total_Cost]]</f>
        <v>97.060000000000016</v>
      </c>
    </row>
    <row r="1720" spans="1:14">
      <c r="A1720" t="s">
        <v>1724</v>
      </c>
      <c r="B1720" s="4">
        <v>44972</v>
      </c>
      <c r="C1720" t="s">
        <v>7345</v>
      </c>
      <c r="D1720" t="str">
        <f>VLOOKUP(Sales_Data!$C1720,tbl_Customers[],2,FALSE)</f>
        <v>Customer_210</v>
      </c>
      <c r="E1720" t="str">
        <f>VLOOKUP(tbl_Sales[[#This Row],[Customer_ID]],tbl_Customers[],5,0)</f>
        <v>South</v>
      </c>
      <c r="F1720" t="s">
        <v>8498</v>
      </c>
      <c r="G1720" t="str">
        <f>VLOOKUP(Sales_Data!$F1720,tbl_Products[],2,FALSE)</f>
        <v>Product_38</v>
      </c>
      <c r="H1720" t="str">
        <f>VLOOKUP(tbl_Sales[[#This Row],[Product_ID]],tbl_Products[],3,0)</f>
        <v>Toys</v>
      </c>
      <c r="I1720">
        <v>9</v>
      </c>
      <c r="J1720" s="10">
        <f>VLOOKUP(tbl_Sales[[#This Row],[Product_ID]],tbl_Products[],4,0)</f>
        <v>35.82</v>
      </c>
      <c r="K1720" s="6">
        <v>33.869999999999997</v>
      </c>
      <c r="L1720" s="6">
        <f>tbl_Sales[[#This Row],[Price_per_Unit]]*tbl_Sales[[#This Row],[Quantity]]</f>
        <v>304.83</v>
      </c>
      <c r="M1720" s="6">
        <f>tbl_Sales[[#This Row],[Cost_per_Unit]]*tbl_Sales[[#This Row],[Quantity]]</f>
        <v>322.38</v>
      </c>
      <c r="N1720" s="6">
        <f>tbl_Sales[[#This Row],[Sales]]-tbl_Sales[[#This Row],[Total_Cost]]</f>
        <v>-17.550000000000011</v>
      </c>
    </row>
    <row r="1721" spans="1:14">
      <c r="A1721" t="s">
        <v>1725</v>
      </c>
      <c r="B1721" s="4">
        <v>45150</v>
      </c>
      <c r="C1721" t="s">
        <v>7888</v>
      </c>
      <c r="D1721" t="str">
        <f>VLOOKUP(Sales_Data!$C1721,tbl_Customers[],2,FALSE)</f>
        <v>Customer_447</v>
      </c>
      <c r="E1721" t="str">
        <f>VLOOKUP(tbl_Sales[[#This Row],[Customer_ID]],tbl_Customers[],5,0)</f>
        <v>North</v>
      </c>
      <c r="F1721" t="s">
        <v>8522</v>
      </c>
      <c r="G1721" t="str">
        <f>VLOOKUP(Sales_Data!$F1721,tbl_Products[],2,FALSE)</f>
        <v>Product_4</v>
      </c>
      <c r="H1721" t="str">
        <f>VLOOKUP(tbl_Sales[[#This Row],[Product_ID]],tbl_Products[],3,0)</f>
        <v>Toys</v>
      </c>
      <c r="I1721">
        <v>3</v>
      </c>
      <c r="J1721" s="10">
        <f>VLOOKUP(tbl_Sales[[#This Row],[Product_ID]],tbl_Products[],4,0)</f>
        <v>14.75</v>
      </c>
      <c r="K1721" s="6">
        <v>41.72</v>
      </c>
      <c r="L1721" s="6">
        <f>tbl_Sales[[#This Row],[Price_per_Unit]]*tbl_Sales[[#This Row],[Quantity]]</f>
        <v>125.16</v>
      </c>
      <c r="M1721" s="6">
        <f>tbl_Sales[[#This Row],[Cost_per_Unit]]*tbl_Sales[[#This Row],[Quantity]]</f>
        <v>44.25</v>
      </c>
      <c r="N1721" s="6">
        <f>tbl_Sales[[#This Row],[Sales]]-tbl_Sales[[#This Row],[Total_Cost]]</f>
        <v>80.91</v>
      </c>
    </row>
    <row r="1722" spans="1:14">
      <c r="A1722" t="s">
        <v>1726</v>
      </c>
      <c r="B1722" s="4">
        <v>44981</v>
      </c>
      <c r="C1722" t="s">
        <v>8050</v>
      </c>
      <c r="D1722" t="str">
        <f>VLOOKUP(Sales_Data!$C1722,tbl_Customers[],2,FALSE)</f>
        <v>Customer_317</v>
      </c>
      <c r="E1722" t="str">
        <f>VLOOKUP(tbl_Sales[[#This Row],[Customer_ID]],tbl_Customers[],5,0)</f>
        <v>West</v>
      </c>
      <c r="F1722" t="s">
        <v>8510</v>
      </c>
      <c r="G1722" t="str">
        <f>VLOOKUP(Sales_Data!$F1722,tbl_Products[],2,FALSE)</f>
        <v>Product_70</v>
      </c>
      <c r="H1722" t="str">
        <f>VLOOKUP(tbl_Sales[[#This Row],[Product_ID]],tbl_Products[],3,0)</f>
        <v>Apparel</v>
      </c>
      <c r="I1722">
        <v>5</v>
      </c>
      <c r="J1722" s="10">
        <f>VLOOKUP(tbl_Sales[[#This Row],[Product_ID]],tbl_Products[],4,0)</f>
        <v>26.74</v>
      </c>
      <c r="K1722" s="6">
        <v>40.43</v>
      </c>
      <c r="L1722" s="6">
        <f>tbl_Sales[[#This Row],[Price_per_Unit]]*tbl_Sales[[#This Row],[Quantity]]</f>
        <v>202.15</v>
      </c>
      <c r="M1722" s="6">
        <f>tbl_Sales[[#This Row],[Cost_per_Unit]]*tbl_Sales[[#This Row],[Quantity]]</f>
        <v>133.69999999999999</v>
      </c>
      <c r="N1722" s="6">
        <f>tbl_Sales[[#This Row],[Sales]]-tbl_Sales[[#This Row],[Total_Cost]]</f>
        <v>68.450000000000017</v>
      </c>
    </row>
    <row r="1723" spans="1:14">
      <c r="A1723" t="s">
        <v>1727</v>
      </c>
      <c r="B1723" s="4">
        <v>45051</v>
      </c>
      <c r="C1723" t="s">
        <v>8051</v>
      </c>
      <c r="D1723" t="str">
        <f>VLOOKUP(Sales_Data!$C1723,tbl_Customers[],2,FALSE)</f>
        <v>Customer_1031</v>
      </c>
      <c r="E1723" t="str">
        <f>VLOOKUP(tbl_Sales[[#This Row],[Customer_ID]],tbl_Customers[],5,0)</f>
        <v>South</v>
      </c>
      <c r="F1723" t="s">
        <v>8518</v>
      </c>
      <c r="G1723" t="str">
        <f>VLOOKUP(Sales_Data!$F1723,tbl_Products[],2,FALSE)</f>
        <v>Product_35</v>
      </c>
      <c r="H1723" t="str">
        <f>VLOOKUP(tbl_Sales[[#This Row],[Product_ID]],tbl_Products[],3,0)</f>
        <v>Toys</v>
      </c>
      <c r="I1723">
        <v>1</v>
      </c>
      <c r="J1723" s="10">
        <f>VLOOKUP(tbl_Sales[[#This Row],[Product_ID]],tbl_Products[],4,0)</f>
        <v>40.75</v>
      </c>
      <c r="K1723" s="6">
        <v>69.36</v>
      </c>
      <c r="L1723" s="6">
        <f>tbl_Sales[[#This Row],[Price_per_Unit]]*tbl_Sales[[#This Row],[Quantity]]</f>
        <v>69.36</v>
      </c>
      <c r="M1723" s="6">
        <f>tbl_Sales[[#This Row],[Cost_per_Unit]]*tbl_Sales[[#This Row],[Quantity]]</f>
        <v>40.75</v>
      </c>
      <c r="N1723" s="6">
        <f>tbl_Sales[[#This Row],[Sales]]-tbl_Sales[[#This Row],[Total_Cost]]</f>
        <v>28.61</v>
      </c>
    </row>
    <row r="1724" spans="1:14">
      <c r="A1724" t="s">
        <v>1728</v>
      </c>
      <c r="B1724" s="4">
        <v>45150</v>
      </c>
      <c r="C1724" t="s">
        <v>8052</v>
      </c>
      <c r="D1724" t="str">
        <f>VLOOKUP(Sales_Data!$C1724,tbl_Customers[],2,FALSE)</f>
        <v>Customer_453</v>
      </c>
      <c r="E1724" t="str">
        <f>VLOOKUP(tbl_Sales[[#This Row],[Customer_ID]],tbl_Customers[],5,0)</f>
        <v>West</v>
      </c>
      <c r="F1724" t="s">
        <v>8532</v>
      </c>
      <c r="G1724" t="str">
        <f>VLOOKUP(Sales_Data!$F1724,tbl_Products[],2,FALSE)</f>
        <v>Product_23</v>
      </c>
      <c r="H1724" t="str">
        <f>VLOOKUP(tbl_Sales[[#This Row],[Product_ID]],tbl_Products[],3,0)</f>
        <v>Apparel</v>
      </c>
      <c r="I1724">
        <v>1</v>
      </c>
      <c r="J1724" s="10">
        <f>VLOOKUP(tbl_Sales[[#This Row],[Product_ID]],tbl_Products[],4,0)</f>
        <v>2.85</v>
      </c>
      <c r="K1724" s="6">
        <v>32.119999999999997</v>
      </c>
      <c r="L1724" s="6">
        <f>tbl_Sales[[#This Row],[Price_per_Unit]]*tbl_Sales[[#This Row],[Quantity]]</f>
        <v>32.119999999999997</v>
      </c>
      <c r="M1724" s="6">
        <f>tbl_Sales[[#This Row],[Cost_per_Unit]]*tbl_Sales[[#This Row],[Quantity]]</f>
        <v>2.85</v>
      </c>
      <c r="N1724" s="6">
        <f>tbl_Sales[[#This Row],[Sales]]-tbl_Sales[[#This Row],[Total_Cost]]</f>
        <v>29.269999999999996</v>
      </c>
    </row>
    <row r="1725" spans="1:14">
      <c r="A1725" t="s">
        <v>1729</v>
      </c>
      <c r="B1725" s="4">
        <v>45228</v>
      </c>
      <c r="C1725" t="s">
        <v>7508</v>
      </c>
      <c r="D1725" t="str">
        <f>VLOOKUP(Sales_Data!$C1725,tbl_Customers[],2,FALSE)</f>
        <v>Customer_386</v>
      </c>
      <c r="E1725" t="str">
        <f>VLOOKUP(tbl_Sales[[#This Row],[Customer_ID]],tbl_Customers[],5,0)</f>
        <v>South</v>
      </c>
      <c r="F1725" t="s">
        <v>8498</v>
      </c>
      <c r="G1725" t="str">
        <f>VLOOKUP(Sales_Data!$F1725,tbl_Products[],2,FALSE)</f>
        <v>Product_38</v>
      </c>
      <c r="H1725" t="str">
        <f>VLOOKUP(tbl_Sales[[#This Row],[Product_ID]],tbl_Products[],3,0)</f>
        <v>Toys</v>
      </c>
      <c r="I1725">
        <v>1</v>
      </c>
      <c r="J1725" s="10">
        <f>VLOOKUP(tbl_Sales[[#This Row],[Product_ID]],tbl_Products[],4,0)</f>
        <v>35.82</v>
      </c>
      <c r="K1725" s="6">
        <v>90.2</v>
      </c>
      <c r="L1725" s="6">
        <f>tbl_Sales[[#This Row],[Price_per_Unit]]*tbl_Sales[[#This Row],[Quantity]]</f>
        <v>90.2</v>
      </c>
      <c r="M1725" s="6">
        <f>tbl_Sales[[#This Row],[Cost_per_Unit]]*tbl_Sales[[#This Row],[Quantity]]</f>
        <v>35.82</v>
      </c>
      <c r="N1725" s="6">
        <f>tbl_Sales[[#This Row],[Sales]]-tbl_Sales[[#This Row],[Total_Cost]]</f>
        <v>54.38</v>
      </c>
    </row>
    <row r="1726" spans="1:14">
      <c r="A1726" t="s">
        <v>1730</v>
      </c>
      <c r="B1726" s="4">
        <v>45132</v>
      </c>
      <c r="C1726" t="s">
        <v>7908</v>
      </c>
      <c r="D1726" t="str">
        <f>VLOOKUP(Sales_Data!$C1726,tbl_Customers[],2,FALSE)</f>
        <v>Customer_1145</v>
      </c>
      <c r="E1726" t="str">
        <f>VLOOKUP(tbl_Sales[[#This Row],[Customer_ID]],tbl_Customers[],5,0)</f>
        <v>West</v>
      </c>
      <c r="F1726" t="s">
        <v>8515</v>
      </c>
      <c r="G1726" t="str">
        <f>VLOOKUP(Sales_Data!$F1726,tbl_Products[],2,FALSE)</f>
        <v>Product_46</v>
      </c>
      <c r="H1726" t="str">
        <f>VLOOKUP(tbl_Sales[[#This Row],[Product_ID]],tbl_Products[],3,0)</f>
        <v>Health</v>
      </c>
      <c r="I1726">
        <v>5</v>
      </c>
      <c r="J1726" s="10">
        <f>VLOOKUP(tbl_Sales[[#This Row],[Product_ID]],tbl_Products[],4,0)</f>
        <v>19.34</v>
      </c>
      <c r="K1726" s="6">
        <v>44.89</v>
      </c>
      <c r="L1726" s="6">
        <f>tbl_Sales[[#This Row],[Price_per_Unit]]*tbl_Sales[[#This Row],[Quantity]]</f>
        <v>224.45</v>
      </c>
      <c r="M1726" s="6">
        <f>tbl_Sales[[#This Row],[Cost_per_Unit]]*tbl_Sales[[#This Row],[Quantity]]</f>
        <v>96.7</v>
      </c>
      <c r="N1726" s="6">
        <f>tbl_Sales[[#This Row],[Sales]]-tbl_Sales[[#This Row],[Total_Cost]]</f>
        <v>127.74999999999999</v>
      </c>
    </row>
    <row r="1727" spans="1:14">
      <c r="A1727" t="s">
        <v>1731</v>
      </c>
      <c r="B1727" s="4">
        <v>45195</v>
      </c>
      <c r="C1727" t="s">
        <v>8053</v>
      </c>
      <c r="D1727" t="str">
        <f>VLOOKUP(Sales_Data!$C1727,tbl_Customers[],2,FALSE)</f>
        <v>Customer_1257</v>
      </c>
      <c r="E1727" t="str">
        <f>VLOOKUP(tbl_Sales[[#This Row],[Customer_ID]],tbl_Customers[],5,0)</f>
        <v>West</v>
      </c>
      <c r="F1727" t="s">
        <v>8535</v>
      </c>
      <c r="G1727" t="str">
        <f>VLOOKUP(Sales_Data!$F1727,tbl_Products[],2,FALSE)</f>
        <v>Product_54</v>
      </c>
      <c r="H1727" t="str">
        <f>VLOOKUP(tbl_Sales[[#This Row],[Product_ID]],tbl_Products[],3,0)</f>
        <v>Apparel</v>
      </c>
      <c r="I1727">
        <v>6</v>
      </c>
      <c r="J1727" s="10">
        <f>VLOOKUP(tbl_Sales[[#This Row],[Product_ID]],tbl_Products[],4,0)</f>
        <v>1.35</v>
      </c>
      <c r="K1727" s="6">
        <v>17.72</v>
      </c>
      <c r="L1727" s="6">
        <f>tbl_Sales[[#This Row],[Price_per_Unit]]*tbl_Sales[[#This Row],[Quantity]]</f>
        <v>106.32</v>
      </c>
      <c r="M1727" s="6">
        <f>tbl_Sales[[#This Row],[Cost_per_Unit]]*tbl_Sales[[#This Row],[Quantity]]</f>
        <v>8.1000000000000014</v>
      </c>
      <c r="N1727" s="6">
        <f>tbl_Sales[[#This Row],[Sales]]-tbl_Sales[[#This Row],[Total_Cost]]</f>
        <v>98.22</v>
      </c>
    </row>
    <row r="1728" spans="1:14">
      <c r="A1728" t="s">
        <v>1732</v>
      </c>
      <c r="B1728" s="4">
        <v>44967</v>
      </c>
      <c r="C1728" t="s">
        <v>8054</v>
      </c>
      <c r="D1728" t="str">
        <f>VLOOKUP(Sales_Data!$C1728,tbl_Customers[],2,FALSE)</f>
        <v>Customer_1413</v>
      </c>
      <c r="E1728" t="str">
        <f>VLOOKUP(tbl_Sales[[#This Row],[Customer_ID]],tbl_Customers[],5,0)</f>
        <v>North</v>
      </c>
      <c r="F1728" t="s">
        <v>8496</v>
      </c>
      <c r="G1728" t="str">
        <f>VLOOKUP(Sales_Data!$F1728,tbl_Products[],2,FALSE)</f>
        <v>Product_3</v>
      </c>
      <c r="H1728" t="str">
        <f>VLOOKUP(tbl_Sales[[#This Row],[Product_ID]],tbl_Products[],3,0)</f>
        <v>Health</v>
      </c>
      <c r="I1728">
        <v>2</v>
      </c>
      <c r="J1728" s="10">
        <f>VLOOKUP(tbl_Sales[[#This Row],[Product_ID]],tbl_Products[],4,0)</f>
        <v>28.91</v>
      </c>
      <c r="K1728" s="6">
        <v>90.08</v>
      </c>
      <c r="L1728" s="6">
        <f>tbl_Sales[[#This Row],[Price_per_Unit]]*tbl_Sales[[#This Row],[Quantity]]</f>
        <v>180.16</v>
      </c>
      <c r="M1728" s="6">
        <f>tbl_Sales[[#This Row],[Cost_per_Unit]]*tbl_Sales[[#This Row],[Quantity]]</f>
        <v>57.82</v>
      </c>
      <c r="N1728" s="6">
        <f>tbl_Sales[[#This Row],[Sales]]-tbl_Sales[[#This Row],[Total_Cost]]</f>
        <v>122.34</v>
      </c>
    </row>
    <row r="1729" spans="1:14">
      <c r="A1729" t="s">
        <v>1733</v>
      </c>
      <c r="B1729" s="4">
        <v>45129</v>
      </c>
      <c r="C1729" t="s">
        <v>7183</v>
      </c>
      <c r="D1729" t="str">
        <f>VLOOKUP(Sales_Data!$C1729,tbl_Customers[],2,FALSE)</f>
        <v>Customer_1077</v>
      </c>
      <c r="E1729" t="str">
        <f>VLOOKUP(tbl_Sales[[#This Row],[Customer_ID]],tbl_Customers[],5,0)</f>
        <v>West</v>
      </c>
      <c r="F1729" t="s">
        <v>8507</v>
      </c>
      <c r="G1729" t="str">
        <f>VLOOKUP(Sales_Data!$F1729,tbl_Products[],2,FALSE)</f>
        <v>Product_58</v>
      </c>
      <c r="H1729" t="str">
        <f>VLOOKUP(tbl_Sales[[#This Row],[Product_ID]],tbl_Products[],3,0)</f>
        <v>Home Goods</v>
      </c>
      <c r="I1729">
        <v>5</v>
      </c>
      <c r="J1729" s="10">
        <f>VLOOKUP(tbl_Sales[[#This Row],[Product_ID]],tbl_Products[],4,0)</f>
        <v>23.97</v>
      </c>
      <c r="K1729" s="6">
        <v>73.06</v>
      </c>
      <c r="L1729" s="6">
        <f>tbl_Sales[[#This Row],[Price_per_Unit]]*tbl_Sales[[#This Row],[Quantity]]</f>
        <v>365.3</v>
      </c>
      <c r="M1729" s="6">
        <f>tbl_Sales[[#This Row],[Cost_per_Unit]]*tbl_Sales[[#This Row],[Quantity]]</f>
        <v>119.85</v>
      </c>
      <c r="N1729" s="6">
        <f>tbl_Sales[[#This Row],[Sales]]-tbl_Sales[[#This Row],[Total_Cost]]</f>
        <v>245.45000000000002</v>
      </c>
    </row>
    <row r="1730" spans="1:14">
      <c r="A1730" t="s">
        <v>1734</v>
      </c>
      <c r="B1730" s="4">
        <v>45085</v>
      </c>
      <c r="C1730" t="s">
        <v>7929</v>
      </c>
      <c r="D1730" t="str">
        <f>VLOOKUP(Sales_Data!$C1730,tbl_Customers[],2,FALSE)</f>
        <v>Customer_1090</v>
      </c>
      <c r="E1730" t="str">
        <f>VLOOKUP(tbl_Sales[[#This Row],[Customer_ID]],tbl_Customers[],5,0)</f>
        <v>North</v>
      </c>
      <c r="F1730" t="s">
        <v>8556</v>
      </c>
      <c r="G1730" t="str">
        <f>VLOOKUP(Sales_Data!$F1730,tbl_Products[],2,FALSE)</f>
        <v>Product_42</v>
      </c>
      <c r="H1730" t="str">
        <f>VLOOKUP(tbl_Sales[[#This Row],[Product_ID]],tbl_Products[],3,0)</f>
        <v>Electronics</v>
      </c>
      <c r="I1730">
        <v>5</v>
      </c>
      <c r="J1730" s="10">
        <f>VLOOKUP(tbl_Sales[[#This Row],[Product_ID]],tbl_Products[],4,0)</f>
        <v>28.03</v>
      </c>
      <c r="K1730" s="6">
        <v>49.87</v>
      </c>
      <c r="L1730" s="6">
        <f>tbl_Sales[[#This Row],[Price_per_Unit]]*tbl_Sales[[#This Row],[Quantity]]</f>
        <v>249.35</v>
      </c>
      <c r="M1730" s="6">
        <f>tbl_Sales[[#This Row],[Cost_per_Unit]]*tbl_Sales[[#This Row],[Quantity]]</f>
        <v>140.15</v>
      </c>
      <c r="N1730" s="6">
        <f>tbl_Sales[[#This Row],[Sales]]-tbl_Sales[[#This Row],[Total_Cost]]</f>
        <v>109.19999999999999</v>
      </c>
    </row>
    <row r="1731" spans="1:14">
      <c r="A1731" t="s">
        <v>1735</v>
      </c>
      <c r="B1731" s="4">
        <v>45100</v>
      </c>
      <c r="C1731" t="s">
        <v>7038</v>
      </c>
      <c r="D1731" t="str">
        <f>VLOOKUP(Sales_Data!$C1731,tbl_Customers[],2,FALSE)</f>
        <v>Customer_1460</v>
      </c>
      <c r="E1731" t="str">
        <f>VLOOKUP(tbl_Sales[[#This Row],[Customer_ID]],tbl_Customers[],5,0)</f>
        <v>South</v>
      </c>
      <c r="F1731" t="s">
        <v>8505</v>
      </c>
      <c r="G1731" t="str">
        <f>VLOOKUP(Sales_Data!$F1731,tbl_Products[],2,FALSE)</f>
        <v>Product_39</v>
      </c>
      <c r="H1731" t="str">
        <f>VLOOKUP(tbl_Sales[[#This Row],[Product_ID]],tbl_Products[],3,0)</f>
        <v>Toys</v>
      </c>
      <c r="I1731">
        <v>6</v>
      </c>
      <c r="J1731" s="10">
        <f>VLOOKUP(tbl_Sales[[#This Row],[Product_ID]],tbl_Products[],4,0)</f>
        <v>32.950000000000003</v>
      </c>
      <c r="K1731" s="6">
        <v>69.489999999999995</v>
      </c>
      <c r="L1731" s="6">
        <f>tbl_Sales[[#This Row],[Price_per_Unit]]*tbl_Sales[[#This Row],[Quantity]]</f>
        <v>416.93999999999994</v>
      </c>
      <c r="M1731" s="6">
        <f>tbl_Sales[[#This Row],[Cost_per_Unit]]*tbl_Sales[[#This Row],[Quantity]]</f>
        <v>197.70000000000002</v>
      </c>
      <c r="N1731" s="6">
        <f>tbl_Sales[[#This Row],[Sales]]-tbl_Sales[[#This Row],[Total_Cost]]</f>
        <v>219.23999999999992</v>
      </c>
    </row>
    <row r="1732" spans="1:14">
      <c r="A1732" t="s">
        <v>1736</v>
      </c>
      <c r="B1732" s="4">
        <v>45040</v>
      </c>
      <c r="C1732" t="s">
        <v>7982</v>
      </c>
      <c r="D1732" t="str">
        <f>VLOOKUP(Sales_Data!$C1732,tbl_Customers[],2,FALSE)</f>
        <v>Customer_1129</v>
      </c>
      <c r="E1732" t="str">
        <f>VLOOKUP(tbl_Sales[[#This Row],[Customer_ID]],tbl_Customers[],5,0)</f>
        <v>West</v>
      </c>
      <c r="F1732" t="s">
        <v>8552</v>
      </c>
      <c r="G1732" t="str">
        <f>VLOOKUP(Sales_Data!$F1732,tbl_Products[],2,FALSE)</f>
        <v>Product_5</v>
      </c>
      <c r="H1732" t="str">
        <f>VLOOKUP(tbl_Sales[[#This Row],[Product_ID]],tbl_Products[],3,0)</f>
        <v>Health</v>
      </c>
      <c r="I1732">
        <v>8</v>
      </c>
      <c r="J1732" s="10">
        <f>VLOOKUP(tbl_Sales[[#This Row],[Product_ID]],tbl_Products[],4,0)</f>
        <v>35.39</v>
      </c>
      <c r="K1732" s="6">
        <v>41.67</v>
      </c>
      <c r="L1732" s="6">
        <f>tbl_Sales[[#This Row],[Price_per_Unit]]*tbl_Sales[[#This Row],[Quantity]]</f>
        <v>333.36</v>
      </c>
      <c r="M1732" s="6">
        <f>tbl_Sales[[#This Row],[Cost_per_Unit]]*tbl_Sales[[#This Row],[Quantity]]</f>
        <v>283.12</v>
      </c>
      <c r="N1732" s="6">
        <f>tbl_Sales[[#This Row],[Sales]]-tbl_Sales[[#This Row],[Total_Cost]]</f>
        <v>50.240000000000009</v>
      </c>
    </row>
    <row r="1733" spans="1:14">
      <c r="A1733" t="s">
        <v>1737</v>
      </c>
      <c r="B1733" s="4">
        <v>45097</v>
      </c>
      <c r="C1733" t="s">
        <v>7498</v>
      </c>
      <c r="D1733" t="str">
        <f>VLOOKUP(Sales_Data!$C1733,tbl_Customers[],2,FALSE)</f>
        <v>Customer_1439</v>
      </c>
      <c r="E1733" t="str">
        <f>VLOOKUP(tbl_Sales[[#This Row],[Customer_ID]],tbl_Customers[],5,0)</f>
        <v>North</v>
      </c>
      <c r="F1733" t="s">
        <v>8494</v>
      </c>
      <c r="G1733" t="str">
        <f>VLOOKUP(Sales_Data!$F1733,tbl_Products[],2,FALSE)</f>
        <v>Product_15</v>
      </c>
      <c r="H1733" t="str">
        <f>VLOOKUP(tbl_Sales[[#This Row],[Product_ID]],tbl_Products[],3,0)</f>
        <v>Apparel</v>
      </c>
      <c r="I1733">
        <v>2</v>
      </c>
      <c r="J1733" s="10">
        <f>VLOOKUP(tbl_Sales[[#This Row],[Product_ID]],tbl_Products[],4,0)</f>
        <v>22.93</v>
      </c>
      <c r="K1733" s="6">
        <v>24.02</v>
      </c>
      <c r="L1733" s="6">
        <f>tbl_Sales[[#This Row],[Price_per_Unit]]*tbl_Sales[[#This Row],[Quantity]]</f>
        <v>48.04</v>
      </c>
      <c r="M1733" s="6">
        <f>tbl_Sales[[#This Row],[Cost_per_Unit]]*tbl_Sales[[#This Row],[Quantity]]</f>
        <v>45.86</v>
      </c>
      <c r="N1733" s="6">
        <f>tbl_Sales[[#This Row],[Sales]]-tbl_Sales[[#This Row],[Total_Cost]]</f>
        <v>2.1799999999999997</v>
      </c>
    </row>
    <row r="1734" spans="1:14">
      <c r="A1734" t="s">
        <v>1738</v>
      </c>
      <c r="B1734" s="4">
        <v>45013</v>
      </c>
      <c r="C1734" t="s">
        <v>7051</v>
      </c>
      <c r="D1734" t="str">
        <f>VLOOKUP(Sales_Data!$C1734,tbl_Customers[],2,FALSE)</f>
        <v>Customer_234</v>
      </c>
      <c r="E1734" t="str">
        <f>VLOOKUP(tbl_Sales[[#This Row],[Customer_ID]],tbl_Customers[],5,0)</f>
        <v>East</v>
      </c>
      <c r="F1734" t="s">
        <v>8515</v>
      </c>
      <c r="G1734" t="str">
        <f>VLOOKUP(Sales_Data!$F1734,tbl_Products[],2,FALSE)</f>
        <v>Product_46</v>
      </c>
      <c r="H1734" t="str">
        <f>VLOOKUP(tbl_Sales[[#This Row],[Product_ID]],tbl_Products[],3,0)</f>
        <v>Health</v>
      </c>
      <c r="I1734">
        <v>2</v>
      </c>
      <c r="J1734" s="10">
        <f>VLOOKUP(tbl_Sales[[#This Row],[Product_ID]],tbl_Products[],4,0)</f>
        <v>19.34</v>
      </c>
      <c r="K1734" s="6">
        <v>53.51</v>
      </c>
      <c r="L1734" s="6">
        <f>tbl_Sales[[#This Row],[Price_per_Unit]]*tbl_Sales[[#This Row],[Quantity]]</f>
        <v>107.02</v>
      </c>
      <c r="M1734" s="6">
        <f>tbl_Sales[[#This Row],[Cost_per_Unit]]*tbl_Sales[[#This Row],[Quantity]]</f>
        <v>38.68</v>
      </c>
      <c r="N1734" s="6">
        <f>tbl_Sales[[#This Row],[Sales]]-tbl_Sales[[#This Row],[Total_Cost]]</f>
        <v>68.34</v>
      </c>
    </row>
    <row r="1735" spans="1:14">
      <c r="A1735" t="s">
        <v>1739</v>
      </c>
      <c r="B1735" s="4">
        <v>44966</v>
      </c>
      <c r="C1735" t="s">
        <v>7510</v>
      </c>
      <c r="D1735" t="str">
        <f>VLOOKUP(Sales_Data!$C1735,tbl_Customers[],2,FALSE)</f>
        <v>Customer_855</v>
      </c>
      <c r="E1735" t="str">
        <f>VLOOKUP(tbl_Sales[[#This Row],[Customer_ID]],tbl_Customers[],5,0)</f>
        <v>North</v>
      </c>
      <c r="F1735" t="s">
        <v>8552</v>
      </c>
      <c r="G1735" t="str">
        <f>VLOOKUP(Sales_Data!$F1735,tbl_Products[],2,FALSE)</f>
        <v>Product_5</v>
      </c>
      <c r="H1735" t="str">
        <f>VLOOKUP(tbl_Sales[[#This Row],[Product_ID]],tbl_Products[],3,0)</f>
        <v>Health</v>
      </c>
      <c r="I1735">
        <v>5</v>
      </c>
      <c r="J1735" s="10">
        <f>VLOOKUP(tbl_Sales[[#This Row],[Product_ID]],tbl_Products[],4,0)</f>
        <v>35.39</v>
      </c>
      <c r="K1735" s="6">
        <v>85.92</v>
      </c>
      <c r="L1735" s="6">
        <f>tbl_Sales[[#This Row],[Price_per_Unit]]*tbl_Sales[[#This Row],[Quantity]]</f>
        <v>429.6</v>
      </c>
      <c r="M1735" s="6">
        <f>tbl_Sales[[#This Row],[Cost_per_Unit]]*tbl_Sales[[#This Row],[Quantity]]</f>
        <v>176.95</v>
      </c>
      <c r="N1735" s="6">
        <f>tbl_Sales[[#This Row],[Sales]]-tbl_Sales[[#This Row],[Total_Cost]]</f>
        <v>252.65000000000003</v>
      </c>
    </row>
    <row r="1736" spans="1:14">
      <c r="A1736" t="s">
        <v>1740</v>
      </c>
      <c r="B1736" s="4">
        <v>45188</v>
      </c>
      <c r="C1736" t="s">
        <v>7245</v>
      </c>
      <c r="D1736" t="str">
        <f>VLOOKUP(Sales_Data!$C1736,tbl_Customers[],2,FALSE)</f>
        <v>Customer_944</v>
      </c>
      <c r="E1736" t="str">
        <f>VLOOKUP(tbl_Sales[[#This Row],[Customer_ID]],tbl_Customers[],5,0)</f>
        <v>South</v>
      </c>
      <c r="F1736" t="s">
        <v>8567</v>
      </c>
      <c r="G1736" t="str">
        <f>VLOOKUP(Sales_Data!$F1736,tbl_Products[],2,FALSE)</f>
        <v>Product_69</v>
      </c>
      <c r="H1736" t="str">
        <f>VLOOKUP(tbl_Sales[[#This Row],[Product_ID]],tbl_Products[],3,0)</f>
        <v>Home Goods</v>
      </c>
      <c r="I1736">
        <v>2</v>
      </c>
      <c r="J1736" s="10">
        <f>VLOOKUP(tbl_Sales[[#This Row],[Product_ID]],tbl_Products[],4,0)</f>
        <v>8.86</v>
      </c>
      <c r="K1736" s="6">
        <v>26.61</v>
      </c>
      <c r="L1736" s="6">
        <f>tbl_Sales[[#This Row],[Price_per_Unit]]*tbl_Sales[[#This Row],[Quantity]]</f>
        <v>53.22</v>
      </c>
      <c r="M1736" s="6">
        <f>tbl_Sales[[#This Row],[Cost_per_Unit]]*tbl_Sales[[#This Row],[Quantity]]</f>
        <v>17.72</v>
      </c>
      <c r="N1736" s="6">
        <f>tbl_Sales[[#This Row],[Sales]]-tbl_Sales[[#This Row],[Total_Cost]]</f>
        <v>35.5</v>
      </c>
    </row>
    <row r="1737" spans="1:14">
      <c r="A1737" t="s">
        <v>1741</v>
      </c>
      <c r="B1737" s="4">
        <v>45251</v>
      </c>
      <c r="C1737" t="s">
        <v>8055</v>
      </c>
      <c r="D1737" t="str">
        <f>VLOOKUP(Sales_Data!$C1737,tbl_Customers[],2,FALSE)</f>
        <v>Customer_157</v>
      </c>
      <c r="E1737" t="str">
        <f>VLOOKUP(tbl_Sales[[#This Row],[Customer_ID]],tbl_Customers[],5,0)</f>
        <v>East</v>
      </c>
      <c r="F1737" t="s">
        <v>8534</v>
      </c>
      <c r="G1737" t="str">
        <f>VLOOKUP(Sales_Data!$F1737,tbl_Products[],2,FALSE)</f>
        <v>Product_51</v>
      </c>
      <c r="H1737" t="str">
        <f>VLOOKUP(tbl_Sales[[#This Row],[Product_ID]],tbl_Products[],3,0)</f>
        <v>Electronics</v>
      </c>
      <c r="I1737">
        <v>6</v>
      </c>
      <c r="J1737" s="10">
        <f>VLOOKUP(tbl_Sales[[#This Row],[Product_ID]],tbl_Products[],4,0)</f>
        <v>45.1</v>
      </c>
      <c r="K1737" s="6">
        <v>64.37</v>
      </c>
      <c r="L1737" s="6">
        <f>tbl_Sales[[#This Row],[Price_per_Unit]]*tbl_Sales[[#This Row],[Quantity]]</f>
        <v>386.22</v>
      </c>
      <c r="M1737" s="6">
        <f>tbl_Sales[[#This Row],[Cost_per_Unit]]*tbl_Sales[[#This Row],[Quantity]]</f>
        <v>270.60000000000002</v>
      </c>
      <c r="N1737" s="6">
        <f>tbl_Sales[[#This Row],[Sales]]-tbl_Sales[[#This Row],[Total_Cost]]</f>
        <v>115.62</v>
      </c>
    </row>
    <row r="1738" spans="1:14">
      <c r="A1738" t="s">
        <v>1742</v>
      </c>
      <c r="B1738" s="4">
        <v>44985</v>
      </c>
      <c r="C1738" t="s">
        <v>8056</v>
      </c>
      <c r="D1738" t="str">
        <f>VLOOKUP(Sales_Data!$C1738,tbl_Customers[],2,FALSE)</f>
        <v>Customer_239</v>
      </c>
      <c r="E1738" t="str">
        <f>VLOOKUP(tbl_Sales[[#This Row],[Customer_ID]],tbl_Customers[],5,0)</f>
        <v>North</v>
      </c>
      <c r="F1738" t="s">
        <v>8523</v>
      </c>
      <c r="G1738" t="str">
        <f>VLOOKUP(Sales_Data!$F1738,tbl_Products[],2,FALSE)</f>
        <v>Product_32</v>
      </c>
      <c r="H1738" t="str">
        <f>VLOOKUP(tbl_Sales[[#This Row],[Product_ID]],tbl_Products[],3,0)</f>
        <v>Home Goods</v>
      </c>
      <c r="I1738">
        <v>9</v>
      </c>
      <c r="J1738" s="10">
        <f>VLOOKUP(tbl_Sales[[#This Row],[Product_ID]],tbl_Products[],4,0)</f>
        <v>24.03</v>
      </c>
      <c r="K1738" s="6">
        <v>47.11</v>
      </c>
      <c r="L1738" s="6">
        <f>tbl_Sales[[#This Row],[Price_per_Unit]]*tbl_Sales[[#This Row],[Quantity]]</f>
        <v>423.99</v>
      </c>
      <c r="M1738" s="6">
        <f>tbl_Sales[[#This Row],[Cost_per_Unit]]*tbl_Sales[[#This Row],[Quantity]]</f>
        <v>216.27</v>
      </c>
      <c r="N1738" s="6">
        <f>tbl_Sales[[#This Row],[Sales]]-tbl_Sales[[#This Row],[Total_Cost]]</f>
        <v>207.72</v>
      </c>
    </row>
    <row r="1739" spans="1:14">
      <c r="A1739" t="s">
        <v>1743</v>
      </c>
      <c r="B1739" s="4">
        <v>45198</v>
      </c>
      <c r="C1739" t="s">
        <v>8057</v>
      </c>
      <c r="D1739" t="str">
        <f>VLOOKUP(Sales_Data!$C1739,tbl_Customers[],2,FALSE)</f>
        <v>Customer_269</v>
      </c>
      <c r="E1739" t="str">
        <f>VLOOKUP(tbl_Sales[[#This Row],[Customer_ID]],tbl_Customers[],5,0)</f>
        <v>North</v>
      </c>
      <c r="F1739" t="s">
        <v>8532</v>
      </c>
      <c r="G1739" t="str">
        <f>VLOOKUP(Sales_Data!$F1739,tbl_Products[],2,FALSE)</f>
        <v>Product_23</v>
      </c>
      <c r="H1739" t="str">
        <f>VLOOKUP(tbl_Sales[[#This Row],[Product_ID]],tbl_Products[],3,0)</f>
        <v>Apparel</v>
      </c>
      <c r="I1739">
        <v>6</v>
      </c>
      <c r="J1739" s="10">
        <f>VLOOKUP(tbl_Sales[[#This Row],[Product_ID]],tbl_Products[],4,0)</f>
        <v>2.85</v>
      </c>
      <c r="K1739" s="6">
        <v>22.49</v>
      </c>
      <c r="L1739" s="6">
        <f>tbl_Sales[[#This Row],[Price_per_Unit]]*tbl_Sales[[#This Row],[Quantity]]</f>
        <v>134.94</v>
      </c>
      <c r="M1739" s="6">
        <f>tbl_Sales[[#This Row],[Cost_per_Unit]]*tbl_Sales[[#This Row],[Quantity]]</f>
        <v>17.100000000000001</v>
      </c>
      <c r="N1739" s="6">
        <f>tbl_Sales[[#This Row],[Sales]]-tbl_Sales[[#This Row],[Total_Cost]]</f>
        <v>117.84</v>
      </c>
    </row>
    <row r="1740" spans="1:14">
      <c r="A1740" t="s">
        <v>1744</v>
      </c>
      <c r="B1740" s="4">
        <v>45188</v>
      </c>
      <c r="C1740" t="s">
        <v>8033</v>
      </c>
      <c r="D1740" t="str">
        <f>VLOOKUP(Sales_Data!$C1740,tbl_Customers[],2,FALSE)</f>
        <v>Customer_36</v>
      </c>
      <c r="E1740" t="str">
        <f>VLOOKUP(tbl_Sales[[#This Row],[Customer_ID]],tbl_Customers[],5,0)</f>
        <v>East</v>
      </c>
      <c r="F1740" t="s">
        <v>8551</v>
      </c>
      <c r="G1740" t="str">
        <f>VLOOKUP(Sales_Data!$F1740,tbl_Products[],2,FALSE)</f>
        <v>Product_11</v>
      </c>
      <c r="H1740" t="str">
        <f>VLOOKUP(tbl_Sales[[#This Row],[Product_ID]],tbl_Products[],3,0)</f>
        <v>Health</v>
      </c>
      <c r="I1740">
        <v>9</v>
      </c>
      <c r="J1740" s="10">
        <f>VLOOKUP(tbl_Sales[[#This Row],[Product_ID]],tbl_Products[],4,0)</f>
        <v>11.76</v>
      </c>
      <c r="K1740" s="6">
        <v>81.87</v>
      </c>
      <c r="L1740" s="6">
        <f>tbl_Sales[[#This Row],[Price_per_Unit]]*tbl_Sales[[#This Row],[Quantity]]</f>
        <v>736.83</v>
      </c>
      <c r="M1740" s="6">
        <f>tbl_Sales[[#This Row],[Cost_per_Unit]]*tbl_Sales[[#This Row],[Quantity]]</f>
        <v>105.84</v>
      </c>
      <c r="N1740" s="6">
        <f>tbl_Sales[[#This Row],[Sales]]-tbl_Sales[[#This Row],[Total_Cost]]</f>
        <v>630.99</v>
      </c>
    </row>
    <row r="1741" spans="1:14">
      <c r="A1741" t="s">
        <v>1745</v>
      </c>
      <c r="B1741" s="4">
        <v>45026</v>
      </c>
      <c r="C1741" t="s">
        <v>7890</v>
      </c>
      <c r="D1741" t="str">
        <f>VLOOKUP(Sales_Data!$C1741,tbl_Customers[],2,FALSE)</f>
        <v>Customer_983</v>
      </c>
      <c r="E1741" t="str">
        <f>VLOOKUP(tbl_Sales[[#This Row],[Customer_ID]],tbl_Customers[],5,0)</f>
        <v>North</v>
      </c>
      <c r="F1741" t="s">
        <v>8567</v>
      </c>
      <c r="G1741" t="str">
        <f>VLOOKUP(Sales_Data!$F1741,tbl_Products[],2,FALSE)</f>
        <v>Product_69</v>
      </c>
      <c r="H1741" t="str">
        <f>VLOOKUP(tbl_Sales[[#This Row],[Product_ID]],tbl_Products[],3,0)</f>
        <v>Home Goods</v>
      </c>
      <c r="I1741">
        <v>9</v>
      </c>
      <c r="J1741" s="10">
        <f>VLOOKUP(tbl_Sales[[#This Row],[Product_ID]],tbl_Products[],4,0)</f>
        <v>8.86</v>
      </c>
      <c r="K1741" s="6">
        <v>77.97</v>
      </c>
      <c r="L1741" s="6">
        <f>tbl_Sales[[#This Row],[Price_per_Unit]]*tbl_Sales[[#This Row],[Quantity]]</f>
        <v>701.73</v>
      </c>
      <c r="M1741" s="6">
        <f>tbl_Sales[[#This Row],[Cost_per_Unit]]*tbl_Sales[[#This Row],[Quantity]]</f>
        <v>79.739999999999995</v>
      </c>
      <c r="N1741" s="6">
        <f>tbl_Sales[[#This Row],[Sales]]-tbl_Sales[[#This Row],[Total_Cost]]</f>
        <v>621.99</v>
      </c>
    </row>
    <row r="1742" spans="1:14">
      <c r="A1742" t="s">
        <v>1746</v>
      </c>
      <c r="B1742" s="4">
        <v>45105</v>
      </c>
      <c r="C1742" t="s">
        <v>7410</v>
      </c>
      <c r="D1742" t="str">
        <f>VLOOKUP(Sales_Data!$C1742,tbl_Customers[],2,FALSE)</f>
        <v>Customer_714</v>
      </c>
      <c r="E1742" t="str">
        <f>VLOOKUP(tbl_Sales[[#This Row],[Customer_ID]],tbl_Customers[],5,0)</f>
        <v>North</v>
      </c>
      <c r="F1742" t="s">
        <v>8504</v>
      </c>
      <c r="G1742" t="str">
        <f>VLOOKUP(Sales_Data!$F1742,tbl_Products[],2,FALSE)</f>
        <v>Product_13</v>
      </c>
      <c r="H1742" t="str">
        <f>VLOOKUP(tbl_Sales[[#This Row],[Product_ID]],tbl_Products[],3,0)</f>
        <v>Toys</v>
      </c>
      <c r="I1742">
        <v>6</v>
      </c>
      <c r="J1742" s="10">
        <f>VLOOKUP(tbl_Sales[[#This Row],[Product_ID]],tbl_Products[],4,0)</f>
        <v>45.97</v>
      </c>
      <c r="K1742" s="6">
        <v>87.56</v>
      </c>
      <c r="L1742" s="6">
        <f>tbl_Sales[[#This Row],[Price_per_Unit]]*tbl_Sales[[#This Row],[Quantity]]</f>
        <v>525.36</v>
      </c>
      <c r="M1742" s="6">
        <f>tbl_Sales[[#This Row],[Cost_per_Unit]]*tbl_Sales[[#This Row],[Quantity]]</f>
        <v>275.82</v>
      </c>
      <c r="N1742" s="6">
        <f>tbl_Sales[[#This Row],[Sales]]-tbl_Sales[[#This Row],[Total_Cost]]</f>
        <v>249.54000000000002</v>
      </c>
    </row>
    <row r="1743" spans="1:14">
      <c r="A1743" t="s">
        <v>1747</v>
      </c>
      <c r="B1743" s="4">
        <v>45106</v>
      </c>
      <c r="C1743" t="s">
        <v>8058</v>
      </c>
      <c r="D1743" t="str">
        <f>VLOOKUP(Sales_Data!$C1743,tbl_Customers[],2,FALSE)</f>
        <v>Customer_639</v>
      </c>
      <c r="E1743" t="str">
        <f>VLOOKUP(tbl_Sales[[#This Row],[Customer_ID]],tbl_Customers[],5,0)</f>
        <v>East</v>
      </c>
      <c r="F1743" t="s">
        <v>8563</v>
      </c>
      <c r="G1743" t="str">
        <f>VLOOKUP(Sales_Data!$F1743,tbl_Products[],2,FALSE)</f>
        <v>Product_17</v>
      </c>
      <c r="H1743" t="str">
        <f>VLOOKUP(tbl_Sales[[#This Row],[Product_ID]],tbl_Products[],3,0)</f>
        <v>Toys</v>
      </c>
      <c r="I1743">
        <v>9</v>
      </c>
      <c r="J1743" s="10">
        <f>VLOOKUP(tbl_Sales[[#This Row],[Product_ID]],tbl_Products[],4,0)</f>
        <v>36.229999999999997</v>
      </c>
      <c r="K1743" s="6">
        <v>26.18</v>
      </c>
      <c r="L1743" s="6">
        <f>tbl_Sales[[#This Row],[Price_per_Unit]]*tbl_Sales[[#This Row],[Quantity]]</f>
        <v>235.62</v>
      </c>
      <c r="M1743" s="6">
        <f>tbl_Sales[[#This Row],[Cost_per_Unit]]*tbl_Sales[[#This Row],[Quantity]]</f>
        <v>326.07</v>
      </c>
      <c r="N1743" s="6">
        <f>tbl_Sales[[#This Row],[Sales]]-tbl_Sales[[#This Row],[Total_Cost]]</f>
        <v>-90.449999999999989</v>
      </c>
    </row>
    <row r="1744" spans="1:14">
      <c r="A1744" t="s">
        <v>1748</v>
      </c>
      <c r="B1744" s="4">
        <v>45257</v>
      </c>
      <c r="C1744" t="s">
        <v>8059</v>
      </c>
      <c r="D1744" t="str">
        <f>VLOOKUP(Sales_Data!$C1744,tbl_Customers[],2,FALSE)</f>
        <v>Customer_1416</v>
      </c>
      <c r="E1744" t="str">
        <f>VLOOKUP(tbl_Sales[[#This Row],[Customer_ID]],tbl_Customers[],5,0)</f>
        <v>North</v>
      </c>
      <c r="F1744" t="s">
        <v>8503</v>
      </c>
      <c r="G1744" t="str">
        <f>VLOOKUP(Sales_Data!$F1744,tbl_Products[],2,FALSE)</f>
        <v>Product_19</v>
      </c>
      <c r="H1744" t="str">
        <f>VLOOKUP(tbl_Sales[[#This Row],[Product_ID]],tbl_Products[],3,0)</f>
        <v>Apparel</v>
      </c>
      <c r="I1744">
        <v>6</v>
      </c>
      <c r="J1744" s="10">
        <f>VLOOKUP(tbl_Sales[[#This Row],[Product_ID]],tbl_Products[],4,0)</f>
        <v>41.78</v>
      </c>
      <c r="K1744" s="6">
        <v>29.37</v>
      </c>
      <c r="L1744" s="6">
        <f>tbl_Sales[[#This Row],[Price_per_Unit]]*tbl_Sales[[#This Row],[Quantity]]</f>
        <v>176.22</v>
      </c>
      <c r="M1744" s="6">
        <f>tbl_Sales[[#This Row],[Cost_per_Unit]]*tbl_Sales[[#This Row],[Quantity]]</f>
        <v>250.68</v>
      </c>
      <c r="N1744" s="6">
        <f>tbl_Sales[[#This Row],[Sales]]-tbl_Sales[[#This Row],[Total_Cost]]</f>
        <v>-74.460000000000008</v>
      </c>
    </row>
    <row r="1745" spans="1:14">
      <c r="A1745" t="s">
        <v>1749</v>
      </c>
      <c r="B1745" s="4">
        <v>45002</v>
      </c>
      <c r="C1745" t="s">
        <v>8045</v>
      </c>
      <c r="D1745" t="str">
        <f>VLOOKUP(Sales_Data!$C1745,tbl_Customers[],2,FALSE)</f>
        <v>Customer_743</v>
      </c>
      <c r="E1745" t="str">
        <f>VLOOKUP(tbl_Sales[[#This Row],[Customer_ID]],tbl_Customers[],5,0)</f>
        <v>East</v>
      </c>
      <c r="F1745" t="s">
        <v>8521</v>
      </c>
      <c r="G1745" t="str">
        <f>VLOOKUP(Sales_Data!$F1745,tbl_Products[],2,FALSE)</f>
        <v>Product_64</v>
      </c>
      <c r="H1745" t="str">
        <f>VLOOKUP(tbl_Sales[[#This Row],[Product_ID]],tbl_Products[],3,0)</f>
        <v>Home Goods</v>
      </c>
      <c r="I1745">
        <v>8</v>
      </c>
      <c r="J1745" s="10">
        <f>VLOOKUP(tbl_Sales[[#This Row],[Product_ID]],tbl_Products[],4,0)</f>
        <v>16.21</v>
      </c>
      <c r="K1745" s="6">
        <v>77.47</v>
      </c>
      <c r="L1745" s="6">
        <f>tbl_Sales[[#This Row],[Price_per_Unit]]*tbl_Sales[[#This Row],[Quantity]]</f>
        <v>619.76</v>
      </c>
      <c r="M1745" s="6">
        <f>tbl_Sales[[#This Row],[Cost_per_Unit]]*tbl_Sales[[#This Row],[Quantity]]</f>
        <v>129.68</v>
      </c>
      <c r="N1745" s="6">
        <f>tbl_Sales[[#This Row],[Sales]]-tbl_Sales[[#This Row],[Total_Cost]]</f>
        <v>490.08</v>
      </c>
    </row>
    <row r="1746" spans="1:14">
      <c r="A1746" t="s">
        <v>1750</v>
      </c>
      <c r="B1746" s="4">
        <v>45047</v>
      </c>
      <c r="C1746" t="s">
        <v>7462</v>
      </c>
      <c r="D1746" t="str">
        <f>VLOOKUP(Sales_Data!$C1746,tbl_Customers[],2,FALSE)</f>
        <v>Customer_285</v>
      </c>
      <c r="E1746" t="str">
        <f>VLOOKUP(tbl_Sales[[#This Row],[Customer_ID]],tbl_Customers[],5,0)</f>
        <v>North</v>
      </c>
      <c r="F1746" t="s">
        <v>8525</v>
      </c>
      <c r="G1746" t="str">
        <f>VLOOKUP(Sales_Data!$F1746,tbl_Products[],2,FALSE)</f>
        <v>Product_56</v>
      </c>
      <c r="H1746" t="str">
        <f>VLOOKUP(tbl_Sales[[#This Row],[Product_ID]],tbl_Products[],3,0)</f>
        <v>Apparel</v>
      </c>
      <c r="I1746">
        <v>1</v>
      </c>
      <c r="J1746" s="10">
        <f>VLOOKUP(tbl_Sales[[#This Row],[Product_ID]],tbl_Products[],4,0)</f>
        <v>3.21</v>
      </c>
      <c r="K1746" s="6">
        <v>92.21</v>
      </c>
      <c r="L1746" s="6">
        <f>tbl_Sales[[#This Row],[Price_per_Unit]]*tbl_Sales[[#This Row],[Quantity]]</f>
        <v>92.21</v>
      </c>
      <c r="M1746" s="6">
        <f>tbl_Sales[[#This Row],[Cost_per_Unit]]*tbl_Sales[[#This Row],[Quantity]]</f>
        <v>3.21</v>
      </c>
      <c r="N1746" s="6">
        <f>tbl_Sales[[#This Row],[Sales]]-tbl_Sales[[#This Row],[Total_Cost]]</f>
        <v>89</v>
      </c>
    </row>
    <row r="1747" spans="1:14">
      <c r="A1747" t="s">
        <v>1751</v>
      </c>
      <c r="B1747" s="4">
        <v>44979</v>
      </c>
      <c r="C1747" t="s">
        <v>7980</v>
      </c>
      <c r="D1747" t="str">
        <f>VLOOKUP(Sales_Data!$C1747,tbl_Customers[],2,FALSE)</f>
        <v>Customer_906</v>
      </c>
      <c r="E1747" t="str">
        <f>VLOOKUP(tbl_Sales[[#This Row],[Customer_ID]],tbl_Customers[],5,0)</f>
        <v>North</v>
      </c>
      <c r="F1747" t="s">
        <v>8531</v>
      </c>
      <c r="G1747" t="str">
        <f>VLOOKUP(Sales_Data!$F1747,tbl_Products[],2,FALSE)</f>
        <v>Product_36</v>
      </c>
      <c r="H1747" t="str">
        <f>VLOOKUP(tbl_Sales[[#This Row],[Product_ID]],tbl_Products[],3,0)</f>
        <v>Home Goods</v>
      </c>
      <c r="I1747">
        <v>2</v>
      </c>
      <c r="J1747" s="10">
        <f>VLOOKUP(tbl_Sales[[#This Row],[Product_ID]],tbl_Products[],4,0)</f>
        <v>32.54</v>
      </c>
      <c r="K1747" s="6">
        <v>21.85</v>
      </c>
      <c r="L1747" s="6">
        <f>tbl_Sales[[#This Row],[Price_per_Unit]]*tbl_Sales[[#This Row],[Quantity]]</f>
        <v>43.7</v>
      </c>
      <c r="M1747" s="6">
        <f>tbl_Sales[[#This Row],[Cost_per_Unit]]*tbl_Sales[[#This Row],[Quantity]]</f>
        <v>65.08</v>
      </c>
      <c r="N1747" s="6">
        <f>tbl_Sales[[#This Row],[Sales]]-tbl_Sales[[#This Row],[Total_Cost]]</f>
        <v>-21.379999999999995</v>
      </c>
    </row>
    <row r="1748" spans="1:14">
      <c r="A1748" t="s">
        <v>1752</v>
      </c>
      <c r="B1748" s="4">
        <v>45001</v>
      </c>
      <c r="C1748" t="s">
        <v>7579</v>
      </c>
      <c r="D1748" t="str">
        <f>VLOOKUP(Sales_Data!$C1748,tbl_Customers[],2,FALSE)</f>
        <v>Customer_1224</v>
      </c>
      <c r="E1748" t="str">
        <f>VLOOKUP(tbl_Sales[[#This Row],[Customer_ID]],tbl_Customers[],5,0)</f>
        <v>South</v>
      </c>
      <c r="F1748" t="s">
        <v>8509</v>
      </c>
      <c r="G1748" t="str">
        <f>VLOOKUP(Sales_Data!$F1748,tbl_Products[],2,FALSE)</f>
        <v>Product_45</v>
      </c>
      <c r="H1748" t="str">
        <f>VLOOKUP(tbl_Sales[[#This Row],[Product_ID]],tbl_Products[],3,0)</f>
        <v>Home Goods</v>
      </c>
      <c r="I1748">
        <v>7</v>
      </c>
      <c r="J1748" s="10">
        <f>VLOOKUP(tbl_Sales[[#This Row],[Product_ID]],tbl_Products[],4,0)</f>
        <v>47.88</v>
      </c>
      <c r="K1748" s="6">
        <v>15.65</v>
      </c>
      <c r="L1748" s="6">
        <f>tbl_Sales[[#This Row],[Price_per_Unit]]*tbl_Sales[[#This Row],[Quantity]]</f>
        <v>109.55</v>
      </c>
      <c r="M1748" s="6">
        <f>tbl_Sales[[#This Row],[Cost_per_Unit]]*tbl_Sales[[#This Row],[Quantity]]</f>
        <v>335.16</v>
      </c>
      <c r="N1748" s="6">
        <f>tbl_Sales[[#This Row],[Sales]]-tbl_Sales[[#This Row],[Total_Cost]]</f>
        <v>-225.61</v>
      </c>
    </row>
    <row r="1749" spans="1:14">
      <c r="A1749" t="s">
        <v>1753</v>
      </c>
      <c r="B1749" s="4">
        <v>45058</v>
      </c>
      <c r="C1749" t="s">
        <v>7556</v>
      </c>
      <c r="D1749" t="str">
        <f>VLOOKUP(Sales_Data!$C1749,tbl_Customers[],2,FALSE)</f>
        <v>Customer_1072</v>
      </c>
      <c r="E1749" t="str">
        <f>VLOOKUP(tbl_Sales[[#This Row],[Customer_ID]],tbl_Customers[],5,0)</f>
        <v>South</v>
      </c>
      <c r="F1749" t="s">
        <v>8513</v>
      </c>
      <c r="G1749" t="str">
        <f>VLOOKUP(Sales_Data!$F1749,tbl_Products[],2,FALSE)</f>
        <v>Product_59</v>
      </c>
      <c r="H1749" t="str">
        <f>VLOOKUP(tbl_Sales[[#This Row],[Product_ID]],tbl_Products[],3,0)</f>
        <v>Home Goods</v>
      </c>
      <c r="I1749">
        <v>6</v>
      </c>
      <c r="J1749" s="10">
        <f>VLOOKUP(tbl_Sales[[#This Row],[Product_ID]],tbl_Products[],4,0)</f>
        <v>40.85</v>
      </c>
      <c r="K1749" s="6">
        <v>54.76</v>
      </c>
      <c r="L1749" s="6">
        <f>tbl_Sales[[#This Row],[Price_per_Unit]]*tbl_Sales[[#This Row],[Quantity]]</f>
        <v>328.56</v>
      </c>
      <c r="M1749" s="6">
        <f>tbl_Sales[[#This Row],[Cost_per_Unit]]*tbl_Sales[[#This Row],[Quantity]]</f>
        <v>245.10000000000002</v>
      </c>
      <c r="N1749" s="6">
        <f>tbl_Sales[[#This Row],[Sales]]-tbl_Sales[[#This Row],[Total_Cost]]</f>
        <v>83.45999999999998</v>
      </c>
    </row>
    <row r="1750" spans="1:14">
      <c r="A1750" t="s">
        <v>1754</v>
      </c>
      <c r="B1750" s="4">
        <v>45028</v>
      </c>
      <c r="C1750" t="s">
        <v>7438</v>
      </c>
      <c r="D1750" t="str">
        <f>VLOOKUP(Sales_Data!$C1750,tbl_Customers[],2,FALSE)</f>
        <v>Customer_701</v>
      </c>
      <c r="E1750" t="str">
        <f>VLOOKUP(tbl_Sales[[#This Row],[Customer_ID]],tbl_Customers[],5,0)</f>
        <v>East</v>
      </c>
      <c r="F1750" t="s">
        <v>8523</v>
      </c>
      <c r="G1750" t="str">
        <f>VLOOKUP(Sales_Data!$F1750,tbl_Products[],2,FALSE)</f>
        <v>Product_32</v>
      </c>
      <c r="H1750" t="str">
        <f>VLOOKUP(tbl_Sales[[#This Row],[Product_ID]],tbl_Products[],3,0)</f>
        <v>Home Goods</v>
      </c>
      <c r="I1750">
        <v>5</v>
      </c>
      <c r="J1750" s="10">
        <f>VLOOKUP(tbl_Sales[[#This Row],[Product_ID]],tbl_Products[],4,0)</f>
        <v>24.03</v>
      </c>
      <c r="K1750" s="6">
        <v>55.29</v>
      </c>
      <c r="L1750" s="6">
        <f>tbl_Sales[[#This Row],[Price_per_Unit]]*tbl_Sales[[#This Row],[Quantity]]</f>
        <v>276.45</v>
      </c>
      <c r="M1750" s="6">
        <f>tbl_Sales[[#This Row],[Cost_per_Unit]]*tbl_Sales[[#This Row],[Quantity]]</f>
        <v>120.15</v>
      </c>
      <c r="N1750" s="6">
        <f>tbl_Sales[[#This Row],[Sales]]-tbl_Sales[[#This Row],[Total_Cost]]</f>
        <v>156.29999999999998</v>
      </c>
    </row>
    <row r="1751" spans="1:14">
      <c r="A1751" t="s">
        <v>1755</v>
      </c>
      <c r="B1751" s="4">
        <v>45015</v>
      </c>
      <c r="C1751" t="s">
        <v>7769</v>
      </c>
      <c r="D1751" t="str">
        <f>VLOOKUP(Sales_Data!$C1751,tbl_Customers[],2,FALSE)</f>
        <v>Customer_353</v>
      </c>
      <c r="E1751" t="str">
        <f>VLOOKUP(tbl_Sales[[#This Row],[Customer_ID]],tbl_Customers[],5,0)</f>
        <v>South</v>
      </c>
      <c r="F1751" t="s">
        <v>8500</v>
      </c>
      <c r="G1751" t="str">
        <f>VLOOKUP(Sales_Data!$F1751,tbl_Products[],2,FALSE)</f>
        <v>Product_68</v>
      </c>
      <c r="H1751" t="str">
        <f>VLOOKUP(tbl_Sales[[#This Row],[Product_ID]],tbl_Products[],3,0)</f>
        <v>Home Goods</v>
      </c>
      <c r="I1751">
        <v>9</v>
      </c>
      <c r="J1751" s="10">
        <f>VLOOKUP(tbl_Sales[[#This Row],[Product_ID]],tbl_Products[],4,0)</f>
        <v>17.45</v>
      </c>
      <c r="K1751" s="6">
        <v>97.2</v>
      </c>
      <c r="L1751" s="6">
        <f>tbl_Sales[[#This Row],[Price_per_Unit]]*tbl_Sales[[#This Row],[Quantity]]</f>
        <v>874.80000000000007</v>
      </c>
      <c r="M1751" s="6">
        <f>tbl_Sales[[#This Row],[Cost_per_Unit]]*tbl_Sales[[#This Row],[Quantity]]</f>
        <v>157.04999999999998</v>
      </c>
      <c r="N1751" s="6">
        <f>tbl_Sales[[#This Row],[Sales]]-tbl_Sales[[#This Row],[Total_Cost]]</f>
        <v>717.75000000000011</v>
      </c>
    </row>
    <row r="1752" spans="1:14">
      <c r="A1752" t="s">
        <v>1756</v>
      </c>
      <c r="B1752" s="4">
        <v>45235</v>
      </c>
      <c r="C1752" t="s">
        <v>7279</v>
      </c>
      <c r="D1752" t="str">
        <f>VLOOKUP(Sales_Data!$C1752,tbl_Customers[],2,FALSE)</f>
        <v>Customer_1454</v>
      </c>
      <c r="E1752" t="str">
        <f>VLOOKUP(tbl_Sales[[#This Row],[Customer_ID]],tbl_Customers[],5,0)</f>
        <v>North</v>
      </c>
      <c r="F1752" t="s">
        <v>8497</v>
      </c>
      <c r="G1752" t="str">
        <f>VLOOKUP(Sales_Data!$F1752,tbl_Products[],2,FALSE)</f>
        <v>Product_73</v>
      </c>
      <c r="H1752" t="str">
        <f>VLOOKUP(tbl_Sales[[#This Row],[Product_ID]],tbl_Products[],3,0)</f>
        <v>Apparel</v>
      </c>
      <c r="I1752">
        <v>1</v>
      </c>
      <c r="J1752" s="10">
        <f>VLOOKUP(tbl_Sales[[#This Row],[Product_ID]],tbl_Products[],4,0)</f>
        <v>1.21</v>
      </c>
      <c r="K1752" s="6">
        <v>73.75</v>
      </c>
      <c r="L1752" s="6">
        <f>tbl_Sales[[#This Row],[Price_per_Unit]]*tbl_Sales[[#This Row],[Quantity]]</f>
        <v>73.75</v>
      </c>
      <c r="M1752" s="6">
        <f>tbl_Sales[[#This Row],[Cost_per_Unit]]*tbl_Sales[[#This Row],[Quantity]]</f>
        <v>1.21</v>
      </c>
      <c r="N1752" s="6">
        <f>tbl_Sales[[#This Row],[Sales]]-tbl_Sales[[#This Row],[Total_Cost]]</f>
        <v>72.540000000000006</v>
      </c>
    </row>
    <row r="1753" spans="1:14">
      <c r="A1753" t="s">
        <v>1757</v>
      </c>
      <c r="B1753" s="4">
        <v>45005</v>
      </c>
      <c r="C1753" t="s">
        <v>7007</v>
      </c>
      <c r="D1753" t="str">
        <f>VLOOKUP(Sales_Data!$C1753,tbl_Customers[],2,FALSE)</f>
        <v>Customer_624</v>
      </c>
      <c r="E1753" t="str">
        <f>VLOOKUP(tbl_Sales[[#This Row],[Customer_ID]],tbl_Customers[],5,0)</f>
        <v>South</v>
      </c>
      <c r="F1753" t="s">
        <v>8513</v>
      </c>
      <c r="G1753" t="str">
        <f>VLOOKUP(Sales_Data!$F1753,tbl_Products[],2,FALSE)</f>
        <v>Product_59</v>
      </c>
      <c r="H1753" t="str">
        <f>VLOOKUP(tbl_Sales[[#This Row],[Product_ID]],tbl_Products[],3,0)</f>
        <v>Home Goods</v>
      </c>
      <c r="I1753">
        <v>4</v>
      </c>
      <c r="J1753" s="10">
        <f>VLOOKUP(tbl_Sales[[#This Row],[Product_ID]],tbl_Products[],4,0)</f>
        <v>40.85</v>
      </c>
      <c r="K1753" s="6">
        <v>38.880000000000003</v>
      </c>
      <c r="L1753" s="6">
        <f>tbl_Sales[[#This Row],[Price_per_Unit]]*tbl_Sales[[#This Row],[Quantity]]</f>
        <v>155.52000000000001</v>
      </c>
      <c r="M1753" s="6">
        <f>tbl_Sales[[#This Row],[Cost_per_Unit]]*tbl_Sales[[#This Row],[Quantity]]</f>
        <v>163.4</v>
      </c>
      <c r="N1753" s="6">
        <f>tbl_Sales[[#This Row],[Sales]]-tbl_Sales[[#This Row],[Total_Cost]]</f>
        <v>-7.8799999999999955</v>
      </c>
    </row>
    <row r="1754" spans="1:14">
      <c r="A1754" t="s">
        <v>1758</v>
      </c>
      <c r="B1754" s="4">
        <v>45262</v>
      </c>
      <c r="C1754" t="s">
        <v>8024</v>
      </c>
      <c r="D1754" t="str">
        <f>VLOOKUP(Sales_Data!$C1754,tbl_Customers[],2,FALSE)</f>
        <v>Customer_59</v>
      </c>
      <c r="E1754" t="str">
        <f>VLOOKUP(tbl_Sales[[#This Row],[Customer_ID]],tbl_Customers[],5,0)</f>
        <v>North</v>
      </c>
      <c r="F1754" t="s">
        <v>8495</v>
      </c>
      <c r="G1754" t="str">
        <f>VLOOKUP(Sales_Data!$F1754,tbl_Products[],2,FALSE)</f>
        <v>Product_6</v>
      </c>
      <c r="H1754" t="str">
        <f>VLOOKUP(tbl_Sales[[#This Row],[Product_ID]],tbl_Products[],3,0)</f>
        <v>Apparel</v>
      </c>
      <c r="I1754">
        <v>1</v>
      </c>
      <c r="J1754" s="10">
        <f>VLOOKUP(tbl_Sales[[#This Row],[Product_ID]],tbl_Products[],4,0)</f>
        <v>33.65</v>
      </c>
      <c r="K1754" s="6">
        <v>58.61</v>
      </c>
      <c r="L1754" s="6">
        <f>tbl_Sales[[#This Row],[Price_per_Unit]]*tbl_Sales[[#This Row],[Quantity]]</f>
        <v>58.61</v>
      </c>
      <c r="M1754" s="6">
        <f>tbl_Sales[[#This Row],[Cost_per_Unit]]*tbl_Sales[[#This Row],[Quantity]]</f>
        <v>33.65</v>
      </c>
      <c r="N1754" s="6">
        <f>tbl_Sales[[#This Row],[Sales]]-tbl_Sales[[#This Row],[Total_Cost]]</f>
        <v>24.96</v>
      </c>
    </row>
    <row r="1755" spans="1:14">
      <c r="A1755" t="s">
        <v>1759</v>
      </c>
      <c r="B1755" s="4">
        <v>44965</v>
      </c>
      <c r="C1755" t="s">
        <v>7201</v>
      </c>
      <c r="D1755" t="str">
        <f>VLOOKUP(Sales_Data!$C1755,tbl_Customers[],2,FALSE)</f>
        <v>Customer_243</v>
      </c>
      <c r="E1755" t="str">
        <f>VLOOKUP(tbl_Sales[[#This Row],[Customer_ID]],tbl_Customers[],5,0)</f>
        <v>South</v>
      </c>
      <c r="F1755" t="s">
        <v>8566</v>
      </c>
      <c r="G1755" t="str">
        <f>VLOOKUP(Sales_Data!$F1755,tbl_Products[],2,FALSE)</f>
        <v>Product_10</v>
      </c>
      <c r="H1755" t="str">
        <f>VLOOKUP(tbl_Sales[[#This Row],[Product_ID]],tbl_Products[],3,0)</f>
        <v>Apparel</v>
      </c>
      <c r="I1755">
        <v>6</v>
      </c>
      <c r="J1755" s="10">
        <f>VLOOKUP(tbl_Sales[[#This Row],[Product_ID]],tbl_Products[],4,0)</f>
        <v>14.95</v>
      </c>
      <c r="K1755" s="6">
        <v>34.74</v>
      </c>
      <c r="L1755" s="6">
        <f>tbl_Sales[[#This Row],[Price_per_Unit]]*tbl_Sales[[#This Row],[Quantity]]</f>
        <v>208.44</v>
      </c>
      <c r="M1755" s="6">
        <f>tbl_Sales[[#This Row],[Cost_per_Unit]]*tbl_Sales[[#This Row],[Quantity]]</f>
        <v>89.699999999999989</v>
      </c>
      <c r="N1755" s="6">
        <f>tbl_Sales[[#This Row],[Sales]]-tbl_Sales[[#This Row],[Total_Cost]]</f>
        <v>118.74000000000001</v>
      </c>
    </row>
    <row r="1756" spans="1:14">
      <c r="A1756" t="s">
        <v>1760</v>
      </c>
      <c r="B1756" s="4">
        <v>45017</v>
      </c>
      <c r="C1756" t="s">
        <v>7873</v>
      </c>
      <c r="D1756" t="str">
        <f>VLOOKUP(Sales_Data!$C1756,tbl_Customers[],2,FALSE)</f>
        <v>Customer_456</v>
      </c>
      <c r="E1756" t="str">
        <f>VLOOKUP(tbl_Sales[[#This Row],[Customer_ID]],tbl_Customers[],5,0)</f>
        <v>West</v>
      </c>
      <c r="F1756" t="s">
        <v>8556</v>
      </c>
      <c r="G1756" t="str">
        <f>VLOOKUP(Sales_Data!$F1756,tbl_Products[],2,FALSE)</f>
        <v>Product_42</v>
      </c>
      <c r="H1756" t="str">
        <f>VLOOKUP(tbl_Sales[[#This Row],[Product_ID]],tbl_Products[],3,0)</f>
        <v>Electronics</v>
      </c>
      <c r="I1756">
        <v>1</v>
      </c>
      <c r="J1756" s="10">
        <f>VLOOKUP(tbl_Sales[[#This Row],[Product_ID]],tbl_Products[],4,0)</f>
        <v>28.03</v>
      </c>
      <c r="K1756" s="6">
        <v>40.85</v>
      </c>
      <c r="L1756" s="6">
        <f>tbl_Sales[[#This Row],[Price_per_Unit]]*tbl_Sales[[#This Row],[Quantity]]</f>
        <v>40.85</v>
      </c>
      <c r="M1756" s="6">
        <f>tbl_Sales[[#This Row],[Cost_per_Unit]]*tbl_Sales[[#This Row],[Quantity]]</f>
        <v>28.03</v>
      </c>
      <c r="N1756" s="6">
        <f>tbl_Sales[[#This Row],[Sales]]-tbl_Sales[[#This Row],[Total_Cost]]</f>
        <v>12.82</v>
      </c>
    </row>
    <row r="1757" spans="1:14">
      <c r="A1757" t="s">
        <v>1761</v>
      </c>
      <c r="B1757" s="4">
        <v>45248</v>
      </c>
      <c r="C1757" t="s">
        <v>8060</v>
      </c>
      <c r="D1757" t="str">
        <f>VLOOKUP(Sales_Data!$C1757,tbl_Customers[],2,FALSE)</f>
        <v>Customer_264</v>
      </c>
      <c r="E1757" t="str">
        <f>VLOOKUP(tbl_Sales[[#This Row],[Customer_ID]],tbl_Customers[],5,0)</f>
        <v>West</v>
      </c>
      <c r="F1757" t="s">
        <v>8562</v>
      </c>
      <c r="G1757" t="str">
        <f>VLOOKUP(Sales_Data!$F1757,tbl_Products[],2,FALSE)</f>
        <v>Product_48</v>
      </c>
      <c r="H1757" t="str">
        <f>VLOOKUP(tbl_Sales[[#This Row],[Product_ID]],tbl_Products[],3,0)</f>
        <v>Apparel</v>
      </c>
      <c r="I1757">
        <v>6</v>
      </c>
      <c r="J1757" s="10">
        <f>VLOOKUP(tbl_Sales[[#This Row],[Product_ID]],tbl_Products[],4,0)</f>
        <v>25.33</v>
      </c>
      <c r="K1757" s="6">
        <v>76.23</v>
      </c>
      <c r="L1757" s="6">
        <f>tbl_Sales[[#This Row],[Price_per_Unit]]*tbl_Sales[[#This Row],[Quantity]]</f>
        <v>457.38</v>
      </c>
      <c r="M1757" s="6">
        <f>tbl_Sales[[#This Row],[Cost_per_Unit]]*tbl_Sales[[#This Row],[Quantity]]</f>
        <v>151.97999999999999</v>
      </c>
      <c r="N1757" s="6">
        <f>tbl_Sales[[#This Row],[Sales]]-tbl_Sales[[#This Row],[Total_Cost]]</f>
        <v>305.39999999999998</v>
      </c>
    </row>
    <row r="1758" spans="1:14">
      <c r="A1758" t="s">
        <v>1762</v>
      </c>
      <c r="B1758" s="4">
        <v>45179</v>
      </c>
      <c r="C1758" t="s">
        <v>7433</v>
      </c>
      <c r="D1758" t="str">
        <f>VLOOKUP(Sales_Data!$C1758,tbl_Customers[],2,FALSE)</f>
        <v>Customer_1422</v>
      </c>
      <c r="E1758" t="str">
        <f>VLOOKUP(tbl_Sales[[#This Row],[Customer_ID]],tbl_Customers[],5,0)</f>
        <v>West</v>
      </c>
      <c r="F1758" t="s">
        <v>8552</v>
      </c>
      <c r="G1758" t="str">
        <f>VLOOKUP(Sales_Data!$F1758,tbl_Products[],2,FALSE)</f>
        <v>Product_5</v>
      </c>
      <c r="H1758" t="str">
        <f>VLOOKUP(tbl_Sales[[#This Row],[Product_ID]],tbl_Products[],3,0)</f>
        <v>Health</v>
      </c>
      <c r="I1758">
        <v>6</v>
      </c>
      <c r="J1758" s="10">
        <f>VLOOKUP(tbl_Sales[[#This Row],[Product_ID]],tbl_Products[],4,0)</f>
        <v>35.39</v>
      </c>
      <c r="K1758" s="6">
        <v>70.19</v>
      </c>
      <c r="L1758" s="6">
        <f>tbl_Sales[[#This Row],[Price_per_Unit]]*tbl_Sales[[#This Row],[Quantity]]</f>
        <v>421.14</v>
      </c>
      <c r="M1758" s="6">
        <f>tbl_Sales[[#This Row],[Cost_per_Unit]]*tbl_Sales[[#This Row],[Quantity]]</f>
        <v>212.34</v>
      </c>
      <c r="N1758" s="6">
        <f>tbl_Sales[[#This Row],[Sales]]-tbl_Sales[[#This Row],[Total_Cost]]</f>
        <v>208.79999999999998</v>
      </c>
    </row>
    <row r="1759" spans="1:14">
      <c r="A1759" t="s">
        <v>1763</v>
      </c>
      <c r="B1759" s="4">
        <v>45164</v>
      </c>
      <c r="C1759" t="s">
        <v>7017</v>
      </c>
      <c r="D1759" t="str">
        <f>VLOOKUP(Sales_Data!$C1759,tbl_Customers[],2,FALSE)</f>
        <v>Customer_292</v>
      </c>
      <c r="E1759" t="str">
        <f>VLOOKUP(tbl_Sales[[#This Row],[Customer_ID]],tbl_Customers[],5,0)</f>
        <v>West</v>
      </c>
      <c r="F1759" t="s">
        <v>8503</v>
      </c>
      <c r="G1759" t="str">
        <f>VLOOKUP(Sales_Data!$F1759,tbl_Products[],2,FALSE)</f>
        <v>Product_19</v>
      </c>
      <c r="H1759" t="str">
        <f>VLOOKUP(tbl_Sales[[#This Row],[Product_ID]],tbl_Products[],3,0)</f>
        <v>Apparel</v>
      </c>
      <c r="I1759">
        <v>7</v>
      </c>
      <c r="J1759" s="10">
        <f>VLOOKUP(tbl_Sales[[#This Row],[Product_ID]],tbl_Products[],4,0)</f>
        <v>41.78</v>
      </c>
      <c r="K1759" s="6">
        <v>55.84</v>
      </c>
      <c r="L1759" s="6">
        <f>tbl_Sales[[#This Row],[Price_per_Unit]]*tbl_Sales[[#This Row],[Quantity]]</f>
        <v>390.88</v>
      </c>
      <c r="M1759" s="6">
        <f>tbl_Sales[[#This Row],[Cost_per_Unit]]*tbl_Sales[[#This Row],[Quantity]]</f>
        <v>292.46000000000004</v>
      </c>
      <c r="N1759" s="6">
        <f>tbl_Sales[[#This Row],[Sales]]-tbl_Sales[[#This Row],[Total_Cost]]</f>
        <v>98.419999999999959</v>
      </c>
    </row>
    <row r="1760" spans="1:14">
      <c r="A1760" t="s">
        <v>1764</v>
      </c>
      <c r="B1760" s="4">
        <v>45215</v>
      </c>
      <c r="C1760" t="s">
        <v>8044</v>
      </c>
      <c r="D1760" t="str">
        <f>VLOOKUP(Sales_Data!$C1760,tbl_Customers[],2,FALSE)</f>
        <v>Customer_1410</v>
      </c>
      <c r="E1760" t="str">
        <f>VLOOKUP(tbl_Sales[[#This Row],[Customer_ID]],tbl_Customers[],5,0)</f>
        <v>East</v>
      </c>
      <c r="F1760" t="s">
        <v>8504</v>
      </c>
      <c r="G1760" t="str">
        <f>VLOOKUP(Sales_Data!$F1760,tbl_Products[],2,FALSE)</f>
        <v>Product_13</v>
      </c>
      <c r="H1760" t="str">
        <f>VLOOKUP(tbl_Sales[[#This Row],[Product_ID]],tbl_Products[],3,0)</f>
        <v>Toys</v>
      </c>
      <c r="I1760">
        <v>6</v>
      </c>
      <c r="J1760" s="10">
        <f>VLOOKUP(tbl_Sales[[#This Row],[Product_ID]],tbl_Products[],4,0)</f>
        <v>45.97</v>
      </c>
      <c r="K1760" s="6">
        <v>7.67</v>
      </c>
      <c r="L1760" s="6">
        <f>tbl_Sales[[#This Row],[Price_per_Unit]]*tbl_Sales[[#This Row],[Quantity]]</f>
        <v>46.019999999999996</v>
      </c>
      <c r="M1760" s="6">
        <f>tbl_Sales[[#This Row],[Cost_per_Unit]]*tbl_Sales[[#This Row],[Quantity]]</f>
        <v>275.82</v>
      </c>
      <c r="N1760" s="6">
        <f>tbl_Sales[[#This Row],[Sales]]-tbl_Sales[[#This Row],[Total_Cost]]</f>
        <v>-229.8</v>
      </c>
    </row>
    <row r="1761" spans="1:14">
      <c r="A1761" t="s">
        <v>1765</v>
      </c>
      <c r="B1761" s="4">
        <v>45223</v>
      </c>
      <c r="C1761" t="s">
        <v>7959</v>
      </c>
      <c r="D1761" t="str">
        <f>VLOOKUP(Sales_Data!$C1761,tbl_Customers[],2,FALSE)</f>
        <v>Customer_465</v>
      </c>
      <c r="E1761" t="str">
        <f>VLOOKUP(tbl_Sales[[#This Row],[Customer_ID]],tbl_Customers[],5,0)</f>
        <v>East</v>
      </c>
      <c r="F1761" t="s">
        <v>8529</v>
      </c>
      <c r="G1761" t="str">
        <f>VLOOKUP(Sales_Data!$F1761,tbl_Products[],2,FALSE)</f>
        <v>Product_49</v>
      </c>
      <c r="H1761" t="str">
        <f>VLOOKUP(tbl_Sales[[#This Row],[Product_ID]],tbl_Products[],3,0)</f>
        <v>Toys</v>
      </c>
      <c r="I1761">
        <v>1</v>
      </c>
      <c r="J1761" s="10">
        <f>VLOOKUP(tbl_Sales[[#This Row],[Product_ID]],tbl_Products[],4,0)</f>
        <v>44.18</v>
      </c>
      <c r="K1761" s="6">
        <v>94.04</v>
      </c>
      <c r="L1761" s="6">
        <f>tbl_Sales[[#This Row],[Price_per_Unit]]*tbl_Sales[[#This Row],[Quantity]]</f>
        <v>94.04</v>
      </c>
      <c r="M1761" s="6">
        <f>tbl_Sales[[#This Row],[Cost_per_Unit]]*tbl_Sales[[#This Row],[Quantity]]</f>
        <v>44.18</v>
      </c>
      <c r="N1761" s="6">
        <f>tbl_Sales[[#This Row],[Sales]]-tbl_Sales[[#This Row],[Total_Cost]]</f>
        <v>49.860000000000007</v>
      </c>
    </row>
    <row r="1762" spans="1:14">
      <c r="A1762" t="s">
        <v>1766</v>
      </c>
      <c r="B1762" s="4">
        <v>45156</v>
      </c>
      <c r="C1762" t="s">
        <v>7771</v>
      </c>
      <c r="D1762" t="str">
        <f>VLOOKUP(Sales_Data!$C1762,tbl_Customers[],2,FALSE)</f>
        <v>Customer_630</v>
      </c>
      <c r="E1762" t="str">
        <f>VLOOKUP(tbl_Sales[[#This Row],[Customer_ID]],tbl_Customers[],5,0)</f>
        <v>East</v>
      </c>
      <c r="F1762" t="s">
        <v>8561</v>
      </c>
      <c r="G1762" t="str">
        <f>VLOOKUP(Sales_Data!$F1762,tbl_Products[],2,FALSE)</f>
        <v>Product_66</v>
      </c>
      <c r="H1762" t="str">
        <f>VLOOKUP(tbl_Sales[[#This Row],[Product_ID]],tbl_Products[],3,0)</f>
        <v>Health</v>
      </c>
      <c r="I1762">
        <v>5</v>
      </c>
      <c r="J1762" s="10">
        <f>VLOOKUP(tbl_Sales[[#This Row],[Product_ID]],tbl_Products[],4,0)</f>
        <v>1.38</v>
      </c>
      <c r="K1762" s="6">
        <v>49.05</v>
      </c>
      <c r="L1762" s="6">
        <f>tbl_Sales[[#This Row],[Price_per_Unit]]*tbl_Sales[[#This Row],[Quantity]]</f>
        <v>245.25</v>
      </c>
      <c r="M1762" s="6">
        <f>tbl_Sales[[#This Row],[Cost_per_Unit]]*tbl_Sales[[#This Row],[Quantity]]</f>
        <v>6.8999999999999995</v>
      </c>
      <c r="N1762" s="6">
        <f>tbl_Sales[[#This Row],[Sales]]-tbl_Sales[[#This Row],[Total_Cost]]</f>
        <v>238.35</v>
      </c>
    </row>
    <row r="1763" spans="1:14">
      <c r="A1763" t="s">
        <v>1767</v>
      </c>
      <c r="B1763" s="4">
        <v>45275</v>
      </c>
      <c r="C1763" t="s">
        <v>8061</v>
      </c>
      <c r="D1763" t="str">
        <f>VLOOKUP(Sales_Data!$C1763,tbl_Customers[],2,FALSE)</f>
        <v>Customer_257</v>
      </c>
      <c r="E1763" t="str">
        <f>VLOOKUP(tbl_Sales[[#This Row],[Customer_ID]],tbl_Customers[],5,0)</f>
        <v>South</v>
      </c>
      <c r="F1763" t="s">
        <v>8551</v>
      </c>
      <c r="G1763" t="str">
        <f>VLOOKUP(Sales_Data!$F1763,tbl_Products[],2,FALSE)</f>
        <v>Product_11</v>
      </c>
      <c r="H1763" t="str">
        <f>VLOOKUP(tbl_Sales[[#This Row],[Product_ID]],tbl_Products[],3,0)</f>
        <v>Health</v>
      </c>
      <c r="I1763">
        <v>3</v>
      </c>
      <c r="J1763" s="10">
        <f>VLOOKUP(tbl_Sales[[#This Row],[Product_ID]],tbl_Products[],4,0)</f>
        <v>11.76</v>
      </c>
      <c r="K1763" s="6">
        <v>74.180000000000007</v>
      </c>
      <c r="L1763" s="6">
        <f>tbl_Sales[[#This Row],[Price_per_Unit]]*tbl_Sales[[#This Row],[Quantity]]</f>
        <v>222.54000000000002</v>
      </c>
      <c r="M1763" s="6">
        <f>tbl_Sales[[#This Row],[Cost_per_Unit]]*tbl_Sales[[#This Row],[Quantity]]</f>
        <v>35.28</v>
      </c>
      <c r="N1763" s="6">
        <f>tbl_Sales[[#This Row],[Sales]]-tbl_Sales[[#This Row],[Total_Cost]]</f>
        <v>187.26000000000002</v>
      </c>
    </row>
    <row r="1764" spans="1:14">
      <c r="A1764" t="s">
        <v>1768</v>
      </c>
      <c r="B1764" s="4">
        <v>45216</v>
      </c>
      <c r="C1764" t="s">
        <v>7166</v>
      </c>
      <c r="D1764" t="str">
        <f>VLOOKUP(Sales_Data!$C1764,tbl_Customers[],2,FALSE)</f>
        <v>Customer_430</v>
      </c>
      <c r="E1764" t="str">
        <f>VLOOKUP(tbl_Sales[[#This Row],[Customer_ID]],tbl_Customers[],5,0)</f>
        <v>West</v>
      </c>
      <c r="F1764" t="s">
        <v>8538</v>
      </c>
      <c r="G1764" t="str">
        <f>VLOOKUP(Sales_Data!$F1764,tbl_Products[],2,FALSE)</f>
        <v>Product_44</v>
      </c>
      <c r="H1764" t="str">
        <f>VLOOKUP(tbl_Sales[[#This Row],[Product_ID]],tbl_Products[],3,0)</f>
        <v>Electronics</v>
      </c>
      <c r="I1764">
        <v>6</v>
      </c>
      <c r="J1764" s="10">
        <f>VLOOKUP(tbl_Sales[[#This Row],[Product_ID]],tbl_Products[],4,0)</f>
        <v>39.729999999999997</v>
      </c>
      <c r="K1764" s="6">
        <v>6.43</v>
      </c>
      <c r="L1764" s="6">
        <f>tbl_Sales[[#This Row],[Price_per_Unit]]*tbl_Sales[[#This Row],[Quantity]]</f>
        <v>38.58</v>
      </c>
      <c r="M1764" s="6">
        <f>tbl_Sales[[#This Row],[Cost_per_Unit]]*tbl_Sales[[#This Row],[Quantity]]</f>
        <v>238.38</v>
      </c>
      <c r="N1764" s="6">
        <f>tbl_Sales[[#This Row],[Sales]]-tbl_Sales[[#This Row],[Total_Cost]]</f>
        <v>-199.8</v>
      </c>
    </row>
    <row r="1765" spans="1:14">
      <c r="A1765" t="s">
        <v>1769</v>
      </c>
      <c r="B1765" s="4">
        <v>45256</v>
      </c>
      <c r="C1765" t="s">
        <v>7362</v>
      </c>
      <c r="D1765" t="str">
        <f>VLOOKUP(Sales_Data!$C1765,tbl_Customers[],2,FALSE)</f>
        <v>Customer_267</v>
      </c>
      <c r="E1765" t="str">
        <f>VLOOKUP(tbl_Sales[[#This Row],[Customer_ID]],tbl_Customers[],5,0)</f>
        <v>North</v>
      </c>
      <c r="F1765" t="s">
        <v>8505</v>
      </c>
      <c r="G1765" t="str">
        <f>VLOOKUP(Sales_Data!$F1765,tbl_Products[],2,FALSE)</f>
        <v>Product_39</v>
      </c>
      <c r="H1765" t="str">
        <f>VLOOKUP(tbl_Sales[[#This Row],[Product_ID]],tbl_Products[],3,0)</f>
        <v>Toys</v>
      </c>
      <c r="I1765">
        <v>9</v>
      </c>
      <c r="J1765" s="10">
        <f>VLOOKUP(tbl_Sales[[#This Row],[Product_ID]],tbl_Products[],4,0)</f>
        <v>32.950000000000003</v>
      </c>
      <c r="K1765" s="6">
        <v>25.38</v>
      </c>
      <c r="L1765" s="6">
        <f>tbl_Sales[[#This Row],[Price_per_Unit]]*tbl_Sales[[#This Row],[Quantity]]</f>
        <v>228.42</v>
      </c>
      <c r="M1765" s="6">
        <f>tbl_Sales[[#This Row],[Cost_per_Unit]]*tbl_Sales[[#This Row],[Quantity]]</f>
        <v>296.55</v>
      </c>
      <c r="N1765" s="6">
        <f>tbl_Sales[[#This Row],[Sales]]-tbl_Sales[[#This Row],[Total_Cost]]</f>
        <v>-68.130000000000024</v>
      </c>
    </row>
    <row r="1766" spans="1:14">
      <c r="A1766" t="s">
        <v>1770</v>
      </c>
      <c r="B1766" s="4">
        <v>45252</v>
      </c>
      <c r="C1766" t="s">
        <v>7382</v>
      </c>
      <c r="D1766" t="str">
        <f>VLOOKUP(Sales_Data!$C1766,tbl_Customers[],2,FALSE)</f>
        <v>Customer_161</v>
      </c>
      <c r="E1766" t="str">
        <f>VLOOKUP(tbl_Sales[[#This Row],[Customer_ID]],tbl_Customers[],5,0)</f>
        <v>North</v>
      </c>
      <c r="F1766" t="s">
        <v>8554</v>
      </c>
      <c r="G1766" t="str">
        <f>VLOOKUP(Sales_Data!$F1766,tbl_Products[],2,FALSE)</f>
        <v>Product_55</v>
      </c>
      <c r="H1766" t="str">
        <f>VLOOKUP(tbl_Sales[[#This Row],[Product_ID]],tbl_Products[],3,0)</f>
        <v>Apparel</v>
      </c>
      <c r="I1766">
        <v>6</v>
      </c>
      <c r="J1766" s="10">
        <f>VLOOKUP(tbl_Sales[[#This Row],[Product_ID]],tbl_Products[],4,0)</f>
        <v>36.08</v>
      </c>
      <c r="K1766" s="6">
        <v>69.28</v>
      </c>
      <c r="L1766" s="6">
        <f>tbl_Sales[[#This Row],[Price_per_Unit]]*tbl_Sales[[#This Row],[Quantity]]</f>
        <v>415.68</v>
      </c>
      <c r="M1766" s="6">
        <f>tbl_Sales[[#This Row],[Cost_per_Unit]]*tbl_Sales[[#This Row],[Quantity]]</f>
        <v>216.48</v>
      </c>
      <c r="N1766" s="6">
        <f>tbl_Sales[[#This Row],[Sales]]-tbl_Sales[[#This Row],[Total_Cost]]</f>
        <v>199.20000000000002</v>
      </c>
    </row>
    <row r="1767" spans="1:14">
      <c r="A1767" t="s">
        <v>1771</v>
      </c>
      <c r="B1767" s="4">
        <v>45246</v>
      </c>
      <c r="C1767" t="s">
        <v>8062</v>
      </c>
      <c r="D1767" t="str">
        <f>VLOOKUP(Sales_Data!$C1767,tbl_Customers[],2,FALSE)</f>
        <v>Customer_871</v>
      </c>
      <c r="E1767" t="str">
        <f>VLOOKUP(tbl_Sales[[#This Row],[Customer_ID]],tbl_Customers[],5,0)</f>
        <v>North</v>
      </c>
      <c r="F1767" t="s">
        <v>8555</v>
      </c>
      <c r="G1767" t="str">
        <f>VLOOKUP(Sales_Data!$F1767,tbl_Products[],2,FALSE)</f>
        <v>Product_52</v>
      </c>
      <c r="H1767" t="str">
        <f>VLOOKUP(tbl_Sales[[#This Row],[Product_ID]],tbl_Products[],3,0)</f>
        <v>Toys</v>
      </c>
      <c r="I1767">
        <v>3</v>
      </c>
      <c r="J1767" s="10">
        <f>VLOOKUP(tbl_Sales[[#This Row],[Product_ID]],tbl_Products[],4,0)</f>
        <v>46.58</v>
      </c>
      <c r="K1767" s="6">
        <v>12.89</v>
      </c>
      <c r="L1767" s="6">
        <f>tbl_Sales[[#This Row],[Price_per_Unit]]*tbl_Sales[[#This Row],[Quantity]]</f>
        <v>38.67</v>
      </c>
      <c r="M1767" s="6">
        <f>tbl_Sales[[#This Row],[Cost_per_Unit]]*tbl_Sales[[#This Row],[Quantity]]</f>
        <v>139.74</v>
      </c>
      <c r="N1767" s="6">
        <f>tbl_Sales[[#This Row],[Sales]]-tbl_Sales[[#This Row],[Total_Cost]]</f>
        <v>-101.07000000000001</v>
      </c>
    </row>
    <row r="1768" spans="1:14">
      <c r="A1768" t="s">
        <v>1772</v>
      </c>
      <c r="B1768" s="4">
        <v>45092</v>
      </c>
      <c r="C1768" t="s">
        <v>7550</v>
      </c>
      <c r="D1768" t="str">
        <f>VLOOKUP(Sales_Data!$C1768,tbl_Customers[],2,FALSE)</f>
        <v>Customer_1415</v>
      </c>
      <c r="E1768" t="str">
        <f>VLOOKUP(tbl_Sales[[#This Row],[Customer_ID]],tbl_Customers[],5,0)</f>
        <v>East</v>
      </c>
      <c r="F1768" t="s">
        <v>8496</v>
      </c>
      <c r="G1768" t="str">
        <f>VLOOKUP(Sales_Data!$F1768,tbl_Products[],2,FALSE)</f>
        <v>Product_3</v>
      </c>
      <c r="H1768" t="str">
        <f>VLOOKUP(tbl_Sales[[#This Row],[Product_ID]],tbl_Products[],3,0)</f>
        <v>Health</v>
      </c>
      <c r="I1768">
        <v>6</v>
      </c>
      <c r="J1768" s="10">
        <f>VLOOKUP(tbl_Sales[[#This Row],[Product_ID]],tbl_Products[],4,0)</f>
        <v>28.91</v>
      </c>
      <c r="K1768" s="6">
        <v>87.11</v>
      </c>
      <c r="L1768" s="6">
        <f>tbl_Sales[[#This Row],[Price_per_Unit]]*tbl_Sales[[#This Row],[Quantity]]</f>
        <v>522.66</v>
      </c>
      <c r="M1768" s="6">
        <f>tbl_Sales[[#This Row],[Cost_per_Unit]]*tbl_Sales[[#This Row],[Quantity]]</f>
        <v>173.46</v>
      </c>
      <c r="N1768" s="6">
        <f>tbl_Sales[[#This Row],[Sales]]-tbl_Sales[[#This Row],[Total_Cost]]</f>
        <v>349.19999999999993</v>
      </c>
    </row>
    <row r="1769" spans="1:14">
      <c r="A1769" t="s">
        <v>1773</v>
      </c>
      <c r="B1769" s="4">
        <v>45248</v>
      </c>
      <c r="C1769" t="s">
        <v>7602</v>
      </c>
      <c r="D1769" t="str">
        <f>VLOOKUP(Sales_Data!$C1769,tbl_Customers[],2,FALSE)</f>
        <v>Customer_229</v>
      </c>
      <c r="E1769" t="str">
        <f>VLOOKUP(tbl_Sales[[#This Row],[Customer_ID]],tbl_Customers[],5,0)</f>
        <v>North</v>
      </c>
      <c r="F1769" t="s">
        <v>8558</v>
      </c>
      <c r="G1769" t="str">
        <f>VLOOKUP(Sales_Data!$F1769,tbl_Products[],2,FALSE)</f>
        <v>Product_24</v>
      </c>
      <c r="H1769" t="str">
        <f>VLOOKUP(tbl_Sales[[#This Row],[Product_ID]],tbl_Products[],3,0)</f>
        <v>Apparel</v>
      </c>
      <c r="I1769">
        <v>1</v>
      </c>
      <c r="J1769" s="10">
        <f>VLOOKUP(tbl_Sales[[#This Row],[Product_ID]],tbl_Products[],4,0)</f>
        <v>47.62</v>
      </c>
      <c r="K1769" s="6">
        <v>37.17</v>
      </c>
      <c r="L1769" s="6">
        <f>tbl_Sales[[#This Row],[Price_per_Unit]]*tbl_Sales[[#This Row],[Quantity]]</f>
        <v>37.17</v>
      </c>
      <c r="M1769" s="6">
        <f>tbl_Sales[[#This Row],[Cost_per_Unit]]*tbl_Sales[[#This Row],[Quantity]]</f>
        <v>47.62</v>
      </c>
      <c r="N1769" s="6">
        <f>tbl_Sales[[#This Row],[Sales]]-tbl_Sales[[#This Row],[Total_Cost]]</f>
        <v>-10.449999999999996</v>
      </c>
    </row>
    <row r="1770" spans="1:14">
      <c r="A1770" t="s">
        <v>1774</v>
      </c>
      <c r="B1770" s="4">
        <v>45088</v>
      </c>
      <c r="C1770" t="s">
        <v>7444</v>
      </c>
      <c r="D1770" t="str">
        <f>VLOOKUP(Sales_Data!$C1770,tbl_Customers[],2,FALSE)</f>
        <v>Customer_160</v>
      </c>
      <c r="E1770" t="str">
        <f>VLOOKUP(tbl_Sales[[#This Row],[Customer_ID]],tbl_Customers[],5,0)</f>
        <v>North</v>
      </c>
      <c r="F1770" t="s">
        <v>8511</v>
      </c>
      <c r="G1770" t="str">
        <f>VLOOKUP(Sales_Data!$F1770,tbl_Products[],2,FALSE)</f>
        <v>Product_33</v>
      </c>
      <c r="H1770" t="str">
        <f>VLOOKUP(tbl_Sales[[#This Row],[Product_ID]],tbl_Products[],3,0)</f>
        <v>Electronics</v>
      </c>
      <c r="I1770">
        <v>3</v>
      </c>
      <c r="J1770" s="10">
        <f>VLOOKUP(tbl_Sales[[#This Row],[Product_ID]],tbl_Products[],4,0)</f>
        <v>45.26</v>
      </c>
      <c r="K1770" s="6">
        <v>19.66</v>
      </c>
      <c r="L1770" s="6">
        <f>tbl_Sales[[#This Row],[Price_per_Unit]]*tbl_Sales[[#This Row],[Quantity]]</f>
        <v>58.980000000000004</v>
      </c>
      <c r="M1770" s="6">
        <f>tbl_Sales[[#This Row],[Cost_per_Unit]]*tbl_Sales[[#This Row],[Quantity]]</f>
        <v>135.78</v>
      </c>
      <c r="N1770" s="6">
        <f>tbl_Sales[[#This Row],[Sales]]-tbl_Sales[[#This Row],[Total_Cost]]</f>
        <v>-76.8</v>
      </c>
    </row>
    <row r="1771" spans="1:14">
      <c r="A1771" t="s">
        <v>1775</v>
      </c>
      <c r="B1771" s="4">
        <v>45004</v>
      </c>
      <c r="C1771" t="s">
        <v>7257</v>
      </c>
      <c r="D1771" t="str">
        <f>VLOOKUP(Sales_Data!$C1771,tbl_Customers[],2,FALSE)</f>
        <v>Customer_39</v>
      </c>
      <c r="E1771" t="str">
        <f>VLOOKUP(tbl_Sales[[#This Row],[Customer_ID]],tbl_Customers[],5,0)</f>
        <v>East</v>
      </c>
      <c r="F1771" t="s">
        <v>8551</v>
      </c>
      <c r="G1771" t="str">
        <f>VLOOKUP(Sales_Data!$F1771,tbl_Products[],2,FALSE)</f>
        <v>Product_11</v>
      </c>
      <c r="H1771" t="str">
        <f>VLOOKUP(tbl_Sales[[#This Row],[Product_ID]],tbl_Products[],3,0)</f>
        <v>Health</v>
      </c>
      <c r="I1771">
        <v>2</v>
      </c>
      <c r="J1771" s="10">
        <f>VLOOKUP(tbl_Sales[[#This Row],[Product_ID]],tbl_Products[],4,0)</f>
        <v>11.76</v>
      </c>
      <c r="K1771" s="6">
        <v>20.100000000000001</v>
      </c>
      <c r="L1771" s="6">
        <f>tbl_Sales[[#This Row],[Price_per_Unit]]*tbl_Sales[[#This Row],[Quantity]]</f>
        <v>40.200000000000003</v>
      </c>
      <c r="M1771" s="6">
        <f>tbl_Sales[[#This Row],[Cost_per_Unit]]*tbl_Sales[[#This Row],[Quantity]]</f>
        <v>23.52</v>
      </c>
      <c r="N1771" s="6">
        <f>tbl_Sales[[#This Row],[Sales]]-tbl_Sales[[#This Row],[Total_Cost]]</f>
        <v>16.680000000000003</v>
      </c>
    </row>
    <row r="1772" spans="1:14">
      <c r="A1772" t="s">
        <v>1776</v>
      </c>
      <c r="B1772" s="4">
        <v>45152</v>
      </c>
      <c r="C1772" t="s">
        <v>7960</v>
      </c>
      <c r="D1772" t="str">
        <f>VLOOKUP(Sales_Data!$C1772,tbl_Customers[],2,FALSE)</f>
        <v>Customer_992</v>
      </c>
      <c r="E1772" t="str">
        <f>VLOOKUP(tbl_Sales[[#This Row],[Customer_ID]],tbl_Customers[],5,0)</f>
        <v>West</v>
      </c>
      <c r="F1772" t="s">
        <v>8525</v>
      </c>
      <c r="G1772" t="str">
        <f>VLOOKUP(Sales_Data!$F1772,tbl_Products[],2,FALSE)</f>
        <v>Product_56</v>
      </c>
      <c r="H1772" t="str">
        <f>VLOOKUP(tbl_Sales[[#This Row],[Product_ID]],tbl_Products[],3,0)</f>
        <v>Apparel</v>
      </c>
      <c r="I1772">
        <v>5</v>
      </c>
      <c r="J1772" s="10">
        <f>VLOOKUP(tbl_Sales[[#This Row],[Product_ID]],tbl_Products[],4,0)</f>
        <v>3.21</v>
      </c>
      <c r="K1772" s="6">
        <v>86.02</v>
      </c>
      <c r="L1772" s="6">
        <f>tbl_Sales[[#This Row],[Price_per_Unit]]*tbl_Sales[[#This Row],[Quantity]]</f>
        <v>430.09999999999997</v>
      </c>
      <c r="M1772" s="6">
        <f>tbl_Sales[[#This Row],[Cost_per_Unit]]*tbl_Sales[[#This Row],[Quantity]]</f>
        <v>16.05</v>
      </c>
      <c r="N1772" s="6">
        <f>tbl_Sales[[#This Row],[Sales]]-tbl_Sales[[#This Row],[Total_Cost]]</f>
        <v>414.04999999999995</v>
      </c>
    </row>
    <row r="1773" spans="1:14">
      <c r="A1773" t="s">
        <v>1777</v>
      </c>
      <c r="B1773" s="4">
        <v>44961</v>
      </c>
      <c r="C1773" t="s">
        <v>7700</v>
      </c>
      <c r="D1773" t="str">
        <f>VLOOKUP(Sales_Data!$C1773,tbl_Customers[],2,FALSE)</f>
        <v>Customer_884</v>
      </c>
      <c r="E1773" t="str">
        <f>VLOOKUP(tbl_Sales[[#This Row],[Customer_ID]],tbl_Customers[],5,0)</f>
        <v>South</v>
      </c>
      <c r="F1773" t="s">
        <v>8494</v>
      </c>
      <c r="G1773" t="str">
        <f>VLOOKUP(Sales_Data!$F1773,tbl_Products[],2,FALSE)</f>
        <v>Product_15</v>
      </c>
      <c r="H1773" t="str">
        <f>VLOOKUP(tbl_Sales[[#This Row],[Product_ID]],tbl_Products[],3,0)</f>
        <v>Apparel</v>
      </c>
      <c r="I1773">
        <v>6</v>
      </c>
      <c r="J1773" s="10">
        <f>VLOOKUP(tbl_Sales[[#This Row],[Product_ID]],tbl_Products[],4,0)</f>
        <v>22.93</v>
      </c>
      <c r="K1773" s="6">
        <v>50.33</v>
      </c>
      <c r="L1773" s="6">
        <f>tbl_Sales[[#This Row],[Price_per_Unit]]*tbl_Sales[[#This Row],[Quantity]]</f>
        <v>301.98</v>
      </c>
      <c r="M1773" s="6">
        <f>tbl_Sales[[#This Row],[Cost_per_Unit]]*tbl_Sales[[#This Row],[Quantity]]</f>
        <v>137.57999999999998</v>
      </c>
      <c r="N1773" s="6">
        <f>tbl_Sales[[#This Row],[Sales]]-tbl_Sales[[#This Row],[Total_Cost]]</f>
        <v>164.40000000000003</v>
      </c>
    </row>
    <row r="1774" spans="1:14">
      <c r="A1774" t="s">
        <v>1778</v>
      </c>
      <c r="B1774" s="4">
        <v>45167</v>
      </c>
      <c r="C1774" t="s">
        <v>7755</v>
      </c>
      <c r="D1774" t="str">
        <f>VLOOKUP(Sales_Data!$C1774,tbl_Customers[],2,FALSE)</f>
        <v>Customer_88</v>
      </c>
      <c r="E1774" t="str">
        <f>VLOOKUP(tbl_Sales[[#This Row],[Customer_ID]],tbl_Customers[],5,0)</f>
        <v>South</v>
      </c>
      <c r="F1774" t="s">
        <v>8528</v>
      </c>
      <c r="G1774" t="str">
        <f>VLOOKUP(Sales_Data!$F1774,tbl_Products[],2,FALSE)</f>
        <v>Product_25</v>
      </c>
      <c r="H1774" t="str">
        <f>VLOOKUP(tbl_Sales[[#This Row],[Product_ID]],tbl_Products[],3,0)</f>
        <v>Electronics</v>
      </c>
      <c r="I1774">
        <v>8</v>
      </c>
      <c r="J1774" s="10">
        <f>VLOOKUP(tbl_Sales[[#This Row],[Product_ID]],tbl_Products[],4,0)</f>
        <v>48.19</v>
      </c>
      <c r="K1774" s="6">
        <v>21.82</v>
      </c>
      <c r="L1774" s="6">
        <f>tbl_Sales[[#This Row],[Price_per_Unit]]*tbl_Sales[[#This Row],[Quantity]]</f>
        <v>174.56</v>
      </c>
      <c r="M1774" s="6">
        <f>tbl_Sales[[#This Row],[Cost_per_Unit]]*tbl_Sales[[#This Row],[Quantity]]</f>
        <v>385.52</v>
      </c>
      <c r="N1774" s="6">
        <f>tbl_Sales[[#This Row],[Sales]]-tbl_Sales[[#This Row],[Total_Cost]]</f>
        <v>-210.95999999999998</v>
      </c>
    </row>
    <row r="1775" spans="1:14">
      <c r="A1775" t="s">
        <v>1779</v>
      </c>
      <c r="B1775" s="4">
        <v>45153</v>
      </c>
      <c r="C1775" t="s">
        <v>8063</v>
      </c>
      <c r="D1775" t="str">
        <f>VLOOKUP(Sales_Data!$C1775,tbl_Customers[],2,FALSE)</f>
        <v>Customer_403</v>
      </c>
      <c r="E1775" t="str">
        <f>VLOOKUP(tbl_Sales[[#This Row],[Customer_ID]],tbl_Customers[],5,0)</f>
        <v>East</v>
      </c>
      <c r="F1775" t="s">
        <v>8524</v>
      </c>
      <c r="G1775" t="str">
        <f>VLOOKUP(Sales_Data!$F1775,tbl_Products[],2,FALSE)</f>
        <v>Product_74</v>
      </c>
      <c r="H1775" t="str">
        <f>VLOOKUP(tbl_Sales[[#This Row],[Product_ID]],tbl_Products[],3,0)</f>
        <v>Home Goods</v>
      </c>
      <c r="I1775">
        <v>4</v>
      </c>
      <c r="J1775" s="10">
        <f>VLOOKUP(tbl_Sales[[#This Row],[Product_ID]],tbl_Products[],4,0)</f>
        <v>13.9</v>
      </c>
      <c r="K1775" s="6">
        <v>47.83</v>
      </c>
      <c r="L1775" s="6">
        <f>tbl_Sales[[#This Row],[Price_per_Unit]]*tbl_Sales[[#This Row],[Quantity]]</f>
        <v>191.32</v>
      </c>
      <c r="M1775" s="6">
        <f>tbl_Sales[[#This Row],[Cost_per_Unit]]*tbl_Sales[[#This Row],[Quantity]]</f>
        <v>55.6</v>
      </c>
      <c r="N1775" s="6">
        <f>tbl_Sales[[#This Row],[Sales]]-tbl_Sales[[#This Row],[Total_Cost]]</f>
        <v>135.72</v>
      </c>
    </row>
    <row r="1776" spans="1:14">
      <c r="A1776" t="s">
        <v>1780</v>
      </c>
      <c r="B1776" s="4">
        <v>45250</v>
      </c>
      <c r="C1776" t="s">
        <v>8064</v>
      </c>
      <c r="D1776" t="str">
        <f>VLOOKUP(Sales_Data!$C1776,tbl_Customers[],2,FALSE)</f>
        <v>Customer_221</v>
      </c>
      <c r="E1776" t="str">
        <f>VLOOKUP(tbl_Sales[[#This Row],[Customer_ID]],tbl_Customers[],5,0)</f>
        <v>North</v>
      </c>
      <c r="F1776" t="s">
        <v>8533</v>
      </c>
      <c r="G1776" t="str">
        <f>VLOOKUP(Sales_Data!$F1776,tbl_Products[],2,FALSE)</f>
        <v>Product_34</v>
      </c>
      <c r="H1776" t="str">
        <f>VLOOKUP(tbl_Sales[[#This Row],[Product_ID]],tbl_Products[],3,0)</f>
        <v>Electronics</v>
      </c>
      <c r="I1776">
        <v>5</v>
      </c>
      <c r="J1776" s="10">
        <f>VLOOKUP(tbl_Sales[[#This Row],[Product_ID]],tbl_Products[],4,0)</f>
        <v>21.9</v>
      </c>
      <c r="K1776" s="6">
        <v>24.12</v>
      </c>
      <c r="L1776" s="6">
        <f>tbl_Sales[[#This Row],[Price_per_Unit]]*tbl_Sales[[#This Row],[Quantity]]</f>
        <v>120.60000000000001</v>
      </c>
      <c r="M1776" s="6">
        <f>tbl_Sales[[#This Row],[Cost_per_Unit]]*tbl_Sales[[#This Row],[Quantity]]</f>
        <v>109.5</v>
      </c>
      <c r="N1776" s="6">
        <f>tbl_Sales[[#This Row],[Sales]]-tbl_Sales[[#This Row],[Total_Cost]]</f>
        <v>11.100000000000009</v>
      </c>
    </row>
    <row r="1777" spans="1:14">
      <c r="A1777" t="s">
        <v>1781</v>
      </c>
      <c r="B1777" s="4">
        <v>45082</v>
      </c>
      <c r="C1777" t="s">
        <v>7613</v>
      </c>
      <c r="D1777" t="str">
        <f>VLOOKUP(Sales_Data!$C1777,tbl_Customers[],2,FALSE)</f>
        <v>Customer_68</v>
      </c>
      <c r="E1777" t="str">
        <f>VLOOKUP(tbl_Sales[[#This Row],[Customer_ID]],tbl_Customers[],5,0)</f>
        <v>East</v>
      </c>
      <c r="F1777" t="s">
        <v>8505</v>
      </c>
      <c r="G1777" t="str">
        <f>VLOOKUP(Sales_Data!$F1777,tbl_Products[],2,FALSE)</f>
        <v>Product_39</v>
      </c>
      <c r="H1777" t="str">
        <f>VLOOKUP(tbl_Sales[[#This Row],[Product_ID]],tbl_Products[],3,0)</f>
        <v>Toys</v>
      </c>
      <c r="I1777">
        <v>4</v>
      </c>
      <c r="J1777" s="10">
        <f>VLOOKUP(tbl_Sales[[#This Row],[Product_ID]],tbl_Products[],4,0)</f>
        <v>32.950000000000003</v>
      </c>
      <c r="K1777" s="6">
        <v>54.42</v>
      </c>
      <c r="L1777" s="6">
        <f>tbl_Sales[[#This Row],[Price_per_Unit]]*tbl_Sales[[#This Row],[Quantity]]</f>
        <v>217.68</v>
      </c>
      <c r="M1777" s="6">
        <f>tbl_Sales[[#This Row],[Cost_per_Unit]]*tbl_Sales[[#This Row],[Quantity]]</f>
        <v>131.80000000000001</v>
      </c>
      <c r="N1777" s="6">
        <f>tbl_Sales[[#This Row],[Sales]]-tbl_Sales[[#This Row],[Total_Cost]]</f>
        <v>85.88</v>
      </c>
    </row>
    <row r="1778" spans="1:14">
      <c r="A1778" t="s">
        <v>1782</v>
      </c>
      <c r="B1778" s="4">
        <v>45067</v>
      </c>
      <c r="C1778" t="s">
        <v>8065</v>
      </c>
      <c r="D1778" t="str">
        <f>VLOOKUP(Sales_Data!$C1778,tbl_Customers[],2,FALSE)</f>
        <v>Customer_1352</v>
      </c>
      <c r="E1778" t="str">
        <f>VLOOKUP(tbl_Sales[[#This Row],[Customer_ID]],tbl_Customers[],5,0)</f>
        <v>South</v>
      </c>
      <c r="F1778" t="s">
        <v>8561</v>
      </c>
      <c r="G1778" t="str">
        <f>VLOOKUP(Sales_Data!$F1778,tbl_Products[],2,FALSE)</f>
        <v>Product_66</v>
      </c>
      <c r="H1778" t="str">
        <f>VLOOKUP(tbl_Sales[[#This Row],[Product_ID]],tbl_Products[],3,0)</f>
        <v>Health</v>
      </c>
      <c r="I1778">
        <v>4</v>
      </c>
      <c r="J1778" s="10">
        <f>VLOOKUP(tbl_Sales[[#This Row],[Product_ID]],tbl_Products[],4,0)</f>
        <v>1.38</v>
      </c>
      <c r="K1778" s="6">
        <v>11.1</v>
      </c>
      <c r="L1778" s="6">
        <f>tbl_Sales[[#This Row],[Price_per_Unit]]*tbl_Sales[[#This Row],[Quantity]]</f>
        <v>44.4</v>
      </c>
      <c r="M1778" s="6">
        <f>tbl_Sales[[#This Row],[Cost_per_Unit]]*tbl_Sales[[#This Row],[Quantity]]</f>
        <v>5.52</v>
      </c>
      <c r="N1778" s="6">
        <f>tbl_Sales[[#This Row],[Sales]]-tbl_Sales[[#This Row],[Total_Cost]]</f>
        <v>38.879999999999995</v>
      </c>
    </row>
    <row r="1779" spans="1:14">
      <c r="A1779" t="s">
        <v>1783</v>
      </c>
      <c r="B1779" s="4">
        <v>45229</v>
      </c>
      <c r="C1779" t="s">
        <v>8066</v>
      </c>
      <c r="D1779" t="str">
        <f>VLOOKUP(Sales_Data!$C1779,tbl_Customers[],2,FALSE)</f>
        <v>Customer_1052</v>
      </c>
      <c r="E1779" t="str">
        <f>VLOOKUP(tbl_Sales[[#This Row],[Customer_ID]],tbl_Customers[],5,0)</f>
        <v>West</v>
      </c>
      <c r="F1779" t="s">
        <v>8510</v>
      </c>
      <c r="G1779" t="str">
        <f>VLOOKUP(Sales_Data!$F1779,tbl_Products[],2,FALSE)</f>
        <v>Product_70</v>
      </c>
      <c r="H1779" t="str">
        <f>VLOOKUP(tbl_Sales[[#This Row],[Product_ID]],tbl_Products[],3,0)</f>
        <v>Apparel</v>
      </c>
      <c r="I1779">
        <v>1</v>
      </c>
      <c r="J1779" s="10">
        <f>VLOOKUP(tbl_Sales[[#This Row],[Product_ID]],tbl_Products[],4,0)</f>
        <v>26.74</v>
      </c>
      <c r="K1779" s="6">
        <v>41.43</v>
      </c>
      <c r="L1779" s="6">
        <f>tbl_Sales[[#This Row],[Price_per_Unit]]*tbl_Sales[[#This Row],[Quantity]]</f>
        <v>41.43</v>
      </c>
      <c r="M1779" s="6">
        <f>tbl_Sales[[#This Row],[Cost_per_Unit]]*tbl_Sales[[#This Row],[Quantity]]</f>
        <v>26.74</v>
      </c>
      <c r="N1779" s="6">
        <f>tbl_Sales[[#This Row],[Sales]]-tbl_Sales[[#This Row],[Total_Cost]]</f>
        <v>14.690000000000001</v>
      </c>
    </row>
    <row r="1780" spans="1:14">
      <c r="A1780" t="s">
        <v>1784</v>
      </c>
      <c r="B1780" s="4">
        <v>44955</v>
      </c>
      <c r="C1780" t="s">
        <v>7747</v>
      </c>
      <c r="D1780" t="str">
        <f>VLOOKUP(Sales_Data!$C1780,tbl_Customers[],2,FALSE)</f>
        <v>Customer_1215</v>
      </c>
      <c r="E1780" t="str">
        <f>VLOOKUP(tbl_Sales[[#This Row],[Customer_ID]],tbl_Customers[],5,0)</f>
        <v>East</v>
      </c>
      <c r="F1780" t="s">
        <v>8523</v>
      </c>
      <c r="G1780" t="str">
        <f>VLOOKUP(Sales_Data!$F1780,tbl_Products[],2,FALSE)</f>
        <v>Product_32</v>
      </c>
      <c r="H1780" t="str">
        <f>VLOOKUP(tbl_Sales[[#This Row],[Product_ID]],tbl_Products[],3,0)</f>
        <v>Home Goods</v>
      </c>
      <c r="I1780">
        <v>9</v>
      </c>
      <c r="J1780" s="10">
        <f>VLOOKUP(tbl_Sales[[#This Row],[Product_ID]],tbl_Products[],4,0)</f>
        <v>24.03</v>
      </c>
      <c r="K1780" s="6">
        <v>64</v>
      </c>
      <c r="L1780" s="6">
        <f>tbl_Sales[[#This Row],[Price_per_Unit]]*tbl_Sales[[#This Row],[Quantity]]</f>
        <v>576</v>
      </c>
      <c r="M1780" s="6">
        <f>tbl_Sales[[#This Row],[Cost_per_Unit]]*tbl_Sales[[#This Row],[Quantity]]</f>
        <v>216.27</v>
      </c>
      <c r="N1780" s="6">
        <f>tbl_Sales[[#This Row],[Sales]]-tbl_Sales[[#This Row],[Total_Cost]]</f>
        <v>359.73</v>
      </c>
    </row>
    <row r="1781" spans="1:14">
      <c r="A1781" t="s">
        <v>1785</v>
      </c>
      <c r="B1781" s="4">
        <v>45107</v>
      </c>
      <c r="C1781" t="s">
        <v>8067</v>
      </c>
      <c r="D1781" t="str">
        <f>VLOOKUP(Sales_Data!$C1781,tbl_Customers[],2,FALSE)</f>
        <v>Customer_122</v>
      </c>
      <c r="E1781" t="str">
        <f>VLOOKUP(tbl_Sales[[#This Row],[Customer_ID]],tbl_Customers[],5,0)</f>
        <v>North</v>
      </c>
      <c r="F1781" t="s">
        <v>8547</v>
      </c>
      <c r="G1781" t="str">
        <f>VLOOKUP(Sales_Data!$F1781,tbl_Products[],2,FALSE)</f>
        <v>Product_7</v>
      </c>
      <c r="H1781" t="str">
        <f>VLOOKUP(tbl_Sales[[#This Row],[Product_ID]],tbl_Products[],3,0)</f>
        <v>Apparel</v>
      </c>
      <c r="I1781">
        <v>5</v>
      </c>
      <c r="J1781" s="10">
        <f>VLOOKUP(tbl_Sales[[#This Row],[Product_ID]],tbl_Products[],4,0)</f>
        <v>48.6</v>
      </c>
      <c r="K1781" s="6">
        <v>64.680000000000007</v>
      </c>
      <c r="L1781" s="6">
        <f>tbl_Sales[[#This Row],[Price_per_Unit]]*tbl_Sales[[#This Row],[Quantity]]</f>
        <v>323.40000000000003</v>
      </c>
      <c r="M1781" s="6">
        <f>tbl_Sales[[#This Row],[Cost_per_Unit]]*tbl_Sales[[#This Row],[Quantity]]</f>
        <v>243</v>
      </c>
      <c r="N1781" s="6">
        <f>tbl_Sales[[#This Row],[Sales]]-tbl_Sales[[#This Row],[Total_Cost]]</f>
        <v>80.400000000000034</v>
      </c>
    </row>
    <row r="1782" spans="1:14">
      <c r="A1782" t="s">
        <v>1786</v>
      </c>
      <c r="B1782" s="4">
        <v>45186</v>
      </c>
      <c r="C1782" t="s">
        <v>7571</v>
      </c>
      <c r="D1782" t="str">
        <f>VLOOKUP(Sales_Data!$C1782,tbl_Customers[],2,FALSE)</f>
        <v>Customer_961</v>
      </c>
      <c r="E1782" t="str">
        <f>VLOOKUP(tbl_Sales[[#This Row],[Customer_ID]],tbl_Customers[],5,0)</f>
        <v>South</v>
      </c>
      <c r="F1782" t="s">
        <v>8562</v>
      </c>
      <c r="G1782" t="str">
        <f>VLOOKUP(Sales_Data!$F1782,tbl_Products[],2,FALSE)</f>
        <v>Product_48</v>
      </c>
      <c r="H1782" t="str">
        <f>VLOOKUP(tbl_Sales[[#This Row],[Product_ID]],tbl_Products[],3,0)</f>
        <v>Apparel</v>
      </c>
      <c r="I1782">
        <v>4</v>
      </c>
      <c r="J1782" s="10">
        <f>VLOOKUP(tbl_Sales[[#This Row],[Product_ID]],tbl_Products[],4,0)</f>
        <v>25.33</v>
      </c>
      <c r="K1782" s="6">
        <v>60.52</v>
      </c>
      <c r="L1782" s="6">
        <f>tbl_Sales[[#This Row],[Price_per_Unit]]*tbl_Sales[[#This Row],[Quantity]]</f>
        <v>242.08</v>
      </c>
      <c r="M1782" s="6">
        <f>tbl_Sales[[#This Row],[Cost_per_Unit]]*tbl_Sales[[#This Row],[Quantity]]</f>
        <v>101.32</v>
      </c>
      <c r="N1782" s="6">
        <f>tbl_Sales[[#This Row],[Sales]]-tbl_Sales[[#This Row],[Total_Cost]]</f>
        <v>140.76000000000002</v>
      </c>
    </row>
    <row r="1783" spans="1:14">
      <c r="A1783" t="s">
        <v>1787</v>
      </c>
      <c r="B1783" s="4">
        <v>44964</v>
      </c>
      <c r="C1783" t="s">
        <v>8068</v>
      </c>
      <c r="D1783" t="str">
        <f>VLOOKUP(Sales_Data!$C1783,tbl_Customers[],2,FALSE)</f>
        <v>Customer_244</v>
      </c>
      <c r="E1783" t="str">
        <f>VLOOKUP(tbl_Sales[[#This Row],[Customer_ID]],tbl_Customers[],5,0)</f>
        <v>South</v>
      </c>
      <c r="F1783" t="s">
        <v>8524</v>
      </c>
      <c r="G1783" t="str">
        <f>VLOOKUP(Sales_Data!$F1783,tbl_Products[],2,FALSE)</f>
        <v>Product_74</v>
      </c>
      <c r="H1783" t="str">
        <f>VLOOKUP(tbl_Sales[[#This Row],[Product_ID]],tbl_Products[],3,0)</f>
        <v>Home Goods</v>
      </c>
      <c r="I1783">
        <v>6</v>
      </c>
      <c r="J1783" s="10">
        <f>VLOOKUP(tbl_Sales[[#This Row],[Product_ID]],tbl_Products[],4,0)</f>
        <v>13.9</v>
      </c>
      <c r="K1783" s="6">
        <v>87.05</v>
      </c>
      <c r="L1783" s="6">
        <f>tbl_Sales[[#This Row],[Price_per_Unit]]*tbl_Sales[[#This Row],[Quantity]]</f>
        <v>522.29999999999995</v>
      </c>
      <c r="M1783" s="6">
        <f>tbl_Sales[[#This Row],[Cost_per_Unit]]*tbl_Sales[[#This Row],[Quantity]]</f>
        <v>83.4</v>
      </c>
      <c r="N1783" s="6">
        <f>tbl_Sales[[#This Row],[Sales]]-tbl_Sales[[#This Row],[Total_Cost]]</f>
        <v>438.9</v>
      </c>
    </row>
    <row r="1784" spans="1:14">
      <c r="A1784" t="s">
        <v>1788</v>
      </c>
      <c r="B1784" s="4">
        <v>45085</v>
      </c>
      <c r="C1784" t="s">
        <v>7090</v>
      </c>
      <c r="D1784" t="str">
        <f>VLOOKUP(Sales_Data!$C1784,tbl_Customers[],2,FALSE)</f>
        <v>Customer_519</v>
      </c>
      <c r="E1784" t="str">
        <f>VLOOKUP(tbl_Sales[[#This Row],[Customer_ID]],tbl_Customers[],5,0)</f>
        <v>South</v>
      </c>
      <c r="F1784" t="s">
        <v>8493</v>
      </c>
      <c r="G1784" t="str">
        <f>VLOOKUP(Sales_Data!$F1784,tbl_Products[],2,FALSE)</f>
        <v>Product_61</v>
      </c>
      <c r="H1784" t="str">
        <f>VLOOKUP(tbl_Sales[[#This Row],[Product_ID]],tbl_Products[],3,0)</f>
        <v>Health</v>
      </c>
      <c r="I1784">
        <v>9</v>
      </c>
      <c r="J1784" s="10">
        <f>VLOOKUP(tbl_Sales[[#This Row],[Product_ID]],tbl_Products[],4,0)</f>
        <v>47.78</v>
      </c>
      <c r="K1784" s="6">
        <v>15.64</v>
      </c>
      <c r="L1784" s="6">
        <f>tbl_Sales[[#This Row],[Price_per_Unit]]*tbl_Sales[[#This Row],[Quantity]]</f>
        <v>140.76</v>
      </c>
      <c r="M1784" s="6">
        <f>tbl_Sales[[#This Row],[Cost_per_Unit]]*tbl_Sales[[#This Row],[Quantity]]</f>
        <v>430.02</v>
      </c>
      <c r="N1784" s="6">
        <f>tbl_Sales[[#This Row],[Sales]]-tbl_Sales[[#This Row],[Total_Cost]]</f>
        <v>-289.26</v>
      </c>
    </row>
    <row r="1785" spans="1:14">
      <c r="A1785" t="s">
        <v>1789</v>
      </c>
      <c r="B1785" s="4">
        <v>45163</v>
      </c>
      <c r="C1785" t="s">
        <v>7830</v>
      </c>
      <c r="D1785" t="str">
        <f>VLOOKUP(Sales_Data!$C1785,tbl_Customers[],2,FALSE)</f>
        <v>Customer_89</v>
      </c>
      <c r="E1785" t="str">
        <f>VLOOKUP(tbl_Sales[[#This Row],[Customer_ID]],tbl_Customers[],5,0)</f>
        <v>West</v>
      </c>
      <c r="F1785" t="s">
        <v>8546</v>
      </c>
      <c r="G1785" t="str">
        <f>VLOOKUP(Sales_Data!$F1785,tbl_Products[],2,FALSE)</f>
        <v>Product_28</v>
      </c>
      <c r="H1785" t="str">
        <f>VLOOKUP(tbl_Sales[[#This Row],[Product_ID]],tbl_Products[],3,0)</f>
        <v>Toys</v>
      </c>
      <c r="I1785">
        <v>1</v>
      </c>
      <c r="J1785" s="10">
        <f>VLOOKUP(tbl_Sales[[#This Row],[Product_ID]],tbl_Products[],4,0)</f>
        <v>23.58</v>
      </c>
      <c r="K1785" s="6">
        <v>62.21</v>
      </c>
      <c r="L1785" s="6">
        <f>tbl_Sales[[#This Row],[Price_per_Unit]]*tbl_Sales[[#This Row],[Quantity]]</f>
        <v>62.21</v>
      </c>
      <c r="M1785" s="6">
        <f>tbl_Sales[[#This Row],[Cost_per_Unit]]*tbl_Sales[[#This Row],[Quantity]]</f>
        <v>23.58</v>
      </c>
      <c r="N1785" s="6">
        <f>tbl_Sales[[#This Row],[Sales]]-tbl_Sales[[#This Row],[Total_Cost]]</f>
        <v>38.630000000000003</v>
      </c>
    </row>
    <row r="1786" spans="1:14">
      <c r="A1786" t="s">
        <v>1790</v>
      </c>
      <c r="B1786" s="4">
        <v>45158</v>
      </c>
      <c r="C1786" t="s">
        <v>7262</v>
      </c>
      <c r="D1786" t="str">
        <f>VLOOKUP(Sales_Data!$C1786,tbl_Customers[],2,FALSE)</f>
        <v>Customer_136</v>
      </c>
      <c r="E1786" t="str">
        <f>VLOOKUP(tbl_Sales[[#This Row],[Customer_ID]],tbl_Customers[],5,0)</f>
        <v>North</v>
      </c>
      <c r="F1786" t="s">
        <v>8525</v>
      </c>
      <c r="G1786" t="str">
        <f>VLOOKUP(Sales_Data!$F1786,tbl_Products[],2,FALSE)</f>
        <v>Product_56</v>
      </c>
      <c r="H1786" t="str">
        <f>VLOOKUP(tbl_Sales[[#This Row],[Product_ID]],tbl_Products[],3,0)</f>
        <v>Apparel</v>
      </c>
      <c r="I1786">
        <v>7</v>
      </c>
      <c r="J1786" s="10">
        <f>VLOOKUP(tbl_Sales[[#This Row],[Product_ID]],tbl_Products[],4,0)</f>
        <v>3.21</v>
      </c>
      <c r="K1786" s="6">
        <v>69.64</v>
      </c>
      <c r="L1786" s="6">
        <f>tbl_Sales[[#This Row],[Price_per_Unit]]*tbl_Sales[[#This Row],[Quantity]]</f>
        <v>487.48</v>
      </c>
      <c r="M1786" s="6">
        <f>tbl_Sales[[#This Row],[Cost_per_Unit]]*tbl_Sales[[#This Row],[Quantity]]</f>
        <v>22.47</v>
      </c>
      <c r="N1786" s="6">
        <f>tbl_Sales[[#This Row],[Sales]]-tbl_Sales[[#This Row],[Total_Cost]]</f>
        <v>465.01</v>
      </c>
    </row>
    <row r="1787" spans="1:14">
      <c r="A1787" t="s">
        <v>1791</v>
      </c>
      <c r="B1787" s="4">
        <v>44946</v>
      </c>
      <c r="C1787" t="s">
        <v>7630</v>
      </c>
      <c r="D1787" t="str">
        <f>VLOOKUP(Sales_Data!$C1787,tbl_Customers[],2,FALSE)</f>
        <v>Customer_618</v>
      </c>
      <c r="E1787" t="str">
        <f>VLOOKUP(tbl_Sales[[#This Row],[Customer_ID]],tbl_Customers[],5,0)</f>
        <v>West</v>
      </c>
      <c r="F1787" t="s">
        <v>8531</v>
      </c>
      <c r="G1787" t="str">
        <f>VLOOKUP(Sales_Data!$F1787,tbl_Products[],2,FALSE)</f>
        <v>Product_36</v>
      </c>
      <c r="H1787" t="str">
        <f>VLOOKUP(tbl_Sales[[#This Row],[Product_ID]],tbl_Products[],3,0)</f>
        <v>Home Goods</v>
      </c>
      <c r="I1787">
        <v>6</v>
      </c>
      <c r="J1787" s="10">
        <f>VLOOKUP(tbl_Sales[[#This Row],[Product_ID]],tbl_Products[],4,0)</f>
        <v>32.54</v>
      </c>
      <c r="K1787" s="6">
        <v>16.97</v>
      </c>
      <c r="L1787" s="6">
        <f>tbl_Sales[[#This Row],[Price_per_Unit]]*tbl_Sales[[#This Row],[Quantity]]</f>
        <v>101.82</v>
      </c>
      <c r="M1787" s="6">
        <f>tbl_Sales[[#This Row],[Cost_per_Unit]]*tbl_Sales[[#This Row],[Quantity]]</f>
        <v>195.24</v>
      </c>
      <c r="N1787" s="6">
        <f>tbl_Sales[[#This Row],[Sales]]-tbl_Sales[[#This Row],[Total_Cost]]</f>
        <v>-93.420000000000016</v>
      </c>
    </row>
    <row r="1788" spans="1:14">
      <c r="A1788" t="s">
        <v>1792</v>
      </c>
      <c r="B1788" s="4">
        <v>44956</v>
      </c>
      <c r="C1788" t="s">
        <v>7686</v>
      </c>
      <c r="D1788" t="str">
        <f>VLOOKUP(Sales_Data!$C1788,tbl_Customers[],2,FALSE)</f>
        <v>Customer_1368</v>
      </c>
      <c r="E1788" t="str">
        <f>VLOOKUP(tbl_Sales[[#This Row],[Customer_ID]],tbl_Customers[],5,0)</f>
        <v>South</v>
      </c>
      <c r="F1788" t="s">
        <v>8558</v>
      </c>
      <c r="G1788" t="str">
        <f>VLOOKUP(Sales_Data!$F1788,tbl_Products[],2,FALSE)</f>
        <v>Product_24</v>
      </c>
      <c r="H1788" t="str">
        <f>VLOOKUP(tbl_Sales[[#This Row],[Product_ID]],tbl_Products[],3,0)</f>
        <v>Apparel</v>
      </c>
      <c r="I1788">
        <v>9</v>
      </c>
      <c r="J1788" s="10">
        <f>VLOOKUP(tbl_Sales[[#This Row],[Product_ID]],tbl_Products[],4,0)</f>
        <v>47.62</v>
      </c>
      <c r="K1788" s="6">
        <v>10.73</v>
      </c>
      <c r="L1788" s="6">
        <f>tbl_Sales[[#This Row],[Price_per_Unit]]*tbl_Sales[[#This Row],[Quantity]]</f>
        <v>96.570000000000007</v>
      </c>
      <c r="M1788" s="6">
        <f>tbl_Sales[[#This Row],[Cost_per_Unit]]*tbl_Sales[[#This Row],[Quantity]]</f>
        <v>428.58</v>
      </c>
      <c r="N1788" s="6">
        <f>tbl_Sales[[#This Row],[Sales]]-tbl_Sales[[#This Row],[Total_Cost]]</f>
        <v>-332.01</v>
      </c>
    </row>
    <row r="1789" spans="1:14">
      <c r="A1789" t="s">
        <v>1793</v>
      </c>
      <c r="B1789" s="4">
        <v>45115</v>
      </c>
      <c r="C1789" t="s">
        <v>7659</v>
      </c>
      <c r="D1789" t="str">
        <f>VLOOKUP(Sales_Data!$C1789,tbl_Customers[],2,FALSE)</f>
        <v>Customer_22</v>
      </c>
      <c r="E1789" t="str">
        <f>VLOOKUP(tbl_Sales[[#This Row],[Customer_ID]],tbl_Customers[],5,0)</f>
        <v>South</v>
      </c>
      <c r="F1789" t="s">
        <v>8531</v>
      </c>
      <c r="G1789" t="str">
        <f>VLOOKUP(Sales_Data!$F1789,tbl_Products[],2,FALSE)</f>
        <v>Product_36</v>
      </c>
      <c r="H1789" t="str">
        <f>VLOOKUP(tbl_Sales[[#This Row],[Product_ID]],tbl_Products[],3,0)</f>
        <v>Home Goods</v>
      </c>
      <c r="I1789">
        <v>8</v>
      </c>
      <c r="J1789" s="10">
        <f>VLOOKUP(tbl_Sales[[#This Row],[Product_ID]],tbl_Products[],4,0)</f>
        <v>32.54</v>
      </c>
      <c r="K1789" s="6">
        <v>40.380000000000003</v>
      </c>
      <c r="L1789" s="6">
        <f>tbl_Sales[[#This Row],[Price_per_Unit]]*tbl_Sales[[#This Row],[Quantity]]</f>
        <v>323.04000000000002</v>
      </c>
      <c r="M1789" s="6">
        <f>tbl_Sales[[#This Row],[Cost_per_Unit]]*tbl_Sales[[#This Row],[Quantity]]</f>
        <v>260.32</v>
      </c>
      <c r="N1789" s="6">
        <f>tbl_Sales[[#This Row],[Sales]]-tbl_Sales[[#This Row],[Total_Cost]]</f>
        <v>62.720000000000027</v>
      </c>
    </row>
    <row r="1790" spans="1:14">
      <c r="A1790" t="s">
        <v>1794</v>
      </c>
      <c r="B1790" s="4">
        <v>45073</v>
      </c>
      <c r="C1790" t="s">
        <v>8069</v>
      </c>
      <c r="D1790" t="str">
        <f>VLOOKUP(Sales_Data!$C1790,tbl_Customers[],2,FALSE)</f>
        <v>Customer_198</v>
      </c>
      <c r="E1790" t="str">
        <f>VLOOKUP(tbl_Sales[[#This Row],[Customer_ID]],tbl_Customers[],5,0)</f>
        <v>North</v>
      </c>
      <c r="F1790" t="s">
        <v>8501</v>
      </c>
      <c r="G1790" t="str">
        <f>VLOOKUP(Sales_Data!$F1790,tbl_Products[],2,FALSE)</f>
        <v>Product_65</v>
      </c>
      <c r="H1790" t="str">
        <f>VLOOKUP(tbl_Sales[[#This Row],[Product_ID]],tbl_Products[],3,0)</f>
        <v>Health</v>
      </c>
      <c r="I1790">
        <v>9</v>
      </c>
      <c r="J1790" s="10">
        <f>VLOOKUP(tbl_Sales[[#This Row],[Product_ID]],tbl_Products[],4,0)</f>
        <v>37.880000000000003</v>
      </c>
      <c r="K1790" s="6">
        <v>80.349999999999994</v>
      </c>
      <c r="L1790" s="6">
        <f>tbl_Sales[[#This Row],[Price_per_Unit]]*tbl_Sales[[#This Row],[Quantity]]</f>
        <v>723.15</v>
      </c>
      <c r="M1790" s="6">
        <f>tbl_Sales[[#This Row],[Cost_per_Unit]]*tbl_Sales[[#This Row],[Quantity]]</f>
        <v>340.92</v>
      </c>
      <c r="N1790" s="6">
        <f>tbl_Sales[[#This Row],[Sales]]-tbl_Sales[[#This Row],[Total_Cost]]</f>
        <v>382.22999999999996</v>
      </c>
    </row>
    <row r="1791" spans="1:14">
      <c r="A1791" t="s">
        <v>1795</v>
      </c>
      <c r="B1791" s="4">
        <v>44966</v>
      </c>
      <c r="C1791" t="s">
        <v>7049</v>
      </c>
      <c r="D1791" t="str">
        <f>VLOOKUP(Sales_Data!$C1791,tbl_Customers[],2,FALSE)</f>
        <v>Customer_254</v>
      </c>
      <c r="E1791" t="str">
        <f>VLOOKUP(tbl_Sales[[#This Row],[Customer_ID]],tbl_Customers[],5,0)</f>
        <v>East</v>
      </c>
      <c r="F1791" t="s">
        <v>8495</v>
      </c>
      <c r="G1791" t="str">
        <f>VLOOKUP(Sales_Data!$F1791,tbl_Products[],2,FALSE)</f>
        <v>Product_6</v>
      </c>
      <c r="H1791" t="str">
        <f>VLOOKUP(tbl_Sales[[#This Row],[Product_ID]],tbl_Products[],3,0)</f>
        <v>Apparel</v>
      </c>
      <c r="I1791">
        <v>9</v>
      </c>
      <c r="J1791" s="10">
        <f>VLOOKUP(tbl_Sales[[#This Row],[Product_ID]],tbl_Products[],4,0)</f>
        <v>33.65</v>
      </c>
      <c r="K1791" s="6">
        <v>33.65</v>
      </c>
      <c r="L1791" s="6">
        <f>tbl_Sales[[#This Row],[Price_per_Unit]]*tbl_Sales[[#This Row],[Quantity]]</f>
        <v>302.84999999999997</v>
      </c>
      <c r="M1791" s="6">
        <f>tbl_Sales[[#This Row],[Cost_per_Unit]]*tbl_Sales[[#This Row],[Quantity]]</f>
        <v>302.84999999999997</v>
      </c>
      <c r="N1791" s="6">
        <f>tbl_Sales[[#This Row],[Sales]]-tbl_Sales[[#This Row],[Total_Cost]]</f>
        <v>0</v>
      </c>
    </row>
    <row r="1792" spans="1:14">
      <c r="A1792" t="s">
        <v>1796</v>
      </c>
      <c r="B1792" s="4">
        <v>45257</v>
      </c>
      <c r="C1792" t="s">
        <v>8070</v>
      </c>
      <c r="D1792" t="str">
        <f>VLOOKUP(Sales_Data!$C1792,tbl_Customers[],2,FALSE)</f>
        <v>Customer_1233</v>
      </c>
      <c r="E1792" t="str">
        <f>VLOOKUP(tbl_Sales[[#This Row],[Customer_ID]],tbl_Customers[],5,0)</f>
        <v>South</v>
      </c>
      <c r="F1792" t="s">
        <v>8555</v>
      </c>
      <c r="G1792" t="str">
        <f>VLOOKUP(Sales_Data!$F1792,tbl_Products[],2,FALSE)</f>
        <v>Product_52</v>
      </c>
      <c r="H1792" t="str">
        <f>VLOOKUP(tbl_Sales[[#This Row],[Product_ID]],tbl_Products[],3,0)</f>
        <v>Toys</v>
      </c>
      <c r="I1792">
        <v>6</v>
      </c>
      <c r="J1792" s="10">
        <f>VLOOKUP(tbl_Sales[[#This Row],[Product_ID]],tbl_Products[],4,0)</f>
        <v>46.58</v>
      </c>
      <c r="K1792" s="6">
        <v>98.2</v>
      </c>
      <c r="L1792" s="6">
        <f>tbl_Sales[[#This Row],[Price_per_Unit]]*tbl_Sales[[#This Row],[Quantity]]</f>
        <v>589.20000000000005</v>
      </c>
      <c r="M1792" s="6">
        <f>tbl_Sales[[#This Row],[Cost_per_Unit]]*tbl_Sales[[#This Row],[Quantity]]</f>
        <v>279.48</v>
      </c>
      <c r="N1792" s="6">
        <f>tbl_Sales[[#This Row],[Sales]]-tbl_Sales[[#This Row],[Total_Cost]]</f>
        <v>309.72000000000003</v>
      </c>
    </row>
    <row r="1793" spans="1:14">
      <c r="A1793" t="s">
        <v>1797</v>
      </c>
      <c r="B1793" s="4">
        <v>44973</v>
      </c>
      <c r="C1793" t="s">
        <v>7308</v>
      </c>
      <c r="D1793" t="str">
        <f>VLOOKUP(Sales_Data!$C1793,tbl_Customers[],2,FALSE)</f>
        <v>Customer_421</v>
      </c>
      <c r="E1793" t="str">
        <f>VLOOKUP(tbl_Sales[[#This Row],[Customer_ID]],tbl_Customers[],5,0)</f>
        <v>North</v>
      </c>
      <c r="F1793" t="s">
        <v>8558</v>
      </c>
      <c r="G1793" t="str">
        <f>VLOOKUP(Sales_Data!$F1793,tbl_Products[],2,FALSE)</f>
        <v>Product_24</v>
      </c>
      <c r="H1793" t="str">
        <f>VLOOKUP(tbl_Sales[[#This Row],[Product_ID]],tbl_Products[],3,0)</f>
        <v>Apparel</v>
      </c>
      <c r="I1793">
        <v>8</v>
      </c>
      <c r="J1793" s="10">
        <f>VLOOKUP(tbl_Sales[[#This Row],[Product_ID]],tbl_Products[],4,0)</f>
        <v>47.62</v>
      </c>
      <c r="K1793" s="6">
        <v>96.17</v>
      </c>
      <c r="L1793" s="6">
        <f>tbl_Sales[[#This Row],[Price_per_Unit]]*tbl_Sales[[#This Row],[Quantity]]</f>
        <v>769.36</v>
      </c>
      <c r="M1793" s="6">
        <f>tbl_Sales[[#This Row],[Cost_per_Unit]]*tbl_Sales[[#This Row],[Quantity]]</f>
        <v>380.96</v>
      </c>
      <c r="N1793" s="6">
        <f>tbl_Sales[[#This Row],[Sales]]-tbl_Sales[[#This Row],[Total_Cost]]</f>
        <v>388.40000000000003</v>
      </c>
    </row>
    <row r="1794" spans="1:14">
      <c r="A1794" t="s">
        <v>1798</v>
      </c>
      <c r="B1794" s="4">
        <v>45241</v>
      </c>
      <c r="C1794" t="s">
        <v>8071</v>
      </c>
      <c r="D1794" t="str">
        <f>VLOOKUP(Sales_Data!$C1794,tbl_Customers[],2,FALSE)</f>
        <v>Customer_1204</v>
      </c>
      <c r="E1794" t="str">
        <f>VLOOKUP(tbl_Sales[[#This Row],[Customer_ID]],tbl_Customers[],5,0)</f>
        <v>North</v>
      </c>
      <c r="F1794" t="s">
        <v>8540</v>
      </c>
      <c r="G1794" t="str">
        <f>VLOOKUP(Sales_Data!$F1794,tbl_Products[],2,FALSE)</f>
        <v>Product_37</v>
      </c>
      <c r="H1794" t="str">
        <f>VLOOKUP(tbl_Sales[[#This Row],[Product_ID]],tbl_Products[],3,0)</f>
        <v>Toys</v>
      </c>
      <c r="I1794">
        <v>3</v>
      </c>
      <c r="J1794" s="10">
        <f>VLOOKUP(tbl_Sales[[#This Row],[Product_ID]],tbl_Products[],4,0)</f>
        <v>29.86</v>
      </c>
      <c r="K1794" s="6">
        <v>88.72</v>
      </c>
      <c r="L1794" s="6">
        <f>tbl_Sales[[#This Row],[Price_per_Unit]]*tbl_Sales[[#This Row],[Quantity]]</f>
        <v>266.15999999999997</v>
      </c>
      <c r="M1794" s="6">
        <f>tbl_Sales[[#This Row],[Cost_per_Unit]]*tbl_Sales[[#This Row],[Quantity]]</f>
        <v>89.58</v>
      </c>
      <c r="N1794" s="6">
        <f>tbl_Sales[[#This Row],[Sales]]-tbl_Sales[[#This Row],[Total_Cost]]</f>
        <v>176.57999999999998</v>
      </c>
    </row>
    <row r="1795" spans="1:14">
      <c r="A1795" t="s">
        <v>1799</v>
      </c>
      <c r="B1795" s="4">
        <v>45231</v>
      </c>
      <c r="C1795" t="s">
        <v>7847</v>
      </c>
      <c r="D1795" t="str">
        <f>VLOOKUP(Sales_Data!$C1795,tbl_Customers[],2,FALSE)</f>
        <v>Customer_410</v>
      </c>
      <c r="E1795" t="str">
        <f>VLOOKUP(tbl_Sales[[#This Row],[Customer_ID]],tbl_Customers[],5,0)</f>
        <v>North</v>
      </c>
      <c r="F1795" t="s">
        <v>8518</v>
      </c>
      <c r="G1795" t="str">
        <f>VLOOKUP(Sales_Data!$F1795,tbl_Products[],2,FALSE)</f>
        <v>Product_35</v>
      </c>
      <c r="H1795" t="str">
        <f>VLOOKUP(tbl_Sales[[#This Row],[Product_ID]],tbl_Products[],3,0)</f>
        <v>Toys</v>
      </c>
      <c r="I1795">
        <v>9</v>
      </c>
      <c r="J1795" s="10">
        <f>VLOOKUP(tbl_Sales[[#This Row],[Product_ID]],tbl_Products[],4,0)</f>
        <v>40.75</v>
      </c>
      <c r="K1795" s="6">
        <v>82.06</v>
      </c>
      <c r="L1795" s="6">
        <f>tbl_Sales[[#This Row],[Price_per_Unit]]*tbl_Sales[[#This Row],[Quantity]]</f>
        <v>738.54</v>
      </c>
      <c r="M1795" s="6">
        <f>tbl_Sales[[#This Row],[Cost_per_Unit]]*tbl_Sales[[#This Row],[Quantity]]</f>
        <v>366.75</v>
      </c>
      <c r="N1795" s="6">
        <f>tbl_Sales[[#This Row],[Sales]]-tbl_Sales[[#This Row],[Total_Cost]]</f>
        <v>371.78999999999996</v>
      </c>
    </row>
    <row r="1796" spans="1:14">
      <c r="A1796" t="s">
        <v>1800</v>
      </c>
      <c r="B1796" s="4">
        <v>45186</v>
      </c>
      <c r="C1796" t="s">
        <v>7117</v>
      </c>
      <c r="D1796" t="str">
        <f>VLOOKUP(Sales_Data!$C1796,tbl_Customers[],2,FALSE)</f>
        <v>Customer_379</v>
      </c>
      <c r="E1796" t="str">
        <f>VLOOKUP(tbl_Sales[[#This Row],[Customer_ID]],tbl_Customers[],5,0)</f>
        <v>East</v>
      </c>
      <c r="F1796" t="s">
        <v>8548</v>
      </c>
      <c r="G1796" t="str">
        <f>VLOOKUP(Sales_Data!$F1796,tbl_Products[],2,FALSE)</f>
        <v>Product_1</v>
      </c>
      <c r="H1796" t="str">
        <f>VLOOKUP(tbl_Sales[[#This Row],[Product_ID]],tbl_Products[],3,0)</f>
        <v>Apparel</v>
      </c>
      <c r="I1796">
        <v>3</v>
      </c>
      <c r="J1796" s="10">
        <f>VLOOKUP(tbl_Sales[[#This Row],[Product_ID]],tbl_Products[],4,0)</f>
        <v>21.45</v>
      </c>
      <c r="K1796" s="6">
        <v>75.900000000000006</v>
      </c>
      <c r="L1796" s="6">
        <f>tbl_Sales[[#This Row],[Price_per_Unit]]*tbl_Sales[[#This Row],[Quantity]]</f>
        <v>227.70000000000002</v>
      </c>
      <c r="M1796" s="6">
        <f>tbl_Sales[[#This Row],[Cost_per_Unit]]*tbl_Sales[[#This Row],[Quantity]]</f>
        <v>64.349999999999994</v>
      </c>
      <c r="N1796" s="6">
        <f>tbl_Sales[[#This Row],[Sales]]-tbl_Sales[[#This Row],[Total_Cost]]</f>
        <v>163.35000000000002</v>
      </c>
    </row>
    <row r="1797" spans="1:14">
      <c r="A1797" t="s">
        <v>1801</v>
      </c>
      <c r="B1797" s="4">
        <v>45123</v>
      </c>
      <c r="C1797" t="s">
        <v>7380</v>
      </c>
      <c r="D1797" t="str">
        <f>VLOOKUP(Sales_Data!$C1797,tbl_Customers[],2,FALSE)</f>
        <v>Customer_1374</v>
      </c>
      <c r="E1797" t="str">
        <f>VLOOKUP(tbl_Sales[[#This Row],[Customer_ID]],tbl_Customers[],5,0)</f>
        <v>East</v>
      </c>
      <c r="F1797" t="s">
        <v>8519</v>
      </c>
      <c r="G1797" t="str">
        <f>VLOOKUP(Sales_Data!$F1797,tbl_Products[],2,FALSE)</f>
        <v>Product_53</v>
      </c>
      <c r="H1797" t="str">
        <f>VLOOKUP(tbl_Sales[[#This Row],[Product_ID]],tbl_Products[],3,0)</f>
        <v>Electronics</v>
      </c>
      <c r="I1797">
        <v>7</v>
      </c>
      <c r="J1797" s="10">
        <f>VLOOKUP(tbl_Sales[[#This Row],[Product_ID]],tbl_Products[],4,0)</f>
        <v>21.34</v>
      </c>
      <c r="K1797" s="6">
        <v>39.93</v>
      </c>
      <c r="L1797" s="6">
        <f>tbl_Sales[[#This Row],[Price_per_Unit]]*tbl_Sales[[#This Row],[Quantity]]</f>
        <v>279.51</v>
      </c>
      <c r="M1797" s="6">
        <f>tbl_Sales[[#This Row],[Cost_per_Unit]]*tbl_Sales[[#This Row],[Quantity]]</f>
        <v>149.38</v>
      </c>
      <c r="N1797" s="6">
        <f>tbl_Sales[[#This Row],[Sales]]-tbl_Sales[[#This Row],[Total_Cost]]</f>
        <v>130.13</v>
      </c>
    </row>
    <row r="1798" spans="1:14">
      <c r="A1798" t="s">
        <v>1802</v>
      </c>
      <c r="B1798" s="4">
        <v>45163</v>
      </c>
      <c r="C1798" t="s">
        <v>7407</v>
      </c>
      <c r="D1798" t="str">
        <f>VLOOKUP(Sales_Data!$C1798,tbl_Customers[],2,FALSE)</f>
        <v>Customer_720</v>
      </c>
      <c r="E1798" t="str">
        <f>VLOOKUP(tbl_Sales[[#This Row],[Customer_ID]],tbl_Customers[],5,0)</f>
        <v>West</v>
      </c>
      <c r="F1798" t="s">
        <v>8526</v>
      </c>
      <c r="G1798" t="str">
        <f>VLOOKUP(Sales_Data!$F1798,tbl_Products[],2,FALSE)</f>
        <v>Product_27</v>
      </c>
      <c r="H1798" t="str">
        <f>VLOOKUP(tbl_Sales[[#This Row],[Product_ID]],tbl_Products[],3,0)</f>
        <v>Home Goods</v>
      </c>
      <c r="I1798">
        <v>3</v>
      </c>
      <c r="J1798" s="10">
        <f>VLOOKUP(tbl_Sales[[#This Row],[Product_ID]],tbl_Products[],4,0)</f>
        <v>35.53</v>
      </c>
      <c r="K1798" s="6">
        <v>18.28</v>
      </c>
      <c r="L1798" s="6">
        <f>tbl_Sales[[#This Row],[Price_per_Unit]]*tbl_Sales[[#This Row],[Quantity]]</f>
        <v>54.84</v>
      </c>
      <c r="M1798" s="6">
        <f>tbl_Sales[[#This Row],[Cost_per_Unit]]*tbl_Sales[[#This Row],[Quantity]]</f>
        <v>106.59</v>
      </c>
      <c r="N1798" s="6">
        <f>tbl_Sales[[#This Row],[Sales]]-tbl_Sales[[#This Row],[Total_Cost]]</f>
        <v>-51.75</v>
      </c>
    </row>
    <row r="1799" spans="1:14">
      <c r="A1799" t="s">
        <v>1803</v>
      </c>
      <c r="B1799" s="4">
        <v>45224</v>
      </c>
      <c r="C1799" t="s">
        <v>7231</v>
      </c>
      <c r="D1799" t="str">
        <f>VLOOKUP(Sales_Data!$C1799,tbl_Customers[],2,FALSE)</f>
        <v>Customer_60</v>
      </c>
      <c r="E1799" t="str">
        <f>VLOOKUP(tbl_Sales[[#This Row],[Customer_ID]],tbl_Customers[],5,0)</f>
        <v>North</v>
      </c>
      <c r="F1799" t="s">
        <v>8496</v>
      </c>
      <c r="G1799" t="str">
        <f>VLOOKUP(Sales_Data!$F1799,tbl_Products[],2,FALSE)</f>
        <v>Product_3</v>
      </c>
      <c r="H1799" t="str">
        <f>VLOOKUP(tbl_Sales[[#This Row],[Product_ID]],tbl_Products[],3,0)</f>
        <v>Health</v>
      </c>
      <c r="I1799">
        <v>1</v>
      </c>
      <c r="J1799" s="10">
        <f>VLOOKUP(tbl_Sales[[#This Row],[Product_ID]],tbl_Products[],4,0)</f>
        <v>28.91</v>
      </c>
      <c r="K1799" s="6">
        <v>82.39</v>
      </c>
      <c r="L1799" s="6">
        <f>tbl_Sales[[#This Row],[Price_per_Unit]]*tbl_Sales[[#This Row],[Quantity]]</f>
        <v>82.39</v>
      </c>
      <c r="M1799" s="6">
        <f>tbl_Sales[[#This Row],[Cost_per_Unit]]*tbl_Sales[[#This Row],[Quantity]]</f>
        <v>28.91</v>
      </c>
      <c r="N1799" s="6">
        <f>tbl_Sales[[#This Row],[Sales]]-tbl_Sales[[#This Row],[Total_Cost]]</f>
        <v>53.480000000000004</v>
      </c>
    </row>
    <row r="1800" spans="1:14">
      <c r="A1800" t="s">
        <v>1804</v>
      </c>
      <c r="B1800" s="4">
        <v>45210</v>
      </c>
      <c r="C1800" t="s">
        <v>7021</v>
      </c>
      <c r="D1800" t="str">
        <f>VLOOKUP(Sales_Data!$C1800,tbl_Customers[],2,FALSE)</f>
        <v>Customer_186</v>
      </c>
      <c r="E1800" t="str">
        <f>VLOOKUP(tbl_Sales[[#This Row],[Customer_ID]],tbl_Customers[],5,0)</f>
        <v>West</v>
      </c>
      <c r="F1800" t="s">
        <v>8535</v>
      </c>
      <c r="G1800" t="str">
        <f>VLOOKUP(Sales_Data!$F1800,tbl_Products[],2,FALSE)</f>
        <v>Product_54</v>
      </c>
      <c r="H1800" t="str">
        <f>VLOOKUP(tbl_Sales[[#This Row],[Product_ID]],tbl_Products[],3,0)</f>
        <v>Apparel</v>
      </c>
      <c r="I1800">
        <v>6</v>
      </c>
      <c r="J1800" s="10">
        <f>VLOOKUP(tbl_Sales[[#This Row],[Product_ID]],tbl_Products[],4,0)</f>
        <v>1.35</v>
      </c>
      <c r="K1800" s="6">
        <v>35.25</v>
      </c>
      <c r="L1800" s="6">
        <f>tbl_Sales[[#This Row],[Price_per_Unit]]*tbl_Sales[[#This Row],[Quantity]]</f>
        <v>211.5</v>
      </c>
      <c r="M1800" s="6">
        <f>tbl_Sales[[#This Row],[Cost_per_Unit]]*tbl_Sales[[#This Row],[Quantity]]</f>
        <v>8.1000000000000014</v>
      </c>
      <c r="N1800" s="6">
        <f>tbl_Sales[[#This Row],[Sales]]-tbl_Sales[[#This Row],[Total_Cost]]</f>
        <v>203.4</v>
      </c>
    </row>
    <row r="1801" spans="1:14">
      <c r="A1801" t="s">
        <v>1805</v>
      </c>
      <c r="B1801" s="4">
        <v>44948</v>
      </c>
      <c r="C1801" t="s">
        <v>8072</v>
      </c>
      <c r="D1801" t="str">
        <f>VLOOKUP(Sales_Data!$C1801,tbl_Customers[],2,FALSE)</f>
        <v>Customer_299</v>
      </c>
      <c r="E1801" t="str">
        <f>VLOOKUP(tbl_Sales[[#This Row],[Customer_ID]],tbl_Customers[],5,0)</f>
        <v>North</v>
      </c>
      <c r="F1801" t="s">
        <v>8563</v>
      </c>
      <c r="G1801" t="str">
        <f>VLOOKUP(Sales_Data!$F1801,tbl_Products[],2,FALSE)</f>
        <v>Product_17</v>
      </c>
      <c r="H1801" t="str">
        <f>VLOOKUP(tbl_Sales[[#This Row],[Product_ID]],tbl_Products[],3,0)</f>
        <v>Toys</v>
      </c>
      <c r="I1801">
        <v>7</v>
      </c>
      <c r="J1801" s="10">
        <f>VLOOKUP(tbl_Sales[[#This Row],[Product_ID]],tbl_Products[],4,0)</f>
        <v>36.229999999999997</v>
      </c>
      <c r="K1801" s="6">
        <v>92.49</v>
      </c>
      <c r="L1801" s="6">
        <f>tbl_Sales[[#This Row],[Price_per_Unit]]*tbl_Sales[[#This Row],[Quantity]]</f>
        <v>647.42999999999995</v>
      </c>
      <c r="M1801" s="6">
        <f>tbl_Sales[[#This Row],[Cost_per_Unit]]*tbl_Sales[[#This Row],[Quantity]]</f>
        <v>253.60999999999999</v>
      </c>
      <c r="N1801" s="6">
        <f>tbl_Sales[[#This Row],[Sales]]-tbl_Sales[[#This Row],[Total_Cost]]</f>
        <v>393.81999999999994</v>
      </c>
    </row>
    <row r="1802" spans="1:14">
      <c r="A1802" t="s">
        <v>1806</v>
      </c>
      <c r="B1802" s="4">
        <v>45157</v>
      </c>
      <c r="C1802" t="s">
        <v>8073</v>
      </c>
      <c r="D1802" t="str">
        <f>VLOOKUP(Sales_Data!$C1802,tbl_Customers[],2,FALSE)</f>
        <v>Customer_569</v>
      </c>
      <c r="E1802" t="str">
        <f>VLOOKUP(tbl_Sales[[#This Row],[Customer_ID]],tbl_Customers[],5,0)</f>
        <v>South</v>
      </c>
      <c r="F1802" t="s">
        <v>8531</v>
      </c>
      <c r="G1802" t="str">
        <f>VLOOKUP(Sales_Data!$F1802,tbl_Products[],2,FALSE)</f>
        <v>Product_36</v>
      </c>
      <c r="H1802" t="str">
        <f>VLOOKUP(tbl_Sales[[#This Row],[Product_ID]],tbl_Products[],3,0)</f>
        <v>Home Goods</v>
      </c>
      <c r="I1802">
        <v>7</v>
      </c>
      <c r="J1802" s="10">
        <f>VLOOKUP(tbl_Sales[[#This Row],[Product_ID]],tbl_Products[],4,0)</f>
        <v>32.54</v>
      </c>
      <c r="K1802" s="6">
        <v>77.72</v>
      </c>
      <c r="L1802" s="6">
        <f>tbl_Sales[[#This Row],[Price_per_Unit]]*tbl_Sales[[#This Row],[Quantity]]</f>
        <v>544.04</v>
      </c>
      <c r="M1802" s="6">
        <f>tbl_Sales[[#This Row],[Cost_per_Unit]]*tbl_Sales[[#This Row],[Quantity]]</f>
        <v>227.78</v>
      </c>
      <c r="N1802" s="6">
        <f>tbl_Sales[[#This Row],[Sales]]-tbl_Sales[[#This Row],[Total_Cost]]</f>
        <v>316.26</v>
      </c>
    </row>
    <row r="1803" spans="1:14">
      <c r="A1803" t="s">
        <v>1807</v>
      </c>
      <c r="B1803" s="4">
        <v>45219</v>
      </c>
      <c r="C1803" t="s">
        <v>7567</v>
      </c>
      <c r="D1803" t="str">
        <f>VLOOKUP(Sales_Data!$C1803,tbl_Customers[],2,FALSE)</f>
        <v>Customer_1188</v>
      </c>
      <c r="E1803" t="str">
        <f>VLOOKUP(tbl_Sales[[#This Row],[Customer_ID]],tbl_Customers[],5,0)</f>
        <v>West</v>
      </c>
      <c r="F1803" t="s">
        <v>8518</v>
      </c>
      <c r="G1803" t="str">
        <f>VLOOKUP(Sales_Data!$F1803,tbl_Products[],2,FALSE)</f>
        <v>Product_35</v>
      </c>
      <c r="H1803" t="str">
        <f>VLOOKUP(tbl_Sales[[#This Row],[Product_ID]],tbl_Products[],3,0)</f>
        <v>Toys</v>
      </c>
      <c r="I1803">
        <v>8</v>
      </c>
      <c r="J1803" s="10">
        <f>VLOOKUP(tbl_Sales[[#This Row],[Product_ID]],tbl_Products[],4,0)</f>
        <v>40.75</v>
      </c>
      <c r="K1803" s="6">
        <v>11.82</v>
      </c>
      <c r="L1803" s="6">
        <f>tbl_Sales[[#This Row],[Price_per_Unit]]*tbl_Sales[[#This Row],[Quantity]]</f>
        <v>94.56</v>
      </c>
      <c r="M1803" s="6">
        <f>tbl_Sales[[#This Row],[Cost_per_Unit]]*tbl_Sales[[#This Row],[Quantity]]</f>
        <v>326</v>
      </c>
      <c r="N1803" s="6">
        <f>tbl_Sales[[#This Row],[Sales]]-tbl_Sales[[#This Row],[Total_Cost]]</f>
        <v>-231.44</v>
      </c>
    </row>
    <row r="1804" spans="1:14">
      <c r="A1804" t="s">
        <v>1808</v>
      </c>
      <c r="B1804" s="4">
        <v>45260</v>
      </c>
      <c r="C1804" t="s">
        <v>7818</v>
      </c>
      <c r="D1804" t="str">
        <f>VLOOKUP(Sales_Data!$C1804,tbl_Customers[],2,FALSE)</f>
        <v>Customer_713</v>
      </c>
      <c r="E1804" t="str">
        <f>VLOOKUP(tbl_Sales[[#This Row],[Customer_ID]],tbl_Customers[],5,0)</f>
        <v>South</v>
      </c>
      <c r="F1804" t="s">
        <v>8541</v>
      </c>
      <c r="G1804" t="str">
        <f>VLOOKUP(Sales_Data!$F1804,tbl_Products[],2,FALSE)</f>
        <v>Product_60</v>
      </c>
      <c r="H1804" t="str">
        <f>VLOOKUP(tbl_Sales[[#This Row],[Product_ID]],tbl_Products[],3,0)</f>
        <v>Health</v>
      </c>
      <c r="I1804">
        <v>6</v>
      </c>
      <c r="J1804" s="10">
        <f>VLOOKUP(tbl_Sales[[#This Row],[Product_ID]],tbl_Products[],4,0)</f>
        <v>1.01</v>
      </c>
      <c r="K1804" s="6">
        <v>36.36</v>
      </c>
      <c r="L1804" s="6">
        <f>tbl_Sales[[#This Row],[Price_per_Unit]]*tbl_Sales[[#This Row],[Quantity]]</f>
        <v>218.16</v>
      </c>
      <c r="M1804" s="6">
        <f>tbl_Sales[[#This Row],[Cost_per_Unit]]*tbl_Sales[[#This Row],[Quantity]]</f>
        <v>6.0600000000000005</v>
      </c>
      <c r="N1804" s="6">
        <f>tbl_Sales[[#This Row],[Sales]]-tbl_Sales[[#This Row],[Total_Cost]]</f>
        <v>212.1</v>
      </c>
    </row>
    <row r="1805" spans="1:14">
      <c r="A1805" t="s">
        <v>1809</v>
      </c>
      <c r="B1805" s="4">
        <v>45023</v>
      </c>
      <c r="C1805" t="s">
        <v>8074</v>
      </c>
      <c r="D1805" t="str">
        <f>VLOOKUP(Sales_Data!$C1805,tbl_Customers[],2,FALSE)</f>
        <v>Customer_722</v>
      </c>
      <c r="E1805" t="str">
        <f>VLOOKUP(tbl_Sales[[#This Row],[Customer_ID]],tbl_Customers[],5,0)</f>
        <v>North</v>
      </c>
      <c r="F1805" t="s">
        <v>8560</v>
      </c>
      <c r="G1805" t="str">
        <f>VLOOKUP(Sales_Data!$F1805,tbl_Products[],2,FALSE)</f>
        <v>Product_41</v>
      </c>
      <c r="H1805" t="str">
        <f>VLOOKUP(tbl_Sales[[#This Row],[Product_ID]],tbl_Products[],3,0)</f>
        <v>Home Goods</v>
      </c>
      <c r="I1805">
        <v>2</v>
      </c>
      <c r="J1805" s="10">
        <f>VLOOKUP(tbl_Sales[[#This Row],[Product_ID]],tbl_Products[],4,0)</f>
        <v>31.5</v>
      </c>
      <c r="K1805" s="6">
        <v>75.56</v>
      </c>
      <c r="L1805" s="6">
        <f>tbl_Sales[[#This Row],[Price_per_Unit]]*tbl_Sales[[#This Row],[Quantity]]</f>
        <v>151.12</v>
      </c>
      <c r="M1805" s="6">
        <f>tbl_Sales[[#This Row],[Cost_per_Unit]]*tbl_Sales[[#This Row],[Quantity]]</f>
        <v>63</v>
      </c>
      <c r="N1805" s="6">
        <f>tbl_Sales[[#This Row],[Sales]]-tbl_Sales[[#This Row],[Total_Cost]]</f>
        <v>88.12</v>
      </c>
    </row>
    <row r="1806" spans="1:14">
      <c r="A1806" t="s">
        <v>1810</v>
      </c>
      <c r="B1806" s="4">
        <v>45091</v>
      </c>
      <c r="C1806" t="s">
        <v>8075</v>
      </c>
      <c r="D1806" t="str">
        <f>VLOOKUP(Sales_Data!$C1806,tbl_Customers[],2,FALSE)</f>
        <v>Customer_329</v>
      </c>
      <c r="E1806" t="str">
        <f>VLOOKUP(tbl_Sales[[#This Row],[Customer_ID]],tbl_Customers[],5,0)</f>
        <v>North</v>
      </c>
      <c r="F1806" t="s">
        <v>8504</v>
      </c>
      <c r="G1806" t="str">
        <f>VLOOKUP(Sales_Data!$F1806,tbl_Products[],2,FALSE)</f>
        <v>Product_13</v>
      </c>
      <c r="H1806" t="str">
        <f>VLOOKUP(tbl_Sales[[#This Row],[Product_ID]],tbl_Products[],3,0)</f>
        <v>Toys</v>
      </c>
      <c r="I1806">
        <v>3</v>
      </c>
      <c r="J1806" s="10">
        <f>VLOOKUP(tbl_Sales[[#This Row],[Product_ID]],tbl_Products[],4,0)</f>
        <v>45.97</v>
      </c>
      <c r="K1806" s="6">
        <v>77.34</v>
      </c>
      <c r="L1806" s="6">
        <f>tbl_Sales[[#This Row],[Price_per_Unit]]*tbl_Sales[[#This Row],[Quantity]]</f>
        <v>232.02</v>
      </c>
      <c r="M1806" s="6">
        <f>tbl_Sales[[#This Row],[Cost_per_Unit]]*tbl_Sales[[#This Row],[Quantity]]</f>
        <v>137.91</v>
      </c>
      <c r="N1806" s="6">
        <f>tbl_Sales[[#This Row],[Sales]]-tbl_Sales[[#This Row],[Total_Cost]]</f>
        <v>94.110000000000014</v>
      </c>
    </row>
    <row r="1807" spans="1:14">
      <c r="A1807" t="s">
        <v>1811</v>
      </c>
      <c r="B1807" s="4">
        <v>45236</v>
      </c>
      <c r="C1807" t="s">
        <v>7023</v>
      </c>
      <c r="D1807" t="str">
        <f>VLOOKUP(Sales_Data!$C1807,tbl_Customers[],2,FALSE)</f>
        <v>Customer_1026</v>
      </c>
      <c r="E1807" t="str">
        <f>VLOOKUP(tbl_Sales[[#This Row],[Customer_ID]],tbl_Customers[],5,0)</f>
        <v>North</v>
      </c>
      <c r="F1807" t="s">
        <v>8520</v>
      </c>
      <c r="G1807" t="str">
        <f>VLOOKUP(Sales_Data!$F1807,tbl_Products[],2,FALSE)</f>
        <v>Product_29</v>
      </c>
      <c r="H1807" t="str">
        <f>VLOOKUP(tbl_Sales[[#This Row],[Product_ID]],tbl_Products[],3,0)</f>
        <v>Home Goods</v>
      </c>
      <c r="I1807">
        <v>9</v>
      </c>
      <c r="J1807" s="10">
        <f>VLOOKUP(tbl_Sales[[#This Row],[Product_ID]],tbl_Products[],4,0)</f>
        <v>9.64</v>
      </c>
      <c r="K1807" s="6">
        <v>44.1</v>
      </c>
      <c r="L1807" s="6">
        <f>tbl_Sales[[#This Row],[Price_per_Unit]]*tbl_Sales[[#This Row],[Quantity]]</f>
        <v>396.90000000000003</v>
      </c>
      <c r="M1807" s="6">
        <f>tbl_Sales[[#This Row],[Cost_per_Unit]]*tbl_Sales[[#This Row],[Quantity]]</f>
        <v>86.76</v>
      </c>
      <c r="N1807" s="6">
        <f>tbl_Sales[[#This Row],[Sales]]-tbl_Sales[[#This Row],[Total_Cost]]</f>
        <v>310.14000000000004</v>
      </c>
    </row>
    <row r="1808" spans="1:14">
      <c r="A1808" t="s">
        <v>1812</v>
      </c>
      <c r="B1808" s="4">
        <v>45170</v>
      </c>
      <c r="C1808" t="s">
        <v>7979</v>
      </c>
      <c r="D1808" t="str">
        <f>VLOOKUP(Sales_Data!$C1808,tbl_Customers[],2,FALSE)</f>
        <v>Customer_1493</v>
      </c>
      <c r="E1808" t="str">
        <f>VLOOKUP(tbl_Sales[[#This Row],[Customer_ID]],tbl_Customers[],5,0)</f>
        <v>East</v>
      </c>
      <c r="F1808" t="s">
        <v>8520</v>
      </c>
      <c r="G1808" t="str">
        <f>VLOOKUP(Sales_Data!$F1808,tbl_Products[],2,FALSE)</f>
        <v>Product_29</v>
      </c>
      <c r="H1808" t="str">
        <f>VLOOKUP(tbl_Sales[[#This Row],[Product_ID]],tbl_Products[],3,0)</f>
        <v>Home Goods</v>
      </c>
      <c r="I1808">
        <v>9</v>
      </c>
      <c r="J1808" s="10">
        <f>VLOOKUP(tbl_Sales[[#This Row],[Product_ID]],tbl_Products[],4,0)</f>
        <v>9.64</v>
      </c>
      <c r="K1808" s="6">
        <v>73.8</v>
      </c>
      <c r="L1808" s="6">
        <f>tbl_Sales[[#This Row],[Price_per_Unit]]*tbl_Sales[[#This Row],[Quantity]]</f>
        <v>664.19999999999993</v>
      </c>
      <c r="M1808" s="6">
        <f>tbl_Sales[[#This Row],[Cost_per_Unit]]*tbl_Sales[[#This Row],[Quantity]]</f>
        <v>86.76</v>
      </c>
      <c r="N1808" s="6">
        <f>tbl_Sales[[#This Row],[Sales]]-tbl_Sales[[#This Row],[Total_Cost]]</f>
        <v>577.43999999999994</v>
      </c>
    </row>
    <row r="1809" spans="1:14">
      <c r="A1809" t="s">
        <v>1813</v>
      </c>
      <c r="B1809" s="4">
        <v>45183</v>
      </c>
      <c r="C1809" t="s">
        <v>7013</v>
      </c>
      <c r="D1809" t="str">
        <f>VLOOKUP(Sales_Data!$C1809,tbl_Customers[],2,FALSE)</f>
        <v>Customer_1256</v>
      </c>
      <c r="E1809" t="str">
        <f>VLOOKUP(tbl_Sales[[#This Row],[Customer_ID]],tbl_Customers[],5,0)</f>
        <v>North</v>
      </c>
      <c r="F1809" t="s">
        <v>8496</v>
      </c>
      <c r="G1809" t="str">
        <f>VLOOKUP(Sales_Data!$F1809,tbl_Products[],2,FALSE)</f>
        <v>Product_3</v>
      </c>
      <c r="H1809" t="str">
        <f>VLOOKUP(tbl_Sales[[#This Row],[Product_ID]],tbl_Products[],3,0)</f>
        <v>Health</v>
      </c>
      <c r="I1809">
        <v>4</v>
      </c>
      <c r="J1809" s="10">
        <f>VLOOKUP(tbl_Sales[[#This Row],[Product_ID]],tbl_Products[],4,0)</f>
        <v>28.91</v>
      </c>
      <c r="K1809" s="6">
        <v>11.14</v>
      </c>
      <c r="L1809" s="6">
        <f>tbl_Sales[[#This Row],[Price_per_Unit]]*tbl_Sales[[#This Row],[Quantity]]</f>
        <v>44.56</v>
      </c>
      <c r="M1809" s="6">
        <f>tbl_Sales[[#This Row],[Cost_per_Unit]]*tbl_Sales[[#This Row],[Quantity]]</f>
        <v>115.64</v>
      </c>
      <c r="N1809" s="6">
        <f>tbl_Sales[[#This Row],[Sales]]-tbl_Sales[[#This Row],[Total_Cost]]</f>
        <v>-71.08</v>
      </c>
    </row>
    <row r="1810" spans="1:14">
      <c r="A1810" t="s">
        <v>1814</v>
      </c>
      <c r="B1810" s="4">
        <v>45004</v>
      </c>
      <c r="C1810" t="s">
        <v>7653</v>
      </c>
      <c r="D1810" t="str">
        <f>VLOOKUP(Sales_Data!$C1810,tbl_Customers[],2,FALSE)</f>
        <v>Customer_496</v>
      </c>
      <c r="E1810" t="str">
        <f>VLOOKUP(tbl_Sales[[#This Row],[Customer_ID]],tbl_Customers[],5,0)</f>
        <v>South</v>
      </c>
      <c r="F1810" t="s">
        <v>8556</v>
      </c>
      <c r="G1810" t="str">
        <f>VLOOKUP(Sales_Data!$F1810,tbl_Products[],2,FALSE)</f>
        <v>Product_42</v>
      </c>
      <c r="H1810" t="str">
        <f>VLOOKUP(tbl_Sales[[#This Row],[Product_ID]],tbl_Products[],3,0)</f>
        <v>Electronics</v>
      </c>
      <c r="I1810">
        <v>8</v>
      </c>
      <c r="J1810" s="10">
        <f>VLOOKUP(tbl_Sales[[#This Row],[Product_ID]],tbl_Products[],4,0)</f>
        <v>28.03</v>
      </c>
      <c r="K1810" s="6">
        <v>74.77</v>
      </c>
      <c r="L1810" s="6">
        <f>tbl_Sales[[#This Row],[Price_per_Unit]]*tbl_Sales[[#This Row],[Quantity]]</f>
        <v>598.16</v>
      </c>
      <c r="M1810" s="6">
        <f>tbl_Sales[[#This Row],[Cost_per_Unit]]*tbl_Sales[[#This Row],[Quantity]]</f>
        <v>224.24</v>
      </c>
      <c r="N1810" s="6">
        <f>tbl_Sales[[#This Row],[Sales]]-tbl_Sales[[#This Row],[Total_Cost]]</f>
        <v>373.91999999999996</v>
      </c>
    </row>
    <row r="1811" spans="1:14">
      <c r="A1811" t="s">
        <v>1815</v>
      </c>
      <c r="B1811" s="4">
        <v>44958</v>
      </c>
      <c r="C1811" t="s">
        <v>8076</v>
      </c>
      <c r="D1811" t="str">
        <f>VLOOKUP(Sales_Data!$C1811,tbl_Customers[],2,FALSE)</f>
        <v>Customer_1035</v>
      </c>
      <c r="E1811" t="str">
        <f>VLOOKUP(tbl_Sales[[#This Row],[Customer_ID]],tbl_Customers[],5,0)</f>
        <v>North</v>
      </c>
      <c r="F1811" t="s">
        <v>8520</v>
      </c>
      <c r="G1811" t="str">
        <f>VLOOKUP(Sales_Data!$F1811,tbl_Products[],2,FALSE)</f>
        <v>Product_29</v>
      </c>
      <c r="H1811" t="str">
        <f>VLOOKUP(tbl_Sales[[#This Row],[Product_ID]],tbl_Products[],3,0)</f>
        <v>Home Goods</v>
      </c>
      <c r="I1811">
        <v>3</v>
      </c>
      <c r="J1811" s="10">
        <f>VLOOKUP(tbl_Sales[[#This Row],[Product_ID]],tbl_Products[],4,0)</f>
        <v>9.64</v>
      </c>
      <c r="K1811" s="6">
        <v>30.6</v>
      </c>
      <c r="L1811" s="6">
        <f>tbl_Sales[[#This Row],[Price_per_Unit]]*tbl_Sales[[#This Row],[Quantity]]</f>
        <v>91.800000000000011</v>
      </c>
      <c r="M1811" s="6">
        <f>tbl_Sales[[#This Row],[Cost_per_Unit]]*tbl_Sales[[#This Row],[Quantity]]</f>
        <v>28.92</v>
      </c>
      <c r="N1811" s="6">
        <f>tbl_Sales[[#This Row],[Sales]]-tbl_Sales[[#This Row],[Total_Cost]]</f>
        <v>62.88000000000001</v>
      </c>
    </row>
    <row r="1812" spans="1:14">
      <c r="A1812" t="s">
        <v>1816</v>
      </c>
      <c r="B1812" s="4">
        <v>45157</v>
      </c>
      <c r="C1812" t="s">
        <v>7475</v>
      </c>
      <c r="D1812" t="str">
        <f>VLOOKUP(Sales_Data!$C1812,tbl_Customers[],2,FALSE)</f>
        <v>Customer_1168</v>
      </c>
      <c r="E1812" t="str">
        <f>VLOOKUP(tbl_Sales[[#This Row],[Customer_ID]],tbl_Customers[],5,0)</f>
        <v>East</v>
      </c>
      <c r="F1812" t="s">
        <v>8545</v>
      </c>
      <c r="G1812" t="str">
        <f>VLOOKUP(Sales_Data!$F1812,tbl_Products[],2,FALSE)</f>
        <v>Product_9</v>
      </c>
      <c r="H1812" t="str">
        <f>VLOOKUP(tbl_Sales[[#This Row],[Product_ID]],tbl_Products[],3,0)</f>
        <v>Apparel</v>
      </c>
      <c r="I1812">
        <v>3</v>
      </c>
      <c r="J1812" s="10">
        <f>VLOOKUP(tbl_Sales[[#This Row],[Product_ID]],tbl_Products[],4,0)</f>
        <v>14.27</v>
      </c>
      <c r="K1812" s="6">
        <v>84.93</v>
      </c>
      <c r="L1812" s="6">
        <f>tbl_Sales[[#This Row],[Price_per_Unit]]*tbl_Sales[[#This Row],[Quantity]]</f>
        <v>254.79000000000002</v>
      </c>
      <c r="M1812" s="6">
        <f>tbl_Sales[[#This Row],[Cost_per_Unit]]*tbl_Sales[[#This Row],[Quantity]]</f>
        <v>42.81</v>
      </c>
      <c r="N1812" s="6">
        <f>tbl_Sales[[#This Row],[Sales]]-tbl_Sales[[#This Row],[Total_Cost]]</f>
        <v>211.98000000000002</v>
      </c>
    </row>
    <row r="1813" spans="1:14">
      <c r="A1813" t="s">
        <v>1817</v>
      </c>
      <c r="B1813" s="4">
        <v>44979</v>
      </c>
      <c r="C1813" t="s">
        <v>7661</v>
      </c>
      <c r="D1813" t="str">
        <f>VLOOKUP(Sales_Data!$C1813,tbl_Customers[],2,FALSE)</f>
        <v>Customer_140</v>
      </c>
      <c r="E1813" t="str">
        <f>VLOOKUP(tbl_Sales[[#This Row],[Customer_ID]],tbl_Customers[],5,0)</f>
        <v>North</v>
      </c>
      <c r="F1813" t="s">
        <v>8540</v>
      </c>
      <c r="G1813" t="str">
        <f>VLOOKUP(Sales_Data!$F1813,tbl_Products[],2,FALSE)</f>
        <v>Product_37</v>
      </c>
      <c r="H1813" t="str">
        <f>VLOOKUP(tbl_Sales[[#This Row],[Product_ID]],tbl_Products[],3,0)</f>
        <v>Toys</v>
      </c>
      <c r="I1813">
        <v>4</v>
      </c>
      <c r="J1813" s="10">
        <f>VLOOKUP(tbl_Sales[[#This Row],[Product_ID]],tbl_Products[],4,0)</f>
        <v>29.86</v>
      </c>
      <c r="K1813" s="6">
        <v>48.39</v>
      </c>
      <c r="L1813" s="6">
        <f>tbl_Sales[[#This Row],[Price_per_Unit]]*tbl_Sales[[#This Row],[Quantity]]</f>
        <v>193.56</v>
      </c>
      <c r="M1813" s="6">
        <f>tbl_Sales[[#This Row],[Cost_per_Unit]]*tbl_Sales[[#This Row],[Quantity]]</f>
        <v>119.44</v>
      </c>
      <c r="N1813" s="6">
        <f>tbl_Sales[[#This Row],[Sales]]-tbl_Sales[[#This Row],[Total_Cost]]</f>
        <v>74.12</v>
      </c>
    </row>
    <row r="1814" spans="1:14">
      <c r="A1814" t="s">
        <v>1818</v>
      </c>
      <c r="B1814" s="4">
        <v>45102</v>
      </c>
      <c r="C1814" t="s">
        <v>8077</v>
      </c>
      <c r="D1814" t="str">
        <f>VLOOKUP(Sales_Data!$C1814,tbl_Customers[],2,FALSE)</f>
        <v>Customer_203</v>
      </c>
      <c r="E1814" t="str">
        <f>VLOOKUP(tbl_Sales[[#This Row],[Customer_ID]],tbl_Customers[],5,0)</f>
        <v>North</v>
      </c>
      <c r="F1814" t="s">
        <v>8513</v>
      </c>
      <c r="G1814" t="str">
        <f>VLOOKUP(Sales_Data!$F1814,tbl_Products[],2,FALSE)</f>
        <v>Product_59</v>
      </c>
      <c r="H1814" t="str">
        <f>VLOOKUP(tbl_Sales[[#This Row],[Product_ID]],tbl_Products[],3,0)</f>
        <v>Home Goods</v>
      </c>
      <c r="I1814">
        <v>1</v>
      </c>
      <c r="J1814" s="10">
        <f>VLOOKUP(tbl_Sales[[#This Row],[Product_ID]],tbl_Products[],4,0)</f>
        <v>40.85</v>
      </c>
      <c r="K1814" s="6">
        <v>8.89</v>
      </c>
      <c r="L1814" s="6">
        <f>tbl_Sales[[#This Row],[Price_per_Unit]]*tbl_Sales[[#This Row],[Quantity]]</f>
        <v>8.89</v>
      </c>
      <c r="M1814" s="6">
        <f>tbl_Sales[[#This Row],[Cost_per_Unit]]*tbl_Sales[[#This Row],[Quantity]]</f>
        <v>40.85</v>
      </c>
      <c r="N1814" s="6">
        <f>tbl_Sales[[#This Row],[Sales]]-tbl_Sales[[#This Row],[Total_Cost]]</f>
        <v>-31.96</v>
      </c>
    </row>
    <row r="1815" spans="1:14">
      <c r="A1815" t="s">
        <v>1819</v>
      </c>
      <c r="B1815" s="4">
        <v>44970</v>
      </c>
      <c r="C1815" t="s">
        <v>7584</v>
      </c>
      <c r="D1815" t="str">
        <f>VLOOKUP(Sales_Data!$C1815,tbl_Customers[],2,FALSE)</f>
        <v>Customer_1185</v>
      </c>
      <c r="E1815" t="str">
        <f>VLOOKUP(tbl_Sales[[#This Row],[Customer_ID]],tbl_Customers[],5,0)</f>
        <v>North</v>
      </c>
      <c r="F1815" t="s">
        <v>8535</v>
      </c>
      <c r="G1815" t="str">
        <f>VLOOKUP(Sales_Data!$F1815,tbl_Products[],2,FALSE)</f>
        <v>Product_54</v>
      </c>
      <c r="H1815" t="str">
        <f>VLOOKUP(tbl_Sales[[#This Row],[Product_ID]],tbl_Products[],3,0)</f>
        <v>Apparel</v>
      </c>
      <c r="I1815">
        <v>9</v>
      </c>
      <c r="J1815" s="10">
        <f>VLOOKUP(tbl_Sales[[#This Row],[Product_ID]],tbl_Products[],4,0)</f>
        <v>1.35</v>
      </c>
      <c r="K1815" s="6">
        <v>76.37</v>
      </c>
      <c r="L1815" s="6">
        <f>tbl_Sales[[#This Row],[Price_per_Unit]]*tbl_Sales[[#This Row],[Quantity]]</f>
        <v>687.33</v>
      </c>
      <c r="M1815" s="6">
        <f>tbl_Sales[[#This Row],[Cost_per_Unit]]*tbl_Sales[[#This Row],[Quantity]]</f>
        <v>12.15</v>
      </c>
      <c r="N1815" s="6">
        <f>tbl_Sales[[#This Row],[Sales]]-tbl_Sales[[#This Row],[Total_Cost]]</f>
        <v>675.18000000000006</v>
      </c>
    </row>
    <row r="1816" spans="1:14">
      <c r="A1816" t="s">
        <v>1820</v>
      </c>
      <c r="B1816" s="4">
        <v>45185</v>
      </c>
      <c r="C1816" t="s">
        <v>8078</v>
      </c>
      <c r="D1816" t="str">
        <f>VLOOKUP(Sales_Data!$C1816,tbl_Customers[],2,FALSE)</f>
        <v>Customer_29</v>
      </c>
      <c r="E1816" t="str">
        <f>VLOOKUP(tbl_Sales[[#This Row],[Customer_ID]],tbl_Customers[],5,0)</f>
        <v>South</v>
      </c>
      <c r="F1816" t="s">
        <v>8506</v>
      </c>
      <c r="G1816" t="str">
        <f>VLOOKUP(Sales_Data!$F1816,tbl_Products[],2,FALSE)</f>
        <v>Product_43</v>
      </c>
      <c r="H1816" t="str">
        <f>VLOOKUP(tbl_Sales[[#This Row],[Product_ID]],tbl_Products[],3,0)</f>
        <v>Health</v>
      </c>
      <c r="I1816">
        <v>5</v>
      </c>
      <c r="J1816" s="10">
        <f>VLOOKUP(tbl_Sales[[#This Row],[Product_ID]],tbl_Products[],4,0)</f>
        <v>4.59</v>
      </c>
      <c r="K1816" s="6">
        <v>27.36</v>
      </c>
      <c r="L1816" s="6">
        <f>tbl_Sales[[#This Row],[Price_per_Unit]]*tbl_Sales[[#This Row],[Quantity]]</f>
        <v>136.80000000000001</v>
      </c>
      <c r="M1816" s="6">
        <f>tbl_Sales[[#This Row],[Cost_per_Unit]]*tbl_Sales[[#This Row],[Quantity]]</f>
        <v>22.95</v>
      </c>
      <c r="N1816" s="6">
        <f>tbl_Sales[[#This Row],[Sales]]-tbl_Sales[[#This Row],[Total_Cost]]</f>
        <v>113.85000000000001</v>
      </c>
    </row>
    <row r="1817" spans="1:14">
      <c r="A1817" t="s">
        <v>1821</v>
      </c>
      <c r="B1817" s="4">
        <v>45257</v>
      </c>
      <c r="C1817" t="s">
        <v>7172</v>
      </c>
      <c r="D1817" t="str">
        <f>VLOOKUP(Sales_Data!$C1817,tbl_Customers[],2,FALSE)</f>
        <v>Customer_1084</v>
      </c>
      <c r="E1817" t="str">
        <f>VLOOKUP(tbl_Sales[[#This Row],[Customer_ID]],tbl_Customers[],5,0)</f>
        <v>North</v>
      </c>
      <c r="F1817" t="s">
        <v>8510</v>
      </c>
      <c r="G1817" t="str">
        <f>VLOOKUP(Sales_Data!$F1817,tbl_Products[],2,FALSE)</f>
        <v>Product_70</v>
      </c>
      <c r="H1817" t="str">
        <f>VLOOKUP(tbl_Sales[[#This Row],[Product_ID]],tbl_Products[],3,0)</f>
        <v>Apparel</v>
      </c>
      <c r="I1817">
        <v>2</v>
      </c>
      <c r="J1817" s="10">
        <f>VLOOKUP(tbl_Sales[[#This Row],[Product_ID]],tbl_Products[],4,0)</f>
        <v>26.74</v>
      </c>
      <c r="K1817" s="6">
        <v>55.88</v>
      </c>
      <c r="L1817" s="6">
        <f>tbl_Sales[[#This Row],[Price_per_Unit]]*tbl_Sales[[#This Row],[Quantity]]</f>
        <v>111.76</v>
      </c>
      <c r="M1817" s="6">
        <f>tbl_Sales[[#This Row],[Cost_per_Unit]]*tbl_Sales[[#This Row],[Quantity]]</f>
        <v>53.48</v>
      </c>
      <c r="N1817" s="6">
        <f>tbl_Sales[[#This Row],[Sales]]-tbl_Sales[[#This Row],[Total_Cost]]</f>
        <v>58.280000000000008</v>
      </c>
    </row>
    <row r="1818" spans="1:14">
      <c r="A1818" t="s">
        <v>1822</v>
      </c>
      <c r="B1818" s="4">
        <v>45015</v>
      </c>
      <c r="C1818" t="s">
        <v>7100</v>
      </c>
      <c r="D1818" t="str">
        <f>VLOOKUP(Sales_Data!$C1818,tbl_Customers[],2,FALSE)</f>
        <v>Customer_445</v>
      </c>
      <c r="E1818" t="str">
        <f>VLOOKUP(tbl_Sales[[#This Row],[Customer_ID]],tbl_Customers[],5,0)</f>
        <v>West</v>
      </c>
      <c r="F1818" t="s">
        <v>8553</v>
      </c>
      <c r="G1818" t="str">
        <f>VLOOKUP(Sales_Data!$F1818,tbl_Products[],2,FALSE)</f>
        <v>Product_50</v>
      </c>
      <c r="H1818" t="str">
        <f>VLOOKUP(tbl_Sales[[#This Row],[Product_ID]],tbl_Products[],3,0)</f>
        <v>Apparel</v>
      </c>
      <c r="I1818">
        <v>9</v>
      </c>
      <c r="J1818" s="10">
        <f>VLOOKUP(tbl_Sales[[#This Row],[Product_ID]],tbl_Products[],4,0)</f>
        <v>42.74</v>
      </c>
      <c r="K1818" s="6">
        <v>86.03</v>
      </c>
      <c r="L1818" s="6">
        <f>tbl_Sales[[#This Row],[Price_per_Unit]]*tbl_Sales[[#This Row],[Quantity]]</f>
        <v>774.27</v>
      </c>
      <c r="M1818" s="6">
        <f>tbl_Sales[[#This Row],[Cost_per_Unit]]*tbl_Sales[[#This Row],[Quantity]]</f>
        <v>384.66</v>
      </c>
      <c r="N1818" s="6">
        <f>tbl_Sales[[#This Row],[Sales]]-tbl_Sales[[#This Row],[Total_Cost]]</f>
        <v>389.60999999999996</v>
      </c>
    </row>
    <row r="1819" spans="1:14">
      <c r="A1819" t="s">
        <v>1823</v>
      </c>
      <c r="B1819" s="4">
        <v>44947</v>
      </c>
      <c r="C1819" t="s">
        <v>7705</v>
      </c>
      <c r="D1819" t="str">
        <f>VLOOKUP(Sales_Data!$C1819,tbl_Customers[],2,FALSE)</f>
        <v>Customer_1466</v>
      </c>
      <c r="E1819" t="str">
        <f>VLOOKUP(tbl_Sales[[#This Row],[Customer_ID]],tbl_Customers[],5,0)</f>
        <v>West</v>
      </c>
      <c r="F1819" t="s">
        <v>8493</v>
      </c>
      <c r="G1819" t="str">
        <f>VLOOKUP(Sales_Data!$F1819,tbl_Products[],2,FALSE)</f>
        <v>Product_61</v>
      </c>
      <c r="H1819" t="str">
        <f>VLOOKUP(tbl_Sales[[#This Row],[Product_ID]],tbl_Products[],3,0)</f>
        <v>Health</v>
      </c>
      <c r="I1819">
        <v>3</v>
      </c>
      <c r="J1819" s="10">
        <f>VLOOKUP(tbl_Sales[[#This Row],[Product_ID]],tbl_Products[],4,0)</f>
        <v>47.78</v>
      </c>
      <c r="K1819" s="6">
        <v>83.29</v>
      </c>
      <c r="L1819" s="6">
        <f>tbl_Sales[[#This Row],[Price_per_Unit]]*tbl_Sales[[#This Row],[Quantity]]</f>
        <v>249.87</v>
      </c>
      <c r="M1819" s="6">
        <f>tbl_Sales[[#This Row],[Cost_per_Unit]]*tbl_Sales[[#This Row],[Quantity]]</f>
        <v>143.34</v>
      </c>
      <c r="N1819" s="6">
        <f>tbl_Sales[[#This Row],[Sales]]-tbl_Sales[[#This Row],[Total_Cost]]</f>
        <v>106.53</v>
      </c>
    </row>
    <row r="1820" spans="1:14">
      <c r="A1820" t="s">
        <v>1824</v>
      </c>
      <c r="B1820" s="4">
        <v>45053</v>
      </c>
      <c r="C1820" t="s">
        <v>8079</v>
      </c>
      <c r="D1820" t="str">
        <f>VLOOKUP(Sales_Data!$C1820,tbl_Customers[],2,FALSE)</f>
        <v>Customer_393</v>
      </c>
      <c r="E1820" t="str">
        <f>VLOOKUP(tbl_Sales[[#This Row],[Customer_ID]],tbl_Customers[],5,0)</f>
        <v>West</v>
      </c>
      <c r="F1820" t="s">
        <v>8543</v>
      </c>
      <c r="G1820" t="str">
        <f>VLOOKUP(Sales_Data!$F1820,tbl_Products[],2,FALSE)</f>
        <v>Product_72</v>
      </c>
      <c r="H1820" t="str">
        <f>VLOOKUP(tbl_Sales[[#This Row],[Product_ID]],tbl_Products[],3,0)</f>
        <v>Toys</v>
      </c>
      <c r="I1820">
        <v>3</v>
      </c>
      <c r="J1820" s="10">
        <f>VLOOKUP(tbl_Sales[[#This Row],[Product_ID]],tbl_Products[],4,0)</f>
        <v>23.2</v>
      </c>
      <c r="K1820" s="6">
        <v>73.92</v>
      </c>
      <c r="L1820" s="6">
        <f>tbl_Sales[[#This Row],[Price_per_Unit]]*tbl_Sales[[#This Row],[Quantity]]</f>
        <v>221.76</v>
      </c>
      <c r="M1820" s="6">
        <f>tbl_Sales[[#This Row],[Cost_per_Unit]]*tbl_Sales[[#This Row],[Quantity]]</f>
        <v>69.599999999999994</v>
      </c>
      <c r="N1820" s="6">
        <f>tbl_Sales[[#This Row],[Sales]]-tbl_Sales[[#This Row],[Total_Cost]]</f>
        <v>152.16</v>
      </c>
    </row>
    <row r="1821" spans="1:14">
      <c r="A1821" t="s">
        <v>1825</v>
      </c>
      <c r="B1821" s="4">
        <v>45289</v>
      </c>
      <c r="C1821" t="s">
        <v>7495</v>
      </c>
      <c r="D1821" t="str">
        <f>VLOOKUP(Sales_Data!$C1821,tbl_Customers[],2,FALSE)</f>
        <v>Customer_578</v>
      </c>
      <c r="E1821" t="str">
        <f>VLOOKUP(tbl_Sales[[#This Row],[Customer_ID]],tbl_Customers[],5,0)</f>
        <v>South</v>
      </c>
      <c r="F1821" t="s">
        <v>8514</v>
      </c>
      <c r="G1821" t="str">
        <f>VLOOKUP(Sales_Data!$F1821,tbl_Products[],2,FALSE)</f>
        <v>Product_2</v>
      </c>
      <c r="H1821" t="str">
        <f>VLOOKUP(tbl_Sales[[#This Row],[Product_ID]],tbl_Products[],3,0)</f>
        <v>Health</v>
      </c>
      <c r="I1821">
        <v>7</v>
      </c>
      <c r="J1821" s="10">
        <f>VLOOKUP(tbl_Sales[[#This Row],[Product_ID]],tbl_Products[],4,0)</f>
        <v>12.41</v>
      </c>
      <c r="K1821" s="6">
        <v>22.75</v>
      </c>
      <c r="L1821" s="6">
        <f>tbl_Sales[[#This Row],[Price_per_Unit]]*tbl_Sales[[#This Row],[Quantity]]</f>
        <v>159.25</v>
      </c>
      <c r="M1821" s="6">
        <f>tbl_Sales[[#This Row],[Cost_per_Unit]]*tbl_Sales[[#This Row],[Quantity]]</f>
        <v>86.87</v>
      </c>
      <c r="N1821" s="6">
        <f>tbl_Sales[[#This Row],[Sales]]-tbl_Sales[[#This Row],[Total_Cost]]</f>
        <v>72.38</v>
      </c>
    </row>
    <row r="1822" spans="1:14">
      <c r="A1822" t="s">
        <v>1826</v>
      </c>
      <c r="B1822" s="4">
        <v>45151</v>
      </c>
      <c r="C1822" t="s">
        <v>7957</v>
      </c>
      <c r="D1822" t="str">
        <f>VLOOKUP(Sales_Data!$C1822,tbl_Customers[],2,FALSE)</f>
        <v>Customer_352</v>
      </c>
      <c r="E1822" t="str">
        <f>VLOOKUP(tbl_Sales[[#This Row],[Customer_ID]],tbl_Customers[],5,0)</f>
        <v>West</v>
      </c>
      <c r="F1822" t="s">
        <v>8538</v>
      </c>
      <c r="G1822" t="str">
        <f>VLOOKUP(Sales_Data!$F1822,tbl_Products[],2,FALSE)</f>
        <v>Product_44</v>
      </c>
      <c r="H1822" t="str">
        <f>VLOOKUP(tbl_Sales[[#This Row],[Product_ID]],tbl_Products[],3,0)</f>
        <v>Electronics</v>
      </c>
      <c r="I1822">
        <v>2</v>
      </c>
      <c r="J1822" s="10">
        <f>VLOOKUP(tbl_Sales[[#This Row],[Product_ID]],tbl_Products[],4,0)</f>
        <v>39.729999999999997</v>
      </c>
      <c r="K1822" s="6">
        <v>74.12</v>
      </c>
      <c r="L1822" s="6">
        <f>tbl_Sales[[#This Row],[Price_per_Unit]]*tbl_Sales[[#This Row],[Quantity]]</f>
        <v>148.24</v>
      </c>
      <c r="M1822" s="6">
        <f>tbl_Sales[[#This Row],[Cost_per_Unit]]*tbl_Sales[[#This Row],[Quantity]]</f>
        <v>79.459999999999994</v>
      </c>
      <c r="N1822" s="6">
        <f>tbl_Sales[[#This Row],[Sales]]-tbl_Sales[[#This Row],[Total_Cost]]</f>
        <v>68.780000000000015</v>
      </c>
    </row>
    <row r="1823" spans="1:14">
      <c r="A1823" t="s">
        <v>1827</v>
      </c>
      <c r="B1823" s="4">
        <v>45151</v>
      </c>
      <c r="C1823" t="s">
        <v>7836</v>
      </c>
      <c r="D1823" t="str">
        <f>VLOOKUP(Sales_Data!$C1823,tbl_Customers[],2,FALSE)</f>
        <v>Customer_1101</v>
      </c>
      <c r="E1823" t="str">
        <f>VLOOKUP(tbl_Sales[[#This Row],[Customer_ID]],tbl_Customers[],5,0)</f>
        <v>West</v>
      </c>
      <c r="F1823" t="s">
        <v>8538</v>
      </c>
      <c r="G1823" t="str">
        <f>VLOOKUP(Sales_Data!$F1823,tbl_Products[],2,FALSE)</f>
        <v>Product_44</v>
      </c>
      <c r="H1823" t="str">
        <f>VLOOKUP(tbl_Sales[[#This Row],[Product_ID]],tbl_Products[],3,0)</f>
        <v>Electronics</v>
      </c>
      <c r="I1823">
        <v>7</v>
      </c>
      <c r="J1823" s="10">
        <f>VLOOKUP(tbl_Sales[[#This Row],[Product_ID]],tbl_Products[],4,0)</f>
        <v>39.729999999999997</v>
      </c>
      <c r="K1823" s="6">
        <v>88.64</v>
      </c>
      <c r="L1823" s="6">
        <f>tbl_Sales[[#This Row],[Price_per_Unit]]*tbl_Sales[[#This Row],[Quantity]]</f>
        <v>620.48</v>
      </c>
      <c r="M1823" s="6">
        <f>tbl_Sales[[#This Row],[Cost_per_Unit]]*tbl_Sales[[#This Row],[Quantity]]</f>
        <v>278.10999999999996</v>
      </c>
      <c r="N1823" s="6">
        <f>tbl_Sales[[#This Row],[Sales]]-tbl_Sales[[#This Row],[Total_Cost]]</f>
        <v>342.37000000000006</v>
      </c>
    </row>
    <row r="1824" spans="1:14">
      <c r="A1824" t="s">
        <v>1828</v>
      </c>
      <c r="B1824" s="4">
        <v>45195</v>
      </c>
      <c r="C1824" t="s">
        <v>7315</v>
      </c>
      <c r="D1824" t="str">
        <f>VLOOKUP(Sales_Data!$C1824,tbl_Customers[],2,FALSE)</f>
        <v>Customer_9</v>
      </c>
      <c r="E1824" t="str">
        <f>VLOOKUP(tbl_Sales[[#This Row],[Customer_ID]],tbl_Customers[],5,0)</f>
        <v>East</v>
      </c>
      <c r="F1824" t="s">
        <v>8560</v>
      </c>
      <c r="G1824" t="str">
        <f>VLOOKUP(Sales_Data!$F1824,tbl_Products[],2,FALSE)</f>
        <v>Product_41</v>
      </c>
      <c r="H1824" t="str">
        <f>VLOOKUP(tbl_Sales[[#This Row],[Product_ID]],tbl_Products[],3,0)</f>
        <v>Home Goods</v>
      </c>
      <c r="I1824">
        <v>9</v>
      </c>
      <c r="J1824" s="10">
        <f>VLOOKUP(tbl_Sales[[#This Row],[Product_ID]],tbl_Products[],4,0)</f>
        <v>31.5</v>
      </c>
      <c r="K1824" s="6">
        <v>76.41</v>
      </c>
      <c r="L1824" s="6">
        <f>tbl_Sales[[#This Row],[Price_per_Unit]]*tbl_Sales[[#This Row],[Quantity]]</f>
        <v>687.68999999999994</v>
      </c>
      <c r="M1824" s="6">
        <f>tbl_Sales[[#This Row],[Cost_per_Unit]]*tbl_Sales[[#This Row],[Quantity]]</f>
        <v>283.5</v>
      </c>
      <c r="N1824" s="6">
        <f>tbl_Sales[[#This Row],[Sales]]-tbl_Sales[[#This Row],[Total_Cost]]</f>
        <v>404.18999999999994</v>
      </c>
    </row>
    <row r="1825" spans="1:14">
      <c r="A1825" t="s">
        <v>1829</v>
      </c>
      <c r="B1825" s="4">
        <v>45194</v>
      </c>
      <c r="C1825" t="s">
        <v>7666</v>
      </c>
      <c r="D1825" t="str">
        <f>VLOOKUP(Sales_Data!$C1825,tbl_Customers[],2,FALSE)</f>
        <v>Customer_1486</v>
      </c>
      <c r="E1825" t="str">
        <f>VLOOKUP(tbl_Sales[[#This Row],[Customer_ID]],tbl_Customers[],5,0)</f>
        <v>North</v>
      </c>
      <c r="F1825" t="s">
        <v>8509</v>
      </c>
      <c r="G1825" t="str">
        <f>VLOOKUP(Sales_Data!$F1825,tbl_Products[],2,FALSE)</f>
        <v>Product_45</v>
      </c>
      <c r="H1825" t="str">
        <f>VLOOKUP(tbl_Sales[[#This Row],[Product_ID]],tbl_Products[],3,0)</f>
        <v>Home Goods</v>
      </c>
      <c r="I1825">
        <v>2</v>
      </c>
      <c r="J1825" s="10">
        <f>VLOOKUP(tbl_Sales[[#This Row],[Product_ID]],tbl_Products[],4,0)</f>
        <v>47.88</v>
      </c>
      <c r="K1825" s="6">
        <v>28.09</v>
      </c>
      <c r="L1825" s="6">
        <f>tbl_Sales[[#This Row],[Price_per_Unit]]*tbl_Sales[[#This Row],[Quantity]]</f>
        <v>56.18</v>
      </c>
      <c r="M1825" s="6">
        <f>tbl_Sales[[#This Row],[Cost_per_Unit]]*tbl_Sales[[#This Row],[Quantity]]</f>
        <v>95.76</v>
      </c>
      <c r="N1825" s="6">
        <f>tbl_Sales[[#This Row],[Sales]]-tbl_Sales[[#This Row],[Total_Cost]]</f>
        <v>-39.580000000000005</v>
      </c>
    </row>
    <row r="1826" spans="1:14">
      <c r="A1826" t="s">
        <v>1830</v>
      </c>
      <c r="B1826" s="4">
        <v>45239</v>
      </c>
      <c r="C1826" t="s">
        <v>8077</v>
      </c>
      <c r="D1826" t="str">
        <f>VLOOKUP(Sales_Data!$C1826,tbl_Customers[],2,FALSE)</f>
        <v>Customer_203</v>
      </c>
      <c r="E1826" t="str">
        <f>VLOOKUP(tbl_Sales[[#This Row],[Customer_ID]],tbl_Customers[],5,0)</f>
        <v>North</v>
      </c>
      <c r="F1826" t="s">
        <v>8559</v>
      </c>
      <c r="G1826" t="str">
        <f>VLOOKUP(Sales_Data!$F1826,tbl_Products[],2,FALSE)</f>
        <v>Product_57</v>
      </c>
      <c r="H1826" t="str">
        <f>VLOOKUP(tbl_Sales[[#This Row],[Product_ID]],tbl_Products[],3,0)</f>
        <v>Toys</v>
      </c>
      <c r="I1826">
        <v>7</v>
      </c>
      <c r="J1826" s="10">
        <f>VLOOKUP(tbl_Sales[[#This Row],[Product_ID]],tbl_Products[],4,0)</f>
        <v>31.85</v>
      </c>
      <c r="K1826" s="6">
        <v>30.54</v>
      </c>
      <c r="L1826" s="6">
        <f>tbl_Sales[[#This Row],[Price_per_Unit]]*tbl_Sales[[#This Row],[Quantity]]</f>
        <v>213.78</v>
      </c>
      <c r="M1826" s="6">
        <f>tbl_Sales[[#This Row],[Cost_per_Unit]]*tbl_Sales[[#This Row],[Quantity]]</f>
        <v>222.95000000000002</v>
      </c>
      <c r="N1826" s="6">
        <f>tbl_Sales[[#This Row],[Sales]]-tbl_Sales[[#This Row],[Total_Cost]]</f>
        <v>-9.1700000000000159</v>
      </c>
    </row>
    <row r="1827" spans="1:14">
      <c r="A1827" t="s">
        <v>1831</v>
      </c>
      <c r="B1827" s="4">
        <v>45008</v>
      </c>
      <c r="C1827" t="s">
        <v>8080</v>
      </c>
      <c r="D1827" t="str">
        <f>VLOOKUP(Sales_Data!$C1827,tbl_Customers[],2,FALSE)</f>
        <v>Customer_439</v>
      </c>
      <c r="E1827" t="str">
        <f>VLOOKUP(tbl_Sales[[#This Row],[Customer_ID]],tbl_Customers[],5,0)</f>
        <v>South</v>
      </c>
      <c r="F1827" t="s">
        <v>8542</v>
      </c>
      <c r="G1827" t="str">
        <f>VLOOKUP(Sales_Data!$F1827,tbl_Products[],2,FALSE)</f>
        <v>Product_20</v>
      </c>
      <c r="H1827" t="str">
        <f>VLOOKUP(tbl_Sales[[#This Row],[Product_ID]],tbl_Products[],3,0)</f>
        <v>Electronics</v>
      </c>
      <c r="I1827">
        <v>6</v>
      </c>
      <c r="J1827" s="10">
        <f>VLOOKUP(tbl_Sales[[#This Row],[Product_ID]],tbl_Products[],4,0)</f>
        <v>19.98</v>
      </c>
      <c r="K1827" s="6">
        <v>87.77</v>
      </c>
      <c r="L1827" s="6">
        <f>tbl_Sales[[#This Row],[Price_per_Unit]]*tbl_Sales[[#This Row],[Quantity]]</f>
        <v>526.62</v>
      </c>
      <c r="M1827" s="6">
        <f>tbl_Sales[[#This Row],[Cost_per_Unit]]*tbl_Sales[[#This Row],[Quantity]]</f>
        <v>119.88</v>
      </c>
      <c r="N1827" s="6">
        <f>tbl_Sales[[#This Row],[Sales]]-tbl_Sales[[#This Row],[Total_Cost]]</f>
        <v>406.74</v>
      </c>
    </row>
    <row r="1828" spans="1:14">
      <c r="A1828" t="s">
        <v>1832</v>
      </c>
      <c r="B1828" s="4">
        <v>45113</v>
      </c>
      <c r="C1828" t="s">
        <v>7878</v>
      </c>
      <c r="D1828" t="str">
        <f>VLOOKUP(Sales_Data!$C1828,tbl_Customers[],2,FALSE)</f>
        <v>Customer_1033</v>
      </c>
      <c r="E1828" t="str">
        <f>VLOOKUP(tbl_Sales[[#This Row],[Customer_ID]],tbl_Customers[],5,0)</f>
        <v>South</v>
      </c>
      <c r="F1828" t="s">
        <v>8541</v>
      </c>
      <c r="G1828" t="str">
        <f>VLOOKUP(Sales_Data!$F1828,tbl_Products[],2,FALSE)</f>
        <v>Product_60</v>
      </c>
      <c r="H1828" t="str">
        <f>VLOOKUP(tbl_Sales[[#This Row],[Product_ID]],tbl_Products[],3,0)</f>
        <v>Health</v>
      </c>
      <c r="I1828">
        <v>2</v>
      </c>
      <c r="J1828" s="10">
        <f>VLOOKUP(tbl_Sales[[#This Row],[Product_ID]],tbl_Products[],4,0)</f>
        <v>1.01</v>
      </c>
      <c r="K1828" s="6">
        <v>43.56</v>
      </c>
      <c r="L1828" s="6">
        <f>tbl_Sales[[#This Row],[Price_per_Unit]]*tbl_Sales[[#This Row],[Quantity]]</f>
        <v>87.12</v>
      </c>
      <c r="M1828" s="6">
        <f>tbl_Sales[[#This Row],[Cost_per_Unit]]*tbl_Sales[[#This Row],[Quantity]]</f>
        <v>2.02</v>
      </c>
      <c r="N1828" s="6">
        <f>tbl_Sales[[#This Row],[Sales]]-tbl_Sales[[#This Row],[Total_Cost]]</f>
        <v>85.100000000000009</v>
      </c>
    </row>
    <row r="1829" spans="1:14">
      <c r="A1829" t="s">
        <v>1833</v>
      </c>
      <c r="B1829" s="4">
        <v>45117</v>
      </c>
      <c r="C1829" t="s">
        <v>7719</v>
      </c>
      <c r="D1829" t="str">
        <f>VLOOKUP(Sales_Data!$C1829,tbl_Customers[],2,FALSE)</f>
        <v>Customer_1450</v>
      </c>
      <c r="E1829" t="str">
        <f>VLOOKUP(tbl_Sales[[#This Row],[Customer_ID]],tbl_Customers[],5,0)</f>
        <v>South</v>
      </c>
      <c r="F1829" t="s">
        <v>8521</v>
      </c>
      <c r="G1829" t="str">
        <f>VLOOKUP(Sales_Data!$F1829,tbl_Products[],2,FALSE)</f>
        <v>Product_64</v>
      </c>
      <c r="H1829" t="str">
        <f>VLOOKUP(tbl_Sales[[#This Row],[Product_ID]],tbl_Products[],3,0)</f>
        <v>Home Goods</v>
      </c>
      <c r="I1829">
        <v>3</v>
      </c>
      <c r="J1829" s="10">
        <f>VLOOKUP(tbl_Sales[[#This Row],[Product_ID]],tbl_Products[],4,0)</f>
        <v>16.21</v>
      </c>
      <c r="K1829" s="6">
        <v>97.84</v>
      </c>
      <c r="L1829" s="6">
        <f>tbl_Sales[[#This Row],[Price_per_Unit]]*tbl_Sales[[#This Row],[Quantity]]</f>
        <v>293.52</v>
      </c>
      <c r="M1829" s="6">
        <f>tbl_Sales[[#This Row],[Cost_per_Unit]]*tbl_Sales[[#This Row],[Quantity]]</f>
        <v>48.63</v>
      </c>
      <c r="N1829" s="6">
        <f>tbl_Sales[[#This Row],[Sales]]-tbl_Sales[[#This Row],[Total_Cost]]</f>
        <v>244.89</v>
      </c>
    </row>
    <row r="1830" spans="1:14">
      <c r="A1830" t="s">
        <v>1834</v>
      </c>
      <c r="B1830" s="4">
        <v>45071</v>
      </c>
      <c r="C1830" t="s">
        <v>7507</v>
      </c>
      <c r="D1830" t="str">
        <f>VLOOKUP(Sales_Data!$C1830,tbl_Customers[],2,FALSE)</f>
        <v>Customer_973</v>
      </c>
      <c r="E1830" t="str">
        <f>VLOOKUP(tbl_Sales[[#This Row],[Customer_ID]],tbl_Customers[],5,0)</f>
        <v>West</v>
      </c>
      <c r="F1830" t="s">
        <v>8526</v>
      </c>
      <c r="G1830" t="str">
        <f>VLOOKUP(Sales_Data!$F1830,tbl_Products[],2,FALSE)</f>
        <v>Product_27</v>
      </c>
      <c r="H1830" t="str">
        <f>VLOOKUP(tbl_Sales[[#This Row],[Product_ID]],tbl_Products[],3,0)</f>
        <v>Home Goods</v>
      </c>
      <c r="I1830">
        <v>5</v>
      </c>
      <c r="J1830" s="10">
        <f>VLOOKUP(tbl_Sales[[#This Row],[Product_ID]],tbl_Products[],4,0)</f>
        <v>35.53</v>
      </c>
      <c r="K1830" s="6">
        <v>64.650000000000006</v>
      </c>
      <c r="L1830" s="6">
        <f>tbl_Sales[[#This Row],[Price_per_Unit]]*tbl_Sales[[#This Row],[Quantity]]</f>
        <v>323.25</v>
      </c>
      <c r="M1830" s="6">
        <f>tbl_Sales[[#This Row],[Cost_per_Unit]]*tbl_Sales[[#This Row],[Quantity]]</f>
        <v>177.65</v>
      </c>
      <c r="N1830" s="6">
        <f>tbl_Sales[[#This Row],[Sales]]-tbl_Sales[[#This Row],[Total_Cost]]</f>
        <v>145.6</v>
      </c>
    </row>
    <row r="1831" spans="1:14">
      <c r="A1831" t="s">
        <v>1835</v>
      </c>
      <c r="B1831" s="4">
        <v>45125</v>
      </c>
      <c r="C1831" t="s">
        <v>7907</v>
      </c>
      <c r="D1831" t="str">
        <f>VLOOKUP(Sales_Data!$C1831,tbl_Customers[],2,FALSE)</f>
        <v>Customer_751</v>
      </c>
      <c r="E1831" t="str">
        <f>VLOOKUP(tbl_Sales[[#This Row],[Customer_ID]],tbl_Customers[],5,0)</f>
        <v>West</v>
      </c>
      <c r="F1831" t="s">
        <v>8567</v>
      </c>
      <c r="G1831" t="str">
        <f>VLOOKUP(Sales_Data!$F1831,tbl_Products[],2,FALSE)</f>
        <v>Product_69</v>
      </c>
      <c r="H1831" t="str">
        <f>VLOOKUP(tbl_Sales[[#This Row],[Product_ID]],tbl_Products[],3,0)</f>
        <v>Home Goods</v>
      </c>
      <c r="I1831">
        <v>1</v>
      </c>
      <c r="J1831" s="10">
        <f>VLOOKUP(tbl_Sales[[#This Row],[Product_ID]],tbl_Products[],4,0)</f>
        <v>8.86</v>
      </c>
      <c r="K1831" s="6">
        <v>47.75</v>
      </c>
      <c r="L1831" s="6">
        <f>tbl_Sales[[#This Row],[Price_per_Unit]]*tbl_Sales[[#This Row],[Quantity]]</f>
        <v>47.75</v>
      </c>
      <c r="M1831" s="6">
        <f>tbl_Sales[[#This Row],[Cost_per_Unit]]*tbl_Sales[[#This Row],[Quantity]]</f>
        <v>8.86</v>
      </c>
      <c r="N1831" s="6">
        <f>tbl_Sales[[#This Row],[Sales]]-tbl_Sales[[#This Row],[Total_Cost]]</f>
        <v>38.89</v>
      </c>
    </row>
    <row r="1832" spans="1:14">
      <c r="A1832" t="s">
        <v>1836</v>
      </c>
      <c r="B1832" s="4">
        <v>45136</v>
      </c>
      <c r="C1832" t="s">
        <v>7901</v>
      </c>
      <c r="D1832" t="str">
        <f>VLOOKUP(Sales_Data!$C1832,tbl_Customers[],2,FALSE)</f>
        <v>Customer_1430</v>
      </c>
      <c r="E1832" t="str">
        <f>VLOOKUP(tbl_Sales[[#This Row],[Customer_ID]],tbl_Customers[],5,0)</f>
        <v>West</v>
      </c>
      <c r="F1832" t="s">
        <v>8502</v>
      </c>
      <c r="G1832" t="str">
        <f>VLOOKUP(Sales_Data!$F1832,tbl_Products[],2,FALSE)</f>
        <v>Product_22</v>
      </c>
      <c r="H1832" t="str">
        <f>VLOOKUP(tbl_Sales[[#This Row],[Product_ID]],tbl_Products[],3,0)</f>
        <v>Electronics</v>
      </c>
      <c r="I1832">
        <v>3</v>
      </c>
      <c r="J1832" s="10">
        <f>VLOOKUP(tbl_Sales[[#This Row],[Product_ID]],tbl_Products[],4,0)</f>
        <v>38.15</v>
      </c>
      <c r="K1832" s="6">
        <v>93.08</v>
      </c>
      <c r="L1832" s="6">
        <f>tbl_Sales[[#This Row],[Price_per_Unit]]*tbl_Sales[[#This Row],[Quantity]]</f>
        <v>279.24</v>
      </c>
      <c r="M1832" s="6">
        <f>tbl_Sales[[#This Row],[Cost_per_Unit]]*tbl_Sales[[#This Row],[Quantity]]</f>
        <v>114.44999999999999</v>
      </c>
      <c r="N1832" s="6">
        <f>tbl_Sales[[#This Row],[Sales]]-tbl_Sales[[#This Row],[Total_Cost]]</f>
        <v>164.79000000000002</v>
      </c>
    </row>
    <row r="1833" spans="1:14">
      <c r="A1833" t="s">
        <v>1837</v>
      </c>
      <c r="B1833" s="4">
        <v>45100</v>
      </c>
      <c r="C1833" t="s">
        <v>8081</v>
      </c>
      <c r="D1833" t="str">
        <f>VLOOKUP(Sales_Data!$C1833,tbl_Customers[],2,FALSE)</f>
        <v>Customer_1208</v>
      </c>
      <c r="E1833" t="str">
        <f>VLOOKUP(tbl_Sales[[#This Row],[Customer_ID]],tbl_Customers[],5,0)</f>
        <v>East</v>
      </c>
      <c r="F1833" t="s">
        <v>8553</v>
      </c>
      <c r="G1833" t="str">
        <f>VLOOKUP(Sales_Data!$F1833,tbl_Products[],2,FALSE)</f>
        <v>Product_50</v>
      </c>
      <c r="H1833" t="str">
        <f>VLOOKUP(tbl_Sales[[#This Row],[Product_ID]],tbl_Products[],3,0)</f>
        <v>Apparel</v>
      </c>
      <c r="I1833">
        <v>3</v>
      </c>
      <c r="J1833" s="10">
        <f>VLOOKUP(tbl_Sales[[#This Row],[Product_ID]],tbl_Products[],4,0)</f>
        <v>42.74</v>
      </c>
      <c r="K1833" s="6">
        <v>19.829999999999998</v>
      </c>
      <c r="L1833" s="6">
        <f>tbl_Sales[[#This Row],[Price_per_Unit]]*tbl_Sales[[#This Row],[Quantity]]</f>
        <v>59.489999999999995</v>
      </c>
      <c r="M1833" s="6">
        <f>tbl_Sales[[#This Row],[Cost_per_Unit]]*tbl_Sales[[#This Row],[Quantity]]</f>
        <v>128.22</v>
      </c>
      <c r="N1833" s="6">
        <f>tbl_Sales[[#This Row],[Sales]]-tbl_Sales[[#This Row],[Total_Cost]]</f>
        <v>-68.73</v>
      </c>
    </row>
    <row r="1834" spans="1:14">
      <c r="A1834" t="s">
        <v>1838</v>
      </c>
      <c r="B1834" s="4">
        <v>45274</v>
      </c>
      <c r="C1834" t="s">
        <v>8082</v>
      </c>
      <c r="D1834" t="str">
        <f>VLOOKUP(Sales_Data!$C1834,tbl_Customers[],2,FALSE)</f>
        <v>Customer_380</v>
      </c>
      <c r="E1834" t="str">
        <f>VLOOKUP(tbl_Sales[[#This Row],[Customer_ID]],tbl_Customers[],5,0)</f>
        <v>West</v>
      </c>
      <c r="F1834" t="s">
        <v>8511</v>
      </c>
      <c r="G1834" t="str">
        <f>VLOOKUP(Sales_Data!$F1834,tbl_Products[],2,FALSE)</f>
        <v>Product_33</v>
      </c>
      <c r="H1834" t="str">
        <f>VLOOKUP(tbl_Sales[[#This Row],[Product_ID]],tbl_Products[],3,0)</f>
        <v>Electronics</v>
      </c>
      <c r="I1834">
        <v>2</v>
      </c>
      <c r="J1834" s="10">
        <f>VLOOKUP(tbl_Sales[[#This Row],[Product_ID]],tbl_Products[],4,0)</f>
        <v>45.26</v>
      </c>
      <c r="K1834" s="6">
        <v>64.72</v>
      </c>
      <c r="L1834" s="6">
        <f>tbl_Sales[[#This Row],[Price_per_Unit]]*tbl_Sales[[#This Row],[Quantity]]</f>
        <v>129.44</v>
      </c>
      <c r="M1834" s="6">
        <f>tbl_Sales[[#This Row],[Cost_per_Unit]]*tbl_Sales[[#This Row],[Quantity]]</f>
        <v>90.52</v>
      </c>
      <c r="N1834" s="6">
        <f>tbl_Sales[[#This Row],[Sales]]-tbl_Sales[[#This Row],[Total_Cost]]</f>
        <v>38.92</v>
      </c>
    </row>
    <row r="1835" spans="1:14">
      <c r="A1835" t="s">
        <v>1839</v>
      </c>
      <c r="B1835" s="4">
        <v>45233</v>
      </c>
      <c r="C1835" t="s">
        <v>8083</v>
      </c>
      <c r="D1835" t="str">
        <f>VLOOKUP(Sales_Data!$C1835,tbl_Customers[],2,FALSE)</f>
        <v>Customer_901</v>
      </c>
      <c r="E1835" t="str">
        <f>VLOOKUP(tbl_Sales[[#This Row],[Customer_ID]],tbl_Customers[],5,0)</f>
        <v>West</v>
      </c>
      <c r="F1835" t="s">
        <v>8555</v>
      </c>
      <c r="G1835" t="str">
        <f>VLOOKUP(Sales_Data!$F1835,tbl_Products[],2,FALSE)</f>
        <v>Product_52</v>
      </c>
      <c r="H1835" t="str">
        <f>VLOOKUP(tbl_Sales[[#This Row],[Product_ID]],tbl_Products[],3,0)</f>
        <v>Toys</v>
      </c>
      <c r="I1835">
        <v>4</v>
      </c>
      <c r="J1835" s="10">
        <f>VLOOKUP(tbl_Sales[[#This Row],[Product_ID]],tbl_Products[],4,0)</f>
        <v>46.58</v>
      </c>
      <c r="K1835" s="6">
        <v>32.36</v>
      </c>
      <c r="L1835" s="6">
        <f>tbl_Sales[[#This Row],[Price_per_Unit]]*tbl_Sales[[#This Row],[Quantity]]</f>
        <v>129.44</v>
      </c>
      <c r="M1835" s="6">
        <f>tbl_Sales[[#This Row],[Cost_per_Unit]]*tbl_Sales[[#This Row],[Quantity]]</f>
        <v>186.32</v>
      </c>
      <c r="N1835" s="6">
        <f>tbl_Sales[[#This Row],[Sales]]-tbl_Sales[[#This Row],[Total_Cost]]</f>
        <v>-56.879999999999995</v>
      </c>
    </row>
    <row r="1836" spans="1:14">
      <c r="A1836" t="s">
        <v>1840</v>
      </c>
      <c r="B1836" s="4">
        <v>44953</v>
      </c>
      <c r="C1836" t="s">
        <v>8084</v>
      </c>
      <c r="D1836" t="str">
        <f>VLOOKUP(Sales_Data!$C1836,tbl_Customers[],2,FALSE)</f>
        <v>Customer_1380</v>
      </c>
      <c r="E1836" t="str">
        <f>VLOOKUP(tbl_Sales[[#This Row],[Customer_ID]],tbl_Customers[],5,0)</f>
        <v>West</v>
      </c>
      <c r="F1836" t="s">
        <v>8552</v>
      </c>
      <c r="G1836" t="str">
        <f>VLOOKUP(Sales_Data!$F1836,tbl_Products[],2,FALSE)</f>
        <v>Product_5</v>
      </c>
      <c r="H1836" t="str">
        <f>VLOOKUP(tbl_Sales[[#This Row],[Product_ID]],tbl_Products[],3,0)</f>
        <v>Health</v>
      </c>
      <c r="I1836">
        <v>1</v>
      </c>
      <c r="J1836" s="10">
        <f>VLOOKUP(tbl_Sales[[#This Row],[Product_ID]],tbl_Products[],4,0)</f>
        <v>35.39</v>
      </c>
      <c r="K1836" s="6">
        <v>33.82</v>
      </c>
      <c r="L1836" s="6">
        <f>tbl_Sales[[#This Row],[Price_per_Unit]]*tbl_Sales[[#This Row],[Quantity]]</f>
        <v>33.82</v>
      </c>
      <c r="M1836" s="6">
        <f>tbl_Sales[[#This Row],[Cost_per_Unit]]*tbl_Sales[[#This Row],[Quantity]]</f>
        <v>35.39</v>
      </c>
      <c r="N1836" s="6">
        <f>tbl_Sales[[#This Row],[Sales]]-tbl_Sales[[#This Row],[Total_Cost]]</f>
        <v>-1.5700000000000003</v>
      </c>
    </row>
    <row r="1837" spans="1:14">
      <c r="A1837" t="s">
        <v>1841</v>
      </c>
      <c r="B1837" s="4">
        <v>45250</v>
      </c>
      <c r="C1837" t="s">
        <v>7418</v>
      </c>
      <c r="D1837" t="str">
        <f>VLOOKUP(Sales_Data!$C1837,tbl_Customers[],2,FALSE)</f>
        <v>Customer_220</v>
      </c>
      <c r="E1837" t="str">
        <f>VLOOKUP(tbl_Sales[[#This Row],[Customer_ID]],tbl_Customers[],5,0)</f>
        <v>West</v>
      </c>
      <c r="F1837" t="s">
        <v>8524</v>
      </c>
      <c r="G1837" t="str">
        <f>VLOOKUP(Sales_Data!$F1837,tbl_Products[],2,FALSE)</f>
        <v>Product_74</v>
      </c>
      <c r="H1837" t="str">
        <f>VLOOKUP(tbl_Sales[[#This Row],[Product_ID]],tbl_Products[],3,0)</f>
        <v>Home Goods</v>
      </c>
      <c r="I1837">
        <v>7</v>
      </c>
      <c r="J1837" s="10">
        <f>VLOOKUP(tbl_Sales[[#This Row],[Product_ID]],tbl_Products[],4,0)</f>
        <v>13.9</v>
      </c>
      <c r="K1837" s="6">
        <v>24.75</v>
      </c>
      <c r="L1837" s="6">
        <f>tbl_Sales[[#This Row],[Price_per_Unit]]*tbl_Sales[[#This Row],[Quantity]]</f>
        <v>173.25</v>
      </c>
      <c r="M1837" s="6">
        <f>tbl_Sales[[#This Row],[Cost_per_Unit]]*tbl_Sales[[#This Row],[Quantity]]</f>
        <v>97.3</v>
      </c>
      <c r="N1837" s="6">
        <f>tbl_Sales[[#This Row],[Sales]]-tbl_Sales[[#This Row],[Total_Cost]]</f>
        <v>75.95</v>
      </c>
    </row>
    <row r="1838" spans="1:14">
      <c r="A1838" t="s">
        <v>1842</v>
      </c>
      <c r="B1838" s="4">
        <v>45258</v>
      </c>
      <c r="C1838" t="s">
        <v>7084</v>
      </c>
      <c r="D1838" t="str">
        <f>VLOOKUP(Sales_Data!$C1838,tbl_Customers[],2,FALSE)</f>
        <v>Customer_371</v>
      </c>
      <c r="E1838" t="str">
        <f>VLOOKUP(tbl_Sales[[#This Row],[Customer_ID]],tbl_Customers[],5,0)</f>
        <v>South</v>
      </c>
      <c r="F1838" t="s">
        <v>8551</v>
      </c>
      <c r="G1838" t="str">
        <f>VLOOKUP(Sales_Data!$F1838,tbl_Products[],2,FALSE)</f>
        <v>Product_11</v>
      </c>
      <c r="H1838" t="str">
        <f>VLOOKUP(tbl_Sales[[#This Row],[Product_ID]],tbl_Products[],3,0)</f>
        <v>Health</v>
      </c>
      <c r="I1838">
        <v>2</v>
      </c>
      <c r="J1838" s="10">
        <f>VLOOKUP(tbl_Sales[[#This Row],[Product_ID]],tbl_Products[],4,0)</f>
        <v>11.76</v>
      </c>
      <c r="K1838" s="6">
        <v>89.18</v>
      </c>
      <c r="L1838" s="6">
        <f>tbl_Sales[[#This Row],[Price_per_Unit]]*tbl_Sales[[#This Row],[Quantity]]</f>
        <v>178.36</v>
      </c>
      <c r="M1838" s="6">
        <f>tbl_Sales[[#This Row],[Cost_per_Unit]]*tbl_Sales[[#This Row],[Quantity]]</f>
        <v>23.52</v>
      </c>
      <c r="N1838" s="6">
        <f>tbl_Sales[[#This Row],[Sales]]-tbl_Sales[[#This Row],[Total_Cost]]</f>
        <v>154.84</v>
      </c>
    </row>
    <row r="1839" spans="1:14">
      <c r="A1839" t="s">
        <v>1843</v>
      </c>
      <c r="B1839" s="4">
        <v>45098</v>
      </c>
      <c r="C1839" t="s">
        <v>8085</v>
      </c>
      <c r="D1839" t="str">
        <f>VLOOKUP(Sales_Data!$C1839,tbl_Customers[],2,FALSE)</f>
        <v>Customer_727</v>
      </c>
      <c r="E1839" t="str">
        <f>VLOOKUP(tbl_Sales[[#This Row],[Customer_ID]],tbl_Customers[],5,0)</f>
        <v>West</v>
      </c>
      <c r="F1839" t="s">
        <v>8508</v>
      </c>
      <c r="G1839" t="str">
        <f>VLOOKUP(Sales_Data!$F1839,tbl_Products[],2,FALSE)</f>
        <v>Product_63</v>
      </c>
      <c r="H1839" t="str">
        <f>VLOOKUP(tbl_Sales[[#This Row],[Product_ID]],tbl_Products[],3,0)</f>
        <v>Electronics</v>
      </c>
      <c r="I1839">
        <v>3</v>
      </c>
      <c r="J1839" s="10">
        <f>VLOOKUP(tbl_Sales[[#This Row],[Product_ID]],tbl_Products[],4,0)</f>
        <v>40</v>
      </c>
      <c r="K1839" s="6">
        <v>87.74</v>
      </c>
      <c r="L1839" s="6">
        <f>tbl_Sales[[#This Row],[Price_per_Unit]]*tbl_Sales[[#This Row],[Quantity]]</f>
        <v>263.21999999999997</v>
      </c>
      <c r="M1839" s="6">
        <f>tbl_Sales[[#This Row],[Cost_per_Unit]]*tbl_Sales[[#This Row],[Quantity]]</f>
        <v>120</v>
      </c>
      <c r="N1839" s="6">
        <f>tbl_Sales[[#This Row],[Sales]]-tbl_Sales[[#This Row],[Total_Cost]]</f>
        <v>143.21999999999997</v>
      </c>
    </row>
    <row r="1840" spans="1:14">
      <c r="A1840" t="s">
        <v>1844</v>
      </c>
      <c r="B1840" s="4">
        <v>44960</v>
      </c>
      <c r="C1840" t="s">
        <v>7632</v>
      </c>
      <c r="D1840" t="str">
        <f>VLOOKUP(Sales_Data!$C1840,tbl_Customers[],2,FALSE)</f>
        <v>Customer_778</v>
      </c>
      <c r="E1840" t="str">
        <f>VLOOKUP(tbl_Sales[[#This Row],[Customer_ID]],tbl_Customers[],5,0)</f>
        <v>South</v>
      </c>
      <c r="F1840" t="s">
        <v>8543</v>
      </c>
      <c r="G1840" t="str">
        <f>VLOOKUP(Sales_Data!$F1840,tbl_Products[],2,FALSE)</f>
        <v>Product_72</v>
      </c>
      <c r="H1840" t="str">
        <f>VLOOKUP(tbl_Sales[[#This Row],[Product_ID]],tbl_Products[],3,0)</f>
        <v>Toys</v>
      </c>
      <c r="I1840">
        <v>3</v>
      </c>
      <c r="J1840" s="10">
        <f>VLOOKUP(tbl_Sales[[#This Row],[Product_ID]],tbl_Products[],4,0)</f>
        <v>23.2</v>
      </c>
      <c r="K1840" s="6">
        <v>51.62</v>
      </c>
      <c r="L1840" s="6">
        <f>tbl_Sales[[#This Row],[Price_per_Unit]]*tbl_Sales[[#This Row],[Quantity]]</f>
        <v>154.85999999999999</v>
      </c>
      <c r="M1840" s="6">
        <f>tbl_Sales[[#This Row],[Cost_per_Unit]]*tbl_Sales[[#This Row],[Quantity]]</f>
        <v>69.599999999999994</v>
      </c>
      <c r="N1840" s="6">
        <f>tbl_Sales[[#This Row],[Sales]]-tbl_Sales[[#This Row],[Total_Cost]]</f>
        <v>85.259999999999991</v>
      </c>
    </row>
    <row r="1841" spans="1:14">
      <c r="A1841" t="s">
        <v>1845</v>
      </c>
      <c r="B1841" s="4">
        <v>45095</v>
      </c>
      <c r="C1841" t="s">
        <v>7528</v>
      </c>
      <c r="D1841" t="str">
        <f>VLOOKUP(Sales_Data!$C1841,tbl_Customers[],2,FALSE)</f>
        <v>Customer_869</v>
      </c>
      <c r="E1841" t="str">
        <f>VLOOKUP(tbl_Sales[[#This Row],[Customer_ID]],tbl_Customers[],5,0)</f>
        <v>West</v>
      </c>
      <c r="F1841" t="s">
        <v>8509</v>
      </c>
      <c r="G1841" t="str">
        <f>VLOOKUP(Sales_Data!$F1841,tbl_Products[],2,FALSE)</f>
        <v>Product_45</v>
      </c>
      <c r="H1841" t="str">
        <f>VLOOKUP(tbl_Sales[[#This Row],[Product_ID]],tbl_Products[],3,0)</f>
        <v>Home Goods</v>
      </c>
      <c r="I1841">
        <v>4</v>
      </c>
      <c r="J1841" s="10">
        <f>VLOOKUP(tbl_Sales[[#This Row],[Product_ID]],tbl_Products[],4,0)</f>
        <v>47.88</v>
      </c>
      <c r="K1841" s="6">
        <v>32.9</v>
      </c>
      <c r="L1841" s="6">
        <f>tbl_Sales[[#This Row],[Price_per_Unit]]*tbl_Sales[[#This Row],[Quantity]]</f>
        <v>131.6</v>
      </c>
      <c r="M1841" s="6">
        <f>tbl_Sales[[#This Row],[Cost_per_Unit]]*tbl_Sales[[#This Row],[Quantity]]</f>
        <v>191.52</v>
      </c>
      <c r="N1841" s="6">
        <f>tbl_Sales[[#This Row],[Sales]]-tbl_Sales[[#This Row],[Total_Cost]]</f>
        <v>-59.920000000000016</v>
      </c>
    </row>
    <row r="1842" spans="1:14">
      <c r="A1842" t="s">
        <v>1846</v>
      </c>
      <c r="B1842" s="4">
        <v>44975</v>
      </c>
      <c r="C1842" t="s">
        <v>8080</v>
      </c>
      <c r="D1842" t="str">
        <f>VLOOKUP(Sales_Data!$C1842,tbl_Customers[],2,FALSE)</f>
        <v>Customer_439</v>
      </c>
      <c r="E1842" t="str">
        <f>VLOOKUP(tbl_Sales[[#This Row],[Customer_ID]],tbl_Customers[],5,0)</f>
        <v>South</v>
      </c>
      <c r="F1842" t="s">
        <v>8551</v>
      </c>
      <c r="G1842" t="str">
        <f>VLOOKUP(Sales_Data!$F1842,tbl_Products[],2,FALSE)</f>
        <v>Product_11</v>
      </c>
      <c r="H1842" t="str">
        <f>VLOOKUP(tbl_Sales[[#This Row],[Product_ID]],tbl_Products[],3,0)</f>
        <v>Health</v>
      </c>
      <c r="I1842">
        <v>1</v>
      </c>
      <c r="J1842" s="10">
        <f>VLOOKUP(tbl_Sales[[#This Row],[Product_ID]],tbl_Products[],4,0)</f>
        <v>11.76</v>
      </c>
      <c r="K1842" s="6">
        <v>6.88</v>
      </c>
      <c r="L1842" s="6">
        <f>tbl_Sales[[#This Row],[Price_per_Unit]]*tbl_Sales[[#This Row],[Quantity]]</f>
        <v>6.88</v>
      </c>
      <c r="M1842" s="6">
        <f>tbl_Sales[[#This Row],[Cost_per_Unit]]*tbl_Sales[[#This Row],[Quantity]]</f>
        <v>11.76</v>
      </c>
      <c r="N1842" s="6">
        <f>tbl_Sales[[#This Row],[Sales]]-tbl_Sales[[#This Row],[Total_Cost]]</f>
        <v>-4.88</v>
      </c>
    </row>
    <row r="1843" spans="1:14">
      <c r="A1843" t="s">
        <v>1847</v>
      </c>
      <c r="B1843" s="4">
        <v>45212</v>
      </c>
      <c r="C1843" t="s">
        <v>8086</v>
      </c>
      <c r="D1843" t="str">
        <f>VLOOKUP(Sales_Data!$C1843,tbl_Customers[],2,FALSE)</f>
        <v>Customer_1054</v>
      </c>
      <c r="E1843" t="str">
        <f>VLOOKUP(tbl_Sales[[#This Row],[Customer_ID]],tbl_Customers[],5,0)</f>
        <v>East</v>
      </c>
      <c r="F1843" t="s">
        <v>8526</v>
      </c>
      <c r="G1843" t="str">
        <f>VLOOKUP(Sales_Data!$F1843,tbl_Products[],2,FALSE)</f>
        <v>Product_27</v>
      </c>
      <c r="H1843" t="str">
        <f>VLOOKUP(tbl_Sales[[#This Row],[Product_ID]],tbl_Products[],3,0)</f>
        <v>Home Goods</v>
      </c>
      <c r="I1843">
        <v>6</v>
      </c>
      <c r="J1843" s="10">
        <f>VLOOKUP(tbl_Sales[[#This Row],[Product_ID]],tbl_Products[],4,0)</f>
        <v>35.53</v>
      </c>
      <c r="K1843" s="6">
        <v>34.33</v>
      </c>
      <c r="L1843" s="6">
        <f>tbl_Sales[[#This Row],[Price_per_Unit]]*tbl_Sales[[#This Row],[Quantity]]</f>
        <v>205.98</v>
      </c>
      <c r="M1843" s="6">
        <f>tbl_Sales[[#This Row],[Cost_per_Unit]]*tbl_Sales[[#This Row],[Quantity]]</f>
        <v>213.18</v>
      </c>
      <c r="N1843" s="6">
        <f>tbl_Sales[[#This Row],[Sales]]-tbl_Sales[[#This Row],[Total_Cost]]</f>
        <v>-7.2000000000000171</v>
      </c>
    </row>
    <row r="1844" spans="1:14">
      <c r="A1844" t="s">
        <v>1848</v>
      </c>
      <c r="B1844" s="4">
        <v>45274</v>
      </c>
      <c r="C1844" t="s">
        <v>7844</v>
      </c>
      <c r="D1844" t="str">
        <f>VLOOKUP(Sales_Data!$C1844,tbl_Customers[],2,FALSE)</f>
        <v>Customer_467</v>
      </c>
      <c r="E1844" t="str">
        <f>VLOOKUP(tbl_Sales[[#This Row],[Customer_ID]],tbl_Customers[],5,0)</f>
        <v>West</v>
      </c>
      <c r="F1844" t="s">
        <v>8500</v>
      </c>
      <c r="G1844" t="str">
        <f>VLOOKUP(Sales_Data!$F1844,tbl_Products[],2,FALSE)</f>
        <v>Product_68</v>
      </c>
      <c r="H1844" t="str">
        <f>VLOOKUP(tbl_Sales[[#This Row],[Product_ID]],tbl_Products[],3,0)</f>
        <v>Home Goods</v>
      </c>
      <c r="I1844">
        <v>1</v>
      </c>
      <c r="J1844" s="10">
        <f>VLOOKUP(tbl_Sales[[#This Row],[Product_ID]],tbl_Products[],4,0)</f>
        <v>17.45</v>
      </c>
      <c r="K1844" s="6">
        <v>60.14</v>
      </c>
      <c r="L1844" s="6">
        <f>tbl_Sales[[#This Row],[Price_per_Unit]]*tbl_Sales[[#This Row],[Quantity]]</f>
        <v>60.14</v>
      </c>
      <c r="M1844" s="6">
        <f>tbl_Sales[[#This Row],[Cost_per_Unit]]*tbl_Sales[[#This Row],[Quantity]]</f>
        <v>17.45</v>
      </c>
      <c r="N1844" s="6">
        <f>tbl_Sales[[#This Row],[Sales]]-tbl_Sales[[#This Row],[Total_Cost]]</f>
        <v>42.69</v>
      </c>
    </row>
    <row r="1845" spans="1:14">
      <c r="A1845" t="s">
        <v>1849</v>
      </c>
      <c r="B1845" s="4">
        <v>45124</v>
      </c>
      <c r="C1845" t="s">
        <v>8087</v>
      </c>
      <c r="D1845" t="str">
        <f>VLOOKUP(Sales_Data!$C1845,tbl_Customers[],2,FALSE)</f>
        <v>Customer_835</v>
      </c>
      <c r="E1845" t="str">
        <f>VLOOKUP(tbl_Sales[[#This Row],[Customer_ID]],tbl_Customers[],5,0)</f>
        <v>North</v>
      </c>
      <c r="F1845" t="s">
        <v>8562</v>
      </c>
      <c r="G1845" t="str">
        <f>VLOOKUP(Sales_Data!$F1845,tbl_Products[],2,FALSE)</f>
        <v>Product_48</v>
      </c>
      <c r="H1845" t="str">
        <f>VLOOKUP(tbl_Sales[[#This Row],[Product_ID]],tbl_Products[],3,0)</f>
        <v>Apparel</v>
      </c>
      <c r="I1845">
        <v>2</v>
      </c>
      <c r="J1845" s="10">
        <f>VLOOKUP(tbl_Sales[[#This Row],[Product_ID]],tbl_Products[],4,0)</f>
        <v>25.33</v>
      </c>
      <c r="K1845" s="6">
        <v>24.22</v>
      </c>
      <c r="L1845" s="6">
        <f>tbl_Sales[[#This Row],[Price_per_Unit]]*tbl_Sales[[#This Row],[Quantity]]</f>
        <v>48.44</v>
      </c>
      <c r="M1845" s="6">
        <f>tbl_Sales[[#This Row],[Cost_per_Unit]]*tbl_Sales[[#This Row],[Quantity]]</f>
        <v>50.66</v>
      </c>
      <c r="N1845" s="6">
        <f>tbl_Sales[[#This Row],[Sales]]-tbl_Sales[[#This Row],[Total_Cost]]</f>
        <v>-2.2199999999999989</v>
      </c>
    </row>
    <row r="1846" spans="1:14">
      <c r="A1846" t="s">
        <v>1850</v>
      </c>
      <c r="B1846" s="4">
        <v>45072</v>
      </c>
      <c r="C1846" t="s">
        <v>7024</v>
      </c>
      <c r="D1846" t="str">
        <f>VLOOKUP(Sales_Data!$C1846,tbl_Customers[],2,FALSE)</f>
        <v>Customer_232</v>
      </c>
      <c r="E1846" t="str">
        <f>VLOOKUP(tbl_Sales[[#This Row],[Customer_ID]],tbl_Customers[],5,0)</f>
        <v>West</v>
      </c>
      <c r="F1846" t="s">
        <v>8505</v>
      </c>
      <c r="G1846" t="str">
        <f>VLOOKUP(Sales_Data!$F1846,tbl_Products[],2,FALSE)</f>
        <v>Product_39</v>
      </c>
      <c r="H1846" t="str">
        <f>VLOOKUP(tbl_Sales[[#This Row],[Product_ID]],tbl_Products[],3,0)</f>
        <v>Toys</v>
      </c>
      <c r="I1846">
        <v>8</v>
      </c>
      <c r="J1846" s="10">
        <f>VLOOKUP(tbl_Sales[[#This Row],[Product_ID]],tbl_Products[],4,0)</f>
        <v>32.950000000000003</v>
      </c>
      <c r="K1846" s="6">
        <v>37.799999999999997</v>
      </c>
      <c r="L1846" s="6">
        <f>tbl_Sales[[#This Row],[Price_per_Unit]]*tbl_Sales[[#This Row],[Quantity]]</f>
        <v>302.39999999999998</v>
      </c>
      <c r="M1846" s="6">
        <f>tbl_Sales[[#This Row],[Cost_per_Unit]]*tbl_Sales[[#This Row],[Quantity]]</f>
        <v>263.60000000000002</v>
      </c>
      <c r="N1846" s="6">
        <f>tbl_Sales[[#This Row],[Sales]]-tbl_Sales[[#This Row],[Total_Cost]]</f>
        <v>38.799999999999955</v>
      </c>
    </row>
    <row r="1847" spans="1:14">
      <c r="A1847" t="s">
        <v>1851</v>
      </c>
      <c r="B1847" s="4">
        <v>45056</v>
      </c>
      <c r="C1847" t="s">
        <v>8088</v>
      </c>
      <c r="D1847" t="str">
        <f>VLOOKUP(Sales_Data!$C1847,tbl_Customers[],2,FALSE)</f>
        <v>Customer_644</v>
      </c>
      <c r="E1847" t="str">
        <f>VLOOKUP(tbl_Sales[[#This Row],[Customer_ID]],tbl_Customers[],5,0)</f>
        <v>West</v>
      </c>
      <c r="F1847" t="s">
        <v>8498</v>
      </c>
      <c r="G1847" t="str">
        <f>VLOOKUP(Sales_Data!$F1847,tbl_Products[],2,FALSE)</f>
        <v>Product_38</v>
      </c>
      <c r="H1847" t="str">
        <f>VLOOKUP(tbl_Sales[[#This Row],[Product_ID]],tbl_Products[],3,0)</f>
        <v>Toys</v>
      </c>
      <c r="I1847">
        <v>5</v>
      </c>
      <c r="J1847" s="10">
        <f>VLOOKUP(tbl_Sales[[#This Row],[Product_ID]],tbl_Products[],4,0)</f>
        <v>35.82</v>
      </c>
      <c r="K1847" s="6">
        <v>55.82</v>
      </c>
      <c r="L1847" s="6">
        <f>tbl_Sales[[#This Row],[Price_per_Unit]]*tbl_Sales[[#This Row],[Quantity]]</f>
        <v>279.10000000000002</v>
      </c>
      <c r="M1847" s="6">
        <f>tbl_Sales[[#This Row],[Cost_per_Unit]]*tbl_Sales[[#This Row],[Quantity]]</f>
        <v>179.1</v>
      </c>
      <c r="N1847" s="6">
        <f>tbl_Sales[[#This Row],[Sales]]-tbl_Sales[[#This Row],[Total_Cost]]</f>
        <v>100.00000000000003</v>
      </c>
    </row>
    <row r="1848" spans="1:14">
      <c r="A1848" t="s">
        <v>1852</v>
      </c>
      <c r="B1848" s="4">
        <v>45263</v>
      </c>
      <c r="C1848" t="s">
        <v>7049</v>
      </c>
      <c r="D1848" t="str">
        <f>VLOOKUP(Sales_Data!$C1848,tbl_Customers[],2,FALSE)</f>
        <v>Customer_254</v>
      </c>
      <c r="E1848" t="str">
        <f>VLOOKUP(tbl_Sales[[#This Row],[Customer_ID]],tbl_Customers[],5,0)</f>
        <v>East</v>
      </c>
      <c r="F1848" t="s">
        <v>8560</v>
      </c>
      <c r="G1848" t="str">
        <f>VLOOKUP(Sales_Data!$F1848,tbl_Products[],2,FALSE)</f>
        <v>Product_41</v>
      </c>
      <c r="H1848" t="str">
        <f>VLOOKUP(tbl_Sales[[#This Row],[Product_ID]],tbl_Products[],3,0)</f>
        <v>Home Goods</v>
      </c>
      <c r="I1848">
        <v>2</v>
      </c>
      <c r="J1848" s="10">
        <f>VLOOKUP(tbl_Sales[[#This Row],[Product_ID]],tbl_Products[],4,0)</f>
        <v>31.5</v>
      </c>
      <c r="K1848" s="6">
        <v>84.54</v>
      </c>
      <c r="L1848" s="6">
        <f>tbl_Sales[[#This Row],[Price_per_Unit]]*tbl_Sales[[#This Row],[Quantity]]</f>
        <v>169.08</v>
      </c>
      <c r="M1848" s="6">
        <f>tbl_Sales[[#This Row],[Cost_per_Unit]]*tbl_Sales[[#This Row],[Quantity]]</f>
        <v>63</v>
      </c>
      <c r="N1848" s="6">
        <f>tbl_Sales[[#This Row],[Sales]]-tbl_Sales[[#This Row],[Total_Cost]]</f>
        <v>106.08000000000001</v>
      </c>
    </row>
    <row r="1849" spans="1:14">
      <c r="A1849" t="s">
        <v>1853</v>
      </c>
      <c r="B1849" s="4">
        <v>45235</v>
      </c>
      <c r="C1849" t="s">
        <v>8089</v>
      </c>
      <c r="D1849" t="str">
        <f>VLOOKUP(Sales_Data!$C1849,tbl_Customers[],2,FALSE)</f>
        <v>Customer_955</v>
      </c>
      <c r="E1849" t="str">
        <f>VLOOKUP(tbl_Sales[[#This Row],[Customer_ID]],tbl_Customers[],5,0)</f>
        <v>West</v>
      </c>
      <c r="F1849" t="s">
        <v>8507</v>
      </c>
      <c r="G1849" t="str">
        <f>VLOOKUP(Sales_Data!$F1849,tbl_Products[],2,FALSE)</f>
        <v>Product_58</v>
      </c>
      <c r="H1849" t="str">
        <f>VLOOKUP(tbl_Sales[[#This Row],[Product_ID]],tbl_Products[],3,0)</f>
        <v>Home Goods</v>
      </c>
      <c r="I1849">
        <v>1</v>
      </c>
      <c r="J1849" s="10">
        <f>VLOOKUP(tbl_Sales[[#This Row],[Product_ID]],tbl_Products[],4,0)</f>
        <v>23.97</v>
      </c>
      <c r="K1849" s="6">
        <v>24.12</v>
      </c>
      <c r="L1849" s="6">
        <f>tbl_Sales[[#This Row],[Price_per_Unit]]*tbl_Sales[[#This Row],[Quantity]]</f>
        <v>24.12</v>
      </c>
      <c r="M1849" s="6">
        <f>tbl_Sales[[#This Row],[Cost_per_Unit]]*tbl_Sales[[#This Row],[Quantity]]</f>
        <v>23.97</v>
      </c>
      <c r="N1849" s="6">
        <f>tbl_Sales[[#This Row],[Sales]]-tbl_Sales[[#This Row],[Total_Cost]]</f>
        <v>0.15000000000000213</v>
      </c>
    </row>
    <row r="1850" spans="1:14">
      <c r="A1850" t="s">
        <v>1854</v>
      </c>
      <c r="B1850" s="4">
        <v>45003</v>
      </c>
      <c r="C1850" t="s">
        <v>7843</v>
      </c>
      <c r="D1850" t="str">
        <f>VLOOKUP(Sales_Data!$C1850,tbl_Customers[],2,FALSE)</f>
        <v>Customer_226</v>
      </c>
      <c r="E1850" t="str">
        <f>VLOOKUP(tbl_Sales[[#This Row],[Customer_ID]],tbl_Customers[],5,0)</f>
        <v>South</v>
      </c>
      <c r="F1850" t="s">
        <v>8541</v>
      </c>
      <c r="G1850" t="str">
        <f>VLOOKUP(Sales_Data!$F1850,tbl_Products[],2,FALSE)</f>
        <v>Product_60</v>
      </c>
      <c r="H1850" t="str">
        <f>VLOOKUP(tbl_Sales[[#This Row],[Product_ID]],tbl_Products[],3,0)</f>
        <v>Health</v>
      </c>
      <c r="I1850">
        <v>2</v>
      </c>
      <c r="J1850" s="10">
        <f>VLOOKUP(tbl_Sales[[#This Row],[Product_ID]],tbl_Products[],4,0)</f>
        <v>1.01</v>
      </c>
      <c r="K1850" s="6">
        <v>30.45</v>
      </c>
      <c r="L1850" s="6">
        <f>tbl_Sales[[#This Row],[Price_per_Unit]]*tbl_Sales[[#This Row],[Quantity]]</f>
        <v>60.9</v>
      </c>
      <c r="M1850" s="6">
        <f>tbl_Sales[[#This Row],[Cost_per_Unit]]*tbl_Sales[[#This Row],[Quantity]]</f>
        <v>2.02</v>
      </c>
      <c r="N1850" s="6">
        <f>tbl_Sales[[#This Row],[Sales]]-tbl_Sales[[#This Row],[Total_Cost]]</f>
        <v>58.879999999999995</v>
      </c>
    </row>
    <row r="1851" spans="1:14">
      <c r="A1851" t="s">
        <v>1855</v>
      </c>
      <c r="B1851" s="4">
        <v>45097</v>
      </c>
      <c r="C1851" t="s">
        <v>7191</v>
      </c>
      <c r="D1851" t="str">
        <f>VLOOKUP(Sales_Data!$C1851,tbl_Customers[],2,FALSE)</f>
        <v>Customer_1065</v>
      </c>
      <c r="E1851" t="str">
        <f>VLOOKUP(tbl_Sales[[#This Row],[Customer_ID]],tbl_Customers[],5,0)</f>
        <v>East</v>
      </c>
      <c r="F1851" t="s">
        <v>8522</v>
      </c>
      <c r="G1851" t="str">
        <f>VLOOKUP(Sales_Data!$F1851,tbl_Products[],2,FALSE)</f>
        <v>Product_4</v>
      </c>
      <c r="H1851" t="str">
        <f>VLOOKUP(tbl_Sales[[#This Row],[Product_ID]],tbl_Products[],3,0)</f>
        <v>Toys</v>
      </c>
      <c r="I1851">
        <v>5</v>
      </c>
      <c r="J1851" s="10">
        <f>VLOOKUP(tbl_Sales[[#This Row],[Product_ID]],tbl_Products[],4,0)</f>
        <v>14.75</v>
      </c>
      <c r="K1851" s="6">
        <v>29.68</v>
      </c>
      <c r="L1851" s="6">
        <f>tbl_Sales[[#This Row],[Price_per_Unit]]*tbl_Sales[[#This Row],[Quantity]]</f>
        <v>148.4</v>
      </c>
      <c r="M1851" s="6">
        <f>tbl_Sales[[#This Row],[Cost_per_Unit]]*tbl_Sales[[#This Row],[Quantity]]</f>
        <v>73.75</v>
      </c>
      <c r="N1851" s="6">
        <f>tbl_Sales[[#This Row],[Sales]]-tbl_Sales[[#This Row],[Total_Cost]]</f>
        <v>74.650000000000006</v>
      </c>
    </row>
    <row r="1852" spans="1:14">
      <c r="A1852" t="s">
        <v>1856</v>
      </c>
      <c r="B1852" s="4">
        <v>44968</v>
      </c>
      <c r="C1852" t="s">
        <v>7241</v>
      </c>
      <c r="D1852" t="str">
        <f>VLOOKUP(Sales_Data!$C1852,tbl_Customers[],2,FALSE)</f>
        <v>Customer_279</v>
      </c>
      <c r="E1852" t="str">
        <f>VLOOKUP(tbl_Sales[[#This Row],[Customer_ID]],tbl_Customers[],5,0)</f>
        <v>East</v>
      </c>
      <c r="F1852" t="s">
        <v>8542</v>
      </c>
      <c r="G1852" t="str">
        <f>VLOOKUP(Sales_Data!$F1852,tbl_Products[],2,FALSE)</f>
        <v>Product_20</v>
      </c>
      <c r="H1852" t="str">
        <f>VLOOKUP(tbl_Sales[[#This Row],[Product_ID]],tbl_Products[],3,0)</f>
        <v>Electronics</v>
      </c>
      <c r="I1852">
        <v>9</v>
      </c>
      <c r="J1852" s="10">
        <f>VLOOKUP(tbl_Sales[[#This Row],[Product_ID]],tbl_Products[],4,0)</f>
        <v>19.98</v>
      </c>
      <c r="K1852" s="6">
        <v>87.73</v>
      </c>
      <c r="L1852" s="6">
        <f>tbl_Sales[[#This Row],[Price_per_Unit]]*tbl_Sales[[#This Row],[Quantity]]</f>
        <v>789.57</v>
      </c>
      <c r="M1852" s="6">
        <f>tbl_Sales[[#This Row],[Cost_per_Unit]]*tbl_Sales[[#This Row],[Quantity]]</f>
        <v>179.82</v>
      </c>
      <c r="N1852" s="6">
        <f>tbl_Sales[[#This Row],[Sales]]-tbl_Sales[[#This Row],[Total_Cost]]</f>
        <v>609.75</v>
      </c>
    </row>
    <row r="1853" spans="1:14">
      <c r="A1853" t="s">
        <v>1857</v>
      </c>
      <c r="B1853" s="4">
        <v>45225</v>
      </c>
      <c r="C1853" t="s">
        <v>7617</v>
      </c>
      <c r="D1853" t="str">
        <f>VLOOKUP(Sales_Data!$C1853,tbl_Customers[],2,FALSE)</f>
        <v>Customer_1016</v>
      </c>
      <c r="E1853" t="str">
        <f>VLOOKUP(tbl_Sales[[#This Row],[Customer_ID]],tbl_Customers[],5,0)</f>
        <v>South</v>
      </c>
      <c r="F1853" t="s">
        <v>8537</v>
      </c>
      <c r="G1853" t="str">
        <f>VLOOKUP(Sales_Data!$F1853,tbl_Products[],2,FALSE)</f>
        <v>Product_75</v>
      </c>
      <c r="H1853" t="str">
        <f>VLOOKUP(tbl_Sales[[#This Row],[Product_ID]],tbl_Products[],3,0)</f>
        <v>Electronics</v>
      </c>
      <c r="I1853">
        <v>1</v>
      </c>
      <c r="J1853" s="10">
        <f>VLOOKUP(tbl_Sales[[#This Row],[Product_ID]],tbl_Products[],4,0)</f>
        <v>2.25</v>
      </c>
      <c r="K1853" s="6">
        <v>20.29</v>
      </c>
      <c r="L1853" s="6">
        <f>tbl_Sales[[#This Row],[Price_per_Unit]]*tbl_Sales[[#This Row],[Quantity]]</f>
        <v>20.29</v>
      </c>
      <c r="M1853" s="6">
        <f>tbl_Sales[[#This Row],[Cost_per_Unit]]*tbl_Sales[[#This Row],[Quantity]]</f>
        <v>2.25</v>
      </c>
      <c r="N1853" s="6">
        <f>tbl_Sales[[#This Row],[Sales]]-tbl_Sales[[#This Row],[Total_Cost]]</f>
        <v>18.04</v>
      </c>
    </row>
    <row r="1854" spans="1:14">
      <c r="A1854" t="s">
        <v>1858</v>
      </c>
      <c r="B1854" s="4">
        <v>45266</v>
      </c>
      <c r="C1854" t="s">
        <v>7998</v>
      </c>
      <c r="D1854" t="str">
        <f>VLOOKUP(Sales_Data!$C1854,tbl_Customers[],2,FALSE)</f>
        <v>Customer_740</v>
      </c>
      <c r="E1854" t="str">
        <f>VLOOKUP(tbl_Sales[[#This Row],[Customer_ID]],tbl_Customers[],5,0)</f>
        <v>South</v>
      </c>
      <c r="F1854" t="s">
        <v>8502</v>
      </c>
      <c r="G1854" t="str">
        <f>VLOOKUP(Sales_Data!$F1854,tbl_Products[],2,FALSE)</f>
        <v>Product_22</v>
      </c>
      <c r="H1854" t="str">
        <f>VLOOKUP(tbl_Sales[[#This Row],[Product_ID]],tbl_Products[],3,0)</f>
        <v>Electronics</v>
      </c>
      <c r="I1854">
        <v>8</v>
      </c>
      <c r="J1854" s="10">
        <f>VLOOKUP(tbl_Sales[[#This Row],[Product_ID]],tbl_Products[],4,0)</f>
        <v>38.15</v>
      </c>
      <c r="K1854" s="6">
        <v>97.42</v>
      </c>
      <c r="L1854" s="6">
        <f>tbl_Sales[[#This Row],[Price_per_Unit]]*tbl_Sales[[#This Row],[Quantity]]</f>
        <v>779.36</v>
      </c>
      <c r="M1854" s="6">
        <f>tbl_Sales[[#This Row],[Cost_per_Unit]]*tbl_Sales[[#This Row],[Quantity]]</f>
        <v>305.2</v>
      </c>
      <c r="N1854" s="6">
        <f>tbl_Sales[[#This Row],[Sales]]-tbl_Sales[[#This Row],[Total_Cost]]</f>
        <v>474.16</v>
      </c>
    </row>
    <row r="1855" spans="1:14">
      <c r="A1855" t="s">
        <v>1859</v>
      </c>
      <c r="B1855" s="4">
        <v>44999</v>
      </c>
      <c r="C1855" t="s">
        <v>7370</v>
      </c>
      <c r="D1855" t="str">
        <f>VLOOKUP(Sales_Data!$C1855,tbl_Customers[],2,FALSE)</f>
        <v>Customer_1444</v>
      </c>
      <c r="E1855" t="str">
        <f>VLOOKUP(tbl_Sales[[#This Row],[Customer_ID]],tbl_Customers[],5,0)</f>
        <v>North</v>
      </c>
      <c r="F1855" t="s">
        <v>8515</v>
      </c>
      <c r="G1855" t="str">
        <f>VLOOKUP(Sales_Data!$F1855,tbl_Products[],2,FALSE)</f>
        <v>Product_46</v>
      </c>
      <c r="H1855" t="str">
        <f>VLOOKUP(tbl_Sales[[#This Row],[Product_ID]],tbl_Products[],3,0)</f>
        <v>Health</v>
      </c>
      <c r="I1855">
        <v>4</v>
      </c>
      <c r="J1855" s="10">
        <f>VLOOKUP(tbl_Sales[[#This Row],[Product_ID]],tbl_Products[],4,0)</f>
        <v>19.34</v>
      </c>
      <c r="K1855" s="6">
        <v>41.23</v>
      </c>
      <c r="L1855" s="6">
        <f>tbl_Sales[[#This Row],[Price_per_Unit]]*tbl_Sales[[#This Row],[Quantity]]</f>
        <v>164.92</v>
      </c>
      <c r="M1855" s="6">
        <f>tbl_Sales[[#This Row],[Cost_per_Unit]]*tbl_Sales[[#This Row],[Quantity]]</f>
        <v>77.36</v>
      </c>
      <c r="N1855" s="6">
        <f>tbl_Sales[[#This Row],[Sales]]-tbl_Sales[[#This Row],[Total_Cost]]</f>
        <v>87.559999999999988</v>
      </c>
    </row>
    <row r="1856" spans="1:14">
      <c r="A1856" t="s">
        <v>1860</v>
      </c>
      <c r="B1856" s="4">
        <v>45106</v>
      </c>
      <c r="C1856" t="s">
        <v>7511</v>
      </c>
      <c r="D1856" t="str">
        <f>VLOOKUP(Sales_Data!$C1856,tbl_Customers[],2,FALSE)</f>
        <v>Customer_591</v>
      </c>
      <c r="E1856" t="str">
        <f>VLOOKUP(tbl_Sales[[#This Row],[Customer_ID]],tbl_Customers[],5,0)</f>
        <v>South</v>
      </c>
      <c r="F1856" t="s">
        <v>8497</v>
      </c>
      <c r="G1856" t="str">
        <f>VLOOKUP(Sales_Data!$F1856,tbl_Products[],2,FALSE)</f>
        <v>Product_73</v>
      </c>
      <c r="H1856" t="str">
        <f>VLOOKUP(tbl_Sales[[#This Row],[Product_ID]],tbl_Products[],3,0)</f>
        <v>Apparel</v>
      </c>
      <c r="I1856">
        <v>6</v>
      </c>
      <c r="J1856" s="10">
        <f>VLOOKUP(tbl_Sales[[#This Row],[Product_ID]],tbl_Products[],4,0)</f>
        <v>1.21</v>
      </c>
      <c r="K1856" s="6">
        <v>47.98</v>
      </c>
      <c r="L1856" s="6">
        <f>tbl_Sales[[#This Row],[Price_per_Unit]]*tbl_Sales[[#This Row],[Quantity]]</f>
        <v>287.88</v>
      </c>
      <c r="M1856" s="6">
        <f>tbl_Sales[[#This Row],[Cost_per_Unit]]*tbl_Sales[[#This Row],[Quantity]]</f>
        <v>7.26</v>
      </c>
      <c r="N1856" s="6">
        <f>tbl_Sales[[#This Row],[Sales]]-tbl_Sales[[#This Row],[Total_Cost]]</f>
        <v>280.62</v>
      </c>
    </row>
    <row r="1857" spans="1:14">
      <c r="A1857" t="s">
        <v>1861</v>
      </c>
      <c r="B1857" s="4">
        <v>45085</v>
      </c>
      <c r="C1857" t="s">
        <v>7114</v>
      </c>
      <c r="D1857" t="str">
        <f>VLOOKUP(Sales_Data!$C1857,tbl_Customers[],2,FALSE)</f>
        <v>Customer_1142</v>
      </c>
      <c r="E1857" t="str">
        <f>VLOOKUP(tbl_Sales[[#This Row],[Customer_ID]],tbl_Customers[],5,0)</f>
        <v>North</v>
      </c>
      <c r="F1857" t="s">
        <v>8525</v>
      </c>
      <c r="G1857" t="str">
        <f>VLOOKUP(Sales_Data!$F1857,tbl_Products[],2,FALSE)</f>
        <v>Product_56</v>
      </c>
      <c r="H1857" t="str">
        <f>VLOOKUP(tbl_Sales[[#This Row],[Product_ID]],tbl_Products[],3,0)</f>
        <v>Apparel</v>
      </c>
      <c r="I1857">
        <v>2</v>
      </c>
      <c r="J1857" s="10">
        <f>VLOOKUP(tbl_Sales[[#This Row],[Product_ID]],tbl_Products[],4,0)</f>
        <v>3.21</v>
      </c>
      <c r="K1857" s="6">
        <v>59.79</v>
      </c>
      <c r="L1857" s="6">
        <f>tbl_Sales[[#This Row],[Price_per_Unit]]*tbl_Sales[[#This Row],[Quantity]]</f>
        <v>119.58</v>
      </c>
      <c r="M1857" s="6">
        <f>tbl_Sales[[#This Row],[Cost_per_Unit]]*tbl_Sales[[#This Row],[Quantity]]</f>
        <v>6.42</v>
      </c>
      <c r="N1857" s="6">
        <f>tbl_Sales[[#This Row],[Sales]]-tbl_Sales[[#This Row],[Total_Cost]]</f>
        <v>113.16</v>
      </c>
    </row>
    <row r="1858" spans="1:14">
      <c r="A1858" t="s">
        <v>1862</v>
      </c>
      <c r="B1858" s="4">
        <v>45262</v>
      </c>
      <c r="C1858" t="s">
        <v>8090</v>
      </c>
      <c r="D1858" t="str">
        <f>VLOOKUP(Sales_Data!$C1858,tbl_Customers[],2,FALSE)</f>
        <v>Customer_1479</v>
      </c>
      <c r="E1858" t="str">
        <f>VLOOKUP(tbl_Sales[[#This Row],[Customer_ID]],tbl_Customers[],5,0)</f>
        <v>South</v>
      </c>
      <c r="F1858" t="s">
        <v>8535</v>
      </c>
      <c r="G1858" t="str">
        <f>VLOOKUP(Sales_Data!$F1858,tbl_Products[],2,FALSE)</f>
        <v>Product_54</v>
      </c>
      <c r="H1858" t="str">
        <f>VLOOKUP(tbl_Sales[[#This Row],[Product_ID]],tbl_Products[],3,0)</f>
        <v>Apparel</v>
      </c>
      <c r="I1858">
        <v>2</v>
      </c>
      <c r="J1858" s="10">
        <f>VLOOKUP(tbl_Sales[[#This Row],[Product_ID]],tbl_Products[],4,0)</f>
        <v>1.35</v>
      </c>
      <c r="K1858" s="6">
        <v>69.709999999999994</v>
      </c>
      <c r="L1858" s="6">
        <f>tbl_Sales[[#This Row],[Price_per_Unit]]*tbl_Sales[[#This Row],[Quantity]]</f>
        <v>139.41999999999999</v>
      </c>
      <c r="M1858" s="6">
        <f>tbl_Sales[[#This Row],[Cost_per_Unit]]*tbl_Sales[[#This Row],[Quantity]]</f>
        <v>2.7</v>
      </c>
      <c r="N1858" s="6">
        <f>tbl_Sales[[#This Row],[Sales]]-tbl_Sales[[#This Row],[Total_Cost]]</f>
        <v>136.72</v>
      </c>
    </row>
    <row r="1859" spans="1:14">
      <c r="A1859" t="s">
        <v>1863</v>
      </c>
      <c r="B1859" s="4">
        <v>45284</v>
      </c>
      <c r="C1859" t="s">
        <v>7794</v>
      </c>
      <c r="D1859" t="str">
        <f>VLOOKUP(Sales_Data!$C1859,tbl_Customers[],2,FALSE)</f>
        <v>Customer_84</v>
      </c>
      <c r="E1859" t="str">
        <f>VLOOKUP(tbl_Sales[[#This Row],[Customer_ID]],tbl_Customers[],5,0)</f>
        <v>South</v>
      </c>
      <c r="F1859" t="s">
        <v>8496</v>
      </c>
      <c r="G1859" t="str">
        <f>VLOOKUP(Sales_Data!$F1859,tbl_Products[],2,FALSE)</f>
        <v>Product_3</v>
      </c>
      <c r="H1859" t="str">
        <f>VLOOKUP(tbl_Sales[[#This Row],[Product_ID]],tbl_Products[],3,0)</f>
        <v>Health</v>
      </c>
      <c r="I1859">
        <v>4</v>
      </c>
      <c r="J1859" s="10">
        <f>VLOOKUP(tbl_Sales[[#This Row],[Product_ID]],tbl_Products[],4,0)</f>
        <v>28.91</v>
      </c>
      <c r="K1859" s="6">
        <v>65.930000000000007</v>
      </c>
      <c r="L1859" s="6">
        <f>tbl_Sales[[#This Row],[Price_per_Unit]]*tbl_Sales[[#This Row],[Quantity]]</f>
        <v>263.72000000000003</v>
      </c>
      <c r="M1859" s="6">
        <f>tbl_Sales[[#This Row],[Cost_per_Unit]]*tbl_Sales[[#This Row],[Quantity]]</f>
        <v>115.64</v>
      </c>
      <c r="N1859" s="6">
        <f>tbl_Sales[[#This Row],[Sales]]-tbl_Sales[[#This Row],[Total_Cost]]</f>
        <v>148.08000000000004</v>
      </c>
    </row>
    <row r="1860" spans="1:14">
      <c r="A1860" t="s">
        <v>1864</v>
      </c>
      <c r="B1860" s="4">
        <v>45266</v>
      </c>
      <c r="C1860" t="s">
        <v>7593</v>
      </c>
      <c r="D1860" t="str">
        <f>VLOOKUP(Sales_Data!$C1860,tbl_Customers[],2,FALSE)</f>
        <v>Customer_169</v>
      </c>
      <c r="E1860" t="str">
        <f>VLOOKUP(tbl_Sales[[#This Row],[Customer_ID]],tbl_Customers[],5,0)</f>
        <v>North</v>
      </c>
      <c r="F1860" t="s">
        <v>8540</v>
      </c>
      <c r="G1860" t="str">
        <f>VLOOKUP(Sales_Data!$F1860,tbl_Products[],2,FALSE)</f>
        <v>Product_37</v>
      </c>
      <c r="H1860" t="str">
        <f>VLOOKUP(tbl_Sales[[#This Row],[Product_ID]],tbl_Products[],3,0)</f>
        <v>Toys</v>
      </c>
      <c r="I1860">
        <v>8</v>
      </c>
      <c r="J1860" s="10">
        <f>VLOOKUP(tbl_Sales[[#This Row],[Product_ID]],tbl_Products[],4,0)</f>
        <v>29.86</v>
      </c>
      <c r="K1860" s="6">
        <v>83.74</v>
      </c>
      <c r="L1860" s="6">
        <f>tbl_Sales[[#This Row],[Price_per_Unit]]*tbl_Sales[[#This Row],[Quantity]]</f>
        <v>669.92</v>
      </c>
      <c r="M1860" s="6">
        <f>tbl_Sales[[#This Row],[Cost_per_Unit]]*tbl_Sales[[#This Row],[Quantity]]</f>
        <v>238.88</v>
      </c>
      <c r="N1860" s="6">
        <f>tbl_Sales[[#This Row],[Sales]]-tbl_Sales[[#This Row],[Total_Cost]]</f>
        <v>431.03999999999996</v>
      </c>
    </row>
    <row r="1861" spans="1:14">
      <c r="A1861" t="s">
        <v>1865</v>
      </c>
      <c r="B1861" s="4">
        <v>45127</v>
      </c>
      <c r="C1861" t="s">
        <v>8091</v>
      </c>
      <c r="D1861" t="str">
        <f>VLOOKUP(Sales_Data!$C1861,tbl_Customers[],2,FALSE)</f>
        <v>Customer_672</v>
      </c>
      <c r="E1861" t="str">
        <f>VLOOKUP(tbl_Sales[[#This Row],[Customer_ID]],tbl_Customers[],5,0)</f>
        <v>East</v>
      </c>
      <c r="F1861" t="s">
        <v>8543</v>
      </c>
      <c r="G1861" t="str">
        <f>VLOOKUP(Sales_Data!$F1861,tbl_Products[],2,FALSE)</f>
        <v>Product_72</v>
      </c>
      <c r="H1861" t="str">
        <f>VLOOKUP(tbl_Sales[[#This Row],[Product_ID]],tbl_Products[],3,0)</f>
        <v>Toys</v>
      </c>
      <c r="I1861">
        <v>1</v>
      </c>
      <c r="J1861" s="10">
        <f>VLOOKUP(tbl_Sales[[#This Row],[Product_ID]],tbl_Products[],4,0)</f>
        <v>23.2</v>
      </c>
      <c r="K1861" s="6">
        <v>48.42</v>
      </c>
      <c r="L1861" s="6">
        <f>tbl_Sales[[#This Row],[Price_per_Unit]]*tbl_Sales[[#This Row],[Quantity]]</f>
        <v>48.42</v>
      </c>
      <c r="M1861" s="6">
        <f>tbl_Sales[[#This Row],[Cost_per_Unit]]*tbl_Sales[[#This Row],[Quantity]]</f>
        <v>23.2</v>
      </c>
      <c r="N1861" s="6">
        <f>tbl_Sales[[#This Row],[Sales]]-tbl_Sales[[#This Row],[Total_Cost]]</f>
        <v>25.220000000000002</v>
      </c>
    </row>
    <row r="1862" spans="1:14">
      <c r="A1862" t="s">
        <v>1866</v>
      </c>
      <c r="B1862" s="4">
        <v>44993</v>
      </c>
      <c r="C1862" t="s">
        <v>8015</v>
      </c>
      <c r="D1862" t="str">
        <f>VLOOKUP(Sales_Data!$C1862,tbl_Customers[],2,FALSE)</f>
        <v>Customer_1012</v>
      </c>
      <c r="E1862" t="str">
        <f>VLOOKUP(tbl_Sales[[#This Row],[Customer_ID]],tbl_Customers[],5,0)</f>
        <v>West</v>
      </c>
      <c r="F1862" t="s">
        <v>8508</v>
      </c>
      <c r="G1862" t="str">
        <f>VLOOKUP(Sales_Data!$F1862,tbl_Products[],2,FALSE)</f>
        <v>Product_63</v>
      </c>
      <c r="H1862" t="str">
        <f>VLOOKUP(tbl_Sales[[#This Row],[Product_ID]],tbl_Products[],3,0)</f>
        <v>Electronics</v>
      </c>
      <c r="I1862">
        <v>3</v>
      </c>
      <c r="J1862" s="10">
        <f>VLOOKUP(tbl_Sales[[#This Row],[Product_ID]],tbl_Products[],4,0)</f>
        <v>40</v>
      </c>
      <c r="K1862" s="6">
        <v>39.51</v>
      </c>
      <c r="L1862" s="6">
        <f>tbl_Sales[[#This Row],[Price_per_Unit]]*tbl_Sales[[#This Row],[Quantity]]</f>
        <v>118.53</v>
      </c>
      <c r="M1862" s="6">
        <f>tbl_Sales[[#This Row],[Cost_per_Unit]]*tbl_Sales[[#This Row],[Quantity]]</f>
        <v>120</v>
      </c>
      <c r="N1862" s="6">
        <f>tbl_Sales[[#This Row],[Sales]]-tbl_Sales[[#This Row],[Total_Cost]]</f>
        <v>-1.4699999999999989</v>
      </c>
    </row>
    <row r="1863" spans="1:14">
      <c r="A1863" t="s">
        <v>1867</v>
      </c>
      <c r="B1863" s="4">
        <v>45231</v>
      </c>
      <c r="C1863" t="s">
        <v>8092</v>
      </c>
      <c r="D1863" t="str">
        <f>VLOOKUP(Sales_Data!$C1863,tbl_Customers[],2,FALSE)</f>
        <v>Customer_237</v>
      </c>
      <c r="E1863" t="str">
        <f>VLOOKUP(tbl_Sales[[#This Row],[Customer_ID]],tbl_Customers[],5,0)</f>
        <v>North</v>
      </c>
      <c r="F1863" t="s">
        <v>8565</v>
      </c>
      <c r="G1863" t="str">
        <f>VLOOKUP(Sales_Data!$F1863,tbl_Products[],2,FALSE)</f>
        <v>Product_31</v>
      </c>
      <c r="H1863" t="str">
        <f>VLOOKUP(tbl_Sales[[#This Row],[Product_ID]],tbl_Products[],3,0)</f>
        <v>Apparel</v>
      </c>
      <c r="I1863">
        <v>4</v>
      </c>
      <c r="J1863" s="10">
        <f>VLOOKUP(tbl_Sales[[#This Row],[Product_ID]],tbl_Products[],4,0)</f>
        <v>3.66</v>
      </c>
      <c r="K1863" s="6">
        <v>78.63</v>
      </c>
      <c r="L1863" s="6">
        <f>tbl_Sales[[#This Row],[Price_per_Unit]]*tbl_Sales[[#This Row],[Quantity]]</f>
        <v>314.52</v>
      </c>
      <c r="M1863" s="6">
        <f>tbl_Sales[[#This Row],[Cost_per_Unit]]*tbl_Sales[[#This Row],[Quantity]]</f>
        <v>14.64</v>
      </c>
      <c r="N1863" s="6">
        <f>tbl_Sales[[#This Row],[Sales]]-tbl_Sales[[#This Row],[Total_Cost]]</f>
        <v>299.88</v>
      </c>
    </row>
    <row r="1864" spans="1:14">
      <c r="A1864" t="s">
        <v>1868</v>
      </c>
      <c r="B1864" s="4">
        <v>45289</v>
      </c>
      <c r="C1864" t="s">
        <v>7899</v>
      </c>
      <c r="D1864" t="str">
        <f>VLOOKUP(Sales_Data!$C1864,tbl_Customers[],2,FALSE)</f>
        <v>Customer_789</v>
      </c>
      <c r="E1864" t="str">
        <f>VLOOKUP(tbl_Sales[[#This Row],[Customer_ID]],tbl_Customers[],5,0)</f>
        <v>East</v>
      </c>
      <c r="F1864" t="s">
        <v>8529</v>
      </c>
      <c r="G1864" t="str">
        <f>VLOOKUP(Sales_Data!$F1864,tbl_Products[],2,FALSE)</f>
        <v>Product_49</v>
      </c>
      <c r="H1864" t="str">
        <f>VLOOKUP(tbl_Sales[[#This Row],[Product_ID]],tbl_Products[],3,0)</f>
        <v>Toys</v>
      </c>
      <c r="I1864">
        <v>4</v>
      </c>
      <c r="J1864" s="10">
        <f>VLOOKUP(tbl_Sales[[#This Row],[Product_ID]],tbl_Products[],4,0)</f>
        <v>44.18</v>
      </c>
      <c r="K1864" s="6">
        <v>88.69</v>
      </c>
      <c r="L1864" s="6">
        <f>tbl_Sales[[#This Row],[Price_per_Unit]]*tbl_Sales[[#This Row],[Quantity]]</f>
        <v>354.76</v>
      </c>
      <c r="M1864" s="6">
        <f>tbl_Sales[[#This Row],[Cost_per_Unit]]*tbl_Sales[[#This Row],[Quantity]]</f>
        <v>176.72</v>
      </c>
      <c r="N1864" s="6">
        <f>tbl_Sales[[#This Row],[Sales]]-tbl_Sales[[#This Row],[Total_Cost]]</f>
        <v>178.04</v>
      </c>
    </row>
    <row r="1865" spans="1:14">
      <c r="A1865" t="s">
        <v>1869</v>
      </c>
      <c r="B1865" s="4">
        <v>44970</v>
      </c>
      <c r="C1865" t="s">
        <v>7354</v>
      </c>
      <c r="D1865" t="str">
        <f>VLOOKUP(Sales_Data!$C1865,tbl_Customers[],2,FALSE)</f>
        <v>Customer_581</v>
      </c>
      <c r="E1865" t="str">
        <f>VLOOKUP(tbl_Sales[[#This Row],[Customer_ID]],tbl_Customers[],5,0)</f>
        <v>West</v>
      </c>
      <c r="F1865" t="s">
        <v>8567</v>
      </c>
      <c r="G1865" t="str">
        <f>VLOOKUP(Sales_Data!$F1865,tbl_Products[],2,FALSE)</f>
        <v>Product_69</v>
      </c>
      <c r="H1865" t="str">
        <f>VLOOKUP(tbl_Sales[[#This Row],[Product_ID]],tbl_Products[],3,0)</f>
        <v>Home Goods</v>
      </c>
      <c r="I1865">
        <v>9</v>
      </c>
      <c r="J1865" s="10">
        <f>VLOOKUP(tbl_Sales[[#This Row],[Product_ID]],tbl_Products[],4,0)</f>
        <v>8.86</v>
      </c>
      <c r="K1865" s="6">
        <v>98.31</v>
      </c>
      <c r="L1865" s="6">
        <f>tbl_Sales[[#This Row],[Price_per_Unit]]*tbl_Sales[[#This Row],[Quantity]]</f>
        <v>884.79</v>
      </c>
      <c r="M1865" s="6">
        <f>tbl_Sales[[#This Row],[Cost_per_Unit]]*tbl_Sales[[#This Row],[Quantity]]</f>
        <v>79.739999999999995</v>
      </c>
      <c r="N1865" s="6">
        <f>tbl_Sales[[#This Row],[Sales]]-tbl_Sales[[#This Row],[Total_Cost]]</f>
        <v>805.05</v>
      </c>
    </row>
    <row r="1866" spans="1:14">
      <c r="A1866" t="s">
        <v>1870</v>
      </c>
      <c r="B1866" s="4">
        <v>45085</v>
      </c>
      <c r="C1866" t="s">
        <v>8093</v>
      </c>
      <c r="D1866" t="str">
        <f>VLOOKUP(Sales_Data!$C1866,tbl_Customers[],2,FALSE)</f>
        <v>Customer_936</v>
      </c>
      <c r="E1866" t="str">
        <f>VLOOKUP(tbl_Sales[[#This Row],[Customer_ID]],tbl_Customers[],5,0)</f>
        <v>North</v>
      </c>
      <c r="F1866" t="s">
        <v>8563</v>
      </c>
      <c r="G1866" t="str">
        <f>VLOOKUP(Sales_Data!$F1866,tbl_Products[],2,FALSE)</f>
        <v>Product_17</v>
      </c>
      <c r="H1866" t="str">
        <f>VLOOKUP(tbl_Sales[[#This Row],[Product_ID]],tbl_Products[],3,0)</f>
        <v>Toys</v>
      </c>
      <c r="I1866">
        <v>7</v>
      </c>
      <c r="J1866" s="10">
        <f>VLOOKUP(tbl_Sales[[#This Row],[Product_ID]],tbl_Products[],4,0)</f>
        <v>36.229999999999997</v>
      </c>
      <c r="K1866" s="6">
        <v>74.48</v>
      </c>
      <c r="L1866" s="6">
        <f>tbl_Sales[[#This Row],[Price_per_Unit]]*tbl_Sales[[#This Row],[Quantity]]</f>
        <v>521.36</v>
      </c>
      <c r="M1866" s="6">
        <f>tbl_Sales[[#This Row],[Cost_per_Unit]]*tbl_Sales[[#This Row],[Quantity]]</f>
        <v>253.60999999999999</v>
      </c>
      <c r="N1866" s="6">
        <f>tbl_Sales[[#This Row],[Sales]]-tbl_Sales[[#This Row],[Total_Cost]]</f>
        <v>267.75</v>
      </c>
    </row>
    <row r="1867" spans="1:14">
      <c r="A1867" t="s">
        <v>1871</v>
      </c>
      <c r="B1867" s="4">
        <v>45213</v>
      </c>
      <c r="C1867" t="s">
        <v>7107</v>
      </c>
      <c r="D1867" t="str">
        <f>VLOOKUP(Sales_Data!$C1867,tbl_Customers[],2,FALSE)</f>
        <v>Customer_1230</v>
      </c>
      <c r="E1867" t="str">
        <f>VLOOKUP(tbl_Sales[[#This Row],[Customer_ID]],tbl_Customers[],5,0)</f>
        <v>South</v>
      </c>
      <c r="F1867" t="s">
        <v>8529</v>
      </c>
      <c r="G1867" t="str">
        <f>VLOOKUP(Sales_Data!$F1867,tbl_Products[],2,FALSE)</f>
        <v>Product_49</v>
      </c>
      <c r="H1867" t="str">
        <f>VLOOKUP(tbl_Sales[[#This Row],[Product_ID]],tbl_Products[],3,0)</f>
        <v>Toys</v>
      </c>
      <c r="I1867">
        <v>1</v>
      </c>
      <c r="J1867" s="10">
        <f>VLOOKUP(tbl_Sales[[#This Row],[Product_ID]],tbl_Products[],4,0)</f>
        <v>44.18</v>
      </c>
      <c r="K1867" s="6">
        <v>78.87</v>
      </c>
      <c r="L1867" s="6">
        <f>tbl_Sales[[#This Row],[Price_per_Unit]]*tbl_Sales[[#This Row],[Quantity]]</f>
        <v>78.87</v>
      </c>
      <c r="M1867" s="6">
        <f>tbl_Sales[[#This Row],[Cost_per_Unit]]*tbl_Sales[[#This Row],[Quantity]]</f>
        <v>44.18</v>
      </c>
      <c r="N1867" s="6">
        <f>tbl_Sales[[#This Row],[Sales]]-tbl_Sales[[#This Row],[Total_Cost]]</f>
        <v>34.690000000000005</v>
      </c>
    </row>
    <row r="1868" spans="1:14">
      <c r="A1868" t="s">
        <v>1872</v>
      </c>
      <c r="B1868" s="4">
        <v>45119</v>
      </c>
      <c r="C1868" t="s">
        <v>8058</v>
      </c>
      <c r="D1868" t="str">
        <f>VLOOKUP(Sales_Data!$C1868,tbl_Customers[],2,FALSE)</f>
        <v>Customer_639</v>
      </c>
      <c r="E1868" t="str">
        <f>VLOOKUP(tbl_Sales[[#This Row],[Customer_ID]],tbl_Customers[],5,0)</f>
        <v>East</v>
      </c>
      <c r="F1868" t="s">
        <v>8539</v>
      </c>
      <c r="G1868" t="str">
        <f>VLOOKUP(Sales_Data!$F1868,tbl_Products[],2,FALSE)</f>
        <v>Product_16</v>
      </c>
      <c r="H1868" t="str">
        <f>VLOOKUP(tbl_Sales[[#This Row],[Product_ID]],tbl_Products[],3,0)</f>
        <v>Home Goods</v>
      </c>
      <c r="I1868">
        <v>1</v>
      </c>
      <c r="J1868" s="10">
        <f>VLOOKUP(tbl_Sales[[#This Row],[Product_ID]],tbl_Products[],4,0)</f>
        <v>15.25</v>
      </c>
      <c r="K1868" s="6">
        <v>44.27</v>
      </c>
      <c r="L1868" s="6">
        <f>tbl_Sales[[#This Row],[Price_per_Unit]]*tbl_Sales[[#This Row],[Quantity]]</f>
        <v>44.27</v>
      </c>
      <c r="M1868" s="6">
        <f>tbl_Sales[[#This Row],[Cost_per_Unit]]*tbl_Sales[[#This Row],[Quantity]]</f>
        <v>15.25</v>
      </c>
      <c r="N1868" s="6">
        <f>tbl_Sales[[#This Row],[Sales]]-tbl_Sales[[#This Row],[Total_Cost]]</f>
        <v>29.020000000000003</v>
      </c>
    </row>
    <row r="1869" spans="1:14">
      <c r="A1869" t="s">
        <v>1873</v>
      </c>
      <c r="B1869" s="4">
        <v>45256</v>
      </c>
      <c r="C1869" t="s">
        <v>7318</v>
      </c>
      <c r="D1869" t="str">
        <f>VLOOKUP(Sales_Data!$C1869,tbl_Customers[],2,FALSE)</f>
        <v>Customer_1408</v>
      </c>
      <c r="E1869" t="str">
        <f>VLOOKUP(tbl_Sales[[#This Row],[Customer_ID]],tbl_Customers[],5,0)</f>
        <v>South</v>
      </c>
      <c r="F1869" t="s">
        <v>8504</v>
      </c>
      <c r="G1869" t="str">
        <f>VLOOKUP(Sales_Data!$F1869,tbl_Products[],2,FALSE)</f>
        <v>Product_13</v>
      </c>
      <c r="H1869" t="str">
        <f>VLOOKUP(tbl_Sales[[#This Row],[Product_ID]],tbl_Products[],3,0)</f>
        <v>Toys</v>
      </c>
      <c r="I1869">
        <v>1</v>
      </c>
      <c r="J1869" s="10">
        <f>VLOOKUP(tbl_Sales[[#This Row],[Product_ID]],tbl_Products[],4,0)</f>
        <v>45.97</v>
      </c>
      <c r="K1869" s="6">
        <v>29.26</v>
      </c>
      <c r="L1869" s="6">
        <f>tbl_Sales[[#This Row],[Price_per_Unit]]*tbl_Sales[[#This Row],[Quantity]]</f>
        <v>29.26</v>
      </c>
      <c r="M1869" s="6">
        <f>tbl_Sales[[#This Row],[Cost_per_Unit]]*tbl_Sales[[#This Row],[Quantity]]</f>
        <v>45.97</v>
      </c>
      <c r="N1869" s="6">
        <f>tbl_Sales[[#This Row],[Sales]]-tbl_Sales[[#This Row],[Total_Cost]]</f>
        <v>-16.709999999999997</v>
      </c>
    </row>
    <row r="1870" spans="1:14">
      <c r="A1870" t="s">
        <v>1874</v>
      </c>
      <c r="B1870" s="4">
        <v>45095</v>
      </c>
      <c r="C1870" t="s">
        <v>7946</v>
      </c>
      <c r="D1870" t="str">
        <f>VLOOKUP(Sales_Data!$C1870,tbl_Customers[],2,FALSE)</f>
        <v>Customer_910</v>
      </c>
      <c r="E1870" t="str">
        <f>VLOOKUP(tbl_Sales[[#This Row],[Customer_ID]],tbl_Customers[],5,0)</f>
        <v>North</v>
      </c>
      <c r="F1870" t="s">
        <v>8534</v>
      </c>
      <c r="G1870" t="str">
        <f>VLOOKUP(Sales_Data!$F1870,tbl_Products[],2,FALSE)</f>
        <v>Product_51</v>
      </c>
      <c r="H1870" t="str">
        <f>VLOOKUP(tbl_Sales[[#This Row],[Product_ID]],tbl_Products[],3,0)</f>
        <v>Electronics</v>
      </c>
      <c r="I1870">
        <v>6</v>
      </c>
      <c r="J1870" s="10">
        <f>VLOOKUP(tbl_Sales[[#This Row],[Product_ID]],tbl_Products[],4,0)</f>
        <v>45.1</v>
      </c>
      <c r="K1870" s="6">
        <v>22.39</v>
      </c>
      <c r="L1870" s="6">
        <f>tbl_Sales[[#This Row],[Price_per_Unit]]*tbl_Sales[[#This Row],[Quantity]]</f>
        <v>134.34</v>
      </c>
      <c r="M1870" s="6">
        <f>tbl_Sales[[#This Row],[Cost_per_Unit]]*tbl_Sales[[#This Row],[Quantity]]</f>
        <v>270.60000000000002</v>
      </c>
      <c r="N1870" s="6">
        <f>tbl_Sales[[#This Row],[Sales]]-tbl_Sales[[#This Row],[Total_Cost]]</f>
        <v>-136.26000000000002</v>
      </c>
    </row>
    <row r="1871" spans="1:14">
      <c r="A1871" t="s">
        <v>1875</v>
      </c>
      <c r="B1871" s="4">
        <v>44992</v>
      </c>
      <c r="C1871" t="s">
        <v>7532</v>
      </c>
      <c r="D1871" t="str">
        <f>VLOOKUP(Sales_Data!$C1871,tbl_Customers[],2,FALSE)</f>
        <v>Customer_463</v>
      </c>
      <c r="E1871" t="str">
        <f>VLOOKUP(tbl_Sales[[#This Row],[Customer_ID]],tbl_Customers[],5,0)</f>
        <v>West</v>
      </c>
      <c r="F1871" t="s">
        <v>8546</v>
      </c>
      <c r="G1871" t="str">
        <f>VLOOKUP(Sales_Data!$F1871,tbl_Products[],2,FALSE)</f>
        <v>Product_28</v>
      </c>
      <c r="H1871" t="str">
        <f>VLOOKUP(tbl_Sales[[#This Row],[Product_ID]],tbl_Products[],3,0)</f>
        <v>Toys</v>
      </c>
      <c r="I1871">
        <v>4</v>
      </c>
      <c r="J1871" s="10">
        <f>VLOOKUP(tbl_Sales[[#This Row],[Product_ID]],tbl_Products[],4,0)</f>
        <v>23.58</v>
      </c>
      <c r="K1871" s="6">
        <v>70.760000000000005</v>
      </c>
      <c r="L1871" s="6">
        <f>tbl_Sales[[#This Row],[Price_per_Unit]]*tbl_Sales[[#This Row],[Quantity]]</f>
        <v>283.04000000000002</v>
      </c>
      <c r="M1871" s="6">
        <f>tbl_Sales[[#This Row],[Cost_per_Unit]]*tbl_Sales[[#This Row],[Quantity]]</f>
        <v>94.32</v>
      </c>
      <c r="N1871" s="6">
        <f>tbl_Sales[[#This Row],[Sales]]-tbl_Sales[[#This Row],[Total_Cost]]</f>
        <v>188.72000000000003</v>
      </c>
    </row>
    <row r="1872" spans="1:14">
      <c r="A1872" t="s">
        <v>1876</v>
      </c>
      <c r="B1872" s="4">
        <v>45270</v>
      </c>
      <c r="C1872" t="s">
        <v>8013</v>
      </c>
      <c r="D1872" t="str">
        <f>VLOOKUP(Sales_Data!$C1872,tbl_Customers[],2,FALSE)</f>
        <v>Customer_1135</v>
      </c>
      <c r="E1872" t="str">
        <f>VLOOKUP(tbl_Sales[[#This Row],[Customer_ID]],tbl_Customers[],5,0)</f>
        <v>West</v>
      </c>
      <c r="F1872" t="s">
        <v>8546</v>
      </c>
      <c r="G1872" t="str">
        <f>VLOOKUP(Sales_Data!$F1872,tbl_Products[],2,FALSE)</f>
        <v>Product_28</v>
      </c>
      <c r="H1872" t="str">
        <f>VLOOKUP(tbl_Sales[[#This Row],[Product_ID]],tbl_Products[],3,0)</f>
        <v>Toys</v>
      </c>
      <c r="I1872">
        <v>1</v>
      </c>
      <c r="J1872" s="10">
        <f>VLOOKUP(tbl_Sales[[#This Row],[Product_ID]],tbl_Products[],4,0)</f>
        <v>23.58</v>
      </c>
      <c r="K1872" s="6">
        <v>97.6</v>
      </c>
      <c r="L1872" s="6">
        <f>tbl_Sales[[#This Row],[Price_per_Unit]]*tbl_Sales[[#This Row],[Quantity]]</f>
        <v>97.6</v>
      </c>
      <c r="M1872" s="6">
        <f>tbl_Sales[[#This Row],[Cost_per_Unit]]*tbl_Sales[[#This Row],[Quantity]]</f>
        <v>23.58</v>
      </c>
      <c r="N1872" s="6">
        <f>tbl_Sales[[#This Row],[Sales]]-tbl_Sales[[#This Row],[Total_Cost]]</f>
        <v>74.02</v>
      </c>
    </row>
    <row r="1873" spans="1:14">
      <c r="A1873" t="s">
        <v>1877</v>
      </c>
      <c r="B1873" s="4">
        <v>45286</v>
      </c>
      <c r="C1873" t="s">
        <v>8087</v>
      </c>
      <c r="D1873" t="str">
        <f>VLOOKUP(Sales_Data!$C1873,tbl_Customers[],2,FALSE)</f>
        <v>Customer_835</v>
      </c>
      <c r="E1873" t="str">
        <f>VLOOKUP(tbl_Sales[[#This Row],[Customer_ID]],tbl_Customers[],5,0)</f>
        <v>North</v>
      </c>
      <c r="F1873" t="s">
        <v>8494</v>
      </c>
      <c r="G1873" t="str">
        <f>VLOOKUP(Sales_Data!$F1873,tbl_Products[],2,FALSE)</f>
        <v>Product_15</v>
      </c>
      <c r="H1873" t="str">
        <f>VLOOKUP(tbl_Sales[[#This Row],[Product_ID]],tbl_Products[],3,0)</f>
        <v>Apparel</v>
      </c>
      <c r="I1873">
        <v>6</v>
      </c>
      <c r="J1873" s="10">
        <f>VLOOKUP(tbl_Sales[[#This Row],[Product_ID]],tbl_Products[],4,0)</f>
        <v>22.93</v>
      </c>
      <c r="K1873" s="6">
        <v>83.31</v>
      </c>
      <c r="L1873" s="6">
        <f>tbl_Sales[[#This Row],[Price_per_Unit]]*tbl_Sales[[#This Row],[Quantity]]</f>
        <v>499.86</v>
      </c>
      <c r="M1873" s="6">
        <f>tbl_Sales[[#This Row],[Cost_per_Unit]]*tbl_Sales[[#This Row],[Quantity]]</f>
        <v>137.57999999999998</v>
      </c>
      <c r="N1873" s="6">
        <f>tbl_Sales[[#This Row],[Sales]]-tbl_Sales[[#This Row],[Total_Cost]]</f>
        <v>362.28000000000003</v>
      </c>
    </row>
    <row r="1874" spans="1:14">
      <c r="A1874" t="s">
        <v>1878</v>
      </c>
      <c r="B1874" s="4">
        <v>45277</v>
      </c>
      <c r="C1874" t="s">
        <v>8094</v>
      </c>
      <c r="D1874" t="str">
        <f>VLOOKUP(Sales_Data!$C1874,tbl_Customers[],2,FALSE)</f>
        <v>Customer_596</v>
      </c>
      <c r="E1874" t="str">
        <f>VLOOKUP(tbl_Sales[[#This Row],[Customer_ID]],tbl_Customers[],5,0)</f>
        <v>South</v>
      </c>
      <c r="F1874" t="s">
        <v>8524</v>
      </c>
      <c r="G1874" t="str">
        <f>VLOOKUP(Sales_Data!$F1874,tbl_Products[],2,FALSE)</f>
        <v>Product_74</v>
      </c>
      <c r="H1874" t="str">
        <f>VLOOKUP(tbl_Sales[[#This Row],[Product_ID]],tbl_Products[],3,0)</f>
        <v>Home Goods</v>
      </c>
      <c r="I1874">
        <v>1</v>
      </c>
      <c r="J1874" s="10">
        <f>VLOOKUP(tbl_Sales[[#This Row],[Product_ID]],tbl_Products[],4,0)</f>
        <v>13.9</v>
      </c>
      <c r="K1874" s="6">
        <v>40.76</v>
      </c>
      <c r="L1874" s="6">
        <f>tbl_Sales[[#This Row],[Price_per_Unit]]*tbl_Sales[[#This Row],[Quantity]]</f>
        <v>40.76</v>
      </c>
      <c r="M1874" s="6">
        <f>tbl_Sales[[#This Row],[Cost_per_Unit]]*tbl_Sales[[#This Row],[Quantity]]</f>
        <v>13.9</v>
      </c>
      <c r="N1874" s="6">
        <f>tbl_Sales[[#This Row],[Sales]]-tbl_Sales[[#This Row],[Total_Cost]]</f>
        <v>26.86</v>
      </c>
    </row>
    <row r="1875" spans="1:14">
      <c r="A1875" t="s">
        <v>1879</v>
      </c>
      <c r="B1875" s="4">
        <v>45196</v>
      </c>
      <c r="C1875" t="s">
        <v>7869</v>
      </c>
      <c r="D1875" t="str">
        <f>VLOOKUP(Sales_Data!$C1875,tbl_Customers[],2,FALSE)</f>
        <v>Customer_877</v>
      </c>
      <c r="E1875" t="str">
        <f>VLOOKUP(tbl_Sales[[#This Row],[Customer_ID]],tbl_Customers[],5,0)</f>
        <v>South</v>
      </c>
      <c r="F1875" t="s">
        <v>8498</v>
      </c>
      <c r="G1875" t="str">
        <f>VLOOKUP(Sales_Data!$F1875,tbl_Products[],2,FALSE)</f>
        <v>Product_38</v>
      </c>
      <c r="H1875" t="str">
        <f>VLOOKUP(tbl_Sales[[#This Row],[Product_ID]],tbl_Products[],3,0)</f>
        <v>Toys</v>
      </c>
      <c r="I1875">
        <v>6</v>
      </c>
      <c r="J1875" s="10">
        <f>VLOOKUP(tbl_Sales[[#This Row],[Product_ID]],tbl_Products[],4,0)</f>
        <v>35.82</v>
      </c>
      <c r="K1875" s="6">
        <v>5.18</v>
      </c>
      <c r="L1875" s="6">
        <f>tbl_Sales[[#This Row],[Price_per_Unit]]*tbl_Sales[[#This Row],[Quantity]]</f>
        <v>31.08</v>
      </c>
      <c r="M1875" s="6">
        <f>tbl_Sales[[#This Row],[Cost_per_Unit]]*tbl_Sales[[#This Row],[Quantity]]</f>
        <v>214.92000000000002</v>
      </c>
      <c r="N1875" s="6">
        <f>tbl_Sales[[#This Row],[Sales]]-tbl_Sales[[#This Row],[Total_Cost]]</f>
        <v>-183.84000000000003</v>
      </c>
    </row>
    <row r="1876" spans="1:14">
      <c r="A1876" t="s">
        <v>1880</v>
      </c>
      <c r="B1876" s="4">
        <v>44974</v>
      </c>
      <c r="C1876" t="s">
        <v>8095</v>
      </c>
      <c r="D1876" t="str">
        <f>VLOOKUP(Sales_Data!$C1876,tbl_Customers[],2,FALSE)</f>
        <v>Customer_387</v>
      </c>
      <c r="E1876" t="str">
        <f>VLOOKUP(tbl_Sales[[#This Row],[Customer_ID]],tbl_Customers[],5,0)</f>
        <v>South</v>
      </c>
      <c r="F1876" t="s">
        <v>8532</v>
      </c>
      <c r="G1876" t="str">
        <f>VLOOKUP(Sales_Data!$F1876,tbl_Products[],2,FALSE)</f>
        <v>Product_23</v>
      </c>
      <c r="H1876" t="str">
        <f>VLOOKUP(tbl_Sales[[#This Row],[Product_ID]],tbl_Products[],3,0)</f>
        <v>Apparel</v>
      </c>
      <c r="I1876">
        <v>9</v>
      </c>
      <c r="J1876" s="10">
        <f>VLOOKUP(tbl_Sales[[#This Row],[Product_ID]],tbl_Products[],4,0)</f>
        <v>2.85</v>
      </c>
      <c r="K1876" s="6">
        <v>75.92</v>
      </c>
      <c r="L1876" s="6">
        <f>tbl_Sales[[#This Row],[Price_per_Unit]]*tbl_Sales[[#This Row],[Quantity]]</f>
        <v>683.28</v>
      </c>
      <c r="M1876" s="6">
        <f>tbl_Sales[[#This Row],[Cost_per_Unit]]*tbl_Sales[[#This Row],[Quantity]]</f>
        <v>25.650000000000002</v>
      </c>
      <c r="N1876" s="6">
        <f>tbl_Sales[[#This Row],[Sales]]-tbl_Sales[[#This Row],[Total_Cost]]</f>
        <v>657.63</v>
      </c>
    </row>
    <row r="1877" spans="1:14">
      <c r="A1877" t="s">
        <v>1881</v>
      </c>
      <c r="B1877" s="4">
        <v>45257</v>
      </c>
      <c r="C1877" t="s">
        <v>7453</v>
      </c>
      <c r="D1877" t="str">
        <f>VLOOKUP(Sales_Data!$C1877,tbl_Customers[],2,FALSE)</f>
        <v>Customer_143</v>
      </c>
      <c r="E1877" t="str">
        <f>VLOOKUP(tbl_Sales[[#This Row],[Customer_ID]],tbl_Customers[],5,0)</f>
        <v>West</v>
      </c>
      <c r="F1877" t="s">
        <v>8544</v>
      </c>
      <c r="G1877" t="str">
        <f>VLOOKUP(Sales_Data!$F1877,tbl_Products[],2,FALSE)</f>
        <v>Product_21</v>
      </c>
      <c r="H1877" t="str">
        <f>VLOOKUP(tbl_Sales[[#This Row],[Product_ID]],tbl_Products[],3,0)</f>
        <v>Toys</v>
      </c>
      <c r="I1877">
        <v>5</v>
      </c>
      <c r="J1877" s="10">
        <f>VLOOKUP(tbl_Sales[[#This Row],[Product_ID]],tbl_Products[],4,0)</f>
        <v>3.13</v>
      </c>
      <c r="K1877" s="6">
        <v>5.14</v>
      </c>
      <c r="L1877" s="6">
        <f>tbl_Sales[[#This Row],[Price_per_Unit]]*tbl_Sales[[#This Row],[Quantity]]</f>
        <v>25.7</v>
      </c>
      <c r="M1877" s="6">
        <f>tbl_Sales[[#This Row],[Cost_per_Unit]]*tbl_Sales[[#This Row],[Quantity]]</f>
        <v>15.649999999999999</v>
      </c>
      <c r="N1877" s="6">
        <f>tbl_Sales[[#This Row],[Sales]]-tbl_Sales[[#This Row],[Total_Cost]]</f>
        <v>10.050000000000001</v>
      </c>
    </row>
    <row r="1878" spans="1:14">
      <c r="A1878" t="s">
        <v>1882</v>
      </c>
      <c r="B1878" s="4">
        <v>45270</v>
      </c>
      <c r="C1878" t="s">
        <v>7102</v>
      </c>
      <c r="D1878" t="str">
        <f>VLOOKUP(Sales_Data!$C1878,tbl_Customers[],2,FALSE)</f>
        <v>Customer_975</v>
      </c>
      <c r="E1878" t="str">
        <f>VLOOKUP(tbl_Sales[[#This Row],[Customer_ID]],tbl_Customers[],5,0)</f>
        <v>East</v>
      </c>
      <c r="F1878" t="s">
        <v>8555</v>
      </c>
      <c r="G1878" t="str">
        <f>VLOOKUP(Sales_Data!$F1878,tbl_Products[],2,FALSE)</f>
        <v>Product_52</v>
      </c>
      <c r="H1878" t="str">
        <f>VLOOKUP(tbl_Sales[[#This Row],[Product_ID]],tbl_Products[],3,0)</f>
        <v>Toys</v>
      </c>
      <c r="I1878">
        <v>1</v>
      </c>
      <c r="J1878" s="10">
        <f>VLOOKUP(tbl_Sales[[#This Row],[Product_ID]],tbl_Products[],4,0)</f>
        <v>46.58</v>
      </c>
      <c r="K1878" s="6">
        <v>55.29</v>
      </c>
      <c r="L1878" s="6">
        <f>tbl_Sales[[#This Row],[Price_per_Unit]]*tbl_Sales[[#This Row],[Quantity]]</f>
        <v>55.29</v>
      </c>
      <c r="M1878" s="6">
        <f>tbl_Sales[[#This Row],[Cost_per_Unit]]*tbl_Sales[[#This Row],[Quantity]]</f>
        <v>46.58</v>
      </c>
      <c r="N1878" s="6">
        <f>tbl_Sales[[#This Row],[Sales]]-tbl_Sales[[#This Row],[Total_Cost]]</f>
        <v>8.7100000000000009</v>
      </c>
    </row>
    <row r="1879" spans="1:14">
      <c r="A1879" t="s">
        <v>1883</v>
      </c>
      <c r="B1879" s="4">
        <v>45143</v>
      </c>
      <c r="C1879" t="s">
        <v>8096</v>
      </c>
      <c r="D1879" t="str">
        <f>VLOOKUP(Sales_Data!$C1879,tbl_Customers[],2,FALSE)</f>
        <v>Customer_1391</v>
      </c>
      <c r="E1879" t="str">
        <f>VLOOKUP(tbl_Sales[[#This Row],[Customer_ID]],tbl_Customers[],5,0)</f>
        <v>West</v>
      </c>
      <c r="F1879" t="s">
        <v>8557</v>
      </c>
      <c r="G1879" t="str">
        <f>VLOOKUP(Sales_Data!$F1879,tbl_Products[],2,FALSE)</f>
        <v>Product_71</v>
      </c>
      <c r="H1879" t="str">
        <f>VLOOKUP(tbl_Sales[[#This Row],[Product_ID]],tbl_Products[],3,0)</f>
        <v>Electronics</v>
      </c>
      <c r="I1879">
        <v>1</v>
      </c>
      <c r="J1879" s="10">
        <f>VLOOKUP(tbl_Sales[[#This Row],[Product_ID]],tbl_Products[],4,0)</f>
        <v>34.61</v>
      </c>
      <c r="K1879" s="6">
        <v>6.19</v>
      </c>
      <c r="L1879" s="6">
        <f>tbl_Sales[[#This Row],[Price_per_Unit]]*tbl_Sales[[#This Row],[Quantity]]</f>
        <v>6.19</v>
      </c>
      <c r="M1879" s="6">
        <f>tbl_Sales[[#This Row],[Cost_per_Unit]]*tbl_Sales[[#This Row],[Quantity]]</f>
        <v>34.61</v>
      </c>
      <c r="N1879" s="6">
        <f>tbl_Sales[[#This Row],[Sales]]-tbl_Sales[[#This Row],[Total_Cost]]</f>
        <v>-28.419999999999998</v>
      </c>
    </row>
    <row r="1880" spans="1:14">
      <c r="A1880" t="s">
        <v>1884</v>
      </c>
      <c r="B1880" s="4">
        <v>45187</v>
      </c>
      <c r="C1880" t="s">
        <v>8097</v>
      </c>
      <c r="D1880" t="str">
        <f>VLOOKUP(Sales_Data!$C1880,tbl_Customers[],2,FALSE)</f>
        <v>Customer_753</v>
      </c>
      <c r="E1880" t="str">
        <f>VLOOKUP(tbl_Sales[[#This Row],[Customer_ID]],tbl_Customers[],5,0)</f>
        <v>West</v>
      </c>
      <c r="F1880" t="s">
        <v>8519</v>
      </c>
      <c r="G1880" t="str">
        <f>VLOOKUP(Sales_Data!$F1880,tbl_Products[],2,FALSE)</f>
        <v>Product_53</v>
      </c>
      <c r="H1880" t="str">
        <f>VLOOKUP(tbl_Sales[[#This Row],[Product_ID]],tbl_Products[],3,0)</f>
        <v>Electronics</v>
      </c>
      <c r="I1880">
        <v>2</v>
      </c>
      <c r="J1880" s="10">
        <f>VLOOKUP(tbl_Sales[[#This Row],[Product_ID]],tbl_Products[],4,0)</f>
        <v>21.34</v>
      </c>
      <c r="K1880" s="6">
        <v>58.24</v>
      </c>
      <c r="L1880" s="6">
        <f>tbl_Sales[[#This Row],[Price_per_Unit]]*tbl_Sales[[#This Row],[Quantity]]</f>
        <v>116.48</v>
      </c>
      <c r="M1880" s="6">
        <f>tbl_Sales[[#This Row],[Cost_per_Unit]]*tbl_Sales[[#This Row],[Quantity]]</f>
        <v>42.68</v>
      </c>
      <c r="N1880" s="6">
        <f>tbl_Sales[[#This Row],[Sales]]-tbl_Sales[[#This Row],[Total_Cost]]</f>
        <v>73.800000000000011</v>
      </c>
    </row>
    <row r="1881" spans="1:14">
      <c r="A1881" t="s">
        <v>1885</v>
      </c>
      <c r="B1881" s="4">
        <v>45112</v>
      </c>
      <c r="C1881" t="s">
        <v>7803</v>
      </c>
      <c r="D1881" t="str">
        <f>VLOOKUP(Sales_Data!$C1881,tbl_Customers[],2,FALSE)</f>
        <v>Customer_368</v>
      </c>
      <c r="E1881" t="str">
        <f>VLOOKUP(tbl_Sales[[#This Row],[Customer_ID]],tbl_Customers[],5,0)</f>
        <v>West</v>
      </c>
      <c r="F1881" t="s">
        <v>8515</v>
      </c>
      <c r="G1881" t="str">
        <f>VLOOKUP(Sales_Data!$F1881,tbl_Products[],2,FALSE)</f>
        <v>Product_46</v>
      </c>
      <c r="H1881" t="str">
        <f>VLOOKUP(tbl_Sales[[#This Row],[Product_ID]],tbl_Products[],3,0)</f>
        <v>Health</v>
      </c>
      <c r="I1881">
        <v>3</v>
      </c>
      <c r="J1881" s="10">
        <f>VLOOKUP(tbl_Sales[[#This Row],[Product_ID]],tbl_Products[],4,0)</f>
        <v>19.34</v>
      </c>
      <c r="K1881" s="6">
        <v>46.66</v>
      </c>
      <c r="L1881" s="6">
        <f>tbl_Sales[[#This Row],[Price_per_Unit]]*tbl_Sales[[#This Row],[Quantity]]</f>
        <v>139.97999999999999</v>
      </c>
      <c r="M1881" s="6">
        <f>tbl_Sales[[#This Row],[Cost_per_Unit]]*tbl_Sales[[#This Row],[Quantity]]</f>
        <v>58.019999999999996</v>
      </c>
      <c r="N1881" s="6">
        <f>tbl_Sales[[#This Row],[Sales]]-tbl_Sales[[#This Row],[Total_Cost]]</f>
        <v>81.96</v>
      </c>
    </row>
    <row r="1882" spans="1:14">
      <c r="A1882" t="s">
        <v>1886</v>
      </c>
      <c r="B1882" s="4">
        <v>44936</v>
      </c>
      <c r="C1882" t="s">
        <v>8048</v>
      </c>
      <c r="D1882" t="str">
        <f>VLOOKUP(Sales_Data!$C1882,tbl_Customers[],2,FALSE)</f>
        <v>Customer_27</v>
      </c>
      <c r="E1882" t="str">
        <f>VLOOKUP(tbl_Sales[[#This Row],[Customer_ID]],tbl_Customers[],5,0)</f>
        <v>East</v>
      </c>
      <c r="F1882" t="s">
        <v>8546</v>
      </c>
      <c r="G1882" t="str">
        <f>VLOOKUP(Sales_Data!$F1882,tbl_Products[],2,FALSE)</f>
        <v>Product_28</v>
      </c>
      <c r="H1882" t="str">
        <f>VLOOKUP(tbl_Sales[[#This Row],[Product_ID]],tbl_Products[],3,0)</f>
        <v>Toys</v>
      </c>
      <c r="I1882">
        <v>5</v>
      </c>
      <c r="J1882" s="10">
        <f>VLOOKUP(tbl_Sales[[#This Row],[Product_ID]],tbl_Products[],4,0)</f>
        <v>23.58</v>
      </c>
      <c r="K1882" s="6">
        <v>60.41</v>
      </c>
      <c r="L1882" s="6">
        <f>tbl_Sales[[#This Row],[Price_per_Unit]]*tbl_Sales[[#This Row],[Quantity]]</f>
        <v>302.04999999999995</v>
      </c>
      <c r="M1882" s="6">
        <f>tbl_Sales[[#This Row],[Cost_per_Unit]]*tbl_Sales[[#This Row],[Quantity]]</f>
        <v>117.89999999999999</v>
      </c>
      <c r="N1882" s="6">
        <f>tbl_Sales[[#This Row],[Sales]]-tbl_Sales[[#This Row],[Total_Cost]]</f>
        <v>184.14999999999998</v>
      </c>
    </row>
    <row r="1883" spans="1:14">
      <c r="A1883" t="s">
        <v>1887</v>
      </c>
      <c r="B1883" s="4">
        <v>45112</v>
      </c>
      <c r="C1883" t="s">
        <v>8098</v>
      </c>
      <c r="D1883" t="str">
        <f>VLOOKUP(Sales_Data!$C1883,tbl_Customers[],2,FALSE)</f>
        <v>Customer_1381</v>
      </c>
      <c r="E1883" t="str">
        <f>VLOOKUP(tbl_Sales[[#This Row],[Customer_ID]],tbl_Customers[],5,0)</f>
        <v>East</v>
      </c>
      <c r="F1883" t="s">
        <v>8535</v>
      </c>
      <c r="G1883" t="str">
        <f>VLOOKUP(Sales_Data!$F1883,tbl_Products[],2,FALSE)</f>
        <v>Product_54</v>
      </c>
      <c r="H1883" t="str">
        <f>VLOOKUP(tbl_Sales[[#This Row],[Product_ID]],tbl_Products[],3,0)</f>
        <v>Apparel</v>
      </c>
      <c r="I1883">
        <v>9</v>
      </c>
      <c r="J1883" s="10">
        <f>VLOOKUP(tbl_Sales[[#This Row],[Product_ID]],tbl_Products[],4,0)</f>
        <v>1.35</v>
      </c>
      <c r="K1883" s="6">
        <v>58.74</v>
      </c>
      <c r="L1883" s="6">
        <f>tbl_Sales[[#This Row],[Price_per_Unit]]*tbl_Sales[[#This Row],[Quantity]]</f>
        <v>528.66</v>
      </c>
      <c r="M1883" s="6">
        <f>tbl_Sales[[#This Row],[Cost_per_Unit]]*tbl_Sales[[#This Row],[Quantity]]</f>
        <v>12.15</v>
      </c>
      <c r="N1883" s="6">
        <f>tbl_Sales[[#This Row],[Sales]]-tbl_Sales[[#This Row],[Total_Cost]]</f>
        <v>516.51</v>
      </c>
    </row>
    <row r="1884" spans="1:14">
      <c r="A1884" t="s">
        <v>1888</v>
      </c>
      <c r="B1884" s="4">
        <v>45085</v>
      </c>
      <c r="C1884" t="s">
        <v>8099</v>
      </c>
      <c r="D1884" t="str">
        <f>VLOOKUP(Sales_Data!$C1884,tbl_Customers[],2,FALSE)</f>
        <v>Customer_1007</v>
      </c>
      <c r="E1884" t="str">
        <f>VLOOKUP(tbl_Sales[[#This Row],[Customer_ID]],tbl_Customers[],5,0)</f>
        <v>West</v>
      </c>
      <c r="F1884" t="s">
        <v>8531</v>
      </c>
      <c r="G1884" t="str">
        <f>VLOOKUP(Sales_Data!$F1884,tbl_Products[],2,FALSE)</f>
        <v>Product_36</v>
      </c>
      <c r="H1884" t="str">
        <f>VLOOKUP(tbl_Sales[[#This Row],[Product_ID]],tbl_Products[],3,0)</f>
        <v>Home Goods</v>
      </c>
      <c r="I1884">
        <v>6</v>
      </c>
      <c r="J1884" s="10">
        <f>VLOOKUP(tbl_Sales[[#This Row],[Product_ID]],tbl_Products[],4,0)</f>
        <v>32.54</v>
      </c>
      <c r="K1884" s="6">
        <v>81.94</v>
      </c>
      <c r="L1884" s="6">
        <f>tbl_Sales[[#This Row],[Price_per_Unit]]*tbl_Sales[[#This Row],[Quantity]]</f>
        <v>491.64</v>
      </c>
      <c r="M1884" s="6">
        <f>tbl_Sales[[#This Row],[Cost_per_Unit]]*tbl_Sales[[#This Row],[Quantity]]</f>
        <v>195.24</v>
      </c>
      <c r="N1884" s="6">
        <f>tbl_Sales[[#This Row],[Sales]]-tbl_Sales[[#This Row],[Total_Cost]]</f>
        <v>296.39999999999998</v>
      </c>
    </row>
    <row r="1885" spans="1:14">
      <c r="A1885" t="s">
        <v>1889</v>
      </c>
      <c r="B1885" s="4">
        <v>45019</v>
      </c>
      <c r="C1885" t="s">
        <v>7135</v>
      </c>
      <c r="D1885" t="str">
        <f>VLOOKUP(Sales_Data!$C1885,tbl_Customers[],2,FALSE)</f>
        <v>Customer_1377</v>
      </c>
      <c r="E1885" t="str">
        <f>VLOOKUP(tbl_Sales[[#This Row],[Customer_ID]],tbl_Customers[],5,0)</f>
        <v>East</v>
      </c>
      <c r="F1885" t="s">
        <v>8560</v>
      </c>
      <c r="G1885" t="str">
        <f>VLOOKUP(Sales_Data!$F1885,tbl_Products[],2,FALSE)</f>
        <v>Product_41</v>
      </c>
      <c r="H1885" t="str">
        <f>VLOOKUP(tbl_Sales[[#This Row],[Product_ID]],tbl_Products[],3,0)</f>
        <v>Home Goods</v>
      </c>
      <c r="I1885">
        <v>9</v>
      </c>
      <c r="J1885" s="10">
        <f>VLOOKUP(tbl_Sales[[#This Row],[Product_ID]],tbl_Products[],4,0)</f>
        <v>31.5</v>
      </c>
      <c r="K1885" s="6">
        <v>12.37</v>
      </c>
      <c r="L1885" s="6">
        <f>tbl_Sales[[#This Row],[Price_per_Unit]]*tbl_Sales[[#This Row],[Quantity]]</f>
        <v>111.33</v>
      </c>
      <c r="M1885" s="6">
        <f>tbl_Sales[[#This Row],[Cost_per_Unit]]*tbl_Sales[[#This Row],[Quantity]]</f>
        <v>283.5</v>
      </c>
      <c r="N1885" s="6">
        <f>tbl_Sales[[#This Row],[Sales]]-tbl_Sales[[#This Row],[Total_Cost]]</f>
        <v>-172.17000000000002</v>
      </c>
    </row>
    <row r="1886" spans="1:14">
      <c r="A1886" t="s">
        <v>1890</v>
      </c>
      <c r="B1886" s="4">
        <v>45036</v>
      </c>
      <c r="C1886" t="s">
        <v>8100</v>
      </c>
      <c r="D1886" t="str">
        <f>VLOOKUP(Sales_Data!$C1886,tbl_Customers[],2,FALSE)</f>
        <v>Customer_216</v>
      </c>
      <c r="E1886" t="str">
        <f>VLOOKUP(tbl_Sales[[#This Row],[Customer_ID]],tbl_Customers[],5,0)</f>
        <v>West</v>
      </c>
      <c r="F1886" t="s">
        <v>8512</v>
      </c>
      <c r="G1886" t="str">
        <f>VLOOKUP(Sales_Data!$F1886,tbl_Products[],2,FALSE)</f>
        <v>Product_47</v>
      </c>
      <c r="H1886" t="str">
        <f>VLOOKUP(tbl_Sales[[#This Row],[Product_ID]],tbl_Products[],3,0)</f>
        <v>Home Goods</v>
      </c>
      <c r="I1886">
        <v>1</v>
      </c>
      <c r="J1886" s="10">
        <f>VLOOKUP(tbl_Sales[[#This Row],[Product_ID]],tbl_Products[],4,0)</f>
        <v>22.66</v>
      </c>
      <c r="K1886" s="6">
        <v>57.31</v>
      </c>
      <c r="L1886" s="6">
        <f>tbl_Sales[[#This Row],[Price_per_Unit]]*tbl_Sales[[#This Row],[Quantity]]</f>
        <v>57.31</v>
      </c>
      <c r="M1886" s="6">
        <f>tbl_Sales[[#This Row],[Cost_per_Unit]]*tbl_Sales[[#This Row],[Quantity]]</f>
        <v>22.66</v>
      </c>
      <c r="N1886" s="6">
        <f>tbl_Sales[[#This Row],[Sales]]-tbl_Sales[[#This Row],[Total_Cost]]</f>
        <v>34.650000000000006</v>
      </c>
    </row>
    <row r="1887" spans="1:14">
      <c r="A1887" t="s">
        <v>1891</v>
      </c>
      <c r="B1887" s="4">
        <v>45101</v>
      </c>
      <c r="C1887" t="s">
        <v>7227</v>
      </c>
      <c r="D1887" t="str">
        <f>VLOOKUP(Sales_Data!$C1887,tbl_Customers[],2,FALSE)</f>
        <v>Customer_812</v>
      </c>
      <c r="E1887" t="str">
        <f>VLOOKUP(tbl_Sales[[#This Row],[Customer_ID]],tbl_Customers[],5,0)</f>
        <v>East</v>
      </c>
      <c r="F1887" t="s">
        <v>8530</v>
      </c>
      <c r="G1887" t="str">
        <f>VLOOKUP(Sales_Data!$F1887,tbl_Products[],2,FALSE)</f>
        <v>Product_14</v>
      </c>
      <c r="H1887" t="str">
        <f>VLOOKUP(tbl_Sales[[#This Row],[Product_ID]],tbl_Products[],3,0)</f>
        <v>Toys</v>
      </c>
      <c r="I1887">
        <v>2</v>
      </c>
      <c r="J1887" s="10">
        <f>VLOOKUP(tbl_Sales[[#This Row],[Product_ID]],tbl_Products[],4,0)</f>
        <v>36.64</v>
      </c>
      <c r="K1887" s="6">
        <v>93.52</v>
      </c>
      <c r="L1887" s="6">
        <f>tbl_Sales[[#This Row],[Price_per_Unit]]*tbl_Sales[[#This Row],[Quantity]]</f>
        <v>187.04</v>
      </c>
      <c r="M1887" s="6">
        <f>tbl_Sales[[#This Row],[Cost_per_Unit]]*tbl_Sales[[#This Row],[Quantity]]</f>
        <v>73.28</v>
      </c>
      <c r="N1887" s="6">
        <f>tbl_Sales[[#This Row],[Sales]]-tbl_Sales[[#This Row],[Total_Cost]]</f>
        <v>113.75999999999999</v>
      </c>
    </row>
    <row r="1888" spans="1:14">
      <c r="A1888" t="s">
        <v>1892</v>
      </c>
      <c r="B1888" s="4">
        <v>45175</v>
      </c>
      <c r="C1888" t="s">
        <v>8101</v>
      </c>
      <c r="D1888" t="str">
        <f>VLOOKUP(Sales_Data!$C1888,tbl_Customers[],2,FALSE)</f>
        <v>Customer_898</v>
      </c>
      <c r="E1888" t="str">
        <f>VLOOKUP(tbl_Sales[[#This Row],[Customer_ID]],tbl_Customers[],5,0)</f>
        <v>West</v>
      </c>
      <c r="F1888" t="s">
        <v>8560</v>
      </c>
      <c r="G1888" t="str">
        <f>VLOOKUP(Sales_Data!$F1888,tbl_Products[],2,FALSE)</f>
        <v>Product_41</v>
      </c>
      <c r="H1888" t="str">
        <f>VLOOKUP(tbl_Sales[[#This Row],[Product_ID]],tbl_Products[],3,0)</f>
        <v>Home Goods</v>
      </c>
      <c r="I1888">
        <v>7</v>
      </c>
      <c r="J1888" s="10">
        <f>VLOOKUP(tbl_Sales[[#This Row],[Product_ID]],tbl_Products[],4,0)</f>
        <v>31.5</v>
      </c>
      <c r="K1888" s="6">
        <v>96.51</v>
      </c>
      <c r="L1888" s="6">
        <f>tbl_Sales[[#This Row],[Price_per_Unit]]*tbl_Sales[[#This Row],[Quantity]]</f>
        <v>675.57</v>
      </c>
      <c r="M1888" s="6">
        <f>tbl_Sales[[#This Row],[Cost_per_Unit]]*tbl_Sales[[#This Row],[Quantity]]</f>
        <v>220.5</v>
      </c>
      <c r="N1888" s="6">
        <f>tbl_Sales[[#This Row],[Sales]]-tbl_Sales[[#This Row],[Total_Cost]]</f>
        <v>455.07000000000005</v>
      </c>
    </row>
    <row r="1889" spans="1:14">
      <c r="A1889" t="s">
        <v>1893</v>
      </c>
      <c r="B1889" s="4">
        <v>45025</v>
      </c>
      <c r="C1889" t="s">
        <v>8102</v>
      </c>
      <c r="D1889" t="str">
        <f>VLOOKUP(Sales_Data!$C1889,tbl_Customers[],2,FALSE)</f>
        <v>Customer_1071</v>
      </c>
      <c r="E1889" t="str">
        <f>VLOOKUP(tbl_Sales[[#This Row],[Customer_ID]],tbl_Customers[],5,0)</f>
        <v>West</v>
      </c>
      <c r="F1889" t="s">
        <v>8501</v>
      </c>
      <c r="G1889" t="str">
        <f>VLOOKUP(Sales_Data!$F1889,tbl_Products[],2,FALSE)</f>
        <v>Product_65</v>
      </c>
      <c r="H1889" t="str">
        <f>VLOOKUP(tbl_Sales[[#This Row],[Product_ID]],tbl_Products[],3,0)</f>
        <v>Health</v>
      </c>
      <c r="I1889">
        <v>9</v>
      </c>
      <c r="J1889" s="10">
        <f>VLOOKUP(tbl_Sales[[#This Row],[Product_ID]],tbl_Products[],4,0)</f>
        <v>37.880000000000003</v>
      </c>
      <c r="K1889" s="6">
        <v>9.83</v>
      </c>
      <c r="L1889" s="6">
        <f>tbl_Sales[[#This Row],[Price_per_Unit]]*tbl_Sales[[#This Row],[Quantity]]</f>
        <v>88.47</v>
      </c>
      <c r="M1889" s="6">
        <f>tbl_Sales[[#This Row],[Cost_per_Unit]]*tbl_Sales[[#This Row],[Quantity]]</f>
        <v>340.92</v>
      </c>
      <c r="N1889" s="6">
        <f>tbl_Sales[[#This Row],[Sales]]-tbl_Sales[[#This Row],[Total_Cost]]</f>
        <v>-252.45000000000002</v>
      </c>
    </row>
    <row r="1890" spans="1:14">
      <c r="A1890" t="s">
        <v>1894</v>
      </c>
      <c r="B1890" s="4">
        <v>45042</v>
      </c>
      <c r="C1890" t="s">
        <v>8103</v>
      </c>
      <c r="D1890" t="str">
        <f>VLOOKUP(Sales_Data!$C1890,tbl_Customers[],2,FALSE)</f>
        <v>Customer_1349</v>
      </c>
      <c r="E1890" t="str">
        <f>VLOOKUP(tbl_Sales[[#This Row],[Customer_ID]],tbl_Customers[],5,0)</f>
        <v>West</v>
      </c>
      <c r="F1890" t="s">
        <v>8567</v>
      </c>
      <c r="G1890" t="str">
        <f>VLOOKUP(Sales_Data!$F1890,tbl_Products[],2,FALSE)</f>
        <v>Product_69</v>
      </c>
      <c r="H1890" t="str">
        <f>VLOOKUP(tbl_Sales[[#This Row],[Product_ID]],tbl_Products[],3,0)</f>
        <v>Home Goods</v>
      </c>
      <c r="I1890">
        <v>3</v>
      </c>
      <c r="J1890" s="10">
        <f>VLOOKUP(tbl_Sales[[#This Row],[Product_ID]],tbl_Products[],4,0)</f>
        <v>8.86</v>
      </c>
      <c r="K1890" s="6">
        <v>89.32</v>
      </c>
      <c r="L1890" s="6">
        <f>tbl_Sales[[#This Row],[Price_per_Unit]]*tbl_Sales[[#This Row],[Quantity]]</f>
        <v>267.95999999999998</v>
      </c>
      <c r="M1890" s="6">
        <f>tbl_Sales[[#This Row],[Cost_per_Unit]]*tbl_Sales[[#This Row],[Quantity]]</f>
        <v>26.58</v>
      </c>
      <c r="N1890" s="6">
        <f>tbl_Sales[[#This Row],[Sales]]-tbl_Sales[[#This Row],[Total_Cost]]</f>
        <v>241.38</v>
      </c>
    </row>
    <row r="1891" spans="1:14">
      <c r="A1891" t="s">
        <v>1895</v>
      </c>
      <c r="B1891" s="4">
        <v>44997</v>
      </c>
      <c r="C1891" t="s">
        <v>7306</v>
      </c>
      <c r="D1891" t="str">
        <f>VLOOKUP(Sales_Data!$C1891,tbl_Customers[],2,FALSE)</f>
        <v>Customer_1386</v>
      </c>
      <c r="E1891" t="str">
        <f>VLOOKUP(tbl_Sales[[#This Row],[Customer_ID]],tbl_Customers[],5,0)</f>
        <v>West</v>
      </c>
      <c r="F1891" t="s">
        <v>8567</v>
      </c>
      <c r="G1891" t="str">
        <f>VLOOKUP(Sales_Data!$F1891,tbl_Products[],2,FALSE)</f>
        <v>Product_69</v>
      </c>
      <c r="H1891" t="str">
        <f>VLOOKUP(tbl_Sales[[#This Row],[Product_ID]],tbl_Products[],3,0)</f>
        <v>Home Goods</v>
      </c>
      <c r="I1891">
        <v>6</v>
      </c>
      <c r="J1891" s="10">
        <f>VLOOKUP(tbl_Sales[[#This Row],[Product_ID]],tbl_Products[],4,0)</f>
        <v>8.86</v>
      </c>
      <c r="K1891" s="6">
        <v>17.13</v>
      </c>
      <c r="L1891" s="6">
        <f>tbl_Sales[[#This Row],[Price_per_Unit]]*tbl_Sales[[#This Row],[Quantity]]</f>
        <v>102.78</v>
      </c>
      <c r="M1891" s="6">
        <f>tbl_Sales[[#This Row],[Cost_per_Unit]]*tbl_Sales[[#This Row],[Quantity]]</f>
        <v>53.16</v>
      </c>
      <c r="N1891" s="6">
        <f>tbl_Sales[[#This Row],[Sales]]-tbl_Sales[[#This Row],[Total_Cost]]</f>
        <v>49.620000000000005</v>
      </c>
    </row>
    <row r="1892" spans="1:14">
      <c r="A1892" t="s">
        <v>1896</v>
      </c>
      <c r="B1892" s="4">
        <v>45006</v>
      </c>
      <c r="C1892" t="s">
        <v>7056</v>
      </c>
      <c r="D1892" t="str">
        <f>VLOOKUP(Sales_Data!$C1892,tbl_Customers[],2,FALSE)</f>
        <v>Customer_175</v>
      </c>
      <c r="E1892" t="str">
        <f>VLOOKUP(tbl_Sales[[#This Row],[Customer_ID]],tbl_Customers[],5,0)</f>
        <v>West</v>
      </c>
      <c r="F1892" t="s">
        <v>8534</v>
      </c>
      <c r="G1892" t="str">
        <f>VLOOKUP(Sales_Data!$F1892,tbl_Products[],2,FALSE)</f>
        <v>Product_51</v>
      </c>
      <c r="H1892" t="str">
        <f>VLOOKUP(tbl_Sales[[#This Row],[Product_ID]],tbl_Products[],3,0)</f>
        <v>Electronics</v>
      </c>
      <c r="I1892">
        <v>6</v>
      </c>
      <c r="J1892" s="10">
        <f>VLOOKUP(tbl_Sales[[#This Row],[Product_ID]],tbl_Products[],4,0)</f>
        <v>45.1</v>
      </c>
      <c r="K1892" s="6">
        <v>33.880000000000003</v>
      </c>
      <c r="L1892" s="6">
        <f>tbl_Sales[[#This Row],[Price_per_Unit]]*tbl_Sales[[#This Row],[Quantity]]</f>
        <v>203.28000000000003</v>
      </c>
      <c r="M1892" s="6">
        <f>tbl_Sales[[#This Row],[Cost_per_Unit]]*tbl_Sales[[#This Row],[Quantity]]</f>
        <v>270.60000000000002</v>
      </c>
      <c r="N1892" s="6">
        <f>tbl_Sales[[#This Row],[Sales]]-tbl_Sales[[#This Row],[Total_Cost]]</f>
        <v>-67.319999999999993</v>
      </c>
    </row>
    <row r="1893" spans="1:14">
      <c r="A1893" t="s">
        <v>1897</v>
      </c>
      <c r="B1893" s="4">
        <v>44966</v>
      </c>
      <c r="C1893" t="s">
        <v>8025</v>
      </c>
      <c r="D1893" t="str">
        <f>VLOOKUP(Sales_Data!$C1893,tbl_Customers[],2,FALSE)</f>
        <v>Customer_245</v>
      </c>
      <c r="E1893" t="str">
        <f>VLOOKUP(tbl_Sales[[#This Row],[Customer_ID]],tbl_Customers[],5,0)</f>
        <v>South</v>
      </c>
      <c r="F1893" t="s">
        <v>8520</v>
      </c>
      <c r="G1893" t="str">
        <f>VLOOKUP(Sales_Data!$F1893,tbl_Products[],2,FALSE)</f>
        <v>Product_29</v>
      </c>
      <c r="H1893" t="str">
        <f>VLOOKUP(tbl_Sales[[#This Row],[Product_ID]],tbl_Products[],3,0)</f>
        <v>Home Goods</v>
      </c>
      <c r="I1893">
        <v>7</v>
      </c>
      <c r="J1893" s="10">
        <f>VLOOKUP(tbl_Sales[[#This Row],[Product_ID]],tbl_Products[],4,0)</f>
        <v>9.64</v>
      </c>
      <c r="K1893" s="6">
        <v>9.42</v>
      </c>
      <c r="L1893" s="6">
        <f>tbl_Sales[[#This Row],[Price_per_Unit]]*tbl_Sales[[#This Row],[Quantity]]</f>
        <v>65.94</v>
      </c>
      <c r="M1893" s="6">
        <f>tbl_Sales[[#This Row],[Cost_per_Unit]]*tbl_Sales[[#This Row],[Quantity]]</f>
        <v>67.48</v>
      </c>
      <c r="N1893" s="6">
        <f>tbl_Sales[[#This Row],[Sales]]-tbl_Sales[[#This Row],[Total_Cost]]</f>
        <v>-1.5400000000000063</v>
      </c>
    </row>
    <row r="1894" spans="1:14">
      <c r="A1894" t="s">
        <v>1898</v>
      </c>
      <c r="B1894" s="4">
        <v>45078</v>
      </c>
      <c r="C1894" t="s">
        <v>7303</v>
      </c>
      <c r="D1894" t="str">
        <f>VLOOKUP(Sales_Data!$C1894,tbl_Customers[],2,FALSE)</f>
        <v>Customer_294</v>
      </c>
      <c r="E1894" t="str">
        <f>VLOOKUP(tbl_Sales[[#This Row],[Customer_ID]],tbl_Customers[],5,0)</f>
        <v>North</v>
      </c>
      <c r="F1894" t="s">
        <v>8555</v>
      </c>
      <c r="G1894" t="str">
        <f>VLOOKUP(Sales_Data!$F1894,tbl_Products[],2,FALSE)</f>
        <v>Product_52</v>
      </c>
      <c r="H1894" t="str">
        <f>VLOOKUP(tbl_Sales[[#This Row],[Product_ID]],tbl_Products[],3,0)</f>
        <v>Toys</v>
      </c>
      <c r="I1894">
        <v>1</v>
      </c>
      <c r="J1894" s="10">
        <f>VLOOKUP(tbl_Sales[[#This Row],[Product_ID]],tbl_Products[],4,0)</f>
        <v>46.58</v>
      </c>
      <c r="K1894" s="6">
        <v>84.92</v>
      </c>
      <c r="L1894" s="6">
        <f>tbl_Sales[[#This Row],[Price_per_Unit]]*tbl_Sales[[#This Row],[Quantity]]</f>
        <v>84.92</v>
      </c>
      <c r="M1894" s="6">
        <f>tbl_Sales[[#This Row],[Cost_per_Unit]]*tbl_Sales[[#This Row],[Quantity]]</f>
        <v>46.58</v>
      </c>
      <c r="N1894" s="6">
        <f>tbl_Sales[[#This Row],[Sales]]-tbl_Sales[[#This Row],[Total_Cost]]</f>
        <v>38.340000000000003</v>
      </c>
    </row>
    <row r="1895" spans="1:14">
      <c r="A1895" t="s">
        <v>1899</v>
      </c>
      <c r="B1895" s="4">
        <v>44978</v>
      </c>
      <c r="C1895" t="s">
        <v>8104</v>
      </c>
      <c r="D1895" t="str">
        <f>VLOOKUP(Sales_Data!$C1895,tbl_Customers[],2,FALSE)</f>
        <v>Customer_809</v>
      </c>
      <c r="E1895" t="str">
        <f>VLOOKUP(tbl_Sales[[#This Row],[Customer_ID]],tbl_Customers[],5,0)</f>
        <v>North</v>
      </c>
      <c r="F1895" t="s">
        <v>8521</v>
      </c>
      <c r="G1895" t="str">
        <f>VLOOKUP(Sales_Data!$F1895,tbl_Products[],2,FALSE)</f>
        <v>Product_64</v>
      </c>
      <c r="H1895" t="str">
        <f>VLOOKUP(tbl_Sales[[#This Row],[Product_ID]],tbl_Products[],3,0)</f>
        <v>Home Goods</v>
      </c>
      <c r="I1895">
        <v>3</v>
      </c>
      <c r="J1895" s="10">
        <f>VLOOKUP(tbl_Sales[[#This Row],[Product_ID]],tbl_Products[],4,0)</f>
        <v>16.21</v>
      </c>
      <c r="K1895" s="6">
        <v>81.599999999999994</v>
      </c>
      <c r="L1895" s="6">
        <f>tbl_Sales[[#This Row],[Price_per_Unit]]*tbl_Sales[[#This Row],[Quantity]]</f>
        <v>244.79999999999998</v>
      </c>
      <c r="M1895" s="6">
        <f>tbl_Sales[[#This Row],[Cost_per_Unit]]*tbl_Sales[[#This Row],[Quantity]]</f>
        <v>48.63</v>
      </c>
      <c r="N1895" s="6">
        <f>tbl_Sales[[#This Row],[Sales]]-tbl_Sales[[#This Row],[Total_Cost]]</f>
        <v>196.17</v>
      </c>
    </row>
    <row r="1896" spans="1:14">
      <c r="A1896" t="s">
        <v>1900</v>
      </c>
      <c r="B1896" s="4">
        <v>45186</v>
      </c>
      <c r="C1896" t="s">
        <v>7424</v>
      </c>
      <c r="D1896" t="str">
        <f>VLOOKUP(Sales_Data!$C1896,tbl_Customers[],2,FALSE)</f>
        <v>Customer_821</v>
      </c>
      <c r="E1896" t="str">
        <f>VLOOKUP(tbl_Sales[[#This Row],[Customer_ID]],tbl_Customers[],5,0)</f>
        <v>West</v>
      </c>
      <c r="F1896" t="s">
        <v>8541</v>
      </c>
      <c r="G1896" t="str">
        <f>VLOOKUP(Sales_Data!$F1896,tbl_Products[],2,FALSE)</f>
        <v>Product_60</v>
      </c>
      <c r="H1896" t="str">
        <f>VLOOKUP(tbl_Sales[[#This Row],[Product_ID]],tbl_Products[],3,0)</f>
        <v>Health</v>
      </c>
      <c r="I1896">
        <v>8</v>
      </c>
      <c r="J1896" s="10">
        <f>VLOOKUP(tbl_Sales[[#This Row],[Product_ID]],tbl_Products[],4,0)</f>
        <v>1.01</v>
      </c>
      <c r="K1896" s="6">
        <v>28.98</v>
      </c>
      <c r="L1896" s="6">
        <f>tbl_Sales[[#This Row],[Price_per_Unit]]*tbl_Sales[[#This Row],[Quantity]]</f>
        <v>231.84</v>
      </c>
      <c r="M1896" s="6">
        <f>tbl_Sales[[#This Row],[Cost_per_Unit]]*tbl_Sales[[#This Row],[Quantity]]</f>
        <v>8.08</v>
      </c>
      <c r="N1896" s="6">
        <f>tbl_Sales[[#This Row],[Sales]]-tbl_Sales[[#This Row],[Total_Cost]]</f>
        <v>223.76</v>
      </c>
    </row>
    <row r="1897" spans="1:14">
      <c r="A1897" t="s">
        <v>1901</v>
      </c>
      <c r="B1897" s="4">
        <v>45203</v>
      </c>
      <c r="C1897" t="s">
        <v>7578</v>
      </c>
      <c r="D1897" t="str">
        <f>VLOOKUP(Sales_Data!$C1897,tbl_Customers[],2,FALSE)</f>
        <v>Customer_1424</v>
      </c>
      <c r="E1897" t="str">
        <f>VLOOKUP(tbl_Sales[[#This Row],[Customer_ID]],tbl_Customers[],5,0)</f>
        <v>West</v>
      </c>
      <c r="F1897" t="s">
        <v>8540</v>
      </c>
      <c r="G1897" t="str">
        <f>VLOOKUP(Sales_Data!$F1897,tbl_Products[],2,FALSE)</f>
        <v>Product_37</v>
      </c>
      <c r="H1897" t="str">
        <f>VLOOKUP(tbl_Sales[[#This Row],[Product_ID]],tbl_Products[],3,0)</f>
        <v>Toys</v>
      </c>
      <c r="I1897">
        <v>2</v>
      </c>
      <c r="J1897" s="10">
        <f>VLOOKUP(tbl_Sales[[#This Row],[Product_ID]],tbl_Products[],4,0)</f>
        <v>29.86</v>
      </c>
      <c r="K1897" s="6">
        <v>17.7</v>
      </c>
      <c r="L1897" s="6">
        <f>tbl_Sales[[#This Row],[Price_per_Unit]]*tbl_Sales[[#This Row],[Quantity]]</f>
        <v>35.4</v>
      </c>
      <c r="M1897" s="6">
        <f>tbl_Sales[[#This Row],[Cost_per_Unit]]*tbl_Sales[[#This Row],[Quantity]]</f>
        <v>59.72</v>
      </c>
      <c r="N1897" s="6">
        <f>tbl_Sales[[#This Row],[Sales]]-tbl_Sales[[#This Row],[Total_Cost]]</f>
        <v>-24.32</v>
      </c>
    </row>
    <row r="1898" spans="1:14">
      <c r="A1898" t="s">
        <v>1902</v>
      </c>
      <c r="B1898" s="4">
        <v>45196</v>
      </c>
      <c r="C1898" t="s">
        <v>7425</v>
      </c>
      <c r="D1898" t="str">
        <f>VLOOKUP(Sales_Data!$C1898,tbl_Customers[],2,FALSE)</f>
        <v>Customer_1210</v>
      </c>
      <c r="E1898" t="str">
        <f>VLOOKUP(tbl_Sales[[#This Row],[Customer_ID]],tbl_Customers[],5,0)</f>
        <v>West</v>
      </c>
      <c r="F1898" t="s">
        <v>8507</v>
      </c>
      <c r="G1898" t="str">
        <f>VLOOKUP(Sales_Data!$F1898,tbl_Products[],2,FALSE)</f>
        <v>Product_58</v>
      </c>
      <c r="H1898" t="str">
        <f>VLOOKUP(tbl_Sales[[#This Row],[Product_ID]],tbl_Products[],3,0)</f>
        <v>Home Goods</v>
      </c>
      <c r="I1898">
        <v>3</v>
      </c>
      <c r="J1898" s="10">
        <f>VLOOKUP(tbl_Sales[[#This Row],[Product_ID]],tbl_Products[],4,0)</f>
        <v>23.97</v>
      </c>
      <c r="K1898" s="6">
        <v>40.090000000000003</v>
      </c>
      <c r="L1898" s="6">
        <f>tbl_Sales[[#This Row],[Price_per_Unit]]*tbl_Sales[[#This Row],[Quantity]]</f>
        <v>120.27000000000001</v>
      </c>
      <c r="M1898" s="6">
        <f>tbl_Sales[[#This Row],[Cost_per_Unit]]*tbl_Sales[[#This Row],[Quantity]]</f>
        <v>71.91</v>
      </c>
      <c r="N1898" s="6">
        <f>tbl_Sales[[#This Row],[Sales]]-tbl_Sales[[#This Row],[Total_Cost]]</f>
        <v>48.360000000000014</v>
      </c>
    </row>
    <row r="1899" spans="1:14">
      <c r="A1899" t="s">
        <v>1903</v>
      </c>
      <c r="B1899" s="4">
        <v>44946</v>
      </c>
      <c r="C1899" t="s">
        <v>8105</v>
      </c>
      <c r="D1899" t="str">
        <f>VLOOKUP(Sales_Data!$C1899,tbl_Customers[],2,FALSE)</f>
        <v>Customer_209</v>
      </c>
      <c r="E1899" t="str">
        <f>VLOOKUP(tbl_Sales[[#This Row],[Customer_ID]],tbl_Customers[],5,0)</f>
        <v>South</v>
      </c>
      <c r="F1899" t="s">
        <v>8544</v>
      </c>
      <c r="G1899" t="str">
        <f>VLOOKUP(Sales_Data!$F1899,tbl_Products[],2,FALSE)</f>
        <v>Product_21</v>
      </c>
      <c r="H1899" t="str">
        <f>VLOOKUP(tbl_Sales[[#This Row],[Product_ID]],tbl_Products[],3,0)</f>
        <v>Toys</v>
      </c>
      <c r="I1899">
        <v>5</v>
      </c>
      <c r="J1899" s="10">
        <f>VLOOKUP(tbl_Sales[[#This Row],[Product_ID]],tbl_Products[],4,0)</f>
        <v>3.13</v>
      </c>
      <c r="K1899" s="6">
        <v>69.19</v>
      </c>
      <c r="L1899" s="6">
        <f>tbl_Sales[[#This Row],[Price_per_Unit]]*tbl_Sales[[#This Row],[Quantity]]</f>
        <v>345.95</v>
      </c>
      <c r="M1899" s="6">
        <f>tbl_Sales[[#This Row],[Cost_per_Unit]]*tbl_Sales[[#This Row],[Quantity]]</f>
        <v>15.649999999999999</v>
      </c>
      <c r="N1899" s="6">
        <f>tbl_Sales[[#This Row],[Sales]]-tbl_Sales[[#This Row],[Total_Cost]]</f>
        <v>330.3</v>
      </c>
    </row>
    <row r="1900" spans="1:14">
      <c r="A1900" t="s">
        <v>1904</v>
      </c>
      <c r="B1900" s="4">
        <v>45265</v>
      </c>
      <c r="C1900" t="s">
        <v>8106</v>
      </c>
      <c r="D1900" t="str">
        <f>VLOOKUP(Sales_Data!$C1900,tbl_Customers[],2,FALSE)</f>
        <v>Customer_346</v>
      </c>
      <c r="E1900" t="str">
        <f>VLOOKUP(tbl_Sales[[#This Row],[Customer_ID]],tbl_Customers[],5,0)</f>
        <v>South</v>
      </c>
      <c r="F1900" t="s">
        <v>8532</v>
      </c>
      <c r="G1900" t="str">
        <f>VLOOKUP(Sales_Data!$F1900,tbl_Products[],2,FALSE)</f>
        <v>Product_23</v>
      </c>
      <c r="H1900" t="str">
        <f>VLOOKUP(tbl_Sales[[#This Row],[Product_ID]],tbl_Products[],3,0)</f>
        <v>Apparel</v>
      </c>
      <c r="I1900">
        <v>2</v>
      </c>
      <c r="J1900" s="10">
        <f>VLOOKUP(tbl_Sales[[#This Row],[Product_ID]],tbl_Products[],4,0)</f>
        <v>2.85</v>
      </c>
      <c r="K1900" s="6">
        <v>66.959999999999994</v>
      </c>
      <c r="L1900" s="6">
        <f>tbl_Sales[[#This Row],[Price_per_Unit]]*tbl_Sales[[#This Row],[Quantity]]</f>
        <v>133.91999999999999</v>
      </c>
      <c r="M1900" s="6">
        <f>tbl_Sales[[#This Row],[Cost_per_Unit]]*tbl_Sales[[#This Row],[Quantity]]</f>
        <v>5.7</v>
      </c>
      <c r="N1900" s="6">
        <f>tbl_Sales[[#This Row],[Sales]]-tbl_Sales[[#This Row],[Total_Cost]]</f>
        <v>128.22</v>
      </c>
    </row>
    <row r="1901" spans="1:14">
      <c r="A1901" t="s">
        <v>1905</v>
      </c>
      <c r="B1901" s="4">
        <v>45099</v>
      </c>
      <c r="C1901" t="s">
        <v>7155</v>
      </c>
      <c r="D1901" t="str">
        <f>VLOOKUP(Sales_Data!$C1901,tbl_Customers[],2,FALSE)</f>
        <v>Customer_133</v>
      </c>
      <c r="E1901" t="str">
        <f>VLOOKUP(tbl_Sales[[#This Row],[Customer_ID]],tbl_Customers[],5,0)</f>
        <v>East</v>
      </c>
      <c r="F1901" t="s">
        <v>8555</v>
      </c>
      <c r="G1901" t="str">
        <f>VLOOKUP(Sales_Data!$F1901,tbl_Products[],2,FALSE)</f>
        <v>Product_52</v>
      </c>
      <c r="H1901" t="str">
        <f>VLOOKUP(tbl_Sales[[#This Row],[Product_ID]],tbl_Products[],3,0)</f>
        <v>Toys</v>
      </c>
      <c r="I1901">
        <v>5</v>
      </c>
      <c r="J1901" s="10">
        <f>VLOOKUP(tbl_Sales[[#This Row],[Product_ID]],tbl_Products[],4,0)</f>
        <v>46.58</v>
      </c>
      <c r="K1901" s="6">
        <v>35.85</v>
      </c>
      <c r="L1901" s="6">
        <f>tbl_Sales[[#This Row],[Price_per_Unit]]*tbl_Sales[[#This Row],[Quantity]]</f>
        <v>179.25</v>
      </c>
      <c r="M1901" s="6">
        <f>tbl_Sales[[#This Row],[Cost_per_Unit]]*tbl_Sales[[#This Row],[Quantity]]</f>
        <v>232.89999999999998</v>
      </c>
      <c r="N1901" s="6">
        <f>tbl_Sales[[#This Row],[Sales]]-tbl_Sales[[#This Row],[Total_Cost]]</f>
        <v>-53.649999999999977</v>
      </c>
    </row>
    <row r="1902" spans="1:14">
      <c r="A1902" t="s">
        <v>1906</v>
      </c>
      <c r="B1902" s="4">
        <v>45243</v>
      </c>
      <c r="C1902" t="s">
        <v>7398</v>
      </c>
      <c r="D1902" t="str">
        <f>VLOOKUP(Sales_Data!$C1902,tbl_Customers[],2,FALSE)</f>
        <v>Customer_745</v>
      </c>
      <c r="E1902" t="str">
        <f>VLOOKUP(tbl_Sales[[#This Row],[Customer_ID]],tbl_Customers[],5,0)</f>
        <v>East</v>
      </c>
      <c r="F1902" t="s">
        <v>8540</v>
      </c>
      <c r="G1902" t="str">
        <f>VLOOKUP(Sales_Data!$F1902,tbl_Products[],2,FALSE)</f>
        <v>Product_37</v>
      </c>
      <c r="H1902" t="str">
        <f>VLOOKUP(tbl_Sales[[#This Row],[Product_ID]],tbl_Products[],3,0)</f>
        <v>Toys</v>
      </c>
      <c r="I1902">
        <v>8</v>
      </c>
      <c r="J1902" s="10">
        <f>VLOOKUP(tbl_Sales[[#This Row],[Product_ID]],tbl_Products[],4,0)</f>
        <v>29.86</v>
      </c>
      <c r="K1902" s="6">
        <v>13.29</v>
      </c>
      <c r="L1902" s="6">
        <f>tbl_Sales[[#This Row],[Price_per_Unit]]*tbl_Sales[[#This Row],[Quantity]]</f>
        <v>106.32</v>
      </c>
      <c r="M1902" s="6">
        <f>tbl_Sales[[#This Row],[Cost_per_Unit]]*tbl_Sales[[#This Row],[Quantity]]</f>
        <v>238.88</v>
      </c>
      <c r="N1902" s="6">
        <f>tbl_Sales[[#This Row],[Sales]]-tbl_Sales[[#This Row],[Total_Cost]]</f>
        <v>-132.56</v>
      </c>
    </row>
    <row r="1903" spans="1:14">
      <c r="A1903" t="s">
        <v>1907</v>
      </c>
      <c r="B1903" s="4">
        <v>44994</v>
      </c>
      <c r="C1903" t="s">
        <v>7840</v>
      </c>
      <c r="D1903" t="str">
        <f>VLOOKUP(Sales_Data!$C1903,tbl_Customers[],2,FALSE)</f>
        <v>Customer_408</v>
      </c>
      <c r="E1903" t="str">
        <f>VLOOKUP(tbl_Sales[[#This Row],[Customer_ID]],tbl_Customers[],5,0)</f>
        <v>West</v>
      </c>
      <c r="F1903" t="s">
        <v>8548</v>
      </c>
      <c r="G1903" t="str">
        <f>VLOOKUP(Sales_Data!$F1903,tbl_Products[],2,FALSE)</f>
        <v>Product_1</v>
      </c>
      <c r="H1903" t="str">
        <f>VLOOKUP(tbl_Sales[[#This Row],[Product_ID]],tbl_Products[],3,0)</f>
        <v>Apparel</v>
      </c>
      <c r="I1903">
        <v>7</v>
      </c>
      <c r="J1903" s="10">
        <f>VLOOKUP(tbl_Sales[[#This Row],[Product_ID]],tbl_Products[],4,0)</f>
        <v>21.45</v>
      </c>
      <c r="K1903" s="6">
        <v>94.54</v>
      </c>
      <c r="L1903" s="6">
        <f>tbl_Sales[[#This Row],[Price_per_Unit]]*tbl_Sales[[#This Row],[Quantity]]</f>
        <v>661.78000000000009</v>
      </c>
      <c r="M1903" s="6">
        <f>tbl_Sales[[#This Row],[Cost_per_Unit]]*tbl_Sales[[#This Row],[Quantity]]</f>
        <v>150.15</v>
      </c>
      <c r="N1903" s="6">
        <f>tbl_Sales[[#This Row],[Sales]]-tbl_Sales[[#This Row],[Total_Cost]]</f>
        <v>511.63000000000011</v>
      </c>
    </row>
    <row r="1904" spans="1:14">
      <c r="A1904" t="s">
        <v>1908</v>
      </c>
      <c r="B1904" s="4">
        <v>45232</v>
      </c>
      <c r="C1904" t="s">
        <v>7359</v>
      </c>
      <c r="D1904" t="str">
        <f>VLOOKUP(Sales_Data!$C1904,tbl_Customers[],2,FALSE)</f>
        <v>Customer_694</v>
      </c>
      <c r="E1904" t="str">
        <f>VLOOKUP(tbl_Sales[[#This Row],[Customer_ID]],tbl_Customers[],5,0)</f>
        <v>West</v>
      </c>
      <c r="F1904" t="s">
        <v>8567</v>
      </c>
      <c r="G1904" t="str">
        <f>VLOOKUP(Sales_Data!$F1904,tbl_Products[],2,FALSE)</f>
        <v>Product_69</v>
      </c>
      <c r="H1904" t="str">
        <f>VLOOKUP(tbl_Sales[[#This Row],[Product_ID]],tbl_Products[],3,0)</f>
        <v>Home Goods</v>
      </c>
      <c r="I1904">
        <v>9</v>
      </c>
      <c r="J1904" s="10">
        <f>VLOOKUP(tbl_Sales[[#This Row],[Product_ID]],tbl_Products[],4,0)</f>
        <v>8.86</v>
      </c>
      <c r="K1904" s="6">
        <v>99.81</v>
      </c>
      <c r="L1904" s="6">
        <f>tbl_Sales[[#This Row],[Price_per_Unit]]*tbl_Sales[[#This Row],[Quantity]]</f>
        <v>898.29</v>
      </c>
      <c r="M1904" s="6">
        <f>tbl_Sales[[#This Row],[Cost_per_Unit]]*tbl_Sales[[#This Row],[Quantity]]</f>
        <v>79.739999999999995</v>
      </c>
      <c r="N1904" s="6">
        <f>tbl_Sales[[#This Row],[Sales]]-tbl_Sales[[#This Row],[Total_Cost]]</f>
        <v>818.55</v>
      </c>
    </row>
    <row r="1905" spans="1:14">
      <c r="A1905" t="s">
        <v>1909</v>
      </c>
      <c r="B1905" s="4">
        <v>45119</v>
      </c>
      <c r="C1905" t="s">
        <v>7330</v>
      </c>
      <c r="D1905" t="str">
        <f>VLOOKUP(Sales_Data!$C1905,tbl_Customers[],2,FALSE)</f>
        <v>Customer_411</v>
      </c>
      <c r="E1905" t="str">
        <f>VLOOKUP(tbl_Sales[[#This Row],[Customer_ID]],tbl_Customers[],5,0)</f>
        <v>West</v>
      </c>
      <c r="F1905" t="s">
        <v>8506</v>
      </c>
      <c r="G1905" t="str">
        <f>VLOOKUP(Sales_Data!$F1905,tbl_Products[],2,FALSE)</f>
        <v>Product_43</v>
      </c>
      <c r="H1905" t="str">
        <f>VLOOKUP(tbl_Sales[[#This Row],[Product_ID]],tbl_Products[],3,0)</f>
        <v>Health</v>
      </c>
      <c r="I1905">
        <v>1</v>
      </c>
      <c r="J1905" s="10">
        <f>VLOOKUP(tbl_Sales[[#This Row],[Product_ID]],tbl_Products[],4,0)</f>
        <v>4.59</v>
      </c>
      <c r="K1905" s="6">
        <v>50.73</v>
      </c>
      <c r="L1905" s="6">
        <f>tbl_Sales[[#This Row],[Price_per_Unit]]*tbl_Sales[[#This Row],[Quantity]]</f>
        <v>50.73</v>
      </c>
      <c r="M1905" s="6">
        <f>tbl_Sales[[#This Row],[Cost_per_Unit]]*tbl_Sales[[#This Row],[Quantity]]</f>
        <v>4.59</v>
      </c>
      <c r="N1905" s="6">
        <f>tbl_Sales[[#This Row],[Sales]]-tbl_Sales[[#This Row],[Total_Cost]]</f>
        <v>46.14</v>
      </c>
    </row>
    <row r="1906" spans="1:14">
      <c r="A1906" t="s">
        <v>1910</v>
      </c>
      <c r="B1906" s="4">
        <v>45005</v>
      </c>
      <c r="C1906" t="s">
        <v>7140</v>
      </c>
      <c r="D1906" t="str">
        <f>VLOOKUP(Sales_Data!$C1906,tbl_Customers[],2,FALSE)</f>
        <v>Customer_1219</v>
      </c>
      <c r="E1906" t="str">
        <f>VLOOKUP(tbl_Sales[[#This Row],[Customer_ID]],tbl_Customers[],5,0)</f>
        <v>West</v>
      </c>
      <c r="F1906" t="s">
        <v>8541</v>
      </c>
      <c r="G1906" t="str">
        <f>VLOOKUP(Sales_Data!$F1906,tbl_Products[],2,FALSE)</f>
        <v>Product_60</v>
      </c>
      <c r="H1906" t="str">
        <f>VLOOKUP(tbl_Sales[[#This Row],[Product_ID]],tbl_Products[],3,0)</f>
        <v>Health</v>
      </c>
      <c r="I1906">
        <v>2</v>
      </c>
      <c r="J1906" s="10">
        <f>VLOOKUP(tbl_Sales[[#This Row],[Product_ID]],tbl_Products[],4,0)</f>
        <v>1.01</v>
      </c>
      <c r="K1906" s="6">
        <v>70.2</v>
      </c>
      <c r="L1906" s="6">
        <f>tbl_Sales[[#This Row],[Price_per_Unit]]*tbl_Sales[[#This Row],[Quantity]]</f>
        <v>140.4</v>
      </c>
      <c r="M1906" s="6">
        <f>tbl_Sales[[#This Row],[Cost_per_Unit]]*tbl_Sales[[#This Row],[Quantity]]</f>
        <v>2.02</v>
      </c>
      <c r="N1906" s="6">
        <f>tbl_Sales[[#This Row],[Sales]]-tbl_Sales[[#This Row],[Total_Cost]]</f>
        <v>138.38</v>
      </c>
    </row>
    <row r="1907" spans="1:14">
      <c r="A1907" t="s">
        <v>1911</v>
      </c>
      <c r="B1907" s="4">
        <v>45010</v>
      </c>
      <c r="C1907" t="s">
        <v>7485</v>
      </c>
      <c r="D1907" t="str">
        <f>VLOOKUP(Sales_Data!$C1907,tbl_Customers[],2,FALSE)</f>
        <v>Customer_828</v>
      </c>
      <c r="E1907" t="str">
        <f>VLOOKUP(tbl_Sales[[#This Row],[Customer_ID]],tbl_Customers[],5,0)</f>
        <v>South</v>
      </c>
      <c r="F1907" t="s">
        <v>8532</v>
      </c>
      <c r="G1907" t="str">
        <f>VLOOKUP(Sales_Data!$F1907,tbl_Products[],2,FALSE)</f>
        <v>Product_23</v>
      </c>
      <c r="H1907" t="str">
        <f>VLOOKUP(tbl_Sales[[#This Row],[Product_ID]],tbl_Products[],3,0)</f>
        <v>Apparel</v>
      </c>
      <c r="I1907">
        <v>7</v>
      </c>
      <c r="J1907" s="10">
        <f>VLOOKUP(tbl_Sales[[#This Row],[Product_ID]],tbl_Products[],4,0)</f>
        <v>2.85</v>
      </c>
      <c r="K1907" s="6">
        <v>96.28</v>
      </c>
      <c r="L1907" s="6">
        <f>tbl_Sales[[#This Row],[Price_per_Unit]]*tbl_Sales[[#This Row],[Quantity]]</f>
        <v>673.96</v>
      </c>
      <c r="M1907" s="6">
        <f>tbl_Sales[[#This Row],[Cost_per_Unit]]*tbl_Sales[[#This Row],[Quantity]]</f>
        <v>19.95</v>
      </c>
      <c r="N1907" s="6">
        <f>tbl_Sales[[#This Row],[Sales]]-tbl_Sales[[#This Row],[Total_Cost]]</f>
        <v>654.01</v>
      </c>
    </row>
    <row r="1908" spans="1:14">
      <c r="A1908" t="s">
        <v>1912</v>
      </c>
      <c r="B1908" s="4">
        <v>45019</v>
      </c>
      <c r="C1908" t="s">
        <v>7927</v>
      </c>
      <c r="D1908" t="str">
        <f>VLOOKUP(Sales_Data!$C1908,tbl_Customers[],2,FALSE)</f>
        <v>Customer_252</v>
      </c>
      <c r="E1908" t="str">
        <f>VLOOKUP(tbl_Sales[[#This Row],[Customer_ID]],tbl_Customers[],5,0)</f>
        <v>West</v>
      </c>
      <c r="F1908" t="s">
        <v>8504</v>
      </c>
      <c r="G1908" t="str">
        <f>VLOOKUP(Sales_Data!$F1908,tbl_Products[],2,FALSE)</f>
        <v>Product_13</v>
      </c>
      <c r="H1908" t="str">
        <f>VLOOKUP(tbl_Sales[[#This Row],[Product_ID]],tbl_Products[],3,0)</f>
        <v>Toys</v>
      </c>
      <c r="I1908">
        <v>8</v>
      </c>
      <c r="J1908" s="10">
        <f>VLOOKUP(tbl_Sales[[#This Row],[Product_ID]],tbl_Products[],4,0)</f>
        <v>45.97</v>
      </c>
      <c r="K1908" s="6">
        <v>38.46</v>
      </c>
      <c r="L1908" s="6">
        <f>tbl_Sales[[#This Row],[Price_per_Unit]]*tbl_Sales[[#This Row],[Quantity]]</f>
        <v>307.68</v>
      </c>
      <c r="M1908" s="6">
        <f>tbl_Sales[[#This Row],[Cost_per_Unit]]*tbl_Sales[[#This Row],[Quantity]]</f>
        <v>367.76</v>
      </c>
      <c r="N1908" s="6">
        <f>tbl_Sales[[#This Row],[Sales]]-tbl_Sales[[#This Row],[Total_Cost]]</f>
        <v>-60.079999999999984</v>
      </c>
    </row>
    <row r="1909" spans="1:14">
      <c r="A1909" t="s">
        <v>1913</v>
      </c>
      <c r="B1909" s="4">
        <v>45281</v>
      </c>
      <c r="C1909" t="s">
        <v>7196</v>
      </c>
      <c r="D1909" t="str">
        <f>VLOOKUP(Sales_Data!$C1909,tbl_Customers[],2,FALSE)</f>
        <v>Customer_477</v>
      </c>
      <c r="E1909" t="str">
        <f>VLOOKUP(tbl_Sales[[#This Row],[Customer_ID]],tbl_Customers[],5,0)</f>
        <v>South</v>
      </c>
      <c r="F1909" t="s">
        <v>8553</v>
      </c>
      <c r="G1909" t="str">
        <f>VLOOKUP(Sales_Data!$F1909,tbl_Products[],2,FALSE)</f>
        <v>Product_50</v>
      </c>
      <c r="H1909" t="str">
        <f>VLOOKUP(tbl_Sales[[#This Row],[Product_ID]],tbl_Products[],3,0)</f>
        <v>Apparel</v>
      </c>
      <c r="I1909">
        <v>6</v>
      </c>
      <c r="J1909" s="10">
        <f>VLOOKUP(tbl_Sales[[#This Row],[Product_ID]],tbl_Products[],4,0)</f>
        <v>42.74</v>
      </c>
      <c r="K1909" s="6">
        <v>32.03</v>
      </c>
      <c r="L1909" s="6">
        <f>tbl_Sales[[#This Row],[Price_per_Unit]]*tbl_Sales[[#This Row],[Quantity]]</f>
        <v>192.18</v>
      </c>
      <c r="M1909" s="6">
        <f>tbl_Sales[[#This Row],[Cost_per_Unit]]*tbl_Sales[[#This Row],[Quantity]]</f>
        <v>256.44</v>
      </c>
      <c r="N1909" s="6">
        <f>tbl_Sales[[#This Row],[Sales]]-tbl_Sales[[#This Row],[Total_Cost]]</f>
        <v>-64.259999999999991</v>
      </c>
    </row>
    <row r="1910" spans="1:14">
      <c r="A1910" t="s">
        <v>1914</v>
      </c>
      <c r="B1910" s="4">
        <v>45246</v>
      </c>
      <c r="C1910" t="s">
        <v>7534</v>
      </c>
      <c r="D1910" t="str">
        <f>VLOOKUP(Sales_Data!$C1910,tbl_Customers[],2,FALSE)</f>
        <v>Customer_870</v>
      </c>
      <c r="E1910" t="str">
        <f>VLOOKUP(tbl_Sales[[#This Row],[Customer_ID]],tbl_Customers[],5,0)</f>
        <v>West</v>
      </c>
      <c r="F1910" t="s">
        <v>8537</v>
      </c>
      <c r="G1910" t="str">
        <f>VLOOKUP(Sales_Data!$F1910,tbl_Products[],2,FALSE)</f>
        <v>Product_75</v>
      </c>
      <c r="H1910" t="str">
        <f>VLOOKUP(tbl_Sales[[#This Row],[Product_ID]],tbl_Products[],3,0)</f>
        <v>Electronics</v>
      </c>
      <c r="I1910">
        <v>5</v>
      </c>
      <c r="J1910" s="10">
        <f>VLOOKUP(tbl_Sales[[#This Row],[Product_ID]],tbl_Products[],4,0)</f>
        <v>2.25</v>
      </c>
      <c r="K1910" s="6">
        <v>11.02</v>
      </c>
      <c r="L1910" s="6">
        <f>tbl_Sales[[#This Row],[Price_per_Unit]]*tbl_Sales[[#This Row],[Quantity]]</f>
        <v>55.099999999999994</v>
      </c>
      <c r="M1910" s="6">
        <f>tbl_Sales[[#This Row],[Cost_per_Unit]]*tbl_Sales[[#This Row],[Quantity]]</f>
        <v>11.25</v>
      </c>
      <c r="N1910" s="6">
        <f>tbl_Sales[[#This Row],[Sales]]-tbl_Sales[[#This Row],[Total_Cost]]</f>
        <v>43.849999999999994</v>
      </c>
    </row>
    <row r="1911" spans="1:14">
      <c r="A1911" t="s">
        <v>1915</v>
      </c>
      <c r="B1911" s="4">
        <v>45011</v>
      </c>
      <c r="C1911" t="s">
        <v>7666</v>
      </c>
      <c r="D1911" t="str">
        <f>VLOOKUP(Sales_Data!$C1911,tbl_Customers[],2,FALSE)</f>
        <v>Customer_1486</v>
      </c>
      <c r="E1911" t="str">
        <f>VLOOKUP(tbl_Sales[[#This Row],[Customer_ID]],tbl_Customers[],5,0)</f>
        <v>North</v>
      </c>
      <c r="F1911" t="s">
        <v>8535</v>
      </c>
      <c r="G1911" t="str">
        <f>VLOOKUP(Sales_Data!$F1911,tbl_Products[],2,FALSE)</f>
        <v>Product_54</v>
      </c>
      <c r="H1911" t="str">
        <f>VLOOKUP(tbl_Sales[[#This Row],[Product_ID]],tbl_Products[],3,0)</f>
        <v>Apparel</v>
      </c>
      <c r="I1911">
        <v>3</v>
      </c>
      <c r="J1911" s="10">
        <f>VLOOKUP(tbl_Sales[[#This Row],[Product_ID]],tbl_Products[],4,0)</f>
        <v>1.35</v>
      </c>
      <c r="K1911" s="6">
        <v>69.38</v>
      </c>
      <c r="L1911" s="6">
        <f>tbl_Sales[[#This Row],[Price_per_Unit]]*tbl_Sales[[#This Row],[Quantity]]</f>
        <v>208.14</v>
      </c>
      <c r="M1911" s="6">
        <f>tbl_Sales[[#This Row],[Cost_per_Unit]]*tbl_Sales[[#This Row],[Quantity]]</f>
        <v>4.0500000000000007</v>
      </c>
      <c r="N1911" s="6">
        <f>tbl_Sales[[#This Row],[Sales]]-tbl_Sales[[#This Row],[Total_Cost]]</f>
        <v>204.08999999999997</v>
      </c>
    </row>
    <row r="1912" spans="1:14">
      <c r="A1912" t="s">
        <v>1916</v>
      </c>
      <c r="B1912" s="4">
        <v>45151</v>
      </c>
      <c r="C1912" t="s">
        <v>7974</v>
      </c>
      <c r="D1912" t="str">
        <f>VLOOKUP(Sales_Data!$C1912,tbl_Customers[],2,FALSE)</f>
        <v>Customer_1023</v>
      </c>
      <c r="E1912" t="str">
        <f>VLOOKUP(tbl_Sales[[#This Row],[Customer_ID]],tbl_Customers[],5,0)</f>
        <v>South</v>
      </c>
      <c r="F1912" t="s">
        <v>8535</v>
      </c>
      <c r="G1912" t="str">
        <f>VLOOKUP(Sales_Data!$F1912,tbl_Products[],2,FALSE)</f>
        <v>Product_54</v>
      </c>
      <c r="H1912" t="str">
        <f>VLOOKUP(tbl_Sales[[#This Row],[Product_ID]],tbl_Products[],3,0)</f>
        <v>Apparel</v>
      </c>
      <c r="I1912">
        <v>1</v>
      </c>
      <c r="J1912" s="10">
        <f>VLOOKUP(tbl_Sales[[#This Row],[Product_ID]],tbl_Products[],4,0)</f>
        <v>1.35</v>
      </c>
      <c r="K1912" s="6">
        <v>94.25</v>
      </c>
      <c r="L1912" s="6">
        <f>tbl_Sales[[#This Row],[Price_per_Unit]]*tbl_Sales[[#This Row],[Quantity]]</f>
        <v>94.25</v>
      </c>
      <c r="M1912" s="6">
        <f>tbl_Sales[[#This Row],[Cost_per_Unit]]*tbl_Sales[[#This Row],[Quantity]]</f>
        <v>1.35</v>
      </c>
      <c r="N1912" s="6">
        <f>tbl_Sales[[#This Row],[Sales]]-tbl_Sales[[#This Row],[Total_Cost]]</f>
        <v>92.9</v>
      </c>
    </row>
    <row r="1913" spans="1:14">
      <c r="A1913" t="s">
        <v>1917</v>
      </c>
      <c r="B1913" s="4">
        <v>44949</v>
      </c>
      <c r="C1913" t="s">
        <v>8107</v>
      </c>
      <c r="D1913" t="str">
        <f>VLOOKUP(Sales_Data!$C1913,tbl_Customers[],2,FALSE)</f>
        <v>Customer_571</v>
      </c>
      <c r="E1913" t="str">
        <f>VLOOKUP(tbl_Sales[[#This Row],[Customer_ID]],tbl_Customers[],5,0)</f>
        <v>East</v>
      </c>
      <c r="F1913" t="s">
        <v>8519</v>
      </c>
      <c r="G1913" t="str">
        <f>VLOOKUP(Sales_Data!$F1913,tbl_Products[],2,FALSE)</f>
        <v>Product_53</v>
      </c>
      <c r="H1913" t="str">
        <f>VLOOKUP(tbl_Sales[[#This Row],[Product_ID]],tbl_Products[],3,0)</f>
        <v>Electronics</v>
      </c>
      <c r="I1913">
        <v>3</v>
      </c>
      <c r="J1913" s="10">
        <f>VLOOKUP(tbl_Sales[[#This Row],[Product_ID]],tbl_Products[],4,0)</f>
        <v>21.34</v>
      </c>
      <c r="K1913" s="6">
        <v>68.7</v>
      </c>
      <c r="L1913" s="6">
        <f>tbl_Sales[[#This Row],[Price_per_Unit]]*tbl_Sales[[#This Row],[Quantity]]</f>
        <v>206.10000000000002</v>
      </c>
      <c r="M1913" s="6">
        <f>tbl_Sales[[#This Row],[Cost_per_Unit]]*tbl_Sales[[#This Row],[Quantity]]</f>
        <v>64.02</v>
      </c>
      <c r="N1913" s="6">
        <f>tbl_Sales[[#This Row],[Sales]]-tbl_Sales[[#This Row],[Total_Cost]]</f>
        <v>142.08000000000004</v>
      </c>
    </row>
    <row r="1914" spans="1:14">
      <c r="A1914" t="s">
        <v>1918</v>
      </c>
      <c r="B1914" s="4">
        <v>45137</v>
      </c>
      <c r="C1914" t="s">
        <v>7312</v>
      </c>
      <c r="D1914" t="str">
        <f>VLOOKUP(Sales_Data!$C1914,tbl_Customers[],2,FALSE)</f>
        <v>Customer_1462</v>
      </c>
      <c r="E1914" t="str">
        <f>VLOOKUP(tbl_Sales[[#This Row],[Customer_ID]],tbl_Customers[],5,0)</f>
        <v>East</v>
      </c>
      <c r="F1914" t="s">
        <v>8528</v>
      </c>
      <c r="G1914" t="str">
        <f>VLOOKUP(Sales_Data!$F1914,tbl_Products[],2,FALSE)</f>
        <v>Product_25</v>
      </c>
      <c r="H1914" t="str">
        <f>VLOOKUP(tbl_Sales[[#This Row],[Product_ID]],tbl_Products[],3,0)</f>
        <v>Electronics</v>
      </c>
      <c r="I1914">
        <v>9</v>
      </c>
      <c r="J1914" s="10">
        <f>VLOOKUP(tbl_Sales[[#This Row],[Product_ID]],tbl_Products[],4,0)</f>
        <v>48.19</v>
      </c>
      <c r="K1914" s="6">
        <v>95.6</v>
      </c>
      <c r="L1914" s="6">
        <f>tbl_Sales[[#This Row],[Price_per_Unit]]*tbl_Sales[[#This Row],[Quantity]]</f>
        <v>860.4</v>
      </c>
      <c r="M1914" s="6">
        <f>tbl_Sales[[#This Row],[Cost_per_Unit]]*tbl_Sales[[#This Row],[Quantity]]</f>
        <v>433.71</v>
      </c>
      <c r="N1914" s="6">
        <f>tbl_Sales[[#This Row],[Sales]]-tbl_Sales[[#This Row],[Total_Cost]]</f>
        <v>426.69</v>
      </c>
    </row>
    <row r="1915" spans="1:14">
      <c r="A1915" t="s">
        <v>1919</v>
      </c>
      <c r="B1915" s="4">
        <v>45113</v>
      </c>
      <c r="C1915" t="s">
        <v>7793</v>
      </c>
      <c r="D1915" t="str">
        <f>VLOOKUP(Sales_Data!$C1915,tbl_Customers[],2,FALSE)</f>
        <v>Customer_1192</v>
      </c>
      <c r="E1915" t="str">
        <f>VLOOKUP(tbl_Sales[[#This Row],[Customer_ID]],tbl_Customers[],5,0)</f>
        <v>North</v>
      </c>
      <c r="F1915" t="s">
        <v>8522</v>
      </c>
      <c r="G1915" t="str">
        <f>VLOOKUP(Sales_Data!$F1915,tbl_Products[],2,FALSE)</f>
        <v>Product_4</v>
      </c>
      <c r="H1915" t="str">
        <f>VLOOKUP(tbl_Sales[[#This Row],[Product_ID]],tbl_Products[],3,0)</f>
        <v>Toys</v>
      </c>
      <c r="I1915">
        <v>1</v>
      </c>
      <c r="J1915" s="10">
        <f>VLOOKUP(tbl_Sales[[#This Row],[Product_ID]],tbl_Products[],4,0)</f>
        <v>14.75</v>
      </c>
      <c r="K1915" s="6">
        <v>33.43</v>
      </c>
      <c r="L1915" s="6">
        <f>tbl_Sales[[#This Row],[Price_per_Unit]]*tbl_Sales[[#This Row],[Quantity]]</f>
        <v>33.43</v>
      </c>
      <c r="M1915" s="6">
        <f>tbl_Sales[[#This Row],[Cost_per_Unit]]*tbl_Sales[[#This Row],[Quantity]]</f>
        <v>14.75</v>
      </c>
      <c r="N1915" s="6">
        <f>tbl_Sales[[#This Row],[Sales]]-tbl_Sales[[#This Row],[Total_Cost]]</f>
        <v>18.68</v>
      </c>
    </row>
    <row r="1916" spans="1:14">
      <c r="A1916" t="s">
        <v>1920</v>
      </c>
      <c r="B1916" s="4">
        <v>45273</v>
      </c>
      <c r="C1916" t="s">
        <v>7805</v>
      </c>
      <c r="D1916" t="str">
        <f>VLOOKUP(Sales_Data!$C1916,tbl_Customers[],2,FALSE)</f>
        <v>Customer_1216</v>
      </c>
      <c r="E1916" t="str">
        <f>VLOOKUP(tbl_Sales[[#This Row],[Customer_ID]],tbl_Customers[],5,0)</f>
        <v>South</v>
      </c>
      <c r="F1916" t="s">
        <v>8520</v>
      </c>
      <c r="G1916" t="str">
        <f>VLOOKUP(Sales_Data!$F1916,tbl_Products[],2,FALSE)</f>
        <v>Product_29</v>
      </c>
      <c r="H1916" t="str">
        <f>VLOOKUP(tbl_Sales[[#This Row],[Product_ID]],tbl_Products[],3,0)</f>
        <v>Home Goods</v>
      </c>
      <c r="I1916">
        <v>2</v>
      </c>
      <c r="J1916" s="10">
        <f>VLOOKUP(tbl_Sales[[#This Row],[Product_ID]],tbl_Products[],4,0)</f>
        <v>9.64</v>
      </c>
      <c r="K1916" s="6">
        <v>28.47</v>
      </c>
      <c r="L1916" s="6">
        <f>tbl_Sales[[#This Row],[Price_per_Unit]]*tbl_Sales[[#This Row],[Quantity]]</f>
        <v>56.94</v>
      </c>
      <c r="M1916" s="6">
        <f>tbl_Sales[[#This Row],[Cost_per_Unit]]*tbl_Sales[[#This Row],[Quantity]]</f>
        <v>19.28</v>
      </c>
      <c r="N1916" s="6">
        <f>tbl_Sales[[#This Row],[Sales]]-tbl_Sales[[#This Row],[Total_Cost]]</f>
        <v>37.659999999999997</v>
      </c>
    </row>
    <row r="1917" spans="1:14">
      <c r="A1917" t="s">
        <v>1921</v>
      </c>
      <c r="B1917" s="4">
        <v>45048</v>
      </c>
      <c r="C1917" t="s">
        <v>8009</v>
      </c>
      <c r="D1917" t="str">
        <f>VLOOKUP(Sales_Data!$C1917,tbl_Customers[],2,FALSE)</f>
        <v>Customer_560</v>
      </c>
      <c r="E1917" t="str">
        <f>VLOOKUP(tbl_Sales[[#This Row],[Customer_ID]],tbl_Customers[],5,0)</f>
        <v>East</v>
      </c>
      <c r="F1917" t="s">
        <v>8549</v>
      </c>
      <c r="G1917" t="str">
        <f>VLOOKUP(Sales_Data!$F1917,tbl_Products[],2,FALSE)</f>
        <v>Product_18</v>
      </c>
      <c r="H1917" t="str">
        <f>VLOOKUP(tbl_Sales[[#This Row],[Product_ID]],tbl_Products[],3,0)</f>
        <v>Health</v>
      </c>
      <c r="I1917">
        <v>4</v>
      </c>
      <c r="J1917" s="10">
        <f>VLOOKUP(tbl_Sales[[#This Row],[Product_ID]],tbl_Products[],4,0)</f>
        <v>41.18</v>
      </c>
      <c r="K1917" s="6">
        <v>68.86</v>
      </c>
      <c r="L1917" s="6">
        <f>tbl_Sales[[#This Row],[Price_per_Unit]]*tbl_Sales[[#This Row],[Quantity]]</f>
        <v>275.44</v>
      </c>
      <c r="M1917" s="6">
        <f>tbl_Sales[[#This Row],[Cost_per_Unit]]*tbl_Sales[[#This Row],[Quantity]]</f>
        <v>164.72</v>
      </c>
      <c r="N1917" s="6">
        <f>tbl_Sales[[#This Row],[Sales]]-tbl_Sales[[#This Row],[Total_Cost]]</f>
        <v>110.72</v>
      </c>
    </row>
    <row r="1918" spans="1:14">
      <c r="A1918" t="s">
        <v>1922</v>
      </c>
      <c r="B1918" s="4">
        <v>45154</v>
      </c>
      <c r="C1918" t="s">
        <v>8108</v>
      </c>
      <c r="D1918" t="str">
        <f>VLOOKUP(Sales_Data!$C1918,tbl_Customers[],2,FALSE)</f>
        <v>Customer_1319</v>
      </c>
      <c r="E1918" t="str">
        <f>VLOOKUP(tbl_Sales[[#This Row],[Customer_ID]],tbl_Customers[],5,0)</f>
        <v>North</v>
      </c>
      <c r="F1918" t="s">
        <v>8501</v>
      </c>
      <c r="G1918" t="str">
        <f>VLOOKUP(Sales_Data!$F1918,tbl_Products[],2,FALSE)</f>
        <v>Product_65</v>
      </c>
      <c r="H1918" t="str">
        <f>VLOOKUP(tbl_Sales[[#This Row],[Product_ID]],tbl_Products[],3,0)</f>
        <v>Health</v>
      </c>
      <c r="I1918">
        <v>2</v>
      </c>
      <c r="J1918" s="10">
        <f>VLOOKUP(tbl_Sales[[#This Row],[Product_ID]],tbl_Products[],4,0)</f>
        <v>37.880000000000003</v>
      </c>
      <c r="K1918" s="6">
        <v>85.12</v>
      </c>
      <c r="L1918" s="6">
        <f>tbl_Sales[[#This Row],[Price_per_Unit]]*tbl_Sales[[#This Row],[Quantity]]</f>
        <v>170.24</v>
      </c>
      <c r="M1918" s="6">
        <f>tbl_Sales[[#This Row],[Cost_per_Unit]]*tbl_Sales[[#This Row],[Quantity]]</f>
        <v>75.760000000000005</v>
      </c>
      <c r="N1918" s="6">
        <f>tbl_Sales[[#This Row],[Sales]]-tbl_Sales[[#This Row],[Total_Cost]]</f>
        <v>94.48</v>
      </c>
    </row>
    <row r="1919" spans="1:14">
      <c r="A1919" t="s">
        <v>1923</v>
      </c>
      <c r="B1919" s="4">
        <v>45239</v>
      </c>
      <c r="C1919" t="s">
        <v>8109</v>
      </c>
      <c r="D1919" t="str">
        <f>VLOOKUP(Sales_Data!$C1919,tbl_Customers[],2,FALSE)</f>
        <v>Customer_820</v>
      </c>
      <c r="E1919" t="str">
        <f>VLOOKUP(tbl_Sales[[#This Row],[Customer_ID]],tbl_Customers[],5,0)</f>
        <v>South</v>
      </c>
      <c r="F1919" t="s">
        <v>8551</v>
      </c>
      <c r="G1919" t="str">
        <f>VLOOKUP(Sales_Data!$F1919,tbl_Products[],2,FALSE)</f>
        <v>Product_11</v>
      </c>
      <c r="H1919" t="str">
        <f>VLOOKUP(tbl_Sales[[#This Row],[Product_ID]],tbl_Products[],3,0)</f>
        <v>Health</v>
      </c>
      <c r="I1919">
        <v>2</v>
      </c>
      <c r="J1919" s="10">
        <f>VLOOKUP(tbl_Sales[[#This Row],[Product_ID]],tbl_Products[],4,0)</f>
        <v>11.76</v>
      </c>
      <c r="K1919" s="6">
        <v>37.380000000000003</v>
      </c>
      <c r="L1919" s="6">
        <f>tbl_Sales[[#This Row],[Price_per_Unit]]*tbl_Sales[[#This Row],[Quantity]]</f>
        <v>74.760000000000005</v>
      </c>
      <c r="M1919" s="6">
        <f>tbl_Sales[[#This Row],[Cost_per_Unit]]*tbl_Sales[[#This Row],[Quantity]]</f>
        <v>23.52</v>
      </c>
      <c r="N1919" s="6">
        <f>tbl_Sales[[#This Row],[Sales]]-tbl_Sales[[#This Row],[Total_Cost]]</f>
        <v>51.240000000000009</v>
      </c>
    </row>
    <row r="1920" spans="1:14">
      <c r="A1920" t="s">
        <v>1924</v>
      </c>
      <c r="B1920" s="4">
        <v>45072</v>
      </c>
      <c r="C1920" t="s">
        <v>8038</v>
      </c>
      <c r="D1920" t="str">
        <f>VLOOKUP(Sales_Data!$C1920,tbl_Customers[],2,FALSE)</f>
        <v>Customer_730</v>
      </c>
      <c r="E1920" t="str">
        <f>VLOOKUP(tbl_Sales[[#This Row],[Customer_ID]],tbl_Customers[],5,0)</f>
        <v>West</v>
      </c>
      <c r="F1920" t="s">
        <v>8524</v>
      </c>
      <c r="G1920" t="str">
        <f>VLOOKUP(Sales_Data!$F1920,tbl_Products[],2,FALSE)</f>
        <v>Product_74</v>
      </c>
      <c r="H1920" t="str">
        <f>VLOOKUP(tbl_Sales[[#This Row],[Product_ID]],tbl_Products[],3,0)</f>
        <v>Home Goods</v>
      </c>
      <c r="I1920">
        <v>7</v>
      </c>
      <c r="J1920" s="10">
        <f>VLOOKUP(tbl_Sales[[#This Row],[Product_ID]],tbl_Products[],4,0)</f>
        <v>13.9</v>
      </c>
      <c r="K1920" s="6">
        <v>37.51</v>
      </c>
      <c r="L1920" s="6">
        <f>tbl_Sales[[#This Row],[Price_per_Unit]]*tbl_Sales[[#This Row],[Quantity]]</f>
        <v>262.57</v>
      </c>
      <c r="M1920" s="6">
        <f>tbl_Sales[[#This Row],[Cost_per_Unit]]*tbl_Sales[[#This Row],[Quantity]]</f>
        <v>97.3</v>
      </c>
      <c r="N1920" s="6">
        <f>tbl_Sales[[#This Row],[Sales]]-tbl_Sales[[#This Row],[Total_Cost]]</f>
        <v>165.26999999999998</v>
      </c>
    </row>
    <row r="1921" spans="1:14">
      <c r="A1921" t="s">
        <v>1925</v>
      </c>
      <c r="B1921" s="4">
        <v>45156</v>
      </c>
      <c r="C1921" t="s">
        <v>7102</v>
      </c>
      <c r="D1921" t="str">
        <f>VLOOKUP(Sales_Data!$C1921,tbl_Customers[],2,FALSE)</f>
        <v>Customer_975</v>
      </c>
      <c r="E1921" t="str">
        <f>VLOOKUP(tbl_Sales[[#This Row],[Customer_ID]],tbl_Customers[],5,0)</f>
        <v>East</v>
      </c>
      <c r="F1921" t="s">
        <v>8519</v>
      </c>
      <c r="G1921" t="str">
        <f>VLOOKUP(Sales_Data!$F1921,tbl_Products[],2,FALSE)</f>
        <v>Product_53</v>
      </c>
      <c r="H1921" t="str">
        <f>VLOOKUP(tbl_Sales[[#This Row],[Product_ID]],tbl_Products[],3,0)</f>
        <v>Electronics</v>
      </c>
      <c r="I1921">
        <v>2</v>
      </c>
      <c r="J1921" s="10">
        <f>VLOOKUP(tbl_Sales[[#This Row],[Product_ID]],tbl_Products[],4,0)</f>
        <v>21.34</v>
      </c>
      <c r="K1921" s="6">
        <v>78.260000000000005</v>
      </c>
      <c r="L1921" s="6">
        <f>tbl_Sales[[#This Row],[Price_per_Unit]]*tbl_Sales[[#This Row],[Quantity]]</f>
        <v>156.52000000000001</v>
      </c>
      <c r="M1921" s="6">
        <f>tbl_Sales[[#This Row],[Cost_per_Unit]]*tbl_Sales[[#This Row],[Quantity]]</f>
        <v>42.68</v>
      </c>
      <c r="N1921" s="6">
        <f>tbl_Sales[[#This Row],[Sales]]-tbl_Sales[[#This Row],[Total_Cost]]</f>
        <v>113.84</v>
      </c>
    </row>
    <row r="1922" spans="1:14">
      <c r="A1922" t="s">
        <v>1926</v>
      </c>
      <c r="B1922" s="4">
        <v>45046</v>
      </c>
      <c r="C1922" t="s">
        <v>7977</v>
      </c>
      <c r="D1922" t="str">
        <f>VLOOKUP(Sales_Data!$C1922,tbl_Customers[],2,FALSE)</f>
        <v>Customer_1366</v>
      </c>
      <c r="E1922" t="str">
        <f>VLOOKUP(tbl_Sales[[#This Row],[Customer_ID]],tbl_Customers[],5,0)</f>
        <v>South</v>
      </c>
      <c r="F1922" t="s">
        <v>8496</v>
      </c>
      <c r="G1922" t="str">
        <f>VLOOKUP(Sales_Data!$F1922,tbl_Products[],2,FALSE)</f>
        <v>Product_3</v>
      </c>
      <c r="H1922" t="str">
        <f>VLOOKUP(tbl_Sales[[#This Row],[Product_ID]],tbl_Products[],3,0)</f>
        <v>Health</v>
      </c>
      <c r="I1922">
        <v>6</v>
      </c>
      <c r="J1922" s="10">
        <f>VLOOKUP(tbl_Sales[[#This Row],[Product_ID]],tbl_Products[],4,0)</f>
        <v>28.91</v>
      </c>
      <c r="K1922" s="6">
        <v>46.01</v>
      </c>
      <c r="L1922" s="6">
        <f>tbl_Sales[[#This Row],[Price_per_Unit]]*tbl_Sales[[#This Row],[Quantity]]</f>
        <v>276.06</v>
      </c>
      <c r="M1922" s="6">
        <f>tbl_Sales[[#This Row],[Cost_per_Unit]]*tbl_Sales[[#This Row],[Quantity]]</f>
        <v>173.46</v>
      </c>
      <c r="N1922" s="6">
        <f>tbl_Sales[[#This Row],[Sales]]-tbl_Sales[[#This Row],[Total_Cost]]</f>
        <v>102.6</v>
      </c>
    </row>
    <row r="1923" spans="1:14">
      <c r="A1923" t="s">
        <v>1927</v>
      </c>
      <c r="B1923" s="4">
        <v>45200</v>
      </c>
      <c r="C1923" t="s">
        <v>7127</v>
      </c>
      <c r="D1923" t="str">
        <f>VLOOKUP(Sales_Data!$C1923,tbl_Customers[],2,FALSE)</f>
        <v>Customer_1236</v>
      </c>
      <c r="E1923" t="str">
        <f>VLOOKUP(tbl_Sales[[#This Row],[Customer_ID]],tbl_Customers[],5,0)</f>
        <v>North</v>
      </c>
      <c r="F1923" t="s">
        <v>8556</v>
      </c>
      <c r="G1923" t="str">
        <f>VLOOKUP(Sales_Data!$F1923,tbl_Products[],2,FALSE)</f>
        <v>Product_42</v>
      </c>
      <c r="H1923" t="str">
        <f>VLOOKUP(tbl_Sales[[#This Row],[Product_ID]],tbl_Products[],3,0)</f>
        <v>Electronics</v>
      </c>
      <c r="I1923">
        <v>7</v>
      </c>
      <c r="J1923" s="10">
        <f>VLOOKUP(tbl_Sales[[#This Row],[Product_ID]],tbl_Products[],4,0)</f>
        <v>28.03</v>
      </c>
      <c r="K1923" s="6">
        <v>92.87</v>
      </c>
      <c r="L1923" s="6">
        <f>tbl_Sales[[#This Row],[Price_per_Unit]]*tbl_Sales[[#This Row],[Quantity]]</f>
        <v>650.09</v>
      </c>
      <c r="M1923" s="6">
        <f>tbl_Sales[[#This Row],[Cost_per_Unit]]*tbl_Sales[[#This Row],[Quantity]]</f>
        <v>196.21</v>
      </c>
      <c r="N1923" s="6">
        <f>tbl_Sales[[#This Row],[Sales]]-tbl_Sales[[#This Row],[Total_Cost]]</f>
        <v>453.88</v>
      </c>
    </row>
    <row r="1924" spans="1:14">
      <c r="A1924" t="s">
        <v>1928</v>
      </c>
      <c r="B1924" s="4">
        <v>45049</v>
      </c>
      <c r="C1924" t="s">
        <v>7973</v>
      </c>
      <c r="D1924" t="str">
        <f>VLOOKUP(Sales_Data!$C1924,tbl_Customers[],2,FALSE)</f>
        <v>Customer_829</v>
      </c>
      <c r="E1924" t="str">
        <f>VLOOKUP(tbl_Sales[[#This Row],[Customer_ID]],tbl_Customers[],5,0)</f>
        <v>East</v>
      </c>
      <c r="F1924" t="s">
        <v>8523</v>
      </c>
      <c r="G1924" t="str">
        <f>VLOOKUP(Sales_Data!$F1924,tbl_Products[],2,FALSE)</f>
        <v>Product_32</v>
      </c>
      <c r="H1924" t="str">
        <f>VLOOKUP(tbl_Sales[[#This Row],[Product_ID]],tbl_Products[],3,0)</f>
        <v>Home Goods</v>
      </c>
      <c r="I1924">
        <v>8</v>
      </c>
      <c r="J1924" s="10">
        <f>VLOOKUP(tbl_Sales[[#This Row],[Product_ID]],tbl_Products[],4,0)</f>
        <v>24.03</v>
      </c>
      <c r="K1924" s="6">
        <v>74.489999999999995</v>
      </c>
      <c r="L1924" s="6">
        <f>tbl_Sales[[#This Row],[Price_per_Unit]]*tbl_Sales[[#This Row],[Quantity]]</f>
        <v>595.91999999999996</v>
      </c>
      <c r="M1924" s="6">
        <f>tbl_Sales[[#This Row],[Cost_per_Unit]]*tbl_Sales[[#This Row],[Quantity]]</f>
        <v>192.24</v>
      </c>
      <c r="N1924" s="6">
        <f>tbl_Sales[[#This Row],[Sales]]-tbl_Sales[[#This Row],[Total_Cost]]</f>
        <v>403.67999999999995</v>
      </c>
    </row>
    <row r="1925" spans="1:14">
      <c r="A1925" t="s">
        <v>1929</v>
      </c>
      <c r="B1925" s="4">
        <v>45085</v>
      </c>
      <c r="C1925" t="s">
        <v>7592</v>
      </c>
      <c r="D1925" t="str">
        <f>VLOOKUP(Sales_Data!$C1925,tbl_Customers[],2,FALSE)</f>
        <v>Customer_993</v>
      </c>
      <c r="E1925" t="str">
        <f>VLOOKUP(tbl_Sales[[#This Row],[Customer_ID]],tbl_Customers[],5,0)</f>
        <v>East</v>
      </c>
      <c r="F1925" t="s">
        <v>8502</v>
      </c>
      <c r="G1925" t="str">
        <f>VLOOKUP(Sales_Data!$F1925,tbl_Products[],2,FALSE)</f>
        <v>Product_22</v>
      </c>
      <c r="H1925" t="str">
        <f>VLOOKUP(tbl_Sales[[#This Row],[Product_ID]],tbl_Products[],3,0)</f>
        <v>Electronics</v>
      </c>
      <c r="I1925">
        <v>9</v>
      </c>
      <c r="J1925" s="10">
        <f>VLOOKUP(tbl_Sales[[#This Row],[Product_ID]],tbl_Products[],4,0)</f>
        <v>38.15</v>
      </c>
      <c r="K1925" s="6">
        <v>6.36</v>
      </c>
      <c r="L1925" s="6">
        <f>tbl_Sales[[#This Row],[Price_per_Unit]]*tbl_Sales[[#This Row],[Quantity]]</f>
        <v>57.24</v>
      </c>
      <c r="M1925" s="6">
        <f>tbl_Sales[[#This Row],[Cost_per_Unit]]*tbl_Sales[[#This Row],[Quantity]]</f>
        <v>343.34999999999997</v>
      </c>
      <c r="N1925" s="6">
        <f>tbl_Sales[[#This Row],[Sales]]-tbl_Sales[[#This Row],[Total_Cost]]</f>
        <v>-286.10999999999996</v>
      </c>
    </row>
    <row r="1926" spans="1:14">
      <c r="A1926" t="s">
        <v>1930</v>
      </c>
      <c r="B1926" s="4">
        <v>45167</v>
      </c>
      <c r="C1926" t="s">
        <v>7061</v>
      </c>
      <c r="D1926" t="str">
        <f>VLOOKUP(Sales_Data!$C1926,tbl_Customers[],2,FALSE)</f>
        <v>Customer_1048</v>
      </c>
      <c r="E1926" t="str">
        <f>VLOOKUP(tbl_Sales[[#This Row],[Customer_ID]],tbl_Customers[],5,0)</f>
        <v>North</v>
      </c>
      <c r="F1926" t="s">
        <v>8497</v>
      </c>
      <c r="G1926" t="str">
        <f>VLOOKUP(Sales_Data!$F1926,tbl_Products[],2,FALSE)</f>
        <v>Product_73</v>
      </c>
      <c r="H1926" t="str">
        <f>VLOOKUP(tbl_Sales[[#This Row],[Product_ID]],tbl_Products[],3,0)</f>
        <v>Apparel</v>
      </c>
      <c r="I1926">
        <v>3</v>
      </c>
      <c r="J1926" s="10">
        <f>VLOOKUP(tbl_Sales[[#This Row],[Product_ID]],tbl_Products[],4,0)</f>
        <v>1.21</v>
      </c>
      <c r="K1926" s="6">
        <v>25.9</v>
      </c>
      <c r="L1926" s="6">
        <f>tbl_Sales[[#This Row],[Price_per_Unit]]*tbl_Sales[[#This Row],[Quantity]]</f>
        <v>77.699999999999989</v>
      </c>
      <c r="M1926" s="6">
        <f>tbl_Sales[[#This Row],[Cost_per_Unit]]*tbl_Sales[[#This Row],[Quantity]]</f>
        <v>3.63</v>
      </c>
      <c r="N1926" s="6">
        <f>tbl_Sales[[#This Row],[Sales]]-tbl_Sales[[#This Row],[Total_Cost]]</f>
        <v>74.069999999999993</v>
      </c>
    </row>
    <row r="1927" spans="1:14">
      <c r="A1927" t="s">
        <v>1931</v>
      </c>
      <c r="B1927" s="4">
        <v>45026</v>
      </c>
      <c r="C1927" t="s">
        <v>7868</v>
      </c>
      <c r="D1927" t="str">
        <f>VLOOKUP(Sales_Data!$C1927,tbl_Customers[],2,FALSE)</f>
        <v>Customer_572</v>
      </c>
      <c r="E1927" t="str">
        <f>VLOOKUP(tbl_Sales[[#This Row],[Customer_ID]],tbl_Customers[],5,0)</f>
        <v>South</v>
      </c>
      <c r="F1927" t="s">
        <v>8493</v>
      </c>
      <c r="G1927" t="str">
        <f>VLOOKUP(Sales_Data!$F1927,tbl_Products[],2,FALSE)</f>
        <v>Product_61</v>
      </c>
      <c r="H1927" t="str">
        <f>VLOOKUP(tbl_Sales[[#This Row],[Product_ID]],tbl_Products[],3,0)</f>
        <v>Health</v>
      </c>
      <c r="I1927">
        <v>4</v>
      </c>
      <c r="J1927" s="10">
        <f>VLOOKUP(tbl_Sales[[#This Row],[Product_ID]],tbl_Products[],4,0)</f>
        <v>47.78</v>
      </c>
      <c r="K1927" s="6">
        <v>30.8</v>
      </c>
      <c r="L1927" s="6">
        <f>tbl_Sales[[#This Row],[Price_per_Unit]]*tbl_Sales[[#This Row],[Quantity]]</f>
        <v>123.2</v>
      </c>
      <c r="M1927" s="6">
        <f>tbl_Sales[[#This Row],[Cost_per_Unit]]*tbl_Sales[[#This Row],[Quantity]]</f>
        <v>191.12</v>
      </c>
      <c r="N1927" s="6">
        <f>tbl_Sales[[#This Row],[Sales]]-tbl_Sales[[#This Row],[Total_Cost]]</f>
        <v>-67.92</v>
      </c>
    </row>
    <row r="1928" spans="1:14">
      <c r="A1928" t="s">
        <v>1932</v>
      </c>
      <c r="B1928" s="4">
        <v>45115</v>
      </c>
      <c r="C1928" t="s">
        <v>7978</v>
      </c>
      <c r="D1928" t="str">
        <f>VLOOKUP(Sales_Data!$C1928,tbl_Customers[],2,FALSE)</f>
        <v>Customer_302</v>
      </c>
      <c r="E1928" t="str">
        <f>VLOOKUP(tbl_Sales[[#This Row],[Customer_ID]],tbl_Customers[],5,0)</f>
        <v>East</v>
      </c>
      <c r="F1928" t="s">
        <v>8527</v>
      </c>
      <c r="G1928" t="str">
        <f>VLOOKUP(Sales_Data!$F1928,tbl_Products[],2,FALSE)</f>
        <v>Product_12</v>
      </c>
      <c r="H1928" t="str">
        <f>VLOOKUP(tbl_Sales[[#This Row],[Product_ID]],tbl_Products[],3,0)</f>
        <v>Toys</v>
      </c>
      <c r="I1928">
        <v>3</v>
      </c>
      <c r="J1928" s="10">
        <f>VLOOKUP(tbl_Sales[[#This Row],[Product_ID]],tbl_Products[],4,0)</f>
        <v>8.02</v>
      </c>
      <c r="K1928" s="6">
        <v>35.700000000000003</v>
      </c>
      <c r="L1928" s="6">
        <f>tbl_Sales[[#This Row],[Price_per_Unit]]*tbl_Sales[[#This Row],[Quantity]]</f>
        <v>107.10000000000001</v>
      </c>
      <c r="M1928" s="6">
        <f>tbl_Sales[[#This Row],[Cost_per_Unit]]*tbl_Sales[[#This Row],[Quantity]]</f>
        <v>24.06</v>
      </c>
      <c r="N1928" s="6">
        <f>tbl_Sales[[#This Row],[Sales]]-tbl_Sales[[#This Row],[Total_Cost]]</f>
        <v>83.04</v>
      </c>
    </row>
    <row r="1929" spans="1:14">
      <c r="A1929" t="s">
        <v>1933</v>
      </c>
      <c r="B1929" s="4">
        <v>45274</v>
      </c>
      <c r="C1929" t="s">
        <v>7040</v>
      </c>
      <c r="D1929" t="str">
        <f>VLOOKUP(Sales_Data!$C1929,tbl_Customers[],2,FALSE)</f>
        <v>Customer_932</v>
      </c>
      <c r="E1929" t="str">
        <f>VLOOKUP(tbl_Sales[[#This Row],[Customer_ID]],tbl_Customers[],5,0)</f>
        <v>West</v>
      </c>
      <c r="F1929" t="s">
        <v>8562</v>
      </c>
      <c r="G1929" t="str">
        <f>VLOOKUP(Sales_Data!$F1929,tbl_Products[],2,FALSE)</f>
        <v>Product_48</v>
      </c>
      <c r="H1929" t="str">
        <f>VLOOKUP(tbl_Sales[[#This Row],[Product_ID]],tbl_Products[],3,0)</f>
        <v>Apparel</v>
      </c>
      <c r="I1929">
        <v>8</v>
      </c>
      <c r="J1929" s="10">
        <f>VLOOKUP(tbl_Sales[[#This Row],[Product_ID]],tbl_Products[],4,0)</f>
        <v>25.33</v>
      </c>
      <c r="K1929" s="6">
        <v>16.89</v>
      </c>
      <c r="L1929" s="6">
        <f>tbl_Sales[[#This Row],[Price_per_Unit]]*tbl_Sales[[#This Row],[Quantity]]</f>
        <v>135.12</v>
      </c>
      <c r="M1929" s="6">
        <f>tbl_Sales[[#This Row],[Cost_per_Unit]]*tbl_Sales[[#This Row],[Quantity]]</f>
        <v>202.64</v>
      </c>
      <c r="N1929" s="6">
        <f>tbl_Sales[[#This Row],[Sales]]-tbl_Sales[[#This Row],[Total_Cost]]</f>
        <v>-67.519999999999982</v>
      </c>
    </row>
    <row r="1930" spans="1:14">
      <c r="A1930" t="s">
        <v>1934</v>
      </c>
      <c r="B1930" s="4">
        <v>45219</v>
      </c>
      <c r="C1930" t="s">
        <v>8110</v>
      </c>
      <c r="D1930" t="str">
        <f>VLOOKUP(Sales_Data!$C1930,tbl_Customers[],2,FALSE)</f>
        <v>Customer_222</v>
      </c>
      <c r="E1930" t="str">
        <f>VLOOKUP(tbl_Sales[[#This Row],[Customer_ID]],tbl_Customers[],5,0)</f>
        <v>East</v>
      </c>
      <c r="F1930" t="s">
        <v>8496</v>
      </c>
      <c r="G1930" t="str">
        <f>VLOOKUP(Sales_Data!$F1930,tbl_Products[],2,FALSE)</f>
        <v>Product_3</v>
      </c>
      <c r="H1930" t="str">
        <f>VLOOKUP(tbl_Sales[[#This Row],[Product_ID]],tbl_Products[],3,0)</f>
        <v>Health</v>
      </c>
      <c r="I1930">
        <v>3</v>
      </c>
      <c r="J1930" s="10">
        <f>VLOOKUP(tbl_Sales[[#This Row],[Product_ID]],tbl_Products[],4,0)</f>
        <v>28.91</v>
      </c>
      <c r="K1930" s="6">
        <v>19.760000000000002</v>
      </c>
      <c r="L1930" s="6">
        <f>tbl_Sales[[#This Row],[Price_per_Unit]]*tbl_Sales[[#This Row],[Quantity]]</f>
        <v>59.28</v>
      </c>
      <c r="M1930" s="6">
        <f>tbl_Sales[[#This Row],[Cost_per_Unit]]*tbl_Sales[[#This Row],[Quantity]]</f>
        <v>86.73</v>
      </c>
      <c r="N1930" s="6">
        <f>tbl_Sales[[#This Row],[Sales]]-tbl_Sales[[#This Row],[Total_Cost]]</f>
        <v>-27.450000000000003</v>
      </c>
    </row>
    <row r="1931" spans="1:14">
      <c r="A1931" t="s">
        <v>1935</v>
      </c>
      <c r="B1931" s="4">
        <v>45152</v>
      </c>
      <c r="C1931" t="s">
        <v>8111</v>
      </c>
      <c r="D1931" t="str">
        <f>VLOOKUP(Sales_Data!$C1931,tbl_Customers[],2,FALSE)</f>
        <v>Customer_251</v>
      </c>
      <c r="E1931" t="str">
        <f>VLOOKUP(tbl_Sales[[#This Row],[Customer_ID]],tbl_Customers[],5,0)</f>
        <v>West</v>
      </c>
      <c r="F1931" t="s">
        <v>8553</v>
      </c>
      <c r="G1931" t="str">
        <f>VLOOKUP(Sales_Data!$F1931,tbl_Products[],2,FALSE)</f>
        <v>Product_50</v>
      </c>
      <c r="H1931" t="str">
        <f>VLOOKUP(tbl_Sales[[#This Row],[Product_ID]],tbl_Products[],3,0)</f>
        <v>Apparel</v>
      </c>
      <c r="I1931">
        <v>1</v>
      </c>
      <c r="J1931" s="10">
        <f>VLOOKUP(tbl_Sales[[#This Row],[Product_ID]],tbl_Products[],4,0)</f>
        <v>42.74</v>
      </c>
      <c r="K1931" s="6">
        <v>22.06</v>
      </c>
      <c r="L1931" s="6">
        <f>tbl_Sales[[#This Row],[Price_per_Unit]]*tbl_Sales[[#This Row],[Quantity]]</f>
        <v>22.06</v>
      </c>
      <c r="M1931" s="6">
        <f>tbl_Sales[[#This Row],[Cost_per_Unit]]*tbl_Sales[[#This Row],[Quantity]]</f>
        <v>42.74</v>
      </c>
      <c r="N1931" s="6">
        <f>tbl_Sales[[#This Row],[Sales]]-tbl_Sales[[#This Row],[Total_Cost]]</f>
        <v>-20.680000000000003</v>
      </c>
    </row>
    <row r="1932" spans="1:14">
      <c r="A1932" t="s">
        <v>1936</v>
      </c>
      <c r="B1932" s="4">
        <v>45163</v>
      </c>
      <c r="C1932" t="s">
        <v>7711</v>
      </c>
      <c r="D1932" t="str">
        <f>VLOOKUP(Sales_Data!$C1932,tbl_Customers[],2,FALSE)</f>
        <v>Customer_514</v>
      </c>
      <c r="E1932" t="str">
        <f>VLOOKUP(tbl_Sales[[#This Row],[Customer_ID]],tbl_Customers[],5,0)</f>
        <v>South</v>
      </c>
      <c r="F1932" t="s">
        <v>8557</v>
      </c>
      <c r="G1932" t="str">
        <f>VLOOKUP(Sales_Data!$F1932,tbl_Products[],2,FALSE)</f>
        <v>Product_71</v>
      </c>
      <c r="H1932" t="str">
        <f>VLOOKUP(tbl_Sales[[#This Row],[Product_ID]],tbl_Products[],3,0)</f>
        <v>Electronics</v>
      </c>
      <c r="I1932">
        <v>5</v>
      </c>
      <c r="J1932" s="10">
        <f>VLOOKUP(tbl_Sales[[#This Row],[Product_ID]],tbl_Products[],4,0)</f>
        <v>34.61</v>
      </c>
      <c r="K1932" s="6">
        <v>67.62</v>
      </c>
      <c r="L1932" s="6">
        <f>tbl_Sales[[#This Row],[Price_per_Unit]]*tbl_Sales[[#This Row],[Quantity]]</f>
        <v>338.1</v>
      </c>
      <c r="M1932" s="6">
        <f>tbl_Sales[[#This Row],[Cost_per_Unit]]*tbl_Sales[[#This Row],[Quantity]]</f>
        <v>173.05</v>
      </c>
      <c r="N1932" s="6">
        <f>tbl_Sales[[#This Row],[Sales]]-tbl_Sales[[#This Row],[Total_Cost]]</f>
        <v>165.05</v>
      </c>
    </row>
    <row r="1933" spans="1:14">
      <c r="A1933" t="s">
        <v>1937</v>
      </c>
      <c r="B1933" s="4">
        <v>45071</v>
      </c>
      <c r="C1933" t="s">
        <v>8112</v>
      </c>
      <c r="D1933" t="str">
        <f>VLOOKUP(Sales_Data!$C1933,tbl_Customers[],2,FALSE)</f>
        <v>Customer_1003</v>
      </c>
      <c r="E1933" t="str">
        <f>VLOOKUP(tbl_Sales[[#This Row],[Customer_ID]],tbl_Customers[],5,0)</f>
        <v>South</v>
      </c>
      <c r="F1933" t="s">
        <v>8561</v>
      </c>
      <c r="G1933" t="str">
        <f>VLOOKUP(Sales_Data!$F1933,tbl_Products[],2,FALSE)</f>
        <v>Product_66</v>
      </c>
      <c r="H1933" t="str">
        <f>VLOOKUP(tbl_Sales[[#This Row],[Product_ID]],tbl_Products[],3,0)</f>
        <v>Health</v>
      </c>
      <c r="I1933">
        <v>6</v>
      </c>
      <c r="J1933" s="10">
        <f>VLOOKUP(tbl_Sales[[#This Row],[Product_ID]],tbl_Products[],4,0)</f>
        <v>1.38</v>
      </c>
      <c r="K1933" s="6">
        <v>42.98</v>
      </c>
      <c r="L1933" s="6">
        <f>tbl_Sales[[#This Row],[Price_per_Unit]]*tbl_Sales[[#This Row],[Quantity]]</f>
        <v>257.88</v>
      </c>
      <c r="M1933" s="6">
        <f>tbl_Sales[[#This Row],[Cost_per_Unit]]*tbl_Sales[[#This Row],[Quantity]]</f>
        <v>8.2799999999999994</v>
      </c>
      <c r="N1933" s="6">
        <f>tbl_Sales[[#This Row],[Sales]]-tbl_Sales[[#This Row],[Total_Cost]]</f>
        <v>249.6</v>
      </c>
    </row>
    <row r="1934" spans="1:14">
      <c r="A1934" t="s">
        <v>1938</v>
      </c>
      <c r="B1934" s="4">
        <v>45122</v>
      </c>
      <c r="C1934" t="s">
        <v>7774</v>
      </c>
      <c r="D1934" t="str">
        <f>VLOOKUP(Sales_Data!$C1934,tbl_Customers[],2,FALSE)</f>
        <v>Customer_1019</v>
      </c>
      <c r="E1934" t="str">
        <f>VLOOKUP(tbl_Sales[[#This Row],[Customer_ID]],tbl_Customers[],5,0)</f>
        <v>North</v>
      </c>
      <c r="F1934" t="s">
        <v>8528</v>
      </c>
      <c r="G1934" t="str">
        <f>VLOOKUP(Sales_Data!$F1934,tbl_Products[],2,FALSE)</f>
        <v>Product_25</v>
      </c>
      <c r="H1934" t="str">
        <f>VLOOKUP(tbl_Sales[[#This Row],[Product_ID]],tbl_Products[],3,0)</f>
        <v>Electronics</v>
      </c>
      <c r="I1934">
        <v>1</v>
      </c>
      <c r="J1934" s="10">
        <f>VLOOKUP(tbl_Sales[[#This Row],[Product_ID]],tbl_Products[],4,0)</f>
        <v>48.19</v>
      </c>
      <c r="K1934" s="6">
        <v>62.24</v>
      </c>
      <c r="L1934" s="6">
        <f>tbl_Sales[[#This Row],[Price_per_Unit]]*tbl_Sales[[#This Row],[Quantity]]</f>
        <v>62.24</v>
      </c>
      <c r="M1934" s="6">
        <f>tbl_Sales[[#This Row],[Cost_per_Unit]]*tbl_Sales[[#This Row],[Quantity]]</f>
        <v>48.19</v>
      </c>
      <c r="N1934" s="6">
        <f>tbl_Sales[[#This Row],[Sales]]-tbl_Sales[[#This Row],[Total_Cost]]</f>
        <v>14.050000000000004</v>
      </c>
    </row>
    <row r="1935" spans="1:14">
      <c r="A1935" t="s">
        <v>1939</v>
      </c>
      <c r="B1935" s="4">
        <v>45184</v>
      </c>
      <c r="C1935" t="s">
        <v>8113</v>
      </c>
      <c r="D1935" t="str">
        <f>VLOOKUP(Sales_Data!$C1935,tbl_Customers[],2,FALSE)</f>
        <v>Customer_473</v>
      </c>
      <c r="E1935" t="str">
        <f>VLOOKUP(tbl_Sales[[#This Row],[Customer_ID]],tbl_Customers[],5,0)</f>
        <v>South</v>
      </c>
      <c r="F1935" t="s">
        <v>8544</v>
      </c>
      <c r="G1935" t="str">
        <f>VLOOKUP(Sales_Data!$F1935,tbl_Products[],2,FALSE)</f>
        <v>Product_21</v>
      </c>
      <c r="H1935" t="str">
        <f>VLOOKUP(tbl_Sales[[#This Row],[Product_ID]],tbl_Products[],3,0)</f>
        <v>Toys</v>
      </c>
      <c r="I1935">
        <v>8</v>
      </c>
      <c r="J1935" s="10">
        <f>VLOOKUP(tbl_Sales[[#This Row],[Product_ID]],tbl_Products[],4,0)</f>
        <v>3.13</v>
      </c>
      <c r="K1935" s="6">
        <v>26.42</v>
      </c>
      <c r="L1935" s="6">
        <f>tbl_Sales[[#This Row],[Price_per_Unit]]*tbl_Sales[[#This Row],[Quantity]]</f>
        <v>211.36</v>
      </c>
      <c r="M1935" s="6">
        <f>tbl_Sales[[#This Row],[Cost_per_Unit]]*tbl_Sales[[#This Row],[Quantity]]</f>
        <v>25.04</v>
      </c>
      <c r="N1935" s="6">
        <f>tbl_Sales[[#This Row],[Sales]]-tbl_Sales[[#This Row],[Total_Cost]]</f>
        <v>186.32000000000002</v>
      </c>
    </row>
    <row r="1936" spans="1:14">
      <c r="A1936" t="s">
        <v>1940</v>
      </c>
      <c r="B1936" s="4">
        <v>45197</v>
      </c>
      <c r="C1936" t="s">
        <v>8032</v>
      </c>
      <c r="D1936" t="str">
        <f>VLOOKUP(Sales_Data!$C1936,tbl_Customers[],2,FALSE)</f>
        <v>Customer_1287</v>
      </c>
      <c r="E1936" t="str">
        <f>VLOOKUP(tbl_Sales[[#This Row],[Customer_ID]],tbl_Customers[],5,0)</f>
        <v>South</v>
      </c>
      <c r="F1936" t="s">
        <v>8513</v>
      </c>
      <c r="G1936" t="str">
        <f>VLOOKUP(Sales_Data!$F1936,tbl_Products[],2,FALSE)</f>
        <v>Product_59</v>
      </c>
      <c r="H1936" t="str">
        <f>VLOOKUP(tbl_Sales[[#This Row],[Product_ID]],tbl_Products[],3,0)</f>
        <v>Home Goods</v>
      </c>
      <c r="I1936">
        <v>5</v>
      </c>
      <c r="J1936" s="10">
        <f>VLOOKUP(tbl_Sales[[#This Row],[Product_ID]],tbl_Products[],4,0)</f>
        <v>40.85</v>
      </c>
      <c r="K1936" s="6">
        <v>22.45</v>
      </c>
      <c r="L1936" s="6">
        <f>tbl_Sales[[#This Row],[Price_per_Unit]]*tbl_Sales[[#This Row],[Quantity]]</f>
        <v>112.25</v>
      </c>
      <c r="M1936" s="6">
        <f>tbl_Sales[[#This Row],[Cost_per_Unit]]*tbl_Sales[[#This Row],[Quantity]]</f>
        <v>204.25</v>
      </c>
      <c r="N1936" s="6">
        <f>tbl_Sales[[#This Row],[Sales]]-tbl_Sales[[#This Row],[Total_Cost]]</f>
        <v>-92</v>
      </c>
    </row>
    <row r="1937" spans="1:14">
      <c r="A1937" t="s">
        <v>1941</v>
      </c>
      <c r="B1937" s="4">
        <v>45141</v>
      </c>
      <c r="C1937" t="s">
        <v>7158</v>
      </c>
      <c r="D1937" t="str">
        <f>VLOOKUP(Sales_Data!$C1937,tbl_Customers[],2,FALSE)</f>
        <v>Customer_276</v>
      </c>
      <c r="E1937" t="str">
        <f>VLOOKUP(tbl_Sales[[#This Row],[Customer_ID]],tbl_Customers[],5,0)</f>
        <v>West</v>
      </c>
      <c r="F1937" t="s">
        <v>8562</v>
      </c>
      <c r="G1937" t="str">
        <f>VLOOKUP(Sales_Data!$F1937,tbl_Products[],2,FALSE)</f>
        <v>Product_48</v>
      </c>
      <c r="H1937" t="str">
        <f>VLOOKUP(tbl_Sales[[#This Row],[Product_ID]],tbl_Products[],3,0)</f>
        <v>Apparel</v>
      </c>
      <c r="I1937">
        <v>5</v>
      </c>
      <c r="J1937" s="10">
        <f>VLOOKUP(tbl_Sales[[#This Row],[Product_ID]],tbl_Products[],4,0)</f>
        <v>25.33</v>
      </c>
      <c r="K1937" s="6">
        <v>78.739999999999995</v>
      </c>
      <c r="L1937" s="6">
        <f>tbl_Sales[[#This Row],[Price_per_Unit]]*tbl_Sales[[#This Row],[Quantity]]</f>
        <v>393.7</v>
      </c>
      <c r="M1937" s="6">
        <f>tbl_Sales[[#This Row],[Cost_per_Unit]]*tbl_Sales[[#This Row],[Quantity]]</f>
        <v>126.64999999999999</v>
      </c>
      <c r="N1937" s="6">
        <f>tbl_Sales[[#This Row],[Sales]]-tbl_Sales[[#This Row],[Total_Cost]]</f>
        <v>267.05</v>
      </c>
    </row>
    <row r="1938" spans="1:14">
      <c r="A1938" t="s">
        <v>1942</v>
      </c>
      <c r="B1938" s="4">
        <v>45009</v>
      </c>
      <c r="C1938" t="s">
        <v>8114</v>
      </c>
      <c r="D1938" t="str">
        <f>VLOOKUP(Sales_Data!$C1938,tbl_Customers[],2,FALSE)</f>
        <v>Customer_61</v>
      </c>
      <c r="E1938" t="str">
        <f>VLOOKUP(tbl_Sales[[#This Row],[Customer_ID]],tbl_Customers[],5,0)</f>
        <v>West</v>
      </c>
      <c r="F1938" t="s">
        <v>8565</v>
      </c>
      <c r="G1938" t="str">
        <f>VLOOKUP(Sales_Data!$F1938,tbl_Products[],2,FALSE)</f>
        <v>Product_31</v>
      </c>
      <c r="H1938" t="str">
        <f>VLOOKUP(tbl_Sales[[#This Row],[Product_ID]],tbl_Products[],3,0)</f>
        <v>Apparel</v>
      </c>
      <c r="I1938">
        <v>4</v>
      </c>
      <c r="J1938" s="10">
        <f>VLOOKUP(tbl_Sales[[#This Row],[Product_ID]],tbl_Products[],4,0)</f>
        <v>3.66</v>
      </c>
      <c r="K1938" s="6">
        <v>85.87</v>
      </c>
      <c r="L1938" s="6">
        <f>tbl_Sales[[#This Row],[Price_per_Unit]]*tbl_Sales[[#This Row],[Quantity]]</f>
        <v>343.48</v>
      </c>
      <c r="M1938" s="6">
        <f>tbl_Sales[[#This Row],[Cost_per_Unit]]*tbl_Sales[[#This Row],[Quantity]]</f>
        <v>14.64</v>
      </c>
      <c r="N1938" s="6">
        <f>tbl_Sales[[#This Row],[Sales]]-tbl_Sales[[#This Row],[Total_Cost]]</f>
        <v>328.84000000000003</v>
      </c>
    </row>
    <row r="1939" spans="1:14">
      <c r="A1939" t="s">
        <v>1943</v>
      </c>
      <c r="B1939" s="4">
        <v>45029</v>
      </c>
      <c r="C1939" t="s">
        <v>8115</v>
      </c>
      <c r="D1939" t="str">
        <f>VLOOKUP(Sales_Data!$C1939,tbl_Customers[],2,FALSE)</f>
        <v>Customer_204</v>
      </c>
      <c r="E1939" t="str">
        <f>VLOOKUP(tbl_Sales[[#This Row],[Customer_ID]],tbl_Customers[],5,0)</f>
        <v>North</v>
      </c>
      <c r="F1939" t="s">
        <v>8532</v>
      </c>
      <c r="G1939" t="str">
        <f>VLOOKUP(Sales_Data!$F1939,tbl_Products[],2,FALSE)</f>
        <v>Product_23</v>
      </c>
      <c r="H1939" t="str">
        <f>VLOOKUP(tbl_Sales[[#This Row],[Product_ID]],tbl_Products[],3,0)</f>
        <v>Apparel</v>
      </c>
      <c r="I1939">
        <v>5</v>
      </c>
      <c r="J1939" s="10">
        <f>VLOOKUP(tbl_Sales[[#This Row],[Product_ID]],tbl_Products[],4,0)</f>
        <v>2.85</v>
      </c>
      <c r="K1939" s="6">
        <v>71.73</v>
      </c>
      <c r="L1939" s="6">
        <f>tbl_Sales[[#This Row],[Price_per_Unit]]*tbl_Sales[[#This Row],[Quantity]]</f>
        <v>358.65000000000003</v>
      </c>
      <c r="M1939" s="6">
        <f>tbl_Sales[[#This Row],[Cost_per_Unit]]*tbl_Sales[[#This Row],[Quantity]]</f>
        <v>14.25</v>
      </c>
      <c r="N1939" s="6">
        <f>tbl_Sales[[#This Row],[Sales]]-tbl_Sales[[#This Row],[Total_Cost]]</f>
        <v>344.40000000000003</v>
      </c>
    </row>
    <row r="1940" spans="1:14">
      <c r="A1940" t="s">
        <v>1944</v>
      </c>
      <c r="B1940" s="4">
        <v>45236</v>
      </c>
      <c r="C1940" t="s">
        <v>7490</v>
      </c>
      <c r="D1940" t="str">
        <f>VLOOKUP(Sales_Data!$C1940,tbl_Customers[],2,FALSE)</f>
        <v>Customer_109</v>
      </c>
      <c r="E1940" t="str">
        <f>VLOOKUP(tbl_Sales[[#This Row],[Customer_ID]],tbl_Customers[],5,0)</f>
        <v>East</v>
      </c>
      <c r="F1940" t="s">
        <v>8493</v>
      </c>
      <c r="G1940" t="str">
        <f>VLOOKUP(Sales_Data!$F1940,tbl_Products[],2,FALSE)</f>
        <v>Product_61</v>
      </c>
      <c r="H1940" t="str">
        <f>VLOOKUP(tbl_Sales[[#This Row],[Product_ID]],tbl_Products[],3,0)</f>
        <v>Health</v>
      </c>
      <c r="I1940">
        <v>6</v>
      </c>
      <c r="J1940" s="10">
        <f>VLOOKUP(tbl_Sales[[#This Row],[Product_ID]],tbl_Products[],4,0)</f>
        <v>47.78</v>
      </c>
      <c r="K1940" s="6">
        <v>36.299999999999997</v>
      </c>
      <c r="L1940" s="6">
        <f>tbl_Sales[[#This Row],[Price_per_Unit]]*tbl_Sales[[#This Row],[Quantity]]</f>
        <v>217.79999999999998</v>
      </c>
      <c r="M1940" s="6">
        <f>tbl_Sales[[#This Row],[Cost_per_Unit]]*tbl_Sales[[#This Row],[Quantity]]</f>
        <v>286.68</v>
      </c>
      <c r="N1940" s="6">
        <f>tbl_Sales[[#This Row],[Sales]]-tbl_Sales[[#This Row],[Total_Cost]]</f>
        <v>-68.880000000000024</v>
      </c>
    </row>
    <row r="1941" spans="1:14">
      <c r="A1941" t="s">
        <v>1945</v>
      </c>
      <c r="B1941" s="4">
        <v>44997</v>
      </c>
      <c r="C1941" t="s">
        <v>7661</v>
      </c>
      <c r="D1941" t="str">
        <f>VLOOKUP(Sales_Data!$C1941,tbl_Customers[],2,FALSE)</f>
        <v>Customer_140</v>
      </c>
      <c r="E1941" t="str">
        <f>VLOOKUP(tbl_Sales[[#This Row],[Customer_ID]],tbl_Customers[],5,0)</f>
        <v>North</v>
      </c>
      <c r="F1941" t="s">
        <v>8550</v>
      </c>
      <c r="G1941" t="str">
        <f>VLOOKUP(Sales_Data!$F1941,tbl_Products[],2,FALSE)</f>
        <v>Product_26</v>
      </c>
      <c r="H1941" t="str">
        <f>VLOOKUP(tbl_Sales[[#This Row],[Product_ID]],tbl_Products[],3,0)</f>
        <v>Health</v>
      </c>
      <c r="I1941">
        <v>1</v>
      </c>
      <c r="J1941" s="10">
        <f>VLOOKUP(tbl_Sales[[#This Row],[Product_ID]],tbl_Products[],4,0)</f>
        <v>31.77</v>
      </c>
      <c r="K1941" s="6">
        <v>18.73</v>
      </c>
      <c r="L1941" s="6">
        <f>tbl_Sales[[#This Row],[Price_per_Unit]]*tbl_Sales[[#This Row],[Quantity]]</f>
        <v>18.73</v>
      </c>
      <c r="M1941" s="6">
        <f>tbl_Sales[[#This Row],[Cost_per_Unit]]*tbl_Sales[[#This Row],[Quantity]]</f>
        <v>31.77</v>
      </c>
      <c r="N1941" s="6">
        <f>tbl_Sales[[#This Row],[Sales]]-tbl_Sales[[#This Row],[Total_Cost]]</f>
        <v>-13.04</v>
      </c>
    </row>
    <row r="1942" spans="1:14">
      <c r="A1942" t="s">
        <v>1946</v>
      </c>
      <c r="B1942" s="4">
        <v>45055</v>
      </c>
      <c r="C1942" t="s">
        <v>7536</v>
      </c>
      <c r="D1942" t="str">
        <f>VLOOKUP(Sales_Data!$C1942,tbl_Customers[],2,FALSE)</f>
        <v>Customer_1021</v>
      </c>
      <c r="E1942" t="str">
        <f>VLOOKUP(tbl_Sales[[#This Row],[Customer_ID]],tbl_Customers[],5,0)</f>
        <v>East</v>
      </c>
      <c r="F1942" t="s">
        <v>8556</v>
      </c>
      <c r="G1942" t="str">
        <f>VLOOKUP(Sales_Data!$F1942,tbl_Products[],2,FALSE)</f>
        <v>Product_42</v>
      </c>
      <c r="H1942" t="str">
        <f>VLOOKUP(tbl_Sales[[#This Row],[Product_ID]],tbl_Products[],3,0)</f>
        <v>Electronics</v>
      </c>
      <c r="I1942">
        <v>4</v>
      </c>
      <c r="J1942" s="10">
        <f>VLOOKUP(tbl_Sales[[#This Row],[Product_ID]],tbl_Products[],4,0)</f>
        <v>28.03</v>
      </c>
      <c r="K1942" s="6">
        <v>73.37</v>
      </c>
      <c r="L1942" s="6">
        <f>tbl_Sales[[#This Row],[Price_per_Unit]]*tbl_Sales[[#This Row],[Quantity]]</f>
        <v>293.48</v>
      </c>
      <c r="M1942" s="6">
        <f>tbl_Sales[[#This Row],[Cost_per_Unit]]*tbl_Sales[[#This Row],[Quantity]]</f>
        <v>112.12</v>
      </c>
      <c r="N1942" s="6">
        <f>tbl_Sales[[#This Row],[Sales]]-tbl_Sales[[#This Row],[Total_Cost]]</f>
        <v>181.36</v>
      </c>
    </row>
    <row r="1943" spans="1:14">
      <c r="A1943" t="s">
        <v>1947</v>
      </c>
      <c r="B1943" s="4">
        <v>44953</v>
      </c>
      <c r="C1943" t="s">
        <v>7253</v>
      </c>
      <c r="D1943" t="str">
        <f>VLOOKUP(Sales_Data!$C1943,tbl_Customers[],2,FALSE)</f>
        <v>Customer_1389</v>
      </c>
      <c r="E1943" t="str">
        <f>VLOOKUP(tbl_Sales[[#This Row],[Customer_ID]],tbl_Customers[],5,0)</f>
        <v>South</v>
      </c>
      <c r="F1943" t="s">
        <v>8563</v>
      </c>
      <c r="G1943" t="str">
        <f>VLOOKUP(Sales_Data!$F1943,tbl_Products[],2,FALSE)</f>
        <v>Product_17</v>
      </c>
      <c r="H1943" t="str">
        <f>VLOOKUP(tbl_Sales[[#This Row],[Product_ID]],tbl_Products[],3,0)</f>
        <v>Toys</v>
      </c>
      <c r="I1943">
        <v>3</v>
      </c>
      <c r="J1943" s="10">
        <f>VLOOKUP(tbl_Sales[[#This Row],[Product_ID]],tbl_Products[],4,0)</f>
        <v>36.229999999999997</v>
      </c>
      <c r="K1943" s="6">
        <v>65.260000000000005</v>
      </c>
      <c r="L1943" s="6">
        <f>tbl_Sales[[#This Row],[Price_per_Unit]]*tbl_Sales[[#This Row],[Quantity]]</f>
        <v>195.78000000000003</v>
      </c>
      <c r="M1943" s="6">
        <f>tbl_Sales[[#This Row],[Cost_per_Unit]]*tbl_Sales[[#This Row],[Quantity]]</f>
        <v>108.69</v>
      </c>
      <c r="N1943" s="6">
        <f>tbl_Sales[[#This Row],[Sales]]-tbl_Sales[[#This Row],[Total_Cost]]</f>
        <v>87.090000000000032</v>
      </c>
    </row>
    <row r="1944" spans="1:14">
      <c r="A1944" t="s">
        <v>1948</v>
      </c>
      <c r="B1944" s="4">
        <v>45255</v>
      </c>
      <c r="C1944" t="s">
        <v>8018</v>
      </c>
      <c r="D1944" t="str">
        <f>VLOOKUP(Sales_Data!$C1944,tbl_Customers[],2,FALSE)</f>
        <v>Customer_55</v>
      </c>
      <c r="E1944" t="str">
        <f>VLOOKUP(tbl_Sales[[#This Row],[Customer_ID]],tbl_Customers[],5,0)</f>
        <v>North</v>
      </c>
      <c r="F1944" t="s">
        <v>8498</v>
      </c>
      <c r="G1944" t="str">
        <f>VLOOKUP(Sales_Data!$F1944,tbl_Products[],2,FALSE)</f>
        <v>Product_38</v>
      </c>
      <c r="H1944" t="str">
        <f>VLOOKUP(tbl_Sales[[#This Row],[Product_ID]],tbl_Products[],3,0)</f>
        <v>Toys</v>
      </c>
      <c r="I1944">
        <v>8</v>
      </c>
      <c r="J1944" s="10">
        <f>VLOOKUP(tbl_Sales[[#This Row],[Product_ID]],tbl_Products[],4,0)</f>
        <v>35.82</v>
      </c>
      <c r="K1944" s="6">
        <v>94.39</v>
      </c>
      <c r="L1944" s="6">
        <f>tbl_Sales[[#This Row],[Price_per_Unit]]*tbl_Sales[[#This Row],[Quantity]]</f>
        <v>755.12</v>
      </c>
      <c r="M1944" s="6">
        <f>tbl_Sales[[#This Row],[Cost_per_Unit]]*tbl_Sales[[#This Row],[Quantity]]</f>
        <v>286.56</v>
      </c>
      <c r="N1944" s="6">
        <f>tbl_Sales[[#This Row],[Sales]]-tbl_Sales[[#This Row],[Total_Cost]]</f>
        <v>468.56</v>
      </c>
    </row>
    <row r="1945" spans="1:14">
      <c r="A1945" t="s">
        <v>1949</v>
      </c>
      <c r="B1945" s="4">
        <v>45173</v>
      </c>
      <c r="C1945" t="s">
        <v>7035</v>
      </c>
      <c r="D1945" t="str">
        <f>VLOOKUP(Sales_Data!$C1945,tbl_Customers[],2,FALSE)</f>
        <v>Customer_367</v>
      </c>
      <c r="E1945" t="str">
        <f>VLOOKUP(tbl_Sales[[#This Row],[Customer_ID]],tbl_Customers[],5,0)</f>
        <v>North</v>
      </c>
      <c r="F1945" t="s">
        <v>8545</v>
      </c>
      <c r="G1945" t="str">
        <f>VLOOKUP(Sales_Data!$F1945,tbl_Products[],2,FALSE)</f>
        <v>Product_9</v>
      </c>
      <c r="H1945" t="str">
        <f>VLOOKUP(tbl_Sales[[#This Row],[Product_ID]],tbl_Products[],3,0)</f>
        <v>Apparel</v>
      </c>
      <c r="I1945">
        <v>6</v>
      </c>
      <c r="J1945" s="10">
        <f>VLOOKUP(tbl_Sales[[#This Row],[Product_ID]],tbl_Products[],4,0)</f>
        <v>14.27</v>
      </c>
      <c r="K1945" s="6">
        <v>94.4</v>
      </c>
      <c r="L1945" s="6">
        <f>tbl_Sales[[#This Row],[Price_per_Unit]]*tbl_Sales[[#This Row],[Quantity]]</f>
        <v>566.40000000000009</v>
      </c>
      <c r="M1945" s="6">
        <f>tbl_Sales[[#This Row],[Cost_per_Unit]]*tbl_Sales[[#This Row],[Quantity]]</f>
        <v>85.62</v>
      </c>
      <c r="N1945" s="6">
        <f>tbl_Sales[[#This Row],[Sales]]-tbl_Sales[[#This Row],[Total_Cost]]</f>
        <v>480.78000000000009</v>
      </c>
    </row>
    <row r="1946" spans="1:14">
      <c r="A1946" t="s">
        <v>1950</v>
      </c>
      <c r="B1946" s="4">
        <v>45117</v>
      </c>
      <c r="C1946" t="s">
        <v>7501</v>
      </c>
      <c r="D1946" t="str">
        <f>VLOOKUP(Sales_Data!$C1946,tbl_Customers[],2,FALSE)</f>
        <v>Customer_784</v>
      </c>
      <c r="E1946" t="str">
        <f>VLOOKUP(tbl_Sales[[#This Row],[Customer_ID]],tbl_Customers[],5,0)</f>
        <v>North</v>
      </c>
      <c r="F1946" t="s">
        <v>8522</v>
      </c>
      <c r="G1946" t="str">
        <f>VLOOKUP(Sales_Data!$F1946,tbl_Products[],2,FALSE)</f>
        <v>Product_4</v>
      </c>
      <c r="H1946" t="str">
        <f>VLOOKUP(tbl_Sales[[#This Row],[Product_ID]],tbl_Products[],3,0)</f>
        <v>Toys</v>
      </c>
      <c r="I1946">
        <v>8</v>
      </c>
      <c r="J1946" s="10">
        <f>VLOOKUP(tbl_Sales[[#This Row],[Product_ID]],tbl_Products[],4,0)</f>
        <v>14.75</v>
      </c>
      <c r="K1946" s="6">
        <v>27.22</v>
      </c>
      <c r="L1946" s="6">
        <f>tbl_Sales[[#This Row],[Price_per_Unit]]*tbl_Sales[[#This Row],[Quantity]]</f>
        <v>217.76</v>
      </c>
      <c r="M1946" s="6">
        <f>tbl_Sales[[#This Row],[Cost_per_Unit]]*tbl_Sales[[#This Row],[Quantity]]</f>
        <v>118</v>
      </c>
      <c r="N1946" s="6">
        <f>tbl_Sales[[#This Row],[Sales]]-tbl_Sales[[#This Row],[Total_Cost]]</f>
        <v>99.759999999999991</v>
      </c>
    </row>
    <row r="1947" spans="1:14">
      <c r="A1947" t="s">
        <v>1951</v>
      </c>
      <c r="B1947" s="4">
        <v>45210</v>
      </c>
      <c r="C1947" t="s">
        <v>7176</v>
      </c>
      <c r="D1947" t="str">
        <f>VLOOKUP(Sales_Data!$C1947,tbl_Customers[],2,FALSE)</f>
        <v>Customer_1239</v>
      </c>
      <c r="E1947" t="str">
        <f>VLOOKUP(tbl_Sales[[#This Row],[Customer_ID]],tbl_Customers[],5,0)</f>
        <v>West</v>
      </c>
      <c r="F1947" t="s">
        <v>8526</v>
      </c>
      <c r="G1947" t="str">
        <f>VLOOKUP(Sales_Data!$F1947,tbl_Products[],2,FALSE)</f>
        <v>Product_27</v>
      </c>
      <c r="H1947" t="str">
        <f>VLOOKUP(tbl_Sales[[#This Row],[Product_ID]],tbl_Products[],3,0)</f>
        <v>Home Goods</v>
      </c>
      <c r="I1947">
        <v>8</v>
      </c>
      <c r="J1947" s="10">
        <f>VLOOKUP(tbl_Sales[[#This Row],[Product_ID]],tbl_Products[],4,0)</f>
        <v>35.53</v>
      </c>
      <c r="K1947" s="6">
        <v>12.29</v>
      </c>
      <c r="L1947" s="6">
        <f>tbl_Sales[[#This Row],[Price_per_Unit]]*tbl_Sales[[#This Row],[Quantity]]</f>
        <v>98.32</v>
      </c>
      <c r="M1947" s="6">
        <f>tbl_Sales[[#This Row],[Cost_per_Unit]]*tbl_Sales[[#This Row],[Quantity]]</f>
        <v>284.24</v>
      </c>
      <c r="N1947" s="6">
        <f>tbl_Sales[[#This Row],[Sales]]-tbl_Sales[[#This Row],[Total_Cost]]</f>
        <v>-185.92000000000002</v>
      </c>
    </row>
    <row r="1948" spans="1:14">
      <c r="A1948" t="s">
        <v>1952</v>
      </c>
      <c r="B1948" s="4">
        <v>44979</v>
      </c>
      <c r="C1948" t="s">
        <v>7476</v>
      </c>
      <c r="D1948" t="str">
        <f>VLOOKUP(Sales_Data!$C1948,tbl_Customers[],2,FALSE)</f>
        <v>Customer_1392</v>
      </c>
      <c r="E1948" t="str">
        <f>VLOOKUP(tbl_Sales[[#This Row],[Customer_ID]],tbl_Customers[],5,0)</f>
        <v>East</v>
      </c>
      <c r="F1948" t="s">
        <v>8524</v>
      </c>
      <c r="G1948" t="str">
        <f>VLOOKUP(Sales_Data!$F1948,tbl_Products[],2,FALSE)</f>
        <v>Product_74</v>
      </c>
      <c r="H1948" t="str">
        <f>VLOOKUP(tbl_Sales[[#This Row],[Product_ID]],tbl_Products[],3,0)</f>
        <v>Home Goods</v>
      </c>
      <c r="I1948">
        <v>5</v>
      </c>
      <c r="J1948" s="10">
        <f>VLOOKUP(tbl_Sales[[#This Row],[Product_ID]],tbl_Products[],4,0)</f>
        <v>13.9</v>
      </c>
      <c r="K1948" s="6">
        <v>75.59</v>
      </c>
      <c r="L1948" s="6">
        <f>tbl_Sales[[#This Row],[Price_per_Unit]]*tbl_Sales[[#This Row],[Quantity]]</f>
        <v>377.95000000000005</v>
      </c>
      <c r="M1948" s="6">
        <f>tbl_Sales[[#This Row],[Cost_per_Unit]]*tbl_Sales[[#This Row],[Quantity]]</f>
        <v>69.5</v>
      </c>
      <c r="N1948" s="6">
        <f>tbl_Sales[[#This Row],[Sales]]-tbl_Sales[[#This Row],[Total_Cost]]</f>
        <v>308.45000000000005</v>
      </c>
    </row>
    <row r="1949" spans="1:14">
      <c r="A1949" t="s">
        <v>1953</v>
      </c>
      <c r="B1949" s="4">
        <v>45291</v>
      </c>
      <c r="C1949" t="s">
        <v>8116</v>
      </c>
      <c r="D1949" t="str">
        <f>VLOOKUP(Sales_Data!$C1949,tbl_Customers[],2,FALSE)</f>
        <v>Customer_670</v>
      </c>
      <c r="E1949" t="str">
        <f>VLOOKUP(tbl_Sales[[#This Row],[Customer_ID]],tbl_Customers[],5,0)</f>
        <v>North</v>
      </c>
      <c r="F1949" t="s">
        <v>8541</v>
      </c>
      <c r="G1949" t="str">
        <f>VLOOKUP(Sales_Data!$F1949,tbl_Products[],2,FALSE)</f>
        <v>Product_60</v>
      </c>
      <c r="H1949" t="str">
        <f>VLOOKUP(tbl_Sales[[#This Row],[Product_ID]],tbl_Products[],3,0)</f>
        <v>Health</v>
      </c>
      <c r="I1949">
        <v>2</v>
      </c>
      <c r="J1949" s="10">
        <f>VLOOKUP(tbl_Sales[[#This Row],[Product_ID]],tbl_Products[],4,0)</f>
        <v>1.01</v>
      </c>
      <c r="K1949" s="6">
        <v>69.67</v>
      </c>
      <c r="L1949" s="6">
        <f>tbl_Sales[[#This Row],[Price_per_Unit]]*tbl_Sales[[#This Row],[Quantity]]</f>
        <v>139.34</v>
      </c>
      <c r="M1949" s="6">
        <f>tbl_Sales[[#This Row],[Cost_per_Unit]]*tbl_Sales[[#This Row],[Quantity]]</f>
        <v>2.02</v>
      </c>
      <c r="N1949" s="6">
        <f>tbl_Sales[[#This Row],[Sales]]-tbl_Sales[[#This Row],[Total_Cost]]</f>
        <v>137.32</v>
      </c>
    </row>
    <row r="1950" spans="1:14">
      <c r="A1950" t="s">
        <v>1954</v>
      </c>
      <c r="B1950" s="4">
        <v>45191</v>
      </c>
      <c r="C1950" t="s">
        <v>8117</v>
      </c>
      <c r="D1950" t="str">
        <f>VLOOKUP(Sales_Data!$C1950,tbl_Customers[],2,FALSE)</f>
        <v>Customer_313</v>
      </c>
      <c r="E1950" t="str">
        <f>VLOOKUP(tbl_Sales[[#This Row],[Customer_ID]],tbl_Customers[],5,0)</f>
        <v>North</v>
      </c>
      <c r="F1950" t="s">
        <v>8513</v>
      </c>
      <c r="G1950" t="str">
        <f>VLOOKUP(Sales_Data!$F1950,tbl_Products[],2,FALSE)</f>
        <v>Product_59</v>
      </c>
      <c r="H1950" t="str">
        <f>VLOOKUP(tbl_Sales[[#This Row],[Product_ID]],tbl_Products[],3,0)</f>
        <v>Home Goods</v>
      </c>
      <c r="I1950">
        <v>2</v>
      </c>
      <c r="J1950" s="10">
        <f>VLOOKUP(tbl_Sales[[#This Row],[Product_ID]],tbl_Products[],4,0)</f>
        <v>40.85</v>
      </c>
      <c r="K1950" s="6">
        <v>30.26</v>
      </c>
      <c r="L1950" s="6">
        <f>tbl_Sales[[#This Row],[Price_per_Unit]]*tbl_Sales[[#This Row],[Quantity]]</f>
        <v>60.52</v>
      </c>
      <c r="M1950" s="6">
        <f>tbl_Sales[[#This Row],[Cost_per_Unit]]*tbl_Sales[[#This Row],[Quantity]]</f>
        <v>81.7</v>
      </c>
      <c r="N1950" s="6">
        <f>tbl_Sales[[#This Row],[Sales]]-tbl_Sales[[#This Row],[Total_Cost]]</f>
        <v>-21.18</v>
      </c>
    </row>
    <row r="1951" spans="1:14">
      <c r="A1951" t="s">
        <v>1955</v>
      </c>
      <c r="B1951" s="4">
        <v>44990</v>
      </c>
      <c r="C1951" t="s">
        <v>7730</v>
      </c>
      <c r="D1951" t="str">
        <f>VLOOKUP(Sales_Data!$C1951,tbl_Customers[],2,FALSE)</f>
        <v>Customer_621</v>
      </c>
      <c r="E1951" t="str">
        <f>VLOOKUP(tbl_Sales[[#This Row],[Customer_ID]],tbl_Customers[],5,0)</f>
        <v>East</v>
      </c>
      <c r="F1951" t="s">
        <v>8523</v>
      </c>
      <c r="G1951" t="str">
        <f>VLOOKUP(Sales_Data!$F1951,tbl_Products[],2,FALSE)</f>
        <v>Product_32</v>
      </c>
      <c r="H1951" t="str">
        <f>VLOOKUP(tbl_Sales[[#This Row],[Product_ID]],tbl_Products[],3,0)</f>
        <v>Home Goods</v>
      </c>
      <c r="I1951">
        <v>1</v>
      </c>
      <c r="J1951" s="10">
        <f>VLOOKUP(tbl_Sales[[#This Row],[Product_ID]],tbl_Products[],4,0)</f>
        <v>24.03</v>
      </c>
      <c r="K1951" s="6">
        <v>61.4</v>
      </c>
      <c r="L1951" s="6">
        <f>tbl_Sales[[#This Row],[Price_per_Unit]]*tbl_Sales[[#This Row],[Quantity]]</f>
        <v>61.4</v>
      </c>
      <c r="M1951" s="6">
        <f>tbl_Sales[[#This Row],[Cost_per_Unit]]*tbl_Sales[[#This Row],[Quantity]]</f>
        <v>24.03</v>
      </c>
      <c r="N1951" s="6">
        <f>tbl_Sales[[#This Row],[Sales]]-tbl_Sales[[#This Row],[Total_Cost]]</f>
        <v>37.369999999999997</v>
      </c>
    </row>
    <row r="1952" spans="1:14">
      <c r="A1952" t="s">
        <v>1956</v>
      </c>
      <c r="B1952" s="4">
        <v>45072</v>
      </c>
      <c r="C1952" t="s">
        <v>8118</v>
      </c>
      <c r="D1952" t="str">
        <f>VLOOKUP(Sales_Data!$C1952,tbl_Customers[],2,FALSE)</f>
        <v>Customer_1274</v>
      </c>
      <c r="E1952" t="str">
        <f>VLOOKUP(tbl_Sales[[#This Row],[Customer_ID]],tbl_Customers[],5,0)</f>
        <v>North</v>
      </c>
      <c r="F1952" t="s">
        <v>8559</v>
      </c>
      <c r="G1952" t="str">
        <f>VLOOKUP(Sales_Data!$F1952,tbl_Products[],2,FALSE)</f>
        <v>Product_57</v>
      </c>
      <c r="H1952" t="str">
        <f>VLOOKUP(tbl_Sales[[#This Row],[Product_ID]],tbl_Products[],3,0)</f>
        <v>Toys</v>
      </c>
      <c r="I1952">
        <v>3</v>
      </c>
      <c r="J1952" s="10">
        <f>VLOOKUP(tbl_Sales[[#This Row],[Product_ID]],tbl_Products[],4,0)</f>
        <v>31.85</v>
      </c>
      <c r="K1952" s="6">
        <v>21.74</v>
      </c>
      <c r="L1952" s="6">
        <f>tbl_Sales[[#This Row],[Price_per_Unit]]*tbl_Sales[[#This Row],[Quantity]]</f>
        <v>65.22</v>
      </c>
      <c r="M1952" s="6">
        <f>tbl_Sales[[#This Row],[Cost_per_Unit]]*tbl_Sales[[#This Row],[Quantity]]</f>
        <v>95.550000000000011</v>
      </c>
      <c r="N1952" s="6">
        <f>tbl_Sales[[#This Row],[Sales]]-tbl_Sales[[#This Row],[Total_Cost]]</f>
        <v>-30.330000000000013</v>
      </c>
    </row>
    <row r="1953" spans="1:14">
      <c r="A1953" t="s">
        <v>1957</v>
      </c>
      <c r="B1953" s="4">
        <v>44969</v>
      </c>
      <c r="C1953" t="s">
        <v>7185</v>
      </c>
      <c r="D1953" t="str">
        <f>VLOOKUP(Sales_Data!$C1953,tbl_Customers[],2,FALSE)</f>
        <v>Customer_1277</v>
      </c>
      <c r="E1953" t="str">
        <f>VLOOKUP(tbl_Sales[[#This Row],[Customer_ID]],tbl_Customers[],5,0)</f>
        <v>South</v>
      </c>
      <c r="F1953" t="s">
        <v>8565</v>
      </c>
      <c r="G1953" t="str">
        <f>VLOOKUP(Sales_Data!$F1953,tbl_Products[],2,FALSE)</f>
        <v>Product_31</v>
      </c>
      <c r="H1953" t="str">
        <f>VLOOKUP(tbl_Sales[[#This Row],[Product_ID]],tbl_Products[],3,0)</f>
        <v>Apparel</v>
      </c>
      <c r="I1953">
        <v>5</v>
      </c>
      <c r="J1953" s="10">
        <f>VLOOKUP(tbl_Sales[[#This Row],[Product_ID]],tbl_Products[],4,0)</f>
        <v>3.66</v>
      </c>
      <c r="K1953" s="6">
        <v>54.32</v>
      </c>
      <c r="L1953" s="6">
        <f>tbl_Sales[[#This Row],[Price_per_Unit]]*tbl_Sales[[#This Row],[Quantity]]</f>
        <v>271.60000000000002</v>
      </c>
      <c r="M1953" s="6">
        <f>tbl_Sales[[#This Row],[Cost_per_Unit]]*tbl_Sales[[#This Row],[Quantity]]</f>
        <v>18.3</v>
      </c>
      <c r="N1953" s="6">
        <f>tbl_Sales[[#This Row],[Sales]]-tbl_Sales[[#This Row],[Total_Cost]]</f>
        <v>253.3</v>
      </c>
    </row>
    <row r="1954" spans="1:14">
      <c r="A1954" t="s">
        <v>1958</v>
      </c>
      <c r="B1954" s="4">
        <v>45009</v>
      </c>
      <c r="C1954" t="s">
        <v>8069</v>
      </c>
      <c r="D1954" t="str">
        <f>VLOOKUP(Sales_Data!$C1954,tbl_Customers[],2,FALSE)</f>
        <v>Customer_198</v>
      </c>
      <c r="E1954" t="str">
        <f>VLOOKUP(tbl_Sales[[#This Row],[Customer_ID]],tbl_Customers[],5,0)</f>
        <v>North</v>
      </c>
      <c r="F1954" t="s">
        <v>8532</v>
      </c>
      <c r="G1954" t="str">
        <f>VLOOKUP(Sales_Data!$F1954,tbl_Products[],2,FALSE)</f>
        <v>Product_23</v>
      </c>
      <c r="H1954" t="str">
        <f>VLOOKUP(tbl_Sales[[#This Row],[Product_ID]],tbl_Products[],3,0)</f>
        <v>Apparel</v>
      </c>
      <c r="I1954">
        <v>8</v>
      </c>
      <c r="J1954" s="10">
        <f>VLOOKUP(tbl_Sales[[#This Row],[Product_ID]],tbl_Products[],4,0)</f>
        <v>2.85</v>
      </c>
      <c r="K1954" s="6">
        <v>52.41</v>
      </c>
      <c r="L1954" s="6">
        <f>tbl_Sales[[#This Row],[Price_per_Unit]]*tbl_Sales[[#This Row],[Quantity]]</f>
        <v>419.28</v>
      </c>
      <c r="M1954" s="6">
        <f>tbl_Sales[[#This Row],[Cost_per_Unit]]*tbl_Sales[[#This Row],[Quantity]]</f>
        <v>22.8</v>
      </c>
      <c r="N1954" s="6">
        <f>tbl_Sales[[#This Row],[Sales]]-tbl_Sales[[#This Row],[Total_Cost]]</f>
        <v>396.47999999999996</v>
      </c>
    </row>
    <row r="1955" spans="1:14">
      <c r="A1955" t="s">
        <v>1959</v>
      </c>
      <c r="B1955" s="4">
        <v>45066</v>
      </c>
      <c r="C1955" t="s">
        <v>8055</v>
      </c>
      <c r="D1955" t="str">
        <f>VLOOKUP(Sales_Data!$C1955,tbl_Customers[],2,FALSE)</f>
        <v>Customer_157</v>
      </c>
      <c r="E1955" t="str">
        <f>VLOOKUP(tbl_Sales[[#This Row],[Customer_ID]],tbl_Customers[],5,0)</f>
        <v>East</v>
      </c>
      <c r="F1955" t="s">
        <v>8541</v>
      </c>
      <c r="G1955" t="str">
        <f>VLOOKUP(Sales_Data!$F1955,tbl_Products[],2,FALSE)</f>
        <v>Product_60</v>
      </c>
      <c r="H1955" t="str">
        <f>VLOOKUP(tbl_Sales[[#This Row],[Product_ID]],tbl_Products[],3,0)</f>
        <v>Health</v>
      </c>
      <c r="I1955">
        <v>6</v>
      </c>
      <c r="J1955" s="10">
        <f>VLOOKUP(tbl_Sales[[#This Row],[Product_ID]],tbl_Products[],4,0)</f>
        <v>1.01</v>
      </c>
      <c r="K1955" s="6">
        <v>55.32</v>
      </c>
      <c r="L1955" s="6">
        <f>tbl_Sales[[#This Row],[Price_per_Unit]]*tbl_Sales[[#This Row],[Quantity]]</f>
        <v>331.92</v>
      </c>
      <c r="M1955" s="6">
        <f>tbl_Sales[[#This Row],[Cost_per_Unit]]*tbl_Sales[[#This Row],[Quantity]]</f>
        <v>6.0600000000000005</v>
      </c>
      <c r="N1955" s="6">
        <f>tbl_Sales[[#This Row],[Sales]]-tbl_Sales[[#This Row],[Total_Cost]]</f>
        <v>325.86</v>
      </c>
    </row>
    <row r="1956" spans="1:14">
      <c r="A1956" t="s">
        <v>1960</v>
      </c>
      <c r="B1956" s="4">
        <v>45157</v>
      </c>
      <c r="C1956" t="s">
        <v>7138</v>
      </c>
      <c r="D1956" t="str">
        <f>VLOOKUP(Sales_Data!$C1956,tbl_Customers[],2,FALSE)</f>
        <v>Customer_1354</v>
      </c>
      <c r="E1956" t="str">
        <f>VLOOKUP(tbl_Sales[[#This Row],[Customer_ID]],tbl_Customers[],5,0)</f>
        <v>East</v>
      </c>
      <c r="F1956" t="s">
        <v>8501</v>
      </c>
      <c r="G1956" t="str">
        <f>VLOOKUP(Sales_Data!$F1956,tbl_Products[],2,FALSE)</f>
        <v>Product_65</v>
      </c>
      <c r="H1956" t="str">
        <f>VLOOKUP(tbl_Sales[[#This Row],[Product_ID]],tbl_Products[],3,0)</f>
        <v>Health</v>
      </c>
      <c r="I1956">
        <v>1</v>
      </c>
      <c r="J1956" s="10">
        <f>VLOOKUP(tbl_Sales[[#This Row],[Product_ID]],tbl_Products[],4,0)</f>
        <v>37.880000000000003</v>
      </c>
      <c r="K1956" s="6">
        <v>56.01</v>
      </c>
      <c r="L1956" s="6">
        <f>tbl_Sales[[#This Row],[Price_per_Unit]]*tbl_Sales[[#This Row],[Quantity]]</f>
        <v>56.01</v>
      </c>
      <c r="M1956" s="6">
        <f>tbl_Sales[[#This Row],[Cost_per_Unit]]*tbl_Sales[[#This Row],[Quantity]]</f>
        <v>37.880000000000003</v>
      </c>
      <c r="N1956" s="6">
        <f>tbl_Sales[[#This Row],[Sales]]-tbl_Sales[[#This Row],[Total_Cost]]</f>
        <v>18.129999999999995</v>
      </c>
    </row>
    <row r="1957" spans="1:14">
      <c r="A1957" t="s">
        <v>1961</v>
      </c>
      <c r="B1957" s="4">
        <v>45189</v>
      </c>
      <c r="C1957" t="s">
        <v>7191</v>
      </c>
      <c r="D1957" t="str">
        <f>VLOOKUP(Sales_Data!$C1957,tbl_Customers[],2,FALSE)</f>
        <v>Customer_1065</v>
      </c>
      <c r="E1957" t="str">
        <f>VLOOKUP(tbl_Sales[[#This Row],[Customer_ID]],tbl_Customers[],5,0)</f>
        <v>East</v>
      </c>
      <c r="F1957" t="s">
        <v>8494</v>
      </c>
      <c r="G1957" t="str">
        <f>VLOOKUP(Sales_Data!$F1957,tbl_Products[],2,FALSE)</f>
        <v>Product_15</v>
      </c>
      <c r="H1957" t="str">
        <f>VLOOKUP(tbl_Sales[[#This Row],[Product_ID]],tbl_Products[],3,0)</f>
        <v>Apparel</v>
      </c>
      <c r="I1957">
        <v>8</v>
      </c>
      <c r="J1957" s="10">
        <f>VLOOKUP(tbl_Sales[[#This Row],[Product_ID]],tbl_Products[],4,0)</f>
        <v>22.93</v>
      </c>
      <c r="K1957" s="6">
        <v>76.52</v>
      </c>
      <c r="L1957" s="6">
        <f>tbl_Sales[[#This Row],[Price_per_Unit]]*tbl_Sales[[#This Row],[Quantity]]</f>
        <v>612.16</v>
      </c>
      <c r="M1957" s="6">
        <f>tbl_Sales[[#This Row],[Cost_per_Unit]]*tbl_Sales[[#This Row],[Quantity]]</f>
        <v>183.44</v>
      </c>
      <c r="N1957" s="6">
        <f>tbl_Sales[[#This Row],[Sales]]-tbl_Sales[[#This Row],[Total_Cost]]</f>
        <v>428.71999999999997</v>
      </c>
    </row>
    <row r="1958" spans="1:14">
      <c r="A1958" t="s">
        <v>1962</v>
      </c>
      <c r="B1958" s="4">
        <v>45002</v>
      </c>
      <c r="C1958" t="s">
        <v>7194</v>
      </c>
      <c r="D1958" t="str">
        <f>VLOOKUP(Sales_Data!$C1958,tbl_Customers[],2,FALSE)</f>
        <v>Customer_1009</v>
      </c>
      <c r="E1958" t="str">
        <f>VLOOKUP(tbl_Sales[[#This Row],[Customer_ID]],tbl_Customers[],5,0)</f>
        <v>West</v>
      </c>
      <c r="F1958" t="s">
        <v>8506</v>
      </c>
      <c r="G1958" t="str">
        <f>VLOOKUP(Sales_Data!$F1958,tbl_Products[],2,FALSE)</f>
        <v>Product_43</v>
      </c>
      <c r="H1958" t="str">
        <f>VLOOKUP(tbl_Sales[[#This Row],[Product_ID]],tbl_Products[],3,0)</f>
        <v>Health</v>
      </c>
      <c r="I1958">
        <v>3</v>
      </c>
      <c r="J1958" s="10">
        <f>VLOOKUP(tbl_Sales[[#This Row],[Product_ID]],tbl_Products[],4,0)</f>
        <v>4.59</v>
      </c>
      <c r="K1958" s="6">
        <v>23.18</v>
      </c>
      <c r="L1958" s="6">
        <f>tbl_Sales[[#This Row],[Price_per_Unit]]*tbl_Sales[[#This Row],[Quantity]]</f>
        <v>69.539999999999992</v>
      </c>
      <c r="M1958" s="6">
        <f>tbl_Sales[[#This Row],[Cost_per_Unit]]*tbl_Sales[[#This Row],[Quantity]]</f>
        <v>13.77</v>
      </c>
      <c r="N1958" s="6">
        <f>tbl_Sales[[#This Row],[Sales]]-tbl_Sales[[#This Row],[Total_Cost]]</f>
        <v>55.769999999999996</v>
      </c>
    </row>
    <row r="1959" spans="1:14">
      <c r="A1959" t="s">
        <v>1963</v>
      </c>
      <c r="B1959" s="4">
        <v>45150</v>
      </c>
      <c r="C1959" t="s">
        <v>8089</v>
      </c>
      <c r="D1959" t="str">
        <f>VLOOKUP(Sales_Data!$C1959,tbl_Customers[],2,FALSE)</f>
        <v>Customer_955</v>
      </c>
      <c r="E1959" t="str">
        <f>VLOOKUP(tbl_Sales[[#This Row],[Customer_ID]],tbl_Customers[],5,0)</f>
        <v>West</v>
      </c>
      <c r="F1959" t="s">
        <v>8544</v>
      </c>
      <c r="G1959" t="str">
        <f>VLOOKUP(Sales_Data!$F1959,tbl_Products[],2,FALSE)</f>
        <v>Product_21</v>
      </c>
      <c r="H1959" t="str">
        <f>VLOOKUP(tbl_Sales[[#This Row],[Product_ID]],tbl_Products[],3,0)</f>
        <v>Toys</v>
      </c>
      <c r="I1959">
        <v>4</v>
      </c>
      <c r="J1959" s="10">
        <f>VLOOKUP(tbl_Sales[[#This Row],[Product_ID]],tbl_Products[],4,0)</f>
        <v>3.13</v>
      </c>
      <c r="K1959" s="6">
        <v>79.989999999999995</v>
      </c>
      <c r="L1959" s="6">
        <f>tbl_Sales[[#This Row],[Price_per_Unit]]*tbl_Sales[[#This Row],[Quantity]]</f>
        <v>319.95999999999998</v>
      </c>
      <c r="M1959" s="6">
        <f>tbl_Sales[[#This Row],[Cost_per_Unit]]*tbl_Sales[[#This Row],[Quantity]]</f>
        <v>12.52</v>
      </c>
      <c r="N1959" s="6">
        <f>tbl_Sales[[#This Row],[Sales]]-tbl_Sales[[#This Row],[Total_Cost]]</f>
        <v>307.44</v>
      </c>
    </row>
    <row r="1960" spans="1:14">
      <c r="A1960" t="s">
        <v>1964</v>
      </c>
      <c r="B1960" s="4">
        <v>44973</v>
      </c>
      <c r="C1960" t="s">
        <v>7039</v>
      </c>
      <c r="D1960" t="str">
        <f>VLOOKUP(Sales_Data!$C1960,tbl_Customers[],2,FALSE)</f>
        <v>Customer_414</v>
      </c>
      <c r="E1960" t="str">
        <f>VLOOKUP(tbl_Sales[[#This Row],[Customer_ID]],tbl_Customers[],5,0)</f>
        <v>South</v>
      </c>
      <c r="F1960" t="s">
        <v>8523</v>
      </c>
      <c r="G1960" t="str">
        <f>VLOOKUP(Sales_Data!$F1960,tbl_Products[],2,FALSE)</f>
        <v>Product_32</v>
      </c>
      <c r="H1960" t="str">
        <f>VLOOKUP(tbl_Sales[[#This Row],[Product_ID]],tbl_Products[],3,0)</f>
        <v>Home Goods</v>
      </c>
      <c r="I1960">
        <v>8</v>
      </c>
      <c r="J1960" s="10">
        <f>VLOOKUP(tbl_Sales[[#This Row],[Product_ID]],tbl_Products[],4,0)</f>
        <v>24.03</v>
      </c>
      <c r="K1960" s="6">
        <v>69.02</v>
      </c>
      <c r="L1960" s="6">
        <f>tbl_Sales[[#This Row],[Price_per_Unit]]*tbl_Sales[[#This Row],[Quantity]]</f>
        <v>552.16</v>
      </c>
      <c r="M1960" s="6">
        <f>tbl_Sales[[#This Row],[Cost_per_Unit]]*tbl_Sales[[#This Row],[Quantity]]</f>
        <v>192.24</v>
      </c>
      <c r="N1960" s="6">
        <f>tbl_Sales[[#This Row],[Sales]]-tbl_Sales[[#This Row],[Total_Cost]]</f>
        <v>359.91999999999996</v>
      </c>
    </row>
    <row r="1961" spans="1:14">
      <c r="A1961" t="s">
        <v>1965</v>
      </c>
      <c r="B1961" s="4">
        <v>45040</v>
      </c>
      <c r="C1961" t="s">
        <v>8119</v>
      </c>
      <c r="D1961" t="str">
        <f>VLOOKUP(Sales_Data!$C1961,tbl_Customers[],2,FALSE)</f>
        <v>Customer_602</v>
      </c>
      <c r="E1961" t="str">
        <f>VLOOKUP(tbl_Sales[[#This Row],[Customer_ID]],tbl_Customers[],5,0)</f>
        <v>East</v>
      </c>
      <c r="F1961" t="s">
        <v>8541</v>
      </c>
      <c r="G1961" t="str">
        <f>VLOOKUP(Sales_Data!$F1961,tbl_Products[],2,FALSE)</f>
        <v>Product_60</v>
      </c>
      <c r="H1961" t="str">
        <f>VLOOKUP(tbl_Sales[[#This Row],[Product_ID]],tbl_Products[],3,0)</f>
        <v>Health</v>
      </c>
      <c r="I1961">
        <v>2</v>
      </c>
      <c r="J1961" s="10">
        <f>VLOOKUP(tbl_Sales[[#This Row],[Product_ID]],tbl_Products[],4,0)</f>
        <v>1.01</v>
      </c>
      <c r="K1961" s="6">
        <v>64.150000000000006</v>
      </c>
      <c r="L1961" s="6">
        <f>tbl_Sales[[#This Row],[Price_per_Unit]]*tbl_Sales[[#This Row],[Quantity]]</f>
        <v>128.30000000000001</v>
      </c>
      <c r="M1961" s="6">
        <f>tbl_Sales[[#This Row],[Cost_per_Unit]]*tbl_Sales[[#This Row],[Quantity]]</f>
        <v>2.02</v>
      </c>
      <c r="N1961" s="6">
        <f>tbl_Sales[[#This Row],[Sales]]-tbl_Sales[[#This Row],[Total_Cost]]</f>
        <v>126.28000000000002</v>
      </c>
    </row>
    <row r="1962" spans="1:14">
      <c r="A1962" t="s">
        <v>1966</v>
      </c>
      <c r="B1962" s="4">
        <v>45157</v>
      </c>
      <c r="C1962" t="s">
        <v>8120</v>
      </c>
      <c r="D1962" t="str">
        <f>VLOOKUP(Sales_Data!$C1962,tbl_Customers[],2,FALSE)</f>
        <v>Customer_1356</v>
      </c>
      <c r="E1962" t="str">
        <f>VLOOKUP(tbl_Sales[[#This Row],[Customer_ID]],tbl_Customers[],5,0)</f>
        <v>North</v>
      </c>
      <c r="F1962" t="s">
        <v>8545</v>
      </c>
      <c r="G1962" t="str">
        <f>VLOOKUP(Sales_Data!$F1962,tbl_Products[],2,FALSE)</f>
        <v>Product_9</v>
      </c>
      <c r="H1962" t="str">
        <f>VLOOKUP(tbl_Sales[[#This Row],[Product_ID]],tbl_Products[],3,0)</f>
        <v>Apparel</v>
      </c>
      <c r="I1962">
        <v>8</v>
      </c>
      <c r="J1962" s="10">
        <f>VLOOKUP(tbl_Sales[[#This Row],[Product_ID]],tbl_Products[],4,0)</f>
        <v>14.27</v>
      </c>
      <c r="K1962" s="6">
        <v>78.84</v>
      </c>
      <c r="L1962" s="6">
        <f>tbl_Sales[[#This Row],[Price_per_Unit]]*tbl_Sales[[#This Row],[Quantity]]</f>
        <v>630.72</v>
      </c>
      <c r="M1962" s="6">
        <f>tbl_Sales[[#This Row],[Cost_per_Unit]]*tbl_Sales[[#This Row],[Quantity]]</f>
        <v>114.16</v>
      </c>
      <c r="N1962" s="6">
        <f>tbl_Sales[[#This Row],[Sales]]-tbl_Sales[[#This Row],[Total_Cost]]</f>
        <v>516.56000000000006</v>
      </c>
    </row>
    <row r="1963" spans="1:14">
      <c r="A1963" t="s">
        <v>1967</v>
      </c>
      <c r="B1963" s="4">
        <v>45105</v>
      </c>
      <c r="C1963" t="s">
        <v>7093</v>
      </c>
      <c r="D1963" t="str">
        <f>VLOOKUP(Sales_Data!$C1963,tbl_Customers[],2,FALSE)</f>
        <v>Customer_1020</v>
      </c>
      <c r="E1963" t="str">
        <f>VLOOKUP(tbl_Sales[[#This Row],[Customer_ID]],tbl_Customers[],5,0)</f>
        <v>North</v>
      </c>
      <c r="F1963" t="s">
        <v>8548</v>
      </c>
      <c r="G1963" t="str">
        <f>VLOOKUP(Sales_Data!$F1963,tbl_Products[],2,FALSE)</f>
        <v>Product_1</v>
      </c>
      <c r="H1963" t="str">
        <f>VLOOKUP(tbl_Sales[[#This Row],[Product_ID]],tbl_Products[],3,0)</f>
        <v>Apparel</v>
      </c>
      <c r="I1963">
        <v>5</v>
      </c>
      <c r="J1963" s="10">
        <f>VLOOKUP(tbl_Sales[[#This Row],[Product_ID]],tbl_Products[],4,0)</f>
        <v>21.45</v>
      </c>
      <c r="K1963" s="6">
        <v>78.08</v>
      </c>
      <c r="L1963" s="6">
        <f>tbl_Sales[[#This Row],[Price_per_Unit]]*tbl_Sales[[#This Row],[Quantity]]</f>
        <v>390.4</v>
      </c>
      <c r="M1963" s="6">
        <f>tbl_Sales[[#This Row],[Cost_per_Unit]]*tbl_Sales[[#This Row],[Quantity]]</f>
        <v>107.25</v>
      </c>
      <c r="N1963" s="6">
        <f>tbl_Sales[[#This Row],[Sales]]-tbl_Sales[[#This Row],[Total_Cost]]</f>
        <v>283.14999999999998</v>
      </c>
    </row>
    <row r="1964" spans="1:14">
      <c r="A1964" t="s">
        <v>1968</v>
      </c>
      <c r="B1964" s="4">
        <v>44940</v>
      </c>
      <c r="C1964" t="s">
        <v>7720</v>
      </c>
      <c r="D1964" t="str">
        <f>VLOOKUP(Sales_Data!$C1964,tbl_Customers[],2,FALSE)</f>
        <v>Customer_1005</v>
      </c>
      <c r="E1964" t="str">
        <f>VLOOKUP(tbl_Sales[[#This Row],[Customer_ID]],tbl_Customers[],5,0)</f>
        <v>South</v>
      </c>
      <c r="F1964" t="s">
        <v>8552</v>
      </c>
      <c r="G1964" t="str">
        <f>VLOOKUP(Sales_Data!$F1964,tbl_Products[],2,FALSE)</f>
        <v>Product_5</v>
      </c>
      <c r="H1964" t="str">
        <f>VLOOKUP(tbl_Sales[[#This Row],[Product_ID]],tbl_Products[],3,0)</f>
        <v>Health</v>
      </c>
      <c r="I1964">
        <v>2</v>
      </c>
      <c r="J1964" s="10">
        <f>VLOOKUP(tbl_Sales[[#This Row],[Product_ID]],tbl_Products[],4,0)</f>
        <v>35.39</v>
      </c>
      <c r="K1964" s="6">
        <v>43.35</v>
      </c>
      <c r="L1964" s="6">
        <f>tbl_Sales[[#This Row],[Price_per_Unit]]*tbl_Sales[[#This Row],[Quantity]]</f>
        <v>86.7</v>
      </c>
      <c r="M1964" s="6">
        <f>tbl_Sales[[#This Row],[Cost_per_Unit]]*tbl_Sales[[#This Row],[Quantity]]</f>
        <v>70.78</v>
      </c>
      <c r="N1964" s="6">
        <f>tbl_Sales[[#This Row],[Sales]]-tbl_Sales[[#This Row],[Total_Cost]]</f>
        <v>15.920000000000002</v>
      </c>
    </row>
    <row r="1965" spans="1:14">
      <c r="A1965" t="s">
        <v>1969</v>
      </c>
      <c r="B1965" s="4">
        <v>45139</v>
      </c>
      <c r="C1965" t="s">
        <v>8121</v>
      </c>
      <c r="D1965" t="str">
        <f>VLOOKUP(Sales_Data!$C1965,tbl_Customers[],2,FALSE)</f>
        <v>Customer_1034</v>
      </c>
      <c r="E1965" t="str">
        <f>VLOOKUP(tbl_Sales[[#This Row],[Customer_ID]],tbl_Customers[],5,0)</f>
        <v>East</v>
      </c>
      <c r="F1965" t="s">
        <v>8519</v>
      </c>
      <c r="G1965" t="str">
        <f>VLOOKUP(Sales_Data!$F1965,tbl_Products[],2,FALSE)</f>
        <v>Product_53</v>
      </c>
      <c r="H1965" t="str">
        <f>VLOOKUP(tbl_Sales[[#This Row],[Product_ID]],tbl_Products[],3,0)</f>
        <v>Electronics</v>
      </c>
      <c r="I1965">
        <v>1</v>
      </c>
      <c r="J1965" s="10">
        <f>VLOOKUP(tbl_Sales[[#This Row],[Product_ID]],tbl_Products[],4,0)</f>
        <v>21.34</v>
      </c>
      <c r="K1965" s="6">
        <v>29.93</v>
      </c>
      <c r="L1965" s="6">
        <f>tbl_Sales[[#This Row],[Price_per_Unit]]*tbl_Sales[[#This Row],[Quantity]]</f>
        <v>29.93</v>
      </c>
      <c r="M1965" s="6">
        <f>tbl_Sales[[#This Row],[Cost_per_Unit]]*tbl_Sales[[#This Row],[Quantity]]</f>
        <v>21.34</v>
      </c>
      <c r="N1965" s="6">
        <f>tbl_Sales[[#This Row],[Sales]]-tbl_Sales[[#This Row],[Total_Cost]]</f>
        <v>8.59</v>
      </c>
    </row>
    <row r="1966" spans="1:14">
      <c r="A1966" t="s">
        <v>1970</v>
      </c>
      <c r="B1966" s="4">
        <v>44954</v>
      </c>
      <c r="C1966" t="s">
        <v>7609</v>
      </c>
      <c r="D1966" t="str">
        <f>VLOOKUP(Sales_Data!$C1966,tbl_Customers[],2,FALSE)</f>
        <v>Customer_536</v>
      </c>
      <c r="E1966" t="str">
        <f>VLOOKUP(tbl_Sales[[#This Row],[Customer_ID]],tbl_Customers[],5,0)</f>
        <v>South</v>
      </c>
      <c r="F1966" t="s">
        <v>8516</v>
      </c>
      <c r="G1966" t="str">
        <f>VLOOKUP(Sales_Data!$F1966,tbl_Products[],2,FALSE)</f>
        <v>Product_67</v>
      </c>
      <c r="H1966" t="str">
        <f>VLOOKUP(tbl_Sales[[#This Row],[Product_ID]],tbl_Products[],3,0)</f>
        <v>Toys</v>
      </c>
      <c r="I1966">
        <v>7</v>
      </c>
      <c r="J1966" s="10">
        <f>VLOOKUP(tbl_Sales[[#This Row],[Product_ID]],tbl_Products[],4,0)</f>
        <v>13.68</v>
      </c>
      <c r="K1966" s="6">
        <v>56.13</v>
      </c>
      <c r="L1966" s="6">
        <f>tbl_Sales[[#This Row],[Price_per_Unit]]*tbl_Sales[[#This Row],[Quantity]]</f>
        <v>392.91</v>
      </c>
      <c r="M1966" s="6">
        <f>tbl_Sales[[#This Row],[Cost_per_Unit]]*tbl_Sales[[#This Row],[Quantity]]</f>
        <v>95.759999999999991</v>
      </c>
      <c r="N1966" s="6">
        <f>tbl_Sales[[#This Row],[Sales]]-tbl_Sales[[#This Row],[Total_Cost]]</f>
        <v>297.15000000000003</v>
      </c>
    </row>
    <row r="1967" spans="1:14">
      <c r="A1967" t="s">
        <v>1971</v>
      </c>
      <c r="B1967" s="4">
        <v>45129</v>
      </c>
      <c r="C1967" t="s">
        <v>7902</v>
      </c>
      <c r="D1967" t="str">
        <f>VLOOKUP(Sales_Data!$C1967,tbl_Customers[],2,FALSE)</f>
        <v>Customer_1111</v>
      </c>
      <c r="E1967" t="str">
        <f>VLOOKUP(tbl_Sales[[#This Row],[Customer_ID]],tbl_Customers[],5,0)</f>
        <v>North</v>
      </c>
      <c r="F1967" t="s">
        <v>8493</v>
      </c>
      <c r="G1967" t="str">
        <f>VLOOKUP(Sales_Data!$F1967,tbl_Products[],2,FALSE)</f>
        <v>Product_61</v>
      </c>
      <c r="H1967" t="str">
        <f>VLOOKUP(tbl_Sales[[#This Row],[Product_ID]],tbl_Products[],3,0)</f>
        <v>Health</v>
      </c>
      <c r="I1967">
        <v>2</v>
      </c>
      <c r="J1967" s="10">
        <f>VLOOKUP(tbl_Sales[[#This Row],[Product_ID]],tbl_Products[],4,0)</f>
        <v>47.78</v>
      </c>
      <c r="K1967" s="6">
        <v>25.8</v>
      </c>
      <c r="L1967" s="6">
        <f>tbl_Sales[[#This Row],[Price_per_Unit]]*tbl_Sales[[#This Row],[Quantity]]</f>
        <v>51.6</v>
      </c>
      <c r="M1967" s="6">
        <f>tbl_Sales[[#This Row],[Cost_per_Unit]]*tbl_Sales[[#This Row],[Quantity]]</f>
        <v>95.56</v>
      </c>
      <c r="N1967" s="6">
        <f>tbl_Sales[[#This Row],[Sales]]-tbl_Sales[[#This Row],[Total_Cost]]</f>
        <v>-43.96</v>
      </c>
    </row>
    <row r="1968" spans="1:14">
      <c r="A1968" t="s">
        <v>1972</v>
      </c>
      <c r="B1968" s="4">
        <v>45184</v>
      </c>
      <c r="C1968" t="s">
        <v>7568</v>
      </c>
      <c r="D1968" t="str">
        <f>VLOOKUP(Sales_Data!$C1968,tbl_Customers[],2,FALSE)</f>
        <v>Customer_704</v>
      </c>
      <c r="E1968" t="str">
        <f>VLOOKUP(tbl_Sales[[#This Row],[Customer_ID]],tbl_Customers[],5,0)</f>
        <v>South</v>
      </c>
      <c r="F1968" t="s">
        <v>8553</v>
      </c>
      <c r="G1968" t="str">
        <f>VLOOKUP(Sales_Data!$F1968,tbl_Products[],2,FALSE)</f>
        <v>Product_50</v>
      </c>
      <c r="H1968" t="str">
        <f>VLOOKUP(tbl_Sales[[#This Row],[Product_ID]],tbl_Products[],3,0)</f>
        <v>Apparel</v>
      </c>
      <c r="I1968">
        <v>8</v>
      </c>
      <c r="J1968" s="10">
        <f>VLOOKUP(tbl_Sales[[#This Row],[Product_ID]],tbl_Products[],4,0)</f>
        <v>42.74</v>
      </c>
      <c r="K1968" s="6">
        <v>95.16</v>
      </c>
      <c r="L1968" s="6">
        <f>tbl_Sales[[#This Row],[Price_per_Unit]]*tbl_Sales[[#This Row],[Quantity]]</f>
        <v>761.28</v>
      </c>
      <c r="M1968" s="6">
        <f>tbl_Sales[[#This Row],[Cost_per_Unit]]*tbl_Sales[[#This Row],[Quantity]]</f>
        <v>341.92</v>
      </c>
      <c r="N1968" s="6">
        <f>tbl_Sales[[#This Row],[Sales]]-tbl_Sales[[#This Row],[Total_Cost]]</f>
        <v>419.35999999999996</v>
      </c>
    </row>
    <row r="1969" spans="1:14">
      <c r="A1969" t="s">
        <v>1973</v>
      </c>
      <c r="B1969" s="4">
        <v>45118</v>
      </c>
      <c r="C1969" t="s">
        <v>7360</v>
      </c>
      <c r="D1969" t="str">
        <f>VLOOKUP(Sales_Data!$C1969,tbl_Customers[],2,FALSE)</f>
        <v>Customer_1108</v>
      </c>
      <c r="E1969" t="str">
        <f>VLOOKUP(tbl_Sales[[#This Row],[Customer_ID]],tbl_Customers[],5,0)</f>
        <v>West</v>
      </c>
      <c r="F1969" t="s">
        <v>8566</v>
      </c>
      <c r="G1969" t="str">
        <f>VLOOKUP(Sales_Data!$F1969,tbl_Products[],2,FALSE)</f>
        <v>Product_10</v>
      </c>
      <c r="H1969" t="str">
        <f>VLOOKUP(tbl_Sales[[#This Row],[Product_ID]],tbl_Products[],3,0)</f>
        <v>Apparel</v>
      </c>
      <c r="I1969">
        <v>6</v>
      </c>
      <c r="J1969" s="10">
        <f>VLOOKUP(tbl_Sales[[#This Row],[Product_ID]],tbl_Products[],4,0)</f>
        <v>14.95</v>
      </c>
      <c r="K1969" s="6">
        <v>70.48</v>
      </c>
      <c r="L1969" s="6">
        <f>tbl_Sales[[#This Row],[Price_per_Unit]]*tbl_Sales[[#This Row],[Quantity]]</f>
        <v>422.88</v>
      </c>
      <c r="M1969" s="6">
        <f>tbl_Sales[[#This Row],[Cost_per_Unit]]*tbl_Sales[[#This Row],[Quantity]]</f>
        <v>89.699999999999989</v>
      </c>
      <c r="N1969" s="6">
        <f>tbl_Sales[[#This Row],[Sales]]-tbl_Sales[[#This Row],[Total_Cost]]</f>
        <v>333.18</v>
      </c>
    </row>
    <row r="1970" spans="1:14">
      <c r="A1970" t="s">
        <v>1974</v>
      </c>
      <c r="B1970" s="4">
        <v>45047</v>
      </c>
      <c r="C1970" t="s">
        <v>7028</v>
      </c>
      <c r="D1970" t="str">
        <f>VLOOKUP(Sales_Data!$C1970,tbl_Customers[],2,FALSE)</f>
        <v>Customer_1120</v>
      </c>
      <c r="E1970" t="str">
        <f>VLOOKUP(tbl_Sales[[#This Row],[Customer_ID]],tbl_Customers[],5,0)</f>
        <v>North</v>
      </c>
      <c r="F1970" t="s">
        <v>8535</v>
      </c>
      <c r="G1970" t="str">
        <f>VLOOKUP(Sales_Data!$F1970,tbl_Products[],2,FALSE)</f>
        <v>Product_54</v>
      </c>
      <c r="H1970" t="str">
        <f>VLOOKUP(tbl_Sales[[#This Row],[Product_ID]],tbl_Products[],3,0)</f>
        <v>Apparel</v>
      </c>
      <c r="I1970">
        <v>6</v>
      </c>
      <c r="J1970" s="10">
        <f>VLOOKUP(tbl_Sales[[#This Row],[Product_ID]],tbl_Products[],4,0)</f>
        <v>1.35</v>
      </c>
      <c r="K1970" s="6">
        <v>56.87</v>
      </c>
      <c r="L1970" s="6">
        <f>tbl_Sales[[#This Row],[Price_per_Unit]]*tbl_Sales[[#This Row],[Quantity]]</f>
        <v>341.21999999999997</v>
      </c>
      <c r="M1970" s="6">
        <f>tbl_Sales[[#This Row],[Cost_per_Unit]]*tbl_Sales[[#This Row],[Quantity]]</f>
        <v>8.1000000000000014</v>
      </c>
      <c r="N1970" s="6">
        <f>tbl_Sales[[#This Row],[Sales]]-tbl_Sales[[#This Row],[Total_Cost]]</f>
        <v>333.11999999999995</v>
      </c>
    </row>
    <row r="1971" spans="1:14">
      <c r="A1971" t="s">
        <v>1975</v>
      </c>
      <c r="B1971" s="4">
        <v>45124</v>
      </c>
      <c r="C1971" t="s">
        <v>8122</v>
      </c>
      <c r="D1971" t="str">
        <f>VLOOKUP(Sales_Data!$C1971,tbl_Customers[],2,FALSE)</f>
        <v>Customer_37</v>
      </c>
      <c r="E1971" t="str">
        <f>VLOOKUP(tbl_Sales[[#This Row],[Customer_ID]],tbl_Customers[],5,0)</f>
        <v>North</v>
      </c>
      <c r="F1971" t="s">
        <v>8533</v>
      </c>
      <c r="G1971" t="str">
        <f>VLOOKUP(Sales_Data!$F1971,tbl_Products[],2,FALSE)</f>
        <v>Product_34</v>
      </c>
      <c r="H1971" t="str">
        <f>VLOOKUP(tbl_Sales[[#This Row],[Product_ID]],tbl_Products[],3,0)</f>
        <v>Electronics</v>
      </c>
      <c r="I1971">
        <v>7</v>
      </c>
      <c r="J1971" s="10">
        <f>VLOOKUP(tbl_Sales[[#This Row],[Product_ID]],tbl_Products[],4,0)</f>
        <v>21.9</v>
      </c>
      <c r="K1971" s="6">
        <v>23.92</v>
      </c>
      <c r="L1971" s="6">
        <f>tbl_Sales[[#This Row],[Price_per_Unit]]*tbl_Sales[[#This Row],[Quantity]]</f>
        <v>167.44</v>
      </c>
      <c r="M1971" s="6">
        <f>tbl_Sales[[#This Row],[Cost_per_Unit]]*tbl_Sales[[#This Row],[Quantity]]</f>
        <v>153.29999999999998</v>
      </c>
      <c r="N1971" s="6">
        <f>tbl_Sales[[#This Row],[Sales]]-tbl_Sales[[#This Row],[Total_Cost]]</f>
        <v>14.140000000000015</v>
      </c>
    </row>
    <row r="1972" spans="1:14">
      <c r="A1972" t="s">
        <v>1976</v>
      </c>
      <c r="B1972" s="4">
        <v>44968</v>
      </c>
      <c r="C1972" t="s">
        <v>7280</v>
      </c>
      <c r="D1972" t="str">
        <f>VLOOKUP(Sales_Data!$C1972,tbl_Customers[],2,FALSE)</f>
        <v>Customer_65</v>
      </c>
      <c r="E1972" t="str">
        <f>VLOOKUP(tbl_Sales[[#This Row],[Customer_ID]],tbl_Customers[],5,0)</f>
        <v>North</v>
      </c>
      <c r="F1972" t="s">
        <v>8567</v>
      </c>
      <c r="G1972" t="str">
        <f>VLOOKUP(Sales_Data!$F1972,tbl_Products[],2,FALSE)</f>
        <v>Product_69</v>
      </c>
      <c r="H1972" t="str">
        <f>VLOOKUP(tbl_Sales[[#This Row],[Product_ID]],tbl_Products[],3,0)</f>
        <v>Home Goods</v>
      </c>
      <c r="I1972">
        <v>7</v>
      </c>
      <c r="J1972" s="10">
        <f>VLOOKUP(tbl_Sales[[#This Row],[Product_ID]],tbl_Products[],4,0)</f>
        <v>8.86</v>
      </c>
      <c r="K1972" s="6">
        <v>18.510000000000002</v>
      </c>
      <c r="L1972" s="6">
        <f>tbl_Sales[[#This Row],[Price_per_Unit]]*tbl_Sales[[#This Row],[Quantity]]</f>
        <v>129.57000000000002</v>
      </c>
      <c r="M1972" s="6">
        <f>tbl_Sales[[#This Row],[Cost_per_Unit]]*tbl_Sales[[#This Row],[Quantity]]</f>
        <v>62.019999999999996</v>
      </c>
      <c r="N1972" s="6">
        <f>tbl_Sales[[#This Row],[Sales]]-tbl_Sales[[#This Row],[Total_Cost]]</f>
        <v>67.550000000000026</v>
      </c>
    </row>
    <row r="1973" spans="1:14">
      <c r="A1973" t="s">
        <v>1977</v>
      </c>
      <c r="B1973" s="4">
        <v>45118</v>
      </c>
      <c r="C1973" t="s">
        <v>8123</v>
      </c>
      <c r="D1973" t="str">
        <f>VLOOKUP(Sales_Data!$C1973,tbl_Customers[],2,FALSE)</f>
        <v>Customer_882</v>
      </c>
      <c r="E1973" t="str">
        <f>VLOOKUP(tbl_Sales[[#This Row],[Customer_ID]],tbl_Customers[],5,0)</f>
        <v>North</v>
      </c>
      <c r="F1973" t="s">
        <v>8539</v>
      </c>
      <c r="G1973" t="str">
        <f>VLOOKUP(Sales_Data!$F1973,tbl_Products[],2,FALSE)</f>
        <v>Product_16</v>
      </c>
      <c r="H1973" t="str">
        <f>VLOOKUP(tbl_Sales[[#This Row],[Product_ID]],tbl_Products[],3,0)</f>
        <v>Home Goods</v>
      </c>
      <c r="I1973">
        <v>1</v>
      </c>
      <c r="J1973" s="10">
        <f>VLOOKUP(tbl_Sales[[#This Row],[Product_ID]],tbl_Products[],4,0)</f>
        <v>15.25</v>
      </c>
      <c r="K1973" s="6">
        <v>34.15</v>
      </c>
      <c r="L1973" s="6">
        <f>tbl_Sales[[#This Row],[Price_per_Unit]]*tbl_Sales[[#This Row],[Quantity]]</f>
        <v>34.15</v>
      </c>
      <c r="M1973" s="6">
        <f>tbl_Sales[[#This Row],[Cost_per_Unit]]*tbl_Sales[[#This Row],[Quantity]]</f>
        <v>15.25</v>
      </c>
      <c r="N1973" s="6">
        <f>tbl_Sales[[#This Row],[Sales]]-tbl_Sales[[#This Row],[Total_Cost]]</f>
        <v>18.899999999999999</v>
      </c>
    </row>
    <row r="1974" spans="1:14">
      <c r="A1974" t="s">
        <v>1978</v>
      </c>
      <c r="B1974" s="4">
        <v>45041</v>
      </c>
      <c r="C1974" t="s">
        <v>8068</v>
      </c>
      <c r="D1974" t="str">
        <f>VLOOKUP(Sales_Data!$C1974,tbl_Customers[],2,FALSE)</f>
        <v>Customer_244</v>
      </c>
      <c r="E1974" t="str">
        <f>VLOOKUP(tbl_Sales[[#This Row],[Customer_ID]],tbl_Customers[],5,0)</f>
        <v>South</v>
      </c>
      <c r="F1974" t="s">
        <v>8567</v>
      </c>
      <c r="G1974" t="str">
        <f>VLOOKUP(Sales_Data!$F1974,tbl_Products[],2,FALSE)</f>
        <v>Product_69</v>
      </c>
      <c r="H1974" t="str">
        <f>VLOOKUP(tbl_Sales[[#This Row],[Product_ID]],tbl_Products[],3,0)</f>
        <v>Home Goods</v>
      </c>
      <c r="I1974">
        <v>7</v>
      </c>
      <c r="J1974" s="10">
        <f>VLOOKUP(tbl_Sales[[#This Row],[Product_ID]],tbl_Products[],4,0)</f>
        <v>8.86</v>
      </c>
      <c r="K1974" s="6">
        <v>42.2</v>
      </c>
      <c r="L1974" s="6">
        <f>tbl_Sales[[#This Row],[Price_per_Unit]]*tbl_Sales[[#This Row],[Quantity]]</f>
        <v>295.40000000000003</v>
      </c>
      <c r="M1974" s="6">
        <f>tbl_Sales[[#This Row],[Cost_per_Unit]]*tbl_Sales[[#This Row],[Quantity]]</f>
        <v>62.019999999999996</v>
      </c>
      <c r="N1974" s="6">
        <f>tbl_Sales[[#This Row],[Sales]]-tbl_Sales[[#This Row],[Total_Cost]]</f>
        <v>233.38000000000005</v>
      </c>
    </row>
    <row r="1975" spans="1:14">
      <c r="A1975" t="s">
        <v>1979</v>
      </c>
      <c r="B1975" s="4">
        <v>44941</v>
      </c>
      <c r="C1975" t="s">
        <v>7365</v>
      </c>
      <c r="D1975" t="str">
        <f>VLOOKUP(Sales_Data!$C1975,tbl_Customers[],2,FALSE)</f>
        <v>Customer_786</v>
      </c>
      <c r="E1975" t="str">
        <f>VLOOKUP(tbl_Sales[[#This Row],[Customer_ID]],tbl_Customers[],5,0)</f>
        <v>West</v>
      </c>
      <c r="F1975" t="s">
        <v>8522</v>
      </c>
      <c r="G1975" t="str">
        <f>VLOOKUP(Sales_Data!$F1975,tbl_Products[],2,FALSE)</f>
        <v>Product_4</v>
      </c>
      <c r="H1975" t="str">
        <f>VLOOKUP(tbl_Sales[[#This Row],[Product_ID]],tbl_Products[],3,0)</f>
        <v>Toys</v>
      </c>
      <c r="I1975">
        <v>6</v>
      </c>
      <c r="J1975" s="10">
        <f>VLOOKUP(tbl_Sales[[#This Row],[Product_ID]],tbl_Products[],4,0)</f>
        <v>14.75</v>
      </c>
      <c r="K1975" s="6">
        <v>36.74</v>
      </c>
      <c r="L1975" s="6">
        <f>tbl_Sales[[#This Row],[Price_per_Unit]]*tbl_Sales[[#This Row],[Quantity]]</f>
        <v>220.44</v>
      </c>
      <c r="M1975" s="6">
        <f>tbl_Sales[[#This Row],[Cost_per_Unit]]*tbl_Sales[[#This Row],[Quantity]]</f>
        <v>88.5</v>
      </c>
      <c r="N1975" s="6">
        <f>tbl_Sales[[#This Row],[Sales]]-tbl_Sales[[#This Row],[Total_Cost]]</f>
        <v>131.94</v>
      </c>
    </row>
    <row r="1976" spans="1:14">
      <c r="A1976" t="s">
        <v>1980</v>
      </c>
      <c r="B1976" s="4">
        <v>45090</v>
      </c>
      <c r="C1976" t="s">
        <v>7530</v>
      </c>
      <c r="D1976" t="str">
        <f>VLOOKUP(Sales_Data!$C1976,tbl_Customers[],2,FALSE)</f>
        <v>Customer_922</v>
      </c>
      <c r="E1976" t="str">
        <f>VLOOKUP(tbl_Sales[[#This Row],[Customer_ID]],tbl_Customers[],5,0)</f>
        <v>South</v>
      </c>
      <c r="F1976" t="s">
        <v>8559</v>
      </c>
      <c r="G1976" t="str">
        <f>VLOOKUP(Sales_Data!$F1976,tbl_Products[],2,FALSE)</f>
        <v>Product_57</v>
      </c>
      <c r="H1976" t="str">
        <f>VLOOKUP(tbl_Sales[[#This Row],[Product_ID]],tbl_Products[],3,0)</f>
        <v>Toys</v>
      </c>
      <c r="I1976">
        <v>7</v>
      </c>
      <c r="J1976" s="10">
        <f>VLOOKUP(tbl_Sales[[#This Row],[Product_ID]],tbl_Products[],4,0)</f>
        <v>31.85</v>
      </c>
      <c r="K1976" s="6">
        <v>79.86</v>
      </c>
      <c r="L1976" s="6">
        <f>tbl_Sales[[#This Row],[Price_per_Unit]]*tbl_Sales[[#This Row],[Quantity]]</f>
        <v>559.02</v>
      </c>
      <c r="M1976" s="6">
        <f>tbl_Sales[[#This Row],[Cost_per_Unit]]*tbl_Sales[[#This Row],[Quantity]]</f>
        <v>222.95000000000002</v>
      </c>
      <c r="N1976" s="6">
        <f>tbl_Sales[[#This Row],[Sales]]-tbl_Sales[[#This Row],[Total_Cost]]</f>
        <v>336.06999999999994</v>
      </c>
    </row>
    <row r="1977" spans="1:14">
      <c r="A1977" t="s">
        <v>1981</v>
      </c>
      <c r="B1977" s="4">
        <v>44977</v>
      </c>
      <c r="C1977" t="s">
        <v>7278</v>
      </c>
      <c r="D1977" t="str">
        <f>VLOOKUP(Sales_Data!$C1977,tbl_Customers[],2,FALSE)</f>
        <v>Customer_645</v>
      </c>
      <c r="E1977" t="str">
        <f>VLOOKUP(tbl_Sales[[#This Row],[Customer_ID]],tbl_Customers[],5,0)</f>
        <v>West</v>
      </c>
      <c r="F1977" t="s">
        <v>8517</v>
      </c>
      <c r="G1977" t="str">
        <f>VLOOKUP(Sales_Data!$F1977,tbl_Products[],2,FALSE)</f>
        <v>Product_62</v>
      </c>
      <c r="H1977" t="str">
        <f>VLOOKUP(tbl_Sales[[#This Row],[Product_ID]],tbl_Products[],3,0)</f>
        <v>Health</v>
      </c>
      <c r="I1977">
        <v>5</v>
      </c>
      <c r="J1977" s="10">
        <f>VLOOKUP(tbl_Sales[[#This Row],[Product_ID]],tbl_Products[],4,0)</f>
        <v>24.52</v>
      </c>
      <c r="K1977" s="6">
        <v>92.64</v>
      </c>
      <c r="L1977" s="6">
        <f>tbl_Sales[[#This Row],[Price_per_Unit]]*tbl_Sales[[#This Row],[Quantity]]</f>
        <v>463.2</v>
      </c>
      <c r="M1977" s="6">
        <f>tbl_Sales[[#This Row],[Cost_per_Unit]]*tbl_Sales[[#This Row],[Quantity]]</f>
        <v>122.6</v>
      </c>
      <c r="N1977" s="6">
        <f>tbl_Sales[[#This Row],[Sales]]-tbl_Sales[[#This Row],[Total_Cost]]</f>
        <v>340.6</v>
      </c>
    </row>
    <row r="1978" spans="1:14">
      <c r="A1978" t="s">
        <v>1982</v>
      </c>
      <c r="B1978" s="4">
        <v>45259</v>
      </c>
      <c r="C1978" t="s">
        <v>7798</v>
      </c>
      <c r="D1978" t="str">
        <f>VLOOKUP(Sales_Data!$C1978,tbl_Customers[],2,FALSE)</f>
        <v>Customer_771</v>
      </c>
      <c r="E1978" t="str">
        <f>VLOOKUP(tbl_Sales[[#This Row],[Customer_ID]],tbl_Customers[],5,0)</f>
        <v>East</v>
      </c>
      <c r="F1978" t="s">
        <v>8564</v>
      </c>
      <c r="G1978" t="str">
        <f>VLOOKUP(Sales_Data!$F1978,tbl_Products[],2,FALSE)</f>
        <v>Product_8</v>
      </c>
      <c r="H1978" t="str">
        <f>VLOOKUP(tbl_Sales[[#This Row],[Product_ID]],tbl_Products[],3,0)</f>
        <v>Electronics</v>
      </c>
      <c r="I1978">
        <v>6</v>
      </c>
      <c r="J1978" s="10">
        <f>VLOOKUP(tbl_Sales[[#This Row],[Product_ID]],tbl_Products[],4,0)</f>
        <v>22.03</v>
      </c>
      <c r="K1978" s="6">
        <v>28.3</v>
      </c>
      <c r="L1978" s="6">
        <f>tbl_Sales[[#This Row],[Price_per_Unit]]*tbl_Sales[[#This Row],[Quantity]]</f>
        <v>169.8</v>
      </c>
      <c r="M1978" s="6">
        <f>tbl_Sales[[#This Row],[Cost_per_Unit]]*tbl_Sales[[#This Row],[Quantity]]</f>
        <v>132.18</v>
      </c>
      <c r="N1978" s="6">
        <f>tbl_Sales[[#This Row],[Sales]]-tbl_Sales[[#This Row],[Total_Cost]]</f>
        <v>37.620000000000005</v>
      </c>
    </row>
    <row r="1979" spans="1:14">
      <c r="A1979" t="s">
        <v>1983</v>
      </c>
      <c r="B1979" s="4">
        <v>45098</v>
      </c>
      <c r="C1979" t="s">
        <v>8003</v>
      </c>
      <c r="D1979" t="str">
        <f>VLOOKUP(Sales_Data!$C1979,tbl_Customers[],2,FALSE)</f>
        <v>Customer_907</v>
      </c>
      <c r="E1979" t="str">
        <f>VLOOKUP(tbl_Sales[[#This Row],[Customer_ID]],tbl_Customers[],5,0)</f>
        <v>South</v>
      </c>
      <c r="F1979" t="s">
        <v>8498</v>
      </c>
      <c r="G1979" t="str">
        <f>VLOOKUP(Sales_Data!$F1979,tbl_Products[],2,FALSE)</f>
        <v>Product_38</v>
      </c>
      <c r="H1979" t="str">
        <f>VLOOKUP(tbl_Sales[[#This Row],[Product_ID]],tbl_Products[],3,0)</f>
        <v>Toys</v>
      </c>
      <c r="I1979">
        <v>4</v>
      </c>
      <c r="J1979" s="10">
        <f>VLOOKUP(tbl_Sales[[#This Row],[Product_ID]],tbl_Products[],4,0)</f>
        <v>35.82</v>
      </c>
      <c r="K1979" s="6">
        <v>59.65</v>
      </c>
      <c r="L1979" s="6">
        <f>tbl_Sales[[#This Row],[Price_per_Unit]]*tbl_Sales[[#This Row],[Quantity]]</f>
        <v>238.6</v>
      </c>
      <c r="M1979" s="6">
        <f>tbl_Sales[[#This Row],[Cost_per_Unit]]*tbl_Sales[[#This Row],[Quantity]]</f>
        <v>143.28</v>
      </c>
      <c r="N1979" s="6">
        <f>tbl_Sales[[#This Row],[Sales]]-tbl_Sales[[#This Row],[Total_Cost]]</f>
        <v>95.32</v>
      </c>
    </row>
    <row r="1980" spans="1:14">
      <c r="A1980" t="s">
        <v>1984</v>
      </c>
      <c r="B1980" s="4">
        <v>45001</v>
      </c>
      <c r="C1980" t="s">
        <v>7735</v>
      </c>
      <c r="D1980" t="str">
        <f>VLOOKUP(Sales_Data!$C1980,tbl_Customers[],2,FALSE)</f>
        <v>Customer_942</v>
      </c>
      <c r="E1980" t="str">
        <f>VLOOKUP(tbl_Sales[[#This Row],[Customer_ID]],tbl_Customers[],5,0)</f>
        <v>North</v>
      </c>
      <c r="F1980" t="s">
        <v>8534</v>
      </c>
      <c r="G1980" t="str">
        <f>VLOOKUP(Sales_Data!$F1980,tbl_Products[],2,FALSE)</f>
        <v>Product_51</v>
      </c>
      <c r="H1980" t="str">
        <f>VLOOKUP(tbl_Sales[[#This Row],[Product_ID]],tbl_Products[],3,0)</f>
        <v>Electronics</v>
      </c>
      <c r="I1980">
        <v>2</v>
      </c>
      <c r="J1980" s="10">
        <f>VLOOKUP(tbl_Sales[[#This Row],[Product_ID]],tbl_Products[],4,0)</f>
        <v>45.1</v>
      </c>
      <c r="K1980" s="6">
        <v>26.47</v>
      </c>
      <c r="L1980" s="6">
        <f>tbl_Sales[[#This Row],[Price_per_Unit]]*tbl_Sales[[#This Row],[Quantity]]</f>
        <v>52.94</v>
      </c>
      <c r="M1980" s="6">
        <f>tbl_Sales[[#This Row],[Cost_per_Unit]]*tbl_Sales[[#This Row],[Quantity]]</f>
        <v>90.2</v>
      </c>
      <c r="N1980" s="6">
        <f>tbl_Sales[[#This Row],[Sales]]-tbl_Sales[[#This Row],[Total_Cost]]</f>
        <v>-37.260000000000005</v>
      </c>
    </row>
    <row r="1981" spans="1:14">
      <c r="A1981" t="s">
        <v>1985</v>
      </c>
      <c r="B1981" s="4">
        <v>44997</v>
      </c>
      <c r="C1981" t="s">
        <v>7147</v>
      </c>
      <c r="D1981" t="str">
        <f>VLOOKUP(Sales_Data!$C1981,tbl_Customers[],2,FALSE)</f>
        <v>Customer_74</v>
      </c>
      <c r="E1981" t="str">
        <f>VLOOKUP(tbl_Sales[[#This Row],[Customer_ID]],tbl_Customers[],5,0)</f>
        <v>North</v>
      </c>
      <c r="F1981" t="s">
        <v>8495</v>
      </c>
      <c r="G1981" t="str">
        <f>VLOOKUP(Sales_Data!$F1981,tbl_Products[],2,FALSE)</f>
        <v>Product_6</v>
      </c>
      <c r="H1981" t="str">
        <f>VLOOKUP(tbl_Sales[[#This Row],[Product_ID]],tbl_Products[],3,0)</f>
        <v>Apparel</v>
      </c>
      <c r="I1981">
        <v>7</v>
      </c>
      <c r="J1981" s="10">
        <f>VLOOKUP(tbl_Sales[[#This Row],[Product_ID]],tbl_Products[],4,0)</f>
        <v>33.65</v>
      </c>
      <c r="K1981" s="6">
        <v>94.28</v>
      </c>
      <c r="L1981" s="6">
        <f>tbl_Sales[[#This Row],[Price_per_Unit]]*tbl_Sales[[#This Row],[Quantity]]</f>
        <v>659.96</v>
      </c>
      <c r="M1981" s="6">
        <f>tbl_Sales[[#This Row],[Cost_per_Unit]]*tbl_Sales[[#This Row],[Quantity]]</f>
        <v>235.54999999999998</v>
      </c>
      <c r="N1981" s="6">
        <f>tbl_Sales[[#This Row],[Sales]]-tbl_Sales[[#This Row],[Total_Cost]]</f>
        <v>424.41000000000008</v>
      </c>
    </row>
    <row r="1982" spans="1:14">
      <c r="A1982" t="s">
        <v>1986</v>
      </c>
      <c r="B1982" s="4">
        <v>44946</v>
      </c>
      <c r="C1982" t="s">
        <v>7613</v>
      </c>
      <c r="D1982" t="str">
        <f>VLOOKUP(Sales_Data!$C1982,tbl_Customers[],2,FALSE)</f>
        <v>Customer_68</v>
      </c>
      <c r="E1982" t="str">
        <f>VLOOKUP(tbl_Sales[[#This Row],[Customer_ID]],tbl_Customers[],5,0)</f>
        <v>East</v>
      </c>
      <c r="F1982" t="s">
        <v>8512</v>
      </c>
      <c r="G1982" t="str">
        <f>VLOOKUP(Sales_Data!$F1982,tbl_Products[],2,FALSE)</f>
        <v>Product_47</v>
      </c>
      <c r="H1982" t="str">
        <f>VLOOKUP(tbl_Sales[[#This Row],[Product_ID]],tbl_Products[],3,0)</f>
        <v>Home Goods</v>
      </c>
      <c r="I1982">
        <v>5</v>
      </c>
      <c r="J1982" s="10">
        <f>VLOOKUP(tbl_Sales[[#This Row],[Product_ID]],tbl_Products[],4,0)</f>
        <v>22.66</v>
      </c>
      <c r="K1982" s="6">
        <v>53.92</v>
      </c>
      <c r="L1982" s="6">
        <f>tbl_Sales[[#This Row],[Price_per_Unit]]*tbl_Sales[[#This Row],[Quantity]]</f>
        <v>269.60000000000002</v>
      </c>
      <c r="M1982" s="6">
        <f>tbl_Sales[[#This Row],[Cost_per_Unit]]*tbl_Sales[[#This Row],[Quantity]]</f>
        <v>113.3</v>
      </c>
      <c r="N1982" s="6">
        <f>tbl_Sales[[#This Row],[Sales]]-tbl_Sales[[#This Row],[Total_Cost]]</f>
        <v>156.30000000000001</v>
      </c>
    </row>
    <row r="1983" spans="1:14">
      <c r="A1983" t="s">
        <v>1987</v>
      </c>
      <c r="B1983" s="4">
        <v>45073</v>
      </c>
      <c r="C1983" t="s">
        <v>8124</v>
      </c>
      <c r="D1983" t="str">
        <f>VLOOKUP(Sales_Data!$C1983,tbl_Customers[],2,FALSE)</f>
        <v>Customer_363</v>
      </c>
      <c r="E1983" t="str">
        <f>VLOOKUP(tbl_Sales[[#This Row],[Customer_ID]],tbl_Customers[],5,0)</f>
        <v>North</v>
      </c>
      <c r="F1983" t="s">
        <v>8555</v>
      </c>
      <c r="G1983" t="str">
        <f>VLOOKUP(Sales_Data!$F1983,tbl_Products[],2,FALSE)</f>
        <v>Product_52</v>
      </c>
      <c r="H1983" t="str">
        <f>VLOOKUP(tbl_Sales[[#This Row],[Product_ID]],tbl_Products[],3,0)</f>
        <v>Toys</v>
      </c>
      <c r="I1983">
        <v>9</v>
      </c>
      <c r="J1983" s="10">
        <f>VLOOKUP(tbl_Sales[[#This Row],[Product_ID]],tbl_Products[],4,0)</f>
        <v>46.58</v>
      </c>
      <c r="K1983" s="6">
        <v>16.399999999999999</v>
      </c>
      <c r="L1983" s="6">
        <f>tbl_Sales[[#This Row],[Price_per_Unit]]*tbl_Sales[[#This Row],[Quantity]]</f>
        <v>147.6</v>
      </c>
      <c r="M1983" s="6">
        <f>tbl_Sales[[#This Row],[Cost_per_Unit]]*tbl_Sales[[#This Row],[Quantity]]</f>
        <v>419.21999999999997</v>
      </c>
      <c r="N1983" s="6">
        <f>tbl_Sales[[#This Row],[Sales]]-tbl_Sales[[#This Row],[Total_Cost]]</f>
        <v>-271.62</v>
      </c>
    </row>
    <row r="1984" spans="1:14">
      <c r="A1984" t="s">
        <v>1988</v>
      </c>
      <c r="B1984" s="4">
        <v>45168</v>
      </c>
      <c r="C1984" t="s">
        <v>8125</v>
      </c>
      <c r="D1984" t="str">
        <f>VLOOKUP(Sales_Data!$C1984,tbl_Customers[],2,FALSE)</f>
        <v>Customer_1141</v>
      </c>
      <c r="E1984" t="str">
        <f>VLOOKUP(tbl_Sales[[#This Row],[Customer_ID]],tbl_Customers[],5,0)</f>
        <v>East</v>
      </c>
      <c r="F1984" t="s">
        <v>8561</v>
      </c>
      <c r="G1984" t="str">
        <f>VLOOKUP(Sales_Data!$F1984,tbl_Products[],2,FALSE)</f>
        <v>Product_66</v>
      </c>
      <c r="H1984" t="str">
        <f>VLOOKUP(tbl_Sales[[#This Row],[Product_ID]],tbl_Products[],3,0)</f>
        <v>Health</v>
      </c>
      <c r="I1984">
        <v>4</v>
      </c>
      <c r="J1984" s="10">
        <f>VLOOKUP(tbl_Sales[[#This Row],[Product_ID]],tbl_Products[],4,0)</f>
        <v>1.38</v>
      </c>
      <c r="K1984" s="6">
        <v>24.4</v>
      </c>
      <c r="L1984" s="6">
        <f>tbl_Sales[[#This Row],[Price_per_Unit]]*tbl_Sales[[#This Row],[Quantity]]</f>
        <v>97.6</v>
      </c>
      <c r="M1984" s="6">
        <f>tbl_Sales[[#This Row],[Cost_per_Unit]]*tbl_Sales[[#This Row],[Quantity]]</f>
        <v>5.52</v>
      </c>
      <c r="N1984" s="6">
        <f>tbl_Sales[[#This Row],[Sales]]-tbl_Sales[[#This Row],[Total_Cost]]</f>
        <v>92.08</v>
      </c>
    </row>
    <row r="1985" spans="1:14">
      <c r="A1985" t="s">
        <v>1989</v>
      </c>
      <c r="B1985" s="4">
        <v>45283</v>
      </c>
      <c r="C1985" t="s">
        <v>7071</v>
      </c>
      <c r="D1985" t="str">
        <f>VLOOKUP(Sales_Data!$C1985,tbl_Customers[],2,FALSE)</f>
        <v>Customer_1351</v>
      </c>
      <c r="E1985" t="str">
        <f>VLOOKUP(tbl_Sales[[#This Row],[Customer_ID]],tbl_Customers[],5,0)</f>
        <v>South</v>
      </c>
      <c r="F1985" t="s">
        <v>8559</v>
      </c>
      <c r="G1985" t="str">
        <f>VLOOKUP(Sales_Data!$F1985,tbl_Products[],2,FALSE)</f>
        <v>Product_57</v>
      </c>
      <c r="H1985" t="str">
        <f>VLOOKUP(tbl_Sales[[#This Row],[Product_ID]],tbl_Products[],3,0)</f>
        <v>Toys</v>
      </c>
      <c r="I1985">
        <v>2</v>
      </c>
      <c r="J1985" s="10">
        <f>VLOOKUP(tbl_Sales[[#This Row],[Product_ID]],tbl_Products[],4,0)</f>
        <v>31.85</v>
      </c>
      <c r="K1985" s="6">
        <v>92.78</v>
      </c>
      <c r="L1985" s="6">
        <f>tbl_Sales[[#This Row],[Price_per_Unit]]*tbl_Sales[[#This Row],[Quantity]]</f>
        <v>185.56</v>
      </c>
      <c r="M1985" s="6">
        <f>tbl_Sales[[#This Row],[Cost_per_Unit]]*tbl_Sales[[#This Row],[Quantity]]</f>
        <v>63.7</v>
      </c>
      <c r="N1985" s="6">
        <f>tbl_Sales[[#This Row],[Sales]]-tbl_Sales[[#This Row],[Total_Cost]]</f>
        <v>121.86</v>
      </c>
    </row>
    <row r="1986" spans="1:14">
      <c r="A1986" t="s">
        <v>1990</v>
      </c>
      <c r="B1986" s="4">
        <v>44998</v>
      </c>
      <c r="C1986" t="s">
        <v>7730</v>
      </c>
      <c r="D1986" t="str">
        <f>VLOOKUP(Sales_Data!$C1986,tbl_Customers[],2,FALSE)</f>
        <v>Customer_621</v>
      </c>
      <c r="E1986" t="str">
        <f>VLOOKUP(tbl_Sales[[#This Row],[Customer_ID]],tbl_Customers[],5,0)</f>
        <v>East</v>
      </c>
      <c r="F1986" t="s">
        <v>8554</v>
      </c>
      <c r="G1986" t="str">
        <f>VLOOKUP(Sales_Data!$F1986,tbl_Products[],2,FALSE)</f>
        <v>Product_55</v>
      </c>
      <c r="H1986" t="str">
        <f>VLOOKUP(tbl_Sales[[#This Row],[Product_ID]],tbl_Products[],3,0)</f>
        <v>Apparel</v>
      </c>
      <c r="I1986">
        <v>2</v>
      </c>
      <c r="J1986" s="10">
        <f>VLOOKUP(tbl_Sales[[#This Row],[Product_ID]],tbl_Products[],4,0)</f>
        <v>36.08</v>
      </c>
      <c r="K1986" s="6">
        <v>57.48</v>
      </c>
      <c r="L1986" s="6">
        <f>tbl_Sales[[#This Row],[Price_per_Unit]]*tbl_Sales[[#This Row],[Quantity]]</f>
        <v>114.96</v>
      </c>
      <c r="M1986" s="6">
        <f>tbl_Sales[[#This Row],[Cost_per_Unit]]*tbl_Sales[[#This Row],[Quantity]]</f>
        <v>72.16</v>
      </c>
      <c r="N1986" s="6">
        <f>tbl_Sales[[#This Row],[Sales]]-tbl_Sales[[#This Row],[Total_Cost]]</f>
        <v>42.8</v>
      </c>
    </row>
    <row r="1987" spans="1:14">
      <c r="A1987" t="s">
        <v>1991</v>
      </c>
      <c r="B1987" s="4">
        <v>45288</v>
      </c>
      <c r="C1987" t="s">
        <v>7052</v>
      </c>
      <c r="D1987" t="str">
        <f>VLOOKUP(Sales_Data!$C1987,tbl_Customers[],2,FALSE)</f>
        <v>Customer_1447</v>
      </c>
      <c r="E1987" t="str">
        <f>VLOOKUP(tbl_Sales[[#This Row],[Customer_ID]],tbl_Customers[],5,0)</f>
        <v>South</v>
      </c>
      <c r="F1987" t="s">
        <v>8539</v>
      </c>
      <c r="G1987" t="str">
        <f>VLOOKUP(Sales_Data!$F1987,tbl_Products[],2,FALSE)</f>
        <v>Product_16</v>
      </c>
      <c r="H1987" t="str">
        <f>VLOOKUP(tbl_Sales[[#This Row],[Product_ID]],tbl_Products[],3,0)</f>
        <v>Home Goods</v>
      </c>
      <c r="I1987">
        <v>6</v>
      </c>
      <c r="J1987" s="10">
        <f>VLOOKUP(tbl_Sales[[#This Row],[Product_ID]],tbl_Products[],4,0)</f>
        <v>15.25</v>
      </c>
      <c r="K1987" s="6">
        <v>10.95</v>
      </c>
      <c r="L1987" s="6">
        <f>tbl_Sales[[#This Row],[Price_per_Unit]]*tbl_Sales[[#This Row],[Quantity]]</f>
        <v>65.699999999999989</v>
      </c>
      <c r="M1987" s="6">
        <f>tbl_Sales[[#This Row],[Cost_per_Unit]]*tbl_Sales[[#This Row],[Quantity]]</f>
        <v>91.5</v>
      </c>
      <c r="N1987" s="6">
        <f>tbl_Sales[[#This Row],[Sales]]-tbl_Sales[[#This Row],[Total_Cost]]</f>
        <v>-25.800000000000011</v>
      </c>
    </row>
    <row r="1988" spans="1:14">
      <c r="A1988" t="s">
        <v>1992</v>
      </c>
      <c r="B1988" s="4">
        <v>45167</v>
      </c>
      <c r="C1988" t="s">
        <v>8126</v>
      </c>
      <c r="D1988" t="str">
        <f>VLOOKUP(Sales_Data!$C1988,tbl_Customers[],2,FALSE)</f>
        <v>Customer_337</v>
      </c>
      <c r="E1988" t="str">
        <f>VLOOKUP(tbl_Sales[[#This Row],[Customer_ID]],tbl_Customers[],5,0)</f>
        <v>West</v>
      </c>
      <c r="F1988" t="s">
        <v>8530</v>
      </c>
      <c r="G1988" t="str">
        <f>VLOOKUP(Sales_Data!$F1988,tbl_Products[],2,FALSE)</f>
        <v>Product_14</v>
      </c>
      <c r="H1988" t="str">
        <f>VLOOKUP(tbl_Sales[[#This Row],[Product_ID]],tbl_Products[],3,0)</f>
        <v>Toys</v>
      </c>
      <c r="I1988">
        <v>8</v>
      </c>
      <c r="J1988" s="10">
        <f>VLOOKUP(tbl_Sales[[#This Row],[Product_ID]],tbl_Products[],4,0)</f>
        <v>36.64</v>
      </c>
      <c r="K1988" s="6">
        <v>7.43</v>
      </c>
      <c r="L1988" s="6">
        <f>tbl_Sales[[#This Row],[Price_per_Unit]]*tbl_Sales[[#This Row],[Quantity]]</f>
        <v>59.44</v>
      </c>
      <c r="M1988" s="6">
        <f>tbl_Sales[[#This Row],[Cost_per_Unit]]*tbl_Sales[[#This Row],[Quantity]]</f>
        <v>293.12</v>
      </c>
      <c r="N1988" s="6">
        <f>tbl_Sales[[#This Row],[Sales]]-tbl_Sales[[#This Row],[Total_Cost]]</f>
        <v>-233.68</v>
      </c>
    </row>
    <row r="1989" spans="1:14">
      <c r="A1989" t="s">
        <v>1993</v>
      </c>
      <c r="B1989" s="4">
        <v>45156</v>
      </c>
      <c r="C1989" t="s">
        <v>8099</v>
      </c>
      <c r="D1989" t="str">
        <f>VLOOKUP(Sales_Data!$C1989,tbl_Customers[],2,FALSE)</f>
        <v>Customer_1007</v>
      </c>
      <c r="E1989" t="str">
        <f>VLOOKUP(tbl_Sales[[#This Row],[Customer_ID]],tbl_Customers[],5,0)</f>
        <v>West</v>
      </c>
      <c r="F1989" t="s">
        <v>8503</v>
      </c>
      <c r="G1989" t="str">
        <f>VLOOKUP(Sales_Data!$F1989,tbl_Products[],2,FALSE)</f>
        <v>Product_19</v>
      </c>
      <c r="H1989" t="str">
        <f>VLOOKUP(tbl_Sales[[#This Row],[Product_ID]],tbl_Products[],3,0)</f>
        <v>Apparel</v>
      </c>
      <c r="I1989">
        <v>4</v>
      </c>
      <c r="J1989" s="10">
        <f>VLOOKUP(tbl_Sales[[#This Row],[Product_ID]],tbl_Products[],4,0)</f>
        <v>41.78</v>
      </c>
      <c r="K1989" s="6">
        <v>10.65</v>
      </c>
      <c r="L1989" s="6">
        <f>tbl_Sales[[#This Row],[Price_per_Unit]]*tbl_Sales[[#This Row],[Quantity]]</f>
        <v>42.6</v>
      </c>
      <c r="M1989" s="6">
        <f>tbl_Sales[[#This Row],[Cost_per_Unit]]*tbl_Sales[[#This Row],[Quantity]]</f>
        <v>167.12</v>
      </c>
      <c r="N1989" s="6">
        <f>tbl_Sales[[#This Row],[Sales]]-tbl_Sales[[#This Row],[Total_Cost]]</f>
        <v>-124.52000000000001</v>
      </c>
    </row>
    <row r="1990" spans="1:14">
      <c r="A1990" t="s">
        <v>1994</v>
      </c>
      <c r="B1990" s="4">
        <v>45242</v>
      </c>
      <c r="C1990" t="s">
        <v>7435</v>
      </c>
      <c r="D1990" t="str">
        <f>VLOOKUP(Sales_Data!$C1990,tbl_Customers[],2,FALSE)</f>
        <v>Customer_883</v>
      </c>
      <c r="E1990" t="str">
        <f>VLOOKUP(tbl_Sales[[#This Row],[Customer_ID]],tbl_Customers[],5,0)</f>
        <v>North</v>
      </c>
      <c r="F1990" t="s">
        <v>8533</v>
      </c>
      <c r="G1990" t="str">
        <f>VLOOKUP(Sales_Data!$F1990,tbl_Products[],2,FALSE)</f>
        <v>Product_34</v>
      </c>
      <c r="H1990" t="str">
        <f>VLOOKUP(tbl_Sales[[#This Row],[Product_ID]],tbl_Products[],3,0)</f>
        <v>Electronics</v>
      </c>
      <c r="I1990">
        <v>1</v>
      </c>
      <c r="J1990" s="10">
        <f>VLOOKUP(tbl_Sales[[#This Row],[Product_ID]],tbl_Products[],4,0)</f>
        <v>21.9</v>
      </c>
      <c r="K1990" s="6">
        <v>42.16</v>
      </c>
      <c r="L1990" s="6">
        <f>tbl_Sales[[#This Row],[Price_per_Unit]]*tbl_Sales[[#This Row],[Quantity]]</f>
        <v>42.16</v>
      </c>
      <c r="M1990" s="6">
        <f>tbl_Sales[[#This Row],[Cost_per_Unit]]*tbl_Sales[[#This Row],[Quantity]]</f>
        <v>21.9</v>
      </c>
      <c r="N1990" s="6">
        <f>tbl_Sales[[#This Row],[Sales]]-tbl_Sales[[#This Row],[Total_Cost]]</f>
        <v>20.259999999999998</v>
      </c>
    </row>
    <row r="1991" spans="1:14">
      <c r="A1991" t="s">
        <v>1995</v>
      </c>
      <c r="B1991" s="4">
        <v>44929</v>
      </c>
      <c r="C1991" t="s">
        <v>7158</v>
      </c>
      <c r="D1991" t="str">
        <f>VLOOKUP(Sales_Data!$C1991,tbl_Customers[],2,FALSE)</f>
        <v>Customer_276</v>
      </c>
      <c r="E1991" t="str">
        <f>VLOOKUP(tbl_Sales[[#This Row],[Customer_ID]],tbl_Customers[],5,0)</f>
        <v>West</v>
      </c>
      <c r="F1991" t="s">
        <v>8537</v>
      </c>
      <c r="G1991" t="str">
        <f>VLOOKUP(Sales_Data!$F1991,tbl_Products[],2,FALSE)</f>
        <v>Product_75</v>
      </c>
      <c r="H1991" t="str">
        <f>VLOOKUP(tbl_Sales[[#This Row],[Product_ID]],tbl_Products[],3,0)</f>
        <v>Electronics</v>
      </c>
      <c r="I1991">
        <v>5</v>
      </c>
      <c r="J1991" s="10">
        <f>VLOOKUP(tbl_Sales[[#This Row],[Product_ID]],tbl_Products[],4,0)</f>
        <v>2.25</v>
      </c>
      <c r="K1991" s="6">
        <v>87.63</v>
      </c>
      <c r="L1991" s="6">
        <f>tbl_Sales[[#This Row],[Price_per_Unit]]*tbl_Sales[[#This Row],[Quantity]]</f>
        <v>438.15</v>
      </c>
      <c r="M1991" s="6">
        <f>tbl_Sales[[#This Row],[Cost_per_Unit]]*tbl_Sales[[#This Row],[Quantity]]</f>
        <v>11.25</v>
      </c>
      <c r="N1991" s="6">
        <f>tbl_Sales[[#This Row],[Sales]]-tbl_Sales[[#This Row],[Total_Cost]]</f>
        <v>426.9</v>
      </c>
    </row>
    <row r="1992" spans="1:14">
      <c r="A1992" t="s">
        <v>1996</v>
      </c>
      <c r="B1992" s="4">
        <v>44967</v>
      </c>
      <c r="C1992" t="s">
        <v>7326</v>
      </c>
      <c r="D1992" t="str">
        <f>VLOOKUP(Sales_Data!$C1992,tbl_Customers[],2,FALSE)</f>
        <v>Customer_640</v>
      </c>
      <c r="E1992" t="str">
        <f>VLOOKUP(tbl_Sales[[#This Row],[Customer_ID]],tbl_Customers[],5,0)</f>
        <v>East</v>
      </c>
      <c r="F1992" t="s">
        <v>8494</v>
      </c>
      <c r="G1992" t="str">
        <f>VLOOKUP(Sales_Data!$F1992,tbl_Products[],2,FALSE)</f>
        <v>Product_15</v>
      </c>
      <c r="H1992" t="str">
        <f>VLOOKUP(tbl_Sales[[#This Row],[Product_ID]],tbl_Products[],3,0)</f>
        <v>Apparel</v>
      </c>
      <c r="I1992">
        <v>5</v>
      </c>
      <c r="J1992" s="10">
        <f>VLOOKUP(tbl_Sales[[#This Row],[Product_ID]],tbl_Products[],4,0)</f>
        <v>22.93</v>
      </c>
      <c r="K1992" s="6">
        <v>27.47</v>
      </c>
      <c r="L1992" s="6">
        <f>tbl_Sales[[#This Row],[Price_per_Unit]]*tbl_Sales[[#This Row],[Quantity]]</f>
        <v>137.35</v>
      </c>
      <c r="M1992" s="6">
        <f>tbl_Sales[[#This Row],[Cost_per_Unit]]*tbl_Sales[[#This Row],[Quantity]]</f>
        <v>114.65</v>
      </c>
      <c r="N1992" s="6">
        <f>tbl_Sales[[#This Row],[Sales]]-tbl_Sales[[#This Row],[Total_Cost]]</f>
        <v>22.699999999999989</v>
      </c>
    </row>
    <row r="1993" spans="1:14">
      <c r="A1993" t="s">
        <v>1997</v>
      </c>
      <c r="B1993" s="4">
        <v>44936</v>
      </c>
      <c r="C1993" t="s">
        <v>7705</v>
      </c>
      <c r="D1993" t="str">
        <f>VLOOKUP(Sales_Data!$C1993,tbl_Customers[],2,FALSE)</f>
        <v>Customer_1466</v>
      </c>
      <c r="E1993" t="str">
        <f>VLOOKUP(tbl_Sales[[#This Row],[Customer_ID]],tbl_Customers[],5,0)</f>
        <v>West</v>
      </c>
      <c r="F1993" t="s">
        <v>8502</v>
      </c>
      <c r="G1993" t="str">
        <f>VLOOKUP(Sales_Data!$F1993,tbl_Products[],2,FALSE)</f>
        <v>Product_22</v>
      </c>
      <c r="H1993" t="str">
        <f>VLOOKUP(tbl_Sales[[#This Row],[Product_ID]],tbl_Products[],3,0)</f>
        <v>Electronics</v>
      </c>
      <c r="I1993">
        <v>7</v>
      </c>
      <c r="J1993" s="10">
        <f>VLOOKUP(tbl_Sales[[#This Row],[Product_ID]],tbl_Products[],4,0)</f>
        <v>38.15</v>
      </c>
      <c r="K1993" s="6">
        <v>90.42</v>
      </c>
      <c r="L1993" s="6">
        <f>tbl_Sales[[#This Row],[Price_per_Unit]]*tbl_Sales[[#This Row],[Quantity]]</f>
        <v>632.94000000000005</v>
      </c>
      <c r="M1993" s="6">
        <f>tbl_Sales[[#This Row],[Cost_per_Unit]]*tbl_Sales[[#This Row],[Quantity]]</f>
        <v>267.05</v>
      </c>
      <c r="N1993" s="6">
        <f>tbl_Sales[[#This Row],[Sales]]-tbl_Sales[[#This Row],[Total_Cost]]</f>
        <v>365.89000000000004</v>
      </c>
    </row>
    <row r="1994" spans="1:14">
      <c r="A1994" t="s">
        <v>1998</v>
      </c>
      <c r="B1994" s="4">
        <v>45058</v>
      </c>
      <c r="C1994" t="s">
        <v>7749</v>
      </c>
      <c r="D1994" t="str">
        <f>VLOOKUP(Sales_Data!$C1994,tbl_Customers[],2,FALSE)</f>
        <v>Customer_797</v>
      </c>
      <c r="E1994" t="str">
        <f>VLOOKUP(tbl_Sales[[#This Row],[Customer_ID]],tbl_Customers[],5,0)</f>
        <v>East</v>
      </c>
      <c r="F1994" t="s">
        <v>8512</v>
      </c>
      <c r="G1994" t="str">
        <f>VLOOKUP(Sales_Data!$F1994,tbl_Products[],2,FALSE)</f>
        <v>Product_47</v>
      </c>
      <c r="H1994" t="str">
        <f>VLOOKUP(tbl_Sales[[#This Row],[Product_ID]],tbl_Products[],3,0)</f>
        <v>Home Goods</v>
      </c>
      <c r="I1994">
        <v>9</v>
      </c>
      <c r="J1994" s="10">
        <f>VLOOKUP(tbl_Sales[[#This Row],[Product_ID]],tbl_Products[],4,0)</f>
        <v>22.66</v>
      </c>
      <c r="K1994" s="6">
        <v>80.23</v>
      </c>
      <c r="L1994" s="6">
        <f>tbl_Sales[[#This Row],[Price_per_Unit]]*tbl_Sales[[#This Row],[Quantity]]</f>
        <v>722.07</v>
      </c>
      <c r="M1994" s="6">
        <f>tbl_Sales[[#This Row],[Cost_per_Unit]]*tbl_Sales[[#This Row],[Quantity]]</f>
        <v>203.94</v>
      </c>
      <c r="N1994" s="6">
        <f>tbl_Sales[[#This Row],[Sales]]-tbl_Sales[[#This Row],[Total_Cost]]</f>
        <v>518.13000000000011</v>
      </c>
    </row>
    <row r="1995" spans="1:14">
      <c r="A1995" t="s">
        <v>1999</v>
      </c>
      <c r="B1995" s="4">
        <v>45037</v>
      </c>
      <c r="C1995" t="s">
        <v>7403</v>
      </c>
      <c r="D1995" t="str">
        <f>VLOOKUP(Sales_Data!$C1995,tbl_Customers[],2,FALSE)</f>
        <v>Customer_999</v>
      </c>
      <c r="E1995" t="str">
        <f>VLOOKUP(tbl_Sales[[#This Row],[Customer_ID]],tbl_Customers[],5,0)</f>
        <v>East</v>
      </c>
      <c r="F1995" t="s">
        <v>8519</v>
      </c>
      <c r="G1995" t="str">
        <f>VLOOKUP(Sales_Data!$F1995,tbl_Products[],2,FALSE)</f>
        <v>Product_53</v>
      </c>
      <c r="H1995" t="str">
        <f>VLOOKUP(tbl_Sales[[#This Row],[Product_ID]],tbl_Products[],3,0)</f>
        <v>Electronics</v>
      </c>
      <c r="I1995">
        <v>7</v>
      </c>
      <c r="J1995" s="10">
        <f>VLOOKUP(tbl_Sales[[#This Row],[Product_ID]],tbl_Products[],4,0)</f>
        <v>21.34</v>
      </c>
      <c r="K1995" s="6">
        <v>37.1</v>
      </c>
      <c r="L1995" s="6">
        <f>tbl_Sales[[#This Row],[Price_per_Unit]]*tbl_Sales[[#This Row],[Quantity]]</f>
        <v>259.7</v>
      </c>
      <c r="M1995" s="6">
        <f>tbl_Sales[[#This Row],[Cost_per_Unit]]*tbl_Sales[[#This Row],[Quantity]]</f>
        <v>149.38</v>
      </c>
      <c r="N1995" s="6">
        <f>tbl_Sales[[#This Row],[Sales]]-tbl_Sales[[#This Row],[Total_Cost]]</f>
        <v>110.32</v>
      </c>
    </row>
    <row r="1996" spans="1:14">
      <c r="A1996" t="s">
        <v>2000</v>
      </c>
      <c r="B1996" s="4">
        <v>45003</v>
      </c>
      <c r="C1996" t="s">
        <v>7494</v>
      </c>
      <c r="D1996" t="str">
        <f>VLOOKUP(Sales_Data!$C1996,tbl_Customers[],2,FALSE)</f>
        <v>Customer_225</v>
      </c>
      <c r="E1996" t="str">
        <f>VLOOKUP(tbl_Sales[[#This Row],[Customer_ID]],tbl_Customers[],5,0)</f>
        <v>South</v>
      </c>
      <c r="F1996" t="s">
        <v>8538</v>
      </c>
      <c r="G1996" t="str">
        <f>VLOOKUP(Sales_Data!$F1996,tbl_Products[],2,FALSE)</f>
        <v>Product_44</v>
      </c>
      <c r="H1996" t="str">
        <f>VLOOKUP(tbl_Sales[[#This Row],[Product_ID]],tbl_Products[],3,0)</f>
        <v>Electronics</v>
      </c>
      <c r="I1996">
        <v>9</v>
      </c>
      <c r="J1996" s="10">
        <f>VLOOKUP(tbl_Sales[[#This Row],[Product_ID]],tbl_Products[],4,0)</f>
        <v>39.729999999999997</v>
      </c>
      <c r="K1996" s="6">
        <v>79.099999999999994</v>
      </c>
      <c r="L1996" s="6">
        <f>tbl_Sales[[#This Row],[Price_per_Unit]]*tbl_Sales[[#This Row],[Quantity]]</f>
        <v>711.9</v>
      </c>
      <c r="M1996" s="6">
        <f>tbl_Sales[[#This Row],[Cost_per_Unit]]*tbl_Sales[[#This Row],[Quantity]]</f>
        <v>357.57</v>
      </c>
      <c r="N1996" s="6">
        <f>tbl_Sales[[#This Row],[Sales]]-tbl_Sales[[#This Row],[Total_Cost]]</f>
        <v>354.33</v>
      </c>
    </row>
    <row r="1997" spans="1:14">
      <c r="A1997" t="s">
        <v>2001</v>
      </c>
      <c r="B1997" s="4">
        <v>45207</v>
      </c>
      <c r="C1997" t="s">
        <v>7229</v>
      </c>
      <c r="D1997" t="str">
        <f>VLOOKUP(Sales_Data!$C1997,tbl_Customers[],2,FALSE)</f>
        <v>Customer_1166</v>
      </c>
      <c r="E1997" t="str">
        <f>VLOOKUP(tbl_Sales[[#This Row],[Customer_ID]],tbl_Customers[],5,0)</f>
        <v>South</v>
      </c>
      <c r="F1997" t="s">
        <v>8503</v>
      </c>
      <c r="G1997" t="str">
        <f>VLOOKUP(Sales_Data!$F1997,tbl_Products[],2,FALSE)</f>
        <v>Product_19</v>
      </c>
      <c r="H1997" t="str">
        <f>VLOOKUP(tbl_Sales[[#This Row],[Product_ID]],tbl_Products[],3,0)</f>
        <v>Apparel</v>
      </c>
      <c r="I1997">
        <v>7</v>
      </c>
      <c r="J1997" s="10">
        <f>VLOOKUP(tbl_Sales[[#This Row],[Product_ID]],tbl_Products[],4,0)</f>
        <v>41.78</v>
      </c>
      <c r="K1997" s="6">
        <v>48.66</v>
      </c>
      <c r="L1997" s="6">
        <f>tbl_Sales[[#This Row],[Price_per_Unit]]*tbl_Sales[[#This Row],[Quantity]]</f>
        <v>340.62</v>
      </c>
      <c r="M1997" s="6">
        <f>tbl_Sales[[#This Row],[Cost_per_Unit]]*tbl_Sales[[#This Row],[Quantity]]</f>
        <v>292.46000000000004</v>
      </c>
      <c r="N1997" s="6">
        <f>tbl_Sales[[#This Row],[Sales]]-tbl_Sales[[#This Row],[Total_Cost]]</f>
        <v>48.159999999999968</v>
      </c>
    </row>
    <row r="1998" spans="1:14">
      <c r="A1998" t="s">
        <v>2002</v>
      </c>
      <c r="B1998" s="4">
        <v>45238</v>
      </c>
      <c r="C1998" t="s">
        <v>7652</v>
      </c>
      <c r="D1998" t="str">
        <f>VLOOKUP(Sales_Data!$C1998,tbl_Customers[],2,FALSE)</f>
        <v>Customer_1383</v>
      </c>
      <c r="E1998" t="str">
        <f>VLOOKUP(tbl_Sales[[#This Row],[Customer_ID]],tbl_Customers[],5,0)</f>
        <v>East</v>
      </c>
      <c r="F1998" t="s">
        <v>8523</v>
      </c>
      <c r="G1998" t="str">
        <f>VLOOKUP(Sales_Data!$F1998,tbl_Products[],2,FALSE)</f>
        <v>Product_32</v>
      </c>
      <c r="H1998" t="str">
        <f>VLOOKUP(tbl_Sales[[#This Row],[Product_ID]],tbl_Products[],3,0)</f>
        <v>Home Goods</v>
      </c>
      <c r="I1998">
        <v>8</v>
      </c>
      <c r="J1998" s="10">
        <f>VLOOKUP(tbl_Sales[[#This Row],[Product_ID]],tbl_Products[],4,0)</f>
        <v>24.03</v>
      </c>
      <c r="K1998" s="6">
        <v>65.72</v>
      </c>
      <c r="L1998" s="6">
        <f>tbl_Sales[[#This Row],[Price_per_Unit]]*tbl_Sales[[#This Row],[Quantity]]</f>
        <v>525.76</v>
      </c>
      <c r="M1998" s="6">
        <f>tbl_Sales[[#This Row],[Cost_per_Unit]]*tbl_Sales[[#This Row],[Quantity]]</f>
        <v>192.24</v>
      </c>
      <c r="N1998" s="6">
        <f>tbl_Sales[[#This Row],[Sales]]-tbl_Sales[[#This Row],[Total_Cost]]</f>
        <v>333.52</v>
      </c>
    </row>
    <row r="1999" spans="1:14">
      <c r="A1999" t="s">
        <v>2003</v>
      </c>
      <c r="B1999" s="4">
        <v>45197</v>
      </c>
      <c r="C1999" t="s">
        <v>7720</v>
      </c>
      <c r="D1999" t="str">
        <f>VLOOKUP(Sales_Data!$C1999,tbl_Customers[],2,FALSE)</f>
        <v>Customer_1005</v>
      </c>
      <c r="E1999" t="str">
        <f>VLOOKUP(tbl_Sales[[#This Row],[Customer_ID]],tbl_Customers[],5,0)</f>
        <v>South</v>
      </c>
      <c r="F1999" t="s">
        <v>8517</v>
      </c>
      <c r="G1999" t="str">
        <f>VLOOKUP(Sales_Data!$F1999,tbl_Products[],2,FALSE)</f>
        <v>Product_62</v>
      </c>
      <c r="H1999" t="str">
        <f>VLOOKUP(tbl_Sales[[#This Row],[Product_ID]],tbl_Products[],3,0)</f>
        <v>Health</v>
      </c>
      <c r="I1999">
        <v>7</v>
      </c>
      <c r="J1999" s="10">
        <f>VLOOKUP(tbl_Sales[[#This Row],[Product_ID]],tbl_Products[],4,0)</f>
        <v>24.52</v>
      </c>
      <c r="K1999" s="6">
        <v>64.2</v>
      </c>
      <c r="L1999" s="6">
        <f>tbl_Sales[[#This Row],[Price_per_Unit]]*tbl_Sales[[#This Row],[Quantity]]</f>
        <v>449.40000000000003</v>
      </c>
      <c r="M1999" s="6">
        <f>tbl_Sales[[#This Row],[Cost_per_Unit]]*tbl_Sales[[#This Row],[Quantity]]</f>
        <v>171.64</v>
      </c>
      <c r="N1999" s="6">
        <f>tbl_Sales[[#This Row],[Sales]]-tbl_Sales[[#This Row],[Total_Cost]]</f>
        <v>277.76000000000005</v>
      </c>
    </row>
    <row r="2000" spans="1:14">
      <c r="A2000" t="s">
        <v>2004</v>
      </c>
      <c r="B2000" s="4">
        <v>45143</v>
      </c>
      <c r="C2000" t="s">
        <v>8065</v>
      </c>
      <c r="D2000" t="str">
        <f>VLOOKUP(Sales_Data!$C2000,tbl_Customers[],2,FALSE)</f>
        <v>Customer_1352</v>
      </c>
      <c r="E2000" t="str">
        <f>VLOOKUP(tbl_Sales[[#This Row],[Customer_ID]],tbl_Customers[],5,0)</f>
        <v>South</v>
      </c>
      <c r="F2000" t="s">
        <v>8526</v>
      </c>
      <c r="G2000" t="str">
        <f>VLOOKUP(Sales_Data!$F2000,tbl_Products[],2,FALSE)</f>
        <v>Product_27</v>
      </c>
      <c r="H2000" t="str">
        <f>VLOOKUP(tbl_Sales[[#This Row],[Product_ID]],tbl_Products[],3,0)</f>
        <v>Home Goods</v>
      </c>
      <c r="I2000">
        <v>2</v>
      </c>
      <c r="J2000" s="10">
        <f>VLOOKUP(tbl_Sales[[#This Row],[Product_ID]],tbl_Products[],4,0)</f>
        <v>35.53</v>
      </c>
      <c r="K2000" s="6">
        <v>98.02</v>
      </c>
      <c r="L2000" s="6">
        <f>tbl_Sales[[#This Row],[Price_per_Unit]]*tbl_Sales[[#This Row],[Quantity]]</f>
        <v>196.04</v>
      </c>
      <c r="M2000" s="6">
        <f>tbl_Sales[[#This Row],[Cost_per_Unit]]*tbl_Sales[[#This Row],[Quantity]]</f>
        <v>71.06</v>
      </c>
      <c r="N2000" s="6">
        <f>tbl_Sales[[#This Row],[Sales]]-tbl_Sales[[#This Row],[Total_Cost]]</f>
        <v>124.97999999999999</v>
      </c>
    </row>
    <row r="2001" spans="1:14">
      <c r="A2001" t="s">
        <v>2005</v>
      </c>
      <c r="B2001" s="4">
        <v>44983</v>
      </c>
      <c r="C2001" t="s">
        <v>8013</v>
      </c>
      <c r="D2001" t="str">
        <f>VLOOKUP(Sales_Data!$C2001,tbl_Customers[],2,FALSE)</f>
        <v>Customer_1135</v>
      </c>
      <c r="E2001" t="str">
        <f>VLOOKUP(tbl_Sales[[#This Row],[Customer_ID]],tbl_Customers[],5,0)</f>
        <v>West</v>
      </c>
      <c r="F2001" t="s">
        <v>8533</v>
      </c>
      <c r="G2001" t="str">
        <f>VLOOKUP(Sales_Data!$F2001,tbl_Products[],2,FALSE)</f>
        <v>Product_34</v>
      </c>
      <c r="H2001" t="str">
        <f>VLOOKUP(tbl_Sales[[#This Row],[Product_ID]],tbl_Products[],3,0)</f>
        <v>Electronics</v>
      </c>
      <c r="I2001">
        <v>6</v>
      </c>
      <c r="J2001" s="10">
        <f>VLOOKUP(tbl_Sales[[#This Row],[Product_ID]],tbl_Products[],4,0)</f>
        <v>21.9</v>
      </c>
      <c r="K2001" s="6">
        <v>76.3</v>
      </c>
      <c r="L2001" s="6">
        <f>tbl_Sales[[#This Row],[Price_per_Unit]]*tbl_Sales[[#This Row],[Quantity]]</f>
        <v>457.79999999999995</v>
      </c>
      <c r="M2001" s="6">
        <f>tbl_Sales[[#This Row],[Cost_per_Unit]]*tbl_Sales[[#This Row],[Quantity]]</f>
        <v>131.39999999999998</v>
      </c>
      <c r="N2001" s="6">
        <f>tbl_Sales[[#This Row],[Sales]]-tbl_Sales[[#This Row],[Total_Cost]]</f>
        <v>326.39999999999998</v>
      </c>
    </row>
    <row r="2002" spans="1:14">
      <c r="A2002" t="s">
        <v>2006</v>
      </c>
      <c r="B2002" s="4">
        <v>45074</v>
      </c>
      <c r="C2002" t="s">
        <v>7260</v>
      </c>
      <c r="D2002" t="str">
        <f>VLOOKUP(Sales_Data!$C2002,tbl_Customers[],2,FALSE)</f>
        <v>Customer_1404</v>
      </c>
      <c r="E2002" t="str">
        <f>VLOOKUP(tbl_Sales[[#This Row],[Customer_ID]],tbl_Customers[],5,0)</f>
        <v>East</v>
      </c>
      <c r="F2002" t="s">
        <v>8504</v>
      </c>
      <c r="G2002" t="str">
        <f>VLOOKUP(Sales_Data!$F2002,tbl_Products[],2,FALSE)</f>
        <v>Product_13</v>
      </c>
      <c r="H2002" t="str">
        <f>VLOOKUP(tbl_Sales[[#This Row],[Product_ID]],tbl_Products[],3,0)</f>
        <v>Toys</v>
      </c>
      <c r="I2002">
        <v>1</v>
      </c>
      <c r="J2002" s="10">
        <f>VLOOKUP(tbl_Sales[[#This Row],[Product_ID]],tbl_Products[],4,0)</f>
        <v>45.97</v>
      </c>
      <c r="K2002" s="6">
        <v>63.36</v>
      </c>
      <c r="L2002" s="6">
        <f>tbl_Sales[[#This Row],[Price_per_Unit]]*tbl_Sales[[#This Row],[Quantity]]</f>
        <v>63.36</v>
      </c>
      <c r="M2002" s="6">
        <f>tbl_Sales[[#This Row],[Cost_per_Unit]]*tbl_Sales[[#This Row],[Quantity]]</f>
        <v>45.97</v>
      </c>
      <c r="N2002" s="6">
        <f>tbl_Sales[[#This Row],[Sales]]-tbl_Sales[[#This Row],[Total_Cost]]</f>
        <v>17.39</v>
      </c>
    </row>
    <row r="2003" spans="1:14">
      <c r="A2003" t="s">
        <v>2007</v>
      </c>
      <c r="B2003" s="4">
        <v>45048</v>
      </c>
      <c r="C2003" t="s">
        <v>7566</v>
      </c>
      <c r="D2003" t="str">
        <f>VLOOKUP(Sales_Data!$C2003,tbl_Customers[],2,FALSE)</f>
        <v>Customer_1105</v>
      </c>
      <c r="E2003" t="str">
        <f>VLOOKUP(tbl_Sales[[#This Row],[Customer_ID]],tbl_Customers[],5,0)</f>
        <v>North</v>
      </c>
      <c r="F2003" t="s">
        <v>8506</v>
      </c>
      <c r="G2003" t="str">
        <f>VLOOKUP(Sales_Data!$F2003,tbl_Products[],2,FALSE)</f>
        <v>Product_43</v>
      </c>
      <c r="H2003" t="str">
        <f>VLOOKUP(tbl_Sales[[#This Row],[Product_ID]],tbl_Products[],3,0)</f>
        <v>Health</v>
      </c>
      <c r="I2003">
        <v>1</v>
      </c>
      <c r="J2003" s="10">
        <f>VLOOKUP(tbl_Sales[[#This Row],[Product_ID]],tbl_Products[],4,0)</f>
        <v>4.59</v>
      </c>
      <c r="K2003" s="6">
        <v>14.54</v>
      </c>
      <c r="L2003" s="6">
        <f>tbl_Sales[[#This Row],[Price_per_Unit]]*tbl_Sales[[#This Row],[Quantity]]</f>
        <v>14.54</v>
      </c>
      <c r="M2003" s="6">
        <f>tbl_Sales[[#This Row],[Cost_per_Unit]]*tbl_Sales[[#This Row],[Quantity]]</f>
        <v>4.59</v>
      </c>
      <c r="N2003" s="6">
        <f>tbl_Sales[[#This Row],[Sales]]-tbl_Sales[[#This Row],[Total_Cost]]</f>
        <v>9.9499999999999993</v>
      </c>
    </row>
    <row r="2004" spans="1:14">
      <c r="A2004" t="s">
        <v>2008</v>
      </c>
      <c r="B2004" s="4">
        <v>45081</v>
      </c>
      <c r="C2004" t="s">
        <v>8127</v>
      </c>
      <c r="D2004" t="str">
        <f>VLOOKUP(Sales_Data!$C2004,tbl_Customers[],2,FALSE)</f>
        <v>Customer_1172</v>
      </c>
      <c r="E2004" t="str">
        <f>VLOOKUP(tbl_Sales[[#This Row],[Customer_ID]],tbl_Customers[],5,0)</f>
        <v>South</v>
      </c>
      <c r="F2004" t="s">
        <v>8566</v>
      </c>
      <c r="G2004" t="str">
        <f>VLOOKUP(Sales_Data!$F2004,tbl_Products[],2,FALSE)</f>
        <v>Product_10</v>
      </c>
      <c r="H2004" t="str">
        <f>VLOOKUP(tbl_Sales[[#This Row],[Product_ID]],tbl_Products[],3,0)</f>
        <v>Apparel</v>
      </c>
      <c r="I2004">
        <v>1</v>
      </c>
      <c r="J2004" s="10">
        <f>VLOOKUP(tbl_Sales[[#This Row],[Product_ID]],tbl_Products[],4,0)</f>
        <v>14.95</v>
      </c>
      <c r="K2004" s="6">
        <v>72.12</v>
      </c>
      <c r="L2004" s="6">
        <f>tbl_Sales[[#This Row],[Price_per_Unit]]*tbl_Sales[[#This Row],[Quantity]]</f>
        <v>72.12</v>
      </c>
      <c r="M2004" s="6">
        <f>tbl_Sales[[#This Row],[Cost_per_Unit]]*tbl_Sales[[#This Row],[Quantity]]</f>
        <v>14.95</v>
      </c>
      <c r="N2004" s="6">
        <f>tbl_Sales[[#This Row],[Sales]]-tbl_Sales[[#This Row],[Total_Cost]]</f>
        <v>57.17</v>
      </c>
    </row>
    <row r="2005" spans="1:14">
      <c r="A2005" t="s">
        <v>2009</v>
      </c>
      <c r="B2005" s="4">
        <v>44989</v>
      </c>
      <c r="C2005" t="s">
        <v>7928</v>
      </c>
      <c r="D2005" t="str">
        <f>VLOOKUP(Sales_Data!$C2005,tbl_Customers[],2,FALSE)</f>
        <v>Customer_963</v>
      </c>
      <c r="E2005" t="str">
        <f>VLOOKUP(tbl_Sales[[#This Row],[Customer_ID]],tbl_Customers[],5,0)</f>
        <v>South</v>
      </c>
      <c r="F2005" t="s">
        <v>8513</v>
      </c>
      <c r="G2005" t="str">
        <f>VLOOKUP(Sales_Data!$F2005,tbl_Products[],2,FALSE)</f>
        <v>Product_59</v>
      </c>
      <c r="H2005" t="str">
        <f>VLOOKUP(tbl_Sales[[#This Row],[Product_ID]],tbl_Products[],3,0)</f>
        <v>Home Goods</v>
      </c>
      <c r="I2005">
        <v>5</v>
      </c>
      <c r="J2005" s="10">
        <f>VLOOKUP(tbl_Sales[[#This Row],[Product_ID]],tbl_Products[],4,0)</f>
        <v>40.85</v>
      </c>
      <c r="K2005" s="6">
        <v>86.67</v>
      </c>
      <c r="L2005" s="6">
        <f>tbl_Sales[[#This Row],[Price_per_Unit]]*tbl_Sales[[#This Row],[Quantity]]</f>
        <v>433.35</v>
      </c>
      <c r="M2005" s="6">
        <f>tbl_Sales[[#This Row],[Cost_per_Unit]]*tbl_Sales[[#This Row],[Quantity]]</f>
        <v>204.25</v>
      </c>
      <c r="N2005" s="6">
        <f>tbl_Sales[[#This Row],[Sales]]-tbl_Sales[[#This Row],[Total_Cost]]</f>
        <v>229.10000000000002</v>
      </c>
    </row>
    <row r="2006" spans="1:14">
      <c r="A2006" t="s">
        <v>2010</v>
      </c>
      <c r="B2006" s="4">
        <v>44951</v>
      </c>
      <c r="C2006" t="s">
        <v>7102</v>
      </c>
      <c r="D2006" t="str">
        <f>VLOOKUP(Sales_Data!$C2006,tbl_Customers[],2,FALSE)</f>
        <v>Customer_975</v>
      </c>
      <c r="E2006" t="str">
        <f>VLOOKUP(tbl_Sales[[#This Row],[Customer_ID]],tbl_Customers[],5,0)</f>
        <v>East</v>
      </c>
      <c r="F2006" t="s">
        <v>8508</v>
      </c>
      <c r="G2006" t="str">
        <f>VLOOKUP(Sales_Data!$F2006,tbl_Products[],2,FALSE)</f>
        <v>Product_63</v>
      </c>
      <c r="H2006" t="str">
        <f>VLOOKUP(tbl_Sales[[#This Row],[Product_ID]],tbl_Products[],3,0)</f>
        <v>Electronics</v>
      </c>
      <c r="I2006">
        <v>9</v>
      </c>
      <c r="J2006" s="10">
        <f>VLOOKUP(tbl_Sales[[#This Row],[Product_ID]],tbl_Products[],4,0)</f>
        <v>40</v>
      </c>
      <c r="K2006" s="6">
        <v>10.029999999999999</v>
      </c>
      <c r="L2006" s="6">
        <f>tbl_Sales[[#This Row],[Price_per_Unit]]*tbl_Sales[[#This Row],[Quantity]]</f>
        <v>90.27</v>
      </c>
      <c r="M2006" s="6">
        <f>tbl_Sales[[#This Row],[Cost_per_Unit]]*tbl_Sales[[#This Row],[Quantity]]</f>
        <v>360</v>
      </c>
      <c r="N2006" s="6">
        <f>tbl_Sales[[#This Row],[Sales]]-tbl_Sales[[#This Row],[Total_Cost]]</f>
        <v>-269.73</v>
      </c>
    </row>
    <row r="2007" spans="1:14">
      <c r="A2007" t="s">
        <v>2011</v>
      </c>
      <c r="B2007" s="4">
        <v>45049</v>
      </c>
      <c r="C2007" t="s">
        <v>7142</v>
      </c>
      <c r="D2007" t="str">
        <f>VLOOKUP(Sales_Data!$C2007,tbl_Customers[],2,FALSE)</f>
        <v>Customer_1152</v>
      </c>
      <c r="E2007" t="str">
        <f>VLOOKUP(tbl_Sales[[#This Row],[Customer_ID]],tbl_Customers[],5,0)</f>
        <v>North</v>
      </c>
      <c r="F2007" t="s">
        <v>8523</v>
      </c>
      <c r="G2007" t="str">
        <f>VLOOKUP(Sales_Data!$F2007,tbl_Products[],2,FALSE)</f>
        <v>Product_32</v>
      </c>
      <c r="H2007" t="str">
        <f>VLOOKUP(tbl_Sales[[#This Row],[Product_ID]],tbl_Products[],3,0)</f>
        <v>Home Goods</v>
      </c>
      <c r="I2007">
        <v>1</v>
      </c>
      <c r="J2007" s="10">
        <f>VLOOKUP(tbl_Sales[[#This Row],[Product_ID]],tbl_Products[],4,0)</f>
        <v>24.03</v>
      </c>
      <c r="K2007" s="6">
        <v>47.14</v>
      </c>
      <c r="L2007" s="6">
        <f>tbl_Sales[[#This Row],[Price_per_Unit]]*tbl_Sales[[#This Row],[Quantity]]</f>
        <v>47.14</v>
      </c>
      <c r="M2007" s="6">
        <f>tbl_Sales[[#This Row],[Cost_per_Unit]]*tbl_Sales[[#This Row],[Quantity]]</f>
        <v>24.03</v>
      </c>
      <c r="N2007" s="6">
        <f>tbl_Sales[[#This Row],[Sales]]-tbl_Sales[[#This Row],[Total_Cost]]</f>
        <v>23.11</v>
      </c>
    </row>
    <row r="2008" spans="1:14">
      <c r="A2008" t="s">
        <v>2012</v>
      </c>
      <c r="B2008" s="4">
        <v>45141</v>
      </c>
      <c r="C2008" t="s">
        <v>8128</v>
      </c>
      <c r="D2008" t="str">
        <f>VLOOKUP(Sales_Data!$C2008,tbl_Customers[],2,FALSE)</f>
        <v>Customer_321</v>
      </c>
      <c r="E2008" t="str">
        <f>VLOOKUP(tbl_Sales[[#This Row],[Customer_ID]],tbl_Customers[],5,0)</f>
        <v>East</v>
      </c>
      <c r="F2008" t="s">
        <v>8533</v>
      </c>
      <c r="G2008" t="str">
        <f>VLOOKUP(Sales_Data!$F2008,tbl_Products[],2,FALSE)</f>
        <v>Product_34</v>
      </c>
      <c r="H2008" t="str">
        <f>VLOOKUP(tbl_Sales[[#This Row],[Product_ID]],tbl_Products[],3,0)</f>
        <v>Electronics</v>
      </c>
      <c r="I2008">
        <v>4</v>
      </c>
      <c r="J2008" s="10">
        <f>VLOOKUP(tbl_Sales[[#This Row],[Product_ID]],tbl_Products[],4,0)</f>
        <v>21.9</v>
      </c>
      <c r="K2008" s="6">
        <v>70.459999999999994</v>
      </c>
      <c r="L2008" s="6">
        <f>tbl_Sales[[#This Row],[Price_per_Unit]]*tbl_Sales[[#This Row],[Quantity]]</f>
        <v>281.83999999999997</v>
      </c>
      <c r="M2008" s="6">
        <f>tbl_Sales[[#This Row],[Cost_per_Unit]]*tbl_Sales[[#This Row],[Quantity]]</f>
        <v>87.6</v>
      </c>
      <c r="N2008" s="6">
        <f>tbl_Sales[[#This Row],[Sales]]-tbl_Sales[[#This Row],[Total_Cost]]</f>
        <v>194.23999999999998</v>
      </c>
    </row>
    <row r="2009" spans="1:14">
      <c r="A2009" t="s">
        <v>2013</v>
      </c>
      <c r="B2009" s="4">
        <v>45254</v>
      </c>
      <c r="C2009" t="s">
        <v>7221</v>
      </c>
      <c r="D2009" t="str">
        <f>VLOOKUP(Sales_Data!$C2009,tbl_Customers[],2,FALSE)</f>
        <v>Customer_1038</v>
      </c>
      <c r="E2009" t="str">
        <f>VLOOKUP(tbl_Sales[[#This Row],[Customer_ID]],tbl_Customers[],5,0)</f>
        <v>North</v>
      </c>
      <c r="F2009" t="s">
        <v>8538</v>
      </c>
      <c r="G2009" t="str">
        <f>VLOOKUP(Sales_Data!$F2009,tbl_Products[],2,FALSE)</f>
        <v>Product_44</v>
      </c>
      <c r="H2009" t="str">
        <f>VLOOKUP(tbl_Sales[[#This Row],[Product_ID]],tbl_Products[],3,0)</f>
        <v>Electronics</v>
      </c>
      <c r="I2009">
        <v>4</v>
      </c>
      <c r="J2009" s="10">
        <f>VLOOKUP(tbl_Sales[[#This Row],[Product_ID]],tbl_Products[],4,0)</f>
        <v>39.729999999999997</v>
      </c>
      <c r="K2009" s="6">
        <v>57.86</v>
      </c>
      <c r="L2009" s="6">
        <f>tbl_Sales[[#This Row],[Price_per_Unit]]*tbl_Sales[[#This Row],[Quantity]]</f>
        <v>231.44</v>
      </c>
      <c r="M2009" s="6">
        <f>tbl_Sales[[#This Row],[Cost_per_Unit]]*tbl_Sales[[#This Row],[Quantity]]</f>
        <v>158.91999999999999</v>
      </c>
      <c r="N2009" s="6">
        <f>tbl_Sales[[#This Row],[Sales]]-tbl_Sales[[#This Row],[Total_Cost]]</f>
        <v>72.52000000000001</v>
      </c>
    </row>
    <row r="2010" spans="1:14">
      <c r="A2010" t="s">
        <v>2014</v>
      </c>
      <c r="B2010" s="4">
        <v>45245</v>
      </c>
      <c r="C2010" t="s">
        <v>7248</v>
      </c>
      <c r="D2010" t="str">
        <f>VLOOKUP(Sales_Data!$C2010,tbl_Customers[],2,FALSE)</f>
        <v>Customer_115</v>
      </c>
      <c r="E2010" t="str">
        <f>VLOOKUP(tbl_Sales[[#This Row],[Customer_ID]],tbl_Customers[],5,0)</f>
        <v>North</v>
      </c>
      <c r="F2010" t="s">
        <v>8498</v>
      </c>
      <c r="G2010" t="str">
        <f>VLOOKUP(Sales_Data!$F2010,tbl_Products[],2,FALSE)</f>
        <v>Product_38</v>
      </c>
      <c r="H2010" t="str">
        <f>VLOOKUP(tbl_Sales[[#This Row],[Product_ID]],tbl_Products[],3,0)</f>
        <v>Toys</v>
      </c>
      <c r="I2010">
        <v>1</v>
      </c>
      <c r="J2010" s="10">
        <f>VLOOKUP(tbl_Sales[[#This Row],[Product_ID]],tbl_Products[],4,0)</f>
        <v>35.82</v>
      </c>
      <c r="K2010" s="6">
        <v>35.9</v>
      </c>
      <c r="L2010" s="6">
        <f>tbl_Sales[[#This Row],[Price_per_Unit]]*tbl_Sales[[#This Row],[Quantity]]</f>
        <v>35.9</v>
      </c>
      <c r="M2010" s="6">
        <f>tbl_Sales[[#This Row],[Cost_per_Unit]]*tbl_Sales[[#This Row],[Quantity]]</f>
        <v>35.82</v>
      </c>
      <c r="N2010" s="6">
        <f>tbl_Sales[[#This Row],[Sales]]-tbl_Sales[[#This Row],[Total_Cost]]</f>
        <v>7.9999999999998295E-2</v>
      </c>
    </row>
    <row r="2011" spans="1:14">
      <c r="A2011" t="s">
        <v>2015</v>
      </c>
      <c r="B2011" s="4">
        <v>45161</v>
      </c>
      <c r="C2011" t="s">
        <v>7651</v>
      </c>
      <c r="D2011" t="str">
        <f>VLOOKUP(Sales_Data!$C2011,tbl_Customers[],2,FALSE)</f>
        <v>Customer_802</v>
      </c>
      <c r="E2011" t="str">
        <f>VLOOKUP(tbl_Sales[[#This Row],[Customer_ID]],tbl_Customers[],5,0)</f>
        <v>South</v>
      </c>
      <c r="F2011" t="s">
        <v>8559</v>
      </c>
      <c r="G2011" t="str">
        <f>VLOOKUP(Sales_Data!$F2011,tbl_Products[],2,FALSE)</f>
        <v>Product_57</v>
      </c>
      <c r="H2011" t="str">
        <f>VLOOKUP(tbl_Sales[[#This Row],[Product_ID]],tbl_Products[],3,0)</f>
        <v>Toys</v>
      </c>
      <c r="I2011">
        <v>2</v>
      </c>
      <c r="J2011" s="10">
        <f>VLOOKUP(tbl_Sales[[#This Row],[Product_ID]],tbl_Products[],4,0)</f>
        <v>31.85</v>
      </c>
      <c r="K2011" s="6">
        <v>96.45</v>
      </c>
      <c r="L2011" s="6">
        <f>tbl_Sales[[#This Row],[Price_per_Unit]]*tbl_Sales[[#This Row],[Quantity]]</f>
        <v>192.9</v>
      </c>
      <c r="M2011" s="6">
        <f>tbl_Sales[[#This Row],[Cost_per_Unit]]*tbl_Sales[[#This Row],[Quantity]]</f>
        <v>63.7</v>
      </c>
      <c r="N2011" s="6">
        <f>tbl_Sales[[#This Row],[Sales]]-tbl_Sales[[#This Row],[Total_Cost]]</f>
        <v>129.19999999999999</v>
      </c>
    </row>
    <row r="2012" spans="1:14">
      <c r="A2012" t="s">
        <v>2016</v>
      </c>
      <c r="B2012" s="4">
        <v>44959</v>
      </c>
      <c r="C2012" t="s">
        <v>8129</v>
      </c>
      <c r="D2012" t="str">
        <f>VLOOKUP(Sales_Data!$C2012,tbl_Customers[],2,FALSE)</f>
        <v>Customer_540</v>
      </c>
      <c r="E2012" t="str">
        <f>VLOOKUP(tbl_Sales[[#This Row],[Customer_ID]],tbl_Customers[],5,0)</f>
        <v>North</v>
      </c>
      <c r="F2012" t="s">
        <v>8506</v>
      </c>
      <c r="G2012" t="str">
        <f>VLOOKUP(Sales_Data!$F2012,tbl_Products[],2,FALSE)</f>
        <v>Product_43</v>
      </c>
      <c r="H2012" t="str">
        <f>VLOOKUP(tbl_Sales[[#This Row],[Product_ID]],tbl_Products[],3,0)</f>
        <v>Health</v>
      </c>
      <c r="I2012">
        <v>5</v>
      </c>
      <c r="J2012" s="10">
        <f>VLOOKUP(tbl_Sales[[#This Row],[Product_ID]],tbl_Products[],4,0)</f>
        <v>4.59</v>
      </c>
      <c r="K2012" s="6">
        <v>73.319999999999993</v>
      </c>
      <c r="L2012" s="6">
        <f>tbl_Sales[[#This Row],[Price_per_Unit]]*tbl_Sales[[#This Row],[Quantity]]</f>
        <v>366.59999999999997</v>
      </c>
      <c r="M2012" s="6">
        <f>tbl_Sales[[#This Row],[Cost_per_Unit]]*tbl_Sales[[#This Row],[Quantity]]</f>
        <v>22.95</v>
      </c>
      <c r="N2012" s="6">
        <f>tbl_Sales[[#This Row],[Sales]]-tbl_Sales[[#This Row],[Total_Cost]]</f>
        <v>343.65</v>
      </c>
    </row>
    <row r="2013" spans="1:14">
      <c r="A2013" t="s">
        <v>2017</v>
      </c>
      <c r="B2013" s="4">
        <v>44983</v>
      </c>
      <c r="C2013" t="s">
        <v>8130</v>
      </c>
      <c r="D2013" t="str">
        <f>VLOOKUP(Sales_Data!$C2013,tbl_Customers[],2,FALSE)</f>
        <v>Customer_1014</v>
      </c>
      <c r="E2013" t="str">
        <f>VLOOKUP(tbl_Sales[[#This Row],[Customer_ID]],tbl_Customers[],5,0)</f>
        <v>West</v>
      </c>
      <c r="F2013" t="s">
        <v>8507</v>
      </c>
      <c r="G2013" t="str">
        <f>VLOOKUP(Sales_Data!$F2013,tbl_Products[],2,FALSE)</f>
        <v>Product_58</v>
      </c>
      <c r="H2013" t="str">
        <f>VLOOKUP(tbl_Sales[[#This Row],[Product_ID]],tbl_Products[],3,0)</f>
        <v>Home Goods</v>
      </c>
      <c r="I2013">
        <v>9</v>
      </c>
      <c r="J2013" s="10">
        <f>VLOOKUP(tbl_Sales[[#This Row],[Product_ID]],tbl_Products[],4,0)</f>
        <v>23.97</v>
      </c>
      <c r="K2013" s="6">
        <v>11.27</v>
      </c>
      <c r="L2013" s="6">
        <f>tbl_Sales[[#This Row],[Price_per_Unit]]*tbl_Sales[[#This Row],[Quantity]]</f>
        <v>101.42999999999999</v>
      </c>
      <c r="M2013" s="6">
        <f>tbl_Sales[[#This Row],[Cost_per_Unit]]*tbl_Sales[[#This Row],[Quantity]]</f>
        <v>215.73</v>
      </c>
      <c r="N2013" s="6">
        <f>tbl_Sales[[#This Row],[Sales]]-tbl_Sales[[#This Row],[Total_Cost]]</f>
        <v>-114.3</v>
      </c>
    </row>
    <row r="2014" spans="1:14">
      <c r="A2014" t="s">
        <v>2018</v>
      </c>
      <c r="B2014" s="4">
        <v>45182</v>
      </c>
      <c r="C2014" t="s">
        <v>7434</v>
      </c>
      <c r="D2014" t="str">
        <f>VLOOKUP(Sales_Data!$C2014,tbl_Customers[],2,FALSE)</f>
        <v>Customer_1211</v>
      </c>
      <c r="E2014" t="str">
        <f>VLOOKUP(tbl_Sales[[#This Row],[Customer_ID]],tbl_Customers[],5,0)</f>
        <v>North</v>
      </c>
      <c r="F2014" t="s">
        <v>8533</v>
      </c>
      <c r="G2014" t="str">
        <f>VLOOKUP(Sales_Data!$F2014,tbl_Products[],2,FALSE)</f>
        <v>Product_34</v>
      </c>
      <c r="H2014" t="str">
        <f>VLOOKUP(tbl_Sales[[#This Row],[Product_ID]],tbl_Products[],3,0)</f>
        <v>Electronics</v>
      </c>
      <c r="I2014">
        <v>7</v>
      </c>
      <c r="J2014" s="10">
        <f>VLOOKUP(tbl_Sales[[#This Row],[Product_ID]],tbl_Products[],4,0)</f>
        <v>21.9</v>
      </c>
      <c r="K2014" s="6">
        <v>64.92</v>
      </c>
      <c r="L2014" s="6">
        <f>tbl_Sales[[#This Row],[Price_per_Unit]]*tbl_Sales[[#This Row],[Quantity]]</f>
        <v>454.44</v>
      </c>
      <c r="M2014" s="6">
        <f>tbl_Sales[[#This Row],[Cost_per_Unit]]*tbl_Sales[[#This Row],[Quantity]]</f>
        <v>153.29999999999998</v>
      </c>
      <c r="N2014" s="6">
        <f>tbl_Sales[[#This Row],[Sales]]-tbl_Sales[[#This Row],[Total_Cost]]</f>
        <v>301.14</v>
      </c>
    </row>
    <row r="2015" spans="1:14">
      <c r="A2015" t="s">
        <v>2019</v>
      </c>
      <c r="B2015" s="4">
        <v>45232</v>
      </c>
      <c r="C2015" t="s">
        <v>8131</v>
      </c>
      <c r="D2015" t="str">
        <f>VLOOKUP(Sales_Data!$C2015,tbl_Customers[],2,FALSE)</f>
        <v>Customer_774</v>
      </c>
      <c r="E2015" t="str">
        <f>VLOOKUP(tbl_Sales[[#This Row],[Customer_ID]],tbl_Customers[],5,0)</f>
        <v>West</v>
      </c>
      <c r="F2015" t="s">
        <v>8497</v>
      </c>
      <c r="G2015" t="str">
        <f>VLOOKUP(Sales_Data!$F2015,tbl_Products[],2,FALSE)</f>
        <v>Product_73</v>
      </c>
      <c r="H2015" t="str">
        <f>VLOOKUP(tbl_Sales[[#This Row],[Product_ID]],tbl_Products[],3,0)</f>
        <v>Apparel</v>
      </c>
      <c r="I2015">
        <v>2</v>
      </c>
      <c r="J2015" s="10">
        <f>VLOOKUP(tbl_Sales[[#This Row],[Product_ID]],tbl_Products[],4,0)</f>
        <v>1.21</v>
      </c>
      <c r="K2015" s="6">
        <v>69.92</v>
      </c>
      <c r="L2015" s="6">
        <f>tbl_Sales[[#This Row],[Price_per_Unit]]*tbl_Sales[[#This Row],[Quantity]]</f>
        <v>139.84</v>
      </c>
      <c r="M2015" s="6">
        <f>tbl_Sales[[#This Row],[Cost_per_Unit]]*tbl_Sales[[#This Row],[Quantity]]</f>
        <v>2.42</v>
      </c>
      <c r="N2015" s="6">
        <f>tbl_Sales[[#This Row],[Sales]]-tbl_Sales[[#This Row],[Total_Cost]]</f>
        <v>137.42000000000002</v>
      </c>
    </row>
    <row r="2016" spans="1:14">
      <c r="A2016" t="s">
        <v>2020</v>
      </c>
      <c r="B2016" s="4">
        <v>45201</v>
      </c>
      <c r="C2016" t="s">
        <v>7396</v>
      </c>
      <c r="D2016" t="str">
        <f>VLOOKUP(Sales_Data!$C2016,tbl_Customers[],2,FALSE)</f>
        <v>Customer_1264</v>
      </c>
      <c r="E2016" t="str">
        <f>VLOOKUP(tbl_Sales[[#This Row],[Customer_ID]],tbl_Customers[],5,0)</f>
        <v>East</v>
      </c>
      <c r="F2016" t="s">
        <v>8531</v>
      </c>
      <c r="G2016" t="str">
        <f>VLOOKUP(Sales_Data!$F2016,tbl_Products[],2,FALSE)</f>
        <v>Product_36</v>
      </c>
      <c r="H2016" t="str">
        <f>VLOOKUP(tbl_Sales[[#This Row],[Product_ID]],tbl_Products[],3,0)</f>
        <v>Home Goods</v>
      </c>
      <c r="I2016">
        <v>7</v>
      </c>
      <c r="J2016" s="10">
        <f>VLOOKUP(tbl_Sales[[#This Row],[Product_ID]],tbl_Products[],4,0)</f>
        <v>32.54</v>
      </c>
      <c r="K2016" s="6">
        <v>48.45</v>
      </c>
      <c r="L2016" s="6">
        <f>tbl_Sales[[#This Row],[Price_per_Unit]]*tbl_Sales[[#This Row],[Quantity]]</f>
        <v>339.15000000000003</v>
      </c>
      <c r="M2016" s="6">
        <f>tbl_Sales[[#This Row],[Cost_per_Unit]]*tbl_Sales[[#This Row],[Quantity]]</f>
        <v>227.78</v>
      </c>
      <c r="N2016" s="6">
        <f>tbl_Sales[[#This Row],[Sales]]-tbl_Sales[[#This Row],[Total_Cost]]</f>
        <v>111.37000000000003</v>
      </c>
    </row>
    <row r="2017" spans="1:14">
      <c r="A2017" t="s">
        <v>2021</v>
      </c>
      <c r="B2017" s="4">
        <v>44935</v>
      </c>
      <c r="C2017" t="s">
        <v>7306</v>
      </c>
      <c r="D2017" t="str">
        <f>VLOOKUP(Sales_Data!$C2017,tbl_Customers[],2,FALSE)</f>
        <v>Customer_1386</v>
      </c>
      <c r="E2017" t="str">
        <f>VLOOKUP(tbl_Sales[[#This Row],[Customer_ID]],tbl_Customers[],5,0)</f>
        <v>West</v>
      </c>
      <c r="F2017" t="s">
        <v>8552</v>
      </c>
      <c r="G2017" t="str">
        <f>VLOOKUP(Sales_Data!$F2017,tbl_Products[],2,FALSE)</f>
        <v>Product_5</v>
      </c>
      <c r="H2017" t="str">
        <f>VLOOKUP(tbl_Sales[[#This Row],[Product_ID]],tbl_Products[],3,0)</f>
        <v>Health</v>
      </c>
      <c r="I2017">
        <v>3</v>
      </c>
      <c r="J2017" s="10">
        <f>VLOOKUP(tbl_Sales[[#This Row],[Product_ID]],tbl_Products[],4,0)</f>
        <v>35.39</v>
      </c>
      <c r="K2017" s="6">
        <v>63.14</v>
      </c>
      <c r="L2017" s="6">
        <f>tbl_Sales[[#This Row],[Price_per_Unit]]*tbl_Sales[[#This Row],[Quantity]]</f>
        <v>189.42000000000002</v>
      </c>
      <c r="M2017" s="6">
        <f>tbl_Sales[[#This Row],[Cost_per_Unit]]*tbl_Sales[[#This Row],[Quantity]]</f>
        <v>106.17</v>
      </c>
      <c r="N2017" s="6">
        <f>tbl_Sales[[#This Row],[Sales]]-tbl_Sales[[#This Row],[Total_Cost]]</f>
        <v>83.250000000000014</v>
      </c>
    </row>
    <row r="2018" spans="1:14">
      <c r="A2018" t="s">
        <v>2022</v>
      </c>
      <c r="B2018" s="4">
        <v>45250</v>
      </c>
      <c r="C2018" t="s">
        <v>7574</v>
      </c>
      <c r="D2018" t="str">
        <f>VLOOKUP(Sales_Data!$C2018,tbl_Customers[],2,FALSE)</f>
        <v>Customer_723</v>
      </c>
      <c r="E2018" t="str">
        <f>VLOOKUP(tbl_Sales[[#This Row],[Customer_ID]],tbl_Customers[],5,0)</f>
        <v>East</v>
      </c>
      <c r="F2018" t="s">
        <v>8549</v>
      </c>
      <c r="G2018" t="str">
        <f>VLOOKUP(Sales_Data!$F2018,tbl_Products[],2,FALSE)</f>
        <v>Product_18</v>
      </c>
      <c r="H2018" t="str">
        <f>VLOOKUP(tbl_Sales[[#This Row],[Product_ID]],tbl_Products[],3,0)</f>
        <v>Health</v>
      </c>
      <c r="I2018">
        <v>9</v>
      </c>
      <c r="J2018" s="10">
        <f>VLOOKUP(tbl_Sales[[#This Row],[Product_ID]],tbl_Products[],4,0)</f>
        <v>41.18</v>
      </c>
      <c r="K2018" s="6">
        <v>9.6300000000000008</v>
      </c>
      <c r="L2018" s="6">
        <f>tbl_Sales[[#This Row],[Price_per_Unit]]*tbl_Sales[[#This Row],[Quantity]]</f>
        <v>86.67</v>
      </c>
      <c r="M2018" s="6">
        <f>tbl_Sales[[#This Row],[Cost_per_Unit]]*tbl_Sales[[#This Row],[Quantity]]</f>
        <v>370.62</v>
      </c>
      <c r="N2018" s="6">
        <f>tbl_Sales[[#This Row],[Sales]]-tbl_Sales[[#This Row],[Total_Cost]]</f>
        <v>-283.95</v>
      </c>
    </row>
    <row r="2019" spans="1:14">
      <c r="A2019" t="s">
        <v>2023</v>
      </c>
      <c r="B2019" s="4">
        <v>45190</v>
      </c>
      <c r="C2019" t="s">
        <v>7136</v>
      </c>
      <c r="D2019" t="str">
        <f>VLOOKUP(Sales_Data!$C2019,tbl_Customers[],2,FALSE)</f>
        <v>Customer_583</v>
      </c>
      <c r="E2019" t="str">
        <f>VLOOKUP(tbl_Sales[[#This Row],[Customer_ID]],tbl_Customers[],5,0)</f>
        <v>West</v>
      </c>
      <c r="F2019" t="s">
        <v>8503</v>
      </c>
      <c r="G2019" t="str">
        <f>VLOOKUP(Sales_Data!$F2019,tbl_Products[],2,FALSE)</f>
        <v>Product_19</v>
      </c>
      <c r="H2019" t="str">
        <f>VLOOKUP(tbl_Sales[[#This Row],[Product_ID]],tbl_Products[],3,0)</f>
        <v>Apparel</v>
      </c>
      <c r="I2019">
        <v>1</v>
      </c>
      <c r="J2019" s="10">
        <f>VLOOKUP(tbl_Sales[[#This Row],[Product_ID]],tbl_Products[],4,0)</f>
        <v>41.78</v>
      </c>
      <c r="K2019" s="6">
        <v>59.9</v>
      </c>
      <c r="L2019" s="6">
        <f>tbl_Sales[[#This Row],[Price_per_Unit]]*tbl_Sales[[#This Row],[Quantity]]</f>
        <v>59.9</v>
      </c>
      <c r="M2019" s="6">
        <f>tbl_Sales[[#This Row],[Cost_per_Unit]]*tbl_Sales[[#This Row],[Quantity]]</f>
        <v>41.78</v>
      </c>
      <c r="N2019" s="6">
        <f>tbl_Sales[[#This Row],[Sales]]-tbl_Sales[[#This Row],[Total_Cost]]</f>
        <v>18.119999999999997</v>
      </c>
    </row>
    <row r="2020" spans="1:14">
      <c r="A2020" t="s">
        <v>2024</v>
      </c>
      <c r="B2020" s="4">
        <v>45221</v>
      </c>
      <c r="C2020" t="s">
        <v>7918</v>
      </c>
      <c r="D2020" t="str">
        <f>VLOOKUP(Sales_Data!$C2020,tbl_Customers[],2,FALSE)</f>
        <v>Customer_657</v>
      </c>
      <c r="E2020" t="str">
        <f>VLOOKUP(tbl_Sales[[#This Row],[Customer_ID]],tbl_Customers[],5,0)</f>
        <v>South</v>
      </c>
      <c r="F2020" t="s">
        <v>8516</v>
      </c>
      <c r="G2020" t="str">
        <f>VLOOKUP(Sales_Data!$F2020,tbl_Products[],2,FALSE)</f>
        <v>Product_67</v>
      </c>
      <c r="H2020" t="str">
        <f>VLOOKUP(tbl_Sales[[#This Row],[Product_ID]],tbl_Products[],3,0)</f>
        <v>Toys</v>
      </c>
      <c r="I2020">
        <v>9</v>
      </c>
      <c r="J2020" s="10">
        <f>VLOOKUP(tbl_Sales[[#This Row],[Product_ID]],tbl_Products[],4,0)</f>
        <v>13.68</v>
      </c>
      <c r="K2020" s="6">
        <v>89.94</v>
      </c>
      <c r="L2020" s="6">
        <f>tbl_Sales[[#This Row],[Price_per_Unit]]*tbl_Sales[[#This Row],[Quantity]]</f>
        <v>809.46</v>
      </c>
      <c r="M2020" s="6">
        <f>tbl_Sales[[#This Row],[Cost_per_Unit]]*tbl_Sales[[#This Row],[Quantity]]</f>
        <v>123.12</v>
      </c>
      <c r="N2020" s="6">
        <f>tbl_Sales[[#This Row],[Sales]]-tbl_Sales[[#This Row],[Total_Cost]]</f>
        <v>686.34</v>
      </c>
    </row>
    <row r="2021" spans="1:14">
      <c r="A2021" t="s">
        <v>2025</v>
      </c>
      <c r="B2021" s="4">
        <v>45050</v>
      </c>
      <c r="C2021" t="s">
        <v>7460</v>
      </c>
      <c r="D2021" t="str">
        <f>VLOOKUP(Sales_Data!$C2021,tbl_Customers[],2,FALSE)</f>
        <v>Customer_126</v>
      </c>
      <c r="E2021" t="str">
        <f>VLOOKUP(tbl_Sales[[#This Row],[Customer_ID]],tbl_Customers[],5,0)</f>
        <v>North</v>
      </c>
      <c r="F2021" t="s">
        <v>8540</v>
      </c>
      <c r="G2021" t="str">
        <f>VLOOKUP(Sales_Data!$F2021,tbl_Products[],2,FALSE)</f>
        <v>Product_37</v>
      </c>
      <c r="H2021" t="str">
        <f>VLOOKUP(tbl_Sales[[#This Row],[Product_ID]],tbl_Products[],3,0)</f>
        <v>Toys</v>
      </c>
      <c r="I2021">
        <v>5</v>
      </c>
      <c r="J2021" s="10">
        <f>VLOOKUP(tbl_Sales[[#This Row],[Product_ID]],tbl_Products[],4,0)</f>
        <v>29.86</v>
      </c>
      <c r="K2021" s="6">
        <v>91.87</v>
      </c>
      <c r="L2021" s="6">
        <f>tbl_Sales[[#This Row],[Price_per_Unit]]*tbl_Sales[[#This Row],[Quantity]]</f>
        <v>459.35</v>
      </c>
      <c r="M2021" s="6">
        <f>tbl_Sales[[#This Row],[Cost_per_Unit]]*tbl_Sales[[#This Row],[Quantity]]</f>
        <v>149.30000000000001</v>
      </c>
      <c r="N2021" s="6">
        <f>tbl_Sales[[#This Row],[Sales]]-tbl_Sales[[#This Row],[Total_Cost]]</f>
        <v>310.05</v>
      </c>
    </row>
    <row r="2022" spans="1:14">
      <c r="A2022" t="s">
        <v>2026</v>
      </c>
      <c r="B2022" s="4">
        <v>45000</v>
      </c>
      <c r="C2022" t="s">
        <v>8132</v>
      </c>
      <c r="D2022" t="str">
        <f>VLOOKUP(Sales_Data!$C2022,tbl_Customers[],2,FALSE)</f>
        <v>Customer_58</v>
      </c>
      <c r="E2022" t="str">
        <f>VLOOKUP(tbl_Sales[[#This Row],[Customer_ID]],tbl_Customers[],5,0)</f>
        <v>West</v>
      </c>
      <c r="F2022" t="s">
        <v>8522</v>
      </c>
      <c r="G2022" t="str">
        <f>VLOOKUP(Sales_Data!$F2022,tbl_Products[],2,FALSE)</f>
        <v>Product_4</v>
      </c>
      <c r="H2022" t="str">
        <f>VLOOKUP(tbl_Sales[[#This Row],[Product_ID]],tbl_Products[],3,0)</f>
        <v>Toys</v>
      </c>
      <c r="I2022">
        <v>6</v>
      </c>
      <c r="J2022" s="10">
        <f>VLOOKUP(tbl_Sales[[#This Row],[Product_ID]],tbl_Products[],4,0)</f>
        <v>14.75</v>
      </c>
      <c r="K2022" s="6">
        <v>6.01</v>
      </c>
      <c r="L2022" s="6">
        <f>tbl_Sales[[#This Row],[Price_per_Unit]]*tbl_Sales[[#This Row],[Quantity]]</f>
        <v>36.06</v>
      </c>
      <c r="M2022" s="6">
        <f>tbl_Sales[[#This Row],[Cost_per_Unit]]*tbl_Sales[[#This Row],[Quantity]]</f>
        <v>88.5</v>
      </c>
      <c r="N2022" s="6">
        <f>tbl_Sales[[#This Row],[Sales]]-tbl_Sales[[#This Row],[Total_Cost]]</f>
        <v>-52.44</v>
      </c>
    </row>
    <row r="2023" spans="1:14">
      <c r="A2023" t="s">
        <v>2027</v>
      </c>
      <c r="B2023" s="4">
        <v>45076</v>
      </c>
      <c r="C2023" t="s">
        <v>7425</v>
      </c>
      <c r="D2023" t="str">
        <f>VLOOKUP(Sales_Data!$C2023,tbl_Customers[],2,FALSE)</f>
        <v>Customer_1210</v>
      </c>
      <c r="E2023" t="str">
        <f>VLOOKUP(tbl_Sales[[#This Row],[Customer_ID]],tbl_Customers[],5,0)</f>
        <v>West</v>
      </c>
      <c r="F2023" t="s">
        <v>8520</v>
      </c>
      <c r="G2023" t="str">
        <f>VLOOKUP(Sales_Data!$F2023,tbl_Products[],2,FALSE)</f>
        <v>Product_29</v>
      </c>
      <c r="H2023" t="str">
        <f>VLOOKUP(tbl_Sales[[#This Row],[Product_ID]],tbl_Products[],3,0)</f>
        <v>Home Goods</v>
      </c>
      <c r="I2023">
        <v>1</v>
      </c>
      <c r="J2023" s="10">
        <f>VLOOKUP(tbl_Sales[[#This Row],[Product_ID]],tbl_Products[],4,0)</f>
        <v>9.64</v>
      </c>
      <c r="K2023" s="6">
        <v>50.69</v>
      </c>
      <c r="L2023" s="6">
        <f>tbl_Sales[[#This Row],[Price_per_Unit]]*tbl_Sales[[#This Row],[Quantity]]</f>
        <v>50.69</v>
      </c>
      <c r="M2023" s="6">
        <f>tbl_Sales[[#This Row],[Cost_per_Unit]]*tbl_Sales[[#This Row],[Quantity]]</f>
        <v>9.64</v>
      </c>
      <c r="N2023" s="6">
        <f>tbl_Sales[[#This Row],[Sales]]-tbl_Sales[[#This Row],[Total_Cost]]</f>
        <v>41.05</v>
      </c>
    </row>
    <row r="2024" spans="1:14">
      <c r="A2024" t="s">
        <v>2028</v>
      </c>
      <c r="B2024" s="4">
        <v>45146</v>
      </c>
      <c r="C2024" t="s">
        <v>8133</v>
      </c>
      <c r="D2024" t="str">
        <f>VLOOKUP(Sales_Data!$C2024,tbl_Customers[],2,FALSE)</f>
        <v>Customer_93</v>
      </c>
      <c r="E2024" t="str">
        <f>VLOOKUP(tbl_Sales[[#This Row],[Customer_ID]],tbl_Customers[],5,0)</f>
        <v>North</v>
      </c>
      <c r="F2024" t="s">
        <v>8562</v>
      </c>
      <c r="G2024" t="str">
        <f>VLOOKUP(Sales_Data!$F2024,tbl_Products[],2,FALSE)</f>
        <v>Product_48</v>
      </c>
      <c r="H2024" t="str">
        <f>VLOOKUP(tbl_Sales[[#This Row],[Product_ID]],tbl_Products[],3,0)</f>
        <v>Apparel</v>
      </c>
      <c r="I2024">
        <v>2</v>
      </c>
      <c r="J2024" s="10">
        <f>VLOOKUP(tbl_Sales[[#This Row],[Product_ID]],tbl_Products[],4,0)</f>
        <v>25.33</v>
      </c>
      <c r="K2024" s="6">
        <v>79.58</v>
      </c>
      <c r="L2024" s="6">
        <f>tbl_Sales[[#This Row],[Price_per_Unit]]*tbl_Sales[[#This Row],[Quantity]]</f>
        <v>159.16</v>
      </c>
      <c r="M2024" s="6">
        <f>tbl_Sales[[#This Row],[Cost_per_Unit]]*tbl_Sales[[#This Row],[Quantity]]</f>
        <v>50.66</v>
      </c>
      <c r="N2024" s="6">
        <f>tbl_Sales[[#This Row],[Sales]]-tbl_Sales[[#This Row],[Total_Cost]]</f>
        <v>108.5</v>
      </c>
    </row>
    <row r="2025" spans="1:14">
      <c r="A2025" t="s">
        <v>2029</v>
      </c>
      <c r="B2025" s="4">
        <v>44927</v>
      </c>
      <c r="C2025" t="s">
        <v>8134</v>
      </c>
      <c r="D2025" t="str">
        <f>VLOOKUP(Sales_Data!$C2025,tbl_Customers[],2,FALSE)</f>
        <v>Customer_263</v>
      </c>
      <c r="E2025" t="str">
        <f>VLOOKUP(tbl_Sales[[#This Row],[Customer_ID]],tbl_Customers[],5,0)</f>
        <v>North</v>
      </c>
      <c r="F2025" t="s">
        <v>8497</v>
      </c>
      <c r="G2025" t="str">
        <f>VLOOKUP(Sales_Data!$F2025,tbl_Products[],2,FALSE)</f>
        <v>Product_73</v>
      </c>
      <c r="H2025" t="str">
        <f>VLOOKUP(tbl_Sales[[#This Row],[Product_ID]],tbl_Products[],3,0)</f>
        <v>Apparel</v>
      </c>
      <c r="I2025">
        <v>6</v>
      </c>
      <c r="J2025" s="10">
        <f>VLOOKUP(tbl_Sales[[#This Row],[Product_ID]],tbl_Products[],4,0)</f>
        <v>1.21</v>
      </c>
      <c r="K2025" s="6">
        <v>86.21</v>
      </c>
      <c r="L2025" s="6">
        <f>tbl_Sales[[#This Row],[Price_per_Unit]]*tbl_Sales[[#This Row],[Quantity]]</f>
        <v>517.26</v>
      </c>
      <c r="M2025" s="6">
        <f>tbl_Sales[[#This Row],[Cost_per_Unit]]*tbl_Sales[[#This Row],[Quantity]]</f>
        <v>7.26</v>
      </c>
      <c r="N2025" s="6">
        <f>tbl_Sales[[#This Row],[Sales]]-tbl_Sales[[#This Row],[Total_Cost]]</f>
        <v>510</v>
      </c>
    </row>
    <row r="2026" spans="1:14">
      <c r="A2026" t="s">
        <v>2030</v>
      </c>
      <c r="B2026" s="4">
        <v>45241</v>
      </c>
      <c r="C2026" t="s">
        <v>7907</v>
      </c>
      <c r="D2026" t="str">
        <f>VLOOKUP(Sales_Data!$C2026,tbl_Customers[],2,FALSE)</f>
        <v>Customer_751</v>
      </c>
      <c r="E2026" t="str">
        <f>VLOOKUP(tbl_Sales[[#This Row],[Customer_ID]],tbl_Customers[],5,0)</f>
        <v>West</v>
      </c>
      <c r="F2026" t="s">
        <v>8512</v>
      </c>
      <c r="G2026" t="str">
        <f>VLOOKUP(Sales_Data!$F2026,tbl_Products[],2,FALSE)</f>
        <v>Product_47</v>
      </c>
      <c r="H2026" t="str">
        <f>VLOOKUP(tbl_Sales[[#This Row],[Product_ID]],tbl_Products[],3,0)</f>
        <v>Home Goods</v>
      </c>
      <c r="I2026">
        <v>4</v>
      </c>
      <c r="J2026" s="10">
        <f>VLOOKUP(tbl_Sales[[#This Row],[Product_ID]],tbl_Products[],4,0)</f>
        <v>22.66</v>
      </c>
      <c r="K2026" s="6">
        <v>48.21</v>
      </c>
      <c r="L2026" s="6">
        <f>tbl_Sales[[#This Row],[Price_per_Unit]]*tbl_Sales[[#This Row],[Quantity]]</f>
        <v>192.84</v>
      </c>
      <c r="M2026" s="6">
        <f>tbl_Sales[[#This Row],[Cost_per_Unit]]*tbl_Sales[[#This Row],[Quantity]]</f>
        <v>90.64</v>
      </c>
      <c r="N2026" s="6">
        <f>tbl_Sales[[#This Row],[Sales]]-tbl_Sales[[#This Row],[Total_Cost]]</f>
        <v>102.2</v>
      </c>
    </row>
    <row r="2027" spans="1:14">
      <c r="A2027" t="s">
        <v>2031</v>
      </c>
      <c r="B2027" s="4">
        <v>45107</v>
      </c>
      <c r="C2027" t="s">
        <v>7121</v>
      </c>
      <c r="D2027" t="str">
        <f>VLOOKUP(Sales_Data!$C2027,tbl_Customers[],2,FALSE)</f>
        <v>Customer_715</v>
      </c>
      <c r="E2027" t="str">
        <f>VLOOKUP(tbl_Sales[[#This Row],[Customer_ID]],tbl_Customers[],5,0)</f>
        <v>West</v>
      </c>
      <c r="F2027" t="s">
        <v>8498</v>
      </c>
      <c r="G2027" t="str">
        <f>VLOOKUP(Sales_Data!$F2027,tbl_Products[],2,FALSE)</f>
        <v>Product_38</v>
      </c>
      <c r="H2027" t="str">
        <f>VLOOKUP(tbl_Sales[[#This Row],[Product_ID]],tbl_Products[],3,0)</f>
        <v>Toys</v>
      </c>
      <c r="I2027">
        <v>8</v>
      </c>
      <c r="J2027" s="10">
        <f>VLOOKUP(tbl_Sales[[#This Row],[Product_ID]],tbl_Products[],4,0)</f>
        <v>35.82</v>
      </c>
      <c r="K2027" s="6">
        <v>84.06</v>
      </c>
      <c r="L2027" s="6">
        <f>tbl_Sales[[#This Row],[Price_per_Unit]]*tbl_Sales[[#This Row],[Quantity]]</f>
        <v>672.48</v>
      </c>
      <c r="M2027" s="6">
        <f>tbl_Sales[[#This Row],[Cost_per_Unit]]*tbl_Sales[[#This Row],[Quantity]]</f>
        <v>286.56</v>
      </c>
      <c r="N2027" s="6">
        <f>tbl_Sales[[#This Row],[Sales]]-tbl_Sales[[#This Row],[Total_Cost]]</f>
        <v>385.92</v>
      </c>
    </row>
    <row r="2028" spans="1:14">
      <c r="A2028" t="s">
        <v>2032</v>
      </c>
      <c r="B2028" s="4">
        <v>45050</v>
      </c>
      <c r="C2028" t="s">
        <v>7894</v>
      </c>
      <c r="D2028" t="str">
        <f>VLOOKUP(Sales_Data!$C2028,tbl_Customers[],2,FALSE)</f>
        <v>Customer_1196</v>
      </c>
      <c r="E2028" t="str">
        <f>VLOOKUP(tbl_Sales[[#This Row],[Customer_ID]],tbl_Customers[],5,0)</f>
        <v>East</v>
      </c>
      <c r="F2028" t="s">
        <v>8536</v>
      </c>
      <c r="G2028" t="str">
        <f>VLOOKUP(Sales_Data!$F2028,tbl_Products[],2,FALSE)</f>
        <v>Product_40</v>
      </c>
      <c r="H2028" t="str">
        <f>VLOOKUP(tbl_Sales[[#This Row],[Product_ID]],tbl_Products[],3,0)</f>
        <v>Health</v>
      </c>
      <c r="I2028">
        <v>6</v>
      </c>
      <c r="J2028" s="10">
        <f>VLOOKUP(tbl_Sales[[#This Row],[Product_ID]],tbl_Products[],4,0)</f>
        <v>30.96</v>
      </c>
      <c r="K2028" s="6">
        <v>33.049999999999997</v>
      </c>
      <c r="L2028" s="6">
        <f>tbl_Sales[[#This Row],[Price_per_Unit]]*tbl_Sales[[#This Row],[Quantity]]</f>
        <v>198.29999999999998</v>
      </c>
      <c r="M2028" s="6">
        <f>tbl_Sales[[#This Row],[Cost_per_Unit]]*tbl_Sales[[#This Row],[Quantity]]</f>
        <v>185.76</v>
      </c>
      <c r="N2028" s="6">
        <f>tbl_Sales[[#This Row],[Sales]]-tbl_Sales[[#This Row],[Total_Cost]]</f>
        <v>12.539999999999992</v>
      </c>
    </row>
    <row r="2029" spans="1:14">
      <c r="A2029" t="s">
        <v>2033</v>
      </c>
      <c r="B2029" s="4">
        <v>45219</v>
      </c>
      <c r="C2029" t="s">
        <v>7590</v>
      </c>
      <c r="D2029" t="str">
        <f>VLOOKUP(Sales_Data!$C2029,tbl_Customers[],2,FALSE)</f>
        <v>Customer_56</v>
      </c>
      <c r="E2029" t="str">
        <f>VLOOKUP(tbl_Sales[[#This Row],[Customer_ID]],tbl_Customers[],5,0)</f>
        <v>North</v>
      </c>
      <c r="F2029" t="s">
        <v>8544</v>
      </c>
      <c r="G2029" t="str">
        <f>VLOOKUP(Sales_Data!$F2029,tbl_Products[],2,FALSE)</f>
        <v>Product_21</v>
      </c>
      <c r="H2029" t="str">
        <f>VLOOKUP(tbl_Sales[[#This Row],[Product_ID]],tbl_Products[],3,0)</f>
        <v>Toys</v>
      </c>
      <c r="I2029">
        <v>9</v>
      </c>
      <c r="J2029" s="10">
        <f>VLOOKUP(tbl_Sales[[#This Row],[Product_ID]],tbl_Products[],4,0)</f>
        <v>3.13</v>
      </c>
      <c r="K2029" s="6">
        <v>30.21</v>
      </c>
      <c r="L2029" s="6">
        <f>tbl_Sales[[#This Row],[Price_per_Unit]]*tbl_Sales[[#This Row],[Quantity]]</f>
        <v>271.89</v>
      </c>
      <c r="M2029" s="6">
        <f>tbl_Sales[[#This Row],[Cost_per_Unit]]*tbl_Sales[[#This Row],[Quantity]]</f>
        <v>28.169999999999998</v>
      </c>
      <c r="N2029" s="6">
        <f>tbl_Sales[[#This Row],[Sales]]-tbl_Sales[[#This Row],[Total_Cost]]</f>
        <v>243.72</v>
      </c>
    </row>
    <row r="2030" spans="1:14">
      <c r="A2030" t="s">
        <v>2034</v>
      </c>
      <c r="B2030" s="4">
        <v>45140</v>
      </c>
      <c r="C2030" t="s">
        <v>7204</v>
      </c>
      <c r="D2030" t="str">
        <f>VLOOKUP(Sales_Data!$C2030,tbl_Customers[],2,FALSE)</f>
        <v>Customer_1281</v>
      </c>
      <c r="E2030" t="str">
        <f>VLOOKUP(tbl_Sales[[#This Row],[Customer_ID]],tbl_Customers[],5,0)</f>
        <v>West</v>
      </c>
      <c r="F2030" t="s">
        <v>8497</v>
      </c>
      <c r="G2030" t="str">
        <f>VLOOKUP(Sales_Data!$F2030,tbl_Products[],2,FALSE)</f>
        <v>Product_73</v>
      </c>
      <c r="H2030" t="str">
        <f>VLOOKUP(tbl_Sales[[#This Row],[Product_ID]],tbl_Products[],3,0)</f>
        <v>Apparel</v>
      </c>
      <c r="I2030">
        <v>7</v>
      </c>
      <c r="J2030" s="10">
        <f>VLOOKUP(tbl_Sales[[#This Row],[Product_ID]],tbl_Products[],4,0)</f>
        <v>1.21</v>
      </c>
      <c r="K2030" s="6">
        <v>35.950000000000003</v>
      </c>
      <c r="L2030" s="6">
        <f>tbl_Sales[[#This Row],[Price_per_Unit]]*tbl_Sales[[#This Row],[Quantity]]</f>
        <v>251.65000000000003</v>
      </c>
      <c r="M2030" s="6">
        <f>tbl_Sales[[#This Row],[Cost_per_Unit]]*tbl_Sales[[#This Row],[Quantity]]</f>
        <v>8.4699999999999989</v>
      </c>
      <c r="N2030" s="6">
        <f>tbl_Sales[[#This Row],[Sales]]-tbl_Sales[[#This Row],[Total_Cost]]</f>
        <v>243.18000000000004</v>
      </c>
    </row>
    <row r="2031" spans="1:14">
      <c r="A2031" t="s">
        <v>2035</v>
      </c>
      <c r="B2031" s="4">
        <v>45022</v>
      </c>
      <c r="C2031" t="s">
        <v>8135</v>
      </c>
      <c r="D2031" t="str">
        <f>VLOOKUP(Sales_Data!$C2031,tbl_Customers[],2,FALSE)</f>
        <v>Customer_699</v>
      </c>
      <c r="E2031" t="str">
        <f>VLOOKUP(tbl_Sales[[#This Row],[Customer_ID]],tbl_Customers[],5,0)</f>
        <v>South</v>
      </c>
      <c r="F2031" t="s">
        <v>8536</v>
      </c>
      <c r="G2031" t="str">
        <f>VLOOKUP(Sales_Data!$F2031,tbl_Products[],2,FALSE)</f>
        <v>Product_40</v>
      </c>
      <c r="H2031" t="str">
        <f>VLOOKUP(tbl_Sales[[#This Row],[Product_ID]],tbl_Products[],3,0)</f>
        <v>Health</v>
      </c>
      <c r="I2031">
        <v>4</v>
      </c>
      <c r="J2031" s="10">
        <f>VLOOKUP(tbl_Sales[[#This Row],[Product_ID]],tbl_Products[],4,0)</f>
        <v>30.96</v>
      </c>
      <c r="K2031" s="6">
        <v>14.05</v>
      </c>
      <c r="L2031" s="6">
        <f>tbl_Sales[[#This Row],[Price_per_Unit]]*tbl_Sales[[#This Row],[Quantity]]</f>
        <v>56.2</v>
      </c>
      <c r="M2031" s="6">
        <f>tbl_Sales[[#This Row],[Cost_per_Unit]]*tbl_Sales[[#This Row],[Quantity]]</f>
        <v>123.84</v>
      </c>
      <c r="N2031" s="6">
        <f>tbl_Sales[[#This Row],[Sales]]-tbl_Sales[[#This Row],[Total_Cost]]</f>
        <v>-67.64</v>
      </c>
    </row>
    <row r="2032" spans="1:14">
      <c r="A2032" t="s">
        <v>2036</v>
      </c>
      <c r="B2032" s="4">
        <v>45267</v>
      </c>
      <c r="C2032" t="s">
        <v>7066</v>
      </c>
      <c r="D2032" t="str">
        <f>VLOOKUP(Sales_Data!$C2032,tbl_Customers[],2,FALSE)</f>
        <v>Customer_780</v>
      </c>
      <c r="E2032" t="str">
        <f>VLOOKUP(tbl_Sales[[#This Row],[Customer_ID]],tbl_Customers[],5,0)</f>
        <v>West</v>
      </c>
      <c r="F2032" t="s">
        <v>8493</v>
      </c>
      <c r="G2032" t="str">
        <f>VLOOKUP(Sales_Data!$F2032,tbl_Products[],2,FALSE)</f>
        <v>Product_61</v>
      </c>
      <c r="H2032" t="str">
        <f>VLOOKUP(tbl_Sales[[#This Row],[Product_ID]],tbl_Products[],3,0)</f>
        <v>Health</v>
      </c>
      <c r="I2032">
        <v>9</v>
      </c>
      <c r="J2032" s="10">
        <f>VLOOKUP(tbl_Sales[[#This Row],[Product_ID]],tbl_Products[],4,0)</f>
        <v>47.78</v>
      </c>
      <c r="K2032" s="6">
        <v>65.06</v>
      </c>
      <c r="L2032" s="6">
        <f>tbl_Sales[[#This Row],[Price_per_Unit]]*tbl_Sales[[#This Row],[Quantity]]</f>
        <v>585.54</v>
      </c>
      <c r="M2032" s="6">
        <f>tbl_Sales[[#This Row],[Cost_per_Unit]]*tbl_Sales[[#This Row],[Quantity]]</f>
        <v>430.02</v>
      </c>
      <c r="N2032" s="6">
        <f>tbl_Sales[[#This Row],[Sales]]-tbl_Sales[[#This Row],[Total_Cost]]</f>
        <v>155.51999999999998</v>
      </c>
    </row>
    <row r="2033" spans="1:14">
      <c r="A2033" t="s">
        <v>2037</v>
      </c>
      <c r="B2033" s="4">
        <v>45269</v>
      </c>
      <c r="C2033" t="s">
        <v>7387</v>
      </c>
      <c r="D2033" t="str">
        <f>VLOOKUP(Sales_Data!$C2033,tbl_Customers[],2,FALSE)</f>
        <v>Customer_200</v>
      </c>
      <c r="E2033" t="str">
        <f>VLOOKUP(tbl_Sales[[#This Row],[Customer_ID]],tbl_Customers[],5,0)</f>
        <v>East</v>
      </c>
      <c r="F2033" t="s">
        <v>8559</v>
      </c>
      <c r="G2033" t="str">
        <f>VLOOKUP(Sales_Data!$F2033,tbl_Products[],2,FALSE)</f>
        <v>Product_57</v>
      </c>
      <c r="H2033" t="str">
        <f>VLOOKUP(tbl_Sales[[#This Row],[Product_ID]],tbl_Products[],3,0)</f>
        <v>Toys</v>
      </c>
      <c r="I2033">
        <v>3</v>
      </c>
      <c r="J2033" s="10">
        <f>VLOOKUP(tbl_Sales[[#This Row],[Product_ID]],tbl_Products[],4,0)</f>
        <v>31.85</v>
      </c>
      <c r="K2033" s="6">
        <v>66.06</v>
      </c>
      <c r="L2033" s="6">
        <f>tbl_Sales[[#This Row],[Price_per_Unit]]*tbl_Sales[[#This Row],[Quantity]]</f>
        <v>198.18</v>
      </c>
      <c r="M2033" s="6">
        <f>tbl_Sales[[#This Row],[Cost_per_Unit]]*tbl_Sales[[#This Row],[Quantity]]</f>
        <v>95.550000000000011</v>
      </c>
      <c r="N2033" s="6">
        <f>tbl_Sales[[#This Row],[Sales]]-tbl_Sales[[#This Row],[Total_Cost]]</f>
        <v>102.63</v>
      </c>
    </row>
    <row r="2034" spans="1:14">
      <c r="A2034" t="s">
        <v>2038</v>
      </c>
      <c r="B2034" s="4">
        <v>44970</v>
      </c>
      <c r="C2034" t="s">
        <v>7869</v>
      </c>
      <c r="D2034" t="str">
        <f>VLOOKUP(Sales_Data!$C2034,tbl_Customers[],2,FALSE)</f>
        <v>Customer_877</v>
      </c>
      <c r="E2034" t="str">
        <f>VLOOKUP(tbl_Sales[[#This Row],[Customer_ID]],tbl_Customers[],5,0)</f>
        <v>South</v>
      </c>
      <c r="F2034" t="s">
        <v>8498</v>
      </c>
      <c r="G2034" t="str">
        <f>VLOOKUP(Sales_Data!$F2034,tbl_Products[],2,FALSE)</f>
        <v>Product_38</v>
      </c>
      <c r="H2034" t="str">
        <f>VLOOKUP(tbl_Sales[[#This Row],[Product_ID]],tbl_Products[],3,0)</f>
        <v>Toys</v>
      </c>
      <c r="I2034">
        <v>2</v>
      </c>
      <c r="J2034" s="10">
        <f>VLOOKUP(tbl_Sales[[#This Row],[Product_ID]],tbl_Products[],4,0)</f>
        <v>35.82</v>
      </c>
      <c r="K2034" s="6">
        <v>86.02</v>
      </c>
      <c r="L2034" s="6">
        <f>tbl_Sales[[#This Row],[Price_per_Unit]]*tbl_Sales[[#This Row],[Quantity]]</f>
        <v>172.04</v>
      </c>
      <c r="M2034" s="6">
        <f>tbl_Sales[[#This Row],[Cost_per_Unit]]*tbl_Sales[[#This Row],[Quantity]]</f>
        <v>71.64</v>
      </c>
      <c r="N2034" s="6">
        <f>tbl_Sales[[#This Row],[Sales]]-tbl_Sales[[#This Row],[Total_Cost]]</f>
        <v>100.39999999999999</v>
      </c>
    </row>
    <row r="2035" spans="1:14">
      <c r="A2035" t="s">
        <v>2039</v>
      </c>
      <c r="B2035" s="4">
        <v>45195</v>
      </c>
      <c r="C2035" t="s">
        <v>7624</v>
      </c>
      <c r="D2035" t="str">
        <f>VLOOKUP(Sales_Data!$C2035,tbl_Customers[],2,FALSE)</f>
        <v>Customer_707</v>
      </c>
      <c r="E2035" t="str">
        <f>VLOOKUP(tbl_Sales[[#This Row],[Customer_ID]],tbl_Customers[],5,0)</f>
        <v>North</v>
      </c>
      <c r="F2035" t="s">
        <v>8542</v>
      </c>
      <c r="G2035" t="str">
        <f>VLOOKUP(Sales_Data!$F2035,tbl_Products[],2,FALSE)</f>
        <v>Product_20</v>
      </c>
      <c r="H2035" t="str">
        <f>VLOOKUP(tbl_Sales[[#This Row],[Product_ID]],tbl_Products[],3,0)</f>
        <v>Electronics</v>
      </c>
      <c r="I2035">
        <v>8</v>
      </c>
      <c r="J2035" s="10">
        <f>VLOOKUP(tbl_Sales[[#This Row],[Product_ID]],tbl_Products[],4,0)</f>
        <v>19.98</v>
      </c>
      <c r="K2035" s="6">
        <v>21.7</v>
      </c>
      <c r="L2035" s="6">
        <f>tbl_Sales[[#This Row],[Price_per_Unit]]*tbl_Sales[[#This Row],[Quantity]]</f>
        <v>173.6</v>
      </c>
      <c r="M2035" s="6">
        <f>tbl_Sales[[#This Row],[Cost_per_Unit]]*tbl_Sales[[#This Row],[Quantity]]</f>
        <v>159.84</v>
      </c>
      <c r="N2035" s="6">
        <f>tbl_Sales[[#This Row],[Sales]]-tbl_Sales[[#This Row],[Total_Cost]]</f>
        <v>13.759999999999991</v>
      </c>
    </row>
    <row r="2036" spans="1:14">
      <c r="A2036" t="s">
        <v>2040</v>
      </c>
      <c r="B2036" s="4">
        <v>45111</v>
      </c>
      <c r="C2036" t="s">
        <v>7986</v>
      </c>
      <c r="D2036" t="str">
        <f>VLOOKUP(Sales_Data!$C2036,tbl_Customers[],2,FALSE)</f>
        <v>Customer_732</v>
      </c>
      <c r="E2036" t="str">
        <f>VLOOKUP(tbl_Sales[[#This Row],[Customer_ID]],tbl_Customers[],5,0)</f>
        <v>South</v>
      </c>
      <c r="F2036" t="s">
        <v>8563</v>
      </c>
      <c r="G2036" t="str">
        <f>VLOOKUP(Sales_Data!$F2036,tbl_Products[],2,FALSE)</f>
        <v>Product_17</v>
      </c>
      <c r="H2036" t="str">
        <f>VLOOKUP(tbl_Sales[[#This Row],[Product_ID]],tbl_Products[],3,0)</f>
        <v>Toys</v>
      </c>
      <c r="I2036">
        <v>1</v>
      </c>
      <c r="J2036" s="10">
        <f>VLOOKUP(tbl_Sales[[#This Row],[Product_ID]],tbl_Products[],4,0)</f>
        <v>36.229999999999997</v>
      </c>
      <c r="K2036" s="6">
        <v>64.849999999999994</v>
      </c>
      <c r="L2036" s="6">
        <f>tbl_Sales[[#This Row],[Price_per_Unit]]*tbl_Sales[[#This Row],[Quantity]]</f>
        <v>64.849999999999994</v>
      </c>
      <c r="M2036" s="6">
        <f>tbl_Sales[[#This Row],[Cost_per_Unit]]*tbl_Sales[[#This Row],[Quantity]]</f>
        <v>36.229999999999997</v>
      </c>
      <c r="N2036" s="6">
        <f>tbl_Sales[[#This Row],[Sales]]-tbl_Sales[[#This Row],[Total_Cost]]</f>
        <v>28.619999999999997</v>
      </c>
    </row>
    <row r="2037" spans="1:14">
      <c r="A2037" t="s">
        <v>2041</v>
      </c>
      <c r="B2037" s="4">
        <v>44961</v>
      </c>
      <c r="C2037" t="s">
        <v>7813</v>
      </c>
      <c r="D2037" t="str">
        <f>VLOOKUP(Sales_Data!$C2037,tbl_Customers[],2,FALSE)</f>
        <v>Customer_844</v>
      </c>
      <c r="E2037" t="str">
        <f>VLOOKUP(tbl_Sales[[#This Row],[Customer_ID]],tbl_Customers[],5,0)</f>
        <v>North</v>
      </c>
      <c r="F2037" t="s">
        <v>8503</v>
      </c>
      <c r="G2037" t="str">
        <f>VLOOKUP(Sales_Data!$F2037,tbl_Products[],2,FALSE)</f>
        <v>Product_19</v>
      </c>
      <c r="H2037" t="str">
        <f>VLOOKUP(tbl_Sales[[#This Row],[Product_ID]],tbl_Products[],3,0)</f>
        <v>Apparel</v>
      </c>
      <c r="I2037">
        <v>4</v>
      </c>
      <c r="J2037" s="10">
        <f>VLOOKUP(tbl_Sales[[#This Row],[Product_ID]],tbl_Products[],4,0)</f>
        <v>41.78</v>
      </c>
      <c r="K2037" s="6">
        <v>15.72</v>
      </c>
      <c r="L2037" s="6">
        <f>tbl_Sales[[#This Row],[Price_per_Unit]]*tbl_Sales[[#This Row],[Quantity]]</f>
        <v>62.88</v>
      </c>
      <c r="M2037" s="6">
        <f>tbl_Sales[[#This Row],[Cost_per_Unit]]*tbl_Sales[[#This Row],[Quantity]]</f>
        <v>167.12</v>
      </c>
      <c r="N2037" s="6">
        <f>tbl_Sales[[#This Row],[Sales]]-tbl_Sales[[#This Row],[Total_Cost]]</f>
        <v>-104.24000000000001</v>
      </c>
    </row>
    <row r="2038" spans="1:14">
      <c r="A2038" t="s">
        <v>2042</v>
      </c>
      <c r="B2038" s="4">
        <v>45196</v>
      </c>
      <c r="C2038" t="s">
        <v>7407</v>
      </c>
      <c r="D2038" t="str">
        <f>VLOOKUP(Sales_Data!$C2038,tbl_Customers[],2,FALSE)</f>
        <v>Customer_720</v>
      </c>
      <c r="E2038" t="str">
        <f>VLOOKUP(tbl_Sales[[#This Row],[Customer_ID]],tbl_Customers[],5,0)</f>
        <v>West</v>
      </c>
      <c r="F2038" t="s">
        <v>8498</v>
      </c>
      <c r="G2038" t="str">
        <f>VLOOKUP(Sales_Data!$F2038,tbl_Products[],2,FALSE)</f>
        <v>Product_38</v>
      </c>
      <c r="H2038" t="str">
        <f>VLOOKUP(tbl_Sales[[#This Row],[Product_ID]],tbl_Products[],3,0)</f>
        <v>Toys</v>
      </c>
      <c r="I2038">
        <v>1</v>
      </c>
      <c r="J2038" s="10">
        <f>VLOOKUP(tbl_Sales[[#This Row],[Product_ID]],tbl_Products[],4,0)</f>
        <v>35.82</v>
      </c>
      <c r="K2038" s="6">
        <v>88.39</v>
      </c>
      <c r="L2038" s="6">
        <f>tbl_Sales[[#This Row],[Price_per_Unit]]*tbl_Sales[[#This Row],[Quantity]]</f>
        <v>88.39</v>
      </c>
      <c r="M2038" s="6">
        <f>tbl_Sales[[#This Row],[Cost_per_Unit]]*tbl_Sales[[#This Row],[Quantity]]</f>
        <v>35.82</v>
      </c>
      <c r="N2038" s="6">
        <f>tbl_Sales[[#This Row],[Sales]]-tbl_Sales[[#This Row],[Total_Cost]]</f>
        <v>52.57</v>
      </c>
    </row>
    <row r="2039" spans="1:14">
      <c r="A2039" t="s">
        <v>2043</v>
      </c>
      <c r="B2039" s="4">
        <v>45205</v>
      </c>
      <c r="C2039" t="s">
        <v>8136</v>
      </c>
      <c r="D2039" t="str">
        <f>VLOOKUP(Sales_Data!$C2039,tbl_Customers[],2,FALSE)</f>
        <v>Customer_116</v>
      </c>
      <c r="E2039" t="str">
        <f>VLOOKUP(tbl_Sales[[#This Row],[Customer_ID]],tbl_Customers[],5,0)</f>
        <v>East</v>
      </c>
      <c r="F2039" t="s">
        <v>8553</v>
      </c>
      <c r="G2039" t="str">
        <f>VLOOKUP(Sales_Data!$F2039,tbl_Products[],2,FALSE)</f>
        <v>Product_50</v>
      </c>
      <c r="H2039" t="str">
        <f>VLOOKUP(tbl_Sales[[#This Row],[Product_ID]],tbl_Products[],3,0)</f>
        <v>Apparel</v>
      </c>
      <c r="I2039">
        <v>4</v>
      </c>
      <c r="J2039" s="10">
        <f>VLOOKUP(tbl_Sales[[#This Row],[Product_ID]],tbl_Products[],4,0)</f>
        <v>42.74</v>
      </c>
      <c r="K2039" s="6">
        <v>82.44</v>
      </c>
      <c r="L2039" s="6">
        <f>tbl_Sales[[#This Row],[Price_per_Unit]]*tbl_Sales[[#This Row],[Quantity]]</f>
        <v>329.76</v>
      </c>
      <c r="M2039" s="6">
        <f>tbl_Sales[[#This Row],[Cost_per_Unit]]*tbl_Sales[[#This Row],[Quantity]]</f>
        <v>170.96</v>
      </c>
      <c r="N2039" s="6">
        <f>tbl_Sales[[#This Row],[Sales]]-tbl_Sales[[#This Row],[Total_Cost]]</f>
        <v>158.79999999999998</v>
      </c>
    </row>
    <row r="2040" spans="1:14">
      <c r="A2040" t="s">
        <v>2044</v>
      </c>
      <c r="B2040" s="4">
        <v>45186</v>
      </c>
      <c r="C2040" t="s">
        <v>8137</v>
      </c>
      <c r="D2040" t="str">
        <f>VLOOKUP(Sales_Data!$C2040,tbl_Customers[],2,FALSE)</f>
        <v>Customer_1355</v>
      </c>
      <c r="E2040" t="str">
        <f>VLOOKUP(tbl_Sales[[#This Row],[Customer_ID]],tbl_Customers[],5,0)</f>
        <v>East</v>
      </c>
      <c r="F2040" t="s">
        <v>8511</v>
      </c>
      <c r="G2040" t="str">
        <f>VLOOKUP(Sales_Data!$F2040,tbl_Products[],2,FALSE)</f>
        <v>Product_33</v>
      </c>
      <c r="H2040" t="str">
        <f>VLOOKUP(tbl_Sales[[#This Row],[Product_ID]],tbl_Products[],3,0)</f>
        <v>Electronics</v>
      </c>
      <c r="I2040">
        <v>2</v>
      </c>
      <c r="J2040" s="10">
        <f>VLOOKUP(tbl_Sales[[#This Row],[Product_ID]],tbl_Products[],4,0)</f>
        <v>45.26</v>
      </c>
      <c r="K2040" s="6">
        <v>14.76</v>
      </c>
      <c r="L2040" s="6">
        <f>tbl_Sales[[#This Row],[Price_per_Unit]]*tbl_Sales[[#This Row],[Quantity]]</f>
        <v>29.52</v>
      </c>
      <c r="M2040" s="6">
        <f>tbl_Sales[[#This Row],[Cost_per_Unit]]*tbl_Sales[[#This Row],[Quantity]]</f>
        <v>90.52</v>
      </c>
      <c r="N2040" s="6">
        <f>tbl_Sales[[#This Row],[Sales]]-tbl_Sales[[#This Row],[Total_Cost]]</f>
        <v>-61</v>
      </c>
    </row>
    <row r="2041" spans="1:14">
      <c r="A2041" t="s">
        <v>2045</v>
      </c>
      <c r="B2041" s="4">
        <v>45186</v>
      </c>
      <c r="C2041" t="s">
        <v>8138</v>
      </c>
      <c r="D2041" t="str">
        <f>VLOOKUP(Sales_Data!$C2041,tbl_Customers[],2,FALSE)</f>
        <v>Customer_501</v>
      </c>
      <c r="E2041" t="str">
        <f>VLOOKUP(tbl_Sales[[#This Row],[Customer_ID]],tbl_Customers[],5,0)</f>
        <v>West</v>
      </c>
      <c r="F2041" t="s">
        <v>8499</v>
      </c>
      <c r="G2041" t="str">
        <f>VLOOKUP(Sales_Data!$F2041,tbl_Products[],2,FALSE)</f>
        <v>Product_30</v>
      </c>
      <c r="H2041" t="str">
        <f>VLOOKUP(tbl_Sales[[#This Row],[Product_ID]],tbl_Products[],3,0)</f>
        <v>Apparel</v>
      </c>
      <c r="I2041">
        <v>5</v>
      </c>
      <c r="J2041" s="10">
        <f>VLOOKUP(tbl_Sales[[#This Row],[Product_ID]],tbl_Products[],4,0)</f>
        <v>49.21</v>
      </c>
      <c r="K2041" s="6">
        <v>29.07</v>
      </c>
      <c r="L2041" s="6">
        <f>tbl_Sales[[#This Row],[Price_per_Unit]]*tbl_Sales[[#This Row],[Quantity]]</f>
        <v>145.35</v>
      </c>
      <c r="M2041" s="6">
        <f>tbl_Sales[[#This Row],[Cost_per_Unit]]*tbl_Sales[[#This Row],[Quantity]]</f>
        <v>246.05</v>
      </c>
      <c r="N2041" s="6">
        <f>tbl_Sales[[#This Row],[Sales]]-tbl_Sales[[#This Row],[Total_Cost]]</f>
        <v>-100.70000000000002</v>
      </c>
    </row>
    <row r="2042" spans="1:14">
      <c r="A2042" t="s">
        <v>2046</v>
      </c>
      <c r="B2042" s="4">
        <v>45210</v>
      </c>
      <c r="C2042" t="s">
        <v>7871</v>
      </c>
      <c r="D2042" t="str">
        <f>VLOOKUP(Sales_Data!$C2042,tbl_Customers[],2,FALSE)</f>
        <v>Customer_508</v>
      </c>
      <c r="E2042" t="str">
        <f>VLOOKUP(tbl_Sales[[#This Row],[Customer_ID]],tbl_Customers[],5,0)</f>
        <v>West</v>
      </c>
      <c r="F2042" t="s">
        <v>8522</v>
      </c>
      <c r="G2042" t="str">
        <f>VLOOKUP(Sales_Data!$F2042,tbl_Products[],2,FALSE)</f>
        <v>Product_4</v>
      </c>
      <c r="H2042" t="str">
        <f>VLOOKUP(tbl_Sales[[#This Row],[Product_ID]],tbl_Products[],3,0)</f>
        <v>Toys</v>
      </c>
      <c r="I2042">
        <v>6</v>
      </c>
      <c r="J2042" s="10">
        <f>VLOOKUP(tbl_Sales[[#This Row],[Product_ID]],tbl_Products[],4,0)</f>
        <v>14.75</v>
      </c>
      <c r="K2042" s="6">
        <v>22.03</v>
      </c>
      <c r="L2042" s="6">
        <f>tbl_Sales[[#This Row],[Price_per_Unit]]*tbl_Sales[[#This Row],[Quantity]]</f>
        <v>132.18</v>
      </c>
      <c r="M2042" s="6">
        <f>tbl_Sales[[#This Row],[Cost_per_Unit]]*tbl_Sales[[#This Row],[Quantity]]</f>
        <v>88.5</v>
      </c>
      <c r="N2042" s="6">
        <f>tbl_Sales[[#This Row],[Sales]]-tbl_Sales[[#This Row],[Total_Cost]]</f>
        <v>43.680000000000007</v>
      </c>
    </row>
    <row r="2043" spans="1:14">
      <c r="A2043" t="s">
        <v>2047</v>
      </c>
      <c r="B2043" s="4">
        <v>44937</v>
      </c>
      <c r="C2043" t="s">
        <v>8139</v>
      </c>
      <c r="D2043" t="str">
        <f>VLOOKUP(Sales_Data!$C2043,tbl_Customers[],2,FALSE)</f>
        <v>Customer_481</v>
      </c>
      <c r="E2043" t="str">
        <f>VLOOKUP(tbl_Sales[[#This Row],[Customer_ID]],tbl_Customers[],5,0)</f>
        <v>West</v>
      </c>
      <c r="F2043" t="s">
        <v>8546</v>
      </c>
      <c r="G2043" t="str">
        <f>VLOOKUP(Sales_Data!$F2043,tbl_Products[],2,FALSE)</f>
        <v>Product_28</v>
      </c>
      <c r="H2043" t="str">
        <f>VLOOKUP(tbl_Sales[[#This Row],[Product_ID]],tbl_Products[],3,0)</f>
        <v>Toys</v>
      </c>
      <c r="I2043">
        <v>4</v>
      </c>
      <c r="J2043" s="10">
        <f>VLOOKUP(tbl_Sales[[#This Row],[Product_ID]],tbl_Products[],4,0)</f>
        <v>23.58</v>
      </c>
      <c r="K2043" s="6">
        <v>53.24</v>
      </c>
      <c r="L2043" s="6">
        <f>tbl_Sales[[#This Row],[Price_per_Unit]]*tbl_Sales[[#This Row],[Quantity]]</f>
        <v>212.96</v>
      </c>
      <c r="M2043" s="6">
        <f>tbl_Sales[[#This Row],[Cost_per_Unit]]*tbl_Sales[[#This Row],[Quantity]]</f>
        <v>94.32</v>
      </c>
      <c r="N2043" s="6">
        <f>tbl_Sales[[#This Row],[Sales]]-tbl_Sales[[#This Row],[Total_Cost]]</f>
        <v>118.64000000000001</v>
      </c>
    </row>
    <row r="2044" spans="1:14">
      <c r="A2044" t="s">
        <v>2048</v>
      </c>
      <c r="B2044" s="4">
        <v>45126</v>
      </c>
      <c r="C2044" t="s">
        <v>7515</v>
      </c>
      <c r="D2044" t="str">
        <f>VLOOKUP(Sales_Data!$C2044,tbl_Customers[],2,FALSE)</f>
        <v>Customer_1328</v>
      </c>
      <c r="E2044" t="str">
        <f>VLOOKUP(tbl_Sales[[#This Row],[Customer_ID]],tbl_Customers[],5,0)</f>
        <v>North</v>
      </c>
      <c r="F2044" t="s">
        <v>8537</v>
      </c>
      <c r="G2044" t="str">
        <f>VLOOKUP(Sales_Data!$F2044,tbl_Products[],2,FALSE)</f>
        <v>Product_75</v>
      </c>
      <c r="H2044" t="str">
        <f>VLOOKUP(tbl_Sales[[#This Row],[Product_ID]],tbl_Products[],3,0)</f>
        <v>Electronics</v>
      </c>
      <c r="I2044">
        <v>5</v>
      </c>
      <c r="J2044" s="10">
        <f>VLOOKUP(tbl_Sales[[#This Row],[Product_ID]],tbl_Products[],4,0)</f>
        <v>2.25</v>
      </c>
      <c r="K2044" s="6">
        <v>34.090000000000003</v>
      </c>
      <c r="L2044" s="6">
        <f>tbl_Sales[[#This Row],[Price_per_Unit]]*tbl_Sales[[#This Row],[Quantity]]</f>
        <v>170.45000000000002</v>
      </c>
      <c r="M2044" s="6">
        <f>tbl_Sales[[#This Row],[Cost_per_Unit]]*tbl_Sales[[#This Row],[Quantity]]</f>
        <v>11.25</v>
      </c>
      <c r="N2044" s="6">
        <f>tbl_Sales[[#This Row],[Sales]]-tbl_Sales[[#This Row],[Total_Cost]]</f>
        <v>159.20000000000002</v>
      </c>
    </row>
    <row r="2045" spans="1:14">
      <c r="A2045" t="s">
        <v>2049</v>
      </c>
      <c r="B2045" s="4">
        <v>45167</v>
      </c>
      <c r="C2045" t="s">
        <v>7326</v>
      </c>
      <c r="D2045" t="str">
        <f>VLOOKUP(Sales_Data!$C2045,tbl_Customers[],2,FALSE)</f>
        <v>Customer_640</v>
      </c>
      <c r="E2045" t="str">
        <f>VLOOKUP(tbl_Sales[[#This Row],[Customer_ID]],tbl_Customers[],5,0)</f>
        <v>East</v>
      </c>
      <c r="F2045" t="s">
        <v>8505</v>
      </c>
      <c r="G2045" t="str">
        <f>VLOOKUP(Sales_Data!$F2045,tbl_Products[],2,FALSE)</f>
        <v>Product_39</v>
      </c>
      <c r="H2045" t="str">
        <f>VLOOKUP(tbl_Sales[[#This Row],[Product_ID]],tbl_Products[],3,0)</f>
        <v>Toys</v>
      </c>
      <c r="I2045">
        <v>7</v>
      </c>
      <c r="J2045" s="10">
        <f>VLOOKUP(tbl_Sales[[#This Row],[Product_ID]],tbl_Products[],4,0)</f>
        <v>32.950000000000003</v>
      </c>
      <c r="K2045" s="6">
        <v>12.41</v>
      </c>
      <c r="L2045" s="6">
        <f>tbl_Sales[[#This Row],[Price_per_Unit]]*tbl_Sales[[#This Row],[Quantity]]</f>
        <v>86.87</v>
      </c>
      <c r="M2045" s="6">
        <f>tbl_Sales[[#This Row],[Cost_per_Unit]]*tbl_Sales[[#This Row],[Quantity]]</f>
        <v>230.65000000000003</v>
      </c>
      <c r="N2045" s="6">
        <f>tbl_Sales[[#This Row],[Sales]]-tbl_Sales[[#This Row],[Total_Cost]]</f>
        <v>-143.78000000000003</v>
      </c>
    </row>
    <row r="2046" spans="1:14">
      <c r="A2046" t="s">
        <v>2050</v>
      </c>
      <c r="B2046" s="4">
        <v>44949</v>
      </c>
      <c r="C2046" t="s">
        <v>7372</v>
      </c>
      <c r="D2046" t="str">
        <f>VLOOKUP(Sales_Data!$C2046,tbl_Customers[],2,FALSE)</f>
        <v>Customer_1214</v>
      </c>
      <c r="E2046" t="str">
        <f>VLOOKUP(tbl_Sales[[#This Row],[Customer_ID]],tbl_Customers[],5,0)</f>
        <v>West</v>
      </c>
      <c r="F2046" t="s">
        <v>8503</v>
      </c>
      <c r="G2046" t="str">
        <f>VLOOKUP(Sales_Data!$F2046,tbl_Products[],2,FALSE)</f>
        <v>Product_19</v>
      </c>
      <c r="H2046" t="str">
        <f>VLOOKUP(tbl_Sales[[#This Row],[Product_ID]],tbl_Products[],3,0)</f>
        <v>Apparel</v>
      </c>
      <c r="I2046">
        <v>6</v>
      </c>
      <c r="J2046" s="10">
        <f>VLOOKUP(tbl_Sales[[#This Row],[Product_ID]],tbl_Products[],4,0)</f>
        <v>41.78</v>
      </c>
      <c r="K2046" s="6">
        <v>99.73</v>
      </c>
      <c r="L2046" s="6">
        <f>tbl_Sales[[#This Row],[Price_per_Unit]]*tbl_Sales[[#This Row],[Quantity]]</f>
        <v>598.38</v>
      </c>
      <c r="M2046" s="6">
        <f>tbl_Sales[[#This Row],[Cost_per_Unit]]*tbl_Sales[[#This Row],[Quantity]]</f>
        <v>250.68</v>
      </c>
      <c r="N2046" s="6">
        <f>tbl_Sales[[#This Row],[Sales]]-tbl_Sales[[#This Row],[Total_Cost]]</f>
        <v>347.7</v>
      </c>
    </row>
    <row r="2047" spans="1:14">
      <c r="A2047" t="s">
        <v>2051</v>
      </c>
      <c r="B2047" s="4">
        <v>45252</v>
      </c>
      <c r="C2047" t="s">
        <v>7520</v>
      </c>
      <c r="D2047" t="str">
        <f>VLOOKUP(Sales_Data!$C2047,tbl_Customers[],2,FALSE)</f>
        <v>Customer_174</v>
      </c>
      <c r="E2047" t="str">
        <f>VLOOKUP(tbl_Sales[[#This Row],[Customer_ID]],tbl_Customers[],5,0)</f>
        <v>South</v>
      </c>
      <c r="F2047" t="s">
        <v>8537</v>
      </c>
      <c r="G2047" t="str">
        <f>VLOOKUP(Sales_Data!$F2047,tbl_Products[],2,FALSE)</f>
        <v>Product_75</v>
      </c>
      <c r="H2047" t="str">
        <f>VLOOKUP(tbl_Sales[[#This Row],[Product_ID]],tbl_Products[],3,0)</f>
        <v>Electronics</v>
      </c>
      <c r="I2047">
        <v>6</v>
      </c>
      <c r="J2047" s="10">
        <f>VLOOKUP(tbl_Sales[[#This Row],[Product_ID]],tbl_Products[],4,0)</f>
        <v>2.25</v>
      </c>
      <c r="K2047" s="6">
        <v>69.290000000000006</v>
      </c>
      <c r="L2047" s="6">
        <f>tbl_Sales[[#This Row],[Price_per_Unit]]*tbl_Sales[[#This Row],[Quantity]]</f>
        <v>415.74</v>
      </c>
      <c r="M2047" s="6">
        <f>tbl_Sales[[#This Row],[Cost_per_Unit]]*tbl_Sales[[#This Row],[Quantity]]</f>
        <v>13.5</v>
      </c>
      <c r="N2047" s="6">
        <f>tbl_Sales[[#This Row],[Sales]]-tbl_Sales[[#This Row],[Total_Cost]]</f>
        <v>402.24</v>
      </c>
    </row>
    <row r="2048" spans="1:14">
      <c r="A2048" t="s">
        <v>2052</v>
      </c>
      <c r="B2048" s="4">
        <v>45125</v>
      </c>
      <c r="C2048" t="s">
        <v>8044</v>
      </c>
      <c r="D2048" t="str">
        <f>VLOOKUP(Sales_Data!$C2048,tbl_Customers[],2,FALSE)</f>
        <v>Customer_1410</v>
      </c>
      <c r="E2048" t="str">
        <f>VLOOKUP(tbl_Sales[[#This Row],[Customer_ID]],tbl_Customers[],5,0)</f>
        <v>East</v>
      </c>
      <c r="F2048" t="s">
        <v>8514</v>
      </c>
      <c r="G2048" t="str">
        <f>VLOOKUP(Sales_Data!$F2048,tbl_Products[],2,FALSE)</f>
        <v>Product_2</v>
      </c>
      <c r="H2048" t="str">
        <f>VLOOKUP(tbl_Sales[[#This Row],[Product_ID]],tbl_Products[],3,0)</f>
        <v>Health</v>
      </c>
      <c r="I2048">
        <v>9</v>
      </c>
      <c r="J2048" s="10">
        <f>VLOOKUP(tbl_Sales[[#This Row],[Product_ID]],tbl_Products[],4,0)</f>
        <v>12.41</v>
      </c>
      <c r="K2048" s="6">
        <v>25.45</v>
      </c>
      <c r="L2048" s="6">
        <f>tbl_Sales[[#This Row],[Price_per_Unit]]*tbl_Sales[[#This Row],[Quantity]]</f>
        <v>229.04999999999998</v>
      </c>
      <c r="M2048" s="6">
        <f>tbl_Sales[[#This Row],[Cost_per_Unit]]*tbl_Sales[[#This Row],[Quantity]]</f>
        <v>111.69</v>
      </c>
      <c r="N2048" s="6">
        <f>tbl_Sales[[#This Row],[Sales]]-tbl_Sales[[#This Row],[Total_Cost]]</f>
        <v>117.35999999999999</v>
      </c>
    </row>
    <row r="2049" spans="1:14">
      <c r="A2049" t="s">
        <v>2053</v>
      </c>
      <c r="B2049" s="4">
        <v>45118</v>
      </c>
      <c r="C2049" t="s">
        <v>7933</v>
      </c>
      <c r="D2049" t="str">
        <f>VLOOKUP(Sales_Data!$C2049,tbl_Customers[],2,FALSE)</f>
        <v>Customer_135</v>
      </c>
      <c r="E2049" t="str">
        <f>VLOOKUP(tbl_Sales[[#This Row],[Customer_ID]],tbl_Customers[],5,0)</f>
        <v>West</v>
      </c>
      <c r="F2049" t="s">
        <v>8533</v>
      </c>
      <c r="G2049" t="str">
        <f>VLOOKUP(Sales_Data!$F2049,tbl_Products[],2,FALSE)</f>
        <v>Product_34</v>
      </c>
      <c r="H2049" t="str">
        <f>VLOOKUP(tbl_Sales[[#This Row],[Product_ID]],tbl_Products[],3,0)</f>
        <v>Electronics</v>
      </c>
      <c r="I2049">
        <v>4</v>
      </c>
      <c r="J2049" s="10">
        <f>VLOOKUP(tbl_Sales[[#This Row],[Product_ID]],tbl_Products[],4,0)</f>
        <v>21.9</v>
      </c>
      <c r="K2049" s="6">
        <v>74.17</v>
      </c>
      <c r="L2049" s="6">
        <f>tbl_Sales[[#This Row],[Price_per_Unit]]*tbl_Sales[[#This Row],[Quantity]]</f>
        <v>296.68</v>
      </c>
      <c r="M2049" s="6">
        <f>tbl_Sales[[#This Row],[Cost_per_Unit]]*tbl_Sales[[#This Row],[Quantity]]</f>
        <v>87.6</v>
      </c>
      <c r="N2049" s="6">
        <f>tbl_Sales[[#This Row],[Sales]]-tbl_Sales[[#This Row],[Total_Cost]]</f>
        <v>209.08</v>
      </c>
    </row>
    <row r="2050" spans="1:14">
      <c r="A2050" t="s">
        <v>2054</v>
      </c>
      <c r="B2050" s="4">
        <v>45056</v>
      </c>
      <c r="C2050" t="s">
        <v>7892</v>
      </c>
      <c r="D2050" t="str">
        <f>VLOOKUP(Sales_Data!$C2050,tbl_Customers[],2,FALSE)</f>
        <v>Customer_625</v>
      </c>
      <c r="E2050" t="str">
        <f>VLOOKUP(tbl_Sales[[#This Row],[Customer_ID]],tbl_Customers[],5,0)</f>
        <v>North</v>
      </c>
      <c r="F2050" t="s">
        <v>8512</v>
      </c>
      <c r="G2050" t="str">
        <f>VLOOKUP(Sales_Data!$F2050,tbl_Products[],2,FALSE)</f>
        <v>Product_47</v>
      </c>
      <c r="H2050" t="str">
        <f>VLOOKUP(tbl_Sales[[#This Row],[Product_ID]],tbl_Products[],3,0)</f>
        <v>Home Goods</v>
      </c>
      <c r="I2050">
        <v>1</v>
      </c>
      <c r="J2050" s="10">
        <f>VLOOKUP(tbl_Sales[[#This Row],[Product_ID]],tbl_Products[],4,0)</f>
        <v>22.66</v>
      </c>
      <c r="K2050" s="6">
        <v>67.72</v>
      </c>
      <c r="L2050" s="6">
        <f>tbl_Sales[[#This Row],[Price_per_Unit]]*tbl_Sales[[#This Row],[Quantity]]</f>
        <v>67.72</v>
      </c>
      <c r="M2050" s="6">
        <f>tbl_Sales[[#This Row],[Cost_per_Unit]]*tbl_Sales[[#This Row],[Quantity]]</f>
        <v>22.66</v>
      </c>
      <c r="N2050" s="6">
        <f>tbl_Sales[[#This Row],[Sales]]-tbl_Sales[[#This Row],[Total_Cost]]</f>
        <v>45.06</v>
      </c>
    </row>
    <row r="2051" spans="1:14">
      <c r="A2051" t="s">
        <v>2055</v>
      </c>
      <c r="B2051" s="4">
        <v>44935</v>
      </c>
      <c r="C2051" t="s">
        <v>7341</v>
      </c>
      <c r="D2051" t="str">
        <f>VLOOKUP(Sales_Data!$C2051,tbl_Customers[],2,FALSE)</f>
        <v>Customer_235</v>
      </c>
      <c r="E2051" t="str">
        <f>VLOOKUP(tbl_Sales[[#This Row],[Customer_ID]],tbl_Customers[],5,0)</f>
        <v>West</v>
      </c>
      <c r="F2051" t="s">
        <v>8561</v>
      </c>
      <c r="G2051" t="str">
        <f>VLOOKUP(Sales_Data!$F2051,tbl_Products[],2,FALSE)</f>
        <v>Product_66</v>
      </c>
      <c r="H2051" t="str">
        <f>VLOOKUP(tbl_Sales[[#This Row],[Product_ID]],tbl_Products[],3,0)</f>
        <v>Health</v>
      </c>
      <c r="I2051">
        <v>6</v>
      </c>
      <c r="J2051" s="10">
        <f>VLOOKUP(tbl_Sales[[#This Row],[Product_ID]],tbl_Products[],4,0)</f>
        <v>1.38</v>
      </c>
      <c r="K2051" s="6">
        <v>63.56</v>
      </c>
      <c r="L2051" s="6">
        <f>tbl_Sales[[#This Row],[Price_per_Unit]]*tbl_Sales[[#This Row],[Quantity]]</f>
        <v>381.36</v>
      </c>
      <c r="M2051" s="6">
        <f>tbl_Sales[[#This Row],[Cost_per_Unit]]*tbl_Sales[[#This Row],[Quantity]]</f>
        <v>8.2799999999999994</v>
      </c>
      <c r="N2051" s="6">
        <f>tbl_Sales[[#This Row],[Sales]]-tbl_Sales[[#This Row],[Total_Cost]]</f>
        <v>373.08000000000004</v>
      </c>
    </row>
    <row r="2052" spans="1:14">
      <c r="A2052" t="s">
        <v>2056</v>
      </c>
      <c r="B2052" s="4">
        <v>45109</v>
      </c>
      <c r="C2052" t="s">
        <v>7655</v>
      </c>
      <c r="D2052" t="str">
        <f>VLOOKUP(Sales_Data!$C2052,tbl_Customers[],2,FALSE)</f>
        <v>Customer_692</v>
      </c>
      <c r="E2052" t="str">
        <f>VLOOKUP(tbl_Sales[[#This Row],[Customer_ID]],tbl_Customers[],5,0)</f>
        <v>East</v>
      </c>
      <c r="F2052" t="s">
        <v>8516</v>
      </c>
      <c r="G2052" t="str">
        <f>VLOOKUP(Sales_Data!$F2052,tbl_Products[],2,FALSE)</f>
        <v>Product_67</v>
      </c>
      <c r="H2052" t="str">
        <f>VLOOKUP(tbl_Sales[[#This Row],[Product_ID]],tbl_Products[],3,0)</f>
        <v>Toys</v>
      </c>
      <c r="I2052">
        <v>6</v>
      </c>
      <c r="J2052" s="10">
        <f>VLOOKUP(tbl_Sales[[#This Row],[Product_ID]],tbl_Products[],4,0)</f>
        <v>13.68</v>
      </c>
      <c r="K2052" s="6">
        <v>65.459999999999994</v>
      </c>
      <c r="L2052" s="6">
        <f>tbl_Sales[[#This Row],[Price_per_Unit]]*tbl_Sales[[#This Row],[Quantity]]</f>
        <v>392.76</v>
      </c>
      <c r="M2052" s="6">
        <f>tbl_Sales[[#This Row],[Cost_per_Unit]]*tbl_Sales[[#This Row],[Quantity]]</f>
        <v>82.08</v>
      </c>
      <c r="N2052" s="6">
        <f>tbl_Sales[[#This Row],[Sales]]-tbl_Sales[[#This Row],[Total_Cost]]</f>
        <v>310.68</v>
      </c>
    </row>
    <row r="2053" spans="1:14">
      <c r="A2053" t="s">
        <v>2057</v>
      </c>
      <c r="B2053" s="4">
        <v>44961</v>
      </c>
      <c r="C2053" t="s">
        <v>8140</v>
      </c>
      <c r="D2053" t="str">
        <f>VLOOKUP(Sales_Data!$C2053,tbl_Customers[],2,FALSE)</f>
        <v>Customer_348</v>
      </c>
      <c r="E2053" t="str">
        <f>VLOOKUP(tbl_Sales[[#This Row],[Customer_ID]],tbl_Customers[],5,0)</f>
        <v>West</v>
      </c>
      <c r="F2053" t="s">
        <v>8555</v>
      </c>
      <c r="G2053" t="str">
        <f>VLOOKUP(Sales_Data!$F2053,tbl_Products[],2,FALSE)</f>
        <v>Product_52</v>
      </c>
      <c r="H2053" t="str">
        <f>VLOOKUP(tbl_Sales[[#This Row],[Product_ID]],tbl_Products[],3,0)</f>
        <v>Toys</v>
      </c>
      <c r="I2053">
        <v>2</v>
      </c>
      <c r="J2053" s="10">
        <f>VLOOKUP(tbl_Sales[[#This Row],[Product_ID]],tbl_Products[],4,0)</f>
        <v>46.58</v>
      </c>
      <c r="K2053" s="6">
        <v>78.69</v>
      </c>
      <c r="L2053" s="6">
        <f>tbl_Sales[[#This Row],[Price_per_Unit]]*tbl_Sales[[#This Row],[Quantity]]</f>
        <v>157.38</v>
      </c>
      <c r="M2053" s="6">
        <f>tbl_Sales[[#This Row],[Cost_per_Unit]]*tbl_Sales[[#This Row],[Quantity]]</f>
        <v>93.16</v>
      </c>
      <c r="N2053" s="6">
        <f>tbl_Sales[[#This Row],[Sales]]-tbl_Sales[[#This Row],[Total_Cost]]</f>
        <v>64.22</v>
      </c>
    </row>
    <row r="2054" spans="1:14">
      <c r="A2054" t="s">
        <v>2058</v>
      </c>
      <c r="B2054" s="4">
        <v>45103</v>
      </c>
      <c r="C2054" t="s">
        <v>8141</v>
      </c>
      <c r="D2054" t="str">
        <f>VLOOKUP(Sales_Data!$C2054,tbl_Customers[],2,FALSE)</f>
        <v>Customer_41</v>
      </c>
      <c r="E2054" t="str">
        <f>VLOOKUP(tbl_Sales[[#This Row],[Customer_ID]],tbl_Customers[],5,0)</f>
        <v>East</v>
      </c>
      <c r="F2054" t="s">
        <v>8517</v>
      </c>
      <c r="G2054" t="str">
        <f>VLOOKUP(Sales_Data!$F2054,tbl_Products[],2,FALSE)</f>
        <v>Product_62</v>
      </c>
      <c r="H2054" t="str">
        <f>VLOOKUP(tbl_Sales[[#This Row],[Product_ID]],tbl_Products[],3,0)</f>
        <v>Health</v>
      </c>
      <c r="I2054">
        <v>2</v>
      </c>
      <c r="J2054" s="10">
        <f>VLOOKUP(tbl_Sales[[#This Row],[Product_ID]],tbl_Products[],4,0)</f>
        <v>24.52</v>
      </c>
      <c r="K2054" s="6">
        <v>53.47</v>
      </c>
      <c r="L2054" s="6">
        <f>tbl_Sales[[#This Row],[Price_per_Unit]]*tbl_Sales[[#This Row],[Quantity]]</f>
        <v>106.94</v>
      </c>
      <c r="M2054" s="6">
        <f>tbl_Sales[[#This Row],[Cost_per_Unit]]*tbl_Sales[[#This Row],[Quantity]]</f>
        <v>49.04</v>
      </c>
      <c r="N2054" s="6">
        <f>tbl_Sales[[#This Row],[Sales]]-tbl_Sales[[#This Row],[Total_Cost]]</f>
        <v>57.9</v>
      </c>
    </row>
    <row r="2055" spans="1:14">
      <c r="A2055" t="s">
        <v>2059</v>
      </c>
      <c r="B2055" s="4">
        <v>45050</v>
      </c>
      <c r="C2055" t="s">
        <v>7991</v>
      </c>
      <c r="D2055" t="str">
        <f>VLOOKUP(Sales_Data!$C2055,tbl_Customers[],2,FALSE)</f>
        <v>Customer_1103</v>
      </c>
      <c r="E2055" t="str">
        <f>VLOOKUP(tbl_Sales[[#This Row],[Customer_ID]],tbl_Customers[],5,0)</f>
        <v>East</v>
      </c>
      <c r="F2055" t="s">
        <v>8502</v>
      </c>
      <c r="G2055" t="str">
        <f>VLOOKUP(Sales_Data!$F2055,tbl_Products[],2,FALSE)</f>
        <v>Product_22</v>
      </c>
      <c r="H2055" t="str">
        <f>VLOOKUP(tbl_Sales[[#This Row],[Product_ID]],tbl_Products[],3,0)</f>
        <v>Electronics</v>
      </c>
      <c r="I2055">
        <v>4</v>
      </c>
      <c r="J2055" s="10">
        <f>VLOOKUP(tbl_Sales[[#This Row],[Product_ID]],tbl_Products[],4,0)</f>
        <v>38.15</v>
      </c>
      <c r="K2055" s="6">
        <v>52.75</v>
      </c>
      <c r="L2055" s="6">
        <f>tbl_Sales[[#This Row],[Price_per_Unit]]*tbl_Sales[[#This Row],[Quantity]]</f>
        <v>211</v>
      </c>
      <c r="M2055" s="6">
        <f>tbl_Sales[[#This Row],[Cost_per_Unit]]*tbl_Sales[[#This Row],[Quantity]]</f>
        <v>152.6</v>
      </c>
      <c r="N2055" s="6">
        <f>tbl_Sales[[#This Row],[Sales]]-tbl_Sales[[#This Row],[Total_Cost]]</f>
        <v>58.400000000000006</v>
      </c>
    </row>
    <row r="2056" spans="1:14">
      <c r="A2056" t="s">
        <v>2060</v>
      </c>
      <c r="B2056" s="4">
        <v>45263</v>
      </c>
      <c r="C2056" t="s">
        <v>7419</v>
      </c>
      <c r="D2056" t="str">
        <f>VLOOKUP(Sales_Data!$C2056,tbl_Customers[],2,FALSE)</f>
        <v>Customer_668</v>
      </c>
      <c r="E2056" t="str">
        <f>VLOOKUP(tbl_Sales[[#This Row],[Customer_ID]],tbl_Customers[],5,0)</f>
        <v>North</v>
      </c>
      <c r="F2056" t="s">
        <v>8509</v>
      </c>
      <c r="G2056" t="str">
        <f>VLOOKUP(Sales_Data!$F2056,tbl_Products[],2,FALSE)</f>
        <v>Product_45</v>
      </c>
      <c r="H2056" t="str">
        <f>VLOOKUP(tbl_Sales[[#This Row],[Product_ID]],tbl_Products[],3,0)</f>
        <v>Home Goods</v>
      </c>
      <c r="I2056">
        <v>7</v>
      </c>
      <c r="J2056" s="10">
        <f>VLOOKUP(tbl_Sales[[#This Row],[Product_ID]],tbl_Products[],4,0)</f>
        <v>47.88</v>
      </c>
      <c r="K2056" s="6">
        <v>91.47</v>
      </c>
      <c r="L2056" s="6">
        <f>tbl_Sales[[#This Row],[Price_per_Unit]]*tbl_Sales[[#This Row],[Quantity]]</f>
        <v>640.29</v>
      </c>
      <c r="M2056" s="6">
        <f>tbl_Sales[[#This Row],[Cost_per_Unit]]*tbl_Sales[[#This Row],[Quantity]]</f>
        <v>335.16</v>
      </c>
      <c r="N2056" s="6">
        <f>tbl_Sales[[#This Row],[Sales]]-tbl_Sales[[#This Row],[Total_Cost]]</f>
        <v>305.12999999999994</v>
      </c>
    </row>
    <row r="2057" spans="1:14">
      <c r="A2057" t="s">
        <v>2061</v>
      </c>
      <c r="B2057" s="4">
        <v>45248</v>
      </c>
      <c r="C2057" t="s">
        <v>7292</v>
      </c>
      <c r="D2057" t="str">
        <f>VLOOKUP(Sales_Data!$C2057,tbl_Customers[],2,FALSE)</f>
        <v>Customer_77</v>
      </c>
      <c r="E2057" t="str">
        <f>VLOOKUP(tbl_Sales[[#This Row],[Customer_ID]],tbl_Customers[],5,0)</f>
        <v>North</v>
      </c>
      <c r="F2057" t="s">
        <v>8542</v>
      </c>
      <c r="G2057" t="str">
        <f>VLOOKUP(Sales_Data!$F2057,tbl_Products[],2,FALSE)</f>
        <v>Product_20</v>
      </c>
      <c r="H2057" t="str">
        <f>VLOOKUP(tbl_Sales[[#This Row],[Product_ID]],tbl_Products[],3,0)</f>
        <v>Electronics</v>
      </c>
      <c r="I2057">
        <v>2</v>
      </c>
      <c r="J2057" s="10">
        <f>VLOOKUP(tbl_Sales[[#This Row],[Product_ID]],tbl_Products[],4,0)</f>
        <v>19.98</v>
      </c>
      <c r="K2057" s="6">
        <v>10.51</v>
      </c>
      <c r="L2057" s="6">
        <f>tbl_Sales[[#This Row],[Price_per_Unit]]*tbl_Sales[[#This Row],[Quantity]]</f>
        <v>21.02</v>
      </c>
      <c r="M2057" s="6">
        <f>tbl_Sales[[#This Row],[Cost_per_Unit]]*tbl_Sales[[#This Row],[Quantity]]</f>
        <v>39.96</v>
      </c>
      <c r="N2057" s="6">
        <f>tbl_Sales[[#This Row],[Sales]]-tbl_Sales[[#This Row],[Total_Cost]]</f>
        <v>-18.940000000000001</v>
      </c>
    </row>
    <row r="2058" spans="1:14">
      <c r="A2058" t="s">
        <v>2062</v>
      </c>
      <c r="B2058" s="4">
        <v>44980</v>
      </c>
      <c r="C2058" t="s">
        <v>7245</v>
      </c>
      <c r="D2058" t="str">
        <f>VLOOKUP(Sales_Data!$C2058,tbl_Customers[],2,FALSE)</f>
        <v>Customer_944</v>
      </c>
      <c r="E2058" t="str">
        <f>VLOOKUP(tbl_Sales[[#This Row],[Customer_ID]],tbl_Customers[],5,0)</f>
        <v>South</v>
      </c>
      <c r="F2058" t="s">
        <v>8501</v>
      </c>
      <c r="G2058" t="str">
        <f>VLOOKUP(Sales_Data!$F2058,tbl_Products[],2,FALSE)</f>
        <v>Product_65</v>
      </c>
      <c r="H2058" t="str">
        <f>VLOOKUP(tbl_Sales[[#This Row],[Product_ID]],tbl_Products[],3,0)</f>
        <v>Health</v>
      </c>
      <c r="I2058">
        <v>5</v>
      </c>
      <c r="J2058" s="10">
        <f>VLOOKUP(tbl_Sales[[#This Row],[Product_ID]],tbl_Products[],4,0)</f>
        <v>37.880000000000003</v>
      </c>
      <c r="K2058" s="6">
        <v>22.51</v>
      </c>
      <c r="L2058" s="6">
        <f>tbl_Sales[[#This Row],[Price_per_Unit]]*tbl_Sales[[#This Row],[Quantity]]</f>
        <v>112.55000000000001</v>
      </c>
      <c r="M2058" s="6">
        <f>tbl_Sales[[#This Row],[Cost_per_Unit]]*tbl_Sales[[#This Row],[Quantity]]</f>
        <v>189.4</v>
      </c>
      <c r="N2058" s="6">
        <f>tbl_Sales[[#This Row],[Sales]]-tbl_Sales[[#This Row],[Total_Cost]]</f>
        <v>-76.849999999999994</v>
      </c>
    </row>
    <row r="2059" spans="1:14">
      <c r="A2059" t="s">
        <v>2063</v>
      </c>
      <c r="B2059" s="4">
        <v>45224</v>
      </c>
      <c r="C2059" t="s">
        <v>7518</v>
      </c>
      <c r="D2059" t="str">
        <f>VLOOKUP(Sales_Data!$C2059,tbl_Customers[],2,FALSE)</f>
        <v>Customer_1348</v>
      </c>
      <c r="E2059" t="str">
        <f>VLOOKUP(tbl_Sales[[#This Row],[Customer_ID]],tbl_Customers[],5,0)</f>
        <v>North</v>
      </c>
      <c r="F2059" t="s">
        <v>8560</v>
      </c>
      <c r="G2059" t="str">
        <f>VLOOKUP(Sales_Data!$F2059,tbl_Products[],2,FALSE)</f>
        <v>Product_41</v>
      </c>
      <c r="H2059" t="str">
        <f>VLOOKUP(tbl_Sales[[#This Row],[Product_ID]],tbl_Products[],3,0)</f>
        <v>Home Goods</v>
      </c>
      <c r="I2059">
        <v>1</v>
      </c>
      <c r="J2059" s="10">
        <f>VLOOKUP(tbl_Sales[[#This Row],[Product_ID]],tbl_Products[],4,0)</f>
        <v>31.5</v>
      </c>
      <c r="K2059" s="6">
        <v>70.989999999999995</v>
      </c>
      <c r="L2059" s="6">
        <f>tbl_Sales[[#This Row],[Price_per_Unit]]*tbl_Sales[[#This Row],[Quantity]]</f>
        <v>70.989999999999995</v>
      </c>
      <c r="M2059" s="6">
        <f>tbl_Sales[[#This Row],[Cost_per_Unit]]*tbl_Sales[[#This Row],[Quantity]]</f>
        <v>31.5</v>
      </c>
      <c r="N2059" s="6">
        <f>tbl_Sales[[#This Row],[Sales]]-tbl_Sales[[#This Row],[Total_Cost]]</f>
        <v>39.489999999999995</v>
      </c>
    </row>
    <row r="2060" spans="1:14">
      <c r="A2060" t="s">
        <v>2064</v>
      </c>
      <c r="B2060" s="4">
        <v>45097</v>
      </c>
      <c r="C2060" t="s">
        <v>7011</v>
      </c>
      <c r="D2060" t="str">
        <f>VLOOKUP(Sales_Data!$C2060,tbl_Customers[],2,FALSE)</f>
        <v>Customer_866</v>
      </c>
      <c r="E2060" t="str">
        <f>VLOOKUP(tbl_Sales[[#This Row],[Customer_ID]],tbl_Customers[],5,0)</f>
        <v>East</v>
      </c>
      <c r="F2060" t="s">
        <v>8516</v>
      </c>
      <c r="G2060" t="str">
        <f>VLOOKUP(Sales_Data!$F2060,tbl_Products[],2,FALSE)</f>
        <v>Product_67</v>
      </c>
      <c r="H2060" t="str">
        <f>VLOOKUP(tbl_Sales[[#This Row],[Product_ID]],tbl_Products[],3,0)</f>
        <v>Toys</v>
      </c>
      <c r="I2060">
        <v>3</v>
      </c>
      <c r="J2060" s="10">
        <f>VLOOKUP(tbl_Sales[[#This Row],[Product_ID]],tbl_Products[],4,0)</f>
        <v>13.68</v>
      </c>
      <c r="K2060" s="6">
        <v>74.62</v>
      </c>
      <c r="L2060" s="6">
        <f>tbl_Sales[[#This Row],[Price_per_Unit]]*tbl_Sales[[#This Row],[Quantity]]</f>
        <v>223.86</v>
      </c>
      <c r="M2060" s="6">
        <f>tbl_Sales[[#This Row],[Cost_per_Unit]]*tbl_Sales[[#This Row],[Quantity]]</f>
        <v>41.04</v>
      </c>
      <c r="N2060" s="6">
        <f>tbl_Sales[[#This Row],[Sales]]-tbl_Sales[[#This Row],[Total_Cost]]</f>
        <v>182.82000000000002</v>
      </c>
    </row>
    <row r="2061" spans="1:14">
      <c r="A2061" t="s">
        <v>2065</v>
      </c>
      <c r="B2061" s="4">
        <v>44995</v>
      </c>
      <c r="C2061" t="s">
        <v>7547</v>
      </c>
      <c r="D2061" t="str">
        <f>VLOOKUP(Sales_Data!$C2061,tbl_Customers[],2,FALSE)</f>
        <v>Customer_1164</v>
      </c>
      <c r="E2061" t="str">
        <f>VLOOKUP(tbl_Sales[[#This Row],[Customer_ID]],tbl_Customers[],5,0)</f>
        <v>West</v>
      </c>
      <c r="F2061" t="s">
        <v>8562</v>
      </c>
      <c r="G2061" t="str">
        <f>VLOOKUP(Sales_Data!$F2061,tbl_Products[],2,FALSE)</f>
        <v>Product_48</v>
      </c>
      <c r="H2061" t="str">
        <f>VLOOKUP(tbl_Sales[[#This Row],[Product_ID]],tbl_Products[],3,0)</f>
        <v>Apparel</v>
      </c>
      <c r="I2061">
        <v>8</v>
      </c>
      <c r="J2061" s="10">
        <f>VLOOKUP(tbl_Sales[[#This Row],[Product_ID]],tbl_Products[],4,0)</f>
        <v>25.33</v>
      </c>
      <c r="K2061" s="6">
        <v>83.15</v>
      </c>
      <c r="L2061" s="6">
        <f>tbl_Sales[[#This Row],[Price_per_Unit]]*tbl_Sales[[#This Row],[Quantity]]</f>
        <v>665.2</v>
      </c>
      <c r="M2061" s="6">
        <f>tbl_Sales[[#This Row],[Cost_per_Unit]]*tbl_Sales[[#This Row],[Quantity]]</f>
        <v>202.64</v>
      </c>
      <c r="N2061" s="6">
        <f>tbl_Sales[[#This Row],[Sales]]-tbl_Sales[[#This Row],[Total_Cost]]</f>
        <v>462.56000000000006</v>
      </c>
    </row>
    <row r="2062" spans="1:14">
      <c r="A2062" t="s">
        <v>2066</v>
      </c>
      <c r="B2062" s="4">
        <v>44949</v>
      </c>
      <c r="C2062" t="s">
        <v>7837</v>
      </c>
      <c r="D2062" t="str">
        <f>VLOOKUP(Sales_Data!$C2062,tbl_Customers[],2,FALSE)</f>
        <v>Customer_1055</v>
      </c>
      <c r="E2062" t="str">
        <f>VLOOKUP(tbl_Sales[[#This Row],[Customer_ID]],tbl_Customers[],5,0)</f>
        <v>West</v>
      </c>
      <c r="F2062" t="s">
        <v>8529</v>
      </c>
      <c r="G2062" t="str">
        <f>VLOOKUP(Sales_Data!$F2062,tbl_Products[],2,FALSE)</f>
        <v>Product_49</v>
      </c>
      <c r="H2062" t="str">
        <f>VLOOKUP(tbl_Sales[[#This Row],[Product_ID]],tbl_Products[],3,0)</f>
        <v>Toys</v>
      </c>
      <c r="I2062">
        <v>9</v>
      </c>
      <c r="J2062" s="10">
        <f>VLOOKUP(tbl_Sales[[#This Row],[Product_ID]],tbl_Products[],4,0)</f>
        <v>44.18</v>
      </c>
      <c r="K2062" s="6">
        <v>88.13</v>
      </c>
      <c r="L2062" s="6">
        <f>tbl_Sales[[#This Row],[Price_per_Unit]]*tbl_Sales[[#This Row],[Quantity]]</f>
        <v>793.17</v>
      </c>
      <c r="M2062" s="6">
        <f>tbl_Sales[[#This Row],[Cost_per_Unit]]*tbl_Sales[[#This Row],[Quantity]]</f>
        <v>397.62</v>
      </c>
      <c r="N2062" s="6">
        <f>tbl_Sales[[#This Row],[Sales]]-tbl_Sales[[#This Row],[Total_Cost]]</f>
        <v>395.54999999999995</v>
      </c>
    </row>
    <row r="2063" spans="1:14">
      <c r="A2063" t="s">
        <v>2067</v>
      </c>
      <c r="B2063" s="4">
        <v>45107</v>
      </c>
      <c r="C2063" t="s">
        <v>7573</v>
      </c>
      <c r="D2063" t="str">
        <f>VLOOKUP(Sales_Data!$C2063,tbl_Customers[],2,FALSE)</f>
        <v>Customer_863</v>
      </c>
      <c r="E2063" t="str">
        <f>VLOOKUP(tbl_Sales[[#This Row],[Customer_ID]],tbl_Customers[],5,0)</f>
        <v>West</v>
      </c>
      <c r="F2063" t="s">
        <v>8508</v>
      </c>
      <c r="G2063" t="str">
        <f>VLOOKUP(Sales_Data!$F2063,tbl_Products[],2,FALSE)</f>
        <v>Product_63</v>
      </c>
      <c r="H2063" t="str">
        <f>VLOOKUP(tbl_Sales[[#This Row],[Product_ID]],tbl_Products[],3,0)</f>
        <v>Electronics</v>
      </c>
      <c r="I2063">
        <v>9</v>
      </c>
      <c r="J2063" s="10">
        <f>VLOOKUP(tbl_Sales[[#This Row],[Product_ID]],tbl_Products[],4,0)</f>
        <v>40</v>
      </c>
      <c r="K2063" s="6">
        <v>10.029999999999999</v>
      </c>
      <c r="L2063" s="6">
        <f>tbl_Sales[[#This Row],[Price_per_Unit]]*tbl_Sales[[#This Row],[Quantity]]</f>
        <v>90.27</v>
      </c>
      <c r="M2063" s="6">
        <f>tbl_Sales[[#This Row],[Cost_per_Unit]]*tbl_Sales[[#This Row],[Quantity]]</f>
        <v>360</v>
      </c>
      <c r="N2063" s="6">
        <f>tbl_Sales[[#This Row],[Sales]]-tbl_Sales[[#This Row],[Total_Cost]]</f>
        <v>-269.73</v>
      </c>
    </row>
    <row r="2064" spans="1:14">
      <c r="A2064" t="s">
        <v>2068</v>
      </c>
      <c r="B2064" s="4">
        <v>45206</v>
      </c>
      <c r="C2064" t="s">
        <v>7647</v>
      </c>
      <c r="D2064" t="str">
        <f>VLOOKUP(Sales_Data!$C2064,tbl_Customers[],2,FALSE)</f>
        <v>Customer_547</v>
      </c>
      <c r="E2064" t="str">
        <f>VLOOKUP(tbl_Sales[[#This Row],[Customer_ID]],tbl_Customers[],5,0)</f>
        <v>North</v>
      </c>
      <c r="F2064" t="s">
        <v>8502</v>
      </c>
      <c r="G2064" t="str">
        <f>VLOOKUP(Sales_Data!$F2064,tbl_Products[],2,FALSE)</f>
        <v>Product_22</v>
      </c>
      <c r="H2064" t="str">
        <f>VLOOKUP(tbl_Sales[[#This Row],[Product_ID]],tbl_Products[],3,0)</f>
        <v>Electronics</v>
      </c>
      <c r="I2064">
        <v>8</v>
      </c>
      <c r="J2064" s="10">
        <f>VLOOKUP(tbl_Sales[[#This Row],[Product_ID]],tbl_Products[],4,0)</f>
        <v>38.15</v>
      </c>
      <c r="K2064" s="6">
        <v>85.2</v>
      </c>
      <c r="L2064" s="6">
        <f>tbl_Sales[[#This Row],[Price_per_Unit]]*tbl_Sales[[#This Row],[Quantity]]</f>
        <v>681.6</v>
      </c>
      <c r="M2064" s="6">
        <f>tbl_Sales[[#This Row],[Cost_per_Unit]]*tbl_Sales[[#This Row],[Quantity]]</f>
        <v>305.2</v>
      </c>
      <c r="N2064" s="6">
        <f>tbl_Sales[[#This Row],[Sales]]-tbl_Sales[[#This Row],[Total_Cost]]</f>
        <v>376.40000000000003</v>
      </c>
    </row>
    <row r="2065" spans="1:14">
      <c r="A2065" t="s">
        <v>2069</v>
      </c>
      <c r="B2065" s="4">
        <v>45100</v>
      </c>
      <c r="C2065" t="s">
        <v>8142</v>
      </c>
      <c r="D2065" t="str">
        <f>VLOOKUP(Sales_Data!$C2065,tbl_Customers[],2,FALSE)</f>
        <v>Customer_42</v>
      </c>
      <c r="E2065" t="str">
        <f>VLOOKUP(tbl_Sales[[#This Row],[Customer_ID]],tbl_Customers[],5,0)</f>
        <v>North</v>
      </c>
      <c r="F2065" t="s">
        <v>8500</v>
      </c>
      <c r="G2065" t="str">
        <f>VLOOKUP(Sales_Data!$F2065,tbl_Products[],2,FALSE)</f>
        <v>Product_68</v>
      </c>
      <c r="H2065" t="str">
        <f>VLOOKUP(tbl_Sales[[#This Row],[Product_ID]],tbl_Products[],3,0)</f>
        <v>Home Goods</v>
      </c>
      <c r="I2065">
        <v>9</v>
      </c>
      <c r="J2065" s="10">
        <f>VLOOKUP(tbl_Sales[[#This Row],[Product_ID]],tbl_Products[],4,0)</f>
        <v>17.45</v>
      </c>
      <c r="K2065" s="6">
        <v>81.650000000000006</v>
      </c>
      <c r="L2065" s="6">
        <f>tbl_Sales[[#This Row],[Price_per_Unit]]*tbl_Sales[[#This Row],[Quantity]]</f>
        <v>734.85</v>
      </c>
      <c r="M2065" s="6">
        <f>tbl_Sales[[#This Row],[Cost_per_Unit]]*tbl_Sales[[#This Row],[Quantity]]</f>
        <v>157.04999999999998</v>
      </c>
      <c r="N2065" s="6">
        <f>tbl_Sales[[#This Row],[Sales]]-tbl_Sales[[#This Row],[Total_Cost]]</f>
        <v>577.80000000000007</v>
      </c>
    </row>
    <row r="2066" spans="1:14">
      <c r="A2066" t="s">
        <v>2070</v>
      </c>
      <c r="B2066" s="4">
        <v>45256</v>
      </c>
      <c r="C2066" t="s">
        <v>7027</v>
      </c>
      <c r="D2066" t="str">
        <f>VLOOKUP(Sales_Data!$C2066,tbl_Customers[],2,FALSE)</f>
        <v>Customer_1426</v>
      </c>
      <c r="E2066" t="str">
        <f>VLOOKUP(tbl_Sales[[#This Row],[Customer_ID]],tbl_Customers[],5,0)</f>
        <v>North</v>
      </c>
      <c r="F2066" t="s">
        <v>8517</v>
      </c>
      <c r="G2066" t="str">
        <f>VLOOKUP(Sales_Data!$F2066,tbl_Products[],2,FALSE)</f>
        <v>Product_62</v>
      </c>
      <c r="H2066" t="str">
        <f>VLOOKUP(tbl_Sales[[#This Row],[Product_ID]],tbl_Products[],3,0)</f>
        <v>Health</v>
      </c>
      <c r="I2066">
        <v>6</v>
      </c>
      <c r="J2066" s="10">
        <f>VLOOKUP(tbl_Sales[[#This Row],[Product_ID]],tbl_Products[],4,0)</f>
        <v>24.52</v>
      </c>
      <c r="K2066" s="6">
        <v>10.64</v>
      </c>
      <c r="L2066" s="6">
        <f>tbl_Sales[[#This Row],[Price_per_Unit]]*tbl_Sales[[#This Row],[Quantity]]</f>
        <v>63.84</v>
      </c>
      <c r="M2066" s="6">
        <f>tbl_Sales[[#This Row],[Cost_per_Unit]]*tbl_Sales[[#This Row],[Quantity]]</f>
        <v>147.12</v>
      </c>
      <c r="N2066" s="6">
        <f>tbl_Sales[[#This Row],[Sales]]-tbl_Sales[[#This Row],[Total_Cost]]</f>
        <v>-83.28</v>
      </c>
    </row>
    <row r="2067" spans="1:14">
      <c r="A2067" t="s">
        <v>2071</v>
      </c>
      <c r="B2067" s="4">
        <v>45016</v>
      </c>
      <c r="C2067" t="s">
        <v>8143</v>
      </c>
      <c r="D2067" t="str">
        <f>VLOOKUP(Sales_Data!$C2067,tbl_Customers[],2,FALSE)</f>
        <v>Customer_962</v>
      </c>
      <c r="E2067" t="str">
        <f>VLOOKUP(tbl_Sales[[#This Row],[Customer_ID]],tbl_Customers[],5,0)</f>
        <v>West</v>
      </c>
      <c r="F2067" t="s">
        <v>8532</v>
      </c>
      <c r="G2067" t="str">
        <f>VLOOKUP(Sales_Data!$F2067,tbl_Products[],2,FALSE)</f>
        <v>Product_23</v>
      </c>
      <c r="H2067" t="str">
        <f>VLOOKUP(tbl_Sales[[#This Row],[Product_ID]],tbl_Products[],3,0)</f>
        <v>Apparel</v>
      </c>
      <c r="I2067">
        <v>1</v>
      </c>
      <c r="J2067" s="10">
        <f>VLOOKUP(tbl_Sales[[#This Row],[Product_ID]],tbl_Products[],4,0)</f>
        <v>2.85</v>
      </c>
      <c r="K2067" s="6">
        <v>65.489999999999995</v>
      </c>
      <c r="L2067" s="6">
        <f>tbl_Sales[[#This Row],[Price_per_Unit]]*tbl_Sales[[#This Row],[Quantity]]</f>
        <v>65.489999999999995</v>
      </c>
      <c r="M2067" s="6">
        <f>tbl_Sales[[#This Row],[Cost_per_Unit]]*tbl_Sales[[#This Row],[Quantity]]</f>
        <v>2.85</v>
      </c>
      <c r="N2067" s="6">
        <f>tbl_Sales[[#This Row],[Sales]]-tbl_Sales[[#This Row],[Total_Cost]]</f>
        <v>62.639999999999993</v>
      </c>
    </row>
    <row r="2068" spans="1:14">
      <c r="A2068" t="s">
        <v>2072</v>
      </c>
      <c r="B2068" s="4">
        <v>45277</v>
      </c>
      <c r="C2068" t="s">
        <v>8144</v>
      </c>
      <c r="D2068" t="str">
        <f>VLOOKUP(Sales_Data!$C2068,tbl_Customers[],2,FALSE)</f>
        <v>Customer_1205</v>
      </c>
      <c r="E2068" t="str">
        <f>VLOOKUP(tbl_Sales[[#This Row],[Customer_ID]],tbl_Customers[],5,0)</f>
        <v>South</v>
      </c>
      <c r="F2068" t="s">
        <v>8517</v>
      </c>
      <c r="G2068" t="str">
        <f>VLOOKUP(Sales_Data!$F2068,tbl_Products[],2,FALSE)</f>
        <v>Product_62</v>
      </c>
      <c r="H2068" t="str">
        <f>VLOOKUP(tbl_Sales[[#This Row],[Product_ID]],tbl_Products[],3,0)</f>
        <v>Health</v>
      </c>
      <c r="I2068">
        <v>4</v>
      </c>
      <c r="J2068" s="10">
        <f>VLOOKUP(tbl_Sales[[#This Row],[Product_ID]],tbl_Products[],4,0)</f>
        <v>24.52</v>
      </c>
      <c r="K2068" s="6">
        <v>32.909999999999997</v>
      </c>
      <c r="L2068" s="6">
        <f>tbl_Sales[[#This Row],[Price_per_Unit]]*tbl_Sales[[#This Row],[Quantity]]</f>
        <v>131.63999999999999</v>
      </c>
      <c r="M2068" s="6">
        <f>tbl_Sales[[#This Row],[Cost_per_Unit]]*tbl_Sales[[#This Row],[Quantity]]</f>
        <v>98.08</v>
      </c>
      <c r="N2068" s="6">
        <f>tbl_Sales[[#This Row],[Sales]]-tbl_Sales[[#This Row],[Total_Cost]]</f>
        <v>33.559999999999988</v>
      </c>
    </row>
    <row r="2069" spans="1:14">
      <c r="A2069" t="s">
        <v>2073</v>
      </c>
      <c r="B2069" s="4">
        <v>45164</v>
      </c>
      <c r="C2069" t="s">
        <v>7950</v>
      </c>
      <c r="D2069" t="str">
        <f>VLOOKUP(Sales_Data!$C2069,tbl_Customers[],2,FALSE)</f>
        <v>Customer_46</v>
      </c>
      <c r="E2069" t="str">
        <f>VLOOKUP(tbl_Sales[[#This Row],[Customer_ID]],tbl_Customers[],5,0)</f>
        <v>South</v>
      </c>
      <c r="F2069" t="s">
        <v>8529</v>
      </c>
      <c r="G2069" t="str">
        <f>VLOOKUP(Sales_Data!$F2069,tbl_Products[],2,FALSE)</f>
        <v>Product_49</v>
      </c>
      <c r="H2069" t="str">
        <f>VLOOKUP(tbl_Sales[[#This Row],[Product_ID]],tbl_Products[],3,0)</f>
        <v>Toys</v>
      </c>
      <c r="I2069">
        <v>5</v>
      </c>
      <c r="J2069" s="10">
        <f>VLOOKUP(tbl_Sales[[#This Row],[Product_ID]],tbl_Products[],4,0)</f>
        <v>44.18</v>
      </c>
      <c r="K2069" s="6">
        <v>41.64</v>
      </c>
      <c r="L2069" s="6">
        <f>tbl_Sales[[#This Row],[Price_per_Unit]]*tbl_Sales[[#This Row],[Quantity]]</f>
        <v>208.2</v>
      </c>
      <c r="M2069" s="6">
        <f>tbl_Sales[[#This Row],[Cost_per_Unit]]*tbl_Sales[[#This Row],[Quantity]]</f>
        <v>220.9</v>
      </c>
      <c r="N2069" s="6">
        <f>tbl_Sales[[#This Row],[Sales]]-tbl_Sales[[#This Row],[Total_Cost]]</f>
        <v>-12.700000000000017</v>
      </c>
    </row>
    <row r="2070" spans="1:14">
      <c r="A2070" t="s">
        <v>2074</v>
      </c>
      <c r="B2070" s="4">
        <v>45283</v>
      </c>
      <c r="C2070" t="s">
        <v>7181</v>
      </c>
      <c r="D2070" t="str">
        <f>VLOOKUP(Sales_Data!$C2070,tbl_Customers[],2,FALSE)</f>
        <v>Customer_649</v>
      </c>
      <c r="E2070" t="str">
        <f>VLOOKUP(tbl_Sales[[#This Row],[Customer_ID]],tbl_Customers[],5,0)</f>
        <v>North</v>
      </c>
      <c r="F2070" t="s">
        <v>8514</v>
      </c>
      <c r="G2070" t="str">
        <f>VLOOKUP(Sales_Data!$F2070,tbl_Products[],2,FALSE)</f>
        <v>Product_2</v>
      </c>
      <c r="H2070" t="str">
        <f>VLOOKUP(tbl_Sales[[#This Row],[Product_ID]],tbl_Products[],3,0)</f>
        <v>Health</v>
      </c>
      <c r="I2070">
        <v>4</v>
      </c>
      <c r="J2070" s="10">
        <f>VLOOKUP(tbl_Sales[[#This Row],[Product_ID]],tbl_Products[],4,0)</f>
        <v>12.41</v>
      </c>
      <c r="K2070" s="6">
        <v>61.4</v>
      </c>
      <c r="L2070" s="6">
        <f>tbl_Sales[[#This Row],[Price_per_Unit]]*tbl_Sales[[#This Row],[Quantity]]</f>
        <v>245.6</v>
      </c>
      <c r="M2070" s="6">
        <f>tbl_Sales[[#This Row],[Cost_per_Unit]]*tbl_Sales[[#This Row],[Quantity]]</f>
        <v>49.64</v>
      </c>
      <c r="N2070" s="6">
        <f>tbl_Sales[[#This Row],[Sales]]-tbl_Sales[[#This Row],[Total_Cost]]</f>
        <v>195.95999999999998</v>
      </c>
    </row>
    <row r="2071" spans="1:14">
      <c r="A2071" t="s">
        <v>2075</v>
      </c>
      <c r="B2071" s="4">
        <v>45172</v>
      </c>
      <c r="C2071" t="s">
        <v>8131</v>
      </c>
      <c r="D2071" t="str">
        <f>VLOOKUP(Sales_Data!$C2071,tbl_Customers[],2,FALSE)</f>
        <v>Customer_774</v>
      </c>
      <c r="E2071" t="str">
        <f>VLOOKUP(tbl_Sales[[#This Row],[Customer_ID]],tbl_Customers[],5,0)</f>
        <v>West</v>
      </c>
      <c r="F2071" t="s">
        <v>8545</v>
      </c>
      <c r="G2071" t="str">
        <f>VLOOKUP(Sales_Data!$F2071,tbl_Products[],2,FALSE)</f>
        <v>Product_9</v>
      </c>
      <c r="H2071" t="str">
        <f>VLOOKUP(tbl_Sales[[#This Row],[Product_ID]],tbl_Products[],3,0)</f>
        <v>Apparel</v>
      </c>
      <c r="I2071">
        <v>3</v>
      </c>
      <c r="J2071" s="10">
        <f>VLOOKUP(tbl_Sales[[#This Row],[Product_ID]],tbl_Products[],4,0)</f>
        <v>14.27</v>
      </c>
      <c r="K2071" s="6">
        <v>41.82</v>
      </c>
      <c r="L2071" s="6">
        <f>tbl_Sales[[#This Row],[Price_per_Unit]]*tbl_Sales[[#This Row],[Quantity]]</f>
        <v>125.46000000000001</v>
      </c>
      <c r="M2071" s="6">
        <f>tbl_Sales[[#This Row],[Cost_per_Unit]]*tbl_Sales[[#This Row],[Quantity]]</f>
        <v>42.81</v>
      </c>
      <c r="N2071" s="6">
        <f>tbl_Sales[[#This Row],[Sales]]-tbl_Sales[[#This Row],[Total_Cost]]</f>
        <v>82.65</v>
      </c>
    </row>
    <row r="2072" spans="1:14">
      <c r="A2072" t="s">
        <v>2076</v>
      </c>
      <c r="B2072" s="4">
        <v>45250</v>
      </c>
      <c r="C2072" t="s">
        <v>7893</v>
      </c>
      <c r="D2072" t="str">
        <f>VLOOKUP(Sales_Data!$C2072,tbl_Customers[],2,FALSE)</f>
        <v>Customer_1169</v>
      </c>
      <c r="E2072" t="str">
        <f>VLOOKUP(tbl_Sales[[#This Row],[Customer_ID]],tbl_Customers[],5,0)</f>
        <v>South</v>
      </c>
      <c r="F2072" t="s">
        <v>8538</v>
      </c>
      <c r="G2072" t="str">
        <f>VLOOKUP(Sales_Data!$F2072,tbl_Products[],2,FALSE)</f>
        <v>Product_44</v>
      </c>
      <c r="H2072" t="str">
        <f>VLOOKUP(tbl_Sales[[#This Row],[Product_ID]],tbl_Products[],3,0)</f>
        <v>Electronics</v>
      </c>
      <c r="I2072">
        <v>6</v>
      </c>
      <c r="J2072" s="10">
        <f>VLOOKUP(tbl_Sales[[#This Row],[Product_ID]],tbl_Products[],4,0)</f>
        <v>39.729999999999997</v>
      </c>
      <c r="K2072" s="6">
        <v>80.44</v>
      </c>
      <c r="L2072" s="6">
        <f>tbl_Sales[[#This Row],[Price_per_Unit]]*tbl_Sales[[#This Row],[Quantity]]</f>
        <v>482.64</v>
      </c>
      <c r="M2072" s="6">
        <f>tbl_Sales[[#This Row],[Cost_per_Unit]]*tbl_Sales[[#This Row],[Quantity]]</f>
        <v>238.38</v>
      </c>
      <c r="N2072" s="6">
        <f>tbl_Sales[[#This Row],[Sales]]-tbl_Sales[[#This Row],[Total_Cost]]</f>
        <v>244.26</v>
      </c>
    </row>
    <row r="2073" spans="1:14">
      <c r="A2073" t="s">
        <v>2077</v>
      </c>
      <c r="B2073" s="4">
        <v>45020</v>
      </c>
      <c r="C2073" t="s">
        <v>7714</v>
      </c>
      <c r="D2073" t="str">
        <f>VLOOKUP(Sales_Data!$C2073,tbl_Customers[],2,FALSE)</f>
        <v>Customer_800</v>
      </c>
      <c r="E2073" t="str">
        <f>VLOOKUP(tbl_Sales[[#This Row],[Customer_ID]],tbl_Customers[],5,0)</f>
        <v>East</v>
      </c>
      <c r="F2073" t="s">
        <v>8520</v>
      </c>
      <c r="G2073" t="str">
        <f>VLOOKUP(Sales_Data!$F2073,tbl_Products[],2,FALSE)</f>
        <v>Product_29</v>
      </c>
      <c r="H2073" t="str">
        <f>VLOOKUP(tbl_Sales[[#This Row],[Product_ID]],tbl_Products[],3,0)</f>
        <v>Home Goods</v>
      </c>
      <c r="I2073">
        <v>7</v>
      </c>
      <c r="J2073" s="10">
        <f>VLOOKUP(tbl_Sales[[#This Row],[Product_ID]],tbl_Products[],4,0)</f>
        <v>9.64</v>
      </c>
      <c r="K2073" s="6">
        <v>37.869999999999997</v>
      </c>
      <c r="L2073" s="6">
        <f>tbl_Sales[[#This Row],[Price_per_Unit]]*tbl_Sales[[#This Row],[Quantity]]</f>
        <v>265.08999999999997</v>
      </c>
      <c r="M2073" s="6">
        <f>tbl_Sales[[#This Row],[Cost_per_Unit]]*tbl_Sales[[#This Row],[Quantity]]</f>
        <v>67.48</v>
      </c>
      <c r="N2073" s="6">
        <f>tbl_Sales[[#This Row],[Sales]]-tbl_Sales[[#This Row],[Total_Cost]]</f>
        <v>197.60999999999996</v>
      </c>
    </row>
    <row r="2074" spans="1:14">
      <c r="A2074" t="s">
        <v>2078</v>
      </c>
      <c r="B2074" s="4">
        <v>44996</v>
      </c>
      <c r="C2074" t="s">
        <v>8042</v>
      </c>
      <c r="D2074" t="str">
        <f>VLOOKUP(Sales_Data!$C2074,tbl_Customers[],2,FALSE)</f>
        <v>Customer_661</v>
      </c>
      <c r="E2074" t="str">
        <f>VLOOKUP(tbl_Sales[[#This Row],[Customer_ID]],tbl_Customers[],5,0)</f>
        <v>West</v>
      </c>
      <c r="F2074" t="s">
        <v>8536</v>
      </c>
      <c r="G2074" t="str">
        <f>VLOOKUP(Sales_Data!$F2074,tbl_Products[],2,FALSE)</f>
        <v>Product_40</v>
      </c>
      <c r="H2074" t="str">
        <f>VLOOKUP(tbl_Sales[[#This Row],[Product_ID]],tbl_Products[],3,0)</f>
        <v>Health</v>
      </c>
      <c r="I2074">
        <v>6</v>
      </c>
      <c r="J2074" s="10">
        <f>VLOOKUP(tbl_Sales[[#This Row],[Product_ID]],tbl_Products[],4,0)</f>
        <v>30.96</v>
      </c>
      <c r="K2074" s="6">
        <v>47.45</v>
      </c>
      <c r="L2074" s="6">
        <f>tbl_Sales[[#This Row],[Price_per_Unit]]*tbl_Sales[[#This Row],[Quantity]]</f>
        <v>284.70000000000005</v>
      </c>
      <c r="M2074" s="6">
        <f>tbl_Sales[[#This Row],[Cost_per_Unit]]*tbl_Sales[[#This Row],[Quantity]]</f>
        <v>185.76</v>
      </c>
      <c r="N2074" s="6">
        <f>tbl_Sales[[#This Row],[Sales]]-tbl_Sales[[#This Row],[Total_Cost]]</f>
        <v>98.940000000000055</v>
      </c>
    </row>
    <row r="2075" spans="1:14">
      <c r="A2075" t="s">
        <v>2079</v>
      </c>
      <c r="B2075" s="4">
        <v>44959</v>
      </c>
      <c r="C2075" t="s">
        <v>7141</v>
      </c>
      <c r="D2075" t="str">
        <f>VLOOKUP(Sales_Data!$C2075,tbl_Customers[],2,FALSE)</f>
        <v>Customer_1173</v>
      </c>
      <c r="E2075" t="str">
        <f>VLOOKUP(tbl_Sales[[#This Row],[Customer_ID]],tbl_Customers[],5,0)</f>
        <v>West</v>
      </c>
      <c r="F2075" t="s">
        <v>8526</v>
      </c>
      <c r="G2075" t="str">
        <f>VLOOKUP(Sales_Data!$F2075,tbl_Products[],2,FALSE)</f>
        <v>Product_27</v>
      </c>
      <c r="H2075" t="str">
        <f>VLOOKUP(tbl_Sales[[#This Row],[Product_ID]],tbl_Products[],3,0)</f>
        <v>Home Goods</v>
      </c>
      <c r="I2075">
        <v>9</v>
      </c>
      <c r="J2075" s="10">
        <f>VLOOKUP(tbl_Sales[[#This Row],[Product_ID]],tbl_Products[],4,0)</f>
        <v>35.53</v>
      </c>
      <c r="K2075" s="6">
        <v>43.75</v>
      </c>
      <c r="L2075" s="6">
        <f>tbl_Sales[[#This Row],[Price_per_Unit]]*tbl_Sales[[#This Row],[Quantity]]</f>
        <v>393.75</v>
      </c>
      <c r="M2075" s="6">
        <f>tbl_Sales[[#This Row],[Cost_per_Unit]]*tbl_Sales[[#This Row],[Quantity]]</f>
        <v>319.77</v>
      </c>
      <c r="N2075" s="6">
        <f>tbl_Sales[[#This Row],[Sales]]-tbl_Sales[[#This Row],[Total_Cost]]</f>
        <v>73.980000000000018</v>
      </c>
    </row>
    <row r="2076" spans="1:14">
      <c r="A2076" t="s">
        <v>2080</v>
      </c>
      <c r="B2076" s="4">
        <v>45161</v>
      </c>
      <c r="C2076" t="s">
        <v>7663</v>
      </c>
      <c r="D2076" t="str">
        <f>VLOOKUP(Sales_Data!$C2076,tbl_Customers[],2,FALSE)</f>
        <v>Customer_201</v>
      </c>
      <c r="E2076" t="str">
        <f>VLOOKUP(tbl_Sales[[#This Row],[Customer_ID]],tbl_Customers[],5,0)</f>
        <v>West</v>
      </c>
      <c r="F2076" t="s">
        <v>8520</v>
      </c>
      <c r="G2076" t="str">
        <f>VLOOKUP(Sales_Data!$F2076,tbl_Products[],2,FALSE)</f>
        <v>Product_29</v>
      </c>
      <c r="H2076" t="str">
        <f>VLOOKUP(tbl_Sales[[#This Row],[Product_ID]],tbl_Products[],3,0)</f>
        <v>Home Goods</v>
      </c>
      <c r="I2076">
        <v>5</v>
      </c>
      <c r="J2076" s="10">
        <f>VLOOKUP(tbl_Sales[[#This Row],[Product_ID]],tbl_Products[],4,0)</f>
        <v>9.64</v>
      </c>
      <c r="K2076" s="6">
        <v>38.82</v>
      </c>
      <c r="L2076" s="6">
        <f>tbl_Sales[[#This Row],[Price_per_Unit]]*tbl_Sales[[#This Row],[Quantity]]</f>
        <v>194.1</v>
      </c>
      <c r="M2076" s="6">
        <f>tbl_Sales[[#This Row],[Cost_per_Unit]]*tbl_Sales[[#This Row],[Quantity]]</f>
        <v>48.2</v>
      </c>
      <c r="N2076" s="6">
        <f>tbl_Sales[[#This Row],[Sales]]-tbl_Sales[[#This Row],[Total_Cost]]</f>
        <v>145.89999999999998</v>
      </c>
    </row>
    <row r="2077" spans="1:14">
      <c r="A2077" t="s">
        <v>2081</v>
      </c>
      <c r="B2077" s="4">
        <v>44945</v>
      </c>
      <c r="C2077" t="s">
        <v>8145</v>
      </c>
      <c r="D2077" t="str">
        <f>VLOOKUP(Sales_Data!$C2077,tbl_Customers[],2,FALSE)</f>
        <v>Customer_1001</v>
      </c>
      <c r="E2077" t="str">
        <f>VLOOKUP(tbl_Sales[[#This Row],[Customer_ID]],tbl_Customers[],5,0)</f>
        <v>North</v>
      </c>
      <c r="F2077" t="s">
        <v>8542</v>
      </c>
      <c r="G2077" t="str">
        <f>VLOOKUP(Sales_Data!$F2077,tbl_Products[],2,FALSE)</f>
        <v>Product_20</v>
      </c>
      <c r="H2077" t="str">
        <f>VLOOKUP(tbl_Sales[[#This Row],[Product_ID]],tbl_Products[],3,0)</f>
        <v>Electronics</v>
      </c>
      <c r="I2077">
        <v>6</v>
      </c>
      <c r="J2077" s="10">
        <f>VLOOKUP(tbl_Sales[[#This Row],[Product_ID]],tbl_Products[],4,0)</f>
        <v>19.98</v>
      </c>
      <c r="K2077" s="6">
        <v>95.82</v>
      </c>
      <c r="L2077" s="6">
        <f>tbl_Sales[[#This Row],[Price_per_Unit]]*tbl_Sales[[#This Row],[Quantity]]</f>
        <v>574.91999999999996</v>
      </c>
      <c r="M2077" s="6">
        <f>tbl_Sales[[#This Row],[Cost_per_Unit]]*tbl_Sales[[#This Row],[Quantity]]</f>
        <v>119.88</v>
      </c>
      <c r="N2077" s="6">
        <f>tbl_Sales[[#This Row],[Sales]]-tbl_Sales[[#This Row],[Total_Cost]]</f>
        <v>455.03999999999996</v>
      </c>
    </row>
    <row r="2078" spans="1:14">
      <c r="A2078" t="s">
        <v>2082</v>
      </c>
      <c r="B2078" s="4">
        <v>45077</v>
      </c>
      <c r="C2078" t="s">
        <v>7796</v>
      </c>
      <c r="D2078" t="str">
        <f>VLOOKUP(Sales_Data!$C2078,tbl_Customers[],2,FALSE)</f>
        <v>Customer_205</v>
      </c>
      <c r="E2078" t="str">
        <f>VLOOKUP(tbl_Sales[[#This Row],[Customer_ID]],tbl_Customers[],5,0)</f>
        <v>West</v>
      </c>
      <c r="F2078" t="s">
        <v>8531</v>
      </c>
      <c r="G2078" t="str">
        <f>VLOOKUP(Sales_Data!$F2078,tbl_Products[],2,FALSE)</f>
        <v>Product_36</v>
      </c>
      <c r="H2078" t="str">
        <f>VLOOKUP(tbl_Sales[[#This Row],[Product_ID]],tbl_Products[],3,0)</f>
        <v>Home Goods</v>
      </c>
      <c r="I2078">
        <v>7</v>
      </c>
      <c r="J2078" s="10">
        <f>VLOOKUP(tbl_Sales[[#This Row],[Product_ID]],tbl_Products[],4,0)</f>
        <v>32.54</v>
      </c>
      <c r="K2078" s="6">
        <v>84.95</v>
      </c>
      <c r="L2078" s="6">
        <f>tbl_Sales[[#This Row],[Price_per_Unit]]*tbl_Sales[[#This Row],[Quantity]]</f>
        <v>594.65</v>
      </c>
      <c r="M2078" s="6">
        <f>tbl_Sales[[#This Row],[Cost_per_Unit]]*tbl_Sales[[#This Row],[Quantity]]</f>
        <v>227.78</v>
      </c>
      <c r="N2078" s="6">
        <f>tbl_Sales[[#This Row],[Sales]]-tbl_Sales[[#This Row],[Total_Cost]]</f>
        <v>366.87</v>
      </c>
    </row>
    <row r="2079" spans="1:14">
      <c r="A2079" t="s">
        <v>2083</v>
      </c>
      <c r="B2079" s="4">
        <v>45030</v>
      </c>
      <c r="C2079" t="s">
        <v>7550</v>
      </c>
      <c r="D2079" t="str">
        <f>VLOOKUP(Sales_Data!$C2079,tbl_Customers[],2,FALSE)</f>
        <v>Customer_1415</v>
      </c>
      <c r="E2079" t="str">
        <f>VLOOKUP(tbl_Sales[[#This Row],[Customer_ID]],tbl_Customers[],5,0)</f>
        <v>East</v>
      </c>
      <c r="F2079" t="s">
        <v>8539</v>
      </c>
      <c r="G2079" t="str">
        <f>VLOOKUP(Sales_Data!$F2079,tbl_Products[],2,FALSE)</f>
        <v>Product_16</v>
      </c>
      <c r="H2079" t="str">
        <f>VLOOKUP(tbl_Sales[[#This Row],[Product_ID]],tbl_Products[],3,0)</f>
        <v>Home Goods</v>
      </c>
      <c r="I2079">
        <v>7</v>
      </c>
      <c r="J2079" s="10">
        <f>VLOOKUP(tbl_Sales[[#This Row],[Product_ID]],tbl_Products[],4,0)</f>
        <v>15.25</v>
      </c>
      <c r="K2079" s="6">
        <v>86.6</v>
      </c>
      <c r="L2079" s="6">
        <f>tbl_Sales[[#This Row],[Price_per_Unit]]*tbl_Sales[[#This Row],[Quantity]]</f>
        <v>606.19999999999993</v>
      </c>
      <c r="M2079" s="6">
        <f>tbl_Sales[[#This Row],[Cost_per_Unit]]*tbl_Sales[[#This Row],[Quantity]]</f>
        <v>106.75</v>
      </c>
      <c r="N2079" s="6">
        <f>tbl_Sales[[#This Row],[Sales]]-tbl_Sales[[#This Row],[Total_Cost]]</f>
        <v>499.44999999999993</v>
      </c>
    </row>
    <row r="2080" spans="1:14">
      <c r="A2080" t="s">
        <v>2084</v>
      </c>
      <c r="B2080" s="4">
        <v>44949</v>
      </c>
      <c r="C2080" t="s">
        <v>7652</v>
      </c>
      <c r="D2080" t="str">
        <f>VLOOKUP(Sales_Data!$C2080,tbl_Customers[],2,FALSE)</f>
        <v>Customer_1383</v>
      </c>
      <c r="E2080" t="str">
        <f>VLOOKUP(tbl_Sales[[#This Row],[Customer_ID]],tbl_Customers[],5,0)</f>
        <v>East</v>
      </c>
      <c r="F2080" t="s">
        <v>8550</v>
      </c>
      <c r="G2080" t="str">
        <f>VLOOKUP(Sales_Data!$F2080,tbl_Products[],2,FALSE)</f>
        <v>Product_26</v>
      </c>
      <c r="H2080" t="str">
        <f>VLOOKUP(tbl_Sales[[#This Row],[Product_ID]],tbl_Products[],3,0)</f>
        <v>Health</v>
      </c>
      <c r="I2080">
        <v>6</v>
      </c>
      <c r="J2080" s="10">
        <f>VLOOKUP(tbl_Sales[[#This Row],[Product_ID]],tbl_Products[],4,0)</f>
        <v>31.77</v>
      </c>
      <c r="K2080" s="6">
        <v>37.94</v>
      </c>
      <c r="L2080" s="6">
        <f>tbl_Sales[[#This Row],[Price_per_Unit]]*tbl_Sales[[#This Row],[Quantity]]</f>
        <v>227.64</v>
      </c>
      <c r="M2080" s="6">
        <f>tbl_Sales[[#This Row],[Cost_per_Unit]]*tbl_Sales[[#This Row],[Quantity]]</f>
        <v>190.62</v>
      </c>
      <c r="N2080" s="6">
        <f>tbl_Sales[[#This Row],[Sales]]-tbl_Sales[[#This Row],[Total_Cost]]</f>
        <v>37.019999999999982</v>
      </c>
    </row>
    <row r="2081" spans="1:14">
      <c r="A2081" t="s">
        <v>2085</v>
      </c>
      <c r="B2081" s="4">
        <v>45029</v>
      </c>
      <c r="C2081" t="s">
        <v>7473</v>
      </c>
      <c r="D2081" t="str">
        <f>VLOOKUP(Sales_Data!$C2081,tbl_Customers[],2,FALSE)</f>
        <v>Customer_422</v>
      </c>
      <c r="E2081" t="str">
        <f>VLOOKUP(tbl_Sales[[#This Row],[Customer_ID]],tbl_Customers[],5,0)</f>
        <v>South</v>
      </c>
      <c r="F2081" t="s">
        <v>8515</v>
      </c>
      <c r="G2081" t="str">
        <f>VLOOKUP(Sales_Data!$F2081,tbl_Products[],2,FALSE)</f>
        <v>Product_46</v>
      </c>
      <c r="H2081" t="str">
        <f>VLOOKUP(tbl_Sales[[#This Row],[Product_ID]],tbl_Products[],3,0)</f>
        <v>Health</v>
      </c>
      <c r="I2081">
        <v>2</v>
      </c>
      <c r="J2081" s="10">
        <f>VLOOKUP(tbl_Sales[[#This Row],[Product_ID]],tbl_Products[],4,0)</f>
        <v>19.34</v>
      </c>
      <c r="K2081" s="6">
        <v>99.53</v>
      </c>
      <c r="L2081" s="6">
        <f>tbl_Sales[[#This Row],[Price_per_Unit]]*tbl_Sales[[#This Row],[Quantity]]</f>
        <v>199.06</v>
      </c>
      <c r="M2081" s="6">
        <f>tbl_Sales[[#This Row],[Cost_per_Unit]]*tbl_Sales[[#This Row],[Quantity]]</f>
        <v>38.68</v>
      </c>
      <c r="N2081" s="6">
        <f>tbl_Sales[[#This Row],[Sales]]-tbl_Sales[[#This Row],[Total_Cost]]</f>
        <v>160.38</v>
      </c>
    </row>
    <row r="2082" spans="1:14">
      <c r="A2082" t="s">
        <v>2086</v>
      </c>
      <c r="B2082" s="4">
        <v>44948</v>
      </c>
      <c r="C2082" t="s">
        <v>8146</v>
      </c>
      <c r="D2082" t="str">
        <f>VLOOKUP(Sales_Data!$C2082,tbl_Customers[],2,FALSE)</f>
        <v>Customer_689</v>
      </c>
      <c r="E2082" t="str">
        <f>VLOOKUP(tbl_Sales[[#This Row],[Customer_ID]],tbl_Customers[],5,0)</f>
        <v>North</v>
      </c>
      <c r="F2082" t="s">
        <v>8521</v>
      </c>
      <c r="G2082" t="str">
        <f>VLOOKUP(Sales_Data!$F2082,tbl_Products[],2,FALSE)</f>
        <v>Product_64</v>
      </c>
      <c r="H2082" t="str">
        <f>VLOOKUP(tbl_Sales[[#This Row],[Product_ID]],tbl_Products[],3,0)</f>
        <v>Home Goods</v>
      </c>
      <c r="I2082">
        <v>8</v>
      </c>
      <c r="J2082" s="10">
        <f>VLOOKUP(tbl_Sales[[#This Row],[Product_ID]],tbl_Products[],4,0)</f>
        <v>16.21</v>
      </c>
      <c r="K2082" s="6">
        <v>44.46</v>
      </c>
      <c r="L2082" s="6">
        <f>tbl_Sales[[#This Row],[Price_per_Unit]]*tbl_Sales[[#This Row],[Quantity]]</f>
        <v>355.68</v>
      </c>
      <c r="M2082" s="6">
        <f>tbl_Sales[[#This Row],[Cost_per_Unit]]*tbl_Sales[[#This Row],[Quantity]]</f>
        <v>129.68</v>
      </c>
      <c r="N2082" s="6">
        <f>tbl_Sales[[#This Row],[Sales]]-tbl_Sales[[#This Row],[Total_Cost]]</f>
        <v>226</v>
      </c>
    </row>
    <row r="2083" spans="1:14">
      <c r="A2083" t="s">
        <v>2087</v>
      </c>
      <c r="B2083" s="4">
        <v>45088</v>
      </c>
      <c r="C2083" t="s">
        <v>7283</v>
      </c>
      <c r="D2083" t="str">
        <f>VLOOKUP(Sales_Data!$C2083,tbl_Customers[],2,FALSE)</f>
        <v>Customer_1018</v>
      </c>
      <c r="E2083" t="str">
        <f>VLOOKUP(tbl_Sales[[#This Row],[Customer_ID]],tbl_Customers[],5,0)</f>
        <v>South</v>
      </c>
      <c r="F2083" t="s">
        <v>8513</v>
      </c>
      <c r="G2083" t="str">
        <f>VLOOKUP(Sales_Data!$F2083,tbl_Products[],2,FALSE)</f>
        <v>Product_59</v>
      </c>
      <c r="H2083" t="str">
        <f>VLOOKUP(tbl_Sales[[#This Row],[Product_ID]],tbl_Products[],3,0)</f>
        <v>Home Goods</v>
      </c>
      <c r="I2083">
        <v>3</v>
      </c>
      <c r="J2083" s="10">
        <f>VLOOKUP(tbl_Sales[[#This Row],[Product_ID]],tbl_Products[],4,0)</f>
        <v>40.85</v>
      </c>
      <c r="K2083" s="6">
        <v>37.840000000000003</v>
      </c>
      <c r="L2083" s="6">
        <f>tbl_Sales[[#This Row],[Price_per_Unit]]*tbl_Sales[[#This Row],[Quantity]]</f>
        <v>113.52000000000001</v>
      </c>
      <c r="M2083" s="6">
        <f>tbl_Sales[[#This Row],[Cost_per_Unit]]*tbl_Sales[[#This Row],[Quantity]]</f>
        <v>122.55000000000001</v>
      </c>
      <c r="N2083" s="6">
        <f>tbl_Sales[[#This Row],[Sales]]-tbl_Sales[[#This Row],[Total_Cost]]</f>
        <v>-9.0300000000000011</v>
      </c>
    </row>
    <row r="2084" spans="1:14">
      <c r="A2084" t="s">
        <v>2088</v>
      </c>
      <c r="B2084" s="4">
        <v>45085</v>
      </c>
      <c r="C2084" t="s">
        <v>8147</v>
      </c>
      <c r="D2084" t="str">
        <f>VLOOKUP(Sales_Data!$C2084,tbl_Customers[],2,FALSE)</f>
        <v>Customer_1030</v>
      </c>
      <c r="E2084" t="str">
        <f>VLOOKUP(tbl_Sales[[#This Row],[Customer_ID]],tbl_Customers[],5,0)</f>
        <v>North</v>
      </c>
      <c r="F2084" t="s">
        <v>8497</v>
      </c>
      <c r="G2084" t="str">
        <f>VLOOKUP(Sales_Data!$F2084,tbl_Products[],2,FALSE)</f>
        <v>Product_73</v>
      </c>
      <c r="H2084" t="str">
        <f>VLOOKUP(tbl_Sales[[#This Row],[Product_ID]],tbl_Products[],3,0)</f>
        <v>Apparel</v>
      </c>
      <c r="I2084">
        <v>5</v>
      </c>
      <c r="J2084" s="10">
        <f>VLOOKUP(tbl_Sales[[#This Row],[Product_ID]],tbl_Products[],4,0)</f>
        <v>1.21</v>
      </c>
      <c r="K2084" s="6">
        <v>92.98</v>
      </c>
      <c r="L2084" s="6">
        <f>tbl_Sales[[#This Row],[Price_per_Unit]]*tbl_Sales[[#This Row],[Quantity]]</f>
        <v>464.90000000000003</v>
      </c>
      <c r="M2084" s="6">
        <f>tbl_Sales[[#This Row],[Cost_per_Unit]]*tbl_Sales[[#This Row],[Quantity]]</f>
        <v>6.05</v>
      </c>
      <c r="N2084" s="6">
        <f>tbl_Sales[[#This Row],[Sales]]-tbl_Sales[[#This Row],[Total_Cost]]</f>
        <v>458.85</v>
      </c>
    </row>
    <row r="2085" spans="1:14">
      <c r="A2085" t="s">
        <v>2089</v>
      </c>
      <c r="B2085" s="4">
        <v>45190</v>
      </c>
      <c r="C2085" t="s">
        <v>7125</v>
      </c>
      <c r="D2085" t="str">
        <f>VLOOKUP(Sales_Data!$C2085,tbl_Customers[],2,FALSE)</f>
        <v>Customer_1367</v>
      </c>
      <c r="E2085" t="str">
        <f>VLOOKUP(tbl_Sales[[#This Row],[Customer_ID]],tbl_Customers[],5,0)</f>
        <v>East</v>
      </c>
      <c r="F2085" t="s">
        <v>8514</v>
      </c>
      <c r="G2085" t="str">
        <f>VLOOKUP(Sales_Data!$F2085,tbl_Products[],2,FALSE)</f>
        <v>Product_2</v>
      </c>
      <c r="H2085" t="str">
        <f>VLOOKUP(tbl_Sales[[#This Row],[Product_ID]],tbl_Products[],3,0)</f>
        <v>Health</v>
      </c>
      <c r="I2085">
        <v>3</v>
      </c>
      <c r="J2085" s="10">
        <f>VLOOKUP(tbl_Sales[[#This Row],[Product_ID]],tbl_Products[],4,0)</f>
        <v>12.41</v>
      </c>
      <c r="K2085" s="6">
        <v>62.01</v>
      </c>
      <c r="L2085" s="6">
        <f>tbl_Sales[[#This Row],[Price_per_Unit]]*tbl_Sales[[#This Row],[Quantity]]</f>
        <v>186.03</v>
      </c>
      <c r="M2085" s="6">
        <f>tbl_Sales[[#This Row],[Cost_per_Unit]]*tbl_Sales[[#This Row],[Quantity]]</f>
        <v>37.230000000000004</v>
      </c>
      <c r="N2085" s="6">
        <f>tbl_Sales[[#This Row],[Sales]]-tbl_Sales[[#This Row],[Total_Cost]]</f>
        <v>148.80000000000001</v>
      </c>
    </row>
    <row r="2086" spans="1:14">
      <c r="A2086" t="s">
        <v>2090</v>
      </c>
      <c r="B2086" s="4">
        <v>45130</v>
      </c>
      <c r="C2086" t="s">
        <v>8148</v>
      </c>
      <c r="D2086" t="str">
        <f>VLOOKUP(Sales_Data!$C2086,tbl_Customers[],2,FALSE)</f>
        <v>Customer_696</v>
      </c>
      <c r="E2086" t="str">
        <f>VLOOKUP(tbl_Sales[[#This Row],[Customer_ID]],tbl_Customers[],5,0)</f>
        <v>East</v>
      </c>
      <c r="F2086" t="s">
        <v>8500</v>
      </c>
      <c r="G2086" t="str">
        <f>VLOOKUP(Sales_Data!$F2086,tbl_Products[],2,FALSE)</f>
        <v>Product_68</v>
      </c>
      <c r="H2086" t="str">
        <f>VLOOKUP(tbl_Sales[[#This Row],[Product_ID]],tbl_Products[],3,0)</f>
        <v>Home Goods</v>
      </c>
      <c r="I2086">
        <v>1</v>
      </c>
      <c r="J2086" s="10">
        <f>VLOOKUP(tbl_Sales[[#This Row],[Product_ID]],tbl_Products[],4,0)</f>
        <v>17.45</v>
      </c>
      <c r="K2086" s="6">
        <v>22.68</v>
      </c>
      <c r="L2086" s="6">
        <f>tbl_Sales[[#This Row],[Price_per_Unit]]*tbl_Sales[[#This Row],[Quantity]]</f>
        <v>22.68</v>
      </c>
      <c r="M2086" s="6">
        <f>tbl_Sales[[#This Row],[Cost_per_Unit]]*tbl_Sales[[#This Row],[Quantity]]</f>
        <v>17.45</v>
      </c>
      <c r="N2086" s="6">
        <f>tbl_Sales[[#This Row],[Sales]]-tbl_Sales[[#This Row],[Total_Cost]]</f>
        <v>5.23</v>
      </c>
    </row>
    <row r="2087" spans="1:14">
      <c r="A2087" t="s">
        <v>2091</v>
      </c>
      <c r="B2087" s="4">
        <v>45205</v>
      </c>
      <c r="C2087" t="s">
        <v>8149</v>
      </c>
      <c r="D2087" t="str">
        <f>VLOOKUP(Sales_Data!$C2087,tbl_Customers[],2,FALSE)</f>
        <v>Customer_342</v>
      </c>
      <c r="E2087" t="str">
        <f>VLOOKUP(tbl_Sales[[#This Row],[Customer_ID]],tbl_Customers[],5,0)</f>
        <v>South</v>
      </c>
      <c r="F2087" t="s">
        <v>8499</v>
      </c>
      <c r="G2087" t="str">
        <f>VLOOKUP(Sales_Data!$F2087,tbl_Products[],2,FALSE)</f>
        <v>Product_30</v>
      </c>
      <c r="H2087" t="str">
        <f>VLOOKUP(tbl_Sales[[#This Row],[Product_ID]],tbl_Products[],3,0)</f>
        <v>Apparel</v>
      </c>
      <c r="I2087">
        <v>8</v>
      </c>
      <c r="J2087" s="10">
        <f>VLOOKUP(tbl_Sales[[#This Row],[Product_ID]],tbl_Products[],4,0)</f>
        <v>49.21</v>
      </c>
      <c r="K2087" s="6">
        <v>74.650000000000006</v>
      </c>
      <c r="L2087" s="6">
        <f>tbl_Sales[[#This Row],[Price_per_Unit]]*tbl_Sales[[#This Row],[Quantity]]</f>
        <v>597.20000000000005</v>
      </c>
      <c r="M2087" s="6">
        <f>tbl_Sales[[#This Row],[Cost_per_Unit]]*tbl_Sales[[#This Row],[Quantity]]</f>
        <v>393.68</v>
      </c>
      <c r="N2087" s="6">
        <f>tbl_Sales[[#This Row],[Sales]]-tbl_Sales[[#This Row],[Total_Cost]]</f>
        <v>203.52000000000004</v>
      </c>
    </row>
    <row r="2088" spans="1:14">
      <c r="A2088" t="s">
        <v>2092</v>
      </c>
      <c r="B2088" s="4">
        <v>45169</v>
      </c>
      <c r="C2088" t="s">
        <v>8150</v>
      </c>
      <c r="D2088" t="str">
        <f>VLOOKUP(Sales_Data!$C2088,tbl_Customers[],2,FALSE)</f>
        <v>Customer_1260</v>
      </c>
      <c r="E2088" t="str">
        <f>VLOOKUP(tbl_Sales[[#This Row],[Customer_ID]],tbl_Customers[],5,0)</f>
        <v>West</v>
      </c>
      <c r="F2088" t="s">
        <v>8550</v>
      </c>
      <c r="G2088" t="str">
        <f>VLOOKUP(Sales_Data!$F2088,tbl_Products[],2,FALSE)</f>
        <v>Product_26</v>
      </c>
      <c r="H2088" t="str">
        <f>VLOOKUP(tbl_Sales[[#This Row],[Product_ID]],tbl_Products[],3,0)</f>
        <v>Health</v>
      </c>
      <c r="I2088">
        <v>6</v>
      </c>
      <c r="J2088" s="10">
        <f>VLOOKUP(tbl_Sales[[#This Row],[Product_ID]],tbl_Products[],4,0)</f>
        <v>31.77</v>
      </c>
      <c r="K2088" s="6">
        <v>13.61</v>
      </c>
      <c r="L2088" s="6">
        <f>tbl_Sales[[#This Row],[Price_per_Unit]]*tbl_Sales[[#This Row],[Quantity]]</f>
        <v>81.66</v>
      </c>
      <c r="M2088" s="6">
        <f>tbl_Sales[[#This Row],[Cost_per_Unit]]*tbl_Sales[[#This Row],[Quantity]]</f>
        <v>190.62</v>
      </c>
      <c r="N2088" s="6">
        <f>tbl_Sales[[#This Row],[Sales]]-tbl_Sales[[#This Row],[Total_Cost]]</f>
        <v>-108.96000000000001</v>
      </c>
    </row>
    <row r="2089" spans="1:14">
      <c r="A2089" t="s">
        <v>2093</v>
      </c>
      <c r="B2089" s="4">
        <v>45056</v>
      </c>
      <c r="C2089" t="s">
        <v>7250</v>
      </c>
      <c r="D2089" t="str">
        <f>VLOOKUP(Sales_Data!$C2089,tbl_Customers[],2,FALSE)</f>
        <v>Customer_614</v>
      </c>
      <c r="E2089" t="str">
        <f>VLOOKUP(tbl_Sales[[#This Row],[Customer_ID]],tbl_Customers[],5,0)</f>
        <v>North</v>
      </c>
      <c r="F2089" t="s">
        <v>8512</v>
      </c>
      <c r="G2089" t="str">
        <f>VLOOKUP(Sales_Data!$F2089,tbl_Products[],2,FALSE)</f>
        <v>Product_47</v>
      </c>
      <c r="H2089" t="str">
        <f>VLOOKUP(tbl_Sales[[#This Row],[Product_ID]],tbl_Products[],3,0)</f>
        <v>Home Goods</v>
      </c>
      <c r="I2089">
        <v>1</v>
      </c>
      <c r="J2089" s="10">
        <f>VLOOKUP(tbl_Sales[[#This Row],[Product_ID]],tbl_Products[],4,0)</f>
        <v>22.66</v>
      </c>
      <c r="K2089" s="6">
        <v>93.55</v>
      </c>
      <c r="L2089" s="6">
        <f>tbl_Sales[[#This Row],[Price_per_Unit]]*tbl_Sales[[#This Row],[Quantity]]</f>
        <v>93.55</v>
      </c>
      <c r="M2089" s="6">
        <f>tbl_Sales[[#This Row],[Cost_per_Unit]]*tbl_Sales[[#This Row],[Quantity]]</f>
        <v>22.66</v>
      </c>
      <c r="N2089" s="6">
        <f>tbl_Sales[[#This Row],[Sales]]-tbl_Sales[[#This Row],[Total_Cost]]</f>
        <v>70.89</v>
      </c>
    </row>
    <row r="2090" spans="1:14">
      <c r="A2090" t="s">
        <v>2094</v>
      </c>
      <c r="B2090" s="4">
        <v>44945</v>
      </c>
      <c r="C2090" t="s">
        <v>7398</v>
      </c>
      <c r="D2090" t="str">
        <f>VLOOKUP(Sales_Data!$C2090,tbl_Customers[],2,FALSE)</f>
        <v>Customer_745</v>
      </c>
      <c r="E2090" t="str">
        <f>VLOOKUP(tbl_Sales[[#This Row],[Customer_ID]],tbl_Customers[],5,0)</f>
        <v>East</v>
      </c>
      <c r="F2090" t="s">
        <v>8552</v>
      </c>
      <c r="G2090" t="str">
        <f>VLOOKUP(Sales_Data!$F2090,tbl_Products[],2,FALSE)</f>
        <v>Product_5</v>
      </c>
      <c r="H2090" t="str">
        <f>VLOOKUP(tbl_Sales[[#This Row],[Product_ID]],tbl_Products[],3,0)</f>
        <v>Health</v>
      </c>
      <c r="I2090">
        <v>1</v>
      </c>
      <c r="J2090" s="10">
        <f>VLOOKUP(tbl_Sales[[#This Row],[Product_ID]],tbl_Products[],4,0)</f>
        <v>35.39</v>
      </c>
      <c r="K2090" s="6">
        <v>30.04</v>
      </c>
      <c r="L2090" s="6">
        <f>tbl_Sales[[#This Row],[Price_per_Unit]]*tbl_Sales[[#This Row],[Quantity]]</f>
        <v>30.04</v>
      </c>
      <c r="M2090" s="6">
        <f>tbl_Sales[[#This Row],[Cost_per_Unit]]*tbl_Sales[[#This Row],[Quantity]]</f>
        <v>35.39</v>
      </c>
      <c r="N2090" s="6">
        <f>tbl_Sales[[#This Row],[Sales]]-tbl_Sales[[#This Row],[Total_Cost]]</f>
        <v>-5.3500000000000014</v>
      </c>
    </row>
    <row r="2091" spans="1:14">
      <c r="A2091" t="s">
        <v>2095</v>
      </c>
      <c r="B2091" s="4">
        <v>45258</v>
      </c>
      <c r="C2091" t="s">
        <v>7849</v>
      </c>
      <c r="D2091" t="str">
        <f>VLOOKUP(Sales_Data!$C2091,tbl_Customers[],2,FALSE)</f>
        <v>Customer_893</v>
      </c>
      <c r="E2091" t="str">
        <f>VLOOKUP(tbl_Sales[[#This Row],[Customer_ID]],tbl_Customers[],5,0)</f>
        <v>East</v>
      </c>
      <c r="F2091" t="s">
        <v>8555</v>
      </c>
      <c r="G2091" t="str">
        <f>VLOOKUP(Sales_Data!$F2091,tbl_Products[],2,FALSE)</f>
        <v>Product_52</v>
      </c>
      <c r="H2091" t="str">
        <f>VLOOKUP(tbl_Sales[[#This Row],[Product_ID]],tbl_Products[],3,0)</f>
        <v>Toys</v>
      </c>
      <c r="I2091">
        <v>6</v>
      </c>
      <c r="J2091" s="10">
        <f>VLOOKUP(tbl_Sales[[#This Row],[Product_ID]],tbl_Products[],4,0)</f>
        <v>46.58</v>
      </c>
      <c r="K2091" s="6">
        <v>58.03</v>
      </c>
      <c r="L2091" s="6">
        <f>tbl_Sales[[#This Row],[Price_per_Unit]]*tbl_Sales[[#This Row],[Quantity]]</f>
        <v>348.18</v>
      </c>
      <c r="M2091" s="6">
        <f>tbl_Sales[[#This Row],[Cost_per_Unit]]*tbl_Sales[[#This Row],[Quantity]]</f>
        <v>279.48</v>
      </c>
      <c r="N2091" s="6">
        <f>tbl_Sales[[#This Row],[Sales]]-tbl_Sales[[#This Row],[Total_Cost]]</f>
        <v>68.699999999999989</v>
      </c>
    </row>
    <row r="2092" spans="1:14">
      <c r="A2092" t="s">
        <v>2096</v>
      </c>
      <c r="B2092" s="4">
        <v>45024</v>
      </c>
      <c r="C2092" t="s">
        <v>7039</v>
      </c>
      <c r="D2092" t="str">
        <f>VLOOKUP(Sales_Data!$C2092,tbl_Customers[],2,FALSE)</f>
        <v>Customer_414</v>
      </c>
      <c r="E2092" t="str">
        <f>VLOOKUP(tbl_Sales[[#This Row],[Customer_ID]],tbl_Customers[],5,0)</f>
        <v>South</v>
      </c>
      <c r="F2092" t="s">
        <v>8504</v>
      </c>
      <c r="G2092" t="str">
        <f>VLOOKUP(Sales_Data!$F2092,tbl_Products[],2,FALSE)</f>
        <v>Product_13</v>
      </c>
      <c r="H2092" t="str">
        <f>VLOOKUP(tbl_Sales[[#This Row],[Product_ID]],tbl_Products[],3,0)</f>
        <v>Toys</v>
      </c>
      <c r="I2092">
        <v>4</v>
      </c>
      <c r="J2092" s="10">
        <f>VLOOKUP(tbl_Sales[[#This Row],[Product_ID]],tbl_Products[],4,0)</f>
        <v>45.97</v>
      </c>
      <c r="K2092" s="6">
        <v>27.81</v>
      </c>
      <c r="L2092" s="6">
        <f>tbl_Sales[[#This Row],[Price_per_Unit]]*tbl_Sales[[#This Row],[Quantity]]</f>
        <v>111.24</v>
      </c>
      <c r="M2092" s="6">
        <f>tbl_Sales[[#This Row],[Cost_per_Unit]]*tbl_Sales[[#This Row],[Quantity]]</f>
        <v>183.88</v>
      </c>
      <c r="N2092" s="6">
        <f>tbl_Sales[[#This Row],[Sales]]-tbl_Sales[[#This Row],[Total_Cost]]</f>
        <v>-72.64</v>
      </c>
    </row>
    <row r="2093" spans="1:14">
      <c r="A2093" t="s">
        <v>2097</v>
      </c>
      <c r="B2093" s="4">
        <v>45073</v>
      </c>
      <c r="C2093" t="s">
        <v>7283</v>
      </c>
      <c r="D2093" t="str">
        <f>VLOOKUP(Sales_Data!$C2093,tbl_Customers[],2,FALSE)</f>
        <v>Customer_1018</v>
      </c>
      <c r="E2093" t="str">
        <f>VLOOKUP(tbl_Sales[[#This Row],[Customer_ID]],tbl_Customers[],5,0)</f>
        <v>South</v>
      </c>
      <c r="F2093" t="s">
        <v>8506</v>
      </c>
      <c r="G2093" t="str">
        <f>VLOOKUP(Sales_Data!$F2093,tbl_Products[],2,FALSE)</f>
        <v>Product_43</v>
      </c>
      <c r="H2093" t="str">
        <f>VLOOKUP(tbl_Sales[[#This Row],[Product_ID]],tbl_Products[],3,0)</f>
        <v>Health</v>
      </c>
      <c r="I2093">
        <v>5</v>
      </c>
      <c r="J2093" s="10">
        <f>VLOOKUP(tbl_Sales[[#This Row],[Product_ID]],tbl_Products[],4,0)</f>
        <v>4.59</v>
      </c>
      <c r="K2093" s="6">
        <v>58.24</v>
      </c>
      <c r="L2093" s="6">
        <f>tbl_Sales[[#This Row],[Price_per_Unit]]*tbl_Sales[[#This Row],[Quantity]]</f>
        <v>291.2</v>
      </c>
      <c r="M2093" s="6">
        <f>tbl_Sales[[#This Row],[Cost_per_Unit]]*tbl_Sales[[#This Row],[Quantity]]</f>
        <v>22.95</v>
      </c>
      <c r="N2093" s="6">
        <f>tbl_Sales[[#This Row],[Sales]]-tbl_Sales[[#This Row],[Total_Cost]]</f>
        <v>268.25</v>
      </c>
    </row>
    <row r="2094" spans="1:14">
      <c r="A2094" t="s">
        <v>2098</v>
      </c>
      <c r="B2094" s="4">
        <v>45109</v>
      </c>
      <c r="C2094" t="s">
        <v>8151</v>
      </c>
      <c r="D2094" t="str">
        <f>VLOOKUP(Sales_Data!$C2094,tbl_Customers[],2,FALSE)</f>
        <v>Customer_1302</v>
      </c>
      <c r="E2094" t="str">
        <f>VLOOKUP(tbl_Sales[[#This Row],[Customer_ID]],tbl_Customers[],5,0)</f>
        <v>South</v>
      </c>
      <c r="F2094" t="s">
        <v>8501</v>
      </c>
      <c r="G2094" t="str">
        <f>VLOOKUP(Sales_Data!$F2094,tbl_Products[],2,FALSE)</f>
        <v>Product_65</v>
      </c>
      <c r="H2094" t="str">
        <f>VLOOKUP(tbl_Sales[[#This Row],[Product_ID]],tbl_Products[],3,0)</f>
        <v>Health</v>
      </c>
      <c r="I2094">
        <v>1</v>
      </c>
      <c r="J2094" s="10">
        <f>VLOOKUP(tbl_Sales[[#This Row],[Product_ID]],tbl_Products[],4,0)</f>
        <v>37.880000000000003</v>
      </c>
      <c r="K2094" s="6">
        <v>9.16</v>
      </c>
      <c r="L2094" s="6">
        <f>tbl_Sales[[#This Row],[Price_per_Unit]]*tbl_Sales[[#This Row],[Quantity]]</f>
        <v>9.16</v>
      </c>
      <c r="M2094" s="6">
        <f>tbl_Sales[[#This Row],[Cost_per_Unit]]*tbl_Sales[[#This Row],[Quantity]]</f>
        <v>37.880000000000003</v>
      </c>
      <c r="N2094" s="6">
        <f>tbl_Sales[[#This Row],[Sales]]-tbl_Sales[[#This Row],[Total_Cost]]</f>
        <v>-28.720000000000002</v>
      </c>
    </row>
    <row r="2095" spans="1:14">
      <c r="A2095" t="s">
        <v>2099</v>
      </c>
      <c r="B2095" s="4">
        <v>44951</v>
      </c>
      <c r="C2095" t="s">
        <v>8152</v>
      </c>
      <c r="D2095" t="str">
        <f>VLOOKUP(Sales_Data!$C2095,tbl_Customers[],2,FALSE)</f>
        <v>Customer_155</v>
      </c>
      <c r="E2095" t="str">
        <f>VLOOKUP(tbl_Sales[[#This Row],[Customer_ID]],tbl_Customers[],5,0)</f>
        <v>North</v>
      </c>
      <c r="F2095" t="s">
        <v>8545</v>
      </c>
      <c r="G2095" t="str">
        <f>VLOOKUP(Sales_Data!$F2095,tbl_Products[],2,FALSE)</f>
        <v>Product_9</v>
      </c>
      <c r="H2095" t="str">
        <f>VLOOKUP(tbl_Sales[[#This Row],[Product_ID]],tbl_Products[],3,0)</f>
        <v>Apparel</v>
      </c>
      <c r="I2095">
        <v>3</v>
      </c>
      <c r="J2095" s="10">
        <f>VLOOKUP(tbl_Sales[[#This Row],[Product_ID]],tbl_Products[],4,0)</f>
        <v>14.27</v>
      </c>
      <c r="K2095" s="6">
        <v>23.46</v>
      </c>
      <c r="L2095" s="6">
        <f>tbl_Sales[[#This Row],[Price_per_Unit]]*tbl_Sales[[#This Row],[Quantity]]</f>
        <v>70.38</v>
      </c>
      <c r="M2095" s="6">
        <f>tbl_Sales[[#This Row],[Cost_per_Unit]]*tbl_Sales[[#This Row],[Quantity]]</f>
        <v>42.81</v>
      </c>
      <c r="N2095" s="6">
        <f>tbl_Sales[[#This Row],[Sales]]-tbl_Sales[[#This Row],[Total_Cost]]</f>
        <v>27.569999999999993</v>
      </c>
    </row>
    <row r="2096" spans="1:14">
      <c r="A2096" t="s">
        <v>2100</v>
      </c>
      <c r="B2096" s="4">
        <v>45262</v>
      </c>
      <c r="C2096" t="s">
        <v>7256</v>
      </c>
      <c r="D2096" t="str">
        <f>VLOOKUP(Sales_Data!$C2096,tbl_Customers[],2,FALSE)</f>
        <v>Customer_1098</v>
      </c>
      <c r="E2096" t="str">
        <f>VLOOKUP(tbl_Sales[[#This Row],[Customer_ID]],tbl_Customers[],5,0)</f>
        <v>East</v>
      </c>
      <c r="F2096" t="s">
        <v>8518</v>
      </c>
      <c r="G2096" t="str">
        <f>VLOOKUP(Sales_Data!$F2096,tbl_Products[],2,FALSE)</f>
        <v>Product_35</v>
      </c>
      <c r="H2096" t="str">
        <f>VLOOKUP(tbl_Sales[[#This Row],[Product_ID]],tbl_Products[],3,0)</f>
        <v>Toys</v>
      </c>
      <c r="I2096">
        <v>4</v>
      </c>
      <c r="J2096" s="10">
        <f>VLOOKUP(tbl_Sales[[#This Row],[Product_ID]],tbl_Products[],4,0)</f>
        <v>40.75</v>
      </c>
      <c r="K2096" s="6">
        <v>77.66</v>
      </c>
      <c r="L2096" s="6">
        <f>tbl_Sales[[#This Row],[Price_per_Unit]]*tbl_Sales[[#This Row],[Quantity]]</f>
        <v>310.64</v>
      </c>
      <c r="M2096" s="6">
        <f>tbl_Sales[[#This Row],[Cost_per_Unit]]*tbl_Sales[[#This Row],[Quantity]]</f>
        <v>163</v>
      </c>
      <c r="N2096" s="6">
        <f>tbl_Sales[[#This Row],[Sales]]-tbl_Sales[[#This Row],[Total_Cost]]</f>
        <v>147.63999999999999</v>
      </c>
    </row>
    <row r="2097" spans="1:14">
      <c r="A2097" t="s">
        <v>2101</v>
      </c>
      <c r="B2097" s="4">
        <v>45096</v>
      </c>
      <c r="C2097" t="s">
        <v>8080</v>
      </c>
      <c r="D2097" t="str">
        <f>VLOOKUP(Sales_Data!$C2097,tbl_Customers[],2,FALSE)</f>
        <v>Customer_439</v>
      </c>
      <c r="E2097" t="str">
        <f>VLOOKUP(tbl_Sales[[#This Row],[Customer_ID]],tbl_Customers[],5,0)</f>
        <v>South</v>
      </c>
      <c r="F2097" t="s">
        <v>8557</v>
      </c>
      <c r="G2097" t="str">
        <f>VLOOKUP(Sales_Data!$F2097,tbl_Products[],2,FALSE)</f>
        <v>Product_71</v>
      </c>
      <c r="H2097" t="str">
        <f>VLOOKUP(tbl_Sales[[#This Row],[Product_ID]],tbl_Products[],3,0)</f>
        <v>Electronics</v>
      </c>
      <c r="I2097">
        <v>5</v>
      </c>
      <c r="J2097" s="10">
        <f>VLOOKUP(tbl_Sales[[#This Row],[Product_ID]],tbl_Products[],4,0)</f>
        <v>34.61</v>
      </c>
      <c r="K2097" s="6">
        <v>14.53</v>
      </c>
      <c r="L2097" s="6">
        <f>tbl_Sales[[#This Row],[Price_per_Unit]]*tbl_Sales[[#This Row],[Quantity]]</f>
        <v>72.649999999999991</v>
      </c>
      <c r="M2097" s="6">
        <f>tbl_Sales[[#This Row],[Cost_per_Unit]]*tbl_Sales[[#This Row],[Quantity]]</f>
        <v>173.05</v>
      </c>
      <c r="N2097" s="6">
        <f>tbl_Sales[[#This Row],[Sales]]-tbl_Sales[[#This Row],[Total_Cost]]</f>
        <v>-100.40000000000002</v>
      </c>
    </row>
    <row r="2098" spans="1:14">
      <c r="A2098" t="s">
        <v>2102</v>
      </c>
      <c r="B2098" s="4">
        <v>45066</v>
      </c>
      <c r="C2098" t="s">
        <v>7178</v>
      </c>
      <c r="D2098" t="str">
        <f>VLOOKUP(Sales_Data!$C2098,tbl_Customers[],2,FALSE)</f>
        <v>Customer_589</v>
      </c>
      <c r="E2098" t="str">
        <f>VLOOKUP(tbl_Sales[[#This Row],[Customer_ID]],tbl_Customers[],5,0)</f>
        <v>North</v>
      </c>
      <c r="F2098" t="s">
        <v>8567</v>
      </c>
      <c r="G2098" t="str">
        <f>VLOOKUP(Sales_Data!$F2098,tbl_Products[],2,FALSE)</f>
        <v>Product_69</v>
      </c>
      <c r="H2098" t="str">
        <f>VLOOKUP(tbl_Sales[[#This Row],[Product_ID]],tbl_Products[],3,0)</f>
        <v>Home Goods</v>
      </c>
      <c r="I2098">
        <v>4</v>
      </c>
      <c r="J2098" s="10">
        <f>VLOOKUP(tbl_Sales[[#This Row],[Product_ID]],tbl_Products[],4,0)</f>
        <v>8.86</v>
      </c>
      <c r="K2098" s="6">
        <v>6.89</v>
      </c>
      <c r="L2098" s="6">
        <f>tbl_Sales[[#This Row],[Price_per_Unit]]*tbl_Sales[[#This Row],[Quantity]]</f>
        <v>27.56</v>
      </c>
      <c r="M2098" s="6">
        <f>tbl_Sales[[#This Row],[Cost_per_Unit]]*tbl_Sales[[#This Row],[Quantity]]</f>
        <v>35.44</v>
      </c>
      <c r="N2098" s="6">
        <f>tbl_Sales[[#This Row],[Sales]]-tbl_Sales[[#This Row],[Total_Cost]]</f>
        <v>-7.879999999999999</v>
      </c>
    </row>
    <row r="2099" spans="1:14">
      <c r="A2099" t="s">
        <v>2103</v>
      </c>
      <c r="B2099" s="4">
        <v>44990</v>
      </c>
      <c r="C2099" t="s">
        <v>8153</v>
      </c>
      <c r="D2099" t="str">
        <f>VLOOKUP(Sales_Data!$C2099,tbl_Customers[],2,FALSE)</f>
        <v>Customer_544</v>
      </c>
      <c r="E2099" t="str">
        <f>VLOOKUP(tbl_Sales[[#This Row],[Customer_ID]],tbl_Customers[],5,0)</f>
        <v>South</v>
      </c>
      <c r="F2099" t="s">
        <v>8567</v>
      </c>
      <c r="G2099" t="str">
        <f>VLOOKUP(Sales_Data!$F2099,tbl_Products[],2,FALSE)</f>
        <v>Product_69</v>
      </c>
      <c r="H2099" t="str">
        <f>VLOOKUP(tbl_Sales[[#This Row],[Product_ID]],tbl_Products[],3,0)</f>
        <v>Home Goods</v>
      </c>
      <c r="I2099">
        <v>1</v>
      </c>
      <c r="J2099" s="10">
        <f>VLOOKUP(tbl_Sales[[#This Row],[Product_ID]],tbl_Products[],4,0)</f>
        <v>8.86</v>
      </c>
      <c r="K2099" s="6">
        <v>82.44</v>
      </c>
      <c r="L2099" s="6">
        <f>tbl_Sales[[#This Row],[Price_per_Unit]]*tbl_Sales[[#This Row],[Quantity]]</f>
        <v>82.44</v>
      </c>
      <c r="M2099" s="6">
        <f>tbl_Sales[[#This Row],[Cost_per_Unit]]*tbl_Sales[[#This Row],[Quantity]]</f>
        <v>8.86</v>
      </c>
      <c r="N2099" s="6">
        <f>tbl_Sales[[#This Row],[Sales]]-tbl_Sales[[#This Row],[Total_Cost]]</f>
        <v>73.58</v>
      </c>
    </row>
    <row r="2100" spans="1:14">
      <c r="A2100" t="s">
        <v>2104</v>
      </c>
      <c r="B2100" s="4">
        <v>45115</v>
      </c>
      <c r="C2100" t="s">
        <v>8154</v>
      </c>
      <c r="D2100" t="str">
        <f>VLOOKUP(Sales_Data!$C2100,tbl_Customers[],2,FALSE)</f>
        <v>Customer_98</v>
      </c>
      <c r="E2100" t="str">
        <f>VLOOKUP(tbl_Sales[[#This Row],[Customer_ID]],tbl_Customers[],5,0)</f>
        <v>East</v>
      </c>
      <c r="F2100" t="s">
        <v>8551</v>
      </c>
      <c r="G2100" t="str">
        <f>VLOOKUP(Sales_Data!$F2100,tbl_Products[],2,FALSE)</f>
        <v>Product_11</v>
      </c>
      <c r="H2100" t="str">
        <f>VLOOKUP(tbl_Sales[[#This Row],[Product_ID]],tbl_Products[],3,0)</f>
        <v>Health</v>
      </c>
      <c r="I2100">
        <v>2</v>
      </c>
      <c r="J2100" s="10">
        <f>VLOOKUP(tbl_Sales[[#This Row],[Product_ID]],tbl_Products[],4,0)</f>
        <v>11.76</v>
      </c>
      <c r="K2100" s="6">
        <v>49.77</v>
      </c>
      <c r="L2100" s="6">
        <f>tbl_Sales[[#This Row],[Price_per_Unit]]*tbl_Sales[[#This Row],[Quantity]]</f>
        <v>99.54</v>
      </c>
      <c r="M2100" s="6">
        <f>tbl_Sales[[#This Row],[Cost_per_Unit]]*tbl_Sales[[#This Row],[Quantity]]</f>
        <v>23.52</v>
      </c>
      <c r="N2100" s="6">
        <f>tbl_Sales[[#This Row],[Sales]]-tbl_Sales[[#This Row],[Total_Cost]]</f>
        <v>76.02000000000001</v>
      </c>
    </row>
    <row r="2101" spans="1:14">
      <c r="A2101" t="s">
        <v>2105</v>
      </c>
      <c r="B2101" s="4">
        <v>45150</v>
      </c>
      <c r="C2101" t="s">
        <v>8155</v>
      </c>
      <c r="D2101" t="str">
        <f>VLOOKUP(Sales_Data!$C2101,tbl_Customers[],2,FALSE)</f>
        <v>Customer_609</v>
      </c>
      <c r="E2101" t="str">
        <f>VLOOKUP(tbl_Sales[[#This Row],[Customer_ID]],tbl_Customers[],5,0)</f>
        <v>East</v>
      </c>
      <c r="F2101" t="s">
        <v>8564</v>
      </c>
      <c r="G2101" t="str">
        <f>VLOOKUP(Sales_Data!$F2101,tbl_Products[],2,FALSE)</f>
        <v>Product_8</v>
      </c>
      <c r="H2101" t="str">
        <f>VLOOKUP(tbl_Sales[[#This Row],[Product_ID]],tbl_Products[],3,0)</f>
        <v>Electronics</v>
      </c>
      <c r="I2101">
        <v>3</v>
      </c>
      <c r="J2101" s="10">
        <f>VLOOKUP(tbl_Sales[[#This Row],[Product_ID]],tbl_Products[],4,0)</f>
        <v>22.03</v>
      </c>
      <c r="K2101" s="6">
        <v>79.98</v>
      </c>
      <c r="L2101" s="6">
        <f>tbl_Sales[[#This Row],[Price_per_Unit]]*tbl_Sales[[#This Row],[Quantity]]</f>
        <v>239.94</v>
      </c>
      <c r="M2101" s="6">
        <f>tbl_Sales[[#This Row],[Cost_per_Unit]]*tbl_Sales[[#This Row],[Quantity]]</f>
        <v>66.09</v>
      </c>
      <c r="N2101" s="6">
        <f>tbl_Sales[[#This Row],[Sales]]-tbl_Sales[[#This Row],[Total_Cost]]</f>
        <v>173.85</v>
      </c>
    </row>
    <row r="2102" spans="1:14">
      <c r="A2102" t="s">
        <v>2106</v>
      </c>
      <c r="B2102" s="4">
        <v>45131</v>
      </c>
      <c r="C2102" t="s">
        <v>7874</v>
      </c>
      <c r="D2102" t="str">
        <f>VLOOKUP(Sales_Data!$C2102,tbl_Customers[],2,FALSE)</f>
        <v>Customer_1175</v>
      </c>
      <c r="E2102" t="str">
        <f>VLOOKUP(tbl_Sales[[#This Row],[Customer_ID]],tbl_Customers[],5,0)</f>
        <v>West</v>
      </c>
      <c r="F2102" t="s">
        <v>8507</v>
      </c>
      <c r="G2102" t="str">
        <f>VLOOKUP(Sales_Data!$F2102,tbl_Products[],2,FALSE)</f>
        <v>Product_58</v>
      </c>
      <c r="H2102" t="str">
        <f>VLOOKUP(tbl_Sales[[#This Row],[Product_ID]],tbl_Products[],3,0)</f>
        <v>Home Goods</v>
      </c>
      <c r="I2102">
        <v>8</v>
      </c>
      <c r="J2102" s="10">
        <f>VLOOKUP(tbl_Sales[[#This Row],[Product_ID]],tbl_Products[],4,0)</f>
        <v>23.97</v>
      </c>
      <c r="K2102" s="6">
        <v>33.61</v>
      </c>
      <c r="L2102" s="6">
        <f>tbl_Sales[[#This Row],[Price_per_Unit]]*tbl_Sales[[#This Row],[Quantity]]</f>
        <v>268.88</v>
      </c>
      <c r="M2102" s="6">
        <f>tbl_Sales[[#This Row],[Cost_per_Unit]]*tbl_Sales[[#This Row],[Quantity]]</f>
        <v>191.76</v>
      </c>
      <c r="N2102" s="6">
        <f>tbl_Sales[[#This Row],[Sales]]-tbl_Sales[[#This Row],[Total_Cost]]</f>
        <v>77.12</v>
      </c>
    </row>
    <row r="2103" spans="1:14">
      <c r="A2103" t="s">
        <v>2107</v>
      </c>
      <c r="B2103" s="4">
        <v>45152</v>
      </c>
      <c r="C2103" t="s">
        <v>7778</v>
      </c>
      <c r="D2103" t="str">
        <f>VLOOKUP(Sales_Data!$C2103,tbl_Customers[],2,FALSE)</f>
        <v>Customer_824</v>
      </c>
      <c r="E2103" t="str">
        <f>VLOOKUP(tbl_Sales[[#This Row],[Customer_ID]],tbl_Customers[],5,0)</f>
        <v>West</v>
      </c>
      <c r="F2103" t="s">
        <v>8497</v>
      </c>
      <c r="G2103" t="str">
        <f>VLOOKUP(Sales_Data!$F2103,tbl_Products[],2,FALSE)</f>
        <v>Product_73</v>
      </c>
      <c r="H2103" t="str">
        <f>VLOOKUP(tbl_Sales[[#This Row],[Product_ID]],tbl_Products[],3,0)</f>
        <v>Apparel</v>
      </c>
      <c r="I2103">
        <v>4</v>
      </c>
      <c r="J2103" s="10">
        <f>VLOOKUP(tbl_Sales[[#This Row],[Product_ID]],tbl_Products[],4,0)</f>
        <v>1.21</v>
      </c>
      <c r="K2103" s="6">
        <v>15.38</v>
      </c>
      <c r="L2103" s="6">
        <f>tbl_Sales[[#This Row],[Price_per_Unit]]*tbl_Sales[[#This Row],[Quantity]]</f>
        <v>61.52</v>
      </c>
      <c r="M2103" s="6">
        <f>tbl_Sales[[#This Row],[Cost_per_Unit]]*tbl_Sales[[#This Row],[Quantity]]</f>
        <v>4.84</v>
      </c>
      <c r="N2103" s="6">
        <f>tbl_Sales[[#This Row],[Sales]]-tbl_Sales[[#This Row],[Total_Cost]]</f>
        <v>56.680000000000007</v>
      </c>
    </row>
    <row r="2104" spans="1:14">
      <c r="A2104" t="s">
        <v>2108</v>
      </c>
      <c r="B2104" s="4">
        <v>45124</v>
      </c>
      <c r="C2104" t="s">
        <v>7532</v>
      </c>
      <c r="D2104" t="str">
        <f>VLOOKUP(Sales_Data!$C2104,tbl_Customers[],2,FALSE)</f>
        <v>Customer_463</v>
      </c>
      <c r="E2104" t="str">
        <f>VLOOKUP(tbl_Sales[[#This Row],[Customer_ID]],tbl_Customers[],5,0)</f>
        <v>West</v>
      </c>
      <c r="F2104" t="s">
        <v>8516</v>
      </c>
      <c r="G2104" t="str">
        <f>VLOOKUP(Sales_Data!$F2104,tbl_Products[],2,FALSE)</f>
        <v>Product_67</v>
      </c>
      <c r="H2104" t="str">
        <f>VLOOKUP(tbl_Sales[[#This Row],[Product_ID]],tbl_Products[],3,0)</f>
        <v>Toys</v>
      </c>
      <c r="I2104">
        <v>9</v>
      </c>
      <c r="J2104" s="10">
        <f>VLOOKUP(tbl_Sales[[#This Row],[Product_ID]],tbl_Products[],4,0)</f>
        <v>13.68</v>
      </c>
      <c r="K2104" s="6">
        <v>81.790000000000006</v>
      </c>
      <c r="L2104" s="6">
        <f>tbl_Sales[[#This Row],[Price_per_Unit]]*tbl_Sales[[#This Row],[Quantity]]</f>
        <v>736.11</v>
      </c>
      <c r="M2104" s="6">
        <f>tbl_Sales[[#This Row],[Cost_per_Unit]]*tbl_Sales[[#This Row],[Quantity]]</f>
        <v>123.12</v>
      </c>
      <c r="N2104" s="6">
        <f>tbl_Sales[[#This Row],[Sales]]-tbl_Sales[[#This Row],[Total_Cost]]</f>
        <v>612.99</v>
      </c>
    </row>
    <row r="2105" spans="1:14">
      <c r="A2105" t="s">
        <v>2109</v>
      </c>
      <c r="B2105" s="4">
        <v>45100</v>
      </c>
      <c r="C2105" t="s">
        <v>8156</v>
      </c>
      <c r="D2105" t="str">
        <f>VLOOKUP(Sales_Data!$C2105,tbl_Customers[],2,FALSE)</f>
        <v>Customer_1280</v>
      </c>
      <c r="E2105" t="str">
        <f>VLOOKUP(tbl_Sales[[#This Row],[Customer_ID]],tbl_Customers[],5,0)</f>
        <v>South</v>
      </c>
      <c r="F2105" t="s">
        <v>8523</v>
      </c>
      <c r="G2105" t="str">
        <f>VLOOKUP(Sales_Data!$F2105,tbl_Products[],2,FALSE)</f>
        <v>Product_32</v>
      </c>
      <c r="H2105" t="str">
        <f>VLOOKUP(tbl_Sales[[#This Row],[Product_ID]],tbl_Products[],3,0)</f>
        <v>Home Goods</v>
      </c>
      <c r="I2105">
        <v>4</v>
      </c>
      <c r="J2105" s="10">
        <f>VLOOKUP(tbl_Sales[[#This Row],[Product_ID]],tbl_Products[],4,0)</f>
        <v>24.03</v>
      </c>
      <c r="K2105" s="6">
        <v>5.4</v>
      </c>
      <c r="L2105" s="6">
        <f>tbl_Sales[[#This Row],[Price_per_Unit]]*tbl_Sales[[#This Row],[Quantity]]</f>
        <v>21.6</v>
      </c>
      <c r="M2105" s="6">
        <f>tbl_Sales[[#This Row],[Cost_per_Unit]]*tbl_Sales[[#This Row],[Quantity]]</f>
        <v>96.12</v>
      </c>
      <c r="N2105" s="6">
        <f>tbl_Sales[[#This Row],[Sales]]-tbl_Sales[[#This Row],[Total_Cost]]</f>
        <v>-74.52000000000001</v>
      </c>
    </row>
    <row r="2106" spans="1:14">
      <c r="A2106" t="s">
        <v>2110</v>
      </c>
      <c r="B2106" s="4">
        <v>45022</v>
      </c>
      <c r="C2106" t="s">
        <v>7672</v>
      </c>
      <c r="D2106" t="str">
        <f>VLOOKUP(Sales_Data!$C2106,tbl_Customers[],2,FALSE)</f>
        <v>Customer_189</v>
      </c>
      <c r="E2106" t="str">
        <f>VLOOKUP(tbl_Sales[[#This Row],[Customer_ID]],tbl_Customers[],5,0)</f>
        <v>East</v>
      </c>
      <c r="F2106" t="s">
        <v>8523</v>
      </c>
      <c r="G2106" t="str">
        <f>VLOOKUP(Sales_Data!$F2106,tbl_Products[],2,FALSE)</f>
        <v>Product_32</v>
      </c>
      <c r="H2106" t="str">
        <f>VLOOKUP(tbl_Sales[[#This Row],[Product_ID]],tbl_Products[],3,0)</f>
        <v>Home Goods</v>
      </c>
      <c r="I2106">
        <v>8</v>
      </c>
      <c r="J2106" s="10">
        <f>VLOOKUP(tbl_Sales[[#This Row],[Product_ID]],tbl_Products[],4,0)</f>
        <v>24.03</v>
      </c>
      <c r="K2106" s="6">
        <v>18.2</v>
      </c>
      <c r="L2106" s="6">
        <f>tbl_Sales[[#This Row],[Price_per_Unit]]*tbl_Sales[[#This Row],[Quantity]]</f>
        <v>145.6</v>
      </c>
      <c r="M2106" s="6">
        <f>tbl_Sales[[#This Row],[Cost_per_Unit]]*tbl_Sales[[#This Row],[Quantity]]</f>
        <v>192.24</v>
      </c>
      <c r="N2106" s="6">
        <f>tbl_Sales[[#This Row],[Sales]]-tbl_Sales[[#This Row],[Total_Cost]]</f>
        <v>-46.640000000000015</v>
      </c>
    </row>
    <row r="2107" spans="1:14">
      <c r="A2107" t="s">
        <v>2111</v>
      </c>
      <c r="B2107" s="4">
        <v>45181</v>
      </c>
      <c r="C2107" t="s">
        <v>8157</v>
      </c>
      <c r="D2107" t="str">
        <f>VLOOKUP(Sales_Data!$C2107,tbl_Customers[],2,FALSE)</f>
        <v>Customer_1470</v>
      </c>
      <c r="E2107" t="str">
        <f>VLOOKUP(tbl_Sales[[#This Row],[Customer_ID]],tbl_Customers[],5,0)</f>
        <v>East</v>
      </c>
      <c r="F2107" t="s">
        <v>8511</v>
      </c>
      <c r="G2107" t="str">
        <f>VLOOKUP(Sales_Data!$F2107,tbl_Products[],2,FALSE)</f>
        <v>Product_33</v>
      </c>
      <c r="H2107" t="str">
        <f>VLOOKUP(tbl_Sales[[#This Row],[Product_ID]],tbl_Products[],3,0)</f>
        <v>Electronics</v>
      </c>
      <c r="I2107">
        <v>6</v>
      </c>
      <c r="J2107" s="10">
        <f>VLOOKUP(tbl_Sales[[#This Row],[Product_ID]],tbl_Products[],4,0)</f>
        <v>45.26</v>
      </c>
      <c r="K2107" s="6">
        <v>27.64</v>
      </c>
      <c r="L2107" s="6">
        <f>tbl_Sales[[#This Row],[Price_per_Unit]]*tbl_Sales[[#This Row],[Quantity]]</f>
        <v>165.84</v>
      </c>
      <c r="M2107" s="6">
        <f>tbl_Sales[[#This Row],[Cost_per_Unit]]*tbl_Sales[[#This Row],[Quantity]]</f>
        <v>271.56</v>
      </c>
      <c r="N2107" s="6">
        <f>tbl_Sales[[#This Row],[Sales]]-tbl_Sales[[#This Row],[Total_Cost]]</f>
        <v>-105.72</v>
      </c>
    </row>
    <row r="2108" spans="1:14">
      <c r="A2108" t="s">
        <v>2112</v>
      </c>
      <c r="B2108" s="4">
        <v>45281</v>
      </c>
      <c r="C2108" t="s">
        <v>7584</v>
      </c>
      <c r="D2108" t="str">
        <f>VLOOKUP(Sales_Data!$C2108,tbl_Customers[],2,FALSE)</f>
        <v>Customer_1185</v>
      </c>
      <c r="E2108" t="str">
        <f>VLOOKUP(tbl_Sales[[#This Row],[Customer_ID]],tbl_Customers[],5,0)</f>
        <v>North</v>
      </c>
      <c r="F2108" t="s">
        <v>8558</v>
      </c>
      <c r="G2108" t="str">
        <f>VLOOKUP(Sales_Data!$F2108,tbl_Products[],2,FALSE)</f>
        <v>Product_24</v>
      </c>
      <c r="H2108" t="str">
        <f>VLOOKUP(tbl_Sales[[#This Row],[Product_ID]],tbl_Products[],3,0)</f>
        <v>Apparel</v>
      </c>
      <c r="I2108">
        <v>6</v>
      </c>
      <c r="J2108" s="10">
        <f>VLOOKUP(tbl_Sales[[#This Row],[Product_ID]],tbl_Products[],4,0)</f>
        <v>47.62</v>
      </c>
      <c r="K2108" s="6">
        <v>81.66</v>
      </c>
      <c r="L2108" s="6">
        <f>tbl_Sales[[#This Row],[Price_per_Unit]]*tbl_Sales[[#This Row],[Quantity]]</f>
        <v>489.96</v>
      </c>
      <c r="M2108" s="6">
        <f>tbl_Sales[[#This Row],[Cost_per_Unit]]*tbl_Sales[[#This Row],[Quantity]]</f>
        <v>285.71999999999997</v>
      </c>
      <c r="N2108" s="6">
        <f>tbl_Sales[[#This Row],[Sales]]-tbl_Sales[[#This Row],[Total_Cost]]</f>
        <v>204.24</v>
      </c>
    </row>
    <row r="2109" spans="1:14">
      <c r="A2109" t="s">
        <v>2113</v>
      </c>
      <c r="B2109" s="4">
        <v>45181</v>
      </c>
      <c r="C2109" t="s">
        <v>8158</v>
      </c>
      <c r="D2109" t="str">
        <f>VLOOKUP(Sales_Data!$C2109,tbl_Customers[],2,FALSE)</f>
        <v>Customer_195</v>
      </c>
      <c r="E2109" t="str">
        <f>VLOOKUP(tbl_Sales[[#This Row],[Customer_ID]],tbl_Customers[],5,0)</f>
        <v>West</v>
      </c>
      <c r="F2109" t="s">
        <v>8523</v>
      </c>
      <c r="G2109" t="str">
        <f>VLOOKUP(Sales_Data!$F2109,tbl_Products[],2,FALSE)</f>
        <v>Product_32</v>
      </c>
      <c r="H2109" t="str">
        <f>VLOOKUP(tbl_Sales[[#This Row],[Product_ID]],tbl_Products[],3,0)</f>
        <v>Home Goods</v>
      </c>
      <c r="I2109">
        <v>8</v>
      </c>
      <c r="J2109" s="10">
        <f>VLOOKUP(tbl_Sales[[#This Row],[Product_ID]],tbl_Products[],4,0)</f>
        <v>24.03</v>
      </c>
      <c r="K2109" s="6">
        <v>19.190000000000001</v>
      </c>
      <c r="L2109" s="6">
        <f>tbl_Sales[[#This Row],[Price_per_Unit]]*tbl_Sales[[#This Row],[Quantity]]</f>
        <v>153.52000000000001</v>
      </c>
      <c r="M2109" s="6">
        <f>tbl_Sales[[#This Row],[Cost_per_Unit]]*tbl_Sales[[#This Row],[Quantity]]</f>
        <v>192.24</v>
      </c>
      <c r="N2109" s="6">
        <f>tbl_Sales[[#This Row],[Sales]]-tbl_Sales[[#This Row],[Total_Cost]]</f>
        <v>-38.72</v>
      </c>
    </row>
    <row r="2110" spans="1:14">
      <c r="A2110" t="s">
        <v>2114</v>
      </c>
      <c r="B2110" s="4">
        <v>45115</v>
      </c>
      <c r="C2110" t="s">
        <v>7446</v>
      </c>
      <c r="D2110" t="str">
        <f>VLOOKUP(Sales_Data!$C2110,tbl_Customers[],2,FALSE)</f>
        <v>Customer_1213</v>
      </c>
      <c r="E2110" t="str">
        <f>VLOOKUP(tbl_Sales[[#This Row],[Customer_ID]],tbl_Customers[],5,0)</f>
        <v>West</v>
      </c>
      <c r="F2110" t="s">
        <v>8499</v>
      </c>
      <c r="G2110" t="str">
        <f>VLOOKUP(Sales_Data!$F2110,tbl_Products[],2,FALSE)</f>
        <v>Product_30</v>
      </c>
      <c r="H2110" t="str">
        <f>VLOOKUP(tbl_Sales[[#This Row],[Product_ID]],tbl_Products[],3,0)</f>
        <v>Apparel</v>
      </c>
      <c r="I2110">
        <v>4</v>
      </c>
      <c r="J2110" s="10">
        <f>VLOOKUP(tbl_Sales[[#This Row],[Product_ID]],tbl_Products[],4,0)</f>
        <v>49.21</v>
      </c>
      <c r="K2110" s="6">
        <v>69.34</v>
      </c>
      <c r="L2110" s="6">
        <f>tbl_Sales[[#This Row],[Price_per_Unit]]*tbl_Sales[[#This Row],[Quantity]]</f>
        <v>277.36</v>
      </c>
      <c r="M2110" s="6">
        <f>tbl_Sales[[#This Row],[Cost_per_Unit]]*tbl_Sales[[#This Row],[Quantity]]</f>
        <v>196.84</v>
      </c>
      <c r="N2110" s="6">
        <f>tbl_Sales[[#This Row],[Sales]]-tbl_Sales[[#This Row],[Total_Cost]]</f>
        <v>80.52000000000001</v>
      </c>
    </row>
    <row r="2111" spans="1:14">
      <c r="A2111" t="s">
        <v>2115</v>
      </c>
      <c r="B2111" s="4">
        <v>45192</v>
      </c>
      <c r="C2111" t="s">
        <v>8159</v>
      </c>
      <c r="D2111" t="str">
        <f>VLOOKUP(Sales_Data!$C2111,tbl_Customers[],2,FALSE)</f>
        <v>Customer_690</v>
      </c>
      <c r="E2111" t="str">
        <f>VLOOKUP(tbl_Sales[[#This Row],[Customer_ID]],tbl_Customers[],5,0)</f>
        <v>North</v>
      </c>
      <c r="F2111" t="s">
        <v>8513</v>
      </c>
      <c r="G2111" t="str">
        <f>VLOOKUP(Sales_Data!$F2111,tbl_Products[],2,FALSE)</f>
        <v>Product_59</v>
      </c>
      <c r="H2111" t="str">
        <f>VLOOKUP(tbl_Sales[[#This Row],[Product_ID]],tbl_Products[],3,0)</f>
        <v>Home Goods</v>
      </c>
      <c r="I2111">
        <v>9</v>
      </c>
      <c r="J2111" s="10">
        <f>VLOOKUP(tbl_Sales[[#This Row],[Product_ID]],tbl_Products[],4,0)</f>
        <v>40.85</v>
      </c>
      <c r="K2111" s="6">
        <v>54.86</v>
      </c>
      <c r="L2111" s="6">
        <f>tbl_Sales[[#This Row],[Price_per_Unit]]*tbl_Sales[[#This Row],[Quantity]]</f>
        <v>493.74</v>
      </c>
      <c r="M2111" s="6">
        <f>tbl_Sales[[#This Row],[Cost_per_Unit]]*tbl_Sales[[#This Row],[Quantity]]</f>
        <v>367.65000000000003</v>
      </c>
      <c r="N2111" s="6">
        <f>tbl_Sales[[#This Row],[Sales]]-tbl_Sales[[#This Row],[Total_Cost]]</f>
        <v>126.08999999999997</v>
      </c>
    </row>
    <row r="2112" spans="1:14">
      <c r="A2112" t="s">
        <v>2116</v>
      </c>
      <c r="B2112" s="4">
        <v>45063</v>
      </c>
      <c r="C2112" t="s">
        <v>8009</v>
      </c>
      <c r="D2112" t="str">
        <f>VLOOKUP(Sales_Data!$C2112,tbl_Customers[],2,FALSE)</f>
        <v>Customer_560</v>
      </c>
      <c r="E2112" t="str">
        <f>VLOOKUP(tbl_Sales[[#This Row],[Customer_ID]],tbl_Customers[],5,0)</f>
        <v>East</v>
      </c>
      <c r="F2112" t="s">
        <v>8532</v>
      </c>
      <c r="G2112" t="str">
        <f>VLOOKUP(Sales_Data!$F2112,tbl_Products[],2,FALSE)</f>
        <v>Product_23</v>
      </c>
      <c r="H2112" t="str">
        <f>VLOOKUP(tbl_Sales[[#This Row],[Product_ID]],tbl_Products[],3,0)</f>
        <v>Apparel</v>
      </c>
      <c r="I2112">
        <v>2</v>
      </c>
      <c r="J2112" s="10">
        <f>VLOOKUP(tbl_Sales[[#This Row],[Product_ID]],tbl_Products[],4,0)</f>
        <v>2.85</v>
      </c>
      <c r="K2112" s="6">
        <v>47.1</v>
      </c>
      <c r="L2112" s="6">
        <f>tbl_Sales[[#This Row],[Price_per_Unit]]*tbl_Sales[[#This Row],[Quantity]]</f>
        <v>94.2</v>
      </c>
      <c r="M2112" s="6">
        <f>tbl_Sales[[#This Row],[Cost_per_Unit]]*tbl_Sales[[#This Row],[Quantity]]</f>
        <v>5.7</v>
      </c>
      <c r="N2112" s="6">
        <f>tbl_Sales[[#This Row],[Sales]]-tbl_Sales[[#This Row],[Total_Cost]]</f>
        <v>88.5</v>
      </c>
    </row>
    <row r="2113" spans="1:14">
      <c r="A2113" t="s">
        <v>2117</v>
      </c>
      <c r="B2113" s="4">
        <v>44969</v>
      </c>
      <c r="C2113" t="s">
        <v>7909</v>
      </c>
      <c r="D2113" t="str">
        <f>VLOOKUP(Sales_Data!$C2113,tbl_Customers[],2,FALSE)</f>
        <v>Customer_138</v>
      </c>
      <c r="E2113" t="str">
        <f>VLOOKUP(tbl_Sales[[#This Row],[Customer_ID]],tbl_Customers[],5,0)</f>
        <v>West</v>
      </c>
      <c r="F2113" t="s">
        <v>8495</v>
      </c>
      <c r="G2113" t="str">
        <f>VLOOKUP(Sales_Data!$F2113,tbl_Products[],2,FALSE)</f>
        <v>Product_6</v>
      </c>
      <c r="H2113" t="str">
        <f>VLOOKUP(tbl_Sales[[#This Row],[Product_ID]],tbl_Products[],3,0)</f>
        <v>Apparel</v>
      </c>
      <c r="I2113">
        <v>1</v>
      </c>
      <c r="J2113" s="10">
        <f>VLOOKUP(tbl_Sales[[#This Row],[Product_ID]],tbl_Products[],4,0)</f>
        <v>33.65</v>
      </c>
      <c r="K2113" s="6">
        <v>37.659999999999997</v>
      </c>
      <c r="L2113" s="6">
        <f>tbl_Sales[[#This Row],[Price_per_Unit]]*tbl_Sales[[#This Row],[Quantity]]</f>
        <v>37.659999999999997</v>
      </c>
      <c r="M2113" s="6">
        <f>tbl_Sales[[#This Row],[Cost_per_Unit]]*tbl_Sales[[#This Row],[Quantity]]</f>
        <v>33.65</v>
      </c>
      <c r="N2113" s="6">
        <f>tbl_Sales[[#This Row],[Sales]]-tbl_Sales[[#This Row],[Total_Cost]]</f>
        <v>4.009999999999998</v>
      </c>
    </row>
    <row r="2114" spans="1:14">
      <c r="A2114" t="s">
        <v>2118</v>
      </c>
      <c r="B2114" s="4">
        <v>45144</v>
      </c>
      <c r="C2114" t="s">
        <v>8160</v>
      </c>
      <c r="D2114" t="str">
        <f>VLOOKUP(Sales_Data!$C2114,tbl_Customers[],2,FALSE)</f>
        <v>Customer_1161</v>
      </c>
      <c r="E2114" t="str">
        <f>VLOOKUP(tbl_Sales[[#This Row],[Customer_ID]],tbl_Customers[],5,0)</f>
        <v>South</v>
      </c>
      <c r="F2114" t="s">
        <v>8518</v>
      </c>
      <c r="G2114" t="str">
        <f>VLOOKUP(Sales_Data!$F2114,tbl_Products[],2,FALSE)</f>
        <v>Product_35</v>
      </c>
      <c r="H2114" t="str">
        <f>VLOOKUP(tbl_Sales[[#This Row],[Product_ID]],tbl_Products[],3,0)</f>
        <v>Toys</v>
      </c>
      <c r="I2114">
        <v>3</v>
      </c>
      <c r="J2114" s="10">
        <f>VLOOKUP(tbl_Sales[[#This Row],[Product_ID]],tbl_Products[],4,0)</f>
        <v>40.75</v>
      </c>
      <c r="K2114" s="6">
        <v>11.84</v>
      </c>
      <c r="L2114" s="6">
        <f>tbl_Sales[[#This Row],[Price_per_Unit]]*tbl_Sales[[#This Row],[Quantity]]</f>
        <v>35.519999999999996</v>
      </c>
      <c r="M2114" s="6">
        <f>tbl_Sales[[#This Row],[Cost_per_Unit]]*tbl_Sales[[#This Row],[Quantity]]</f>
        <v>122.25</v>
      </c>
      <c r="N2114" s="6">
        <f>tbl_Sales[[#This Row],[Sales]]-tbl_Sales[[#This Row],[Total_Cost]]</f>
        <v>-86.73</v>
      </c>
    </row>
    <row r="2115" spans="1:14">
      <c r="A2115" t="s">
        <v>2119</v>
      </c>
      <c r="B2115" s="4">
        <v>44967</v>
      </c>
      <c r="C2115" t="s">
        <v>7879</v>
      </c>
      <c r="D2115" t="str">
        <f>VLOOKUP(Sales_Data!$C2115,tbl_Customers[],2,FALSE)</f>
        <v>Customer_1088</v>
      </c>
      <c r="E2115" t="str">
        <f>VLOOKUP(tbl_Sales[[#This Row],[Customer_ID]],tbl_Customers[],5,0)</f>
        <v>West</v>
      </c>
      <c r="F2115" t="s">
        <v>8557</v>
      </c>
      <c r="G2115" t="str">
        <f>VLOOKUP(Sales_Data!$F2115,tbl_Products[],2,FALSE)</f>
        <v>Product_71</v>
      </c>
      <c r="H2115" t="str">
        <f>VLOOKUP(tbl_Sales[[#This Row],[Product_ID]],tbl_Products[],3,0)</f>
        <v>Electronics</v>
      </c>
      <c r="I2115">
        <v>5</v>
      </c>
      <c r="J2115" s="10">
        <f>VLOOKUP(tbl_Sales[[#This Row],[Product_ID]],tbl_Products[],4,0)</f>
        <v>34.61</v>
      </c>
      <c r="K2115" s="6">
        <v>31.04</v>
      </c>
      <c r="L2115" s="6">
        <f>tbl_Sales[[#This Row],[Price_per_Unit]]*tbl_Sales[[#This Row],[Quantity]]</f>
        <v>155.19999999999999</v>
      </c>
      <c r="M2115" s="6">
        <f>tbl_Sales[[#This Row],[Cost_per_Unit]]*tbl_Sales[[#This Row],[Quantity]]</f>
        <v>173.05</v>
      </c>
      <c r="N2115" s="6">
        <f>tbl_Sales[[#This Row],[Sales]]-tbl_Sales[[#This Row],[Total_Cost]]</f>
        <v>-17.850000000000023</v>
      </c>
    </row>
    <row r="2116" spans="1:14">
      <c r="A2116" t="s">
        <v>2120</v>
      </c>
      <c r="B2116" s="4">
        <v>45147</v>
      </c>
      <c r="C2116" t="s">
        <v>7406</v>
      </c>
      <c r="D2116" t="str">
        <f>VLOOKUP(Sales_Data!$C2116,tbl_Customers[],2,FALSE)</f>
        <v>Customer_974</v>
      </c>
      <c r="E2116" t="str">
        <f>VLOOKUP(tbl_Sales[[#This Row],[Customer_ID]],tbl_Customers[],5,0)</f>
        <v>East</v>
      </c>
      <c r="F2116" t="s">
        <v>8531</v>
      </c>
      <c r="G2116" t="str">
        <f>VLOOKUP(Sales_Data!$F2116,tbl_Products[],2,FALSE)</f>
        <v>Product_36</v>
      </c>
      <c r="H2116" t="str">
        <f>VLOOKUP(tbl_Sales[[#This Row],[Product_ID]],tbl_Products[],3,0)</f>
        <v>Home Goods</v>
      </c>
      <c r="I2116">
        <v>7</v>
      </c>
      <c r="J2116" s="10">
        <f>VLOOKUP(tbl_Sales[[#This Row],[Product_ID]],tbl_Products[],4,0)</f>
        <v>32.54</v>
      </c>
      <c r="K2116" s="6">
        <v>55.24</v>
      </c>
      <c r="L2116" s="6">
        <f>tbl_Sales[[#This Row],[Price_per_Unit]]*tbl_Sales[[#This Row],[Quantity]]</f>
        <v>386.68</v>
      </c>
      <c r="M2116" s="6">
        <f>tbl_Sales[[#This Row],[Cost_per_Unit]]*tbl_Sales[[#This Row],[Quantity]]</f>
        <v>227.78</v>
      </c>
      <c r="N2116" s="6">
        <f>tbl_Sales[[#This Row],[Sales]]-tbl_Sales[[#This Row],[Total_Cost]]</f>
        <v>158.9</v>
      </c>
    </row>
    <row r="2117" spans="1:14">
      <c r="A2117" t="s">
        <v>2121</v>
      </c>
      <c r="B2117" s="4">
        <v>45235</v>
      </c>
      <c r="C2117" t="s">
        <v>7179</v>
      </c>
      <c r="D2117" t="str">
        <f>VLOOKUP(Sales_Data!$C2117,tbl_Customers[],2,FALSE)</f>
        <v>Customer_875</v>
      </c>
      <c r="E2117" t="str">
        <f>VLOOKUP(tbl_Sales[[#This Row],[Customer_ID]],tbl_Customers[],5,0)</f>
        <v>North</v>
      </c>
      <c r="F2117" t="s">
        <v>8527</v>
      </c>
      <c r="G2117" t="str">
        <f>VLOOKUP(Sales_Data!$F2117,tbl_Products[],2,FALSE)</f>
        <v>Product_12</v>
      </c>
      <c r="H2117" t="str">
        <f>VLOOKUP(tbl_Sales[[#This Row],[Product_ID]],tbl_Products[],3,0)</f>
        <v>Toys</v>
      </c>
      <c r="I2117">
        <v>1</v>
      </c>
      <c r="J2117" s="10">
        <f>VLOOKUP(tbl_Sales[[#This Row],[Product_ID]],tbl_Products[],4,0)</f>
        <v>8.02</v>
      </c>
      <c r="K2117" s="6">
        <v>60.05</v>
      </c>
      <c r="L2117" s="6">
        <f>tbl_Sales[[#This Row],[Price_per_Unit]]*tbl_Sales[[#This Row],[Quantity]]</f>
        <v>60.05</v>
      </c>
      <c r="M2117" s="6">
        <f>tbl_Sales[[#This Row],[Cost_per_Unit]]*tbl_Sales[[#This Row],[Quantity]]</f>
        <v>8.02</v>
      </c>
      <c r="N2117" s="6">
        <f>tbl_Sales[[#This Row],[Sales]]-tbl_Sales[[#This Row],[Total_Cost]]</f>
        <v>52.03</v>
      </c>
    </row>
    <row r="2118" spans="1:14">
      <c r="A2118" t="s">
        <v>2122</v>
      </c>
      <c r="B2118" s="4">
        <v>45019</v>
      </c>
      <c r="C2118" t="s">
        <v>7166</v>
      </c>
      <c r="D2118" t="str">
        <f>VLOOKUP(Sales_Data!$C2118,tbl_Customers[],2,FALSE)</f>
        <v>Customer_430</v>
      </c>
      <c r="E2118" t="str">
        <f>VLOOKUP(tbl_Sales[[#This Row],[Customer_ID]],tbl_Customers[],5,0)</f>
        <v>West</v>
      </c>
      <c r="F2118" t="s">
        <v>8528</v>
      </c>
      <c r="G2118" t="str">
        <f>VLOOKUP(Sales_Data!$F2118,tbl_Products[],2,FALSE)</f>
        <v>Product_25</v>
      </c>
      <c r="H2118" t="str">
        <f>VLOOKUP(tbl_Sales[[#This Row],[Product_ID]],tbl_Products[],3,0)</f>
        <v>Electronics</v>
      </c>
      <c r="I2118">
        <v>2</v>
      </c>
      <c r="J2118" s="10">
        <f>VLOOKUP(tbl_Sales[[#This Row],[Product_ID]],tbl_Products[],4,0)</f>
        <v>48.19</v>
      </c>
      <c r="K2118" s="6">
        <v>42.77</v>
      </c>
      <c r="L2118" s="6">
        <f>tbl_Sales[[#This Row],[Price_per_Unit]]*tbl_Sales[[#This Row],[Quantity]]</f>
        <v>85.54</v>
      </c>
      <c r="M2118" s="6">
        <f>tbl_Sales[[#This Row],[Cost_per_Unit]]*tbl_Sales[[#This Row],[Quantity]]</f>
        <v>96.38</v>
      </c>
      <c r="N2118" s="6">
        <f>tbl_Sales[[#This Row],[Sales]]-tbl_Sales[[#This Row],[Total_Cost]]</f>
        <v>-10.839999999999989</v>
      </c>
    </row>
    <row r="2119" spans="1:14">
      <c r="A2119" t="s">
        <v>2123</v>
      </c>
      <c r="B2119" s="4">
        <v>45206</v>
      </c>
      <c r="C2119" t="s">
        <v>8161</v>
      </c>
      <c r="D2119" t="str">
        <f>VLOOKUP(Sales_Data!$C2119,tbl_Customers[],2,FALSE)</f>
        <v>Customer_712</v>
      </c>
      <c r="E2119" t="str">
        <f>VLOOKUP(tbl_Sales[[#This Row],[Customer_ID]],tbl_Customers[],5,0)</f>
        <v>West</v>
      </c>
      <c r="F2119" t="s">
        <v>8545</v>
      </c>
      <c r="G2119" t="str">
        <f>VLOOKUP(Sales_Data!$F2119,tbl_Products[],2,FALSE)</f>
        <v>Product_9</v>
      </c>
      <c r="H2119" t="str">
        <f>VLOOKUP(tbl_Sales[[#This Row],[Product_ID]],tbl_Products[],3,0)</f>
        <v>Apparel</v>
      </c>
      <c r="I2119">
        <v>8</v>
      </c>
      <c r="J2119" s="10">
        <f>VLOOKUP(tbl_Sales[[#This Row],[Product_ID]],tbl_Products[],4,0)</f>
        <v>14.27</v>
      </c>
      <c r="K2119" s="6">
        <v>49.03</v>
      </c>
      <c r="L2119" s="6">
        <f>tbl_Sales[[#This Row],[Price_per_Unit]]*tbl_Sales[[#This Row],[Quantity]]</f>
        <v>392.24</v>
      </c>
      <c r="M2119" s="6">
        <f>tbl_Sales[[#This Row],[Cost_per_Unit]]*tbl_Sales[[#This Row],[Quantity]]</f>
        <v>114.16</v>
      </c>
      <c r="N2119" s="6">
        <f>tbl_Sales[[#This Row],[Sales]]-tbl_Sales[[#This Row],[Total_Cost]]</f>
        <v>278.08000000000004</v>
      </c>
    </row>
    <row r="2120" spans="1:14">
      <c r="A2120" t="s">
        <v>2124</v>
      </c>
      <c r="B2120" s="4">
        <v>45077</v>
      </c>
      <c r="C2120" t="s">
        <v>7596</v>
      </c>
      <c r="D2120" t="str">
        <f>VLOOKUP(Sales_Data!$C2120,tbl_Customers[],2,FALSE)</f>
        <v>Customer_158</v>
      </c>
      <c r="E2120" t="str">
        <f>VLOOKUP(tbl_Sales[[#This Row],[Customer_ID]],tbl_Customers[],5,0)</f>
        <v>East</v>
      </c>
      <c r="F2120" t="s">
        <v>8563</v>
      </c>
      <c r="G2120" t="str">
        <f>VLOOKUP(Sales_Data!$F2120,tbl_Products[],2,FALSE)</f>
        <v>Product_17</v>
      </c>
      <c r="H2120" t="str">
        <f>VLOOKUP(tbl_Sales[[#This Row],[Product_ID]],tbl_Products[],3,0)</f>
        <v>Toys</v>
      </c>
      <c r="I2120">
        <v>2</v>
      </c>
      <c r="J2120" s="10">
        <f>VLOOKUP(tbl_Sales[[#This Row],[Product_ID]],tbl_Products[],4,0)</f>
        <v>36.229999999999997</v>
      </c>
      <c r="K2120" s="6">
        <v>31.69</v>
      </c>
      <c r="L2120" s="6">
        <f>tbl_Sales[[#This Row],[Price_per_Unit]]*tbl_Sales[[#This Row],[Quantity]]</f>
        <v>63.38</v>
      </c>
      <c r="M2120" s="6">
        <f>tbl_Sales[[#This Row],[Cost_per_Unit]]*tbl_Sales[[#This Row],[Quantity]]</f>
        <v>72.459999999999994</v>
      </c>
      <c r="N2120" s="6">
        <f>tbl_Sales[[#This Row],[Sales]]-tbl_Sales[[#This Row],[Total_Cost]]</f>
        <v>-9.0799999999999912</v>
      </c>
    </row>
    <row r="2121" spans="1:14">
      <c r="A2121" t="s">
        <v>2125</v>
      </c>
      <c r="B2121" s="4">
        <v>45091</v>
      </c>
      <c r="C2121" t="s">
        <v>7804</v>
      </c>
      <c r="D2121" t="str">
        <f>VLOOKUP(Sales_Data!$C2121,tbl_Customers[],2,FALSE)</f>
        <v>Customer_1335</v>
      </c>
      <c r="E2121" t="str">
        <f>VLOOKUP(tbl_Sales[[#This Row],[Customer_ID]],tbl_Customers[],5,0)</f>
        <v>North</v>
      </c>
      <c r="F2121" t="s">
        <v>8516</v>
      </c>
      <c r="G2121" t="str">
        <f>VLOOKUP(Sales_Data!$F2121,tbl_Products[],2,FALSE)</f>
        <v>Product_67</v>
      </c>
      <c r="H2121" t="str">
        <f>VLOOKUP(tbl_Sales[[#This Row],[Product_ID]],tbl_Products[],3,0)</f>
        <v>Toys</v>
      </c>
      <c r="I2121">
        <v>5</v>
      </c>
      <c r="J2121" s="10">
        <f>VLOOKUP(tbl_Sales[[#This Row],[Product_ID]],tbl_Products[],4,0)</f>
        <v>13.68</v>
      </c>
      <c r="K2121" s="6">
        <v>88.53</v>
      </c>
      <c r="L2121" s="6">
        <f>tbl_Sales[[#This Row],[Price_per_Unit]]*tbl_Sales[[#This Row],[Quantity]]</f>
        <v>442.65</v>
      </c>
      <c r="M2121" s="6">
        <f>tbl_Sales[[#This Row],[Cost_per_Unit]]*tbl_Sales[[#This Row],[Quantity]]</f>
        <v>68.400000000000006</v>
      </c>
      <c r="N2121" s="6">
        <f>tbl_Sales[[#This Row],[Sales]]-tbl_Sales[[#This Row],[Total_Cost]]</f>
        <v>374.25</v>
      </c>
    </row>
    <row r="2122" spans="1:14">
      <c r="A2122" t="s">
        <v>2126</v>
      </c>
      <c r="B2122" s="4">
        <v>44979</v>
      </c>
      <c r="C2122" t="s">
        <v>7422</v>
      </c>
      <c r="D2122" t="str">
        <f>VLOOKUP(Sales_Data!$C2122,tbl_Customers[],2,FALSE)</f>
        <v>Customer_619</v>
      </c>
      <c r="E2122" t="str">
        <f>VLOOKUP(tbl_Sales[[#This Row],[Customer_ID]],tbl_Customers[],5,0)</f>
        <v>South</v>
      </c>
      <c r="F2122" t="s">
        <v>8505</v>
      </c>
      <c r="G2122" t="str">
        <f>VLOOKUP(Sales_Data!$F2122,tbl_Products[],2,FALSE)</f>
        <v>Product_39</v>
      </c>
      <c r="H2122" t="str">
        <f>VLOOKUP(tbl_Sales[[#This Row],[Product_ID]],tbl_Products[],3,0)</f>
        <v>Toys</v>
      </c>
      <c r="I2122">
        <v>7</v>
      </c>
      <c r="J2122" s="10">
        <f>VLOOKUP(tbl_Sales[[#This Row],[Product_ID]],tbl_Products[],4,0)</f>
        <v>32.950000000000003</v>
      </c>
      <c r="K2122" s="6">
        <v>8.9499999999999993</v>
      </c>
      <c r="L2122" s="6">
        <f>tbl_Sales[[#This Row],[Price_per_Unit]]*tbl_Sales[[#This Row],[Quantity]]</f>
        <v>62.649999999999991</v>
      </c>
      <c r="M2122" s="6">
        <f>tbl_Sales[[#This Row],[Cost_per_Unit]]*tbl_Sales[[#This Row],[Quantity]]</f>
        <v>230.65000000000003</v>
      </c>
      <c r="N2122" s="6">
        <f>tbl_Sales[[#This Row],[Sales]]-tbl_Sales[[#This Row],[Total_Cost]]</f>
        <v>-168.00000000000006</v>
      </c>
    </row>
    <row r="2123" spans="1:14">
      <c r="A2123" t="s">
        <v>2127</v>
      </c>
      <c r="B2123" s="4">
        <v>44967</v>
      </c>
      <c r="C2123" t="s">
        <v>8121</v>
      </c>
      <c r="D2123" t="str">
        <f>VLOOKUP(Sales_Data!$C2123,tbl_Customers[],2,FALSE)</f>
        <v>Customer_1034</v>
      </c>
      <c r="E2123" t="str">
        <f>VLOOKUP(tbl_Sales[[#This Row],[Customer_ID]],tbl_Customers[],5,0)</f>
        <v>East</v>
      </c>
      <c r="F2123" t="s">
        <v>8564</v>
      </c>
      <c r="G2123" t="str">
        <f>VLOOKUP(Sales_Data!$F2123,tbl_Products[],2,FALSE)</f>
        <v>Product_8</v>
      </c>
      <c r="H2123" t="str">
        <f>VLOOKUP(tbl_Sales[[#This Row],[Product_ID]],tbl_Products[],3,0)</f>
        <v>Electronics</v>
      </c>
      <c r="I2123">
        <v>7</v>
      </c>
      <c r="J2123" s="10">
        <f>VLOOKUP(tbl_Sales[[#This Row],[Product_ID]],tbl_Products[],4,0)</f>
        <v>22.03</v>
      </c>
      <c r="K2123" s="6">
        <v>27.79</v>
      </c>
      <c r="L2123" s="6">
        <f>tbl_Sales[[#This Row],[Price_per_Unit]]*tbl_Sales[[#This Row],[Quantity]]</f>
        <v>194.53</v>
      </c>
      <c r="M2123" s="6">
        <f>tbl_Sales[[#This Row],[Cost_per_Unit]]*tbl_Sales[[#This Row],[Quantity]]</f>
        <v>154.21</v>
      </c>
      <c r="N2123" s="6">
        <f>tbl_Sales[[#This Row],[Sales]]-tbl_Sales[[#This Row],[Total_Cost]]</f>
        <v>40.319999999999993</v>
      </c>
    </row>
    <row r="2124" spans="1:14">
      <c r="A2124" t="s">
        <v>2128</v>
      </c>
      <c r="B2124" s="4">
        <v>45094</v>
      </c>
      <c r="C2124" t="s">
        <v>7220</v>
      </c>
      <c r="D2124" t="str">
        <f>VLOOKUP(Sales_Data!$C2124,tbl_Customers[],2,FALSE)</f>
        <v>Customer_615</v>
      </c>
      <c r="E2124" t="str">
        <f>VLOOKUP(tbl_Sales[[#This Row],[Customer_ID]],tbl_Customers[],5,0)</f>
        <v>East</v>
      </c>
      <c r="F2124" t="s">
        <v>8526</v>
      </c>
      <c r="G2124" t="str">
        <f>VLOOKUP(Sales_Data!$F2124,tbl_Products[],2,FALSE)</f>
        <v>Product_27</v>
      </c>
      <c r="H2124" t="str">
        <f>VLOOKUP(tbl_Sales[[#This Row],[Product_ID]],tbl_Products[],3,0)</f>
        <v>Home Goods</v>
      </c>
      <c r="I2124">
        <v>8</v>
      </c>
      <c r="J2124" s="10">
        <f>VLOOKUP(tbl_Sales[[#This Row],[Product_ID]],tbl_Products[],4,0)</f>
        <v>35.53</v>
      </c>
      <c r="K2124" s="6">
        <v>50.48</v>
      </c>
      <c r="L2124" s="6">
        <f>tbl_Sales[[#This Row],[Price_per_Unit]]*tbl_Sales[[#This Row],[Quantity]]</f>
        <v>403.84</v>
      </c>
      <c r="M2124" s="6">
        <f>tbl_Sales[[#This Row],[Cost_per_Unit]]*tbl_Sales[[#This Row],[Quantity]]</f>
        <v>284.24</v>
      </c>
      <c r="N2124" s="6">
        <f>tbl_Sales[[#This Row],[Sales]]-tbl_Sales[[#This Row],[Total_Cost]]</f>
        <v>119.59999999999997</v>
      </c>
    </row>
    <row r="2125" spans="1:14">
      <c r="A2125" t="s">
        <v>2129</v>
      </c>
      <c r="B2125" s="4">
        <v>45265</v>
      </c>
      <c r="C2125" t="s">
        <v>8162</v>
      </c>
      <c r="D2125" t="str">
        <f>VLOOKUP(Sales_Data!$C2125,tbl_Customers[],2,FALSE)</f>
        <v>Customer_887</v>
      </c>
      <c r="E2125" t="str">
        <f>VLOOKUP(tbl_Sales[[#This Row],[Customer_ID]],tbl_Customers[],5,0)</f>
        <v>East</v>
      </c>
      <c r="F2125" t="s">
        <v>8499</v>
      </c>
      <c r="G2125" t="str">
        <f>VLOOKUP(Sales_Data!$F2125,tbl_Products[],2,FALSE)</f>
        <v>Product_30</v>
      </c>
      <c r="H2125" t="str">
        <f>VLOOKUP(tbl_Sales[[#This Row],[Product_ID]],tbl_Products[],3,0)</f>
        <v>Apparel</v>
      </c>
      <c r="I2125">
        <v>7</v>
      </c>
      <c r="J2125" s="10">
        <f>VLOOKUP(tbl_Sales[[#This Row],[Product_ID]],tbl_Products[],4,0)</f>
        <v>49.21</v>
      </c>
      <c r="K2125" s="6">
        <v>33.94</v>
      </c>
      <c r="L2125" s="6">
        <f>tbl_Sales[[#This Row],[Price_per_Unit]]*tbl_Sales[[#This Row],[Quantity]]</f>
        <v>237.57999999999998</v>
      </c>
      <c r="M2125" s="6">
        <f>tbl_Sales[[#This Row],[Cost_per_Unit]]*tbl_Sales[[#This Row],[Quantity]]</f>
        <v>344.47</v>
      </c>
      <c r="N2125" s="6">
        <f>tbl_Sales[[#This Row],[Sales]]-tbl_Sales[[#This Row],[Total_Cost]]</f>
        <v>-106.89000000000004</v>
      </c>
    </row>
    <row r="2126" spans="1:14">
      <c r="A2126" t="s">
        <v>2130</v>
      </c>
      <c r="B2126" s="4">
        <v>45078</v>
      </c>
      <c r="C2126" t="s">
        <v>8163</v>
      </c>
      <c r="D2126" t="str">
        <f>VLOOKUP(Sales_Data!$C2126,tbl_Customers[],2,FALSE)</f>
        <v>Customer_1359</v>
      </c>
      <c r="E2126" t="str">
        <f>VLOOKUP(tbl_Sales[[#This Row],[Customer_ID]],tbl_Customers[],5,0)</f>
        <v>East</v>
      </c>
      <c r="F2126" t="s">
        <v>8523</v>
      </c>
      <c r="G2126" t="str">
        <f>VLOOKUP(Sales_Data!$F2126,tbl_Products[],2,FALSE)</f>
        <v>Product_32</v>
      </c>
      <c r="H2126" t="str">
        <f>VLOOKUP(tbl_Sales[[#This Row],[Product_ID]],tbl_Products[],3,0)</f>
        <v>Home Goods</v>
      </c>
      <c r="I2126">
        <v>1</v>
      </c>
      <c r="J2126" s="10">
        <f>VLOOKUP(tbl_Sales[[#This Row],[Product_ID]],tbl_Products[],4,0)</f>
        <v>24.03</v>
      </c>
      <c r="K2126" s="6">
        <v>38.32</v>
      </c>
      <c r="L2126" s="6">
        <f>tbl_Sales[[#This Row],[Price_per_Unit]]*tbl_Sales[[#This Row],[Quantity]]</f>
        <v>38.32</v>
      </c>
      <c r="M2126" s="6">
        <f>tbl_Sales[[#This Row],[Cost_per_Unit]]*tbl_Sales[[#This Row],[Quantity]]</f>
        <v>24.03</v>
      </c>
      <c r="N2126" s="6">
        <f>tbl_Sales[[#This Row],[Sales]]-tbl_Sales[[#This Row],[Total_Cost]]</f>
        <v>14.29</v>
      </c>
    </row>
    <row r="2127" spans="1:14">
      <c r="A2127" t="s">
        <v>2131</v>
      </c>
      <c r="B2127" s="4">
        <v>45083</v>
      </c>
      <c r="C2127" t="s">
        <v>7827</v>
      </c>
      <c r="D2127" t="str">
        <f>VLOOKUP(Sales_Data!$C2127,tbl_Customers[],2,FALSE)</f>
        <v>Customer_1106</v>
      </c>
      <c r="E2127" t="str">
        <f>VLOOKUP(tbl_Sales[[#This Row],[Customer_ID]],tbl_Customers[],5,0)</f>
        <v>West</v>
      </c>
      <c r="F2127" t="s">
        <v>8537</v>
      </c>
      <c r="G2127" t="str">
        <f>VLOOKUP(Sales_Data!$F2127,tbl_Products[],2,FALSE)</f>
        <v>Product_75</v>
      </c>
      <c r="H2127" t="str">
        <f>VLOOKUP(tbl_Sales[[#This Row],[Product_ID]],tbl_Products[],3,0)</f>
        <v>Electronics</v>
      </c>
      <c r="I2127">
        <v>1</v>
      </c>
      <c r="J2127" s="10">
        <f>VLOOKUP(tbl_Sales[[#This Row],[Product_ID]],tbl_Products[],4,0)</f>
        <v>2.25</v>
      </c>
      <c r="K2127" s="6">
        <v>82.58</v>
      </c>
      <c r="L2127" s="6">
        <f>tbl_Sales[[#This Row],[Price_per_Unit]]*tbl_Sales[[#This Row],[Quantity]]</f>
        <v>82.58</v>
      </c>
      <c r="M2127" s="6">
        <f>tbl_Sales[[#This Row],[Cost_per_Unit]]*tbl_Sales[[#This Row],[Quantity]]</f>
        <v>2.25</v>
      </c>
      <c r="N2127" s="6">
        <f>tbl_Sales[[#This Row],[Sales]]-tbl_Sales[[#This Row],[Total_Cost]]</f>
        <v>80.33</v>
      </c>
    </row>
    <row r="2128" spans="1:14">
      <c r="A2128" t="s">
        <v>2132</v>
      </c>
      <c r="B2128" s="4">
        <v>45155</v>
      </c>
      <c r="C2128" t="s">
        <v>7657</v>
      </c>
      <c r="D2128" t="str">
        <f>VLOOKUP(Sales_Data!$C2128,tbl_Customers[],2,FALSE)</f>
        <v>Customer_642</v>
      </c>
      <c r="E2128" t="str">
        <f>VLOOKUP(tbl_Sales[[#This Row],[Customer_ID]],tbl_Customers[],5,0)</f>
        <v>South</v>
      </c>
      <c r="F2128" t="s">
        <v>8537</v>
      </c>
      <c r="G2128" t="str">
        <f>VLOOKUP(Sales_Data!$F2128,tbl_Products[],2,FALSE)</f>
        <v>Product_75</v>
      </c>
      <c r="H2128" t="str">
        <f>VLOOKUP(tbl_Sales[[#This Row],[Product_ID]],tbl_Products[],3,0)</f>
        <v>Electronics</v>
      </c>
      <c r="I2128">
        <v>5</v>
      </c>
      <c r="J2128" s="10">
        <f>VLOOKUP(tbl_Sales[[#This Row],[Product_ID]],tbl_Products[],4,0)</f>
        <v>2.25</v>
      </c>
      <c r="K2128" s="6">
        <v>73</v>
      </c>
      <c r="L2128" s="6">
        <f>tbl_Sales[[#This Row],[Price_per_Unit]]*tbl_Sales[[#This Row],[Quantity]]</f>
        <v>365</v>
      </c>
      <c r="M2128" s="6">
        <f>tbl_Sales[[#This Row],[Cost_per_Unit]]*tbl_Sales[[#This Row],[Quantity]]</f>
        <v>11.25</v>
      </c>
      <c r="N2128" s="6">
        <f>tbl_Sales[[#This Row],[Sales]]-tbl_Sales[[#This Row],[Total_Cost]]</f>
        <v>353.75</v>
      </c>
    </row>
    <row r="2129" spans="1:14">
      <c r="A2129" t="s">
        <v>2133</v>
      </c>
      <c r="B2129" s="4">
        <v>45235</v>
      </c>
      <c r="C2129" t="s">
        <v>7847</v>
      </c>
      <c r="D2129" t="str">
        <f>VLOOKUP(Sales_Data!$C2129,tbl_Customers[],2,FALSE)</f>
        <v>Customer_410</v>
      </c>
      <c r="E2129" t="str">
        <f>VLOOKUP(tbl_Sales[[#This Row],[Customer_ID]],tbl_Customers[],5,0)</f>
        <v>North</v>
      </c>
      <c r="F2129" t="s">
        <v>8517</v>
      </c>
      <c r="G2129" t="str">
        <f>VLOOKUP(Sales_Data!$F2129,tbl_Products[],2,FALSE)</f>
        <v>Product_62</v>
      </c>
      <c r="H2129" t="str">
        <f>VLOOKUP(tbl_Sales[[#This Row],[Product_ID]],tbl_Products[],3,0)</f>
        <v>Health</v>
      </c>
      <c r="I2129">
        <v>4</v>
      </c>
      <c r="J2129" s="10">
        <f>VLOOKUP(tbl_Sales[[#This Row],[Product_ID]],tbl_Products[],4,0)</f>
        <v>24.52</v>
      </c>
      <c r="K2129" s="6">
        <v>12.05</v>
      </c>
      <c r="L2129" s="6">
        <f>tbl_Sales[[#This Row],[Price_per_Unit]]*tbl_Sales[[#This Row],[Quantity]]</f>
        <v>48.2</v>
      </c>
      <c r="M2129" s="6">
        <f>tbl_Sales[[#This Row],[Cost_per_Unit]]*tbl_Sales[[#This Row],[Quantity]]</f>
        <v>98.08</v>
      </c>
      <c r="N2129" s="6">
        <f>tbl_Sales[[#This Row],[Sales]]-tbl_Sales[[#This Row],[Total_Cost]]</f>
        <v>-49.879999999999995</v>
      </c>
    </row>
    <row r="2130" spans="1:14">
      <c r="A2130" t="s">
        <v>2134</v>
      </c>
      <c r="B2130" s="4">
        <v>45145</v>
      </c>
      <c r="C2130" t="s">
        <v>8004</v>
      </c>
      <c r="D2130" t="str">
        <f>VLOOKUP(Sales_Data!$C2130,tbl_Customers[],2,FALSE)</f>
        <v>Customer_849</v>
      </c>
      <c r="E2130" t="str">
        <f>VLOOKUP(tbl_Sales[[#This Row],[Customer_ID]],tbl_Customers[],5,0)</f>
        <v>South</v>
      </c>
      <c r="F2130" t="s">
        <v>8541</v>
      </c>
      <c r="G2130" t="str">
        <f>VLOOKUP(Sales_Data!$F2130,tbl_Products[],2,FALSE)</f>
        <v>Product_60</v>
      </c>
      <c r="H2130" t="str">
        <f>VLOOKUP(tbl_Sales[[#This Row],[Product_ID]],tbl_Products[],3,0)</f>
        <v>Health</v>
      </c>
      <c r="I2130">
        <v>5</v>
      </c>
      <c r="J2130" s="10">
        <f>VLOOKUP(tbl_Sales[[#This Row],[Product_ID]],tbl_Products[],4,0)</f>
        <v>1.01</v>
      </c>
      <c r="K2130" s="6">
        <v>30.36</v>
      </c>
      <c r="L2130" s="6">
        <f>tbl_Sales[[#This Row],[Price_per_Unit]]*tbl_Sales[[#This Row],[Quantity]]</f>
        <v>151.80000000000001</v>
      </c>
      <c r="M2130" s="6">
        <f>tbl_Sales[[#This Row],[Cost_per_Unit]]*tbl_Sales[[#This Row],[Quantity]]</f>
        <v>5.05</v>
      </c>
      <c r="N2130" s="6">
        <f>tbl_Sales[[#This Row],[Sales]]-tbl_Sales[[#This Row],[Total_Cost]]</f>
        <v>146.75</v>
      </c>
    </row>
    <row r="2131" spans="1:14">
      <c r="A2131" t="s">
        <v>2135</v>
      </c>
      <c r="B2131" s="4">
        <v>45012</v>
      </c>
      <c r="C2131" t="s">
        <v>7778</v>
      </c>
      <c r="D2131" t="str">
        <f>VLOOKUP(Sales_Data!$C2131,tbl_Customers[],2,FALSE)</f>
        <v>Customer_824</v>
      </c>
      <c r="E2131" t="str">
        <f>VLOOKUP(tbl_Sales[[#This Row],[Customer_ID]],tbl_Customers[],5,0)</f>
        <v>West</v>
      </c>
      <c r="F2131" t="s">
        <v>8504</v>
      </c>
      <c r="G2131" t="str">
        <f>VLOOKUP(Sales_Data!$F2131,tbl_Products[],2,FALSE)</f>
        <v>Product_13</v>
      </c>
      <c r="H2131" t="str">
        <f>VLOOKUP(tbl_Sales[[#This Row],[Product_ID]],tbl_Products[],3,0)</f>
        <v>Toys</v>
      </c>
      <c r="I2131">
        <v>6</v>
      </c>
      <c r="J2131" s="10">
        <f>VLOOKUP(tbl_Sales[[#This Row],[Product_ID]],tbl_Products[],4,0)</f>
        <v>45.97</v>
      </c>
      <c r="K2131" s="6">
        <v>46.71</v>
      </c>
      <c r="L2131" s="6">
        <f>tbl_Sales[[#This Row],[Price_per_Unit]]*tbl_Sales[[#This Row],[Quantity]]</f>
        <v>280.26</v>
      </c>
      <c r="M2131" s="6">
        <f>tbl_Sales[[#This Row],[Cost_per_Unit]]*tbl_Sales[[#This Row],[Quantity]]</f>
        <v>275.82</v>
      </c>
      <c r="N2131" s="6">
        <f>tbl_Sales[[#This Row],[Sales]]-tbl_Sales[[#This Row],[Total_Cost]]</f>
        <v>4.4399999999999977</v>
      </c>
    </row>
    <row r="2132" spans="1:14">
      <c r="A2132" t="s">
        <v>2136</v>
      </c>
      <c r="B2132" s="4">
        <v>45280</v>
      </c>
      <c r="C2132" t="s">
        <v>7833</v>
      </c>
      <c r="D2132" t="str">
        <f>VLOOKUP(Sales_Data!$C2132,tbl_Customers[],2,FALSE)</f>
        <v>Customer_515</v>
      </c>
      <c r="E2132" t="str">
        <f>VLOOKUP(tbl_Sales[[#This Row],[Customer_ID]],tbl_Customers[],5,0)</f>
        <v>West</v>
      </c>
      <c r="F2132" t="s">
        <v>8567</v>
      </c>
      <c r="G2132" t="str">
        <f>VLOOKUP(Sales_Data!$F2132,tbl_Products[],2,FALSE)</f>
        <v>Product_69</v>
      </c>
      <c r="H2132" t="str">
        <f>VLOOKUP(tbl_Sales[[#This Row],[Product_ID]],tbl_Products[],3,0)</f>
        <v>Home Goods</v>
      </c>
      <c r="I2132">
        <v>2</v>
      </c>
      <c r="J2132" s="10">
        <f>VLOOKUP(tbl_Sales[[#This Row],[Product_ID]],tbl_Products[],4,0)</f>
        <v>8.86</v>
      </c>
      <c r="K2132" s="6">
        <v>22.53</v>
      </c>
      <c r="L2132" s="6">
        <f>tbl_Sales[[#This Row],[Price_per_Unit]]*tbl_Sales[[#This Row],[Quantity]]</f>
        <v>45.06</v>
      </c>
      <c r="M2132" s="6">
        <f>tbl_Sales[[#This Row],[Cost_per_Unit]]*tbl_Sales[[#This Row],[Quantity]]</f>
        <v>17.72</v>
      </c>
      <c r="N2132" s="6">
        <f>tbl_Sales[[#This Row],[Sales]]-tbl_Sales[[#This Row],[Total_Cost]]</f>
        <v>27.340000000000003</v>
      </c>
    </row>
    <row r="2133" spans="1:14">
      <c r="A2133" t="s">
        <v>2137</v>
      </c>
      <c r="B2133" s="4">
        <v>45154</v>
      </c>
      <c r="C2133" t="s">
        <v>8156</v>
      </c>
      <c r="D2133" t="str">
        <f>VLOOKUP(Sales_Data!$C2133,tbl_Customers[],2,FALSE)</f>
        <v>Customer_1280</v>
      </c>
      <c r="E2133" t="str">
        <f>VLOOKUP(tbl_Sales[[#This Row],[Customer_ID]],tbl_Customers[],5,0)</f>
        <v>South</v>
      </c>
      <c r="F2133" t="s">
        <v>8547</v>
      </c>
      <c r="G2133" t="str">
        <f>VLOOKUP(Sales_Data!$F2133,tbl_Products[],2,FALSE)</f>
        <v>Product_7</v>
      </c>
      <c r="H2133" t="str">
        <f>VLOOKUP(tbl_Sales[[#This Row],[Product_ID]],tbl_Products[],3,0)</f>
        <v>Apparel</v>
      </c>
      <c r="I2133">
        <v>3</v>
      </c>
      <c r="J2133" s="10">
        <f>VLOOKUP(tbl_Sales[[#This Row],[Product_ID]],tbl_Products[],4,0)</f>
        <v>48.6</v>
      </c>
      <c r="K2133" s="6">
        <v>71.75</v>
      </c>
      <c r="L2133" s="6">
        <f>tbl_Sales[[#This Row],[Price_per_Unit]]*tbl_Sales[[#This Row],[Quantity]]</f>
        <v>215.25</v>
      </c>
      <c r="M2133" s="6">
        <f>tbl_Sales[[#This Row],[Cost_per_Unit]]*tbl_Sales[[#This Row],[Quantity]]</f>
        <v>145.80000000000001</v>
      </c>
      <c r="N2133" s="6">
        <f>tbl_Sales[[#This Row],[Sales]]-tbl_Sales[[#This Row],[Total_Cost]]</f>
        <v>69.449999999999989</v>
      </c>
    </row>
    <row r="2134" spans="1:14">
      <c r="A2134" t="s">
        <v>2138</v>
      </c>
      <c r="B2134" s="4">
        <v>45106</v>
      </c>
      <c r="C2134" t="s">
        <v>7718</v>
      </c>
      <c r="D2134" t="str">
        <f>VLOOKUP(Sales_Data!$C2134,tbl_Customers[],2,FALSE)</f>
        <v>Customer_1056</v>
      </c>
      <c r="E2134" t="str">
        <f>VLOOKUP(tbl_Sales[[#This Row],[Customer_ID]],tbl_Customers[],5,0)</f>
        <v>North</v>
      </c>
      <c r="F2134" t="s">
        <v>8560</v>
      </c>
      <c r="G2134" t="str">
        <f>VLOOKUP(Sales_Data!$F2134,tbl_Products[],2,FALSE)</f>
        <v>Product_41</v>
      </c>
      <c r="H2134" t="str">
        <f>VLOOKUP(tbl_Sales[[#This Row],[Product_ID]],tbl_Products[],3,0)</f>
        <v>Home Goods</v>
      </c>
      <c r="I2134">
        <v>1</v>
      </c>
      <c r="J2134" s="10">
        <f>VLOOKUP(tbl_Sales[[#This Row],[Product_ID]],tbl_Products[],4,0)</f>
        <v>31.5</v>
      </c>
      <c r="K2134" s="6">
        <v>13.87</v>
      </c>
      <c r="L2134" s="6">
        <f>tbl_Sales[[#This Row],[Price_per_Unit]]*tbl_Sales[[#This Row],[Quantity]]</f>
        <v>13.87</v>
      </c>
      <c r="M2134" s="6">
        <f>tbl_Sales[[#This Row],[Cost_per_Unit]]*tbl_Sales[[#This Row],[Quantity]]</f>
        <v>31.5</v>
      </c>
      <c r="N2134" s="6">
        <f>tbl_Sales[[#This Row],[Sales]]-tbl_Sales[[#This Row],[Total_Cost]]</f>
        <v>-17.630000000000003</v>
      </c>
    </row>
    <row r="2135" spans="1:14">
      <c r="A2135" t="s">
        <v>2139</v>
      </c>
      <c r="B2135" s="4">
        <v>45155</v>
      </c>
      <c r="C2135" t="s">
        <v>7402</v>
      </c>
      <c r="D2135" t="str">
        <f>VLOOKUP(Sales_Data!$C2135,tbl_Customers[],2,FALSE)</f>
        <v>Customer_929</v>
      </c>
      <c r="E2135" t="str">
        <f>VLOOKUP(tbl_Sales[[#This Row],[Customer_ID]],tbl_Customers[],5,0)</f>
        <v>South</v>
      </c>
      <c r="F2135" t="s">
        <v>8566</v>
      </c>
      <c r="G2135" t="str">
        <f>VLOOKUP(Sales_Data!$F2135,tbl_Products[],2,FALSE)</f>
        <v>Product_10</v>
      </c>
      <c r="H2135" t="str">
        <f>VLOOKUP(tbl_Sales[[#This Row],[Product_ID]],tbl_Products[],3,0)</f>
        <v>Apparel</v>
      </c>
      <c r="I2135">
        <v>7</v>
      </c>
      <c r="J2135" s="10">
        <f>VLOOKUP(tbl_Sales[[#This Row],[Product_ID]],tbl_Products[],4,0)</f>
        <v>14.95</v>
      </c>
      <c r="K2135" s="6">
        <v>26.93</v>
      </c>
      <c r="L2135" s="6">
        <f>tbl_Sales[[#This Row],[Price_per_Unit]]*tbl_Sales[[#This Row],[Quantity]]</f>
        <v>188.51</v>
      </c>
      <c r="M2135" s="6">
        <f>tbl_Sales[[#This Row],[Cost_per_Unit]]*tbl_Sales[[#This Row],[Quantity]]</f>
        <v>104.64999999999999</v>
      </c>
      <c r="N2135" s="6">
        <f>tbl_Sales[[#This Row],[Sales]]-tbl_Sales[[#This Row],[Total_Cost]]</f>
        <v>83.86</v>
      </c>
    </row>
    <row r="2136" spans="1:14">
      <c r="A2136" t="s">
        <v>2140</v>
      </c>
      <c r="B2136" s="4">
        <v>44948</v>
      </c>
      <c r="C2136" t="s">
        <v>7993</v>
      </c>
      <c r="D2136" t="str">
        <f>VLOOKUP(Sales_Data!$C2136,tbl_Customers[],2,FALSE)</f>
        <v>Customer_1376</v>
      </c>
      <c r="E2136" t="str">
        <f>VLOOKUP(tbl_Sales[[#This Row],[Customer_ID]],tbl_Customers[],5,0)</f>
        <v>West</v>
      </c>
      <c r="F2136" t="s">
        <v>8550</v>
      </c>
      <c r="G2136" t="str">
        <f>VLOOKUP(Sales_Data!$F2136,tbl_Products[],2,FALSE)</f>
        <v>Product_26</v>
      </c>
      <c r="H2136" t="str">
        <f>VLOOKUP(tbl_Sales[[#This Row],[Product_ID]],tbl_Products[],3,0)</f>
        <v>Health</v>
      </c>
      <c r="I2136">
        <v>6</v>
      </c>
      <c r="J2136" s="10">
        <f>VLOOKUP(tbl_Sales[[#This Row],[Product_ID]],tbl_Products[],4,0)</f>
        <v>31.77</v>
      </c>
      <c r="K2136" s="6">
        <v>37.19</v>
      </c>
      <c r="L2136" s="6">
        <f>tbl_Sales[[#This Row],[Price_per_Unit]]*tbl_Sales[[#This Row],[Quantity]]</f>
        <v>223.14</v>
      </c>
      <c r="M2136" s="6">
        <f>tbl_Sales[[#This Row],[Cost_per_Unit]]*tbl_Sales[[#This Row],[Quantity]]</f>
        <v>190.62</v>
      </c>
      <c r="N2136" s="6">
        <f>tbl_Sales[[#This Row],[Sales]]-tbl_Sales[[#This Row],[Total_Cost]]</f>
        <v>32.519999999999982</v>
      </c>
    </row>
    <row r="2137" spans="1:14">
      <c r="A2137" t="s">
        <v>2141</v>
      </c>
      <c r="B2137" s="4">
        <v>45107</v>
      </c>
      <c r="C2137" t="s">
        <v>7658</v>
      </c>
      <c r="D2137" t="str">
        <f>VLOOKUP(Sales_Data!$C2137,tbl_Customers[],2,FALSE)</f>
        <v>Customer_1122</v>
      </c>
      <c r="E2137" t="str">
        <f>VLOOKUP(tbl_Sales[[#This Row],[Customer_ID]],tbl_Customers[],5,0)</f>
        <v>East</v>
      </c>
      <c r="F2137" t="s">
        <v>8517</v>
      </c>
      <c r="G2137" t="str">
        <f>VLOOKUP(Sales_Data!$F2137,tbl_Products[],2,FALSE)</f>
        <v>Product_62</v>
      </c>
      <c r="H2137" t="str">
        <f>VLOOKUP(tbl_Sales[[#This Row],[Product_ID]],tbl_Products[],3,0)</f>
        <v>Health</v>
      </c>
      <c r="I2137">
        <v>2</v>
      </c>
      <c r="J2137" s="10">
        <f>VLOOKUP(tbl_Sales[[#This Row],[Product_ID]],tbl_Products[],4,0)</f>
        <v>24.52</v>
      </c>
      <c r="K2137" s="6">
        <v>47.43</v>
      </c>
      <c r="L2137" s="6">
        <f>tbl_Sales[[#This Row],[Price_per_Unit]]*tbl_Sales[[#This Row],[Quantity]]</f>
        <v>94.86</v>
      </c>
      <c r="M2137" s="6">
        <f>tbl_Sales[[#This Row],[Cost_per_Unit]]*tbl_Sales[[#This Row],[Quantity]]</f>
        <v>49.04</v>
      </c>
      <c r="N2137" s="6">
        <f>tbl_Sales[[#This Row],[Sales]]-tbl_Sales[[#This Row],[Total_Cost]]</f>
        <v>45.82</v>
      </c>
    </row>
    <row r="2138" spans="1:14">
      <c r="A2138" t="s">
        <v>2142</v>
      </c>
      <c r="B2138" s="4">
        <v>45241</v>
      </c>
      <c r="C2138" t="s">
        <v>8164</v>
      </c>
      <c r="D2138" t="str">
        <f>VLOOKUP(Sales_Data!$C2138,tbl_Customers[],2,FALSE)</f>
        <v>Customer_370</v>
      </c>
      <c r="E2138" t="str">
        <f>VLOOKUP(tbl_Sales[[#This Row],[Customer_ID]],tbl_Customers[],5,0)</f>
        <v>North</v>
      </c>
      <c r="F2138" t="s">
        <v>8494</v>
      </c>
      <c r="G2138" t="str">
        <f>VLOOKUP(Sales_Data!$F2138,tbl_Products[],2,FALSE)</f>
        <v>Product_15</v>
      </c>
      <c r="H2138" t="str">
        <f>VLOOKUP(tbl_Sales[[#This Row],[Product_ID]],tbl_Products[],3,0)</f>
        <v>Apparel</v>
      </c>
      <c r="I2138">
        <v>3</v>
      </c>
      <c r="J2138" s="10">
        <f>VLOOKUP(tbl_Sales[[#This Row],[Product_ID]],tbl_Products[],4,0)</f>
        <v>22.93</v>
      </c>
      <c r="K2138" s="6">
        <v>37.85</v>
      </c>
      <c r="L2138" s="6">
        <f>tbl_Sales[[#This Row],[Price_per_Unit]]*tbl_Sales[[#This Row],[Quantity]]</f>
        <v>113.55000000000001</v>
      </c>
      <c r="M2138" s="6">
        <f>tbl_Sales[[#This Row],[Cost_per_Unit]]*tbl_Sales[[#This Row],[Quantity]]</f>
        <v>68.789999999999992</v>
      </c>
      <c r="N2138" s="6">
        <f>tbl_Sales[[#This Row],[Sales]]-tbl_Sales[[#This Row],[Total_Cost]]</f>
        <v>44.760000000000019</v>
      </c>
    </row>
    <row r="2139" spans="1:14">
      <c r="A2139" t="s">
        <v>2143</v>
      </c>
      <c r="B2139" s="4">
        <v>45149</v>
      </c>
      <c r="C2139" t="s">
        <v>7257</v>
      </c>
      <c r="D2139" t="str">
        <f>VLOOKUP(Sales_Data!$C2139,tbl_Customers[],2,FALSE)</f>
        <v>Customer_39</v>
      </c>
      <c r="E2139" t="str">
        <f>VLOOKUP(tbl_Sales[[#This Row],[Customer_ID]],tbl_Customers[],5,0)</f>
        <v>East</v>
      </c>
      <c r="F2139" t="s">
        <v>8559</v>
      </c>
      <c r="G2139" t="str">
        <f>VLOOKUP(Sales_Data!$F2139,tbl_Products[],2,FALSE)</f>
        <v>Product_57</v>
      </c>
      <c r="H2139" t="str">
        <f>VLOOKUP(tbl_Sales[[#This Row],[Product_ID]],tbl_Products[],3,0)</f>
        <v>Toys</v>
      </c>
      <c r="I2139">
        <v>4</v>
      </c>
      <c r="J2139" s="10">
        <f>VLOOKUP(tbl_Sales[[#This Row],[Product_ID]],tbl_Products[],4,0)</f>
        <v>31.85</v>
      </c>
      <c r="K2139" s="6">
        <v>97.28</v>
      </c>
      <c r="L2139" s="6">
        <f>tbl_Sales[[#This Row],[Price_per_Unit]]*tbl_Sales[[#This Row],[Quantity]]</f>
        <v>389.12</v>
      </c>
      <c r="M2139" s="6">
        <f>tbl_Sales[[#This Row],[Cost_per_Unit]]*tbl_Sales[[#This Row],[Quantity]]</f>
        <v>127.4</v>
      </c>
      <c r="N2139" s="6">
        <f>tbl_Sales[[#This Row],[Sales]]-tbl_Sales[[#This Row],[Total_Cost]]</f>
        <v>261.72000000000003</v>
      </c>
    </row>
    <row r="2140" spans="1:14">
      <c r="A2140" t="s">
        <v>2144</v>
      </c>
      <c r="B2140" s="4">
        <v>45067</v>
      </c>
      <c r="C2140" t="s">
        <v>8165</v>
      </c>
      <c r="D2140" t="str">
        <f>VLOOKUP(Sales_Data!$C2140,tbl_Customers[],2,FALSE)</f>
        <v>Customer_1286</v>
      </c>
      <c r="E2140" t="str">
        <f>VLOOKUP(tbl_Sales[[#This Row],[Customer_ID]],tbl_Customers[],5,0)</f>
        <v>North</v>
      </c>
      <c r="F2140" t="s">
        <v>8551</v>
      </c>
      <c r="G2140" t="str">
        <f>VLOOKUP(Sales_Data!$F2140,tbl_Products[],2,FALSE)</f>
        <v>Product_11</v>
      </c>
      <c r="H2140" t="str">
        <f>VLOOKUP(tbl_Sales[[#This Row],[Product_ID]],tbl_Products[],3,0)</f>
        <v>Health</v>
      </c>
      <c r="I2140">
        <v>7</v>
      </c>
      <c r="J2140" s="10">
        <f>VLOOKUP(tbl_Sales[[#This Row],[Product_ID]],tbl_Products[],4,0)</f>
        <v>11.76</v>
      </c>
      <c r="K2140" s="6">
        <v>67.42</v>
      </c>
      <c r="L2140" s="6">
        <f>tbl_Sales[[#This Row],[Price_per_Unit]]*tbl_Sales[[#This Row],[Quantity]]</f>
        <v>471.94</v>
      </c>
      <c r="M2140" s="6">
        <f>tbl_Sales[[#This Row],[Cost_per_Unit]]*tbl_Sales[[#This Row],[Quantity]]</f>
        <v>82.32</v>
      </c>
      <c r="N2140" s="6">
        <f>tbl_Sales[[#This Row],[Sales]]-tbl_Sales[[#This Row],[Total_Cost]]</f>
        <v>389.62</v>
      </c>
    </row>
    <row r="2141" spans="1:14">
      <c r="A2141" t="s">
        <v>2145</v>
      </c>
      <c r="B2141" s="4">
        <v>45254</v>
      </c>
      <c r="C2141" t="s">
        <v>7492</v>
      </c>
      <c r="D2141" t="str">
        <f>VLOOKUP(Sales_Data!$C2141,tbl_Customers[],2,FALSE)</f>
        <v>Customer_1441</v>
      </c>
      <c r="E2141" t="str">
        <f>VLOOKUP(tbl_Sales[[#This Row],[Customer_ID]],tbl_Customers[],5,0)</f>
        <v>East</v>
      </c>
      <c r="F2141" t="s">
        <v>8493</v>
      </c>
      <c r="G2141" t="str">
        <f>VLOOKUP(Sales_Data!$F2141,tbl_Products[],2,FALSE)</f>
        <v>Product_61</v>
      </c>
      <c r="H2141" t="str">
        <f>VLOOKUP(tbl_Sales[[#This Row],[Product_ID]],tbl_Products[],3,0)</f>
        <v>Health</v>
      </c>
      <c r="I2141">
        <v>5</v>
      </c>
      <c r="J2141" s="10">
        <f>VLOOKUP(tbl_Sales[[#This Row],[Product_ID]],tbl_Products[],4,0)</f>
        <v>47.78</v>
      </c>
      <c r="K2141" s="6">
        <v>76.63</v>
      </c>
      <c r="L2141" s="6">
        <f>tbl_Sales[[#This Row],[Price_per_Unit]]*tbl_Sales[[#This Row],[Quantity]]</f>
        <v>383.15</v>
      </c>
      <c r="M2141" s="6">
        <f>tbl_Sales[[#This Row],[Cost_per_Unit]]*tbl_Sales[[#This Row],[Quantity]]</f>
        <v>238.9</v>
      </c>
      <c r="N2141" s="6">
        <f>tbl_Sales[[#This Row],[Sales]]-tbl_Sales[[#This Row],[Total_Cost]]</f>
        <v>144.24999999999997</v>
      </c>
    </row>
    <row r="2142" spans="1:14">
      <c r="A2142" t="s">
        <v>2146</v>
      </c>
      <c r="B2142" s="4">
        <v>44956</v>
      </c>
      <c r="C2142" t="s">
        <v>7305</v>
      </c>
      <c r="D2142" t="str">
        <f>VLOOKUP(Sales_Data!$C2142,tbl_Customers[],2,FALSE)</f>
        <v>Customer_1058</v>
      </c>
      <c r="E2142" t="str">
        <f>VLOOKUP(tbl_Sales[[#This Row],[Customer_ID]],tbl_Customers[],5,0)</f>
        <v>South</v>
      </c>
      <c r="F2142" t="s">
        <v>8550</v>
      </c>
      <c r="G2142" t="str">
        <f>VLOOKUP(Sales_Data!$F2142,tbl_Products[],2,FALSE)</f>
        <v>Product_26</v>
      </c>
      <c r="H2142" t="str">
        <f>VLOOKUP(tbl_Sales[[#This Row],[Product_ID]],tbl_Products[],3,0)</f>
        <v>Health</v>
      </c>
      <c r="I2142">
        <v>8</v>
      </c>
      <c r="J2142" s="10">
        <f>VLOOKUP(tbl_Sales[[#This Row],[Product_ID]],tbl_Products[],4,0)</f>
        <v>31.77</v>
      </c>
      <c r="K2142" s="6">
        <v>96.27</v>
      </c>
      <c r="L2142" s="6">
        <f>tbl_Sales[[#This Row],[Price_per_Unit]]*tbl_Sales[[#This Row],[Quantity]]</f>
        <v>770.16</v>
      </c>
      <c r="M2142" s="6">
        <f>tbl_Sales[[#This Row],[Cost_per_Unit]]*tbl_Sales[[#This Row],[Quantity]]</f>
        <v>254.16</v>
      </c>
      <c r="N2142" s="6">
        <f>tbl_Sales[[#This Row],[Sales]]-tbl_Sales[[#This Row],[Total_Cost]]</f>
        <v>516</v>
      </c>
    </row>
    <row r="2143" spans="1:14">
      <c r="A2143" t="s">
        <v>2147</v>
      </c>
      <c r="B2143" s="4">
        <v>44965</v>
      </c>
      <c r="C2143" t="s">
        <v>8166</v>
      </c>
      <c r="D2143" t="str">
        <f>VLOOKUP(Sales_Data!$C2143,tbl_Customers[],2,FALSE)</f>
        <v>Customer_383</v>
      </c>
      <c r="E2143" t="str">
        <f>VLOOKUP(tbl_Sales[[#This Row],[Customer_ID]],tbl_Customers[],5,0)</f>
        <v>North</v>
      </c>
      <c r="F2143" t="s">
        <v>8504</v>
      </c>
      <c r="G2143" t="str">
        <f>VLOOKUP(Sales_Data!$F2143,tbl_Products[],2,FALSE)</f>
        <v>Product_13</v>
      </c>
      <c r="H2143" t="str">
        <f>VLOOKUP(tbl_Sales[[#This Row],[Product_ID]],tbl_Products[],3,0)</f>
        <v>Toys</v>
      </c>
      <c r="I2143">
        <v>9</v>
      </c>
      <c r="J2143" s="10">
        <f>VLOOKUP(tbl_Sales[[#This Row],[Product_ID]],tbl_Products[],4,0)</f>
        <v>45.97</v>
      </c>
      <c r="K2143" s="6">
        <v>82.01</v>
      </c>
      <c r="L2143" s="6">
        <f>tbl_Sales[[#This Row],[Price_per_Unit]]*tbl_Sales[[#This Row],[Quantity]]</f>
        <v>738.09</v>
      </c>
      <c r="M2143" s="6">
        <f>tbl_Sales[[#This Row],[Cost_per_Unit]]*tbl_Sales[[#This Row],[Quantity]]</f>
        <v>413.73</v>
      </c>
      <c r="N2143" s="6">
        <f>tbl_Sales[[#This Row],[Sales]]-tbl_Sales[[#This Row],[Total_Cost]]</f>
        <v>324.36</v>
      </c>
    </row>
    <row r="2144" spans="1:14">
      <c r="A2144" t="s">
        <v>2148</v>
      </c>
      <c r="B2144" s="4">
        <v>45270</v>
      </c>
      <c r="C2144" t="s">
        <v>8167</v>
      </c>
      <c r="D2144" t="str">
        <f>VLOOKUP(Sales_Data!$C2144,tbl_Customers[],2,FALSE)</f>
        <v>Customer_1182</v>
      </c>
      <c r="E2144" t="str">
        <f>VLOOKUP(tbl_Sales[[#This Row],[Customer_ID]],tbl_Customers[],5,0)</f>
        <v>South</v>
      </c>
      <c r="F2144" t="s">
        <v>8510</v>
      </c>
      <c r="G2144" t="str">
        <f>VLOOKUP(Sales_Data!$F2144,tbl_Products[],2,FALSE)</f>
        <v>Product_70</v>
      </c>
      <c r="H2144" t="str">
        <f>VLOOKUP(tbl_Sales[[#This Row],[Product_ID]],tbl_Products[],3,0)</f>
        <v>Apparel</v>
      </c>
      <c r="I2144">
        <v>5</v>
      </c>
      <c r="J2144" s="10">
        <f>VLOOKUP(tbl_Sales[[#This Row],[Product_ID]],tbl_Products[],4,0)</f>
        <v>26.74</v>
      </c>
      <c r="K2144" s="6">
        <v>56.28</v>
      </c>
      <c r="L2144" s="6">
        <f>tbl_Sales[[#This Row],[Price_per_Unit]]*tbl_Sales[[#This Row],[Quantity]]</f>
        <v>281.39999999999998</v>
      </c>
      <c r="M2144" s="6">
        <f>tbl_Sales[[#This Row],[Cost_per_Unit]]*tbl_Sales[[#This Row],[Quantity]]</f>
        <v>133.69999999999999</v>
      </c>
      <c r="N2144" s="6">
        <f>tbl_Sales[[#This Row],[Sales]]-tbl_Sales[[#This Row],[Total_Cost]]</f>
        <v>147.69999999999999</v>
      </c>
    </row>
    <row r="2145" spans="1:14">
      <c r="A2145" t="s">
        <v>2149</v>
      </c>
      <c r="B2145" s="4">
        <v>45253</v>
      </c>
      <c r="C2145" t="s">
        <v>7974</v>
      </c>
      <c r="D2145" t="str">
        <f>VLOOKUP(Sales_Data!$C2145,tbl_Customers[],2,FALSE)</f>
        <v>Customer_1023</v>
      </c>
      <c r="E2145" t="str">
        <f>VLOOKUP(tbl_Sales[[#This Row],[Customer_ID]],tbl_Customers[],5,0)</f>
        <v>South</v>
      </c>
      <c r="F2145" t="s">
        <v>8546</v>
      </c>
      <c r="G2145" t="str">
        <f>VLOOKUP(Sales_Data!$F2145,tbl_Products[],2,FALSE)</f>
        <v>Product_28</v>
      </c>
      <c r="H2145" t="str">
        <f>VLOOKUP(tbl_Sales[[#This Row],[Product_ID]],tbl_Products[],3,0)</f>
        <v>Toys</v>
      </c>
      <c r="I2145">
        <v>5</v>
      </c>
      <c r="J2145" s="10">
        <f>VLOOKUP(tbl_Sales[[#This Row],[Product_ID]],tbl_Products[],4,0)</f>
        <v>23.58</v>
      </c>
      <c r="K2145" s="6">
        <v>24.28</v>
      </c>
      <c r="L2145" s="6">
        <f>tbl_Sales[[#This Row],[Price_per_Unit]]*tbl_Sales[[#This Row],[Quantity]]</f>
        <v>121.4</v>
      </c>
      <c r="M2145" s="6">
        <f>tbl_Sales[[#This Row],[Cost_per_Unit]]*tbl_Sales[[#This Row],[Quantity]]</f>
        <v>117.89999999999999</v>
      </c>
      <c r="N2145" s="6">
        <f>tbl_Sales[[#This Row],[Sales]]-tbl_Sales[[#This Row],[Total_Cost]]</f>
        <v>3.5000000000000142</v>
      </c>
    </row>
    <row r="2146" spans="1:14">
      <c r="A2146" t="s">
        <v>2150</v>
      </c>
      <c r="B2146" s="4">
        <v>45134</v>
      </c>
      <c r="C2146" t="s">
        <v>7784</v>
      </c>
      <c r="D2146" t="str">
        <f>VLOOKUP(Sales_Data!$C2146,tbl_Customers[],2,FALSE)</f>
        <v>Customer_437</v>
      </c>
      <c r="E2146" t="str">
        <f>VLOOKUP(tbl_Sales[[#This Row],[Customer_ID]],tbl_Customers[],5,0)</f>
        <v>North</v>
      </c>
      <c r="F2146" t="s">
        <v>8508</v>
      </c>
      <c r="G2146" t="str">
        <f>VLOOKUP(Sales_Data!$F2146,tbl_Products[],2,FALSE)</f>
        <v>Product_63</v>
      </c>
      <c r="H2146" t="str">
        <f>VLOOKUP(tbl_Sales[[#This Row],[Product_ID]],tbl_Products[],3,0)</f>
        <v>Electronics</v>
      </c>
      <c r="I2146">
        <v>2</v>
      </c>
      <c r="J2146" s="10">
        <f>VLOOKUP(tbl_Sales[[#This Row],[Product_ID]],tbl_Products[],4,0)</f>
        <v>40</v>
      </c>
      <c r="K2146" s="6">
        <v>87.88</v>
      </c>
      <c r="L2146" s="6">
        <f>tbl_Sales[[#This Row],[Price_per_Unit]]*tbl_Sales[[#This Row],[Quantity]]</f>
        <v>175.76</v>
      </c>
      <c r="M2146" s="6">
        <f>tbl_Sales[[#This Row],[Cost_per_Unit]]*tbl_Sales[[#This Row],[Quantity]]</f>
        <v>80</v>
      </c>
      <c r="N2146" s="6">
        <f>tbl_Sales[[#This Row],[Sales]]-tbl_Sales[[#This Row],[Total_Cost]]</f>
        <v>95.759999999999991</v>
      </c>
    </row>
    <row r="2147" spans="1:14">
      <c r="A2147" t="s">
        <v>2151</v>
      </c>
      <c r="B2147" s="4">
        <v>45113</v>
      </c>
      <c r="C2147" t="s">
        <v>7138</v>
      </c>
      <c r="D2147" t="str">
        <f>VLOOKUP(Sales_Data!$C2147,tbl_Customers[],2,FALSE)</f>
        <v>Customer_1354</v>
      </c>
      <c r="E2147" t="str">
        <f>VLOOKUP(tbl_Sales[[#This Row],[Customer_ID]],tbl_Customers[],5,0)</f>
        <v>East</v>
      </c>
      <c r="F2147" t="s">
        <v>8505</v>
      </c>
      <c r="G2147" t="str">
        <f>VLOOKUP(Sales_Data!$F2147,tbl_Products[],2,FALSE)</f>
        <v>Product_39</v>
      </c>
      <c r="H2147" t="str">
        <f>VLOOKUP(tbl_Sales[[#This Row],[Product_ID]],tbl_Products[],3,0)</f>
        <v>Toys</v>
      </c>
      <c r="I2147">
        <v>2</v>
      </c>
      <c r="J2147" s="10">
        <f>VLOOKUP(tbl_Sales[[#This Row],[Product_ID]],tbl_Products[],4,0)</f>
        <v>32.950000000000003</v>
      </c>
      <c r="K2147" s="6">
        <v>62.71</v>
      </c>
      <c r="L2147" s="6">
        <f>tbl_Sales[[#This Row],[Price_per_Unit]]*tbl_Sales[[#This Row],[Quantity]]</f>
        <v>125.42</v>
      </c>
      <c r="M2147" s="6">
        <f>tbl_Sales[[#This Row],[Cost_per_Unit]]*tbl_Sales[[#This Row],[Quantity]]</f>
        <v>65.900000000000006</v>
      </c>
      <c r="N2147" s="6">
        <f>tbl_Sales[[#This Row],[Sales]]-tbl_Sales[[#This Row],[Total_Cost]]</f>
        <v>59.519999999999996</v>
      </c>
    </row>
    <row r="2148" spans="1:14">
      <c r="A2148" t="s">
        <v>2152</v>
      </c>
      <c r="B2148" s="4">
        <v>45189</v>
      </c>
      <c r="C2148" t="s">
        <v>8168</v>
      </c>
      <c r="D2148" t="str">
        <f>VLOOKUP(Sales_Data!$C2148,tbl_Customers[],2,FALSE)</f>
        <v>Customer_958</v>
      </c>
      <c r="E2148" t="str">
        <f>VLOOKUP(tbl_Sales[[#This Row],[Customer_ID]],tbl_Customers[],5,0)</f>
        <v>North</v>
      </c>
      <c r="F2148" t="s">
        <v>8497</v>
      </c>
      <c r="G2148" t="str">
        <f>VLOOKUP(Sales_Data!$F2148,tbl_Products[],2,FALSE)</f>
        <v>Product_73</v>
      </c>
      <c r="H2148" t="str">
        <f>VLOOKUP(tbl_Sales[[#This Row],[Product_ID]],tbl_Products[],3,0)</f>
        <v>Apparel</v>
      </c>
      <c r="I2148">
        <v>5</v>
      </c>
      <c r="J2148" s="10">
        <f>VLOOKUP(tbl_Sales[[#This Row],[Product_ID]],tbl_Products[],4,0)</f>
        <v>1.21</v>
      </c>
      <c r="K2148" s="6">
        <v>64.38</v>
      </c>
      <c r="L2148" s="6">
        <f>tbl_Sales[[#This Row],[Price_per_Unit]]*tbl_Sales[[#This Row],[Quantity]]</f>
        <v>321.89999999999998</v>
      </c>
      <c r="M2148" s="6">
        <f>tbl_Sales[[#This Row],[Cost_per_Unit]]*tbl_Sales[[#This Row],[Quantity]]</f>
        <v>6.05</v>
      </c>
      <c r="N2148" s="6">
        <f>tbl_Sales[[#This Row],[Sales]]-tbl_Sales[[#This Row],[Total_Cost]]</f>
        <v>315.84999999999997</v>
      </c>
    </row>
    <row r="2149" spans="1:14">
      <c r="A2149" t="s">
        <v>2153</v>
      </c>
      <c r="B2149" s="4">
        <v>45274</v>
      </c>
      <c r="C2149" t="s">
        <v>8169</v>
      </c>
      <c r="D2149" t="str">
        <f>VLOOKUP(Sales_Data!$C2149,tbl_Customers[],2,FALSE)</f>
        <v>Customer_549</v>
      </c>
      <c r="E2149" t="str">
        <f>VLOOKUP(tbl_Sales[[#This Row],[Customer_ID]],tbl_Customers[],5,0)</f>
        <v>West</v>
      </c>
      <c r="F2149" t="s">
        <v>8514</v>
      </c>
      <c r="G2149" t="str">
        <f>VLOOKUP(Sales_Data!$F2149,tbl_Products[],2,FALSE)</f>
        <v>Product_2</v>
      </c>
      <c r="H2149" t="str">
        <f>VLOOKUP(tbl_Sales[[#This Row],[Product_ID]],tbl_Products[],3,0)</f>
        <v>Health</v>
      </c>
      <c r="I2149">
        <v>5</v>
      </c>
      <c r="J2149" s="10">
        <f>VLOOKUP(tbl_Sales[[#This Row],[Product_ID]],tbl_Products[],4,0)</f>
        <v>12.41</v>
      </c>
      <c r="K2149" s="6">
        <v>85.23</v>
      </c>
      <c r="L2149" s="6">
        <f>tbl_Sales[[#This Row],[Price_per_Unit]]*tbl_Sales[[#This Row],[Quantity]]</f>
        <v>426.15000000000003</v>
      </c>
      <c r="M2149" s="6">
        <f>tbl_Sales[[#This Row],[Cost_per_Unit]]*tbl_Sales[[#This Row],[Quantity]]</f>
        <v>62.05</v>
      </c>
      <c r="N2149" s="6">
        <f>tbl_Sales[[#This Row],[Sales]]-tbl_Sales[[#This Row],[Total_Cost]]</f>
        <v>364.1</v>
      </c>
    </row>
    <row r="2150" spans="1:14">
      <c r="A2150" t="s">
        <v>2154</v>
      </c>
      <c r="B2150" s="4">
        <v>45008</v>
      </c>
      <c r="C2150" t="s">
        <v>7676</v>
      </c>
      <c r="D2150" t="str">
        <f>VLOOKUP(Sales_Data!$C2150,tbl_Customers[],2,FALSE)</f>
        <v>Customer_1307</v>
      </c>
      <c r="E2150" t="str">
        <f>VLOOKUP(tbl_Sales[[#This Row],[Customer_ID]],tbl_Customers[],5,0)</f>
        <v>North</v>
      </c>
      <c r="F2150" t="s">
        <v>8537</v>
      </c>
      <c r="G2150" t="str">
        <f>VLOOKUP(Sales_Data!$F2150,tbl_Products[],2,FALSE)</f>
        <v>Product_75</v>
      </c>
      <c r="H2150" t="str">
        <f>VLOOKUP(tbl_Sales[[#This Row],[Product_ID]],tbl_Products[],3,0)</f>
        <v>Electronics</v>
      </c>
      <c r="I2150">
        <v>9</v>
      </c>
      <c r="J2150" s="10">
        <f>VLOOKUP(tbl_Sales[[#This Row],[Product_ID]],tbl_Products[],4,0)</f>
        <v>2.25</v>
      </c>
      <c r="K2150" s="6">
        <v>27.92</v>
      </c>
      <c r="L2150" s="6">
        <f>tbl_Sales[[#This Row],[Price_per_Unit]]*tbl_Sales[[#This Row],[Quantity]]</f>
        <v>251.28000000000003</v>
      </c>
      <c r="M2150" s="6">
        <f>tbl_Sales[[#This Row],[Cost_per_Unit]]*tbl_Sales[[#This Row],[Quantity]]</f>
        <v>20.25</v>
      </c>
      <c r="N2150" s="6">
        <f>tbl_Sales[[#This Row],[Sales]]-tbl_Sales[[#This Row],[Total_Cost]]</f>
        <v>231.03000000000003</v>
      </c>
    </row>
    <row r="2151" spans="1:14">
      <c r="A2151" t="s">
        <v>2155</v>
      </c>
      <c r="B2151" s="4">
        <v>44942</v>
      </c>
      <c r="C2151" t="s">
        <v>7423</v>
      </c>
      <c r="D2151" t="str">
        <f>VLOOKUP(Sales_Data!$C2151,tbl_Customers[],2,FALSE)</f>
        <v>Customer_1092</v>
      </c>
      <c r="E2151" t="str">
        <f>VLOOKUP(tbl_Sales[[#This Row],[Customer_ID]],tbl_Customers[],5,0)</f>
        <v>West</v>
      </c>
      <c r="F2151" t="s">
        <v>8525</v>
      </c>
      <c r="G2151" t="str">
        <f>VLOOKUP(Sales_Data!$F2151,tbl_Products[],2,FALSE)</f>
        <v>Product_56</v>
      </c>
      <c r="H2151" t="str">
        <f>VLOOKUP(tbl_Sales[[#This Row],[Product_ID]],tbl_Products[],3,0)</f>
        <v>Apparel</v>
      </c>
      <c r="I2151">
        <v>2</v>
      </c>
      <c r="J2151" s="10">
        <f>VLOOKUP(tbl_Sales[[#This Row],[Product_ID]],tbl_Products[],4,0)</f>
        <v>3.21</v>
      </c>
      <c r="K2151" s="6">
        <v>91.4</v>
      </c>
      <c r="L2151" s="6">
        <f>tbl_Sales[[#This Row],[Price_per_Unit]]*tbl_Sales[[#This Row],[Quantity]]</f>
        <v>182.8</v>
      </c>
      <c r="M2151" s="6">
        <f>tbl_Sales[[#This Row],[Cost_per_Unit]]*tbl_Sales[[#This Row],[Quantity]]</f>
        <v>6.42</v>
      </c>
      <c r="N2151" s="6">
        <f>tbl_Sales[[#This Row],[Sales]]-tbl_Sales[[#This Row],[Total_Cost]]</f>
        <v>176.38000000000002</v>
      </c>
    </row>
    <row r="2152" spans="1:14">
      <c r="A2152" t="s">
        <v>2156</v>
      </c>
      <c r="B2152" s="4">
        <v>45000</v>
      </c>
      <c r="C2152" t="s">
        <v>7188</v>
      </c>
      <c r="D2152" t="str">
        <f>VLOOKUP(Sales_Data!$C2152,tbl_Customers[],2,FALSE)</f>
        <v>Customer_1259</v>
      </c>
      <c r="E2152" t="str">
        <f>VLOOKUP(tbl_Sales[[#This Row],[Customer_ID]],tbl_Customers[],5,0)</f>
        <v>North</v>
      </c>
      <c r="F2152" t="s">
        <v>8494</v>
      </c>
      <c r="G2152" t="str">
        <f>VLOOKUP(Sales_Data!$F2152,tbl_Products[],2,FALSE)</f>
        <v>Product_15</v>
      </c>
      <c r="H2152" t="str">
        <f>VLOOKUP(tbl_Sales[[#This Row],[Product_ID]],tbl_Products[],3,0)</f>
        <v>Apparel</v>
      </c>
      <c r="I2152">
        <v>4</v>
      </c>
      <c r="J2152" s="10">
        <f>VLOOKUP(tbl_Sales[[#This Row],[Product_ID]],tbl_Products[],4,0)</f>
        <v>22.93</v>
      </c>
      <c r="K2152" s="6">
        <v>54.89</v>
      </c>
      <c r="L2152" s="6">
        <f>tbl_Sales[[#This Row],[Price_per_Unit]]*tbl_Sales[[#This Row],[Quantity]]</f>
        <v>219.56</v>
      </c>
      <c r="M2152" s="6">
        <f>tbl_Sales[[#This Row],[Cost_per_Unit]]*tbl_Sales[[#This Row],[Quantity]]</f>
        <v>91.72</v>
      </c>
      <c r="N2152" s="6">
        <f>tbl_Sales[[#This Row],[Sales]]-tbl_Sales[[#This Row],[Total_Cost]]</f>
        <v>127.84</v>
      </c>
    </row>
    <row r="2153" spans="1:14">
      <c r="A2153" t="s">
        <v>2157</v>
      </c>
      <c r="B2153" s="4">
        <v>45238</v>
      </c>
      <c r="C2153" t="s">
        <v>8170</v>
      </c>
      <c r="D2153" t="str">
        <f>VLOOKUP(Sales_Data!$C2153,tbl_Customers[],2,FALSE)</f>
        <v>Customer_889</v>
      </c>
      <c r="E2153" t="str">
        <f>VLOOKUP(tbl_Sales[[#This Row],[Customer_ID]],tbl_Customers[],5,0)</f>
        <v>North</v>
      </c>
      <c r="F2153" t="s">
        <v>8559</v>
      </c>
      <c r="G2153" t="str">
        <f>VLOOKUP(Sales_Data!$F2153,tbl_Products[],2,FALSE)</f>
        <v>Product_57</v>
      </c>
      <c r="H2153" t="str">
        <f>VLOOKUP(tbl_Sales[[#This Row],[Product_ID]],tbl_Products[],3,0)</f>
        <v>Toys</v>
      </c>
      <c r="I2153">
        <v>8</v>
      </c>
      <c r="J2153" s="10">
        <f>VLOOKUP(tbl_Sales[[#This Row],[Product_ID]],tbl_Products[],4,0)</f>
        <v>31.85</v>
      </c>
      <c r="K2153" s="6">
        <v>59.31</v>
      </c>
      <c r="L2153" s="6">
        <f>tbl_Sales[[#This Row],[Price_per_Unit]]*tbl_Sales[[#This Row],[Quantity]]</f>
        <v>474.48</v>
      </c>
      <c r="M2153" s="6">
        <f>tbl_Sales[[#This Row],[Cost_per_Unit]]*tbl_Sales[[#This Row],[Quantity]]</f>
        <v>254.8</v>
      </c>
      <c r="N2153" s="6">
        <f>tbl_Sales[[#This Row],[Sales]]-tbl_Sales[[#This Row],[Total_Cost]]</f>
        <v>219.68</v>
      </c>
    </row>
    <row r="2154" spans="1:14">
      <c r="A2154" t="s">
        <v>2158</v>
      </c>
      <c r="B2154" s="4">
        <v>45274</v>
      </c>
      <c r="C2154" t="s">
        <v>7681</v>
      </c>
      <c r="D2154" t="str">
        <f>VLOOKUP(Sales_Data!$C2154,tbl_Customers[],2,FALSE)</f>
        <v>Customer_1160</v>
      </c>
      <c r="E2154" t="str">
        <f>VLOOKUP(tbl_Sales[[#This Row],[Customer_ID]],tbl_Customers[],5,0)</f>
        <v>South</v>
      </c>
      <c r="F2154" t="s">
        <v>8528</v>
      </c>
      <c r="G2154" t="str">
        <f>VLOOKUP(Sales_Data!$F2154,tbl_Products[],2,FALSE)</f>
        <v>Product_25</v>
      </c>
      <c r="H2154" t="str">
        <f>VLOOKUP(tbl_Sales[[#This Row],[Product_ID]],tbl_Products[],3,0)</f>
        <v>Electronics</v>
      </c>
      <c r="I2154">
        <v>2</v>
      </c>
      <c r="J2154" s="10">
        <f>VLOOKUP(tbl_Sales[[#This Row],[Product_ID]],tbl_Products[],4,0)</f>
        <v>48.19</v>
      </c>
      <c r="K2154" s="6">
        <v>36.93</v>
      </c>
      <c r="L2154" s="6">
        <f>tbl_Sales[[#This Row],[Price_per_Unit]]*tbl_Sales[[#This Row],[Quantity]]</f>
        <v>73.86</v>
      </c>
      <c r="M2154" s="6">
        <f>tbl_Sales[[#This Row],[Cost_per_Unit]]*tbl_Sales[[#This Row],[Quantity]]</f>
        <v>96.38</v>
      </c>
      <c r="N2154" s="6">
        <f>tbl_Sales[[#This Row],[Sales]]-tbl_Sales[[#This Row],[Total_Cost]]</f>
        <v>-22.519999999999996</v>
      </c>
    </row>
    <row r="2155" spans="1:14">
      <c r="A2155" t="s">
        <v>2159</v>
      </c>
      <c r="B2155" s="4">
        <v>45151</v>
      </c>
      <c r="C2155" t="s">
        <v>7060</v>
      </c>
      <c r="D2155" t="str">
        <f>VLOOKUP(Sales_Data!$C2155,tbl_Customers[],2,FALSE)</f>
        <v>Customer_1489</v>
      </c>
      <c r="E2155" t="str">
        <f>VLOOKUP(tbl_Sales[[#This Row],[Customer_ID]],tbl_Customers[],5,0)</f>
        <v>South</v>
      </c>
      <c r="F2155" t="s">
        <v>8513</v>
      </c>
      <c r="G2155" t="str">
        <f>VLOOKUP(Sales_Data!$F2155,tbl_Products[],2,FALSE)</f>
        <v>Product_59</v>
      </c>
      <c r="H2155" t="str">
        <f>VLOOKUP(tbl_Sales[[#This Row],[Product_ID]],tbl_Products[],3,0)</f>
        <v>Home Goods</v>
      </c>
      <c r="I2155">
        <v>7</v>
      </c>
      <c r="J2155" s="10">
        <f>VLOOKUP(tbl_Sales[[#This Row],[Product_ID]],tbl_Products[],4,0)</f>
        <v>40.85</v>
      </c>
      <c r="K2155" s="6">
        <v>76.42</v>
      </c>
      <c r="L2155" s="6">
        <f>tbl_Sales[[#This Row],[Price_per_Unit]]*tbl_Sales[[#This Row],[Quantity]]</f>
        <v>534.94000000000005</v>
      </c>
      <c r="M2155" s="6">
        <f>tbl_Sales[[#This Row],[Cost_per_Unit]]*tbl_Sales[[#This Row],[Quantity]]</f>
        <v>285.95</v>
      </c>
      <c r="N2155" s="6">
        <f>tbl_Sales[[#This Row],[Sales]]-tbl_Sales[[#This Row],[Total_Cost]]</f>
        <v>248.99000000000007</v>
      </c>
    </row>
    <row r="2156" spans="1:14">
      <c r="A2156" t="s">
        <v>2160</v>
      </c>
      <c r="B2156" s="4">
        <v>44944</v>
      </c>
      <c r="C2156" t="s">
        <v>7268</v>
      </c>
      <c r="D2156" t="str">
        <f>VLOOKUP(Sales_Data!$C2156,tbl_Customers[],2,FALSE)</f>
        <v>Customer_1284</v>
      </c>
      <c r="E2156" t="str">
        <f>VLOOKUP(tbl_Sales[[#This Row],[Customer_ID]],tbl_Customers[],5,0)</f>
        <v>East</v>
      </c>
      <c r="F2156" t="s">
        <v>8548</v>
      </c>
      <c r="G2156" t="str">
        <f>VLOOKUP(Sales_Data!$F2156,tbl_Products[],2,FALSE)</f>
        <v>Product_1</v>
      </c>
      <c r="H2156" t="str">
        <f>VLOOKUP(tbl_Sales[[#This Row],[Product_ID]],tbl_Products[],3,0)</f>
        <v>Apparel</v>
      </c>
      <c r="I2156">
        <v>9</v>
      </c>
      <c r="J2156" s="10">
        <f>VLOOKUP(tbl_Sales[[#This Row],[Product_ID]],tbl_Products[],4,0)</f>
        <v>21.45</v>
      </c>
      <c r="K2156" s="6">
        <v>69.8</v>
      </c>
      <c r="L2156" s="6">
        <f>tbl_Sales[[#This Row],[Price_per_Unit]]*tbl_Sales[[#This Row],[Quantity]]</f>
        <v>628.19999999999993</v>
      </c>
      <c r="M2156" s="6">
        <f>tbl_Sales[[#This Row],[Cost_per_Unit]]*tbl_Sales[[#This Row],[Quantity]]</f>
        <v>193.04999999999998</v>
      </c>
      <c r="N2156" s="6">
        <f>tbl_Sales[[#This Row],[Sales]]-tbl_Sales[[#This Row],[Total_Cost]]</f>
        <v>435.15</v>
      </c>
    </row>
    <row r="2157" spans="1:14">
      <c r="A2157" t="s">
        <v>2161</v>
      </c>
      <c r="B2157" s="4">
        <v>44991</v>
      </c>
      <c r="C2157" t="s">
        <v>7858</v>
      </c>
      <c r="D2157" t="str">
        <f>VLOOKUP(Sales_Data!$C2157,tbl_Customers[],2,FALSE)</f>
        <v>Customer_123</v>
      </c>
      <c r="E2157" t="str">
        <f>VLOOKUP(tbl_Sales[[#This Row],[Customer_ID]],tbl_Customers[],5,0)</f>
        <v>South</v>
      </c>
      <c r="F2157" t="s">
        <v>8511</v>
      </c>
      <c r="G2157" t="str">
        <f>VLOOKUP(Sales_Data!$F2157,tbl_Products[],2,FALSE)</f>
        <v>Product_33</v>
      </c>
      <c r="H2157" t="str">
        <f>VLOOKUP(tbl_Sales[[#This Row],[Product_ID]],tbl_Products[],3,0)</f>
        <v>Electronics</v>
      </c>
      <c r="I2157">
        <v>2</v>
      </c>
      <c r="J2157" s="10">
        <f>VLOOKUP(tbl_Sales[[#This Row],[Product_ID]],tbl_Products[],4,0)</f>
        <v>45.26</v>
      </c>
      <c r="K2157" s="6">
        <v>88.93</v>
      </c>
      <c r="L2157" s="6">
        <f>tbl_Sales[[#This Row],[Price_per_Unit]]*tbl_Sales[[#This Row],[Quantity]]</f>
        <v>177.86</v>
      </c>
      <c r="M2157" s="6">
        <f>tbl_Sales[[#This Row],[Cost_per_Unit]]*tbl_Sales[[#This Row],[Quantity]]</f>
        <v>90.52</v>
      </c>
      <c r="N2157" s="6">
        <f>tbl_Sales[[#This Row],[Sales]]-tbl_Sales[[#This Row],[Total_Cost]]</f>
        <v>87.340000000000018</v>
      </c>
    </row>
    <row r="2158" spans="1:14">
      <c r="A2158" t="s">
        <v>2162</v>
      </c>
      <c r="B2158" s="4">
        <v>44961</v>
      </c>
      <c r="C2158" t="s">
        <v>7313</v>
      </c>
      <c r="D2158" t="str">
        <f>VLOOKUP(Sales_Data!$C2158,tbl_Customers[],2,FALSE)</f>
        <v>Customer_1070</v>
      </c>
      <c r="E2158" t="str">
        <f>VLOOKUP(tbl_Sales[[#This Row],[Customer_ID]],tbl_Customers[],5,0)</f>
        <v>West</v>
      </c>
      <c r="F2158" t="s">
        <v>8519</v>
      </c>
      <c r="G2158" t="str">
        <f>VLOOKUP(Sales_Data!$F2158,tbl_Products[],2,FALSE)</f>
        <v>Product_53</v>
      </c>
      <c r="H2158" t="str">
        <f>VLOOKUP(tbl_Sales[[#This Row],[Product_ID]],tbl_Products[],3,0)</f>
        <v>Electronics</v>
      </c>
      <c r="I2158">
        <v>9</v>
      </c>
      <c r="J2158" s="10">
        <f>VLOOKUP(tbl_Sales[[#This Row],[Product_ID]],tbl_Products[],4,0)</f>
        <v>21.34</v>
      </c>
      <c r="K2158" s="6">
        <v>71.34</v>
      </c>
      <c r="L2158" s="6">
        <f>tbl_Sales[[#This Row],[Price_per_Unit]]*tbl_Sales[[#This Row],[Quantity]]</f>
        <v>642.06000000000006</v>
      </c>
      <c r="M2158" s="6">
        <f>tbl_Sales[[#This Row],[Cost_per_Unit]]*tbl_Sales[[#This Row],[Quantity]]</f>
        <v>192.06</v>
      </c>
      <c r="N2158" s="6">
        <f>tbl_Sales[[#This Row],[Sales]]-tbl_Sales[[#This Row],[Total_Cost]]</f>
        <v>450.00000000000006</v>
      </c>
    </row>
    <row r="2159" spans="1:14">
      <c r="A2159" t="s">
        <v>2163</v>
      </c>
      <c r="B2159" s="4">
        <v>45047</v>
      </c>
      <c r="C2159" t="s">
        <v>7330</v>
      </c>
      <c r="D2159" t="str">
        <f>VLOOKUP(Sales_Data!$C2159,tbl_Customers[],2,FALSE)</f>
        <v>Customer_411</v>
      </c>
      <c r="E2159" t="str">
        <f>VLOOKUP(tbl_Sales[[#This Row],[Customer_ID]],tbl_Customers[],5,0)</f>
        <v>West</v>
      </c>
      <c r="F2159" t="s">
        <v>8518</v>
      </c>
      <c r="G2159" t="str">
        <f>VLOOKUP(Sales_Data!$F2159,tbl_Products[],2,FALSE)</f>
        <v>Product_35</v>
      </c>
      <c r="H2159" t="str">
        <f>VLOOKUP(tbl_Sales[[#This Row],[Product_ID]],tbl_Products[],3,0)</f>
        <v>Toys</v>
      </c>
      <c r="I2159">
        <v>5</v>
      </c>
      <c r="J2159" s="10">
        <f>VLOOKUP(tbl_Sales[[#This Row],[Product_ID]],tbl_Products[],4,0)</f>
        <v>40.75</v>
      </c>
      <c r="K2159" s="6">
        <v>5.56</v>
      </c>
      <c r="L2159" s="6">
        <f>tbl_Sales[[#This Row],[Price_per_Unit]]*tbl_Sales[[#This Row],[Quantity]]</f>
        <v>27.799999999999997</v>
      </c>
      <c r="M2159" s="6">
        <f>tbl_Sales[[#This Row],[Cost_per_Unit]]*tbl_Sales[[#This Row],[Quantity]]</f>
        <v>203.75</v>
      </c>
      <c r="N2159" s="6">
        <f>tbl_Sales[[#This Row],[Sales]]-tbl_Sales[[#This Row],[Total_Cost]]</f>
        <v>-175.95</v>
      </c>
    </row>
    <row r="2160" spans="1:14">
      <c r="A2160" t="s">
        <v>2164</v>
      </c>
      <c r="B2160" s="4">
        <v>45257</v>
      </c>
      <c r="C2160" t="s">
        <v>8171</v>
      </c>
      <c r="D2160" t="str">
        <f>VLOOKUP(Sales_Data!$C2160,tbl_Customers[],2,FALSE)</f>
        <v>Customer_747</v>
      </c>
      <c r="E2160" t="str">
        <f>VLOOKUP(tbl_Sales[[#This Row],[Customer_ID]],tbl_Customers[],5,0)</f>
        <v>East</v>
      </c>
      <c r="F2160" t="s">
        <v>8521</v>
      </c>
      <c r="G2160" t="str">
        <f>VLOOKUP(Sales_Data!$F2160,tbl_Products[],2,FALSE)</f>
        <v>Product_64</v>
      </c>
      <c r="H2160" t="str">
        <f>VLOOKUP(tbl_Sales[[#This Row],[Product_ID]],tbl_Products[],3,0)</f>
        <v>Home Goods</v>
      </c>
      <c r="I2160">
        <v>7</v>
      </c>
      <c r="J2160" s="10">
        <f>VLOOKUP(tbl_Sales[[#This Row],[Product_ID]],tbl_Products[],4,0)</f>
        <v>16.21</v>
      </c>
      <c r="K2160" s="6">
        <v>45.61</v>
      </c>
      <c r="L2160" s="6">
        <f>tbl_Sales[[#This Row],[Price_per_Unit]]*tbl_Sales[[#This Row],[Quantity]]</f>
        <v>319.27</v>
      </c>
      <c r="M2160" s="6">
        <f>tbl_Sales[[#This Row],[Cost_per_Unit]]*tbl_Sales[[#This Row],[Quantity]]</f>
        <v>113.47</v>
      </c>
      <c r="N2160" s="6">
        <f>tbl_Sales[[#This Row],[Sales]]-tbl_Sales[[#This Row],[Total_Cost]]</f>
        <v>205.79999999999998</v>
      </c>
    </row>
    <row r="2161" spans="1:14">
      <c r="A2161" t="s">
        <v>2165</v>
      </c>
      <c r="B2161" s="4">
        <v>45114</v>
      </c>
      <c r="C2161" t="s">
        <v>7247</v>
      </c>
      <c r="D2161" t="str">
        <f>VLOOKUP(Sales_Data!$C2161,tbl_Customers[],2,FALSE)</f>
        <v>Customer_948</v>
      </c>
      <c r="E2161" t="str">
        <f>VLOOKUP(tbl_Sales[[#This Row],[Customer_ID]],tbl_Customers[],5,0)</f>
        <v>East</v>
      </c>
      <c r="F2161" t="s">
        <v>8532</v>
      </c>
      <c r="G2161" t="str">
        <f>VLOOKUP(Sales_Data!$F2161,tbl_Products[],2,FALSE)</f>
        <v>Product_23</v>
      </c>
      <c r="H2161" t="str">
        <f>VLOOKUP(tbl_Sales[[#This Row],[Product_ID]],tbl_Products[],3,0)</f>
        <v>Apparel</v>
      </c>
      <c r="I2161">
        <v>5</v>
      </c>
      <c r="J2161" s="10">
        <f>VLOOKUP(tbl_Sales[[#This Row],[Product_ID]],tbl_Products[],4,0)</f>
        <v>2.85</v>
      </c>
      <c r="K2161" s="6">
        <v>7.86</v>
      </c>
      <c r="L2161" s="6">
        <f>tbl_Sales[[#This Row],[Price_per_Unit]]*tbl_Sales[[#This Row],[Quantity]]</f>
        <v>39.300000000000004</v>
      </c>
      <c r="M2161" s="6">
        <f>tbl_Sales[[#This Row],[Cost_per_Unit]]*tbl_Sales[[#This Row],[Quantity]]</f>
        <v>14.25</v>
      </c>
      <c r="N2161" s="6">
        <f>tbl_Sales[[#This Row],[Sales]]-tbl_Sales[[#This Row],[Total_Cost]]</f>
        <v>25.050000000000004</v>
      </c>
    </row>
    <row r="2162" spans="1:14">
      <c r="A2162" t="s">
        <v>2166</v>
      </c>
      <c r="B2162" s="4">
        <v>45112</v>
      </c>
      <c r="C2162" t="s">
        <v>7971</v>
      </c>
      <c r="D2162" t="str">
        <f>VLOOKUP(Sales_Data!$C2162,tbl_Customers[],2,FALSE)</f>
        <v>Customer_303</v>
      </c>
      <c r="E2162" t="str">
        <f>VLOOKUP(tbl_Sales[[#This Row],[Customer_ID]],tbl_Customers[],5,0)</f>
        <v>South</v>
      </c>
      <c r="F2162" t="s">
        <v>8506</v>
      </c>
      <c r="G2162" t="str">
        <f>VLOOKUP(Sales_Data!$F2162,tbl_Products[],2,FALSE)</f>
        <v>Product_43</v>
      </c>
      <c r="H2162" t="str">
        <f>VLOOKUP(tbl_Sales[[#This Row],[Product_ID]],tbl_Products[],3,0)</f>
        <v>Health</v>
      </c>
      <c r="I2162">
        <v>8</v>
      </c>
      <c r="J2162" s="10">
        <f>VLOOKUP(tbl_Sales[[#This Row],[Product_ID]],tbl_Products[],4,0)</f>
        <v>4.59</v>
      </c>
      <c r="K2162" s="6">
        <v>72.849999999999994</v>
      </c>
      <c r="L2162" s="6">
        <f>tbl_Sales[[#This Row],[Price_per_Unit]]*tbl_Sales[[#This Row],[Quantity]]</f>
        <v>582.79999999999995</v>
      </c>
      <c r="M2162" s="6">
        <f>tbl_Sales[[#This Row],[Cost_per_Unit]]*tbl_Sales[[#This Row],[Quantity]]</f>
        <v>36.72</v>
      </c>
      <c r="N2162" s="6">
        <f>tbl_Sales[[#This Row],[Sales]]-tbl_Sales[[#This Row],[Total_Cost]]</f>
        <v>546.07999999999993</v>
      </c>
    </row>
    <row r="2163" spans="1:14">
      <c r="A2163" t="s">
        <v>2167</v>
      </c>
      <c r="B2163" s="4">
        <v>45123</v>
      </c>
      <c r="C2163" t="s">
        <v>7882</v>
      </c>
      <c r="D2163" t="str">
        <f>VLOOKUP(Sales_Data!$C2163,tbl_Customers[],2,FALSE)</f>
        <v>Customer_493</v>
      </c>
      <c r="E2163" t="str">
        <f>VLOOKUP(tbl_Sales[[#This Row],[Customer_ID]],tbl_Customers[],5,0)</f>
        <v>East</v>
      </c>
      <c r="F2163" t="s">
        <v>8501</v>
      </c>
      <c r="G2163" t="str">
        <f>VLOOKUP(Sales_Data!$F2163,tbl_Products[],2,FALSE)</f>
        <v>Product_65</v>
      </c>
      <c r="H2163" t="str">
        <f>VLOOKUP(tbl_Sales[[#This Row],[Product_ID]],tbl_Products[],3,0)</f>
        <v>Health</v>
      </c>
      <c r="I2163">
        <v>5</v>
      </c>
      <c r="J2163" s="10">
        <f>VLOOKUP(tbl_Sales[[#This Row],[Product_ID]],tbl_Products[],4,0)</f>
        <v>37.880000000000003</v>
      </c>
      <c r="K2163" s="6">
        <v>79.569999999999993</v>
      </c>
      <c r="L2163" s="6">
        <f>tbl_Sales[[#This Row],[Price_per_Unit]]*tbl_Sales[[#This Row],[Quantity]]</f>
        <v>397.84999999999997</v>
      </c>
      <c r="M2163" s="6">
        <f>tbl_Sales[[#This Row],[Cost_per_Unit]]*tbl_Sales[[#This Row],[Quantity]]</f>
        <v>189.4</v>
      </c>
      <c r="N2163" s="6">
        <f>tbl_Sales[[#This Row],[Sales]]-tbl_Sales[[#This Row],[Total_Cost]]</f>
        <v>208.44999999999996</v>
      </c>
    </row>
    <row r="2164" spans="1:14">
      <c r="A2164" t="s">
        <v>2168</v>
      </c>
      <c r="B2164" s="4">
        <v>45217</v>
      </c>
      <c r="C2164" t="s">
        <v>7937</v>
      </c>
      <c r="D2164" t="str">
        <f>VLOOKUP(Sales_Data!$C2164,tbl_Customers[],2,FALSE)</f>
        <v>Customer_309</v>
      </c>
      <c r="E2164" t="str">
        <f>VLOOKUP(tbl_Sales[[#This Row],[Customer_ID]],tbl_Customers[],5,0)</f>
        <v>West</v>
      </c>
      <c r="F2164" t="s">
        <v>8517</v>
      </c>
      <c r="G2164" t="str">
        <f>VLOOKUP(Sales_Data!$F2164,tbl_Products[],2,FALSE)</f>
        <v>Product_62</v>
      </c>
      <c r="H2164" t="str">
        <f>VLOOKUP(tbl_Sales[[#This Row],[Product_ID]],tbl_Products[],3,0)</f>
        <v>Health</v>
      </c>
      <c r="I2164">
        <v>4</v>
      </c>
      <c r="J2164" s="10">
        <f>VLOOKUP(tbl_Sales[[#This Row],[Product_ID]],tbl_Products[],4,0)</f>
        <v>24.52</v>
      </c>
      <c r="K2164" s="6">
        <v>52.23</v>
      </c>
      <c r="L2164" s="6">
        <f>tbl_Sales[[#This Row],[Price_per_Unit]]*tbl_Sales[[#This Row],[Quantity]]</f>
        <v>208.92</v>
      </c>
      <c r="M2164" s="6">
        <f>tbl_Sales[[#This Row],[Cost_per_Unit]]*tbl_Sales[[#This Row],[Quantity]]</f>
        <v>98.08</v>
      </c>
      <c r="N2164" s="6">
        <f>tbl_Sales[[#This Row],[Sales]]-tbl_Sales[[#This Row],[Total_Cost]]</f>
        <v>110.83999999999999</v>
      </c>
    </row>
    <row r="2165" spans="1:14">
      <c r="A2165" t="s">
        <v>2169</v>
      </c>
      <c r="B2165" s="4">
        <v>44943</v>
      </c>
      <c r="C2165" t="s">
        <v>7260</v>
      </c>
      <c r="D2165" t="str">
        <f>VLOOKUP(Sales_Data!$C2165,tbl_Customers[],2,FALSE)</f>
        <v>Customer_1404</v>
      </c>
      <c r="E2165" t="str">
        <f>VLOOKUP(tbl_Sales[[#This Row],[Customer_ID]],tbl_Customers[],5,0)</f>
        <v>East</v>
      </c>
      <c r="F2165" t="s">
        <v>8561</v>
      </c>
      <c r="G2165" t="str">
        <f>VLOOKUP(Sales_Data!$F2165,tbl_Products[],2,FALSE)</f>
        <v>Product_66</v>
      </c>
      <c r="H2165" t="str">
        <f>VLOOKUP(tbl_Sales[[#This Row],[Product_ID]],tbl_Products[],3,0)</f>
        <v>Health</v>
      </c>
      <c r="I2165">
        <v>1</v>
      </c>
      <c r="J2165" s="10">
        <f>VLOOKUP(tbl_Sales[[#This Row],[Product_ID]],tbl_Products[],4,0)</f>
        <v>1.38</v>
      </c>
      <c r="K2165" s="6">
        <v>61.92</v>
      </c>
      <c r="L2165" s="6">
        <f>tbl_Sales[[#This Row],[Price_per_Unit]]*tbl_Sales[[#This Row],[Quantity]]</f>
        <v>61.92</v>
      </c>
      <c r="M2165" s="6">
        <f>tbl_Sales[[#This Row],[Cost_per_Unit]]*tbl_Sales[[#This Row],[Quantity]]</f>
        <v>1.38</v>
      </c>
      <c r="N2165" s="6">
        <f>tbl_Sales[[#This Row],[Sales]]-tbl_Sales[[#This Row],[Total_Cost]]</f>
        <v>60.54</v>
      </c>
    </row>
    <row r="2166" spans="1:14">
      <c r="A2166" t="s">
        <v>2170</v>
      </c>
      <c r="B2166" s="4">
        <v>45236</v>
      </c>
      <c r="C2166" t="s">
        <v>7220</v>
      </c>
      <c r="D2166" t="str">
        <f>VLOOKUP(Sales_Data!$C2166,tbl_Customers[],2,FALSE)</f>
        <v>Customer_615</v>
      </c>
      <c r="E2166" t="str">
        <f>VLOOKUP(tbl_Sales[[#This Row],[Customer_ID]],tbl_Customers[],5,0)</f>
        <v>East</v>
      </c>
      <c r="F2166" t="s">
        <v>8540</v>
      </c>
      <c r="G2166" t="str">
        <f>VLOOKUP(Sales_Data!$F2166,tbl_Products[],2,FALSE)</f>
        <v>Product_37</v>
      </c>
      <c r="H2166" t="str">
        <f>VLOOKUP(tbl_Sales[[#This Row],[Product_ID]],tbl_Products[],3,0)</f>
        <v>Toys</v>
      </c>
      <c r="I2166">
        <v>9</v>
      </c>
      <c r="J2166" s="10">
        <f>VLOOKUP(tbl_Sales[[#This Row],[Product_ID]],tbl_Products[],4,0)</f>
        <v>29.86</v>
      </c>
      <c r="K2166" s="6">
        <v>84.79</v>
      </c>
      <c r="L2166" s="6">
        <f>tbl_Sales[[#This Row],[Price_per_Unit]]*tbl_Sales[[#This Row],[Quantity]]</f>
        <v>763.11</v>
      </c>
      <c r="M2166" s="6">
        <f>tbl_Sales[[#This Row],[Cost_per_Unit]]*tbl_Sales[[#This Row],[Quantity]]</f>
        <v>268.74</v>
      </c>
      <c r="N2166" s="6">
        <f>tbl_Sales[[#This Row],[Sales]]-tbl_Sales[[#This Row],[Total_Cost]]</f>
        <v>494.37</v>
      </c>
    </row>
    <row r="2167" spans="1:14">
      <c r="A2167" t="s">
        <v>2171</v>
      </c>
      <c r="B2167" s="4">
        <v>45005</v>
      </c>
      <c r="C2167" t="s">
        <v>7436</v>
      </c>
      <c r="D2167" t="str">
        <f>VLOOKUP(Sales_Data!$C2167,tbl_Customers[],2,FALSE)</f>
        <v>Customer_892</v>
      </c>
      <c r="E2167" t="str">
        <f>VLOOKUP(tbl_Sales[[#This Row],[Customer_ID]],tbl_Customers[],5,0)</f>
        <v>East</v>
      </c>
      <c r="F2167" t="s">
        <v>8505</v>
      </c>
      <c r="G2167" t="str">
        <f>VLOOKUP(Sales_Data!$F2167,tbl_Products[],2,FALSE)</f>
        <v>Product_39</v>
      </c>
      <c r="H2167" t="str">
        <f>VLOOKUP(tbl_Sales[[#This Row],[Product_ID]],tbl_Products[],3,0)</f>
        <v>Toys</v>
      </c>
      <c r="I2167">
        <v>3</v>
      </c>
      <c r="J2167" s="10">
        <f>VLOOKUP(tbl_Sales[[#This Row],[Product_ID]],tbl_Products[],4,0)</f>
        <v>32.950000000000003</v>
      </c>
      <c r="K2167" s="6">
        <v>7.75</v>
      </c>
      <c r="L2167" s="6">
        <f>tbl_Sales[[#This Row],[Price_per_Unit]]*tbl_Sales[[#This Row],[Quantity]]</f>
        <v>23.25</v>
      </c>
      <c r="M2167" s="6">
        <f>tbl_Sales[[#This Row],[Cost_per_Unit]]*tbl_Sales[[#This Row],[Quantity]]</f>
        <v>98.850000000000009</v>
      </c>
      <c r="N2167" s="6">
        <f>tbl_Sales[[#This Row],[Sales]]-tbl_Sales[[#This Row],[Total_Cost]]</f>
        <v>-75.600000000000009</v>
      </c>
    </row>
    <row r="2168" spans="1:14">
      <c r="A2168" t="s">
        <v>2172</v>
      </c>
      <c r="B2168" s="4">
        <v>45274</v>
      </c>
      <c r="C2168" t="s">
        <v>8172</v>
      </c>
      <c r="D2168" t="str">
        <f>VLOOKUP(Sales_Data!$C2168,tbl_Customers[],2,FALSE)</f>
        <v>Customer_841</v>
      </c>
      <c r="E2168" t="str">
        <f>VLOOKUP(tbl_Sales[[#This Row],[Customer_ID]],tbl_Customers[],5,0)</f>
        <v>North</v>
      </c>
      <c r="F2168" t="s">
        <v>8533</v>
      </c>
      <c r="G2168" t="str">
        <f>VLOOKUP(Sales_Data!$F2168,tbl_Products[],2,FALSE)</f>
        <v>Product_34</v>
      </c>
      <c r="H2168" t="str">
        <f>VLOOKUP(tbl_Sales[[#This Row],[Product_ID]],tbl_Products[],3,0)</f>
        <v>Electronics</v>
      </c>
      <c r="I2168">
        <v>6</v>
      </c>
      <c r="J2168" s="10">
        <f>VLOOKUP(tbl_Sales[[#This Row],[Product_ID]],tbl_Products[],4,0)</f>
        <v>21.9</v>
      </c>
      <c r="K2168" s="6">
        <v>71.540000000000006</v>
      </c>
      <c r="L2168" s="6">
        <f>tbl_Sales[[#This Row],[Price_per_Unit]]*tbl_Sales[[#This Row],[Quantity]]</f>
        <v>429.24</v>
      </c>
      <c r="M2168" s="6">
        <f>tbl_Sales[[#This Row],[Cost_per_Unit]]*tbl_Sales[[#This Row],[Quantity]]</f>
        <v>131.39999999999998</v>
      </c>
      <c r="N2168" s="6">
        <f>tbl_Sales[[#This Row],[Sales]]-tbl_Sales[[#This Row],[Total_Cost]]</f>
        <v>297.84000000000003</v>
      </c>
    </row>
    <row r="2169" spans="1:14">
      <c r="A2169" t="s">
        <v>2173</v>
      </c>
      <c r="B2169" s="4">
        <v>45157</v>
      </c>
      <c r="C2169" t="s">
        <v>7350</v>
      </c>
      <c r="D2169" t="str">
        <f>VLOOKUP(Sales_Data!$C2169,tbl_Customers[],2,FALSE)</f>
        <v>Customer_653</v>
      </c>
      <c r="E2169" t="str">
        <f>VLOOKUP(tbl_Sales[[#This Row],[Customer_ID]],tbl_Customers[],5,0)</f>
        <v>North</v>
      </c>
      <c r="F2169" t="s">
        <v>8567</v>
      </c>
      <c r="G2169" t="str">
        <f>VLOOKUP(Sales_Data!$F2169,tbl_Products[],2,FALSE)</f>
        <v>Product_69</v>
      </c>
      <c r="H2169" t="str">
        <f>VLOOKUP(tbl_Sales[[#This Row],[Product_ID]],tbl_Products[],3,0)</f>
        <v>Home Goods</v>
      </c>
      <c r="I2169">
        <v>2</v>
      </c>
      <c r="J2169" s="10">
        <f>VLOOKUP(tbl_Sales[[#This Row],[Product_ID]],tbl_Products[],4,0)</f>
        <v>8.86</v>
      </c>
      <c r="K2169" s="6">
        <v>59.43</v>
      </c>
      <c r="L2169" s="6">
        <f>tbl_Sales[[#This Row],[Price_per_Unit]]*tbl_Sales[[#This Row],[Quantity]]</f>
        <v>118.86</v>
      </c>
      <c r="M2169" s="6">
        <f>tbl_Sales[[#This Row],[Cost_per_Unit]]*tbl_Sales[[#This Row],[Quantity]]</f>
        <v>17.72</v>
      </c>
      <c r="N2169" s="6">
        <f>tbl_Sales[[#This Row],[Sales]]-tbl_Sales[[#This Row],[Total_Cost]]</f>
        <v>101.14</v>
      </c>
    </row>
    <row r="2170" spans="1:14">
      <c r="A2170" t="s">
        <v>2174</v>
      </c>
      <c r="B2170" s="4">
        <v>45116</v>
      </c>
      <c r="C2170" t="s">
        <v>8173</v>
      </c>
      <c r="D2170" t="str">
        <f>VLOOKUP(Sales_Data!$C2170,tbl_Customers[],2,FALSE)</f>
        <v>Customer_132</v>
      </c>
      <c r="E2170" t="str">
        <f>VLOOKUP(tbl_Sales[[#This Row],[Customer_ID]],tbl_Customers[],5,0)</f>
        <v>North</v>
      </c>
      <c r="F2170" t="s">
        <v>8523</v>
      </c>
      <c r="G2170" t="str">
        <f>VLOOKUP(Sales_Data!$F2170,tbl_Products[],2,FALSE)</f>
        <v>Product_32</v>
      </c>
      <c r="H2170" t="str">
        <f>VLOOKUP(tbl_Sales[[#This Row],[Product_ID]],tbl_Products[],3,0)</f>
        <v>Home Goods</v>
      </c>
      <c r="I2170">
        <v>3</v>
      </c>
      <c r="J2170" s="10">
        <f>VLOOKUP(tbl_Sales[[#This Row],[Product_ID]],tbl_Products[],4,0)</f>
        <v>24.03</v>
      </c>
      <c r="K2170" s="6">
        <v>87.5</v>
      </c>
      <c r="L2170" s="6">
        <f>tbl_Sales[[#This Row],[Price_per_Unit]]*tbl_Sales[[#This Row],[Quantity]]</f>
        <v>262.5</v>
      </c>
      <c r="M2170" s="6">
        <f>tbl_Sales[[#This Row],[Cost_per_Unit]]*tbl_Sales[[#This Row],[Quantity]]</f>
        <v>72.09</v>
      </c>
      <c r="N2170" s="6">
        <f>tbl_Sales[[#This Row],[Sales]]-tbl_Sales[[#This Row],[Total_Cost]]</f>
        <v>190.41</v>
      </c>
    </row>
    <row r="2171" spans="1:14">
      <c r="A2171" t="s">
        <v>2175</v>
      </c>
      <c r="B2171" s="4">
        <v>45117</v>
      </c>
      <c r="C2171" t="s">
        <v>7054</v>
      </c>
      <c r="D2171" t="str">
        <f>VLOOKUP(Sales_Data!$C2171,tbl_Customers[],2,FALSE)</f>
        <v>Customer_1299</v>
      </c>
      <c r="E2171" t="str">
        <f>VLOOKUP(tbl_Sales[[#This Row],[Customer_ID]],tbl_Customers[],5,0)</f>
        <v>West</v>
      </c>
      <c r="F2171" t="s">
        <v>8538</v>
      </c>
      <c r="G2171" t="str">
        <f>VLOOKUP(Sales_Data!$F2171,tbl_Products[],2,FALSE)</f>
        <v>Product_44</v>
      </c>
      <c r="H2171" t="str">
        <f>VLOOKUP(tbl_Sales[[#This Row],[Product_ID]],tbl_Products[],3,0)</f>
        <v>Electronics</v>
      </c>
      <c r="I2171">
        <v>7</v>
      </c>
      <c r="J2171" s="10">
        <f>VLOOKUP(tbl_Sales[[#This Row],[Product_ID]],tbl_Products[],4,0)</f>
        <v>39.729999999999997</v>
      </c>
      <c r="K2171" s="6">
        <v>52.24</v>
      </c>
      <c r="L2171" s="6">
        <f>tbl_Sales[[#This Row],[Price_per_Unit]]*tbl_Sales[[#This Row],[Quantity]]</f>
        <v>365.68</v>
      </c>
      <c r="M2171" s="6">
        <f>tbl_Sales[[#This Row],[Cost_per_Unit]]*tbl_Sales[[#This Row],[Quantity]]</f>
        <v>278.10999999999996</v>
      </c>
      <c r="N2171" s="6">
        <f>tbl_Sales[[#This Row],[Sales]]-tbl_Sales[[#This Row],[Total_Cost]]</f>
        <v>87.57000000000005</v>
      </c>
    </row>
    <row r="2172" spans="1:14">
      <c r="A2172" t="s">
        <v>2176</v>
      </c>
      <c r="B2172" s="4">
        <v>45154</v>
      </c>
      <c r="C2172" t="s">
        <v>8174</v>
      </c>
      <c r="D2172" t="str">
        <f>VLOOKUP(Sales_Data!$C2172,tbl_Customers[],2,FALSE)</f>
        <v>Customer_417</v>
      </c>
      <c r="E2172" t="str">
        <f>VLOOKUP(tbl_Sales[[#This Row],[Customer_ID]],tbl_Customers[],5,0)</f>
        <v>East</v>
      </c>
      <c r="F2172" t="s">
        <v>8531</v>
      </c>
      <c r="G2172" t="str">
        <f>VLOOKUP(Sales_Data!$F2172,tbl_Products[],2,FALSE)</f>
        <v>Product_36</v>
      </c>
      <c r="H2172" t="str">
        <f>VLOOKUP(tbl_Sales[[#This Row],[Product_ID]],tbl_Products[],3,0)</f>
        <v>Home Goods</v>
      </c>
      <c r="I2172">
        <v>3</v>
      </c>
      <c r="J2172" s="10">
        <f>VLOOKUP(tbl_Sales[[#This Row],[Product_ID]],tbl_Products[],4,0)</f>
        <v>32.54</v>
      </c>
      <c r="K2172" s="6">
        <v>10.6</v>
      </c>
      <c r="L2172" s="6">
        <f>tbl_Sales[[#This Row],[Price_per_Unit]]*tbl_Sales[[#This Row],[Quantity]]</f>
        <v>31.799999999999997</v>
      </c>
      <c r="M2172" s="6">
        <f>tbl_Sales[[#This Row],[Cost_per_Unit]]*tbl_Sales[[#This Row],[Quantity]]</f>
        <v>97.62</v>
      </c>
      <c r="N2172" s="6">
        <f>tbl_Sales[[#This Row],[Sales]]-tbl_Sales[[#This Row],[Total_Cost]]</f>
        <v>-65.820000000000007</v>
      </c>
    </row>
    <row r="2173" spans="1:14">
      <c r="A2173" t="s">
        <v>2177</v>
      </c>
      <c r="B2173" s="4">
        <v>44966</v>
      </c>
      <c r="C2173" t="s">
        <v>7846</v>
      </c>
      <c r="D2173" t="str">
        <f>VLOOKUP(Sales_Data!$C2173,tbl_Customers[],2,FALSE)</f>
        <v>Customer_845</v>
      </c>
      <c r="E2173" t="str">
        <f>VLOOKUP(tbl_Sales[[#This Row],[Customer_ID]],tbl_Customers[],5,0)</f>
        <v>East</v>
      </c>
      <c r="F2173" t="s">
        <v>8543</v>
      </c>
      <c r="G2173" t="str">
        <f>VLOOKUP(Sales_Data!$F2173,tbl_Products[],2,FALSE)</f>
        <v>Product_72</v>
      </c>
      <c r="H2173" t="str">
        <f>VLOOKUP(tbl_Sales[[#This Row],[Product_ID]],tbl_Products[],3,0)</f>
        <v>Toys</v>
      </c>
      <c r="I2173">
        <v>6</v>
      </c>
      <c r="J2173" s="10">
        <f>VLOOKUP(tbl_Sales[[#This Row],[Product_ID]],tbl_Products[],4,0)</f>
        <v>23.2</v>
      </c>
      <c r="K2173" s="6">
        <v>29.86</v>
      </c>
      <c r="L2173" s="6">
        <f>tbl_Sales[[#This Row],[Price_per_Unit]]*tbl_Sales[[#This Row],[Quantity]]</f>
        <v>179.16</v>
      </c>
      <c r="M2173" s="6">
        <f>tbl_Sales[[#This Row],[Cost_per_Unit]]*tbl_Sales[[#This Row],[Quantity]]</f>
        <v>139.19999999999999</v>
      </c>
      <c r="N2173" s="6">
        <f>tbl_Sales[[#This Row],[Sales]]-tbl_Sales[[#This Row],[Total_Cost]]</f>
        <v>39.960000000000008</v>
      </c>
    </row>
    <row r="2174" spans="1:14">
      <c r="A2174" t="s">
        <v>2178</v>
      </c>
      <c r="B2174" s="4">
        <v>45220</v>
      </c>
      <c r="C2174" t="s">
        <v>7647</v>
      </c>
      <c r="D2174" t="str">
        <f>VLOOKUP(Sales_Data!$C2174,tbl_Customers[],2,FALSE)</f>
        <v>Customer_547</v>
      </c>
      <c r="E2174" t="str">
        <f>VLOOKUP(tbl_Sales[[#This Row],[Customer_ID]],tbl_Customers[],5,0)</f>
        <v>North</v>
      </c>
      <c r="F2174" t="s">
        <v>8501</v>
      </c>
      <c r="G2174" t="str">
        <f>VLOOKUP(Sales_Data!$F2174,tbl_Products[],2,FALSE)</f>
        <v>Product_65</v>
      </c>
      <c r="H2174" t="str">
        <f>VLOOKUP(tbl_Sales[[#This Row],[Product_ID]],tbl_Products[],3,0)</f>
        <v>Health</v>
      </c>
      <c r="I2174">
        <v>6</v>
      </c>
      <c r="J2174" s="10">
        <f>VLOOKUP(tbl_Sales[[#This Row],[Product_ID]],tbl_Products[],4,0)</f>
        <v>37.880000000000003</v>
      </c>
      <c r="K2174" s="6">
        <v>13.63</v>
      </c>
      <c r="L2174" s="6">
        <f>tbl_Sales[[#This Row],[Price_per_Unit]]*tbl_Sales[[#This Row],[Quantity]]</f>
        <v>81.78</v>
      </c>
      <c r="M2174" s="6">
        <f>tbl_Sales[[#This Row],[Cost_per_Unit]]*tbl_Sales[[#This Row],[Quantity]]</f>
        <v>227.28000000000003</v>
      </c>
      <c r="N2174" s="6">
        <f>tbl_Sales[[#This Row],[Sales]]-tbl_Sales[[#This Row],[Total_Cost]]</f>
        <v>-145.50000000000003</v>
      </c>
    </row>
    <row r="2175" spans="1:14">
      <c r="A2175" t="s">
        <v>2179</v>
      </c>
      <c r="B2175" s="4">
        <v>44997</v>
      </c>
      <c r="C2175" t="s">
        <v>7591</v>
      </c>
      <c r="D2175" t="str">
        <f>VLOOKUP(Sales_Data!$C2175,tbl_Customers[],2,FALSE)</f>
        <v>Customer_588</v>
      </c>
      <c r="E2175" t="str">
        <f>VLOOKUP(tbl_Sales[[#This Row],[Customer_ID]],tbl_Customers[],5,0)</f>
        <v>South</v>
      </c>
      <c r="F2175" t="s">
        <v>8536</v>
      </c>
      <c r="G2175" t="str">
        <f>VLOOKUP(Sales_Data!$F2175,tbl_Products[],2,FALSE)</f>
        <v>Product_40</v>
      </c>
      <c r="H2175" t="str">
        <f>VLOOKUP(tbl_Sales[[#This Row],[Product_ID]],tbl_Products[],3,0)</f>
        <v>Health</v>
      </c>
      <c r="I2175">
        <v>2</v>
      </c>
      <c r="J2175" s="10">
        <f>VLOOKUP(tbl_Sales[[#This Row],[Product_ID]],tbl_Products[],4,0)</f>
        <v>30.96</v>
      </c>
      <c r="K2175" s="6">
        <v>23.2</v>
      </c>
      <c r="L2175" s="6">
        <f>tbl_Sales[[#This Row],[Price_per_Unit]]*tbl_Sales[[#This Row],[Quantity]]</f>
        <v>46.4</v>
      </c>
      <c r="M2175" s="6">
        <f>tbl_Sales[[#This Row],[Cost_per_Unit]]*tbl_Sales[[#This Row],[Quantity]]</f>
        <v>61.92</v>
      </c>
      <c r="N2175" s="6">
        <f>tbl_Sales[[#This Row],[Sales]]-tbl_Sales[[#This Row],[Total_Cost]]</f>
        <v>-15.520000000000003</v>
      </c>
    </row>
    <row r="2176" spans="1:14">
      <c r="A2176" t="s">
        <v>2180</v>
      </c>
      <c r="B2176" s="4">
        <v>45198</v>
      </c>
      <c r="C2176" t="s">
        <v>7019</v>
      </c>
      <c r="D2176" t="str">
        <f>VLOOKUP(Sales_Data!$C2176,tbl_Customers[],2,FALSE)</f>
        <v>Customer_1324</v>
      </c>
      <c r="E2176" t="str">
        <f>VLOOKUP(tbl_Sales[[#This Row],[Customer_ID]],tbl_Customers[],5,0)</f>
        <v>South</v>
      </c>
      <c r="F2176" t="s">
        <v>8559</v>
      </c>
      <c r="G2176" t="str">
        <f>VLOOKUP(Sales_Data!$F2176,tbl_Products[],2,FALSE)</f>
        <v>Product_57</v>
      </c>
      <c r="H2176" t="str">
        <f>VLOOKUP(tbl_Sales[[#This Row],[Product_ID]],tbl_Products[],3,0)</f>
        <v>Toys</v>
      </c>
      <c r="I2176">
        <v>3</v>
      </c>
      <c r="J2176" s="10">
        <f>VLOOKUP(tbl_Sales[[#This Row],[Product_ID]],tbl_Products[],4,0)</f>
        <v>31.85</v>
      </c>
      <c r="K2176" s="6">
        <v>56.2</v>
      </c>
      <c r="L2176" s="6">
        <f>tbl_Sales[[#This Row],[Price_per_Unit]]*tbl_Sales[[#This Row],[Quantity]]</f>
        <v>168.60000000000002</v>
      </c>
      <c r="M2176" s="6">
        <f>tbl_Sales[[#This Row],[Cost_per_Unit]]*tbl_Sales[[#This Row],[Quantity]]</f>
        <v>95.550000000000011</v>
      </c>
      <c r="N2176" s="6">
        <f>tbl_Sales[[#This Row],[Sales]]-tbl_Sales[[#This Row],[Total_Cost]]</f>
        <v>73.050000000000011</v>
      </c>
    </row>
    <row r="2177" spans="1:14">
      <c r="A2177" t="s">
        <v>2181</v>
      </c>
      <c r="B2177" s="4">
        <v>45114</v>
      </c>
      <c r="C2177" t="s">
        <v>8075</v>
      </c>
      <c r="D2177" t="str">
        <f>VLOOKUP(Sales_Data!$C2177,tbl_Customers[],2,FALSE)</f>
        <v>Customer_329</v>
      </c>
      <c r="E2177" t="str">
        <f>VLOOKUP(tbl_Sales[[#This Row],[Customer_ID]],tbl_Customers[],5,0)</f>
        <v>North</v>
      </c>
      <c r="F2177" t="s">
        <v>8494</v>
      </c>
      <c r="G2177" t="str">
        <f>VLOOKUP(Sales_Data!$F2177,tbl_Products[],2,FALSE)</f>
        <v>Product_15</v>
      </c>
      <c r="H2177" t="str">
        <f>VLOOKUP(tbl_Sales[[#This Row],[Product_ID]],tbl_Products[],3,0)</f>
        <v>Apparel</v>
      </c>
      <c r="I2177">
        <v>8</v>
      </c>
      <c r="J2177" s="10">
        <f>VLOOKUP(tbl_Sales[[#This Row],[Product_ID]],tbl_Products[],4,0)</f>
        <v>22.93</v>
      </c>
      <c r="K2177" s="6">
        <v>12.27</v>
      </c>
      <c r="L2177" s="6">
        <f>tbl_Sales[[#This Row],[Price_per_Unit]]*tbl_Sales[[#This Row],[Quantity]]</f>
        <v>98.16</v>
      </c>
      <c r="M2177" s="6">
        <f>tbl_Sales[[#This Row],[Cost_per_Unit]]*tbl_Sales[[#This Row],[Quantity]]</f>
        <v>183.44</v>
      </c>
      <c r="N2177" s="6">
        <f>tbl_Sales[[#This Row],[Sales]]-tbl_Sales[[#This Row],[Total_Cost]]</f>
        <v>-85.28</v>
      </c>
    </row>
    <row r="2178" spans="1:14">
      <c r="A2178" t="s">
        <v>2182</v>
      </c>
      <c r="B2178" s="4">
        <v>45130</v>
      </c>
      <c r="C2178" t="s">
        <v>8175</v>
      </c>
      <c r="D2178" t="str">
        <f>VLOOKUP(Sales_Data!$C2178,tbl_Customers[],2,FALSE)</f>
        <v>Customer_526</v>
      </c>
      <c r="E2178" t="str">
        <f>VLOOKUP(tbl_Sales[[#This Row],[Customer_ID]],tbl_Customers[],5,0)</f>
        <v>East</v>
      </c>
      <c r="F2178" t="s">
        <v>8558</v>
      </c>
      <c r="G2178" t="str">
        <f>VLOOKUP(Sales_Data!$F2178,tbl_Products[],2,FALSE)</f>
        <v>Product_24</v>
      </c>
      <c r="H2178" t="str">
        <f>VLOOKUP(tbl_Sales[[#This Row],[Product_ID]],tbl_Products[],3,0)</f>
        <v>Apparel</v>
      </c>
      <c r="I2178">
        <v>8</v>
      </c>
      <c r="J2178" s="10">
        <f>VLOOKUP(tbl_Sales[[#This Row],[Product_ID]],tbl_Products[],4,0)</f>
        <v>47.62</v>
      </c>
      <c r="K2178" s="6">
        <v>73.290000000000006</v>
      </c>
      <c r="L2178" s="6">
        <f>tbl_Sales[[#This Row],[Price_per_Unit]]*tbl_Sales[[#This Row],[Quantity]]</f>
        <v>586.32000000000005</v>
      </c>
      <c r="M2178" s="6">
        <f>tbl_Sales[[#This Row],[Cost_per_Unit]]*tbl_Sales[[#This Row],[Quantity]]</f>
        <v>380.96</v>
      </c>
      <c r="N2178" s="6">
        <f>tbl_Sales[[#This Row],[Sales]]-tbl_Sales[[#This Row],[Total_Cost]]</f>
        <v>205.36000000000007</v>
      </c>
    </row>
    <row r="2179" spans="1:14">
      <c r="A2179" t="s">
        <v>2183</v>
      </c>
      <c r="B2179" s="4">
        <v>45087</v>
      </c>
      <c r="C2179" t="s">
        <v>8176</v>
      </c>
      <c r="D2179" t="str">
        <f>VLOOKUP(Sales_Data!$C2179,tbl_Customers[],2,FALSE)</f>
        <v>Customer_1407</v>
      </c>
      <c r="E2179" t="str">
        <f>VLOOKUP(tbl_Sales[[#This Row],[Customer_ID]],tbl_Customers[],5,0)</f>
        <v>South</v>
      </c>
      <c r="F2179" t="s">
        <v>8508</v>
      </c>
      <c r="G2179" t="str">
        <f>VLOOKUP(Sales_Data!$F2179,tbl_Products[],2,FALSE)</f>
        <v>Product_63</v>
      </c>
      <c r="H2179" t="str">
        <f>VLOOKUP(tbl_Sales[[#This Row],[Product_ID]],tbl_Products[],3,0)</f>
        <v>Electronics</v>
      </c>
      <c r="I2179">
        <v>8</v>
      </c>
      <c r="J2179" s="10">
        <f>VLOOKUP(tbl_Sales[[#This Row],[Product_ID]],tbl_Products[],4,0)</f>
        <v>40</v>
      </c>
      <c r="K2179" s="6">
        <v>58.83</v>
      </c>
      <c r="L2179" s="6">
        <f>tbl_Sales[[#This Row],[Price_per_Unit]]*tbl_Sales[[#This Row],[Quantity]]</f>
        <v>470.64</v>
      </c>
      <c r="M2179" s="6">
        <f>tbl_Sales[[#This Row],[Cost_per_Unit]]*tbl_Sales[[#This Row],[Quantity]]</f>
        <v>320</v>
      </c>
      <c r="N2179" s="6">
        <f>tbl_Sales[[#This Row],[Sales]]-tbl_Sales[[#This Row],[Total_Cost]]</f>
        <v>150.63999999999999</v>
      </c>
    </row>
    <row r="2180" spans="1:14">
      <c r="A2180" t="s">
        <v>2184</v>
      </c>
      <c r="B2180" s="4">
        <v>45259</v>
      </c>
      <c r="C2180" t="s">
        <v>7106</v>
      </c>
      <c r="D2180" t="str">
        <f>VLOOKUP(Sales_Data!$C2180,tbl_Customers[],2,FALSE)</f>
        <v>Customer_1232</v>
      </c>
      <c r="E2180" t="str">
        <f>VLOOKUP(tbl_Sales[[#This Row],[Customer_ID]],tbl_Customers[],5,0)</f>
        <v>North</v>
      </c>
      <c r="F2180" t="s">
        <v>8548</v>
      </c>
      <c r="G2180" t="str">
        <f>VLOOKUP(Sales_Data!$F2180,tbl_Products[],2,FALSE)</f>
        <v>Product_1</v>
      </c>
      <c r="H2180" t="str">
        <f>VLOOKUP(tbl_Sales[[#This Row],[Product_ID]],tbl_Products[],3,0)</f>
        <v>Apparel</v>
      </c>
      <c r="I2180">
        <v>5</v>
      </c>
      <c r="J2180" s="10">
        <f>VLOOKUP(tbl_Sales[[#This Row],[Product_ID]],tbl_Products[],4,0)</f>
        <v>21.45</v>
      </c>
      <c r="K2180" s="6">
        <v>78.739999999999995</v>
      </c>
      <c r="L2180" s="6">
        <f>tbl_Sales[[#This Row],[Price_per_Unit]]*tbl_Sales[[#This Row],[Quantity]]</f>
        <v>393.7</v>
      </c>
      <c r="M2180" s="6">
        <f>tbl_Sales[[#This Row],[Cost_per_Unit]]*tbl_Sales[[#This Row],[Quantity]]</f>
        <v>107.25</v>
      </c>
      <c r="N2180" s="6">
        <f>tbl_Sales[[#This Row],[Sales]]-tbl_Sales[[#This Row],[Total_Cost]]</f>
        <v>286.45</v>
      </c>
    </row>
    <row r="2181" spans="1:14">
      <c r="A2181" t="s">
        <v>2185</v>
      </c>
      <c r="B2181" s="4">
        <v>45069</v>
      </c>
      <c r="C2181" t="s">
        <v>7440</v>
      </c>
      <c r="D2181" t="str">
        <f>VLOOKUP(Sales_Data!$C2181,tbl_Customers[],2,FALSE)</f>
        <v>Customer_484</v>
      </c>
      <c r="E2181" t="str">
        <f>VLOOKUP(tbl_Sales[[#This Row],[Customer_ID]],tbl_Customers[],5,0)</f>
        <v>North</v>
      </c>
      <c r="F2181" t="s">
        <v>8560</v>
      </c>
      <c r="G2181" t="str">
        <f>VLOOKUP(Sales_Data!$F2181,tbl_Products[],2,FALSE)</f>
        <v>Product_41</v>
      </c>
      <c r="H2181" t="str">
        <f>VLOOKUP(tbl_Sales[[#This Row],[Product_ID]],tbl_Products[],3,0)</f>
        <v>Home Goods</v>
      </c>
      <c r="I2181">
        <v>3</v>
      </c>
      <c r="J2181" s="10">
        <f>VLOOKUP(tbl_Sales[[#This Row],[Product_ID]],tbl_Products[],4,0)</f>
        <v>31.5</v>
      </c>
      <c r="K2181" s="6">
        <v>70.33</v>
      </c>
      <c r="L2181" s="6">
        <f>tbl_Sales[[#This Row],[Price_per_Unit]]*tbl_Sales[[#This Row],[Quantity]]</f>
        <v>210.99</v>
      </c>
      <c r="M2181" s="6">
        <f>tbl_Sales[[#This Row],[Cost_per_Unit]]*tbl_Sales[[#This Row],[Quantity]]</f>
        <v>94.5</v>
      </c>
      <c r="N2181" s="6">
        <f>tbl_Sales[[#This Row],[Sales]]-tbl_Sales[[#This Row],[Total_Cost]]</f>
        <v>116.49000000000001</v>
      </c>
    </row>
    <row r="2182" spans="1:14">
      <c r="A2182" t="s">
        <v>2186</v>
      </c>
      <c r="B2182" s="4">
        <v>45054</v>
      </c>
      <c r="C2182" t="s">
        <v>7452</v>
      </c>
      <c r="D2182" t="str">
        <f>VLOOKUP(Sales_Data!$C2182,tbl_Customers[],2,FALSE)</f>
        <v>Customer_832</v>
      </c>
      <c r="E2182" t="str">
        <f>VLOOKUP(tbl_Sales[[#This Row],[Customer_ID]],tbl_Customers[],5,0)</f>
        <v>South</v>
      </c>
      <c r="F2182" t="s">
        <v>8561</v>
      </c>
      <c r="G2182" t="str">
        <f>VLOOKUP(Sales_Data!$F2182,tbl_Products[],2,FALSE)</f>
        <v>Product_66</v>
      </c>
      <c r="H2182" t="str">
        <f>VLOOKUP(tbl_Sales[[#This Row],[Product_ID]],tbl_Products[],3,0)</f>
        <v>Health</v>
      </c>
      <c r="I2182">
        <v>4</v>
      </c>
      <c r="J2182" s="10">
        <f>VLOOKUP(tbl_Sales[[#This Row],[Product_ID]],tbl_Products[],4,0)</f>
        <v>1.38</v>
      </c>
      <c r="K2182" s="6">
        <v>41.46</v>
      </c>
      <c r="L2182" s="6">
        <f>tbl_Sales[[#This Row],[Price_per_Unit]]*tbl_Sales[[#This Row],[Quantity]]</f>
        <v>165.84</v>
      </c>
      <c r="M2182" s="6">
        <f>tbl_Sales[[#This Row],[Cost_per_Unit]]*tbl_Sales[[#This Row],[Quantity]]</f>
        <v>5.52</v>
      </c>
      <c r="N2182" s="6">
        <f>tbl_Sales[[#This Row],[Sales]]-tbl_Sales[[#This Row],[Total_Cost]]</f>
        <v>160.32</v>
      </c>
    </row>
    <row r="2183" spans="1:14">
      <c r="A2183" t="s">
        <v>2187</v>
      </c>
      <c r="B2183" s="4">
        <v>44985</v>
      </c>
      <c r="C2183" t="s">
        <v>7426</v>
      </c>
      <c r="D2183" t="str">
        <f>VLOOKUP(Sales_Data!$C2183,tbl_Customers[],2,FALSE)</f>
        <v>Customer_489</v>
      </c>
      <c r="E2183" t="str">
        <f>VLOOKUP(tbl_Sales[[#This Row],[Customer_ID]],tbl_Customers[],5,0)</f>
        <v>North</v>
      </c>
      <c r="F2183" t="s">
        <v>8493</v>
      </c>
      <c r="G2183" t="str">
        <f>VLOOKUP(Sales_Data!$F2183,tbl_Products[],2,FALSE)</f>
        <v>Product_61</v>
      </c>
      <c r="H2183" t="str">
        <f>VLOOKUP(tbl_Sales[[#This Row],[Product_ID]],tbl_Products[],3,0)</f>
        <v>Health</v>
      </c>
      <c r="I2183">
        <v>3</v>
      </c>
      <c r="J2183" s="10">
        <f>VLOOKUP(tbl_Sales[[#This Row],[Product_ID]],tbl_Products[],4,0)</f>
        <v>47.78</v>
      </c>
      <c r="K2183" s="6">
        <v>27.16</v>
      </c>
      <c r="L2183" s="6">
        <f>tbl_Sales[[#This Row],[Price_per_Unit]]*tbl_Sales[[#This Row],[Quantity]]</f>
        <v>81.48</v>
      </c>
      <c r="M2183" s="6">
        <f>tbl_Sales[[#This Row],[Cost_per_Unit]]*tbl_Sales[[#This Row],[Quantity]]</f>
        <v>143.34</v>
      </c>
      <c r="N2183" s="6">
        <f>tbl_Sales[[#This Row],[Sales]]-tbl_Sales[[#This Row],[Total_Cost]]</f>
        <v>-61.86</v>
      </c>
    </row>
    <row r="2184" spans="1:14">
      <c r="A2184" t="s">
        <v>2188</v>
      </c>
      <c r="B2184" s="4">
        <v>44940</v>
      </c>
      <c r="C2184" t="s">
        <v>7914</v>
      </c>
      <c r="D2184" t="str">
        <f>VLOOKUP(Sales_Data!$C2184,tbl_Customers[],2,FALSE)</f>
        <v>Customer_233</v>
      </c>
      <c r="E2184" t="str">
        <f>VLOOKUP(tbl_Sales[[#This Row],[Customer_ID]],tbl_Customers[],5,0)</f>
        <v>West</v>
      </c>
      <c r="F2184" t="s">
        <v>8521</v>
      </c>
      <c r="G2184" t="str">
        <f>VLOOKUP(Sales_Data!$F2184,tbl_Products[],2,FALSE)</f>
        <v>Product_64</v>
      </c>
      <c r="H2184" t="str">
        <f>VLOOKUP(tbl_Sales[[#This Row],[Product_ID]],tbl_Products[],3,0)</f>
        <v>Home Goods</v>
      </c>
      <c r="I2184">
        <v>3</v>
      </c>
      <c r="J2184" s="10">
        <f>VLOOKUP(tbl_Sales[[#This Row],[Product_ID]],tbl_Products[],4,0)</f>
        <v>16.21</v>
      </c>
      <c r="K2184" s="6">
        <v>13.63</v>
      </c>
      <c r="L2184" s="6">
        <f>tbl_Sales[[#This Row],[Price_per_Unit]]*tbl_Sales[[#This Row],[Quantity]]</f>
        <v>40.89</v>
      </c>
      <c r="M2184" s="6">
        <f>tbl_Sales[[#This Row],[Cost_per_Unit]]*tbl_Sales[[#This Row],[Quantity]]</f>
        <v>48.63</v>
      </c>
      <c r="N2184" s="6">
        <f>tbl_Sales[[#This Row],[Sales]]-tbl_Sales[[#This Row],[Total_Cost]]</f>
        <v>-7.740000000000002</v>
      </c>
    </row>
    <row r="2185" spans="1:14">
      <c r="A2185" t="s">
        <v>2189</v>
      </c>
      <c r="B2185" s="4">
        <v>45022</v>
      </c>
      <c r="C2185" t="s">
        <v>7072</v>
      </c>
      <c r="D2185" t="str">
        <f>VLOOKUP(Sales_Data!$C2185,tbl_Customers[],2,FALSE)</f>
        <v>Customer_308</v>
      </c>
      <c r="E2185" t="str">
        <f>VLOOKUP(tbl_Sales[[#This Row],[Customer_ID]],tbl_Customers[],5,0)</f>
        <v>South</v>
      </c>
      <c r="F2185" t="s">
        <v>8544</v>
      </c>
      <c r="G2185" t="str">
        <f>VLOOKUP(Sales_Data!$F2185,tbl_Products[],2,FALSE)</f>
        <v>Product_21</v>
      </c>
      <c r="H2185" t="str">
        <f>VLOOKUP(tbl_Sales[[#This Row],[Product_ID]],tbl_Products[],3,0)</f>
        <v>Toys</v>
      </c>
      <c r="I2185">
        <v>9</v>
      </c>
      <c r="J2185" s="10">
        <f>VLOOKUP(tbl_Sales[[#This Row],[Product_ID]],tbl_Products[],4,0)</f>
        <v>3.13</v>
      </c>
      <c r="K2185" s="6">
        <v>13.47</v>
      </c>
      <c r="L2185" s="6">
        <f>tbl_Sales[[#This Row],[Price_per_Unit]]*tbl_Sales[[#This Row],[Quantity]]</f>
        <v>121.23</v>
      </c>
      <c r="M2185" s="6">
        <f>tbl_Sales[[#This Row],[Cost_per_Unit]]*tbl_Sales[[#This Row],[Quantity]]</f>
        <v>28.169999999999998</v>
      </c>
      <c r="N2185" s="6">
        <f>tbl_Sales[[#This Row],[Sales]]-tbl_Sales[[#This Row],[Total_Cost]]</f>
        <v>93.06</v>
      </c>
    </row>
    <row r="2186" spans="1:14">
      <c r="A2186" t="s">
        <v>2190</v>
      </c>
      <c r="B2186" s="4">
        <v>45182</v>
      </c>
      <c r="C2186" t="s">
        <v>7823</v>
      </c>
      <c r="D2186" t="str">
        <f>VLOOKUP(Sales_Data!$C2186,tbl_Customers[],2,FALSE)</f>
        <v>Customer_394</v>
      </c>
      <c r="E2186" t="str">
        <f>VLOOKUP(tbl_Sales[[#This Row],[Customer_ID]],tbl_Customers[],5,0)</f>
        <v>West</v>
      </c>
      <c r="F2186" t="s">
        <v>8532</v>
      </c>
      <c r="G2186" t="str">
        <f>VLOOKUP(Sales_Data!$F2186,tbl_Products[],2,FALSE)</f>
        <v>Product_23</v>
      </c>
      <c r="H2186" t="str">
        <f>VLOOKUP(tbl_Sales[[#This Row],[Product_ID]],tbl_Products[],3,0)</f>
        <v>Apparel</v>
      </c>
      <c r="I2186">
        <v>7</v>
      </c>
      <c r="J2186" s="10">
        <f>VLOOKUP(tbl_Sales[[#This Row],[Product_ID]],tbl_Products[],4,0)</f>
        <v>2.85</v>
      </c>
      <c r="K2186" s="6">
        <v>8.74</v>
      </c>
      <c r="L2186" s="6">
        <f>tbl_Sales[[#This Row],[Price_per_Unit]]*tbl_Sales[[#This Row],[Quantity]]</f>
        <v>61.18</v>
      </c>
      <c r="M2186" s="6">
        <f>tbl_Sales[[#This Row],[Cost_per_Unit]]*tbl_Sales[[#This Row],[Quantity]]</f>
        <v>19.95</v>
      </c>
      <c r="N2186" s="6">
        <f>tbl_Sales[[#This Row],[Sales]]-tbl_Sales[[#This Row],[Total_Cost]]</f>
        <v>41.230000000000004</v>
      </c>
    </row>
    <row r="2187" spans="1:14">
      <c r="A2187" t="s">
        <v>2191</v>
      </c>
      <c r="B2187" s="4">
        <v>45192</v>
      </c>
      <c r="C2187" t="s">
        <v>8177</v>
      </c>
      <c r="D2187" t="str">
        <f>VLOOKUP(Sales_Data!$C2187,tbl_Customers[],2,FALSE)</f>
        <v>Customer_57</v>
      </c>
      <c r="E2187" t="str">
        <f>VLOOKUP(tbl_Sales[[#This Row],[Customer_ID]],tbl_Customers[],5,0)</f>
        <v>East</v>
      </c>
      <c r="F2187" t="s">
        <v>8545</v>
      </c>
      <c r="G2187" t="str">
        <f>VLOOKUP(Sales_Data!$F2187,tbl_Products[],2,FALSE)</f>
        <v>Product_9</v>
      </c>
      <c r="H2187" t="str">
        <f>VLOOKUP(tbl_Sales[[#This Row],[Product_ID]],tbl_Products[],3,0)</f>
        <v>Apparel</v>
      </c>
      <c r="I2187">
        <v>2</v>
      </c>
      <c r="J2187" s="10">
        <f>VLOOKUP(tbl_Sales[[#This Row],[Product_ID]],tbl_Products[],4,0)</f>
        <v>14.27</v>
      </c>
      <c r="K2187" s="6">
        <v>16.48</v>
      </c>
      <c r="L2187" s="6">
        <f>tbl_Sales[[#This Row],[Price_per_Unit]]*tbl_Sales[[#This Row],[Quantity]]</f>
        <v>32.96</v>
      </c>
      <c r="M2187" s="6">
        <f>tbl_Sales[[#This Row],[Cost_per_Unit]]*tbl_Sales[[#This Row],[Quantity]]</f>
        <v>28.54</v>
      </c>
      <c r="N2187" s="6">
        <f>tbl_Sales[[#This Row],[Sales]]-tbl_Sales[[#This Row],[Total_Cost]]</f>
        <v>4.4200000000000017</v>
      </c>
    </row>
    <row r="2188" spans="1:14">
      <c r="A2188" t="s">
        <v>2192</v>
      </c>
      <c r="B2188" s="4">
        <v>45125</v>
      </c>
      <c r="C2188" t="s">
        <v>7559</v>
      </c>
      <c r="D2188" t="str">
        <f>VLOOKUP(Sales_Data!$C2188,tbl_Customers[],2,FALSE)</f>
        <v>Customer_503</v>
      </c>
      <c r="E2188" t="str">
        <f>VLOOKUP(tbl_Sales[[#This Row],[Customer_ID]],tbl_Customers[],5,0)</f>
        <v>South</v>
      </c>
      <c r="F2188" t="s">
        <v>8525</v>
      </c>
      <c r="G2188" t="str">
        <f>VLOOKUP(Sales_Data!$F2188,tbl_Products[],2,FALSE)</f>
        <v>Product_56</v>
      </c>
      <c r="H2188" t="str">
        <f>VLOOKUP(tbl_Sales[[#This Row],[Product_ID]],tbl_Products[],3,0)</f>
        <v>Apparel</v>
      </c>
      <c r="I2188">
        <v>3</v>
      </c>
      <c r="J2188" s="10">
        <f>VLOOKUP(tbl_Sales[[#This Row],[Product_ID]],tbl_Products[],4,0)</f>
        <v>3.21</v>
      </c>
      <c r="K2188" s="6">
        <v>58.13</v>
      </c>
      <c r="L2188" s="6">
        <f>tbl_Sales[[#This Row],[Price_per_Unit]]*tbl_Sales[[#This Row],[Quantity]]</f>
        <v>174.39000000000001</v>
      </c>
      <c r="M2188" s="6">
        <f>tbl_Sales[[#This Row],[Cost_per_Unit]]*tbl_Sales[[#This Row],[Quantity]]</f>
        <v>9.629999999999999</v>
      </c>
      <c r="N2188" s="6">
        <f>tbl_Sales[[#This Row],[Sales]]-tbl_Sales[[#This Row],[Total_Cost]]</f>
        <v>164.76000000000002</v>
      </c>
    </row>
    <row r="2189" spans="1:14">
      <c r="A2189" t="s">
        <v>2193</v>
      </c>
      <c r="B2189" s="4">
        <v>45214</v>
      </c>
      <c r="C2189" t="s">
        <v>7301</v>
      </c>
      <c r="D2189" t="str">
        <f>VLOOKUP(Sales_Data!$C2189,tbl_Customers[],2,FALSE)</f>
        <v>Customer_636</v>
      </c>
      <c r="E2189" t="str">
        <f>VLOOKUP(tbl_Sales[[#This Row],[Customer_ID]],tbl_Customers[],5,0)</f>
        <v>South</v>
      </c>
      <c r="F2189" t="s">
        <v>8505</v>
      </c>
      <c r="G2189" t="str">
        <f>VLOOKUP(Sales_Data!$F2189,tbl_Products[],2,FALSE)</f>
        <v>Product_39</v>
      </c>
      <c r="H2189" t="str">
        <f>VLOOKUP(tbl_Sales[[#This Row],[Product_ID]],tbl_Products[],3,0)</f>
        <v>Toys</v>
      </c>
      <c r="I2189">
        <v>1</v>
      </c>
      <c r="J2189" s="10">
        <f>VLOOKUP(tbl_Sales[[#This Row],[Product_ID]],tbl_Products[],4,0)</f>
        <v>32.950000000000003</v>
      </c>
      <c r="K2189" s="6">
        <v>71.930000000000007</v>
      </c>
      <c r="L2189" s="6">
        <f>tbl_Sales[[#This Row],[Price_per_Unit]]*tbl_Sales[[#This Row],[Quantity]]</f>
        <v>71.930000000000007</v>
      </c>
      <c r="M2189" s="6">
        <f>tbl_Sales[[#This Row],[Cost_per_Unit]]*tbl_Sales[[#This Row],[Quantity]]</f>
        <v>32.950000000000003</v>
      </c>
      <c r="N2189" s="6">
        <f>tbl_Sales[[#This Row],[Sales]]-tbl_Sales[[#This Row],[Total_Cost]]</f>
        <v>38.980000000000004</v>
      </c>
    </row>
    <row r="2190" spans="1:14">
      <c r="A2190" t="s">
        <v>2194</v>
      </c>
      <c r="B2190" s="4">
        <v>44987</v>
      </c>
      <c r="C2190" t="s">
        <v>7627</v>
      </c>
      <c r="D2190" t="str">
        <f>VLOOKUP(Sales_Data!$C2190,tbl_Customers[],2,FALSE)</f>
        <v>Customer_951</v>
      </c>
      <c r="E2190" t="str">
        <f>VLOOKUP(tbl_Sales[[#This Row],[Customer_ID]],tbl_Customers[],5,0)</f>
        <v>South</v>
      </c>
      <c r="F2190" t="s">
        <v>8504</v>
      </c>
      <c r="G2190" t="str">
        <f>VLOOKUP(Sales_Data!$F2190,tbl_Products[],2,FALSE)</f>
        <v>Product_13</v>
      </c>
      <c r="H2190" t="str">
        <f>VLOOKUP(tbl_Sales[[#This Row],[Product_ID]],tbl_Products[],3,0)</f>
        <v>Toys</v>
      </c>
      <c r="I2190">
        <v>7</v>
      </c>
      <c r="J2190" s="10">
        <f>VLOOKUP(tbl_Sales[[#This Row],[Product_ID]],tbl_Products[],4,0)</f>
        <v>45.97</v>
      </c>
      <c r="K2190" s="6">
        <v>32.53</v>
      </c>
      <c r="L2190" s="6">
        <f>tbl_Sales[[#This Row],[Price_per_Unit]]*tbl_Sales[[#This Row],[Quantity]]</f>
        <v>227.71</v>
      </c>
      <c r="M2190" s="6">
        <f>tbl_Sales[[#This Row],[Cost_per_Unit]]*tbl_Sales[[#This Row],[Quantity]]</f>
        <v>321.78999999999996</v>
      </c>
      <c r="N2190" s="6">
        <f>tbl_Sales[[#This Row],[Sales]]-tbl_Sales[[#This Row],[Total_Cost]]</f>
        <v>-94.079999999999956</v>
      </c>
    </row>
    <row r="2191" spans="1:14">
      <c r="A2191" t="s">
        <v>2195</v>
      </c>
      <c r="B2191" s="4">
        <v>45061</v>
      </c>
      <c r="C2191" t="s">
        <v>8178</v>
      </c>
      <c r="D2191" t="str">
        <f>VLOOKUP(Sales_Data!$C2191,tbl_Customers[],2,FALSE)</f>
        <v>Customer_995</v>
      </c>
      <c r="E2191" t="str">
        <f>VLOOKUP(tbl_Sales[[#This Row],[Customer_ID]],tbl_Customers[],5,0)</f>
        <v>East</v>
      </c>
      <c r="F2191" t="s">
        <v>8559</v>
      </c>
      <c r="G2191" t="str">
        <f>VLOOKUP(Sales_Data!$F2191,tbl_Products[],2,FALSE)</f>
        <v>Product_57</v>
      </c>
      <c r="H2191" t="str">
        <f>VLOOKUP(tbl_Sales[[#This Row],[Product_ID]],tbl_Products[],3,0)</f>
        <v>Toys</v>
      </c>
      <c r="I2191">
        <v>3</v>
      </c>
      <c r="J2191" s="10">
        <f>VLOOKUP(tbl_Sales[[#This Row],[Product_ID]],tbl_Products[],4,0)</f>
        <v>31.85</v>
      </c>
      <c r="K2191" s="6">
        <v>84.64</v>
      </c>
      <c r="L2191" s="6">
        <f>tbl_Sales[[#This Row],[Price_per_Unit]]*tbl_Sales[[#This Row],[Quantity]]</f>
        <v>253.92000000000002</v>
      </c>
      <c r="M2191" s="6">
        <f>tbl_Sales[[#This Row],[Cost_per_Unit]]*tbl_Sales[[#This Row],[Quantity]]</f>
        <v>95.550000000000011</v>
      </c>
      <c r="N2191" s="6">
        <f>tbl_Sales[[#This Row],[Sales]]-tbl_Sales[[#This Row],[Total_Cost]]</f>
        <v>158.37</v>
      </c>
    </row>
    <row r="2192" spans="1:14">
      <c r="A2192" t="s">
        <v>2196</v>
      </c>
      <c r="B2192" s="4">
        <v>45060</v>
      </c>
      <c r="C2192" t="s">
        <v>7343</v>
      </c>
      <c r="D2192" t="str">
        <f>VLOOKUP(Sales_Data!$C2192,tbl_Customers[],2,FALSE)</f>
        <v>Customer_1147</v>
      </c>
      <c r="E2192" t="str">
        <f>VLOOKUP(tbl_Sales[[#This Row],[Customer_ID]],tbl_Customers[],5,0)</f>
        <v>South</v>
      </c>
      <c r="F2192" t="s">
        <v>8538</v>
      </c>
      <c r="G2192" t="str">
        <f>VLOOKUP(Sales_Data!$F2192,tbl_Products[],2,FALSE)</f>
        <v>Product_44</v>
      </c>
      <c r="H2192" t="str">
        <f>VLOOKUP(tbl_Sales[[#This Row],[Product_ID]],tbl_Products[],3,0)</f>
        <v>Electronics</v>
      </c>
      <c r="I2192">
        <v>1</v>
      </c>
      <c r="J2192" s="10">
        <f>VLOOKUP(tbl_Sales[[#This Row],[Product_ID]],tbl_Products[],4,0)</f>
        <v>39.729999999999997</v>
      </c>
      <c r="K2192" s="6">
        <v>73.61</v>
      </c>
      <c r="L2192" s="6">
        <f>tbl_Sales[[#This Row],[Price_per_Unit]]*tbl_Sales[[#This Row],[Quantity]]</f>
        <v>73.61</v>
      </c>
      <c r="M2192" s="6">
        <f>tbl_Sales[[#This Row],[Cost_per_Unit]]*tbl_Sales[[#This Row],[Quantity]]</f>
        <v>39.729999999999997</v>
      </c>
      <c r="N2192" s="6">
        <f>tbl_Sales[[#This Row],[Sales]]-tbl_Sales[[#This Row],[Total_Cost]]</f>
        <v>33.880000000000003</v>
      </c>
    </row>
    <row r="2193" spans="1:14">
      <c r="A2193" t="s">
        <v>2197</v>
      </c>
      <c r="B2193" s="4">
        <v>45287</v>
      </c>
      <c r="C2193" t="s">
        <v>7722</v>
      </c>
      <c r="D2193" t="str">
        <f>VLOOKUP(Sales_Data!$C2193,tbl_Customers[],2,FALSE)</f>
        <v>Customer_894</v>
      </c>
      <c r="E2193" t="str">
        <f>VLOOKUP(tbl_Sales[[#This Row],[Customer_ID]],tbl_Customers[],5,0)</f>
        <v>East</v>
      </c>
      <c r="F2193" t="s">
        <v>8567</v>
      </c>
      <c r="G2193" t="str">
        <f>VLOOKUP(Sales_Data!$F2193,tbl_Products[],2,FALSE)</f>
        <v>Product_69</v>
      </c>
      <c r="H2193" t="str">
        <f>VLOOKUP(tbl_Sales[[#This Row],[Product_ID]],tbl_Products[],3,0)</f>
        <v>Home Goods</v>
      </c>
      <c r="I2193">
        <v>7</v>
      </c>
      <c r="J2193" s="10">
        <f>VLOOKUP(tbl_Sales[[#This Row],[Product_ID]],tbl_Products[],4,0)</f>
        <v>8.86</v>
      </c>
      <c r="K2193" s="6">
        <v>66.62</v>
      </c>
      <c r="L2193" s="6">
        <f>tbl_Sales[[#This Row],[Price_per_Unit]]*tbl_Sales[[#This Row],[Quantity]]</f>
        <v>466.34000000000003</v>
      </c>
      <c r="M2193" s="6">
        <f>tbl_Sales[[#This Row],[Cost_per_Unit]]*tbl_Sales[[#This Row],[Quantity]]</f>
        <v>62.019999999999996</v>
      </c>
      <c r="N2193" s="6">
        <f>tbl_Sales[[#This Row],[Sales]]-tbl_Sales[[#This Row],[Total_Cost]]</f>
        <v>404.32000000000005</v>
      </c>
    </row>
    <row r="2194" spans="1:14">
      <c r="A2194" t="s">
        <v>2198</v>
      </c>
      <c r="B2194" s="4">
        <v>45155</v>
      </c>
      <c r="C2194" t="s">
        <v>8179</v>
      </c>
      <c r="D2194" t="str">
        <f>VLOOKUP(Sales_Data!$C2194,tbl_Customers[],2,FALSE)</f>
        <v>Customer_865</v>
      </c>
      <c r="E2194" t="str">
        <f>VLOOKUP(tbl_Sales[[#This Row],[Customer_ID]],tbl_Customers[],5,0)</f>
        <v>North</v>
      </c>
      <c r="F2194" t="s">
        <v>8558</v>
      </c>
      <c r="G2194" t="str">
        <f>VLOOKUP(Sales_Data!$F2194,tbl_Products[],2,FALSE)</f>
        <v>Product_24</v>
      </c>
      <c r="H2194" t="str">
        <f>VLOOKUP(tbl_Sales[[#This Row],[Product_ID]],tbl_Products[],3,0)</f>
        <v>Apparel</v>
      </c>
      <c r="I2194">
        <v>5</v>
      </c>
      <c r="J2194" s="10">
        <f>VLOOKUP(tbl_Sales[[#This Row],[Product_ID]],tbl_Products[],4,0)</f>
        <v>47.62</v>
      </c>
      <c r="K2194" s="6">
        <v>86.28</v>
      </c>
      <c r="L2194" s="6">
        <f>tbl_Sales[[#This Row],[Price_per_Unit]]*tbl_Sales[[#This Row],[Quantity]]</f>
        <v>431.4</v>
      </c>
      <c r="M2194" s="6">
        <f>tbl_Sales[[#This Row],[Cost_per_Unit]]*tbl_Sales[[#This Row],[Quantity]]</f>
        <v>238.1</v>
      </c>
      <c r="N2194" s="6">
        <f>tbl_Sales[[#This Row],[Sales]]-tbl_Sales[[#This Row],[Total_Cost]]</f>
        <v>193.29999999999998</v>
      </c>
    </row>
    <row r="2195" spans="1:14">
      <c r="A2195" t="s">
        <v>2199</v>
      </c>
      <c r="B2195" s="4">
        <v>45036</v>
      </c>
      <c r="C2195" t="s">
        <v>8180</v>
      </c>
      <c r="D2195" t="str">
        <f>VLOOKUP(Sales_Data!$C2195,tbl_Customers[],2,FALSE)</f>
        <v>Customer_1325</v>
      </c>
      <c r="E2195" t="str">
        <f>VLOOKUP(tbl_Sales[[#This Row],[Customer_ID]],tbl_Customers[],5,0)</f>
        <v>East</v>
      </c>
      <c r="F2195" t="s">
        <v>8528</v>
      </c>
      <c r="G2195" t="str">
        <f>VLOOKUP(Sales_Data!$F2195,tbl_Products[],2,FALSE)</f>
        <v>Product_25</v>
      </c>
      <c r="H2195" t="str">
        <f>VLOOKUP(tbl_Sales[[#This Row],[Product_ID]],tbl_Products[],3,0)</f>
        <v>Electronics</v>
      </c>
      <c r="I2195">
        <v>5</v>
      </c>
      <c r="J2195" s="10">
        <f>VLOOKUP(tbl_Sales[[#This Row],[Product_ID]],tbl_Products[],4,0)</f>
        <v>48.19</v>
      </c>
      <c r="K2195" s="6">
        <v>29.24</v>
      </c>
      <c r="L2195" s="6">
        <f>tbl_Sales[[#This Row],[Price_per_Unit]]*tbl_Sales[[#This Row],[Quantity]]</f>
        <v>146.19999999999999</v>
      </c>
      <c r="M2195" s="6">
        <f>tbl_Sales[[#This Row],[Cost_per_Unit]]*tbl_Sales[[#This Row],[Quantity]]</f>
        <v>240.95</v>
      </c>
      <c r="N2195" s="6">
        <f>tbl_Sales[[#This Row],[Sales]]-tbl_Sales[[#This Row],[Total_Cost]]</f>
        <v>-94.75</v>
      </c>
    </row>
    <row r="2196" spans="1:14">
      <c r="A2196" t="s">
        <v>2200</v>
      </c>
      <c r="B2196" s="4">
        <v>45240</v>
      </c>
      <c r="C2196" t="s">
        <v>7122</v>
      </c>
      <c r="D2196" t="str">
        <f>VLOOKUP(Sales_Data!$C2196,tbl_Customers[],2,FALSE)</f>
        <v>Customer_76</v>
      </c>
      <c r="E2196" t="str">
        <f>VLOOKUP(tbl_Sales[[#This Row],[Customer_ID]],tbl_Customers[],5,0)</f>
        <v>West</v>
      </c>
      <c r="F2196" t="s">
        <v>8530</v>
      </c>
      <c r="G2196" t="str">
        <f>VLOOKUP(Sales_Data!$F2196,tbl_Products[],2,FALSE)</f>
        <v>Product_14</v>
      </c>
      <c r="H2196" t="str">
        <f>VLOOKUP(tbl_Sales[[#This Row],[Product_ID]],tbl_Products[],3,0)</f>
        <v>Toys</v>
      </c>
      <c r="I2196">
        <v>8</v>
      </c>
      <c r="J2196" s="10">
        <f>VLOOKUP(tbl_Sales[[#This Row],[Product_ID]],tbl_Products[],4,0)</f>
        <v>36.64</v>
      </c>
      <c r="K2196" s="6">
        <v>93.22</v>
      </c>
      <c r="L2196" s="6">
        <f>tbl_Sales[[#This Row],[Price_per_Unit]]*tbl_Sales[[#This Row],[Quantity]]</f>
        <v>745.76</v>
      </c>
      <c r="M2196" s="6">
        <f>tbl_Sales[[#This Row],[Cost_per_Unit]]*tbl_Sales[[#This Row],[Quantity]]</f>
        <v>293.12</v>
      </c>
      <c r="N2196" s="6">
        <f>tbl_Sales[[#This Row],[Sales]]-tbl_Sales[[#This Row],[Total_Cost]]</f>
        <v>452.64</v>
      </c>
    </row>
    <row r="2197" spans="1:14">
      <c r="A2197" t="s">
        <v>2201</v>
      </c>
      <c r="B2197" s="4">
        <v>45073</v>
      </c>
      <c r="C2197" t="s">
        <v>7039</v>
      </c>
      <c r="D2197" t="str">
        <f>VLOOKUP(Sales_Data!$C2197,tbl_Customers[],2,FALSE)</f>
        <v>Customer_414</v>
      </c>
      <c r="E2197" t="str">
        <f>VLOOKUP(tbl_Sales[[#This Row],[Customer_ID]],tbl_Customers[],5,0)</f>
        <v>South</v>
      </c>
      <c r="F2197" t="s">
        <v>8499</v>
      </c>
      <c r="G2197" t="str">
        <f>VLOOKUP(Sales_Data!$F2197,tbl_Products[],2,FALSE)</f>
        <v>Product_30</v>
      </c>
      <c r="H2197" t="str">
        <f>VLOOKUP(tbl_Sales[[#This Row],[Product_ID]],tbl_Products[],3,0)</f>
        <v>Apparel</v>
      </c>
      <c r="I2197">
        <v>6</v>
      </c>
      <c r="J2197" s="10">
        <f>VLOOKUP(tbl_Sales[[#This Row],[Product_ID]],tbl_Products[],4,0)</f>
        <v>49.21</v>
      </c>
      <c r="K2197" s="6">
        <v>7.47</v>
      </c>
      <c r="L2197" s="6">
        <f>tbl_Sales[[#This Row],[Price_per_Unit]]*tbl_Sales[[#This Row],[Quantity]]</f>
        <v>44.82</v>
      </c>
      <c r="M2197" s="6">
        <f>tbl_Sales[[#This Row],[Cost_per_Unit]]*tbl_Sales[[#This Row],[Quantity]]</f>
        <v>295.26</v>
      </c>
      <c r="N2197" s="6">
        <f>tbl_Sales[[#This Row],[Sales]]-tbl_Sales[[#This Row],[Total_Cost]]</f>
        <v>-250.44</v>
      </c>
    </row>
    <row r="2198" spans="1:14">
      <c r="A2198" t="s">
        <v>2202</v>
      </c>
      <c r="B2198" s="4">
        <v>45282</v>
      </c>
      <c r="C2198" t="s">
        <v>8181</v>
      </c>
      <c r="D2198" t="str">
        <f>VLOOKUP(Sales_Data!$C2198,tbl_Customers[],2,FALSE)</f>
        <v>Customer_327</v>
      </c>
      <c r="E2198" t="str">
        <f>VLOOKUP(tbl_Sales[[#This Row],[Customer_ID]],tbl_Customers[],5,0)</f>
        <v>South</v>
      </c>
      <c r="F2198" t="s">
        <v>8546</v>
      </c>
      <c r="G2198" t="str">
        <f>VLOOKUP(Sales_Data!$F2198,tbl_Products[],2,FALSE)</f>
        <v>Product_28</v>
      </c>
      <c r="H2198" t="str">
        <f>VLOOKUP(tbl_Sales[[#This Row],[Product_ID]],tbl_Products[],3,0)</f>
        <v>Toys</v>
      </c>
      <c r="I2198">
        <v>2</v>
      </c>
      <c r="J2198" s="10">
        <f>VLOOKUP(tbl_Sales[[#This Row],[Product_ID]],tbl_Products[],4,0)</f>
        <v>23.58</v>
      </c>
      <c r="K2198" s="6">
        <v>46.05</v>
      </c>
      <c r="L2198" s="6">
        <f>tbl_Sales[[#This Row],[Price_per_Unit]]*tbl_Sales[[#This Row],[Quantity]]</f>
        <v>92.1</v>
      </c>
      <c r="M2198" s="6">
        <f>tbl_Sales[[#This Row],[Cost_per_Unit]]*tbl_Sales[[#This Row],[Quantity]]</f>
        <v>47.16</v>
      </c>
      <c r="N2198" s="6">
        <f>tbl_Sales[[#This Row],[Sales]]-tbl_Sales[[#This Row],[Total_Cost]]</f>
        <v>44.94</v>
      </c>
    </row>
    <row r="2199" spans="1:14">
      <c r="A2199" t="s">
        <v>2203</v>
      </c>
      <c r="B2199" s="4">
        <v>45178</v>
      </c>
      <c r="C2199" t="s">
        <v>7338</v>
      </c>
      <c r="D2199" t="str">
        <f>VLOOKUP(Sales_Data!$C2199,tbl_Customers[],2,FALSE)</f>
        <v>Customer_559</v>
      </c>
      <c r="E2199" t="str">
        <f>VLOOKUP(tbl_Sales[[#This Row],[Customer_ID]],tbl_Customers[],5,0)</f>
        <v>North</v>
      </c>
      <c r="F2199" t="s">
        <v>8536</v>
      </c>
      <c r="G2199" t="str">
        <f>VLOOKUP(Sales_Data!$F2199,tbl_Products[],2,FALSE)</f>
        <v>Product_40</v>
      </c>
      <c r="H2199" t="str">
        <f>VLOOKUP(tbl_Sales[[#This Row],[Product_ID]],tbl_Products[],3,0)</f>
        <v>Health</v>
      </c>
      <c r="I2199">
        <v>1</v>
      </c>
      <c r="J2199" s="10">
        <f>VLOOKUP(tbl_Sales[[#This Row],[Product_ID]],tbl_Products[],4,0)</f>
        <v>30.96</v>
      </c>
      <c r="K2199" s="6">
        <v>21.3</v>
      </c>
      <c r="L2199" s="6">
        <f>tbl_Sales[[#This Row],[Price_per_Unit]]*tbl_Sales[[#This Row],[Quantity]]</f>
        <v>21.3</v>
      </c>
      <c r="M2199" s="6">
        <f>tbl_Sales[[#This Row],[Cost_per_Unit]]*tbl_Sales[[#This Row],[Quantity]]</f>
        <v>30.96</v>
      </c>
      <c r="N2199" s="6">
        <f>tbl_Sales[[#This Row],[Sales]]-tbl_Sales[[#This Row],[Total_Cost]]</f>
        <v>-9.66</v>
      </c>
    </row>
    <row r="2200" spans="1:14">
      <c r="A2200" t="s">
        <v>2204</v>
      </c>
      <c r="B2200" s="4">
        <v>45029</v>
      </c>
      <c r="C2200" t="s">
        <v>7851</v>
      </c>
      <c r="D2200" t="str">
        <f>VLOOKUP(Sales_Data!$C2200,tbl_Customers[],2,FALSE)</f>
        <v>Customer_280</v>
      </c>
      <c r="E2200" t="str">
        <f>VLOOKUP(tbl_Sales[[#This Row],[Customer_ID]],tbl_Customers[],5,0)</f>
        <v>East</v>
      </c>
      <c r="F2200" t="s">
        <v>8501</v>
      </c>
      <c r="G2200" t="str">
        <f>VLOOKUP(Sales_Data!$F2200,tbl_Products[],2,FALSE)</f>
        <v>Product_65</v>
      </c>
      <c r="H2200" t="str">
        <f>VLOOKUP(tbl_Sales[[#This Row],[Product_ID]],tbl_Products[],3,0)</f>
        <v>Health</v>
      </c>
      <c r="I2200">
        <v>1</v>
      </c>
      <c r="J2200" s="10">
        <f>VLOOKUP(tbl_Sales[[#This Row],[Product_ID]],tbl_Products[],4,0)</f>
        <v>37.880000000000003</v>
      </c>
      <c r="K2200" s="6">
        <v>73.13</v>
      </c>
      <c r="L2200" s="6">
        <f>tbl_Sales[[#This Row],[Price_per_Unit]]*tbl_Sales[[#This Row],[Quantity]]</f>
        <v>73.13</v>
      </c>
      <c r="M2200" s="6">
        <f>tbl_Sales[[#This Row],[Cost_per_Unit]]*tbl_Sales[[#This Row],[Quantity]]</f>
        <v>37.880000000000003</v>
      </c>
      <c r="N2200" s="6">
        <f>tbl_Sales[[#This Row],[Sales]]-tbl_Sales[[#This Row],[Total_Cost]]</f>
        <v>35.249999999999993</v>
      </c>
    </row>
    <row r="2201" spans="1:14">
      <c r="A2201" t="s">
        <v>2205</v>
      </c>
      <c r="B2201" s="4">
        <v>44989</v>
      </c>
      <c r="C2201" t="s">
        <v>7231</v>
      </c>
      <c r="D2201" t="str">
        <f>VLOOKUP(Sales_Data!$C2201,tbl_Customers[],2,FALSE)</f>
        <v>Customer_60</v>
      </c>
      <c r="E2201" t="str">
        <f>VLOOKUP(tbl_Sales[[#This Row],[Customer_ID]],tbl_Customers[],5,0)</f>
        <v>North</v>
      </c>
      <c r="F2201" t="s">
        <v>8536</v>
      </c>
      <c r="G2201" t="str">
        <f>VLOOKUP(Sales_Data!$F2201,tbl_Products[],2,FALSE)</f>
        <v>Product_40</v>
      </c>
      <c r="H2201" t="str">
        <f>VLOOKUP(tbl_Sales[[#This Row],[Product_ID]],tbl_Products[],3,0)</f>
        <v>Health</v>
      </c>
      <c r="I2201">
        <v>7</v>
      </c>
      <c r="J2201" s="10">
        <f>VLOOKUP(tbl_Sales[[#This Row],[Product_ID]],tbl_Products[],4,0)</f>
        <v>30.96</v>
      </c>
      <c r="K2201" s="6">
        <v>48.1</v>
      </c>
      <c r="L2201" s="6">
        <f>tbl_Sales[[#This Row],[Price_per_Unit]]*tbl_Sales[[#This Row],[Quantity]]</f>
        <v>336.7</v>
      </c>
      <c r="M2201" s="6">
        <f>tbl_Sales[[#This Row],[Cost_per_Unit]]*tbl_Sales[[#This Row],[Quantity]]</f>
        <v>216.72</v>
      </c>
      <c r="N2201" s="6">
        <f>tbl_Sales[[#This Row],[Sales]]-tbl_Sales[[#This Row],[Total_Cost]]</f>
        <v>119.97999999999999</v>
      </c>
    </row>
    <row r="2202" spans="1:14">
      <c r="A2202" t="s">
        <v>2206</v>
      </c>
      <c r="B2202" s="4">
        <v>44996</v>
      </c>
      <c r="C2202" t="s">
        <v>8182</v>
      </c>
      <c r="D2202" t="str">
        <f>VLOOKUP(Sales_Data!$C2202,tbl_Customers[],2,FALSE)</f>
        <v>Customer_530</v>
      </c>
      <c r="E2202" t="str">
        <f>VLOOKUP(tbl_Sales[[#This Row],[Customer_ID]],tbl_Customers[],5,0)</f>
        <v>West</v>
      </c>
      <c r="F2202" t="s">
        <v>8560</v>
      </c>
      <c r="G2202" t="str">
        <f>VLOOKUP(Sales_Data!$F2202,tbl_Products[],2,FALSE)</f>
        <v>Product_41</v>
      </c>
      <c r="H2202" t="str">
        <f>VLOOKUP(tbl_Sales[[#This Row],[Product_ID]],tbl_Products[],3,0)</f>
        <v>Home Goods</v>
      </c>
      <c r="I2202">
        <v>8</v>
      </c>
      <c r="J2202" s="10">
        <f>VLOOKUP(tbl_Sales[[#This Row],[Product_ID]],tbl_Products[],4,0)</f>
        <v>31.5</v>
      </c>
      <c r="K2202" s="6">
        <v>56.54</v>
      </c>
      <c r="L2202" s="6">
        <f>tbl_Sales[[#This Row],[Price_per_Unit]]*tbl_Sales[[#This Row],[Quantity]]</f>
        <v>452.32</v>
      </c>
      <c r="M2202" s="6">
        <f>tbl_Sales[[#This Row],[Cost_per_Unit]]*tbl_Sales[[#This Row],[Quantity]]</f>
        <v>252</v>
      </c>
      <c r="N2202" s="6">
        <f>tbl_Sales[[#This Row],[Sales]]-tbl_Sales[[#This Row],[Total_Cost]]</f>
        <v>200.32</v>
      </c>
    </row>
    <row r="2203" spans="1:14">
      <c r="A2203" t="s">
        <v>2207</v>
      </c>
      <c r="B2203" s="4">
        <v>44964</v>
      </c>
      <c r="C2203" t="s">
        <v>8073</v>
      </c>
      <c r="D2203" t="str">
        <f>VLOOKUP(Sales_Data!$C2203,tbl_Customers[],2,FALSE)</f>
        <v>Customer_569</v>
      </c>
      <c r="E2203" t="str">
        <f>VLOOKUP(tbl_Sales[[#This Row],[Customer_ID]],tbl_Customers[],5,0)</f>
        <v>South</v>
      </c>
      <c r="F2203" t="s">
        <v>8500</v>
      </c>
      <c r="G2203" t="str">
        <f>VLOOKUP(Sales_Data!$F2203,tbl_Products[],2,FALSE)</f>
        <v>Product_68</v>
      </c>
      <c r="H2203" t="str">
        <f>VLOOKUP(tbl_Sales[[#This Row],[Product_ID]],tbl_Products[],3,0)</f>
        <v>Home Goods</v>
      </c>
      <c r="I2203">
        <v>4</v>
      </c>
      <c r="J2203" s="10">
        <f>VLOOKUP(tbl_Sales[[#This Row],[Product_ID]],tbl_Products[],4,0)</f>
        <v>17.45</v>
      </c>
      <c r="K2203" s="6">
        <v>37.979999999999997</v>
      </c>
      <c r="L2203" s="6">
        <f>tbl_Sales[[#This Row],[Price_per_Unit]]*tbl_Sales[[#This Row],[Quantity]]</f>
        <v>151.91999999999999</v>
      </c>
      <c r="M2203" s="6">
        <f>tbl_Sales[[#This Row],[Cost_per_Unit]]*tbl_Sales[[#This Row],[Quantity]]</f>
        <v>69.8</v>
      </c>
      <c r="N2203" s="6">
        <f>tbl_Sales[[#This Row],[Sales]]-tbl_Sales[[#This Row],[Total_Cost]]</f>
        <v>82.11999999999999</v>
      </c>
    </row>
    <row r="2204" spans="1:14">
      <c r="A2204" t="s">
        <v>2208</v>
      </c>
      <c r="B2204" s="4">
        <v>45158</v>
      </c>
      <c r="C2204" t="s">
        <v>8103</v>
      </c>
      <c r="D2204" t="str">
        <f>VLOOKUP(Sales_Data!$C2204,tbl_Customers[],2,FALSE)</f>
        <v>Customer_1349</v>
      </c>
      <c r="E2204" t="str">
        <f>VLOOKUP(tbl_Sales[[#This Row],[Customer_ID]],tbl_Customers[],5,0)</f>
        <v>West</v>
      </c>
      <c r="F2204" t="s">
        <v>8493</v>
      </c>
      <c r="G2204" t="str">
        <f>VLOOKUP(Sales_Data!$F2204,tbl_Products[],2,FALSE)</f>
        <v>Product_61</v>
      </c>
      <c r="H2204" t="str">
        <f>VLOOKUP(tbl_Sales[[#This Row],[Product_ID]],tbl_Products[],3,0)</f>
        <v>Health</v>
      </c>
      <c r="I2204">
        <v>6</v>
      </c>
      <c r="J2204" s="10">
        <f>VLOOKUP(tbl_Sales[[#This Row],[Product_ID]],tbl_Products[],4,0)</f>
        <v>47.78</v>
      </c>
      <c r="K2204" s="6">
        <v>93.65</v>
      </c>
      <c r="L2204" s="6">
        <f>tbl_Sales[[#This Row],[Price_per_Unit]]*tbl_Sales[[#This Row],[Quantity]]</f>
        <v>561.90000000000009</v>
      </c>
      <c r="M2204" s="6">
        <f>tbl_Sales[[#This Row],[Cost_per_Unit]]*tbl_Sales[[#This Row],[Quantity]]</f>
        <v>286.68</v>
      </c>
      <c r="N2204" s="6">
        <f>tbl_Sales[[#This Row],[Sales]]-tbl_Sales[[#This Row],[Total_Cost]]</f>
        <v>275.22000000000008</v>
      </c>
    </row>
    <row r="2205" spans="1:14">
      <c r="A2205" t="s">
        <v>2209</v>
      </c>
      <c r="B2205" s="4">
        <v>45015</v>
      </c>
      <c r="C2205" t="s">
        <v>7065</v>
      </c>
      <c r="D2205" t="str">
        <f>VLOOKUP(Sales_Data!$C2205,tbl_Customers[],2,FALSE)</f>
        <v>Customer_1128</v>
      </c>
      <c r="E2205" t="str">
        <f>VLOOKUP(tbl_Sales[[#This Row],[Customer_ID]],tbl_Customers[],5,0)</f>
        <v>East</v>
      </c>
      <c r="F2205" t="s">
        <v>8530</v>
      </c>
      <c r="G2205" t="str">
        <f>VLOOKUP(Sales_Data!$F2205,tbl_Products[],2,FALSE)</f>
        <v>Product_14</v>
      </c>
      <c r="H2205" t="str">
        <f>VLOOKUP(tbl_Sales[[#This Row],[Product_ID]],tbl_Products[],3,0)</f>
        <v>Toys</v>
      </c>
      <c r="I2205">
        <v>3</v>
      </c>
      <c r="J2205" s="10">
        <f>VLOOKUP(tbl_Sales[[#This Row],[Product_ID]],tbl_Products[],4,0)</f>
        <v>36.64</v>
      </c>
      <c r="K2205" s="6">
        <v>39.909999999999997</v>
      </c>
      <c r="L2205" s="6">
        <f>tbl_Sales[[#This Row],[Price_per_Unit]]*tbl_Sales[[#This Row],[Quantity]]</f>
        <v>119.72999999999999</v>
      </c>
      <c r="M2205" s="6">
        <f>tbl_Sales[[#This Row],[Cost_per_Unit]]*tbl_Sales[[#This Row],[Quantity]]</f>
        <v>109.92</v>
      </c>
      <c r="N2205" s="6">
        <f>tbl_Sales[[#This Row],[Sales]]-tbl_Sales[[#This Row],[Total_Cost]]</f>
        <v>9.8099999999999881</v>
      </c>
    </row>
    <row r="2206" spans="1:14">
      <c r="A2206" t="s">
        <v>2210</v>
      </c>
      <c r="B2206" s="4">
        <v>45154</v>
      </c>
      <c r="C2206" t="s">
        <v>7451</v>
      </c>
      <c r="D2206" t="str">
        <f>VLOOKUP(Sales_Data!$C2206,tbl_Customers[],2,FALSE)</f>
        <v>Customer_361</v>
      </c>
      <c r="E2206" t="str">
        <f>VLOOKUP(tbl_Sales[[#This Row],[Customer_ID]],tbl_Customers[],5,0)</f>
        <v>West</v>
      </c>
      <c r="F2206" t="s">
        <v>8505</v>
      </c>
      <c r="G2206" t="str">
        <f>VLOOKUP(Sales_Data!$F2206,tbl_Products[],2,FALSE)</f>
        <v>Product_39</v>
      </c>
      <c r="H2206" t="str">
        <f>VLOOKUP(tbl_Sales[[#This Row],[Product_ID]],tbl_Products[],3,0)</f>
        <v>Toys</v>
      </c>
      <c r="I2206">
        <v>7</v>
      </c>
      <c r="J2206" s="10">
        <f>VLOOKUP(tbl_Sales[[#This Row],[Product_ID]],tbl_Products[],4,0)</f>
        <v>32.950000000000003</v>
      </c>
      <c r="K2206" s="6">
        <v>94.83</v>
      </c>
      <c r="L2206" s="6">
        <f>tbl_Sales[[#This Row],[Price_per_Unit]]*tbl_Sales[[#This Row],[Quantity]]</f>
        <v>663.81</v>
      </c>
      <c r="M2206" s="6">
        <f>tbl_Sales[[#This Row],[Cost_per_Unit]]*tbl_Sales[[#This Row],[Quantity]]</f>
        <v>230.65000000000003</v>
      </c>
      <c r="N2206" s="6">
        <f>tbl_Sales[[#This Row],[Sales]]-tbl_Sales[[#This Row],[Total_Cost]]</f>
        <v>433.15999999999991</v>
      </c>
    </row>
    <row r="2207" spans="1:14">
      <c r="A2207" t="s">
        <v>2211</v>
      </c>
      <c r="B2207" s="4">
        <v>44971</v>
      </c>
      <c r="C2207" t="s">
        <v>7390</v>
      </c>
      <c r="D2207" t="str">
        <f>VLOOKUP(Sales_Data!$C2207,tbl_Customers[],2,FALSE)</f>
        <v>Customer_1320</v>
      </c>
      <c r="E2207" t="str">
        <f>VLOOKUP(tbl_Sales[[#This Row],[Customer_ID]],tbl_Customers[],5,0)</f>
        <v>West</v>
      </c>
      <c r="F2207" t="s">
        <v>8526</v>
      </c>
      <c r="G2207" t="str">
        <f>VLOOKUP(Sales_Data!$F2207,tbl_Products[],2,FALSE)</f>
        <v>Product_27</v>
      </c>
      <c r="H2207" t="str">
        <f>VLOOKUP(tbl_Sales[[#This Row],[Product_ID]],tbl_Products[],3,0)</f>
        <v>Home Goods</v>
      </c>
      <c r="I2207">
        <v>4</v>
      </c>
      <c r="J2207" s="10">
        <f>VLOOKUP(tbl_Sales[[#This Row],[Product_ID]],tbl_Products[],4,0)</f>
        <v>35.53</v>
      </c>
      <c r="K2207" s="6">
        <v>27.78</v>
      </c>
      <c r="L2207" s="6">
        <f>tbl_Sales[[#This Row],[Price_per_Unit]]*tbl_Sales[[#This Row],[Quantity]]</f>
        <v>111.12</v>
      </c>
      <c r="M2207" s="6">
        <f>tbl_Sales[[#This Row],[Cost_per_Unit]]*tbl_Sales[[#This Row],[Quantity]]</f>
        <v>142.12</v>
      </c>
      <c r="N2207" s="6">
        <f>tbl_Sales[[#This Row],[Sales]]-tbl_Sales[[#This Row],[Total_Cost]]</f>
        <v>-31</v>
      </c>
    </row>
    <row r="2208" spans="1:14">
      <c r="A2208" t="s">
        <v>2212</v>
      </c>
      <c r="B2208" s="4">
        <v>45276</v>
      </c>
      <c r="C2208" t="s">
        <v>8014</v>
      </c>
      <c r="D2208" t="str">
        <f>VLOOKUP(Sales_Data!$C2208,tbl_Customers[],2,FALSE)</f>
        <v>Customer_87</v>
      </c>
      <c r="E2208" t="str">
        <f>VLOOKUP(tbl_Sales[[#This Row],[Customer_ID]],tbl_Customers[],5,0)</f>
        <v>East</v>
      </c>
      <c r="F2208" t="s">
        <v>8524</v>
      </c>
      <c r="G2208" t="str">
        <f>VLOOKUP(Sales_Data!$F2208,tbl_Products[],2,FALSE)</f>
        <v>Product_74</v>
      </c>
      <c r="H2208" t="str">
        <f>VLOOKUP(tbl_Sales[[#This Row],[Product_ID]],tbl_Products[],3,0)</f>
        <v>Home Goods</v>
      </c>
      <c r="I2208">
        <v>1</v>
      </c>
      <c r="J2208" s="10">
        <f>VLOOKUP(tbl_Sales[[#This Row],[Product_ID]],tbl_Products[],4,0)</f>
        <v>13.9</v>
      </c>
      <c r="K2208" s="6">
        <v>65.09</v>
      </c>
      <c r="L2208" s="6">
        <f>tbl_Sales[[#This Row],[Price_per_Unit]]*tbl_Sales[[#This Row],[Quantity]]</f>
        <v>65.09</v>
      </c>
      <c r="M2208" s="6">
        <f>tbl_Sales[[#This Row],[Cost_per_Unit]]*tbl_Sales[[#This Row],[Quantity]]</f>
        <v>13.9</v>
      </c>
      <c r="N2208" s="6">
        <f>tbl_Sales[[#This Row],[Sales]]-tbl_Sales[[#This Row],[Total_Cost]]</f>
        <v>51.190000000000005</v>
      </c>
    </row>
    <row r="2209" spans="1:14">
      <c r="A2209" t="s">
        <v>2213</v>
      </c>
      <c r="B2209" s="4">
        <v>45090</v>
      </c>
      <c r="C2209" t="s">
        <v>7022</v>
      </c>
      <c r="D2209" t="str">
        <f>VLOOKUP(Sales_Data!$C2209,tbl_Customers[],2,FALSE)</f>
        <v>Customer_1480</v>
      </c>
      <c r="E2209" t="str">
        <f>VLOOKUP(tbl_Sales[[#This Row],[Customer_ID]],tbl_Customers[],5,0)</f>
        <v>East</v>
      </c>
      <c r="F2209" t="s">
        <v>8542</v>
      </c>
      <c r="G2209" t="str">
        <f>VLOOKUP(Sales_Data!$F2209,tbl_Products[],2,FALSE)</f>
        <v>Product_20</v>
      </c>
      <c r="H2209" t="str">
        <f>VLOOKUP(tbl_Sales[[#This Row],[Product_ID]],tbl_Products[],3,0)</f>
        <v>Electronics</v>
      </c>
      <c r="I2209">
        <v>6</v>
      </c>
      <c r="J2209" s="10">
        <f>VLOOKUP(tbl_Sales[[#This Row],[Product_ID]],tbl_Products[],4,0)</f>
        <v>19.98</v>
      </c>
      <c r="K2209" s="6">
        <v>66.89</v>
      </c>
      <c r="L2209" s="6">
        <f>tbl_Sales[[#This Row],[Price_per_Unit]]*tbl_Sales[[#This Row],[Quantity]]</f>
        <v>401.34000000000003</v>
      </c>
      <c r="M2209" s="6">
        <f>tbl_Sales[[#This Row],[Cost_per_Unit]]*tbl_Sales[[#This Row],[Quantity]]</f>
        <v>119.88</v>
      </c>
      <c r="N2209" s="6">
        <f>tbl_Sales[[#This Row],[Sales]]-tbl_Sales[[#This Row],[Total_Cost]]</f>
        <v>281.46000000000004</v>
      </c>
    </row>
    <row r="2210" spans="1:14">
      <c r="A2210" t="s">
        <v>2214</v>
      </c>
      <c r="B2210" s="4">
        <v>45268</v>
      </c>
      <c r="C2210" t="s">
        <v>7925</v>
      </c>
      <c r="D2210" t="str">
        <f>VLOOKUP(Sales_Data!$C2210,tbl_Customers[],2,FALSE)</f>
        <v>Customer_996</v>
      </c>
      <c r="E2210" t="str">
        <f>VLOOKUP(tbl_Sales[[#This Row],[Customer_ID]],tbl_Customers[],5,0)</f>
        <v>West</v>
      </c>
      <c r="F2210" t="s">
        <v>8556</v>
      </c>
      <c r="G2210" t="str">
        <f>VLOOKUP(Sales_Data!$F2210,tbl_Products[],2,FALSE)</f>
        <v>Product_42</v>
      </c>
      <c r="H2210" t="str">
        <f>VLOOKUP(tbl_Sales[[#This Row],[Product_ID]],tbl_Products[],3,0)</f>
        <v>Electronics</v>
      </c>
      <c r="I2210">
        <v>7</v>
      </c>
      <c r="J2210" s="10">
        <f>VLOOKUP(tbl_Sales[[#This Row],[Product_ID]],tbl_Products[],4,0)</f>
        <v>28.03</v>
      </c>
      <c r="K2210" s="6">
        <v>55.83</v>
      </c>
      <c r="L2210" s="6">
        <f>tbl_Sales[[#This Row],[Price_per_Unit]]*tbl_Sales[[#This Row],[Quantity]]</f>
        <v>390.81</v>
      </c>
      <c r="M2210" s="6">
        <f>tbl_Sales[[#This Row],[Cost_per_Unit]]*tbl_Sales[[#This Row],[Quantity]]</f>
        <v>196.21</v>
      </c>
      <c r="N2210" s="6">
        <f>tbl_Sales[[#This Row],[Sales]]-tbl_Sales[[#This Row],[Total_Cost]]</f>
        <v>194.6</v>
      </c>
    </row>
    <row r="2211" spans="1:14">
      <c r="A2211" t="s">
        <v>2215</v>
      </c>
      <c r="B2211" s="4">
        <v>45104</v>
      </c>
      <c r="C2211" t="s">
        <v>8141</v>
      </c>
      <c r="D2211" t="str">
        <f>VLOOKUP(Sales_Data!$C2211,tbl_Customers[],2,FALSE)</f>
        <v>Customer_41</v>
      </c>
      <c r="E2211" t="str">
        <f>VLOOKUP(tbl_Sales[[#This Row],[Customer_ID]],tbl_Customers[],5,0)</f>
        <v>East</v>
      </c>
      <c r="F2211" t="s">
        <v>8544</v>
      </c>
      <c r="G2211" t="str">
        <f>VLOOKUP(Sales_Data!$F2211,tbl_Products[],2,FALSE)</f>
        <v>Product_21</v>
      </c>
      <c r="H2211" t="str">
        <f>VLOOKUP(tbl_Sales[[#This Row],[Product_ID]],tbl_Products[],3,0)</f>
        <v>Toys</v>
      </c>
      <c r="I2211">
        <v>6</v>
      </c>
      <c r="J2211" s="10">
        <f>VLOOKUP(tbl_Sales[[#This Row],[Product_ID]],tbl_Products[],4,0)</f>
        <v>3.13</v>
      </c>
      <c r="K2211" s="6">
        <v>63.43</v>
      </c>
      <c r="L2211" s="6">
        <f>tbl_Sales[[#This Row],[Price_per_Unit]]*tbl_Sales[[#This Row],[Quantity]]</f>
        <v>380.58</v>
      </c>
      <c r="M2211" s="6">
        <f>tbl_Sales[[#This Row],[Cost_per_Unit]]*tbl_Sales[[#This Row],[Quantity]]</f>
        <v>18.78</v>
      </c>
      <c r="N2211" s="6">
        <f>tbl_Sales[[#This Row],[Sales]]-tbl_Sales[[#This Row],[Total_Cost]]</f>
        <v>361.79999999999995</v>
      </c>
    </row>
    <row r="2212" spans="1:14">
      <c r="A2212" t="s">
        <v>2216</v>
      </c>
      <c r="B2212" s="4">
        <v>45290</v>
      </c>
      <c r="C2212" t="s">
        <v>7731</v>
      </c>
      <c r="D2212" t="str">
        <f>VLOOKUP(Sales_Data!$C2212,tbl_Customers[],2,FALSE)</f>
        <v>Customer_114</v>
      </c>
      <c r="E2212" t="str">
        <f>VLOOKUP(tbl_Sales[[#This Row],[Customer_ID]],tbl_Customers[],5,0)</f>
        <v>South</v>
      </c>
      <c r="F2212" t="s">
        <v>8528</v>
      </c>
      <c r="G2212" t="str">
        <f>VLOOKUP(Sales_Data!$F2212,tbl_Products[],2,FALSE)</f>
        <v>Product_25</v>
      </c>
      <c r="H2212" t="str">
        <f>VLOOKUP(tbl_Sales[[#This Row],[Product_ID]],tbl_Products[],3,0)</f>
        <v>Electronics</v>
      </c>
      <c r="I2212">
        <v>2</v>
      </c>
      <c r="J2212" s="10">
        <f>VLOOKUP(tbl_Sales[[#This Row],[Product_ID]],tbl_Products[],4,0)</f>
        <v>48.19</v>
      </c>
      <c r="K2212" s="6">
        <v>69.599999999999994</v>
      </c>
      <c r="L2212" s="6">
        <f>tbl_Sales[[#This Row],[Price_per_Unit]]*tbl_Sales[[#This Row],[Quantity]]</f>
        <v>139.19999999999999</v>
      </c>
      <c r="M2212" s="6">
        <f>tbl_Sales[[#This Row],[Cost_per_Unit]]*tbl_Sales[[#This Row],[Quantity]]</f>
        <v>96.38</v>
      </c>
      <c r="N2212" s="6">
        <f>tbl_Sales[[#This Row],[Sales]]-tbl_Sales[[#This Row],[Total_Cost]]</f>
        <v>42.819999999999993</v>
      </c>
    </row>
    <row r="2213" spans="1:14">
      <c r="A2213" t="s">
        <v>2217</v>
      </c>
      <c r="B2213" s="4">
        <v>44960</v>
      </c>
      <c r="C2213" t="s">
        <v>7990</v>
      </c>
      <c r="D2213" t="str">
        <f>VLOOKUP(Sales_Data!$C2213,tbl_Customers[],2,FALSE)</f>
        <v>Customer_172</v>
      </c>
      <c r="E2213" t="str">
        <f>VLOOKUP(tbl_Sales[[#This Row],[Customer_ID]],tbl_Customers[],5,0)</f>
        <v>West</v>
      </c>
      <c r="F2213" t="s">
        <v>8534</v>
      </c>
      <c r="G2213" t="str">
        <f>VLOOKUP(Sales_Data!$F2213,tbl_Products[],2,FALSE)</f>
        <v>Product_51</v>
      </c>
      <c r="H2213" t="str">
        <f>VLOOKUP(tbl_Sales[[#This Row],[Product_ID]],tbl_Products[],3,0)</f>
        <v>Electronics</v>
      </c>
      <c r="I2213">
        <v>8</v>
      </c>
      <c r="J2213" s="10">
        <f>VLOOKUP(tbl_Sales[[#This Row],[Product_ID]],tbl_Products[],4,0)</f>
        <v>45.1</v>
      </c>
      <c r="K2213" s="6">
        <v>87.45</v>
      </c>
      <c r="L2213" s="6">
        <f>tbl_Sales[[#This Row],[Price_per_Unit]]*tbl_Sales[[#This Row],[Quantity]]</f>
        <v>699.6</v>
      </c>
      <c r="M2213" s="6">
        <f>tbl_Sales[[#This Row],[Cost_per_Unit]]*tbl_Sales[[#This Row],[Quantity]]</f>
        <v>360.8</v>
      </c>
      <c r="N2213" s="6">
        <f>tbl_Sales[[#This Row],[Sales]]-tbl_Sales[[#This Row],[Total_Cost]]</f>
        <v>338.8</v>
      </c>
    </row>
    <row r="2214" spans="1:14">
      <c r="A2214" t="s">
        <v>2218</v>
      </c>
      <c r="B2214" s="4">
        <v>45208</v>
      </c>
      <c r="C2214" t="s">
        <v>8183</v>
      </c>
      <c r="D2214" t="str">
        <f>VLOOKUP(Sales_Data!$C2214,tbl_Customers[],2,FALSE)</f>
        <v>Customer_643</v>
      </c>
      <c r="E2214" t="str">
        <f>VLOOKUP(tbl_Sales[[#This Row],[Customer_ID]],tbl_Customers[],5,0)</f>
        <v>North</v>
      </c>
      <c r="F2214" t="s">
        <v>8502</v>
      </c>
      <c r="G2214" t="str">
        <f>VLOOKUP(Sales_Data!$F2214,tbl_Products[],2,FALSE)</f>
        <v>Product_22</v>
      </c>
      <c r="H2214" t="str">
        <f>VLOOKUP(tbl_Sales[[#This Row],[Product_ID]],tbl_Products[],3,0)</f>
        <v>Electronics</v>
      </c>
      <c r="I2214">
        <v>4</v>
      </c>
      <c r="J2214" s="10">
        <f>VLOOKUP(tbl_Sales[[#This Row],[Product_ID]],tbl_Products[],4,0)</f>
        <v>38.15</v>
      </c>
      <c r="K2214" s="6">
        <v>47.92</v>
      </c>
      <c r="L2214" s="6">
        <f>tbl_Sales[[#This Row],[Price_per_Unit]]*tbl_Sales[[#This Row],[Quantity]]</f>
        <v>191.68</v>
      </c>
      <c r="M2214" s="6">
        <f>tbl_Sales[[#This Row],[Cost_per_Unit]]*tbl_Sales[[#This Row],[Quantity]]</f>
        <v>152.6</v>
      </c>
      <c r="N2214" s="6">
        <f>tbl_Sales[[#This Row],[Sales]]-tbl_Sales[[#This Row],[Total_Cost]]</f>
        <v>39.080000000000013</v>
      </c>
    </row>
    <row r="2215" spans="1:14">
      <c r="A2215" t="s">
        <v>2219</v>
      </c>
      <c r="B2215" s="4">
        <v>45204</v>
      </c>
      <c r="C2215" t="s">
        <v>8070</v>
      </c>
      <c r="D2215" t="str">
        <f>VLOOKUP(Sales_Data!$C2215,tbl_Customers[],2,FALSE)</f>
        <v>Customer_1233</v>
      </c>
      <c r="E2215" t="str">
        <f>VLOOKUP(tbl_Sales[[#This Row],[Customer_ID]],tbl_Customers[],5,0)</f>
        <v>South</v>
      </c>
      <c r="F2215" t="s">
        <v>8544</v>
      </c>
      <c r="G2215" t="str">
        <f>VLOOKUP(Sales_Data!$F2215,tbl_Products[],2,FALSE)</f>
        <v>Product_21</v>
      </c>
      <c r="H2215" t="str">
        <f>VLOOKUP(tbl_Sales[[#This Row],[Product_ID]],tbl_Products[],3,0)</f>
        <v>Toys</v>
      </c>
      <c r="I2215">
        <v>8</v>
      </c>
      <c r="J2215" s="10">
        <f>VLOOKUP(tbl_Sales[[#This Row],[Product_ID]],tbl_Products[],4,0)</f>
        <v>3.13</v>
      </c>
      <c r="K2215" s="6">
        <v>96.23</v>
      </c>
      <c r="L2215" s="6">
        <f>tbl_Sales[[#This Row],[Price_per_Unit]]*tbl_Sales[[#This Row],[Quantity]]</f>
        <v>769.84</v>
      </c>
      <c r="M2215" s="6">
        <f>tbl_Sales[[#This Row],[Cost_per_Unit]]*tbl_Sales[[#This Row],[Quantity]]</f>
        <v>25.04</v>
      </c>
      <c r="N2215" s="6">
        <f>tbl_Sales[[#This Row],[Sales]]-tbl_Sales[[#This Row],[Total_Cost]]</f>
        <v>744.80000000000007</v>
      </c>
    </row>
    <row r="2216" spans="1:14">
      <c r="A2216" t="s">
        <v>2220</v>
      </c>
      <c r="B2216" s="4">
        <v>45075</v>
      </c>
      <c r="C2216" t="s">
        <v>8184</v>
      </c>
      <c r="D2216" t="str">
        <f>VLOOKUP(Sales_Data!$C2216,tbl_Customers[],2,FALSE)</f>
        <v>Customer_611</v>
      </c>
      <c r="E2216" t="str">
        <f>VLOOKUP(tbl_Sales[[#This Row],[Customer_ID]],tbl_Customers[],5,0)</f>
        <v>East</v>
      </c>
      <c r="F2216" t="s">
        <v>8544</v>
      </c>
      <c r="G2216" t="str">
        <f>VLOOKUP(Sales_Data!$F2216,tbl_Products[],2,FALSE)</f>
        <v>Product_21</v>
      </c>
      <c r="H2216" t="str">
        <f>VLOOKUP(tbl_Sales[[#This Row],[Product_ID]],tbl_Products[],3,0)</f>
        <v>Toys</v>
      </c>
      <c r="I2216">
        <v>8</v>
      </c>
      <c r="J2216" s="10">
        <f>VLOOKUP(tbl_Sales[[#This Row],[Product_ID]],tbl_Products[],4,0)</f>
        <v>3.13</v>
      </c>
      <c r="K2216" s="6">
        <v>13.43</v>
      </c>
      <c r="L2216" s="6">
        <f>tbl_Sales[[#This Row],[Price_per_Unit]]*tbl_Sales[[#This Row],[Quantity]]</f>
        <v>107.44</v>
      </c>
      <c r="M2216" s="6">
        <f>tbl_Sales[[#This Row],[Cost_per_Unit]]*tbl_Sales[[#This Row],[Quantity]]</f>
        <v>25.04</v>
      </c>
      <c r="N2216" s="6">
        <f>tbl_Sales[[#This Row],[Sales]]-tbl_Sales[[#This Row],[Total_Cost]]</f>
        <v>82.4</v>
      </c>
    </row>
    <row r="2217" spans="1:14">
      <c r="A2217" t="s">
        <v>2221</v>
      </c>
      <c r="B2217" s="4">
        <v>45080</v>
      </c>
      <c r="C2217" t="s">
        <v>7773</v>
      </c>
      <c r="D2217" t="str">
        <f>VLOOKUP(Sales_Data!$C2217,tbl_Customers[],2,FALSE)</f>
        <v>Customer_131</v>
      </c>
      <c r="E2217" t="str">
        <f>VLOOKUP(tbl_Sales[[#This Row],[Customer_ID]],tbl_Customers[],5,0)</f>
        <v>South</v>
      </c>
      <c r="F2217" t="s">
        <v>8556</v>
      </c>
      <c r="G2217" t="str">
        <f>VLOOKUP(Sales_Data!$F2217,tbl_Products[],2,FALSE)</f>
        <v>Product_42</v>
      </c>
      <c r="H2217" t="str">
        <f>VLOOKUP(tbl_Sales[[#This Row],[Product_ID]],tbl_Products[],3,0)</f>
        <v>Electronics</v>
      </c>
      <c r="I2217">
        <v>1</v>
      </c>
      <c r="J2217" s="10">
        <f>VLOOKUP(tbl_Sales[[#This Row],[Product_ID]],tbl_Products[],4,0)</f>
        <v>28.03</v>
      </c>
      <c r="K2217" s="6">
        <v>5.0199999999999996</v>
      </c>
      <c r="L2217" s="6">
        <f>tbl_Sales[[#This Row],[Price_per_Unit]]*tbl_Sales[[#This Row],[Quantity]]</f>
        <v>5.0199999999999996</v>
      </c>
      <c r="M2217" s="6">
        <f>tbl_Sales[[#This Row],[Cost_per_Unit]]*tbl_Sales[[#This Row],[Quantity]]</f>
        <v>28.03</v>
      </c>
      <c r="N2217" s="6">
        <f>tbl_Sales[[#This Row],[Sales]]-tbl_Sales[[#This Row],[Total_Cost]]</f>
        <v>-23.01</v>
      </c>
    </row>
    <row r="2218" spans="1:14">
      <c r="A2218" t="s">
        <v>2222</v>
      </c>
      <c r="B2218" s="4">
        <v>45007</v>
      </c>
      <c r="C2218" t="s">
        <v>8185</v>
      </c>
      <c r="D2218" t="str">
        <f>VLOOKUP(Sales_Data!$C2218,tbl_Customers[],2,FALSE)</f>
        <v>Customer_834</v>
      </c>
      <c r="E2218" t="str">
        <f>VLOOKUP(tbl_Sales[[#This Row],[Customer_ID]],tbl_Customers[],5,0)</f>
        <v>South</v>
      </c>
      <c r="F2218" t="s">
        <v>8516</v>
      </c>
      <c r="G2218" t="str">
        <f>VLOOKUP(Sales_Data!$F2218,tbl_Products[],2,FALSE)</f>
        <v>Product_67</v>
      </c>
      <c r="H2218" t="str">
        <f>VLOOKUP(tbl_Sales[[#This Row],[Product_ID]],tbl_Products[],3,0)</f>
        <v>Toys</v>
      </c>
      <c r="I2218">
        <v>9</v>
      </c>
      <c r="J2218" s="10">
        <f>VLOOKUP(tbl_Sales[[#This Row],[Product_ID]],tbl_Products[],4,0)</f>
        <v>13.68</v>
      </c>
      <c r="K2218" s="6">
        <v>69.63</v>
      </c>
      <c r="L2218" s="6">
        <f>tbl_Sales[[#This Row],[Price_per_Unit]]*tbl_Sales[[#This Row],[Quantity]]</f>
        <v>626.66999999999996</v>
      </c>
      <c r="M2218" s="6">
        <f>tbl_Sales[[#This Row],[Cost_per_Unit]]*tbl_Sales[[#This Row],[Quantity]]</f>
        <v>123.12</v>
      </c>
      <c r="N2218" s="6">
        <f>tbl_Sales[[#This Row],[Sales]]-tbl_Sales[[#This Row],[Total_Cost]]</f>
        <v>503.54999999999995</v>
      </c>
    </row>
    <row r="2219" spans="1:14">
      <c r="A2219" t="s">
        <v>2223</v>
      </c>
      <c r="B2219" s="4">
        <v>45291</v>
      </c>
      <c r="C2219" t="s">
        <v>7398</v>
      </c>
      <c r="D2219" t="str">
        <f>VLOOKUP(Sales_Data!$C2219,tbl_Customers[],2,FALSE)</f>
        <v>Customer_745</v>
      </c>
      <c r="E2219" t="str">
        <f>VLOOKUP(tbl_Sales[[#This Row],[Customer_ID]],tbl_Customers[],5,0)</f>
        <v>East</v>
      </c>
      <c r="F2219" t="s">
        <v>8493</v>
      </c>
      <c r="G2219" t="str">
        <f>VLOOKUP(Sales_Data!$F2219,tbl_Products[],2,FALSE)</f>
        <v>Product_61</v>
      </c>
      <c r="H2219" t="str">
        <f>VLOOKUP(tbl_Sales[[#This Row],[Product_ID]],tbl_Products[],3,0)</f>
        <v>Health</v>
      </c>
      <c r="I2219">
        <v>2</v>
      </c>
      <c r="J2219" s="10">
        <f>VLOOKUP(tbl_Sales[[#This Row],[Product_ID]],tbl_Products[],4,0)</f>
        <v>47.78</v>
      </c>
      <c r="K2219" s="6">
        <v>98.71</v>
      </c>
      <c r="L2219" s="6">
        <f>tbl_Sales[[#This Row],[Price_per_Unit]]*tbl_Sales[[#This Row],[Quantity]]</f>
        <v>197.42</v>
      </c>
      <c r="M2219" s="6">
        <f>tbl_Sales[[#This Row],[Cost_per_Unit]]*tbl_Sales[[#This Row],[Quantity]]</f>
        <v>95.56</v>
      </c>
      <c r="N2219" s="6">
        <f>tbl_Sales[[#This Row],[Sales]]-tbl_Sales[[#This Row],[Total_Cost]]</f>
        <v>101.85999999999999</v>
      </c>
    </row>
    <row r="2220" spans="1:14">
      <c r="A2220" t="s">
        <v>2224</v>
      </c>
      <c r="B2220" s="4">
        <v>45290</v>
      </c>
      <c r="C2220" t="s">
        <v>7993</v>
      </c>
      <c r="D2220" t="str">
        <f>VLOOKUP(Sales_Data!$C2220,tbl_Customers[],2,FALSE)</f>
        <v>Customer_1376</v>
      </c>
      <c r="E2220" t="str">
        <f>VLOOKUP(tbl_Sales[[#This Row],[Customer_ID]],tbl_Customers[],5,0)</f>
        <v>West</v>
      </c>
      <c r="F2220" t="s">
        <v>8535</v>
      </c>
      <c r="G2220" t="str">
        <f>VLOOKUP(Sales_Data!$F2220,tbl_Products[],2,FALSE)</f>
        <v>Product_54</v>
      </c>
      <c r="H2220" t="str">
        <f>VLOOKUP(tbl_Sales[[#This Row],[Product_ID]],tbl_Products[],3,0)</f>
        <v>Apparel</v>
      </c>
      <c r="I2220">
        <v>5</v>
      </c>
      <c r="J2220" s="10">
        <f>VLOOKUP(tbl_Sales[[#This Row],[Product_ID]],tbl_Products[],4,0)</f>
        <v>1.35</v>
      </c>
      <c r="K2220" s="6">
        <v>43.27</v>
      </c>
      <c r="L2220" s="6">
        <f>tbl_Sales[[#This Row],[Price_per_Unit]]*tbl_Sales[[#This Row],[Quantity]]</f>
        <v>216.35000000000002</v>
      </c>
      <c r="M2220" s="6">
        <f>tbl_Sales[[#This Row],[Cost_per_Unit]]*tbl_Sales[[#This Row],[Quantity]]</f>
        <v>6.75</v>
      </c>
      <c r="N2220" s="6">
        <f>tbl_Sales[[#This Row],[Sales]]-tbl_Sales[[#This Row],[Total_Cost]]</f>
        <v>209.60000000000002</v>
      </c>
    </row>
    <row r="2221" spans="1:14">
      <c r="A2221" t="s">
        <v>2225</v>
      </c>
      <c r="B2221" s="4">
        <v>45285</v>
      </c>
      <c r="C2221" t="s">
        <v>8186</v>
      </c>
      <c r="D2221" t="str">
        <f>VLOOKUP(Sales_Data!$C2221,tbl_Customers[],2,FALSE)</f>
        <v>Customer_1347</v>
      </c>
      <c r="E2221" t="str">
        <f>VLOOKUP(tbl_Sales[[#This Row],[Customer_ID]],tbl_Customers[],5,0)</f>
        <v>East</v>
      </c>
      <c r="F2221" t="s">
        <v>8518</v>
      </c>
      <c r="G2221" t="str">
        <f>VLOOKUP(Sales_Data!$F2221,tbl_Products[],2,FALSE)</f>
        <v>Product_35</v>
      </c>
      <c r="H2221" t="str">
        <f>VLOOKUP(tbl_Sales[[#This Row],[Product_ID]],tbl_Products[],3,0)</f>
        <v>Toys</v>
      </c>
      <c r="I2221">
        <v>7</v>
      </c>
      <c r="J2221" s="10">
        <f>VLOOKUP(tbl_Sales[[#This Row],[Product_ID]],tbl_Products[],4,0)</f>
        <v>40.75</v>
      </c>
      <c r="K2221" s="6">
        <v>58.59</v>
      </c>
      <c r="L2221" s="6">
        <f>tbl_Sales[[#This Row],[Price_per_Unit]]*tbl_Sales[[#This Row],[Quantity]]</f>
        <v>410.13</v>
      </c>
      <c r="M2221" s="6">
        <f>tbl_Sales[[#This Row],[Cost_per_Unit]]*tbl_Sales[[#This Row],[Quantity]]</f>
        <v>285.25</v>
      </c>
      <c r="N2221" s="6">
        <f>tbl_Sales[[#This Row],[Sales]]-tbl_Sales[[#This Row],[Total_Cost]]</f>
        <v>124.88</v>
      </c>
    </row>
    <row r="2222" spans="1:14">
      <c r="A2222" t="s">
        <v>2226</v>
      </c>
      <c r="B2222" s="4">
        <v>45253</v>
      </c>
      <c r="C2222" t="s">
        <v>7041</v>
      </c>
      <c r="D2222" t="str">
        <f>VLOOKUP(Sales_Data!$C2222,tbl_Customers[],2,FALSE)</f>
        <v>Customer_185</v>
      </c>
      <c r="E2222" t="str">
        <f>VLOOKUP(tbl_Sales[[#This Row],[Customer_ID]],tbl_Customers[],5,0)</f>
        <v>West</v>
      </c>
      <c r="F2222" t="s">
        <v>8499</v>
      </c>
      <c r="G2222" t="str">
        <f>VLOOKUP(Sales_Data!$F2222,tbl_Products[],2,FALSE)</f>
        <v>Product_30</v>
      </c>
      <c r="H2222" t="str">
        <f>VLOOKUP(tbl_Sales[[#This Row],[Product_ID]],tbl_Products[],3,0)</f>
        <v>Apparel</v>
      </c>
      <c r="I2222">
        <v>1</v>
      </c>
      <c r="J2222" s="10">
        <f>VLOOKUP(tbl_Sales[[#This Row],[Product_ID]],tbl_Products[],4,0)</f>
        <v>49.21</v>
      </c>
      <c r="K2222" s="6">
        <v>54.67</v>
      </c>
      <c r="L2222" s="6">
        <f>tbl_Sales[[#This Row],[Price_per_Unit]]*tbl_Sales[[#This Row],[Quantity]]</f>
        <v>54.67</v>
      </c>
      <c r="M2222" s="6">
        <f>tbl_Sales[[#This Row],[Cost_per_Unit]]*tbl_Sales[[#This Row],[Quantity]]</f>
        <v>49.21</v>
      </c>
      <c r="N2222" s="6">
        <f>tbl_Sales[[#This Row],[Sales]]-tbl_Sales[[#This Row],[Total_Cost]]</f>
        <v>5.4600000000000009</v>
      </c>
    </row>
    <row r="2223" spans="1:14">
      <c r="A2223" t="s">
        <v>2227</v>
      </c>
      <c r="B2223" s="4">
        <v>45016</v>
      </c>
      <c r="C2223" t="s">
        <v>8187</v>
      </c>
      <c r="D2223" t="str">
        <f>VLOOKUP(Sales_Data!$C2223,tbl_Customers[],2,FALSE)</f>
        <v>Customer_813</v>
      </c>
      <c r="E2223" t="str">
        <f>VLOOKUP(tbl_Sales[[#This Row],[Customer_ID]],tbl_Customers[],5,0)</f>
        <v>North</v>
      </c>
      <c r="F2223" t="s">
        <v>8533</v>
      </c>
      <c r="G2223" t="str">
        <f>VLOOKUP(Sales_Data!$F2223,tbl_Products[],2,FALSE)</f>
        <v>Product_34</v>
      </c>
      <c r="H2223" t="str">
        <f>VLOOKUP(tbl_Sales[[#This Row],[Product_ID]],tbl_Products[],3,0)</f>
        <v>Electronics</v>
      </c>
      <c r="I2223">
        <v>8</v>
      </c>
      <c r="J2223" s="10">
        <f>VLOOKUP(tbl_Sales[[#This Row],[Product_ID]],tbl_Products[],4,0)</f>
        <v>21.9</v>
      </c>
      <c r="K2223" s="6">
        <v>37.659999999999997</v>
      </c>
      <c r="L2223" s="6">
        <f>tbl_Sales[[#This Row],[Price_per_Unit]]*tbl_Sales[[#This Row],[Quantity]]</f>
        <v>301.27999999999997</v>
      </c>
      <c r="M2223" s="6">
        <f>tbl_Sales[[#This Row],[Cost_per_Unit]]*tbl_Sales[[#This Row],[Quantity]]</f>
        <v>175.2</v>
      </c>
      <c r="N2223" s="6">
        <f>tbl_Sales[[#This Row],[Sales]]-tbl_Sales[[#This Row],[Total_Cost]]</f>
        <v>126.07999999999998</v>
      </c>
    </row>
    <row r="2224" spans="1:14">
      <c r="A2224" t="s">
        <v>2228</v>
      </c>
      <c r="B2224" s="4">
        <v>45112</v>
      </c>
      <c r="C2224" t="s">
        <v>7228</v>
      </c>
      <c r="D2224" t="str">
        <f>VLOOKUP(Sales_Data!$C2224,tbl_Customers[],2,FALSE)</f>
        <v>Customer_1484</v>
      </c>
      <c r="E2224" t="str">
        <f>VLOOKUP(tbl_Sales[[#This Row],[Customer_ID]],tbl_Customers[],5,0)</f>
        <v>North</v>
      </c>
      <c r="F2224" t="s">
        <v>8493</v>
      </c>
      <c r="G2224" t="str">
        <f>VLOOKUP(Sales_Data!$F2224,tbl_Products[],2,FALSE)</f>
        <v>Product_61</v>
      </c>
      <c r="H2224" t="str">
        <f>VLOOKUP(tbl_Sales[[#This Row],[Product_ID]],tbl_Products[],3,0)</f>
        <v>Health</v>
      </c>
      <c r="I2224">
        <v>3</v>
      </c>
      <c r="J2224" s="10">
        <f>VLOOKUP(tbl_Sales[[#This Row],[Product_ID]],tbl_Products[],4,0)</f>
        <v>47.78</v>
      </c>
      <c r="K2224" s="6">
        <v>26.98</v>
      </c>
      <c r="L2224" s="6">
        <f>tbl_Sales[[#This Row],[Price_per_Unit]]*tbl_Sales[[#This Row],[Quantity]]</f>
        <v>80.94</v>
      </c>
      <c r="M2224" s="6">
        <f>tbl_Sales[[#This Row],[Cost_per_Unit]]*tbl_Sales[[#This Row],[Quantity]]</f>
        <v>143.34</v>
      </c>
      <c r="N2224" s="6">
        <f>tbl_Sales[[#This Row],[Sales]]-tbl_Sales[[#This Row],[Total_Cost]]</f>
        <v>-62.400000000000006</v>
      </c>
    </row>
    <row r="2225" spans="1:14">
      <c r="A2225" t="s">
        <v>2229</v>
      </c>
      <c r="B2225" s="4">
        <v>45187</v>
      </c>
      <c r="C2225" t="s">
        <v>8188</v>
      </c>
      <c r="D2225" t="str">
        <f>VLOOKUP(Sales_Data!$C2225,tbl_Customers[],2,FALSE)</f>
        <v>Customer_288</v>
      </c>
      <c r="E2225" t="str">
        <f>VLOOKUP(tbl_Sales[[#This Row],[Customer_ID]],tbl_Customers[],5,0)</f>
        <v>North</v>
      </c>
      <c r="F2225" t="s">
        <v>8505</v>
      </c>
      <c r="G2225" t="str">
        <f>VLOOKUP(Sales_Data!$F2225,tbl_Products[],2,FALSE)</f>
        <v>Product_39</v>
      </c>
      <c r="H2225" t="str">
        <f>VLOOKUP(tbl_Sales[[#This Row],[Product_ID]],tbl_Products[],3,0)</f>
        <v>Toys</v>
      </c>
      <c r="I2225">
        <v>6</v>
      </c>
      <c r="J2225" s="10">
        <f>VLOOKUP(tbl_Sales[[#This Row],[Product_ID]],tbl_Products[],4,0)</f>
        <v>32.950000000000003</v>
      </c>
      <c r="K2225" s="6">
        <v>68.260000000000005</v>
      </c>
      <c r="L2225" s="6">
        <f>tbl_Sales[[#This Row],[Price_per_Unit]]*tbl_Sales[[#This Row],[Quantity]]</f>
        <v>409.56000000000006</v>
      </c>
      <c r="M2225" s="6">
        <f>tbl_Sales[[#This Row],[Cost_per_Unit]]*tbl_Sales[[#This Row],[Quantity]]</f>
        <v>197.70000000000002</v>
      </c>
      <c r="N2225" s="6">
        <f>tbl_Sales[[#This Row],[Sales]]-tbl_Sales[[#This Row],[Total_Cost]]</f>
        <v>211.86000000000004</v>
      </c>
    </row>
    <row r="2226" spans="1:14">
      <c r="A2226" t="s">
        <v>2230</v>
      </c>
      <c r="B2226" s="4">
        <v>45041</v>
      </c>
      <c r="C2226" t="s">
        <v>7440</v>
      </c>
      <c r="D2226" t="str">
        <f>VLOOKUP(Sales_Data!$C2226,tbl_Customers[],2,FALSE)</f>
        <v>Customer_484</v>
      </c>
      <c r="E2226" t="str">
        <f>VLOOKUP(tbl_Sales[[#This Row],[Customer_ID]],tbl_Customers[],5,0)</f>
        <v>North</v>
      </c>
      <c r="F2226" t="s">
        <v>8562</v>
      </c>
      <c r="G2226" t="str">
        <f>VLOOKUP(Sales_Data!$F2226,tbl_Products[],2,FALSE)</f>
        <v>Product_48</v>
      </c>
      <c r="H2226" t="str">
        <f>VLOOKUP(tbl_Sales[[#This Row],[Product_ID]],tbl_Products[],3,0)</f>
        <v>Apparel</v>
      </c>
      <c r="I2226">
        <v>4</v>
      </c>
      <c r="J2226" s="10">
        <f>VLOOKUP(tbl_Sales[[#This Row],[Product_ID]],tbl_Products[],4,0)</f>
        <v>25.33</v>
      </c>
      <c r="K2226" s="6">
        <v>99.01</v>
      </c>
      <c r="L2226" s="6">
        <f>tbl_Sales[[#This Row],[Price_per_Unit]]*tbl_Sales[[#This Row],[Quantity]]</f>
        <v>396.04</v>
      </c>
      <c r="M2226" s="6">
        <f>tbl_Sales[[#This Row],[Cost_per_Unit]]*tbl_Sales[[#This Row],[Quantity]]</f>
        <v>101.32</v>
      </c>
      <c r="N2226" s="6">
        <f>tbl_Sales[[#This Row],[Sales]]-tbl_Sales[[#This Row],[Total_Cost]]</f>
        <v>294.72000000000003</v>
      </c>
    </row>
    <row r="2227" spans="1:14">
      <c r="A2227" t="s">
        <v>2231</v>
      </c>
      <c r="B2227" s="4">
        <v>44989</v>
      </c>
      <c r="C2227" t="s">
        <v>7290</v>
      </c>
      <c r="D2227" t="str">
        <f>VLOOKUP(Sales_Data!$C2227,tbl_Customers[],2,FALSE)</f>
        <v>Customer_230</v>
      </c>
      <c r="E2227" t="str">
        <f>VLOOKUP(tbl_Sales[[#This Row],[Customer_ID]],tbl_Customers[],5,0)</f>
        <v>West</v>
      </c>
      <c r="F2227" t="s">
        <v>8503</v>
      </c>
      <c r="G2227" t="str">
        <f>VLOOKUP(Sales_Data!$F2227,tbl_Products[],2,FALSE)</f>
        <v>Product_19</v>
      </c>
      <c r="H2227" t="str">
        <f>VLOOKUP(tbl_Sales[[#This Row],[Product_ID]],tbl_Products[],3,0)</f>
        <v>Apparel</v>
      </c>
      <c r="I2227">
        <v>6</v>
      </c>
      <c r="J2227" s="10">
        <f>VLOOKUP(tbl_Sales[[#This Row],[Product_ID]],tbl_Products[],4,0)</f>
        <v>41.78</v>
      </c>
      <c r="K2227" s="6">
        <v>84.31</v>
      </c>
      <c r="L2227" s="6">
        <f>tbl_Sales[[#This Row],[Price_per_Unit]]*tbl_Sales[[#This Row],[Quantity]]</f>
        <v>505.86</v>
      </c>
      <c r="M2227" s="6">
        <f>tbl_Sales[[#This Row],[Cost_per_Unit]]*tbl_Sales[[#This Row],[Quantity]]</f>
        <v>250.68</v>
      </c>
      <c r="N2227" s="6">
        <f>tbl_Sales[[#This Row],[Sales]]-tbl_Sales[[#This Row],[Total_Cost]]</f>
        <v>255.18</v>
      </c>
    </row>
    <row r="2228" spans="1:14">
      <c r="A2228" t="s">
        <v>2232</v>
      </c>
      <c r="B2228" s="4">
        <v>45029</v>
      </c>
      <c r="C2228" t="s">
        <v>7271</v>
      </c>
      <c r="D2228" t="str">
        <f>VLOOKUP(Sales_Data!$C2228,tbl_Customers[],2,FALSE)</f>
        <v>Customer_1170</v>
      </c>
      <c r="E2228" t="str">
        <f>VLOOKUP(tbl_Sales[[#This Row],[Customer_ID]],tbl_Customers[],5,0)</f>
        <v>East</v>
      </c>
      <c r="F2228" t="s">
        <v>8536</v>
      </c>
      <c r="G2228" t="str">
        <f>VLOOKUP(Sales_Data!$F2228,tbl_Products[],2,FALSE)</f>
        <v>Product_40</v>
      </c>
      <c r="H2228" t="str">
        <f>VLOOKUP(tbl_Sales[[#This Row],[Product_ID]],tbl_Products[],3,0)</f>
        <v>Health</v>
      </c>
      <c r="I2228">
        <v>7</v>
      </c>
      <c r="J2228" s="10">
        <f>VLOOKUP(tbl_Sales[[#This Row],[Product_ID]],tbl_Products[],4,0)</f>
        <v>30.96</v>
      </c>
      <c r="K2228" s="6">
        <v>11.5</v>
      </c>
      <c r="L2228" s="6">
        <f>tbl_Sales[[#This Row],[Price_per_Unit]]*tbl_Sales[[#This Row],[Quantity]]</f>
        <v>80.5</v>
      </c>
      <c r="M2228" s="6">
        <f>tbl_Sales[[#This Row],[Cost_per_Unit]]*tbl_Sales[[#This Row],[Quantity]]</f>
        <v>216.72</v>
      </c>
      <c r="N2228" s="6">
        <f>tbl_Sales[[#This Row],[Sales]]-tbl_Sales[[#This Row],[Total_Cost]]</f>
        <v>-136.22</v>
      </c>
    </row>
    <row r="2229" spans="1:14">
      <c r="A2229" t="s">
        <v>2233</v>
      </c>
      <c r="B2229" s="4">
        <v>44998</v>
      </c>
      <c r="C2229" t="s">
        <v>7297</v>
      </c>
      <c r="D2229" t="str">
        <f>VLOOKUP(Sales_Data!$C2229,tbl_Customers[],2,FALSE)</f>
        <v>Customer_1025</v>
      </c>
      <c r="E2229" t="str">
        <f>VLOOKUP(tbl_Sales[[#This Row],[Customer_ID]],tbl_Customers[],5,0)</f>
        <v>West</v>
      </c>
      <c r="F2229" t="s">
        <v>8506</v>
      </c>
      <c r="G2229" t="str">
        <f>VLOOKUP(Sales_Data!$F2229,tbl_Products[],2,FALSE)</f>
        <v>Product_43</v>
      </c>
      <c r="H2229" t="str">
        <f>VLOOKUP(tbl_Sales[[#This Row],[Product_ID]],tbl_Products[],3,0)</f>
        <v>Health</v>
      </c>
      <c r="I2229">
        <v>3</v>
      </c>
      <c r="J2229" s="10">
        <f>VLOOKUP(tbl_Sales[[#This Row],[Product_ID]],tbl_Products[],4,0)</f>
        <v>4.59</v>
      </c>
      <c r="K2229" s="6">
        <v>79.53</v>
      </c>
      <c r="L2229" s="6">
        <f>tbl_Sales[[#This Row],[Price_per_Unit]]*tbl_Sales[[#This Row],[Quantity]]</f>
        <v>238.59</v>
      </c>
      <c r="M2229" s="6">
        <f>tbl_Sales[[#This Row],[Cost_per_Unit]]*tbl_Sales[[#This Row],[Quantity]]</f>
        <v>13.77</v>
      </c>
      <c r="N2229" s="6">
        <f>tbl_Sales[[#This Row],[Sales]]-tbl_Sales[[#This Row],[Total_Cost]]</f>
        <v>224.82</v>
      </c>
    </row>
    <row r="2230" spans="1:14">
      <c r="A2230" t="s">
        <v>2234</v>
      </c>
      <c r="B2230" s="4">
        <v>45048</v>
      </c>
      <c r="C2230" t="s">
        <v>7780</v>
      </c>
      <c r="D2230" t="str">
        <f>VLOOKUP(Sales_Data!$C2230,tbl_Customers[],2,FALSE)</f>
        <v>Customer_248</v>
      </c>
      <c r="E2230" t="str">
        <f>VLOOKUP(tbl_Sales[[#This Row],[Customer_ID]],tbl_Customers[],5,0)</f>
        <v>East</v>
      </c>
      <c r="F2230" t="s">
        <v>8515</v>
      </c>
      <c r="G2230" t="str">
        <f>VLOOKUP(Sales_Data!$F2230,tbl_Products[],2,FALSE)</f>
        <v>Product_46</v>
      </c>
      <c r="H2230" t="str">
        <f>VLOOKUP(tbl_Sales[[#This Row],[Product_ID]],tbl_Products[],3,0)</f>
        <v>Health</v>
      </c>
      <c r="I2230">
        <v>5</v>
      </c>
      <c r="J2230" s="10">
        <f>VLOOKUP(tbl_Sales[[#This Row],[Product_ID]],tbl_Products[],4,0)</f>
        <v>19.34</v>
      </c>
      <c r="K2230" s="6">
        <v>68.819999999999993</v>
      </c>
      <c r="L2230" s="6">
        <f>tbl_Sales[[#This Row],[Price_per_Unit]]*tbl_Sales[[#This Row],[Quantity]]</f>
        <v>344.09999999999997</v>
      </c>
      <c r="M2230" s="6">
        <f>tbl_Sales[[#This Row],[Cost_per_Unit]]*tbl_Sales[[#This Row],[Quantity]]</f>
        <v>96.7</v>
      </c>
      <c r="N2230" s="6">
        <f>tbl_Sales[[#This Row],[Sales]]-tbl_Sales[[#This Row],[Total_Cost]]</f>
        <v>247.39999999999998</v>
      </c>
    </row>
    <row r="2231" spans="1:14">
      <c r="A2231" t="s">
        <v>2235</v>
      </c>
      <c r="B2231" s="4">
        <v>45179</v>
      </c>
      <c r="C2231" t="s">
        <v>7866</v>
      </c>
      <c r="D2231" t="str">
        <f>VLOOKUP(Sales_Data!$C2231,tbl_Customers[],2,FALSE)</f>
        <v>Customer_1069</v>
      </c>
      <c r="E2231" t="str">
        <f>VLOOKUP(tbl_Sales[[#This Row],[Customer_ID]],tbl_Customers[],5,0)</f>
        <v>North</v>
      </c>
      <c r="F2231" t="s">
        <v>8560</v>
      </c>
      <c r="G2231" t="str">
        <f>VLOOKUP(Sales_Data!$F2231,tbl_Products[],2,FALSE)</f>
        <v>Product_41</v>
      </c>
      <c r="H2231" t="str">
        <f>VLOOKUP(tbl_Sales[[#This Row],[Product_ID]],tbl_Products[],3,0)</f>
        <v>Home Goods</v>
      </c>
      <c r="I2231">
        <v>1</v>
      </c>
      <c r="J2231" s="10">
        <f>VLOOKUP(tbl_Sales[[#This Row],[Product_ID]],tbl_Products[],4,0)</f>
        <v>31.5</v>
      </c>
      <c r="K2231" s="6">
        <v>71.36</v>
      </c>
      <c r="L2231" s="6">
        <f>tbl_Sales[[#This Row],[Price_per_Unit]]*tbl_Sales[[#This Row],[Quantity]]</f>
        <v>71.36</v>
      </c>
      <c r="M2231" s="6">
        <f>tbl_Sales[[#This Row],[Cost_per_Unit]]*tbl_Sales[[#This Row],[Quantity]]</f>
        <v>31.5</v>
      </c>
      <c r="N2231" s="6">
        <f>tbl_Sales[[#This Row],[Sales]]-tbl_Sales[[#This Row],[Total_Cost]]</f>
        <v>39.86</v>
      </c>
    </row>
    <row r="2232" spans="1:14">
      <c r="A2232" t="s">
        <v>2236</v>
      </c>
      <c r="B2232" s="4">
        <v>44940</v>
      </c>
      <c r="C2232" t="s">
        <v>8189</v>
      </c>
      <c r="D2232" t="str">
        <f>VLOOKUP(Sales_Data!$C2232,tbl_Customers[],2,FALSE)</f>
        <v>Customer_1361</v>
      </c>
      <c r="E2232" t="str">
        <f>VLOOKUP(tbl_Sales[[#This Row],[Customer_ID]],tbl_Customers[],5,0)</f>
        <v>North</v>
      </c>
      <c r="F2232" t="s">
        <v>8507</v>
      </c>
      <c r="G2232" t="str">
        <f>VLOOKUP(Sales_Data!$F2232,tbl_Products[],2,FALSE)</f>
        <v>Product_58</v>
      </c>
      <c r="H2232" t="str">
        <f>VLOOKUP(tbl_Sales[[#This Row],[Product_ID]],tbl_Products[],3,0)</f>
        <v>Home Goods</v>
      </c>
      <c r="I2232">
        <v>8</v>
      </c>
      <c r="J2232" s="10">
        <f>VLOOKUP(tbl_Sales[[#This Row],[Product_ID]],tbl_Products[],4,0)</f>
        <v>23.97</v>
      </c>
      <c r="K2232" s="6">
        <v>59.75</v>
      </c>
      <c r="L2232" s="6">
        <f>tbl_Sales[[#This Row],[Price_per_Unit]]*tbl_Sales[[#This Row],[Quantity]]</f>
        <v>478</v>
      </c>
      <c r="M2232" s="6">
        <f>tbl_Sales[[#This Row],[Cost_per_Unit]]*tbl_Sales[[#This Row],[Quantity]]</f>
        <v>191.76</v>
      </c>
      <c r="N2232" s="6">
        <f>tbl_Sales[[#This Row],[Sales]]-tbl_Sales[[#This Row],[Total_Cost]]</f>
        <v>286.24</v>
      </c>
    </row>
    <row r="2233" spans="1:14">
      <c r="A2233" t="s">
        <v>2237</v>
      </c>
      <c r="B2233" s="4">
        <v>45111</v>
      </c>
      <c r="C2233" t="s">
        <v>7549</v>
      </c>
      <c r="D2233" t="str">
        <f>VLOOKUP(Sales_Data!$C2233,tbl_Customers[],2,FALSE)</f>
        <v>Customer_1189</v>
      </c>
      <c r="E2233" t="str">
        <f>VLOOKUP(tbl_Sales[[#This Row],[Customer_ID]],tbl_Customers[],5,0)</f>
        <v>North</v>
      </c>
      <c r="F2233" t="s">
        <v>8536</v>
      </c>
      <c r="G2233" t="str">
        <f>VLOOKUP(Sales_Data!$F2233,tbl_Products[],2,FALSE)</f>
        <v>Product_40</v>
      </c>
      <c r="H2233" t="str">
        <f>VLOOKUP(tbl_Sales[[#This Row],[Product_ID]],tbl_Products[],3,0)</f>
        <v>Health</v>
      </c>
      <c r="I2233">
        <v>9</v>
      </c>
      <c r="J2233" s="10">
        <f>VLOOKUP(tbl_Sales[[#This Row],[Product_ID]],tbl_Products[],4,0)</f>
        <v>30.96</v>
      </c>
      <c r="K2233" s="6">
        <v>53.83</v>
      </c>
      <c r="L2233" s="6">
        <f>tbl_Sales[[#This Row],[Price_per_Unit]]*tbl_Sales[[#This Row],[Quantity]]</f>
        <v>484.46999999999997</v>
      </c>
      <c r="M2233" s="6">
        <f>tbl_Sales[[#This Row],[Cost_per_Unit]]*tbl_Sales[[#This Row],[Quantity]]</f>
        <v>278.64</v>
      </c>
      <c r="N2233" s="6">
        <f>tbl_Sales[[#This Row],[Sales]]-tbl_Sales[[#This Row],[Total_Cost]]</f>
        <v>205.82999999999998</v>
      </c>
    </row>
    <row r="2234" spans="1:14">
      <c r="A2234" t="s">
        <v>2238</v>
      </c>
      <c r="B2234" s="4">
        <v>45210</v>
      </c>
      <c r="C2234" t="s">
        <v>7288</v>
      </c>
      <c r="D2234" t="str">
        <f>VLOOKUP(Sales_Data!$C2234,tbl_Customers[],2,FALSE)</f>
        <v>Customer_1076</v>
      </c>
      <c r="E2234" t="str">
        <f>VLOOKUP(tbl_Sales[[#This Row],[Customer_ID]],tbl_Customers[],5,0)</f>
        <v>East</v>
      </c>
      <c r="F2234" t="s">
        <v>8554</v>
      </c>
      <c r="G2234" t="str">
        <f>VLOOKUP(Sales_Data!$F2234,tbl_Products[],2,FALSE)</f>
        <v>Product_55</v>
      </c>
      <c r="H2234" t="str">
        <f>VLOOKUP(tbl_Sales[[#This Row],[Product_ID]],tbl_Products[],3,0)</f>
        <v>Apparel</v>
      </c>
      <c r="I2234">
        <v>1</v>
      </c>
      <c r="J2234" s="10">
        <f>VLOOKUP(tbl_Sales[[#This Row],[Product_ID]],tbl_Products[],4,0)</f>
        <v>36.08</v>
      </c>
      <c r="K2234" s="6">
        <v>61.41</v>
      </c>
      <c r="L2234" s="6">
        <f>tbl_Sales[[#This Row],[Price_per_Unit]]*tbl_Sales[[#This Row],[Quantity]]</f>
        <v>61.41</v>
      </c>
      <c r="M2234" s="6">
        <f>tbl_Sales[[#This Row],[Cost_per_Unit]]*tbl_Sales[[#This Row],[Quantity]]</f>
        <v>36.08</v>
      </c>
      <c r="N2234" s="6">
        <f>tbl_Sales[[#This Row],[Sales]]-tbl_Sales[[#This Row],[Total_Cost]]</f>
        <v>25.33</v>
      </c>
    </row>
    <row r="2235" spans="1:14">
      <c r="A2235" t="s">
        <v>2239</v>
      </c>
      <c r="B2235" s="4">
        <v>45220</v>
      </c>
      <c r="C2235" t="s">
        <v>7667</v>
      </c>
      <c r="D2235" t="str">
        <f>VLOOKUP(Sales_Data!$C2235,tbl_Customers[],2,FALSE)</f>
        <v>Customer_516</v>
      </c>
      <c r="E2235" t="str">
        <f>VLOOKUP(tbl_Sales[[#This Row],[Customer_ID]],tbl_Customers[],5,0)</f>
        <v>South</v>
      </c>
      <c r="F2235" t="s">
        <v>8497</v>
      </c>
      <c r="G2235" t="str">
        <f>VLOOKUP(Sales_Data!$F2235,tbl_Products[],2,FALSE)</f>
        <v>Product_73</v>
      </c>
      <c r="H2235" t="str">
        <f>VLOOKUP(tbl_Sales[[#This Row],[Product_ID]],tbl_Products[],3,0)</f>
        <v>Apparel</v>
      </c>
      <c r="I2235">
        <v>9</v>
      </c>
      <c r="J2235" s="10">
        <f>VLOOKUP(tbl_Sales[[#This Row],[Product_ID]],tbl_Products[],4,0)</f>
        <v>1.21</v>
      </c>
      <c r="K2235" s="6">
        <v>21.16</v>
      </c>
      <c r="L2235" s="6">
        <f>tbl_Sales[[#This Row],[Price_per_Unit]]*tbl_Sales[[#This Row],[Quantity]]</f>
        <v>190.44</v>
      </c>
      <c r="M2235" s="6">
        <f>tbl_Sales[[#This Row],[Cost_per_Unit]]*tbl_Sales[[#This Row],[Quantity]]</f>
        <v>10.89</v>
      </c>
      <c r="N2235" s="6">
        <f>tbl_Sales[[#This Row],[Sales]]-tbl_Sales[[#This Row],[Total_Cost]]</f>
        <v>179.55</v>
      </c>
    </row>
    <row r="2236" spans="1:14">
      <c r="A2236" t="s">
        <v>2240</v>
      </c>
      <c r="B2236" s="4">
        <v>45115</v>
      </c>
      <c r="C2236" t="s">
        <v>7190</v>
      </c>
      <c r="D2236" t="str">
        <f>VLOOKUP(Sales_Data!$C2236,tbl_Customers[],2,FALSE)</f>
        <v>Customer_1017</v>
      </c>
      <c r="E2236" t="str">
        <f>VLOOKUP(tbl_Sales[[#This Row],[Customer_ID]],tbl_Customers[],5,0)</f>
        <v>North</v>
      </c>
      <c r="F2236" t="s">
        <v>8534</v>
      </c>
      <c r="G2236" t="str">
        <f>VLOOKUP(Sales_Data!$F2236,tbl_Products[],2,FALSE)</f>
        <v>Product_51</v>
      </c>
      <c r="H2236" t="str">
        <f>VLOOKUP(tbl_Sales[[#This Row],[Product_ID]],tbl_Products[],3,0)</f>
        <v>Electronics</v>
      </c>
      <c r="I2236">
        <v>2</v>
      </c>
      <c r="J2236" s="10">
        <f>VLOOKUP(tbl_Sales[[#This Row],[Product_ID]],tbl_Products[],4,0)</f>
        <v>45.1</v>
      </c>
      <c r="K2236" s="6">
        <v>53.53</v>
      </c>
      <c r="L2236" s="6">
        <f>tbl_Sales[[#This Row],[Price_per_Unit]]*tbl_Sales[[#This Row],[Quantity]]</f>
        <v>107.06</v>
      </c>
      <c r="M2236" s="6">
        <f>tbl_Sales[[#This Row],[Cost_per_Unit]]*tbl_Sales[[#This Row],[Quantity]]</f>
        <v>90.2</v>
      </c>
      <c r="N2236" s="6">
        <f>tbl_Sales[[#This Row],[Sales]]-tbl_Sales[[#This Row],[Total_Cost]]</f>
        <v>16.86</v>
      </c>
    </row>
    <row r="2237" spans="1:14">
      <c r="A2237" t="s">
        <v>2241</v>
      </c>
      <c r="B2237" s="4">
        <v>45166</v>
      </c>
      <c r="C2237" t="s">
        <v>7041</v>
      </c>
      <c r="D2237" t="str">
        <f>VLOOKUP(Sales_Data!$C2237,tbl_Customers[],2,FALSE)</f>
        <v>Customer_185</v>
      </c>
      <c r="E2237" t="str">
        <f>VLOOKUP(tbl_Sales[[#This Row],[Customer_ID]],tbl_Customers[],5,0)</f>
        <v>West</v>
      </c>
      <c r="F2237" t="s">
        <v>8535</v>
      </c>
      <c r="G2237" t="str">
        <f>VLOOKUP(Sales_Data!$F2237,tbl_Products[],2,FALSE)</f>
        <v>Product_54</v>
      </c>
      <c r="H2237" t="str">
        <f>VLOOKUP(tbl_Sales[[#This Row],[Product_ID]],tbl_Products[],3,0)</f>
        <v>Apparel</v>
      </c>
      <c r="I2237">
        <v>7</v>
      </c>
      <c r="J2237" s="10">
        <f>VLOOKUP(tbl_Sales[[#This Row],[Product_ID]],tbl_Products[],4,0)</f>
        <v>1.35</v>
      </c>
      <c r="K2237" s="6">
        <v>46.14</v>
      </c>
      <c r="L2237" s="6">
        <f>tbl_Sales[[#This Row],[Price_per_Unit]]*tbl_Sales[[#This Row],[Quantity]]</f>
        <v>322.98</v>
      </c>
      <c r="M2237" s="6">
        <f>tbl_Sales[[#This Row],[Cost_per_Unit]]*tbl_Sales[[#This Row],[Quantity]]</f>
        <v>9.4500000000000011</v>
      </c>
      <c r="N2237" s="6">
        <f>tbl_Sales[[#This Row],[Sales]]-tbl_Sales[[#This Row],[Total_Cost]]</f>
        <v>313.53000000000003</v>
      </c>
    </row>
    <row r="2238" spans="1:14">
      <c r="A2238" t="s">
        <v>2242</v>
      </c>
      <c r="B2238" s="4">
        <v>45209</v>
      </c>
      <c r="C2238" t="s">
        <v>7099</v>
      </c>
      <c r="D2238" t="str">
        <f>VLOOKUP(Sales_Data!$C2238,tbl_Customers[],2,FALSE)</f>
        <v>Customer_488</v>
      </c>
      <c r="E2238" t="str">
        <f>VLOOKUP(tbl_Sales[[#This Row],[Customer_ID]],tbl_Customers[],5,0)</f>
        <v>South</v>
      </c>
      <c r="F2238" t="s">
        <v>8548</v>
      </c>
      <c r="G2238" t="str">
        <f>VLOOKUP(Sales_Data!$F2238,tbl_Products[],2,FALSE)</f>
        <v>Product_1</v>
      </c>
      <c r="H2238" t="str">
        <f>VLOOKUP(tbl_Sales[[#This Row],[Product_ID]],tbl_Products[],3,0)</f>
        <v>Apparel</v>
      </c>
      <c r="I2238">
        <v>8</v>
      </c>
      <c r="J2238" s="10">
        <f>VLOOKUP(tbl_Sales[[#This Row],[Product_ID]],tbl_Products[],4,0)</f>
        <v>21.45</v>
      </c>
      <c r="K2238" s="6">
        <v>53.73</v>
      </c>
      <c r="L2238" s="6">
        <f>tbl_Sales[[#This Row],[Price_per_Unit]]*tbl_Sales[[#This Row],[Quantity]]</f>
        <v>429.84</v>
      </c>
      <c r="M2238" s="6">
        <f>tbl_Sales[[#This Row],[Cost_per_Unit]]*tbl_Sales[[#This Row],[Quantity]]</f>
        <v>171.6</v>
      </c>
      <c r="N2238" s="6">
        <f>tbl_Sales[[#This Row],[Sales]]-tbl_Sales[[#This Row],[Total_Cost]]</f>
        <v>258.24</v>
      </c>
    </row>
    <row r="2239" spans="1:14">
      <c r="A2239" t="s">
        <v>2243</v>
      </c>
      <c r="B2239" s="4">
        <v>44993</v>
      </c>
      <c r="C2239" t="s">
        <v>8190</v>
      </c>
      <c r="D2239" t="str">
        <f>VLOOKUP(Sales_Data!$C2239,tbl_Customers[],2,FALSE)</f>
        <v>Customer_1229</v>
      </c>
      <c r="E2239" t="str">
        <f>VLOOKUP(tbl_Sales[[#This Row],[Customer_ID]],tbl_Customers[],5,0)</f>
        <v>East</v>
      </c>
      <c r="F2239" t="s">
        <v>8555</v>
      </c>
      <c r="G2239" t="str">
        <f>VLOOKUP(Sales_Data!$F2239,tbl_Products[],2,FALSE)</f>
        <v>Product_52</v>
      </c>
      <c r="H2239" t="str">
        <f>VLOOKUP(tbl_Sales[[#This Row],[Product_ID]],tbl_Products[],3,0)</f>
        <v>Toys</v>
      </c>
      <c r="I2239">
        <v>2</v>
      </c>
      <c r="J2239" s="10">
        <f>VLOOKUP(tbl_Sales[[#This Row],[Product_ID]],tbl_Products[],4,0)</f>
        <v>46.58</v>
      </c>
      <c r="K2239" s="6">
        <v>38.07</v>
      </c>
      <c r="L2239" s="6">
        <f>tbl_Sales[[#This Row],[Price_per_Unit]]*tbl_Sales[[#This Row],[Quantity]]</f>
        <v>76.14</v>
      </c>
      <c r="M2239" s="6">
        <f>tbl_Sales[[#This Row],[Cost_per_Unit]]*tbl_Sales[[#This Row],[Quantity]]</f>
        <v>93.16</v>
      </c>
      <c r="N2239" s="6">
        <f>tbl_Sales[[#This Row],[Sales]]-tbl_Sales[[#This Row],[Total_Cost]]</f>
        <v>-17.019999999999996</v>
      </c>
    </row>
    <row r="2240" spans="1:14">
      <c r="A2240" t="s">
        <v>2244</v>
      </c>
      <c r="B2240" s="4">
        <v>45240</v>
      </c>
      <c r="C2240" t="s">
        <v>8111</v>
      </c>
      <c r="D2240" t="str">
        <f>VLOOKUP(Sales_Data!$C2240,tbl_Customers[],2,FALSE)</f>
        <v>Customer_251</v>
      </c>
      <c r="E2240" t="str">
        <f>VLOOKUP(tbl_Sales[[#This Row],[Customer_ID]],tbl_Customers[],5,0)</f>
        <v>West</v>
      </c>
      <c r="F2240" t="s">
        <v>8564</v>
      </c>
      <c r="G2240" t="str">
        <f>VLOOKUP(Sales_Data!$F2240,tbl_Products[],2,FALSE)</f>
        <v>Product_8</v>
      </c>
      <c r="H2240" t="str">
        <f>VLOOKUP(tbl_Sales[[#This Row],[Product_ID]],tbl_Products[],3,0)</f>
        <v>Electronics</v>
      </c>
      <c r="I2240">
        <v>1</v>
      </c>
      <c r="J2240" s="10">
        <f>VLOOKUP(tbl_Sales[[#This Row],[Product_ID]],tbl_Products[],4,0)</f>
        <v>22.03</v>
      </c>
      <c r="K2240" s="6">
        <v>13.28</v>
      </c>
      <c r="L2240" s="6">
        <f>tbl_Sales[[#This Row],[Price_per_Unit]]*tbl_Sales[[#This Row],[Quantity]]</f>
        <v>13.28</v>
      </c>
      <c r="M2240" s="6">
        <f>tbl_Sales[[#This Row],[Cost_per_Unit]]*tbl_Sales[[#This Row],[Quantity]]</f>
        <v>22.03</v>
      </c>
      <c r="N2240" s="6">
        <f>tbl_Sales[[#This Row],[Sales]]-tbl_Sales[[#This Row],[Total_Cost]]</f>
        <v>-8.7500000000000018</v>
      </c>
    </row>
    <row r="2241" spans="1:14">
      <c r="A2241" t="s">
        <v>2245</v>
      </c>
      <c r="B2241" s="4">
        <v>44971</v>
      </c>
      <c r="C2241" t="s">
        <v>7657</v>
      </c>
      <c r="D2241" t="str">
        <f>VLOOKUP(Sales_Data!$C2241,tbl_Customers[],2,FALSE)</f>
        <v>Customer_642</v>
      </c>
      <c r="E2241" t="str">
        <f>VLOOKUP(tbl_Sales[[#This Row],[Customer_ID]],tbl_Customers[],5,0)</f>
        <v>South</v>
      </c>
      <c r="F2241" t="s">
        <v>8519</v>
      </c>
      <c r="G2241" t="str">
        <f>VLOOKUP(Sales_Data!$F2241,tbl_Products[],2,FALSE)</f>
        <v>Product_53</v>
      </c>
      <c r="H2241" t="str">
        <f>VLOOKUP(tbl_Sales[[#This Row],[Product_ID]],tbl_Products[],3,0)</f>
        <v>Electronics</v>
      </c>
      <c r="I2241">
        <v>8</v>
      </c>
      <c r="J2241" s="10">
        <f>VLOOKUP(tbl_Sales[[#This Row],[Product_ID]],tbl_Products[],4,0)</f>
        <v>21.34</v>
      </c>
      <c r="K2241" s="6">
        <v>70.5</v>
      </c>
      <c r="L2241" s="6">
        <f>tbl_Sales[[#This Row],[Price_per_Unit]]*tbl_Sales[[#This Row],[Quantity]]</f>
        <v>564</v>
      </c>
      <c r="M2241" s="6">
        <f>tbl_Sales[[#This Row],[Cost_per_Unit]]*tbl_Sales[[#This Row],[Quantity]]</f>
        <v>170.72</v>
      </c>
      <c r="N2241" s="6">
        <f>tbl_Sales[[#This Row],[Sales]]-tbl_Sales[[#This Row],[Total_Cost]]</f>
        <v>393.28</v>
      </c>
    </row>
    <row r="2242" spans="1:14">
      <c r="A2242" t="s">
        <v>2246</v>
      </c>
      <c r="B2242" s="4">
        <v>44960</v>
      </c>
      <c r="C2242" t="s">
        <v>7162</v>
      </c>
      <c r="D2242" t="str">
        <f>VLOOKUP(Sales_Data!$C2242,tbl_Customers[],2,FALSE)</f>
        <v>Customer_675</v>
      </c>
      <c r="E2242" t="str">
        <f>VLOOKUP(tbl_Sales[[#This Row],[Customer_ID]],tbl_Customers[],5,0)</f>
        <v>North</v>
      </c>
      <c r="F2242" t="s">
        <v>8515</v>
      </c>
      <c r="G2242" t="str">
        <f>VLOOKUP(Sales_Data!$F2242,tbl_Products[],2,FALSE)</f>
        <v>Product_46</v>
      </c>
      <c r="H2242" t="str">
        <f>VLOOKUP(tbl_Sales[[#This Row],[Product_ID]],tbl_Products[],3,0)</f>
        <v>Health</v>
      </c>
      <c r="I2242">
        <v>2</v>
      </c>
      <c r="J2242" s="10">
        <f>VLOOKUP(tbl_Sales[[#This Row],[Product_ID]],tbl_Products[],4,0)</f>
        <v>19.34</v>
      </c>
      <c r="K2242" s="6">
        <v>37.979999999999997</v>
      </c>
      <c r="L2242" s="6">
        <f>tbl_Sales[[#This Row],[Price_per_Unit]]*tbl_Sales[[#This Row],[Quantity]]</f>
        <v>75.959999999999994</v>
      </c>
      <c r="M2242" s="6">
        <f>tbl_Sales[[#This Row],[Cost_per_Unit]]*tbl_Sales[[#This Row],[Quantity]]</f>
        <v>38.68</v>
      </c>
      <c r="N2242" s="6">
        <f>tbl_Sales[[#This Row],[Sales]]-tbl_Sales[[#This Row],[Total_Cost]]</f>
        <v>37.279999999999994</v>
      </c>
    </row>
    <row r="2243" spans="1:14">
      <c r="A2243" t="s">
        <v>2247</v>
      </c>
      <c r="B2243" s="4">
        <v>45085</v>
      </c>
      <c r="C2243" t="s">
        <v>7650</v>
      </c>
      <c r="D2243" t="str">
        <f>VLOOKUP(Sales_Data!$C2243,tbl_Customers[],2,FALSE)</f>
        <v>Customer_1197</v>
      </c>
      <c r="E2243" t="str">
        <f>VLOOKUP(tbl_Sales[[#This Row],[Customer_ID]],tbl_Customers[],5,0)</f>
        <v>North</v>
      </c>
      <c r="F2243" t="s">
        <v>8549</v>
      </c>
      <c r="G2243" t="str">
        <f>VLOOKUP(Sales_Data!$F2243,tbl_Products[],2,FALSE)</f>
        <v>Product_18</v>
      </c>
      <c r="H2243" t="str">
        <f>VLOOKUP(tbl_Sales[[#This Row],[Product_ID]],tbl_Products[],3,0)</f>
        <v>Health</v>
      </c>
      <c r="I2243">
        <v>6</v>
      </c>
      <c r="J2243" s="10">
        <f>VLOOKUP(tbl_Sales[[#This Row],[Product_ID]],tbl_Products[],4,0)</f>
        <v>41.18</v>
      </c>
      <c r="K2243" s="6">
        <v>12.21</v>
      </c>
      <c r="L2243" s="6">
        <f>tbl_Sales[[#This Row],[Price_per_Unit]]*tbl_Sales[[#This Row],[Quantity]]</f>
        <v>73.260000000000005</v>
      </c>
      <c r="M2243" s="6">
        <f>tbl_Sales[[#This Row],[Cost_per_Unit]]*tbl_Sales[[#This Row],[Quantity]]</f>
        <v>247.07999999999998</v>
      </c>
      <c r="N2243" s="6">
        <f>tbl_Sales[[#This Row],[Sales]]-tbl_Sales[[#This Row],[Total_Cost]]</f>
        <v>-173.82</v>
      </c>
    </row>
    <row r="2244" spans="1:14">
      <c r="A2244" t="s">
        <v>2248</v>
      </c>
      <c r="B2244" s="4">
        <v>45130</v>
      </c>
      <c r="C2244" t="s">
        <v>7470</v>
      </c>
      <c r="D2244" t="str">
        <f>VLOOKUP(Sales_Data!$C2244,tbl_Customers[],2,FALSE)</f>
        <v>Customer_799</v>
      </c>
      <c r="E2244" t="str">
        <f>VLOOKUP(tbl_Sales[[#This Row],[Customer_ID]],tbl_Customers[],5,0)</f>
        <v>East</v>
      </c>
      <c r="F2244" t="s">
        <v>8513</v>
      </c>
      <c r="G2244" t="str">
        <f>VLOOKUP(Sales_Data!$F2244,tbl_Products[],2,FALSE)</f>
        <v>Product_59</v>
      </c>
      <c r="H2244" t="str">
        <f>VLOOKUP(tbl_Sales[[#This Row],[Product_ID]],tbl_Products[],3,0)</f>
        <v>Home Goods</v>
      </c>
      <c r="I2244">
        <v>6</v>
      </c>
      <c r="J2244" s="10">
        <f>VLOOKUP(tbl_Sales[[#This Row],[Product_ID]],tbl_Products[],4,0)</f>
        <v>40.85</v>
      </c>
      <c r="K2244" s="6">
        <v>67.069999999999993</v>
      </c>
      <c r="L2244" s="6">
        <f>tbl_Sales[[#This Row],[Price_per_Unit]]*tbl_Sales[[#This Row],[Quantity]]</f>
        <v>402.41999999999996</v>
      </c>
      <c r="M2244" s="6">
        <f>tbl_Sales[[#This Row],[Cost_per_Unit]]*tbl_Sales[[#This Row],[Quantity]]</f>
        <v>245.10000000000002</v>
      </c>
      <c r="N2244" s="6">
        <f>tbl_Sales[[#This Row],[Sales]]-tbl_Sales[[#This Row],[Total_Cost]]</f>
        <v>157.31999999999994</v>
      </c>
    </row>
    <row r="2245" spans="1:14">
      <c r="A2245" t="s">
        <v>2249</v>
      </c>
      <c r="B2245" s="4">
        <v>45172</v>
      </c>
      <c r="C2245" t="s">
        <v>7440</v>
      </c>
      <c r="D2245" t="str">
        <f>VLOOKUP(Sales_Data!$C2245,tbl_Customers[],2,FALSE)</f>
        <v>Customer_484</v>
      </c>
      <c r="E2245" t="str">
        <f>VLOOKUP(tbl_Sales[[#This Row],[Customer_ID]],tbl_Customers[],5,0)</f>
        <v>North</v>
      </c>
      <c r="F2245" t="s">
        <v>8531</v>
      </c>
      <c r="G2245" t="str">
        <f>VLOOKUP(Sales_Data!$F2245,tbl_Products[],2,FALSE)</f>
        <v>Product_36</v>
      </c>
      <c r="H2245" t="str">
        <f>VLOOKUP(tbl_Sales[[#This Row],[Product_ID]],tbl_Products[],3,0)</f>
        <v>Home Goods</v>
      </c>
      <c r="I2245">
        <v>7</v>
      </c>
      <c r="J2245" s="10">
        <f>VLOOKUP(tbl_Sales[[#This Row],[Product_ID]],tbl_Products[],4,0)</f>
        <v>32.54</v>
      </c>
      <c r="K2245" s="6">
        <v>52.55</v>
      </c>
      <c r="L2245" s="6">
        <f>tbl_Sales[[#This Row],[Price_per_Unit]]*tbl_Sales[[#This Row],[Quantity]]</f>
        <v>367.84999999999997</v>
      </c>
      <c r="M2245" s="6">
        <f>tbl_Sales[[#This Row],[Cost_per_Unit]]*tbl_Sales[[#This Row],[Quantity]]</f>
        <v>227.78</v>
      </c>
      <c r="N2245" s="6">
        <f>tbl_Sales[[#This Row],[Sales]]-tbl_Sales[[#This Row],[Total_Cost]]</f>
        <v>140.06999999999996</v>
      </c>
    </row>
    <row r="2246" spans="1:14">
      <c r="A2246" t="s">
        <v>2250</v>
      </c>
      <c r="B2246" s="4">
        <v>45196</v>
      </c>
      <c r="C2246" t="s">
        <v>7922</v>
      </c>
      <c r="D2246" t="str">
        <f>VLOOKUP(Sales_Data!$C2246,tbl_Customers[],2,FALSE)</f>
        <v>Customer_867</v>
      </c>
      <c r="E2246" t="str">
        <f>VLOOKUP(tbl_Sales[[#This Row],[Customer_ID]],tbl_Customers[],5,0)</f>
        <v>West</v>
      </c>
      <c r="F2246" t="s">
        <v>8496</v>
      </c>
      <c r="G2246" t="str">
        <f>VLOOKUP(Sales_Data!$F2246,tbl_Products[],2,FALSE)</f>
        <v>Product_3</v>
      </c>
      <c r="H2246" t="str">
        <f>VLOOKUP(tbl_Sales[[#This Row],[Product_ID]],tbl_Products[],3,0)</f>
        <v>Health</v>
      </c>
      <c r="I2246">
        <v>4</v>
      </c>
      <c r="J2246" s="10">
        <f>VLOOKUP(tbl_Sales[[#This Row],[Product_ID]],tbl_Products[],4,0)</f>
        <v>28.91</v>
      </c>
      <c r="K2246" s="6">
        <v>66.61</v>
      </c>
      <c r="L2246" s="6">
        <f>tbl_Sales[[#This Row],[Price_per_Unit]]*tbl_Sales[[#This Row],[Quantity]]</f>
        <v>266.44</v>
      </c>
      <c r="M2246" s="6">
        <f>tbl_Sales[[#This Row],[Cost_per_Unit]]*tbl_Sales[[#This Row],[Quantity]]</f>
        <v>115.64</v>
      </c>
      <c r="N2246" s="6">
        <f>tbl_Sales[[#This Row],[Sales]]-tbl_Sales[[#This Row],[Total_Cost]]</f>
        <v>150.80000000000001</v>
      </c>
    </row>
    <row r="2247" spans="1:14">
      <c r="A2247" t="s">
        <v>2251</v>
      </c>
      <c r="B2247" s="4">
        <v>45137</v>
      </c>
      <c r="C2247" t="s">
        <v>7888</v>
      </c>
      <c r="D2247" t="str">
        <f>VLOOKUP(Sales_Data!$C2247,tbl_Customers[],2,FALSE)</f>
        <v>Customer_447</v>
      </c>
      <c r="E2247" t="str">
        <f>VLOOKUP(tbl_Sales[[#This Row],[Customer_ID]],tbl_Customers[],5,0)</f>
        <v>North</v>
      </c>
      <c r="F2247" t="s">
        <v>8550</v>
      </c>
      <c r="G2247" t="str">
        <f>VLOOKUP(Sales_Data!$F2247,tbl_Products[],2,FALSE)</f>
        <v>Product_26</v>
      </c>
      <c r="H2247" t="str">
        <f>VLOOKUP(tbl_Sales[[#This Row],[Product_ID]],tbl_Products[],3,0)</f>
        <v>Health</v>
      </c>
      <c r="I2247">
        <v>6</v>
      </c>
      <c r="J2247" s="10">
        <f>VLOOKUP(tbl_Sales[[#This Row],[Product_ID]],tbl_Products[],4,0)</f>
        <v>31.77</v>
      </c>
      <c r="K2247" s="6">
        <v>52.6</v>
      </c>
      <c r="L2247" s="6">
        <f>tbl_Sales[[#This Row],[Price_per_Unit]]*tbl_Sales[[#This Row],[Quantity]]</f>
        <v>315.60000000000002</v>
      </c>
      <c r="M2247" s="6">
        <f>tbl_Sales[[#This Row],[Cost_per_Unit]]*tbl_Sales[[#This Row],[Quantity]]</f>
        <v>190.62</v>
      </c>
      <c r="N2247" s="6">
        <f>tbl_Sales[[#This Row],[Sales]]-tbl_Sales[[#This Row],[Total_Cost]]</f>
        <v>124.98000000000002</v>
      </c>
    </row>
    <row r="2248" spans="1:14">
      <c r="A2248" t="s">
        <v>2252</v>
      </c>
      <c r="B2248" s="4">
        <v>45136</v>
      </c>
      <c r="C2248" t="s">
        <v>8191</v>
      </c>
      <c r="D2248" t="str">
        <f>VLOOKUP(Sales_Data!$C2248,tbl_Customers[],2,FALSE)</f>
        <v>Customer_296</v>
      </c>
      <c r="E2248" t="str">
        <f>VLOOKUP(tbl_Sales[[#This Row],[Customer_ID]],tbl_Customers[],5,0)</f>
        <v>West</v>
      </c>
      <c r="F2248" t="s">
        <v>8526</v>
      </c>
      <c r="G2248" t="str">
        <f>VLOOKUP(Sales_Data!$F2248,tbl_Products[],2,FALSE)</f>
        <v>Product_27</v>
      </c>
      <c r="H2248" t="str">
        <f>VLOOKUP(tbl_Sales[[#This Row],[Product_ID]],tbl_Products[],3,0)</f>
        <v>Home Goods</v>
      </c>
      <c r="I2248">
        <v>3</v>
      </c>
      <c r="J2248" s="10">
        <f>VLOOKUP(tbl_Sales[[#This Row],[Product_ID]],tbl_Products[],4,0)</f>
        <v>35.53</v>
      </c>
      <c r="K2248" s="6">
        <v>75.59</v>
      </c>
      <c r="L2248" s="6">
        <f>tbl_Sales[[#This Row],[Price_per_Unit]]*tbl_Sales[[#This Row],[Quantity]]</f>
        <v>226.77</v>
      </c>
      <c r="M2248" s="6">
        <f>tbl_Sales[[#This Row],[Cost_per_Unit]]*tbl_Sales[[#This Row],[Quantity]]</f>
        <v>106.59</v>
      </c>
      <c r="N2248" s="6">
        <f>tbl_Sales[[#This Row],[Sales]]-tbl_Sales[[#This Row],[Total_Cost]]</f>
        <v>120.18</v>
      </c>
    </row>
    <row r="2249" spans="1:14">
      <c r="A2249" t="s">
        <v>2253</v>
      </c>
      <c r="B2249" s="4">
        <v>45221</v>
      </c>
      <c r="C2249" t="s">
        <v>7741</v>
      </c>
      <c r="D2249" t="str">
        <f>VLOOKUP(Sales_Data!$C2249,tbl_Customers[],2,FALSE)</f>
        <v>Customer_219</v>
      </c>
      <c r="E2249" t="str">
        <f>VLOOKUP(tbl_Sales[[#This Row],[Customer_ID]],tbl_Customers[],5,0)</f>
        <v>East</v>
      </c>
      <c r="F2249" t="s">
        <v>8511</v>
      </c>
      <c r="G2249" t="str">
        <f>VLOOKUP(Sales_Data!$F2249,tbl_Products[],2,FALSE)</f>
        <v>Product_33</v>
      </c>
      <c r="H2249" t="str">
        <f>VLOOKUP(tbl_Sales[[#This Row],[Product_ID]],tbl_Products[],3,0)</f>
        <v>Electronics</v>
      </c>
      <c r="I2249">
        <v>5</v>
      </c>
      <c r="J2249" s="10">
        <f>VLOOKUP(tbl_Sales[[#This Row],[Product_ID]],tbl_Products[],4,0)</f>
        <v>45.26</v>
      </c>
      <c r="K2249" s="6">
        <v>67.98</v>
      </c>
      <c r="L2249" s="6">
        <f>tbl_Sales[[#This Row],[Price_per_Unit]]*tbl_Sales[[#This Row],[Quantity]]</f>
        <v>339.90000000000003</v>
      </c>
      <c r="M2249" s="6">
        <f>tbl_Sales[[#This Row],[Cost_per_Unit]]*tbl_Sales[[#This Row],[Quantity]]</f>
        <v>226.29999999999998</v>
      </c>
      <c r="N2249" s="6">
        <f>tbl_Sales[[#This Row],[Sales]]-tbl_Sales[[#This Row],[Total_Cost]]</f>
        <v>113.60000000000005</v>
      </c>
    </row>
    <row r="2250" spans="1:14">
      <c r="A2250" t="s">
        <v>2254</v>
      </c>
      <c r="B2250" s="4">
        <v>44964</v>
      </c>
      <c r="C2250" t="s">
        <v>7289</v>
      </c>
      <c r="D2250" t="str">
        <f>VLOOKUP(Sales_Data!$C2250,tbl_Customers[],2,FALSE)</f>
        <v>Customer_359</v>
      </c>
      <c r="E2250" t="str">
        <f>VLOOKUP(tbl_Sales[[#This Row],[Customer_ID]],tbl_Customers[],5,0)</f>
        <v>East</v>
      </c>
      <c r="F2250" t="s">
        <v>8498</v>
      </c>
      <c r="G2250" t="str">
        <f>VLOOKUP(Sales_Data!$F2250,tbl_Products[],2,FALSE)</f>
        <v>Product_38</v>
      </c>
      <c r="H2250" t="str">
        <f>VLOOKUP(tbl_Sales[[#This Row],[Product_ID]],tbl_Products[],3,0)</f>
        <v>Toys</v>
      </c>
      <c r="I2250">
        <v>6</v>
      </c>
      <c r="J2250" s="10">
        <f>VLOOKUP(tbl_Sales[[#This Row],[Product_ID]],tbl_Products[],4,0)</f>
        <v>35.82</v>
      </c>
      <c r="K2250" s="6">
        <v>25.83</v>
      </c>
      <c r="L2250" s="6">
        <f>tbl_Sales[[#This Row],[Price_per_Unit]]*tbl_Sales[[#This Row],[Quantity]]</f>
        <v>154.97999999999999</v>
      </c>
      <c r="M2250" s="6">
        <f>tbl_Sales[[#This Row],[Cost_per_Unit]]*tbl_Sales[[#This Row],[Quantity]]</f>
        <v>214.92000000000002</v>
      </c>
      <c r="N2250" s="6">
        <f>tbl_Sales[[#This Row],[Sales]]-tbl_Sales[[#This Row],[Total_Cost]]</f>
        <v>-59.940000000000026</v>
      </c>
    </row>
    <row r="2251" spans="1:14">
      <c r="A2251" t="s">
        <v>2255</v>
      </c>
      <c r="B2251" s="4">
        <v>44991</v>
      </c>
      <c r="C2251" t="s">
        <v>8080</v>
      </c>
      <c r="D2251" t="str">
        <f>VLOOKUP(Sales_Data!$C2251,tbl_Customers[],2,FALSE)</f>
        <v>Customer_439</v>
      </c>
      <c r="E2251" t="str">
        <f>VLOOKUP(tbl_Sales[[#This Row],[Customer_ID]],tbl_Customers[],5,0)</f>
        <v>South</v>
      </c>
      <c r="F2251" t="s">
        <v>8562</v>
      </c>
      <c r="G2251" t="str">
        <f>VLOOKUP(Sales_Data!$F2251,tbl_Products[],2,FALSE)</f>
        <v>Product_48</v>
      </c>
      <c r="H2251" t="str">
        <f>VLOOKUP(tbl_Sales[[#This Row],[Product_ID]],tbl_Products[],3,0)</f>
        <v>Apparel</v>
      </c>
      <c r="I2251">
        <v>3</v>
      </c>
      <c r="J2251" s="10">
        <f>VLOOKUP(tbl_Sales[[#This Row],[Product_ID]],tbl_Products[],4,0)</f>
        <v>25.33</v>
      </c>
      <c r="K2251" s="6">
        <v>90.67</v>
      </c>
      <c r="L2251" s="6">
        <f>tbl_Sales[[#This Row],[Price_per_Unit]]*tbl_Sales[[#This Row],[Quantity]]</f>
        <v>272.01</v>
      </c>
      <c r="M2251" s="6">
        <f>tbl_Sales[[#This Row],[Cost_per_Unit]]*tbl_Sales[[#This Row],[Quantity]]</f>
        <v>75.989999999999995</v>
      </c>
      <c r="N2251" s="6">
        <f>tbl_Sales[[#This Row],[Sales]]-tbl_Sales[[#This Row],[Total_Cost]]</f>
        <v>196.01999999999998</v>
      </c>
    </row>
    <row r="2252" spans="1:14">
      <c r="A2252" t="s">
        <v>2256</v>
      </c>
      <c r="B2252" s="4">
        <v>45089</v>
      </c>
      <c r="C2252" t="s">
        <v>7161</v>
      </c>
      <c r="D2252" t="str">
        <f>VLOOKUP(Sales_Data!$C2252,tbl_Customers[],2,FALSE)</f>
        <v>Customer_563</v>
      </c>
      <c r="E2252" t="str">
        <f>VLOOKUP(tbl_Sales[[#This Row],[Customer_ID]],tbl_Customers[],5,0)</f>
        <v>West</v>
      </c>
      <c r="F2252" t="s">
        <v>8522</v>
      </c>
      <c r="G2252" t="str">
        <f>VLOOKUP(Sales_Data!$F2252,tbl_Products[],2,FALSE)</f>
        <v>Product_4</v>
      </c>
      <c r="H2252" t="str">
        <f>VLOOKUP(tbl_Sales[[#This Row],[Product_ID]],tbl_Products[],3,0)</f>
        <v>Toys</v>
      </c>
      <c r="I2252">
        <v>8</v>
      </c>
      <c r="J2252" s="10">
        <f>VLOOKUP(tbl_Sales[[#This Row],[Product_ID]],tbl_Products[],4,0)</f>
        <v>14.75</v>
      </c>
      <c r="K2252" s="6">
        <v>80.790000000000006</v>
      </c>
      <c r="L2252" s="6">
        <f>tbl_Sales[[#This Row],[Price_per_Unit]]*tbl_Sales[[#This Row],[Quantity]]</f>
        <v>646.32000000000005</v>
      </c>
      <c r="M2252" s="6">
        <f>tbl_Sales[[#This Row],[Cost_per_Unit]]*tbl_Sales[[#This Row],[Quantity]]</f>
        <v>118</v>
      </c>
      <c r="N2252" s="6">
        <f>tbl_Sales[[#This Row],[Sales]]-tbl_Sales[[#This Row],[Total_Cost]]</f>
        <v>528.32000000000005</v>
      </c>
    </row>
    <row r="2253" spans="1:14">
      <c r="A2253" t="s">
        <v>2257</v>
      </c>
      <c r="B2253" s="4">
        <v>45255</v>
      </c>
      <c r="C2253" t="s">
        <v>8083</v>
      </c>
      <c r="D2253" t="str">
        <f>VLOOKUP(Sales_Data!$C2253,tbl_Customers[],2,FALSE)</f>
        <v>Customer_901</v>
      </c>
      <c r="E2253" t="str">
        <f>VLOOKUP(tbl_Sales[[#This Row],[Customer_ID]],tbl_Customers[],5,0)</f>
        <v>West</v>
      </c>
      <c r="F2253" t="s">
        <v>8556</v>
      </c>
      <c r="G2253" t="str">
        <f>VLOOKUP(Sales_Data!$F2253,tbl_Products[],2,FALSE)</f>
        <v>Product_42</v>
      </c>
      <c r="H2253" t="str">
        <f>VLOOKUP(tbl_Sales[[#This Row],[Product_ID]],tbl_Products[],3,0)</f>
        <v>Electronics</v>
      </c>
      <c r="I2253">
        <v>3</v>
      </c>
      <c r="J2253" s="10">
        <f>VLOOKUP(tbl_Sales[[#This Row],[Product_ID]],tbl_Products[],4,0)</f>
        <v>28.03</v>
      </c>
      <c r="K2253" s="6">
        <v>96.83</v>
      </c>
      <c r="L2253" s="6">
        <f>tbl_Sales[[#This Row],[Price_per_Unit]]*tbl_Sales[[#This Row],[Quantity]]</f>
        <v>290.49</v>
      </c>
      <c r="M2253" s="6">
        <f>tbl_Sales[[#This Row],[Cost_per_Unit]]*tbl_Sales[[#This Row],[Quantity]]</f>
        <v>84.09</v>
      </c>
      <c r="N2253" s="6">
        <f>tbl_Sales[[#This Row],[Sales]]-tbl_Sales[[#This Row],[Total_Cost]]</f>
        <v>206.4</v>
      </c>
    </row>
    <row r="2254" spans="1:14">
      <c r="A2254" t="s">
        <v>2258</v>
      </c>
      <c r="B2254" s="4">
        <v>44964</v>
      </c>
      <c r="C2254" t="s">
        <v>8192</v>
      </c>
      <c r="D2254" t="str">
        <f>VLOOKUP(Sales_Data!$C2254,tbl_Customers[],2,FALSE)</f>
        <v>Customer_837</v>
      </c>
      <c r="E2254" t="str">
        <f>VLOOKUP(tbl_Sales[[#This Row],[Customer_ID]],tbl_Customers[],5,0)</f>
        <v>East</v>
      </c>
      <c r="F2254" t="s">
        <v>8554</v>
      </c>
      <c r="G2254" t="str">
        <f>VLOOKUP(Sales_Data!$F2254,tbl_Products[],2,FALSE)</f>
        <v>Product_55</v>
      </c>
      <c r="H2254" t="str">
        <f>VLOOKUP(tbl_Sales[[#This Row],[Product_ID]],tbl_Products[],3,0)</f>
        <v>Apparel</v>
      </c>
      <c r="I2254">
        <v>1</v>
      </c>
      <c r="J2254" s="10">
        <f>VLOOKUP(tbl_Sales[[#This Row],[Product_ID]],tbl_Products[],4,0)</f>
        <v>36.08</v>
      </c>
      <c r="K2254" s="6">
        <v>45.62</v>
      </c>
      <c r="L2254" s="6">
        <f>tbl_Sales[[#This Row],[Price_per_Unit]]*tbl_Sales[[#This Row],[Quantity]]</f>
        <v>45.62</v>
      </c>
      <c r="M2254" s="6">
        <f>tbl_Sales[[#This Row],[Cost_per_Unit]]*tbl_Sales[[#This Row],[Quantity]]</f>
        <v>36.08</v>
      </c>
      <c r="N2254" s="6">
        <f>tbl_Sales[[#This Row],[Sales]]-tbl_Sales[[#This Row],[Total_Cost]]</f>
        <v>9.5399999999999991</v>
      </c>
    </row>
    <row r="2255" spans="1:14">
      <c r="A2255" t="s">
        <v>2259</v>
      </c>
      <c r="B2255" s="4">
        <v>45157</v>
      </c>
      <c r="C2255" t="s">
        <v>8193</v>
      </c>
      <c r="D2255" t="str">
        <f>VLOOKUP(Sales_Data!$C2255,tbl_Customers[],2,FALSE)</f>
        <v>Customer_521</v>
      </c>
      <c r="E2255" t="str">
        <f>VLOOKUP(tbl_Sales[[#This Row],[Customer_ID]],tbl_Customers[],5,0)</f>
        <v>East</v>
      </c>
      <c r="F2255" t="s">
        <v>8529</v>
      </c>
      <c r="G2255" t="str">
        <f>VLOOKUP(Sales_Data!$F2255,tbl_Products[],2,FALSE)</f>
        <v>Product_49</v>
      </c>
      <c r="H2255" t="str">
        <f>VLOOKUP(tbl_Sales[[#This Row],[Product_ID]],tbl_Products[],3,0)</f>
        <v>Toys</v>
      </c>
      <c r="I2255">
        <v>7</v>
      </c>
      <c r="J2255" s="10">
        <f>VLOOKUP(tbl_Sales[[#This Row],[Product_ID]],tbl_Products[],4,0)</f>
        <v>44.18</v>
      </c>
      <c r="K2255" s="6">
        <v>48.36</v>
      </c>
      <c r="L2255" s="6">
        <f>tbl_Sales[[#This Row],[Price_per_Unit]]*tbl_Sales[[#This Row],[Quantity]]</f>
        <v>338.52</v>
      </c>
      <c r="M2255" s="6">
        <f>tbl_Sales[[#This Row],[Cost_per_Unit]]*tbl_Sales[[#This Row],[Quantity]]</f>
        <v>309.26</v>
      </c>
      <c r="N2255" s="6">
        <f>tbl_Sales[[#This Row],[Sales]]-tbl_Sales[[#This Row],[Total_Cost]]</f>
        <v>29.259999999999991</v>
      </c>
    </row>
    <row r="2256" spans="1:14">
      <c r="A2256" t="s">
        <v>2260</v>
      </c>
      <c r="B2256" s="4">
        <v>45165</v>
      </c>
      <c r="C2256" t="s">
        <v>8081</v>
      </c>
      <c r="D2256" t="str">
        <f>VLOOKUP(Sales_Data!$C2256,tbl_Customers[],2,FALSE)</f>
        <v>Customer_1208</v>
      </c>
      <c r="E2256" t="str">
        <f>VLOOKUP(tbl_Sales[[#This Row],[Customer_ID]],tbl_Customers[],5,0)</f>
        <v>East</v>
      </c>
      <c r="F2256" t="s">
        <v>8556</v>
      </c>
      <c r="G2256" t="str">
        <f>VLOOKUP(Sales_Data!$F2256,tbl_Products[],2,FALSE)</f>
        <v>Product_42</v>
      </c>
      <c r="H2256" t="str">
        <f>VLOOKUP(tbl_Sales[[#This Row],[Product_ID]],tbl_Products[],3,0)</f>
        <v>Electronics</v>
      </c>
      <c r="I2256">
        <v>3</v>
      </c>
      <c r="J2256" s="10">
        <f>VLOOKUP(tbl_Sales[[#This Row],[Product_ID]],tbl_Products[],4,0)</f>
        <v>28.03</v>
      </c>
      <c r="K2256" s="6">
        <v>72.16</v>
      </c>
      <c r="L2256" s="6">
        <f>tbl_Sales[[#This Row],[Price_per_Unit]]*tbl_Sales[[#This Row],[Quantity]]</f>
        <v>216.48</v>
      </c>
      <c r="M2256" s="6">
        <f>tbl_Sales[[#This Row],[Cost_per_Unit]]*tbl_Sales[[#This Row],[Quantity]]</f>
        <v>84.09</v>
      </c>
      <c r="N2256" s="6">
        <f>tbl_Sales[[#This Row],[Sales]]-tbl_Sales[[#This Row],[Total_Cost]]</f>
        <v>132.38999999999999</v>
      </c>
    </row>
    <row r="2257" spans="1:14">
      <c r="A2257" t="s">
        <v>2261</v>
      </c>
      <c r="B2257" s="4">
        <v>45275</v>
      </c>
      <c r="C2257" t="s">
        <v>7248</v>
      </c>
      <c r="D2257" t="str">
        <f>VLOOKUP(Sales_Data!$C2257,tbl_Customers[],2,FALSE)</f>
        <v>Customer_115</v>
      </c>
      <c r="E2257" t="str">
        <f>VLOOKUP(tbl_Sales[[#This Row],[Customer_ID]],tbl_Customers[],5,0)</f>
        <v>North</v>
      </c>
      <c r="F2257" t="s">
        <v>8543</v>
      </c>
      <c r="G2257" t="str">
        <f>VLOOKUP(Sales_Data!$F2257,tbl_Products[],2,FALSE)</f>
        <v>Product_72</v>
      </c>
      <c r="H2257" t="str">
        <f>VLOOKUP(tbl_Sales[[#This Row],[Product_ID]],tbl_Products[],3,0)</f>
        <v>Toys</v>
      </c>
      <c r="I2257">
        <v>4</v>
      </c>
      <c r="J2257" s="10">
        <f>VLOOKUP(tbl_Sales[[#This Row],[Product_ID]],tbl_Products[],4,0)</f>
        <v>23.2</v>
      </c>
      <c r="K2257" s="6">
        <v>51.11</v>
      </c>
      <c r="L2257" s="6">
        <f>tbl_Sales[[#This Row],[Price_per_Unit]]*tbl_Sales[[#This Row],[Quantity]]</f>
        <v>204.44</v>
      </c>
      <c r="M2257" s="6">
        <f>tbl_Sales[[#This Row],[Cost_per_Unit]]*tbl_Sales[[#This Row],[Quantity]]</f>
        <v>92.8</v>
      </c>
      <c r="N2257" s="6">
        <f>tbl_Sales[[#This Row],[Sales]]-tbl_Sales[[#This Row],[Total_Cost]]</f>
        <v>111.64</v>
      </c>
    </row>
    <row r="2258" spans="1:14">
      <c r="A2258" t="s">
        <v>2262</v>
      </c>
      <c r="B2258" s="4">
        <v>45191</v>
      </c>
      <c r="C2258" t="s">
        <v>7720</v>
      </c>
      <c r="D2258" t="str">
        <f>VLOOKUP(Sales_Data!$C2258,tbl_Customers[],2,FALSE)</f>
        <v>Customer_1005</v>
      </c>
      <c r="E2258" t="str">
        <f>VLOOKUP(tbl_Sales[[#This Row],[Customer_ID]],tbl_Customers[],5,0)</f>
        <v>South</v>
      </c>
      <c r="F2258" t="s">
        <v>8543</v>
      </c>
      <c r="G2258" t="str">
        <f>VLOOKUP(Sales_Data!$F2258,tbl_Products[],2,FALSE)</f>
        <v>Product_72</v>
      </c>
      <c r="H2258" t="str">
        <f>VLOOKUP(tbl_Sales[[#This Row],[Product_ID]],tbl_Products[],3,0)</f>
        <v>Toys</v>
      </c>
      <c r="I2258">
        <v>6</v>
      </c>
      <c r="J2258" s="10">
        <f>VLOOKUP(tbl_Sales[[#This Row],[Product_ID]],tbl_Products[],4,0)</f>
        <v>23.2</v>
      </c>
      <c r="K2258" s="6">
        <v>35.04</v>
      </c>
      <c r="L2258" s="6">
        <f>tbl_Sales[[#This Row],[Price_per_Unit]]*tbl_Sales[[#This Row],[Quantity]]</f>
        <v>210.24</v>
      </c>
      <c r="M2258" s="6">
        <f>tbl_Sales[[#This Row],[Cost_per_Unit]]*tbl_Sales[[#This Row],[Quantity]]</f>
        <v>139.19999999999999</v>
      </c>
      <c r="N2258" s="6">
        <f>tbl_Sales[[#This Row],[Sales]]-tbl_Sales[[#This Row],[Total_Cost]]</f>
        <v>71.04000000000002</v>
      </c>
    </row>
    <row r="2259" spans="1:14">
      <c r="A2259" t="s">
        <v>2263</v>
      </c>
      <c r="B2259" s="4">
        <v>45103</v>
      </c>
      <c r="C2259" t="s">
        <v>7381</v>
      </c>
      <c r="D2259" t="str">
        <f>VLOOKUP(Sales_Data!$C2259,tbl_Customers[],2,FALSE)</f>
        <v>Customer_1093</v>
      </c>
      <c r="E2259" t="str">
        <f>VLOOKUP(tbl_Sales[[#This Row],[Customer_ID]],tbl_Customers[],5,0)</f>
        <v>West</v>
      </c>
      <c r="F2259" t="s">
        <v>8550</v>
      </c>
      <c r="G2259" t="str">
        <f>VLOOKUP(Sales_Data!$F2259,tbl_Products[],2,FALSE)</f>
        <v>Product_26</v>
      </c>
      <c r="H2259" t="str">
        <f>VLOOKUP(tbl_Sales[[#This Row],[Product_ID]],tbl_Products[],3,0)</f>
        <v>Health</v>
      </c>
      <c r="I2259">
        <v>4</v>
      </c>
      <c r="J2259" s="10">
        <f>VLOOKUP(tbl_Sales[[#This Row],[Product_ID]],tbl_Products[],4,0)</f>
        <v>31.77</v>
      </c>
      <c r="K2259" s="6">
        <v>37.340000000000003</v>
      </c>
      <c r="L2259" s="6">
        <f>tbl_Sales[[#This Row],[Price_per_Unit]]*tbl_Sales[[#This Row],[Quantity]]</f>
        <v>149.36000000000001</v>
      </c>
      <c r="M2259" s="6">
        <f>tbl_Sales[[#This Row],[Cost_per_Unit]]*tbl_Sales[[#This Row],[Quantity]]</f>
        <v>127.08</v>
      </c>
      <c r="N2259" s="6">
        <f>tbl_Sales[[#This Row],[Sales]]-tbl_Sales[[#This Row],[Total_Cost]]</f>
        <v>22.280000000000015</v>
      </c>
    </row>
    <row r="2260" spans="1:14">
      <c r="A2260" t="s">
        <v>2264</v>
      </c>
      <c r="B2260" s="4">
        <v>44992</v>
      </c>
      <c r="C2260" t="s">
        <v>8194</v>
      </c>
      <c r="D2260" t="str">
        <f>VLOOKUP(Sales_Data!$C2260,tbl_Customers[],2,FALSE)</f>
        <v>Customer_768</v>
      </c>
      <c r="E2260" t="str">
        <f>VLOOKUP(tbl_Sales[[#This Row],[Customer_ID]],tbl_Customers[],5,0)</f>
        <v>South</v>
      </c>
      <c r="F2260" t="s">
        <v>8546</v>
      </c>
      <c r="G2260" t="str">
        <f>VLOOKUP(Sales_Data!$F2260,tbl_Products[],2,FALSE)</f>
        <v>Product_28</v>
      </c>
      <c r="H2260" t="str">
        <f>VLOOKUP(tbl_Sales[[#This Row],[Product_ID]],tbl_Products[],3,0)</f>
        <v>Toys</v>
      </c>
      <c r="I2260">
        <v>9</v>
      </c>
      <c r="J2260" s="10">
        <f>VLOOKUP(tbl_Sales[[#This Row],[Product_ID]],tbl_Products[],4,0)</f>
        <v>23.58</v>
      </c>
      <c r="K2260" s="6">
        <v>33.79</v>
      </c>
      <c r="L2260" s="6">
        <f>tbl_Sales[[#This Row],[Price_per_Unit]]*tbl_Sales[[#This Row],[Quantity]]</f>
        <v>304.11</v>
      </c>
      <c r="M2260" s="6">
        <f>tbl_Sales[[#This Row],[Cost_per_Unit]]*tbl_Sales[[#This Row],[Quantity]]</f>
        <v>212.21999999999997</v>
      </c>
      <c r="N2260" s="6">
        <f>tbl_Sales[[#This Row],[Sales]]-tbl_Sales[[#This Row],[Total_Cost]]</f>
        <v>91.890000000000043</v>
      </c>
    </row>
    <row r="2261" spans="1:14">
      <c r="A2261" t="s">
        <v>2265</v>
      </c>
      <c r="B2261" s="4">
        <v>45209</v>
      </c>
      <c r="C2261" t="s">
        <v>7374</v>
      </c>
      <c r="D2261" t="str">
        <f>VLOOKUP(Sales_Data!$C2261,tbl_Customers[],2,FALSE)</f>
        <v>Customer_1433</v>
      </c>
      <c r="E2261" t="str">
        <f>VLOOKUP(tbl_Sales[[#This Row],[Customer_ID]],tbl_Customers[],5,0)</f>
        <v>East</v>
      </c>
      <c r="F2261" t="s">
        <v>8501</v>
      </c>
      <c r="G2261" t="str">
        <f>VLOOKUP(Sales_Data!$F2261,tbl_Products[],2,FALSE)</f>
        <v>Product_65</v>
      </c>
      <c r="H2261" t="str">
        <f>VLOOKUP(tbl_Sales[[#This Row],[Product_ID]],tbl_Products[],3,0)</f>
        <v>Health</v>
      </c>
      <c r="I2261">
        <v>3</v>
      </c>
      <c r="J2261" s="10">
        <f>VLOOKUP(tbl_Sales[[#This Row],[Product_ID]],tbl_Products[],4,0)</f>
        <v>37.880000000000003</v>
      </c>
      <c r="K2261" s="6">
        <v>57.98</v>
      </c>
      <c r="L2261" s="6">
        <f>tbl_Sales[[#This Row],[Price_per_Unit]]*tbl_Sales[[#This Row],[Quantity]]</f>
        <v>173.94</v>
      </c>
      <c r="M2261" s="6">
        <f>tbl_Sales[[#This Row],[Cost_per_Unit]]*tbl_Sales[[#This Row],[Quantity]]</f>
        <v>113.64000000000001</v>
      </c>
      <c r="N2261" s="6">
        <f>tbl_Sales[[#This Row],[Sales]]-tbl_Sales[[#This Row],[Total_Cost]]</f>
        <v>60.299999999999983</v>
      </c>
    </row>
    <row r="2262" spans="1:14">
      <c r="A2262" t="s">
        <v>2266</v>
      </c>
      <c r="B2262" s="4">
        <v>45254</v>
      </c>
      <c r="C2262" t="s">
        <v>7024</v>
      </c>
      <c r="D2262" t="str">
        <f>VLOOKUP(Sales_Data!$C2262,tbl_Customers[],2,FALSE)</f>
        <v>Customer_232</v>
      </c>
      <c r="E2262" t="str">
        <f>VLOOKUP(tbl_Sales[[#This Row],[Customer_ID]],tbl_Customers[],5,0)</f>
        <v>West</v>
      </c>
      <c r="F2262" t="s">
        <v>8559</v>
      </c>
      <c r="G2262" t="str">
        <f>VLOOKUP(Sales_Data!$F2262,tbl_Products[],2,FALSE)</f>
        <v>Product_57</v>
      </c>
      <c r="H2262" t="str">
        <f>VLOOKUP(tbl_Sales[[#This Row],[Product_ID]],tbl_Products[],3,0)</f>
        <v>Toys</v>
      </c>
      <c r="I2262">
        <v>2</v>
      </c>
      <c r="J2262" s="10">
        <f>VLOOKUP(tbl_Sales[[#This Row],[Product_ID]],tbl_Products[],4,0)</f>
        <v>31.85</v>
      </c>
      <c r="K2262" s="6">
        <v>12.82</v>
      </c>
      <c r="L2262" s="6">
        <f>tbl_Sales[[#This Row],[Price_per_Unit]]*tbl_Sales[[#This Row],[Quantity]]</f>
        <v>25.64</v>
      </c>
      <c r="M2262" s="6">
        <f>tbl_Sales[[#This Row],[Cost_per_Unit]]*tbl_Sales[[#This Row],[Quantity]]</f>
        <v>63.7</v>
      </c>
      <c r="N2262" s="6">
        <f>tbl_Sales[[#This Row],[Sales]]-tbl_Sales[[#This Row],[Total_Cost]]</f>
        <v>-38.06</v>
      </c>
    </row>
    <row r="2263" spans="1:14">
      <c r="A2263" t="s">
        <v>2267</v>
      </c>
      <c r="B2263" s="4">
        <v>45227</v>
      </c>
      <c r="C2263" t="s">
        <v>7181</v>
      </c>
      <c r="D2263" t="str">
        <f>VLOOKUP(Sales_Data!$C2263,tbl_Customers[],2,FALSE)</f>
        <v>Customer_649</v>
      </c>
      <c r="E2263" t="str">
        <f>VLOOKUP(tbl_Sales[[#This Row],[Customer_ID]],tbl_Customers[],5,0)</f>
        <v>North</v>
      </c>
      <c r="F2263" t="s">
        <v>8531</v>
      </c>
      <c r="G2263" t="str">
        <f>VLOOKUP(Sales_Data!$F2263,tbl_Products[],2,FALSE)</f>
        <v>Product_36</v>
      </c>
      <c r="H2263" t="str">
        <f>VLOOKUP(tbl_Sales[[#This Row],[Product_ID]],tbl_Products[],3,0)</f>
        <v>Home Goods</v>
      </c>
      <c r="I2263">
        <v>4</v>
      </c>
      <c r="J2263" s="10">
        <f>VLOOKUP(tbl_Sales[[#This Row],[Product_ID]],tbl_Products[],4,0)</f>
        <v>32.54</v>
      </c>
      <c r="K2263" s="6">
        <v>8.11</v>
      </c>
      <c r="L2263" s="6">
        <f>tbl_Sales[[#This Row],[Price_per_Unit]]*tbl_Sales[[#This Row],[Quantity]]</f>
        <v>32.44</v>
      </c>
      <c r="M2263" s="6">
        <f>tbl_Sales[[#This Row],[Cost_per_Unit]]*tbl_Sales[[#This Row],[Quantity]]</f>
        <v>130.16</v>
      </c>
      <c r="N2263" s="6">
        <f>tbl_Sales[[#This Row],[Sales]]-tbl_Sales[[#This Row],[Total_Cost]]</f>
        <v>-97.72</v>
      </c>
    </row>
    <row r="2264" spans="1:14">
      <c r="A2264" t="s">
        <v>2268</v>
      </c>
      <c r="B2264" s="4">
        <v>45020</v>
      </c>
      <c r="C2264" t="s">
        <v>7782</v>
      </c>
      <c r="D2264" t="str">
        <f>VLOOKUP(Sales_Data!$C2264,tbl_Customers[],2,FALSE)</f>
        <v>Customer_1118</v>
      </c>
      <c r="E2264" t="str">
        <f>VLOOKUP(tbl_Sales[[#This Row],[Customer_ID]],tbl_Customers[],5,0)</f>
        <v>West</v>
      </c>
      <c r="F2264" t="s">
        <v>8530</v>
      </c>
      <c r="G2264" t="str">
        <f>VLOOKUP(Sales_Data!$F2264,tbl_Products[],2,FALSE)</f>
        <v>Product_14</v>
      </c>
      <c r="H2264" t="str">
        <f>VLOOKUP(tbl_Sales[[#This Row],[Product_ID]],tbl_Products[],3,0)</f>
        <v>Toys</v>
      </c>
      <c r="I2264">
        <v>3</v>
      </c>
      <c r="J2264" s="10">
        <f>VLOOKUP(tbl_Sales[[#This Row],[Product_ID]],tbl_Products[],4,0)</f>
        <v>36.64</v>
      </c>
      <c r="K2264" s="6">
        <v>66.09</v>
      </c>
      <c r="L2264" s="6">
        <f>tbl_Sales[[#This Row],[Price_per_Unit]]*tbl_Sales[[#This Row],[Quantity]]</f>
        <v>198.27</v>
      </c>
      <c r="M2264" s="6">
        <f>tbl_Sales[[#This Row],[Cost_per_Unit]]*tbl_Sales[[#This Row],[Quantity]]</f>
        <v>109.92</v>
      </c>
      <c r="N2264" s="6">
        <f>tbl_Sales[[#This Row],[Sales]]-tbl_Sales[[#This Row],[Total_Cost]]</f>
        <v>88.350000000000009</v>
      </c>
    </row>
    <row r="2265" spans="1:14">
      <c r="A2265" t="s">
        <v>2269</v>
      </c>
      <c r="B2265" s="4">
        <v>44993</v>
      </c>
      <c r="C2265" t="s">
        <v>8195</v>
      </c>
      <c r="D2265" t="str">
        <f>VLOOKUP(Sales_Data!$C2265,tbl_Customers[],2,FALSE)</f>
        <v>Customer_868</v>
      </c>
      <c r="E2265" t="str">
        <f>VLOOKUP(tbl_Sales[[#This Row],[Customer_ID]],tbl_Customers[],5,0)</f>
        <v>North</v>
      </c>
      <c r="F2265" t="s">
        <v>8566</v>
      </c>
      <c r="G2265" t="str">
        <f>VLOOKUP(Sales_Data!$F2265,tbl_Products[],2,FALSE)</f>
        <v>Product_10</v>
      </c>
      <c r="H2265" t="str">
        <f>VLOOKUP(tbl_Sales[[#This Row],[Product_ID]],tbl_Products[],3,0)</f>
        <v>Apparel</v>
      </c>
      <c r="I2265">
        <v>2</v>
      </c>
      <c r="J2265" s="10">
        <f>VLOOKUP(tbl_Sales[[#This Row],[Product_ID]],tbl_Products[],4,0)</f>
        <v>14.95</v>
      </c>
      <c r="K2265" s="6">
        <v>8.99</v>
      </c>
      <c r="L2265" s="6">
        <f>tbl_Sales[[#This Row],[Price_per_Unit]]*tbl_Sales[[#This Row],[Quantity]]</f>
        <v>17.98</v>
      </c>
      <c r="M2265" s="6">
        <f>tbl_Sales[[#This Row],[Cost_per_Unit]]*tbl_Sales[[#This Row],[Quantity]]</f>
        <v>29.9</v>
      </c>
      <c r="N2265" s="6">
        <f>tbl_Sales[[#This Row],[Sales]]-tbl_Sales[[#This Row],[Total_Cost]]</f>
        <v>-11.919999999999998</v>
      </c>
    </row>
    <row r="2266" spans="1:14">
      <c r="A2266" t="s">
        <v>2270</v>
      </c>
      <c r="B2266" s="4">
        <v>45148</v>
      </c>
      <c r="C2266" t="s">
        <v>7507</v>
      </c>
      <c r="D2266" t="str">
        <f>VLOOKUP(Sales_Data!$C2266,tbl_Customers[],2,FALSE)</f>
        <v>Customer_973</v>
      </c>
      <c r="E2266" t="str">
        <f>VLOOKUP(tbl_Sales[[#This Row],[Customer_ID]],tbl_Customers[],5,0)</f>
        <v>West</v>
      </c>
      <c r="F2266" t="s">
        <v>8523</v>
      </c>
      <c r="G2266" t="str">
        <f>VLOOKUP(Sales_Data!$F2266,tbl_Products[],2,FALSE)</f>
        <v>Product_32</v>
      </c>
      <c r="H2266" t="str">
        <f>VLOOKUP(tbl_Sales[[#This Row],[Product_ID]],tbl_Products[],3,0)</f>
        <v>Home Goods</v>
      </c>
      <c r="I2266">
        <v>4</v>
      </c>
      <c r="J2266" s="10">
        <f>VLOOKUP(tbl_Sales[[#This Row],[Product_ID]],tbl_Products[],4,0)</f>
        <v>24.03</v>
      </c>
      <c r="K2266" s="6">
        <v>12.07</v>
      </c>
      <c r="L2266" s="6">
        <f>tbl_Sales[[#This Row],[Price_per_Unit]]*tbl_Sales[[#This Row],[Quantity]]</f>
        <v>48.28</v>
      </c>
      <c r="M2266" s="6">
        <f>tbl_Sales[[#This Row],[Cost_per_Unit]]*tbl_Sales[[#This Row],[Quantity]]</f>
        <v>96.12</v>
      </c>
      <c r="N2266" s="6">
        <f>tbl_Sales[[#This Row],[Sales]]-tbl_Sales[[#This Row],[Total_Cost]]</f>
        <v>-47.84</v>
      </c>
    </row>
    <row r="2267" spans="1:14">
      <c r="A2267" t="s">
        <v>2271</v>
      </c>
      <c r="B2267" s="4">
        <v>45184</v>
      </c>
      <c r="C2267" t="s">
        <v>7642</v>
      </c>
      <c r="D2267" t="str">
        <f>VLOOKUP(Sales_Data!$C2267,tbl_Customers[],2,FALSE)</f>
        <v>Customer_1399</v>
      </c>
      <c r="E2267" t="str">
        <f>VLOOKUP(tbl_Sales[[#This Row],[Customer_ID]],tbl_Customers[],5,0)</f>
        <v>East</v>
      </c>
      <c r="F2267" t="s">
        <v>8544</v>
      </c>
      <c r="G2267" t="str">
        <f>VLOOKUP(Sales_Data!$F2267,tbl_Products[],2,FALSE)</f>
        <v>Product_21</v>
      </c>
      <c r="H2267" t="str">
        <f>VLOOKUP(tbl_Sales[[#This Row],[Product_ID]],tbl_Products[],3,0)</f>
        <v>Toys</v>
      </c>
      <c r="I2267">
        <v>6</v>
      </c>
      <c r="J2267" s="10">
        <f>VLOOKUP(tbl_Sales[[#This Row],[Product_ID]],tbl_Products[],4,0)</f>
        <v>3.13</v>
      </c>
      <c r="K2267" s="6">
        <v>73</v>
      </c>
      <c r="L2267" s="6">
        <f>tbl_Sales[[#This Row],[Price_per_Unit]]*tbl_Sales[[#This Row],[Quantity]]</f>
        <v>438</v>
      </c>
      <c r="M2267" s="6">
        <f>tbl_Sales[[#This Row],[Cost_per_Unit]]*tbl_Sales[[#This Row],[Quantity]]</f>
        <v>18.78</v>
      </c>
      <c r="N2267" s="6">
        <f>tbl_Sales[[#This Row],[Sales]]-tbl_Sales[[#This Row],[Total_Cost]]</f>
        <v>419.22</v>
      </c>
    </row>
    <row r="2268" spans="1:14">
      <c r="A2268" t="s">
        <v>2272</v>
      </c>
      <c r="B2268" s="4">
        <v>44955</v>
      </c>
      <c r="C2268" t="s">
        <v>8196</v>
      </c>
      <c r="D2268" t="str">
        <f>VLOOKUP(Sales_Data!$C2268,tbl_Customers[],2,FALSE)</f>
        <v>Customer_505</v>
      </c>
      <c r="E2268" t="str">
        <f>VLOOKUP(tbl_Sales[[#This Row],[Customer_ID]],tbl_Customers[],5,0)</f>
        <v>West</v>
      </c>
      <c r="F2268" t="s">
        <v>8556</v>
      </c>
      <c r="G2268" t="str">
        <f>VLOOKUP(Sales_Data!$F2268,tbl_Products[],2,FALSE)</f>
        <v>Product_42</v>
      </c>
      <c r="H2268" t="str">
        <f>VLOOKUP(tbl_Sales[[#This Row],[Product_ID]],tbl_Products[],3,0)</f>
        <v>Electronics</v>
      </c>
      <c r="I2268">
        <v>9</v>
      </c>
      <c r="J2268" s="10">
        <f>VLOOKUP(tbl_Sales[[#This Row],[Product_ID]],tbl_Products[],4,0)</f>
        <v>28.03</v>
      </c>
      <c r="K2268" s="6">
        <v>15.87</v>
      </c>
      <c r="L2268" s="6">
        <f>tbl_Sales[[#This Row],[Price_per_Unit]]*tbl_Sales[[#This Row],[Quantity]]</f>
        <v>142.82999999999998</v>
      </c>
      <c r="M2268" s="6">
        <f>tbl_Sales[[#This Row],[Cost_per_Unit]]*tbl_Sales[[#This Row],[Quantity]]</f>
        <v>252.27</v>
      </c>
      <c r="N2268" s="6">
        <f>tbl_Sales[[#This Row],[Sales]]-tbl_Sales[[#This Row],[Total_Cost]]</f>
        <v>-109.44000000000003</v>
      </c>
    </row>
    <row r="2269" spans="1:14">
      <c r="A2269" t="s">
        <v>2273</v>
      </c>
      <c r="B2269" s="4">
        <v>44990</v>
      </c>
      <c r="C2269" t="s">
        <v>8073</v>
      </c>
      <c r="D2269" t="str">
        <f>VLOOKUP(Sales_Data!$C2269,tbl_Customers[],2,FALSE)</f>
        <v>Customer_569</v>
      </c>
      <c r="E2269" t="str">
        <f>VLOOKUP(tbl_Sales[[#This Row],[Customer_ID]],tbl_Customers[],5,0)</f>
        <v>South</v>
      </c>
      <c r="F2269" t="s">
        <v>8517</v>
      </c>
      <c r="G2269" t="str">
        <f>VLOOKUP(Sales_Data!$F2269,tbl_Products[],2,FALSE)</f>
        <v>Product_62</v>
      </c>
      <c r="H2269" t="str">
        <f>VLOOKUP(tbl_Sales[[#This Row],[Product_ID]],tbl_Products[],3,0)</f>
        <v>Health</v>
      </c>
      <c r="I2269">
        <v>7</v>
      </c>
      <c r="J2269" s="10">
        <f>VLOOKUP(tbl_Sales[[#This Row],[Product_ID]],tbl_Products[],4,0)</f>
        <v>24.52</v>
      </c>
      <c r="K2269" s="6">
        <v>40.75</v>
      </c>
      <c r="L2269" s="6">
        <f>tbl_Sales[[#This Row],[Price_per_Unit]]*tbl_Sales[[#This Row],[Quantity]]</f>
        <v>285.25</v>
      </c>
      <c r="M2269" s="6">
        <f>tbl_Sales[[#This Row],[Cost_per_Unit]]*tbl_Sales[[#This Row],[Quantity]]</f>
        <v>171.64</v>
      </c>
      <c r="N2269" s="6">
        <f>tbl_Sales[[#This Row],[Sales]]-tbl_Sales[[#This Row],[Total_Cost]]</f>
        <v>113.61000000000001</v>
      </c>
    </row>
    <row r="2270" spans="1:14">
      <c r="A2270" t="s">
        <v>2274</v>
      </c>
      <c r="B2270" s="4">
        <v>45192</v>
      </c>
      <c r="C2270" t="s">
        <v>7074</v>
      </c>
      <c r="D2270" t="str">
        <f>VLOOKUP(Sales_Data!$C2270,tbl_Customers[],2,FALSE)</f>
        <v>Customer_297</v>
      </c>
      <c r="E2270" t="str">
        <f>VLOOKUP(tbl_Sales[[#This Row],[Customer_ID]],tbl_Customers[],5,0)</f>
        <v>East</v>
      </c>
      <c r="F2270" t="s">
        <v>8493</v>
      </c>
      <c r="G2270" t="str">
        <f>VLOOKUP(Sales_Data!$F2270,tbl_Products[],2,FALSE)</f>
        <v>Product_61</v>
      </c>
      <c r="H2270" t="str">
        <f>VLOOKUP(tbl_Sales[[#This Row],[Product_ID]],tbl_Products[],3,0)</f>
        <v>Health</v>
      </c>
      <c r="I2270">
        <v>6</v>
      </c>
      <c r="J2270" s="10">
        <f>VLOOKUP(tbl_Sales[[#This Row],[Product_ID]],tbl_Products[],4,0)</f>
        <v>47.78</v>
      </c>
      <c r="K2270" s="6">
        <v>21.69</v>
      </c>
      <c r="L2270" s="6">
        <f>tbl_Sales[[#This Row],[Price_per_Unit]]*tbl_Sales[[#This Row],[Quantity]]</f>
        <v>130.14000000000001</v>
      </c>
      <c r="M2270" s="6">
        <f>tbl_Sales[[#This Row],[Cost_per_Unit]]*tbl_Sales[[#This Row],[Quantity]]</f>
        <v>286.68</v>
      </c>
      <c r="N2270" s="6">
        <f>tbl_Sales[[#This Row],[Sales]]-tbl_Sales[[#This Row],[Total_Cost]]</f>
        <v>-156.54</v>
      </c>
    </row>
    <row r="2271" spans="1:14">
      <c r="A2271" t="s">
        <v>2275</v>
      </c>
      <c r="B2271" s="4">
        <v>45005</v>
      </c>
      <c r="C2271" t="s">
        <v>7055</v>
      </c>
      <c r="D2271" t="str">
        <f>VLOOKUP(Sales_Data!$C2271,tbl_Customers[],2,FALSE)</f>
        <v>Customer_744</v>
      </c>
      <c r="E2271" t="str">
        <f>VLOOKUP(tbl_Sales[[#This Row],[Customer_ID]],tbl_Customers[],5,0)</f>
        <v>East</v>
      </c>
      <c r="F2271" t="s">
        <v>8495</v>
      </c>
      <c r="G2271" t="str">
        <f>VLOOKUP(Sales_Data!$F2271,tbl_Products[],2,FALSE)</f>
        <v>Product_6</v>
      </c>
      <c r="H2271" t="str">
        <f>VLOOKUP(tbl_Sales[[#This Row],[Product_ID]],tbl_Products[],3,0)</f>
        <v>Apparel</v>
      </c>
      <c r="I2271">
        <v>3</v>
      </c>
      <c r="J2271" s="10">
        <f>VLOOKUP(tbl_Sales[[#This Row],[Product_ID]],tbl_Products[],4,0)</f>
        <v>33.65</v>
      </c>
      <c r="K2271" s="6">
        <v>19.27</v>
      </c>
      <c r="L2271" s="6">
        <f>tbl_Sales[[#This Row],[Price_per_Unit]]*tbl_Sales[[#This Row],[Quantity]]</f>
        <v>57.81</v>
      </c>
      <c r="M2271" s="6">
        <f>tbl_Sales[[#This Row],[Cost_per_Unit]]*tbl_Sales[[#This Row],[Quantity]]</f>
        <v>100.94999999999999</v>
      </c>
      <c r="N2271" s="6">
        <f>tbl_Sales[[#This Row],[Sales]]-tbl_Sales[[#This Row],[Total_Cost]]</f>
        <v>-43.139999999999986</v>
      </c>
    </row>
    <row r="2272" spans="1:14">
      <c r="A2272" t="s">
        <v>2276</v>
      </c>
      <c r="B2272" s="4">
        <v>45082</v>
      </c>
      <c r="C2272" t="s">
        <v>7406</v>
      </c>
      <c r="D2272" t="str">
        <f>VLOOKUP(Sales_Data!$C2272,tbl_Customers[],2,FALSE)</f>
        <v>Customer_974</v>
      </c>
      <c r="E2272" t="str">
        <f>VLOOKUP(tbl_Sales[[#This Row],[Customer_ID]],tbl_Customers[],5,0)</f>
        <v>East</v>
      </c>
      <c r="F2272" t="s">
        <v>8553</v>
      </c>
      <c r="G2272" t="str">
        <f>VLOOKUP(Sales_Data!$F2272,tbl_Products[],2,FALSE)</f>
        <v>Product_50</v>
      </c>
      <c r="H2272" t="str">
        <f>VLOOKUP(tbl_Sales[[#This Row],[Product_ID]],tbl_Products[],3,0)</f>
        <v>Apparel</v>
      </c>
      <c r="I2272">
        <v>4</v>
      </c>
      <c r="J2272" s="10">
        <f>VLOOKUP(tbl_Sales[[#This Row],[Product_ID]],tbl_Products[],4,0)</f>
        <v>42.74</v>
      </c>
      <c r="K2272" s="6">
        <v>22.96</v>
      </c>
      <c r="L2272" s="6">
        <f>tbl_Sales[[#This Row],[Price_per_Unit]]*tbl_Sales[[#This Row],[Quantity]]</f>
        <v>91.84</v>
      </c>
      <c r="M2272" s="6">
        <f>tbl_Sales[[#This Row],[Cost_per_Unit]]*tbl_Sales[[#This Row],[Quantity]]</f>
        <v>170.96</v>
      </c>
      <c r="N2272" s="6">
        <f>tbl_Sales[[#This Row],[Sales]]-tbl_Sales[[#This Row],[Total_Cost]]</f>
        <v>-79.12</v>
      </c>
    </row>
    <row r="2273" spans="1:14">
      <c r="A2273" t="s">
        <v>2277</v>
      </c>
      <c r="B2273" s="4">
        <v>45011</v>
      </c>
      <c r="C2273" t="s">
        <v>7705</v>
      </c>
      <c r="D2273" t="str">
        <f>VLOOKUP(Sales_Data!$C2273,tbl_Customers[],2,FALSE)</f>
        <v>Customer_1466</v>
      </c>
      <c r="E2273" t="str">
        <f>VLOOKUP(tbl_Sales[[#This Row],[Customer_ID]],tbl_Customers[],5,0)</f>
        <v>West</v>
      </c>
      <c r="F2273" t="s">
        <v>8508</v>
      </c>
      <c r="G2273" t="str">
        <f>VLOOKUP(Sales_Data!$F2273,tbl_Products[],2,FALSE)</f>
        <v>Product_63</v>
      </c>
      <c r="H2273" t="str">
        <f>VLOOKUP(tbl_Sales[[#This Row],[Product_ID]],tbl_Products[],3,0)</f>
        <v>Electronics</v>
      </c>
      <c r="I2273">
        <v>8</v>
      </c>
      <c r="J2273" s="10">
        <f>VLOOKUP(tbl_Sales[[#This Row],[Product_ID]],tbl_Products[],4,0)</f>
        <v>40</v>
      </c>
      <c r="K2273" s="6">
        <v>43.4</v>
      </c>
      <c r="L2273" s="6">
        <f>tbl_Sales[[#This Row],[Price_per_Unit]]*tbl_Sales[[#This Row],[Quantity]]</f>
        <v>347.2</v>
      </c>
      <c r="M2273" s="6">
        <f>tbl_Sales[[#This Row],[Cost_per_Unit]]*tbl_Sales[[#This Row],[Quantity]]</f>
        <v>320</v>
      </c>
      <c r="N2273" s="6">
        <f>tbl_Sales[[#This Row],[Sales]]-tbl_Sales[[#This Row],[Total_Cost]]</f>
        <v>27.199999999999989</v>
      </c>
    </row>
    <row r="2274" spans="1:14">
      <c r="A2274" t="s">
        <v>2278</v>
      </c>
      <c r="B2274" s="4">
        <v>45009</v>
      </c>
      <c r="C2274" t="s">
        <v>7931</v>
      </c>
      <c r="D2274" t="str">
        <f>VLOOKUP(Sales_Data!$C2274,tbl_Customers[],2,FALSE)</f>
        <v>Customer_754</v>
      </c>
      <c r="E2274" t="str">
        <f>VLOOKUP(tbl_Sales[[#This Row],[Customer_ID]],tbl_Customers[],5,0)</f>
        <v>South</v>
      </c>
      <c r="F2274" t="s">
        <v>8523</v>
      </c>
      <c r="G2274" t="str">
        <f>VLOOKUP(Sales_Data!$F2274,tbl_Products[],2,FALSE)</f>
        <v>Product_32</v>
      </c>
      <c r="H2274" t="str">
        <f>VLOOKUP(tbl_Sales[[#This Row],[Product_ID]],tbl_Products[],3,0)</f>
        <v>Home Goods</v>
      </c>
      <c r="I2274">
        <v>3</v>
      </c>
      <c r="J2274" s="10">
        <f>VLOOKUP(tbl_Sales[[#This Row],[Product_ID]],tbl_Products[],4,0)</f>
        <v>24.03</v>
      </c>
      <c r="K2274" s="6">
        <v>96.4</v>
      </c>
      <c r="L2274" s="6">
        <f>tbl_Sales[[#This Row],[Price_per_Unit]]*tbl_Sales[[#This Row],[Quantity]]</f>
        <v>289.20000000000005</v>
      </c>
      <c r="M2274" s="6">
        <f>tbl_Sales[[#This Row],[Cost_per_Unit]]*tbl_Sales[[#This Row],[Quantity]]</f>
        <v>72.09</v>
      </c>
      <c r="N2274" s="6">
        <f>tbl_Sales[[#This Row],[Sales]]-tbl_Sales[[#This Row],[Total_Cost]]</f>
        <v>217.11000000000004</v>
      </c>
    </row>
    <row r="2275" spans="1:14">
      <c r="A2275" t="s">
        <v>2279</v>
      </c>
      <c r="B2275" s="4">
        <v>45092</v>
      </c>
      <c r="C2275" t="s">
        <v>7276</v>
      </c>
      <c r="D2275" t="str">
        <f>VLOOKUP(Sales_Data!$C2275,tbl_Customers[],2,FALSE)</f>
        <v>Customer_632</v>
      </c>
      <c r="E2275" t="str">
        <f>VLOOKUP(tbl_Sales[[#This Row],[Customer_ID]],tbl_Customers[],5,0)</f>
        <v>South</v>
      </c>
      <c r="F2275" t="s">
        <v>8531</v>
      </c>
      <c r="G2275" t="str">
        <f>VLOOKUP(Sales_Data!$F2275,tbl_Products[],2,FALSE)</f>
        <v>Product_36</v>
      </c>
      <c r="H2275" t="str">
        <f>VLOOKUP(tbl_Sales[[#This Row],[Product_ID]],tbl_Products[],3,0)</f>
        <v>Home Goods</v>
      </c>
      <c r="I2275">
        <v>9</v>
      </c>
      <c r="J2275" s="10">
        <f>VLOOKUP(tbl_Sales[[#This Row],[Product_ID]],tbl_Products[],4,0)</f>
        <v>32.54</v>
      </c>
      <c r="K2275" s="6">
        <v>61.21</v>
      </c>
      <c r="L2275" s="6">
        <f>tbl_Sales[[#This Row],[Price_per_Unit]]*tbl_Sales[[#This Row],[Quantity]]</f>
        <v>550.89</v>
      </c>
      <c r="M2275" s="6">
        <f>tbl_Sales[[#This Row],[Cost_per_Unit]]*tbl_Sales[[#This Row],[Quantity]]</f>
        <v>292.86</v>
      </c>
      <c r="N2275" s="6">
        <f>tbl_Sales[[#This Row],[Sales]]-tbl_Sales[[#This Row],[Total_Cost]]</f>
        <v>258.02999999999997</v>
      </c>
    </row>
    <row r="2276" spans="1:14">
      <c r="A2276" t="s">
        <v>2280</v>
      </c>
      <c r="B2276" s="4">
        <v>45290</v>
      </c>
      <c r="C2276" t="s">
        <v>7947</v>
      </c>
      <c r="D2276" t="str">
        <f>VLOOKUP(Sales_Data!$C2276,tbl_Customers[],2,FALSE)</f>
        <v>Customer_44</v>
      </c>
      <c r="E2276" t="str">
        <f>VLOOKUP(tbl_Sales[[#This Row],[Customer_ID]],tbl_Customers[],5,0)</f>
        <v>East</v>
      </c>
      <c r="F2276" t="s">
        <v>8529</v>
      </c>
      <c r="G2276" t="str">
        <f>VLOOKUP(Sales_Data!$F2276,tbl_Products[],2,FALSE)</f>
        <v>Product_49</v>
      </c>
      <c r="H2276" t="str">
        <f>VLOOKUP(tbl_Sales[[#This Row],[Product_ID]],tbl_Products[],3,0)</f>
        <v>Toys</v>
      </c>
      <c r="I2276">
        <v>5</v>
      </c>
      <c r="J2276" s="10">
        <f>VLOOKUP(tbl_Sales[[#This Row],[Product_ID]],tbl_Products[],4,0)</f>
        <v>44.18</v>
      </c>
      <c r="K2276" s="6">
        <v>53.96</v>
      </c>
      <c r="L2276" s="6">
        <f>tbl_Sales[[#This Row],[Price_per_Unit]]*tbl_Sales[[#This Row],[Quantity]]</f>
        <v>269.8</v>
      </c>
      <c r="M2276" s="6">
        <f>tbl_Sales[[#This Row],[Cost_per_Unit]]*tbl_Sales[[#This Row],[Quantity]]</f>
        <v>220.9</v>
      </c>
      <c r="N2276" s="6">
        <f>tbl_Sales[[#This Row],[Sales]]-tbl_Sales[[#This Row],[Total_Cost]]</f>
        <v>48.900000000000006</v>
      </c>
    </row>
    <row r="2277" spans="1:14">
      <c r="A2277" t="s">
        <v>2281</v>
      </c>
      <c r="B2277" s="4">
        <v>45042</v>
      </c>
      <c r="C2277" t="s">
        <v>7699</v>
      </c>
      <c r="D2277" t="str">
        <f>VLOOKUP(Sales_Data!$C2277,tbl_Customers[],2,FALSE)</f>
        <v>Customer_1322</v>
      </c>
      <c r="E2277" t="str">
        <f>VLOOKUP(tbl_Sales[[#This Row],[Customer_ID]],tbl_Customers[],5,0)</f>
        <v>West</v>
      </c>
      <c r="F2277" t="s">
        <v>8564</v>
      </c>
      <c r="G2277" t="str">
        <f>VLOOKUP(Sales_Data!$F2277,tbl_Products[],2,FALSE)</f>
        <v>Product_8</v>
      </c>
      <c r="H2277" t="str">
        <f>VLOOKUP(tbl_Sales[[#This Row],[Product_ID]],tbl_Products[],3,0)</f>
        <v>Electronics</v>
      </c>
      <c r="I2277">
        <v>5</v>
      </c>
      <c r="J2277" s="10">
        <f>VLOOKUP(tbl_Sales[[#This Row],[Product_ID]],tbl_Products[],4,0)</f>
        <v>22.03</v>
      </c>
      <c r="K2277" s="6">
        <v>96.2</v>
      </c>
      <c r="L2277" s="6">
        <f>tbl_Sales[[#This Row],[Price_per_Unit]]*tbl_Sales[[#This Row],[Quantity]]</f>
        <v>481</v>
      </c>
      <c r="M2277" s="6">
        <f>tbl_Sales[[#This Row],[Cost_per_Unit]]*tbl_Sales[[#This Row],[Quantity]]</f>
        <v>110.15</v>
      </c>
      <c r="N2277" s="6">
        <f>tbl_Sales[[#This Row],[Sales]]-tbl_Sales[[#This Row],[Total_Cost]]</f>
        <v>370.85</v>
      </c>
    </row>
    <row r="2278" spans="1:14">
      <c r="A2278" t="s">
        <v>2282</v>
      </c>
      <c r="B2278" s="4">
        <v>45104</v>
      </c>
      <c r="C2278" t="s">
        <v>7272</v>
      </c>
      <c r="D2278" t="str">
        <f>VLOOKUP(Sales_Data!$C2278,tbl_Customers[],2,FALSE)</f>
        <v>Customer_1241</v>
      </c>
      <c r="E2278" t="str">
        <f>VLOOKUP(tbl_Sales[[#This Row],[Customer_ID]],tbl_Customers[],5,0)</f>
        <v>North</v>
      </c>
      <c r="F2278" t="s">
        <v>8504</v>
      </c>
      <c r="G2278" t="str">
        <f>VLOOKUP(Sales_Data!$F2278,tbl_Products[],2,FALSE)</f>
        <v>Product_13</v>
      </c>
      <c r="H2278" t="str">
        <f>VLOOKUP(tbl_Sales[[#This Row],[Product_ID]],tbl_Products[],3,0)</f>
        <v>Toys</v>
      </c>
      <c r="I2278">
        <v>4</v>
      </c>
      <c r="J2278" s="10">
        <f>VLOOKUP(tbl_Sales[[#This Row],[Product_ID]],tbl_Products[],4,0)</f>
        <v>45.97</v>
      </c>
      <c r="K2278" s="6">
        <v>38.65</v>
      </c>
      <c r="L2278" s="6">
        <f>tbl_Sales[[#This Row],[Price_per_Unit]]*tbl_Sales[[#This Row],[Quantity]]</f>
        <v>154.6</v>
      </c>
      <c r="M2278" s="6">
        <f>tbl_Sales[[#This Row],[Cost_per_Unit]]*tbl_Sales[[#This Row],[Quantity]]</f>
        <v>183.88</v>
      </c>
      <c r="N2278" s="6">
        <f>tbl_Sales[[#This Row],[Sales]]-tbl_Sales[[#This Row],[Total_Cost]]</f>
        <v>-29.28</v>
      </c>
    </row>
    <row r="2279" spans="1:14">
      <c r="A2279" t="s">
        <v>2283</v>
      </c>
      <c r="B2279" s="4">
        <v>45192</v>
      </c>
      <c r="C2279" t="s">
        <v>7707</v>
      </c>
      <c r="D2279" t="str">
        <f>VLOOKUP(Sales_Data!$C2279,tbl_Customers[],2,FALSE)</f>
        <v>Customer_72</v>
      </c>
      <c r="E2279" t="str">
        <f>VLOOKUP(tbl_Sales[[#This Row],[Customer_ID]],tbl_Customers[],5,0)</f>
        <v>West</v>
      </c>
      <c r="F2279" t="s">
        <v>8564</v>
      </c>
      <c r="G2279" t="str">
        <f>VLOOKUP(Sales_Data!$F2279,tbl_Products[],2,FALSE)</f>
        <v>Product_8</v>
      </c>
      <c r="H2279" t="str">
        <f>VLOOKUP(tbl_Sales[[#This Row],[Product_ID]],tbl_Products[],3,0)</f>
        <v>Electronics</v>
      </c>
      <c r="I2279">
        <v>5</v>
      </c>
      <c r="J2279" s="10">
        <f>VLOOKUP(tbl_Sales[[#This Row],[Product_ID]],tbl_Products[],4,0)</f>
        <v>22.03</v>
      </c>
      <c r="K2279" s="6">
        <v>86.22</v>
      </c>
      <c r="L2279" s="6">
        <f>tbl_Sales[[#This Row],[Price_per_Unit]]*tbl_Sales[[#This Row],[Quantity]]</f>
        <v>431.1</v>
      </c>
      <c r="M2279" s="6">
        <f>tbl_Sales[[#This Row],[Cost_per_Unit]]*tbl_Sales[[#This Row],[Quantity]]</f>
        <v>110.15</v>
      </c>
      <c r="N2279" s="6">
        <f>tbl_Sales[[#This Row],[Sales]]-tbl_Sales[[#This Row],[Total_Cost]]</f>
        <v>320.95000000000005</v>
      </c>
    </row>
    <row r="2280" spans="1:14">
      <c r="A2280" t="s">
        <v>2284</v>
      </c>
      <c r="B2280" s="4">
        <v>45072</v>
      </c>
      <c r="C2280" t="s">
        <v>7505</v>
      </c>
      <c r="D2280" t="str">
        <f>VLOOKUP(Sales_Data!$C2280,tbl_Customers[],2,FALSE)</f>
        <v>Customer_1357</v>
      </c>
      <c r="E2280" t="str">
        <f>VLOOKUP(tbl_Sales[[#This Row],[Customer_ID]],tbl_Customers[],5,0)</f>
        <v>East</v>
      </c>
      <c r="F2280" t="s">
        <v>8538</v>
      </c>
      <c r="G2280" t="str">
        <f>VLOOKUP(Sales_Data!$F2280,tbl_Products[],2,FALSE)</f>
        <v>Product_44</v>
      </c>
      <c r="H2280" t="str">
        <f>VLOOKUP(tbl_Sales[[#This Row],[Product_ID]],tbl_Products[],3,0)</f>
        <v>Electronics</v>
      </c>
      <c r="I2280">
        <v>1</v>
      </c>
      <c r="J2280" s="10">
        <f>VLOOKUP(tbl_Sales[[#This Row],[Product_ID]],tbl_Products[],4,0)</f>
        <v>39.729999999999997</v>
      </c>
      <c r="K2280" s="6">
        <v>25.43</v>
      </c>
      <c r="L2280" s="6">
        <f>tbl_Sales[[#This Row],[Price_per_Unit]]*tbl_Sales[[#This Row],[Quantity]]</f>
        <v>25.43</v>
      </c>
      <c r="M2280" s="6">
        <f>tbl_Sales[[#This Row],[Cost_per_Unit]]*tbl_Sales[[#This Row],[Quantity]]</f>
        <v>39.729999999999997</v>
      </c>
      <c r="N2280" s="6">
        <f>tbl_Sales[[#This Row],[Sales]]-tbl_Sales[[#This Row],[Total_Cost]]</f>
        <v>-14.299999999999997</v>
      </c>
    </row>
    <row r="2281" spans="1:14">
      <c r="A2281" t="s">
        <v>2285</v>
      </c>
      <c r="B2281" s="4">
        <v>44967</v>
      </c>
      <c r="C2281" t="s">
        <v>7014</v>
      </c>
      <c r="D2281" t="str">
        <f>VLOOKUP(Sales_Data!$C2281,tbl_Customers[],2,FALSE)</f>
        <v>Customer_112</v>
      </c>
      <c r="E2281" t="str">
        <f>VLOOKUP(tbl_Sales[[#This Row],[Customer_ID]],tbl_Customers[],5,0)</f>
        <v>West</v>
      </c>
      <c r="F2281" t="s">
        <v>8531</v>
      </c>
      <c r="G2281" t="str">
        <f>VLOOKUP(Sales_Data!$F2281,tbl_Products[],2,FALSE)</f>
        <v>Product_36</v>
      </c>
      <c r="H2281" t="str">
        <f>VLOOKUP(tbl_Sales[[#This Row],[Product_ID]],tbl_Products[],3,0)</f>
        <v>Home Goods</v>
      </c>
      <c r="I2281">
        <v>4</v>
      </c>
      <c r="J2281" s="10">
        <f>VLOOKUP(tbl_Sales[[#This Row],[Product_ID]],tbl_Products[],4,0)</f>
        <v>32.54</v>
      </c>
      <c r="K2281" s="6">
        <v>10.52</v>
      </c>
      <c r="L2281" s="6">
        <f>tbl_Sales[[#This Row],[Price_per_Unit]]*tbl_Sales[[#This Row],[Quantity]]</f>
        <v>42.08</v>
      </c>
      <c r="M2281" s="6">
        <f>tbl_Sales[[#This Row],[Cost_per_Unit]]*tbl_Sales[[#This Row],[Quantity]]</f>
        <v>130.16</v>
      </c>
      <c r="N2281" s="6">
        <f>tbl_Sales[[#This Row],[Sales]]-tbl_Sales[[#This Row],[Total_Cost]]</f>
        <v>-88.08</v>
      </c>
    </row>
    <row r="2282" spans="1:14">
      <c r="A2282" t="s">
        <v>2286</v>
      </c>
      <c r="B2282" s="4">
        <v>45055</v>
      </c>
      <c r="C2282" t="s">
        <v>7550</v>
      </c>
      <c r="D2282" t="str">
        <f>VLOOKUP(Sales_Data!$C2282,tbl_Customers[],2,FALSE)</f>
        <v>Customer_1415</v>
      </c>
      <c r="E2282" t="str">
        <f>VLOOKUP(tbl_Sales[[#This Row],[Customer_ID]],tbl_Customers[],5,0)</f>
        <v>East</v>
      </c>
      <c r="F2282" t="s">
        <v>8567</v>
      </c>
      <c r="G2282" t="str">
        <f>VLOOKUP(Sales_Data!$F2282,tbl_Products[],2,FALSE)</f>
        <v>Product_69</v>
      </c>
      <c r="H2282" t="str">
        <f>VLOOKUP(tbl_Sales[[#This Row],[Product_ID]],tbl_Products[],3,0)</f>
        <v>Home Goods</v>
      </c>
      <c r="I2282">
        <v>9</v>
      </c>
      <c r="J2282" s="10">
        <f>VLOOKUP(tbl_Sales[[#This Row],[Product_ID]],tbl_Products[],4,0)</f>
        <v>8.86</v>
      </c>
      <c r="K2282" s="6">
        <v>79.459999999999994</v>
      </c>
      <c r="L2282" s="6">
        <f>tbl_Sales[[#This Row],[Price_per_Unit]]*tbl_Sales[[#This Row],[Quantity]]</f>
        <v>715.14</v>
      </c>
      <c r="M2282" s="6">
        <f>tbl_Sales[[#This Row],[Cost_per_Unit]]*tbl_Sales[[#This Row],[Quantity]]</f>
        <v>79.739999999999995</v>
      </c>
      <c r="N2282" s="6">
        <f>tbl_Sales[[#This Row],[Sales]]-tbl_Sales[[#This Row],[Total_Cost]]</f>
        <v>635.4</v>
      </c>
    </row>
    <row r="2283" spans="1:14">
      <c r="A2283" t="s">
        <v>2287</v>
      </c>
      <c r="B2283" s="4">
        <v>45027</v>
      </c>
      <c r="C2283" t="s">
        <v>7993</v>
      </c>
      <c r="D2283" t="str">
        <f>VLOOKUP(Sales_Data!$C2283,tbl_Customers[],2,FALSE)</f>
        <v>Customer_1376</v>
      </c>
      <c r="E2283" t="str">
        <f>VLOOKUP(tbl_Sales[[#This Row],[Customer_ID]],tbl_Customers[],5,0)</f>
        <v>West</v>
      </c>
      <c r="F2283" t="s">
        <v>8562</v>
      </c>
      <c r="G2283" t="str">
        <f>VLOOKUP(Sales_Data!$F2283,tbl_Products[],2,FALSE)</f>
        <v>Product_48</v>
      </c>
      <c r="H2283" t="str">
        <f>VLOOKUP(tbl_Sales[[#This Row],[Product_ID]],tbl_Products[],3,0)</f>
        <v>Apparel</v>
      </c>
      <c r="I2283">
        <v>9</v>
      </c>
      <c r="J2283" s="10">
        <f>VLOOKUP(tbl_Sales[[#This Row],[Product_ID]],tbl_Products[],4,0)</f>
        <v>25.33</v>
      </c>
      <c r="K2283" s="6">
        <v>22.95</v>
      </c>
      <c r="L2283" s="6">
        <f>tbl_Sales[[#This Row],[Price_per_Unit]]*tbl_Sales[[#This Row],[Quantity]]</f>
        <v>206.54999999999998</v>
      </c>
      <c r="M2283" s="6">
        <f>tbl_Sales[[#This Row],[Cost_per_Unit]]*tbl_Sales[[#This Row],[Quantity]]</f>
        <v>227.96999999999997</v>
      </c>
      <c r="N2283" s="6">
        <f>tbl_Sales[[#This Row],[Sales]]-tbl_Sales[[#This Row],[Total_Cost]]</f>
        <v>-21.419999999999987</v>
      </c>
    </row>
    <row r="2284" spans="1:14">
      <c r="A2284" t="s">
        <v>2288</v>
      </c>
      <c r="B2284" s="4">
        <v>45252</v>
      </c>
      <c r="C2284" t="s">
        <v>8197</v>
      </c>
      <c r="D2284" t="str">
        <f>VLOOKUP(Sales_Data!$C2284,tbl_Customers[],2,FALSE)</f>
        <v>Customer_491</v>
      </c>
      <c r="E2284" t="str">
        <f>VLOOKUP(tbl_Sales[[#This Row],[Customer_ID]],tbl_Customers[],5,0)</f>
        <v>South</v>
      </c>
      <c r="F2284" t="s">
        <v>8559</v>
      </c>
      <c r="G2284" t="str">
        <f>VLOOKUP(Sales_Data!$F2284,tbl_Products[],2,FALSE)</f>
        <v>Product_57</v>
      </c>
      <c r="H2284" t="str">
        <f>VLOOKUP(tbl_Sales[[#This Row],[Product_ID]],tbl_Products[],3,0)</f>
        <v>Toys</v>
      </c>
      <c r="I2284">
        <v>1</v>
      </c>
      <c r="J2284" s="10">
        <f>VLOOKUP(tbl_Sales[[#This Row],[Product_ID]],tbl_Products[],4,0)</f>
        <v>31.85</v>
      </c>
      <c r="K2284" s="6">
        <v>14.11</v>
      </c>
      <c r="L2284" s="6">
        <f>tbl_Sales[[#This Row],[Price_per_Unit]]*tbl_Sales[[#This Row],[Quantity]]</f>
        <v>14.11</v>
      </c>
      <c r="M2284" s="6">
        <f>tbl_Sales[[#This Row],[Cost_per_Unit]]*tbl_Sales[[#This Row],[Quantity]]</f>
        <v>31.85</v>
      </c>
      <c r="N2284" s="6">
        <f>tbl_Sales[[#This Row],[Sales]]-tbl_Sales[[#This Row],[Total_Cost]]</f>
        <v>-17.740000000000002</v>
      </c>
    </row>
    <row r="2285" spans="1:14">
      <c r="A2285" t="s">
        <v>2289</v>
      </c>
      <c r="B2285" s="4">
        <v>45209</v>
      </c>
      <c r="C2285" t="s">
        <v>7090</v>
      </c>
      <c r="D2285" t="str">
        <f>VLOOKUP(Sales_Data!$C2285,tbl_Customers[],2,FALSE)</f>
        <v>Customer_519</v>
      </c>
      <c r="E2285" t="str">
        <f>VLOOKUP(tbl_Sales[[#This Row],[Customer_ID]],tbl_Customers[],5,0)</f>
        <v>South</v>
      </c>
      <c r="F2285" t="s">
        <v>8540</v>
      </c>
      <c r="G2285" t="str">
        <f>VLOOKUP(Sales_Data!$F2285,tbl_Products[],2,FALSE)</f>
        <v>Product_37</v>
      </c>
      <c r="H2285" t="str">
        <f>VLOOKUP(tbl_Sales[[#This Row],[Product_ID]],tbl_Products[],3,0)</f>
        <v>Toys</v>
      </c>
      <c r="I2285">
        <v>4</v>
      </c>
      <c r="J2285" s="10">
        <f>VLOOKUP(tbl_Sales[[#This Row],[Product_ID]],tbl_Products[],4,0)</f>
        <v>29.86</v>
      </c>
      <c r="K2285" s="6">
        <v>45.86</v>
      </c>
      <c r="L2285" s="6">
        <f>tbl_Sales[[#This Row],[Price_per_Unit]]*tbl_Sales[[#This Row],[Quantity]]</f>
        <v>183.44</v>
      </c>
      <c r="M2285" s="6">
        <f>tbl_Sales[[#This Row],[Cost_per_Unit]]*tbl_Sales[[#This Row],[Quantity]]</f>
        <v>119.44</v>
      </c>
      <c r="N2285" s="6">
        <f>tbl_Sales[[#This Row],[Sales]]-tbl_Sales[[#This Row],[Total_Cost]]</f>
        <v>64</v>
      </c>
    </row>
    <row r="2286" spans="1:14">
      <c r="A2286" t="s">
        <v>2290</v>
      </c>
      <c r="B2286" s="4">
        <v>45067</v>
      </c>
      <c r="C2286" t="s">
        <v>8198</v>
      </c>
      <c r="D2286" t="str">
        <f>VLOOKUP(Sales_Data!$C2286,tbl_Customers[],2,FALSE)</f>
        <v>Customer_1132</v>
      </c>
      <c r="E2286" t="str">
        <f>VLOOKUP(tbl_Sales[[#This Row],[Customer_ID]],tbl_Customers[],5,0)</f>
        <v>South</v>
      </c>
      <c r="F2286" t="s">
        <v>8494</v>
      </c>
      <c r="G2286" t="str">
        <f>VLOOKUP(Sales_Data!$F2286,tbl_Products[],2,FALSE)</f>
        <v>Product_15</v>
      </c>
      <c r="H2286" t="str">
        <f>VLOOKUP(tbl_Sales[[#This Row],[Product_ID]],tbl_Products[],3,0)</f>
        <v>Apparel</v>
      </c>
      <c r="I2286">
        <v>8</v>
      </c>
      <c r="J2286" s="10">
        <f>VLOOKUP(tbl_Sales[[#This Row],[Product_ID]],tbl_Products[],4,0)</f>
        <v>22.93</v>
      </c>
      <c r="K2286" s="6">
        <v>97.3</v>
      </c>
      <c r="L2286" s="6">
        <f>tbl_Sales[[#This Row],[Price_per_Unit]]*tbl_Sales[[#This Row],[Quantity]]</f>
        <v>778.4</v>
      </c>
      <c r="M2286" s="6">
        <f>tbl_Sales[[#This Row],[Cost_per_Unit]]*tbl_Sales[[#This Row],[Quantity]]</f>
        <v>183.44</v>
      </c>
      <c r="N2286" s="6">
        <f>tbl_Sales[[#This Row],[Sales]]-tbl_Sales[[#This Row],[Total_Cost]]</f>
        <v>594.96</v>
      </c>
    </row>
    <row r="2287" spans="1:14">
      <c r="A2287" t="s">
        <v>2291</v>
      </c>
      <c r="B2287" s="4">
        <v>44991</v>
      </c>
      <c r="C2287" t="s">
        <v>7509</v>
      </c>
      <c r="D2287" t="str">
        <f>VLOOKUP(Sales_Data!$C2287,tbl_Customers[],2,FALSE)</f>
        <v>Customer_788</v>
      </c>
      <c r="E2287" t="str">
        <f>VLOOKUP(tbl_Sales[[#This Row],[Customer_ID]],tbl_Customers[],5,0)</f>
        <v>East</v>
      </c>
      <c r="F2287" t="s">
        <v>8493</v>
      </c>
      <c r="G2287" t="str">
        <f>VLOOKUP(Sales_Data!$F2287,tbl_Products[],2,FALSE)</f>
        <v>Product_61</v>
      </c>
      <c r="H2287" t="str">
        <f>VLOOKUP(tbl_Sales[[#This Row],[Product_ID]],tbl_Products[],3,0)</f>
        <v>Health</v>
      </c>
      <c r="I2287">
        <v>5</v>
      </c>
      <c r="J2287" s="10">
        <f>VLOOKUP(tbl_Sales[[#This Row],[Product_ID]],tbl_Products[],4,0)</f>
        <v>47.78</v>
      </c>
      <c r="K2287" s="6">
        <v>55.32</v>
      </c>
      <c r="L2287" s="6">
        <f>tbl_Sales[[#This Row],[Price_per_Unit]]*tbl_Sales[[#This Row],[Quantity]]</f>
        <v>276.60000000000002</v>
      </c>
      <c r="M2287" s="6">
        <f>tbl_Sales[[#This Row],[Cost_per_Unit]]*tbl_Sales[[#This Row],[Quantity]]</f>
        <v>238.9</v>
      </c>
      <c r="N2287" s="6">
        <f>tbl_Sales[[#This Row],[Sales]]-tbl_Sales[[#This Row],[Total_Cost]]</f>
        <v>37.700000000000017</v>
      </c>
    </row>
    <row r="2288" spans="1:14">
      <c r="A2288" t="s">
        <v>2292</v>
      </c>
      <c r="B2288" s="4">
        <v>45247</v>
      </c>
      <c r="C2288" t="s">
        <v>7079</v>
      </c>
      <c r="D2288" t="str">
        <f>VLOOKUP(Sales_Data!$C2288,tbl_Customers[],2,FALSE)</f>
        <v>Customer_634</v>
      </c>
      <c r="E2288" t="str">
        <f>VLOOKUP(tbl_Sales[[#This Row],[Customer_ID]],tbl_Customers[],5,0)</f>
        <v>North</v>
      </c>
      <c r="F2288" t="s">
        <v>8549</v>
      </c>
      <c r="G2288" t="str">
        <f>VLOOKUP(Sales_Data!$F2288,tbl_Products[],2,FALSE)</f>
        <v>Product_18</v>
      </c>
      <c r="H2288" t="str">
        <f>VLOOKUP(tbl_Sales[[#This Row],[Product_ID]],tbl_Products[],3,0)</f>
        <v>Health</v>
      </c>
      <c r="I2288">
        <v>3</v>
      </c>
      <c r="J2288" s="10">
        <f>VLOOKUP(tbl_Sales[[#This Row],[Product_ID]],tbl_Products[],4,0)</f>
        <v>41.18</v>
      </c>
      <c r="K2288" s="6">
        <v>78.95</v>
      </c>
      <c r="L2288" s="6">
        <f>tbl_Sales[[#This Row],[Price_per_Unit]]*tbl_Sales[[#This Row],[Quantity]]</f>
        <v>236.85000000000002</v>
      </c>
      <c r="M2288" s="6">
        <f>tbl_Sales[[#This Row],[Cost_per_Unit]]*tbl_Sales[[#This Row],[Quantity]]</f>
        <v>123.53999999999999</v>
      </c>
      <c r="N2288" s="6">
        <f>tbl_Sales[[#This Row],[Sales]]-tbl_Sales[[#This Row],[Total_Cost]]</f>
        <v>113.31000000000003</v>
      </c>
    </row>
    <row r="2289" spans="1:14">
      <c r="A2289" t="s">
        <v>2293</v>
      </c>
      <c r="B2289" s="4">
        <v>45082</v>
      </c>
      <c r="C2289" t="s">
        <v>7328</v>
      </c>
      <c r="D2289" t="str">
        <f>VLOOKUP(Sales_Data!$C2289,tbl_Customers[],2,FALSE)</f>
        <v>Customer_1309</v>
      </c>
      <c r="E2289" t="str">
        <f>VLOOKUP(tbl_Sales[[#This Row],[Customer_ID]],tbl_Customers[],5,0)</f>
        <v>East</v>
      </c>
      <c r="F2289" t="s">
        <v>8566</v>
      </c>
      <c r="G2289" t="str">
        <f>VLOOKUP(Sales_Data!$F2289,tbl_Products[],2,FALSE)</f>
        <v>Product_10</v>
      </c>
      <c r="H2289" t="str">
        <f>VLOOKUP(tbl_Sales[[#This Row],[Product_ID]],tbl_Products[],3,0)</f>
        <v>Apparel</v>
      </c>
      <c r="I2289">
        <v>1</v>
      </c>
      <c r="J2289" s="10">
        <f>VLOOKUP(tbl_Sales[[#This Row],[Product_ID]],tbl_Products[],4,0)</f>
        <v>14.95</v>
      </c>
      <c r="K2289" s="6">
        <v>77.930000000000007</v>
      </c>
      <c r="L2289" s="6">
        <f>tbl_Sales[[#This Row],[Price_per_Unit]]*tbl_Sales[[#This Row],[Quantity]]</f>
        <v>77.930000000000007</v>
      </c>
      <c r="M2289" s="6">
        <f>tbl_Sales[[#This Row],[Cost_per_Unit]]*tbl_Sales[[#This Row],[Quantity]]</f>
        <v>14.95</v>
      </c>
      <c r="N2289" s="6">
        <f>tbl_Sales[[#This Row],[Sales]]-tbl_Sales[[#This Row],[Total_Cost]]</f>
        <v>62.980000000000004</v>
      </c>
    </row>
    <row r="2290" spans="1:14">
      <c r="A2290" t="s">
        <v>2294</v>
      </c>
      <c r="B2290" s="4">
        <v>45241</v>
      </c>
      <c r="C2290" t="s">
        <v>8199</v>
      </c>
      <c r="D2290" t="str">
        <f>VLOOKUP(Sales_Data!$C2290,tbl_Customers[],2,FALSE)</f>
        <v>Customer_1435</v>
      </c>
      <c r="E2290" t="str">
        <f>VLOOKUP(tbl_Sales[[#This Row],[Customer_ID]],tbl_Customers[],5,0)</f>
        <v>West</v>
      </c>
      <c r="F2290" t="s">
        <v>8556</v>
      </c>
      <c r="G2290" t="str">
        <f>VLOOKUP(Sales_Data!$F2290,tbl_Products[],2,FALSE)</f>
        <v>Product_42</v>
      </c>
      <c r="H2290" t="str">
        <f>VLOOKUP(tbl_Sales[[#This Row],[Product_ID]],tbl_Products[],3,0)</f>
        <v>Electronics</v>
      </c>
      <c r="I2290">
        <v>8</v>
      </c>
      <c r="J2290" s="10">
        <f>VLOOKUP(tbl_Sales[[#This Row],[Product_ID]],tbl_Products[],4,0)</f>
        <v>28.03</v>
      </c>
      <c r="K2290" s="6">
        <v>87.96</v>
      </c>
      <c r="L2290" s="6">
        <f>tbl_Sales[[#This Row],[Price_per_Unit]]*tbl_Sales[[#This Row],[Quantity]]</f>
        <v>703.68</v>
      </c>
      <c r="M2290" s="6">
        <f>tbl_Sales[[#This Row],[Cost_per_Unit]]*tbl_Sales[[#This Row],[Quantity]]</f>
        <v>224.24</v>
      </c>
      <c r="N2290" s="6">
        <f>tbl_Sales[[#This Row],[Sales]]-tbl_Sales[[#This Row],[Total_Cost]]</f>
        <v>479.43999999999994</v>
      </c>
    </row>
    <row r="2291" spans="1:14">
      <c r="A2291" t="s">
        <v>2295</v>
      </c>
      <c r="B2291" s="4">
        <v>45200</v>
      </c>
      <c r="C2291" t="s">
        <v>7055</v>
      </c>
      <c r="D2291" t="str">
        <f>VLOOKUP(Sales_Data!$C2291,tbl_Customers[],2,FALSE)</f>
        <v>Customer_744</v>
      </c>
      <c r="E2291" t="str">
        <f>VLOOKUP(tbl_Sales[[#This Row],[Customer_ID]],tbl_Customers[],5,0)</f>
        <v>East</v>
      </c>
      <c r="F2291" t="s">
        <v>8519</v>
      </c>
      <c r="G2291" t="str">
        <f>VLOOKUP(Sales_Data!$F2291,tbl_Products[],2,FALSE)</f>
        <v>Product_53</v>
      </c>
      <c r="H2291" t="str">
        <f>VLOOKUP(tbl_Sales[[#This Row],[Product_ID]],tbl_Products[],3,0)</f>
        <v>Electronics</v>
      </c>
      <c r="I2291">
        <v>4</v>
      </c>
      <c r="J2291" s="10">
        <f>VLOOKUP(tbl_Sales[[#This Row],[Product_ID]],tbl_Products[],4,0)</f>
        <v>21.34</v>
      </c>
      <c r="K2291" s="6">
        <v>41.89</v>
      </c>
      <c r="L2291" s="6">
        <f>tbl_Sales[[#This Row],[Price_per_Unit]]*tbl_Sales[[#This Row],[Quantity]]</f>
        <v>167.56</v>
      </c>
      <c r="M2291" s="6">
        <f>tbl_Sales[[#This Row],[Cost_per_Unit]]*tbl_Sales[[#This Row],[Quantity]]</f>
        <v>85.36</v>
      </c>
      <c r="N2291" s="6">
        <f>tbl_Sales[[#This Row],[Sales]]-tbl_Sales[[#This Row],[Total_Cost]]</f>
        <v>82.2</v>
      </c>
    </row>
    <row r="2292" spans="1:14">
      <c r="A2292" t="s">
        <v>2296</v>
      </c>
      <c r="B2292" s="4">
        <v>44974</v>
      </c>
      <c r="C2292" t="s">
        <v>7260</v>
      </c>
      <c r="D2292" t="str">
        <f>VLOOKUP(Sales_Data!$C2292,tbl_Customers[],2,FALSE)</f>
        <v>Customer_1404</v>
      </c>
      <c r="E2292" t="str">
        <f>VLOOKUP(tbl_Sales[[#This Row],[Customer_ID]],tbl_Customers[],5,0)</f>
        <v>East</v>
      </c>
      <c r="F2292" t="s">
        <v>8542</v>
      </c>
      <c r="G2292" t="str">
        <f>VLOOKUP(Sales_Data!$F2292,tbl_Products[],2,FALSE)</f>
        <v>Product_20</v>
      </c>
      <c r="H2292" t="str">
        <f>VLOOKUP(tbl_Sales[[#This Row],[Product_ID]],tbl_Products[],3,0)</f>
        <v>Electronics</v>
      </c>
      <c r="I2292">
        <v>1</v>
      </c>
      <c r="J2292" s="10">
        <f>VLOOKUP(tbl_Sales[[#This Row],[Product_ID]],tbl_Products[],4,0)</f>
        <v>19.98</v>
      </c>
      <c r="K2292" s="6">
        <v>70.25</v>
      </c>
      <c r="L2292" s="6">
        <f>tbl_Sales[[#This Row],[Price_per_Unit]]*tbl_Sales[[#This Row],[Quantity]]</f>
        <v>70.25</v>
      </c>
      <c r="M2292" s="6">
        <f>tbl_Sales[[#This Row],[Cost_per_Unit]]*tbl_Sales[[#This Row],[Quantity]]</f>
        <v>19.98</v>
      </c>
      <c r="N2292" s="6">
        <f>tbl_Sales[[#This Row],[Sales]]-tbl_Sales[[#This Row],[Total_Cost]]</f>
        <v>50.269999999999996</v>
      </c>
    </row>
    <row r="2293" spans="1:14">
      <c r="A2293" t="s">
        <v>2297</v>
      </c>
      <c r="B2293" s="4">
        <v>45184</v>
      </c>
      <c r="C2293" t="s">
        <v>7159</v>
      </c>
      <c r="D2293" t="str">
        <f>VLOOKUP(Sales_Data!$C2293,tbl_Customers[],2,FALSE)</f>
        <v>Customer_250</v>
      </c>
      <c r="E2293" t="str">
        <f>VLOOKUP(tbl_Sales[[#This Row],[Customer_ID]],tbl_Customers[],5,0)</f>
        <v>West</v>
      </c>
      <c r="F2293" t="s">
        <v>8542</v>
      </c>
      <c r="G2293" t="str">
        <f>VLOOKUP(Sales_Data!$F2293,tbl_Products[],2,FALSE)</f>
        <v>Product_20</v>
      </c>
      <c r="H2293" t="str">
        <f>VLOOKUP(tbl_Sales[[#This Row],[Product_ID]],tbl_Products[],3,0)</f>
        <v>Electronics</v>
      </c>
      <c r="I2293">
        <v>3</v>
      </c>
      <c r="J2293" s="10">
        <f>VLOOKUP(tbl_Sales[[#This Row],[Product_ID]],tbl_Products[],4,0)</f>
        <v>19.98</v>
      </c>
      <c r="K2293" s="6">
        <v>79.819999999999993</v>
      </c>
      <c r="L2293" s="6">
        <f>tbl_Sales[[#This Row],[Price_per_Unit]]*tbl_Sales[[#This Row],[Quantity]]</f>
        <v>239.45999999999998</v>
      </c>
      <c r="M2293" s="6">
        <f>tbl_Sales[[#This Row],[Cost_per_Unit]]*tbl_Sales[[#This Row],[Quantity]]</f>
        <v>59.94</v>
      </c>
      <c r="N2293" s="6">
        <f>tbl_Sales[[#This Row],[Sales]]-tbl_Sales[[#This Row],[Total_Cost]]</f>
        <v>179.51999999999998</v>
      </c>
    </row>
    <row r="2294" spans="1:14">
      <c r="A2294" t="s">
        <v>2298</v>
      </c>
      <c r="B2294" s="4">
        <v>45255</v>
      </c>
      <c r="C2294" t="s">
        <v>7569</v>
      </c>
      <c r="D2294" t="str">
        <f>VLOOKUP(Sales_Data!$C2294,tbl_Customers[],2,FALSE)</f>
        <v>Customer_1096</v>
      </c>
      <c r="E2294" t="str">
        <f>VLOOKUP(tbl_Sales[[#This Row],[Customer_ID]],tbl_Customers[],5,0)</f>
        <v>North</v>
      </c>
      <c r="F2294" t="s">
        <v>8505</v>
      </c>
      <c r="G2294" t="str">
        <f>VLOOKUP(Sales_Data!$F2294,tbl_Products[],2,FALSE)</f>
        <v>Product_39</v>
      </c>
      <c r="H2294" t="str">
        <f>VLOOKUP(tbl_Sales[[#This Row],[Product_ID]],tbl_Products[],3,0)</f>
        <v>Toys</v>
      </c>
      <c r="I2294">
        <v>7</v>
      </c>
      <c r="J2294" s="10">
        <f>VLOOKUP(tbl_Sales[[#This Row],[Product_ID]],tbl_Products[],4,0)</f>
        <v>32.950000000000003</v>
      </c>
      <c r="K2294" s="6">
        <v>11.2</v>
      </c>
      <c r="L2294" s="6">
        <f>tbl_Sales[[#This Row],[Price_per_Unit]]*tbl_Sales[[#This Row],[Quantity]]</f>
        <v>78.399999999999991</v>
      </c>
      <c r="M2294" s="6">
        <f>tbl_Sales[[#This Row],[Cost_per_Unit]]*tbl_Sales[[#This Row],[Quantity]]</f>
        <v>230.65000000000003</v>
      </c>
      <c r="N2294" s="6">
        <f>tbl_Sales[[#This Row],[Sales]]-tbl_Sales[[#This Row],[Total_Cost]]</f>
        <v>-152.25000000000006</v>
      </c>
    </row>
    <row r="2295" spans="1:14">
      <c r="A2295" t="s">
        <v>2299</v>
      </c>
      <c r="B2295" s="4">
        <v>45013</v>
      </c>
      <c r="C2295" t="s">
        <v>7538</v>
      </c>
      <c r="D2295" t="str">
        <f>VLOOKUP(Sales_Data!$C2295,tbl_Customers[],2,FALSE)</f>
        <v>Customer_485</v>
      </c>
      <c r="E2295" t="str">
        <f>VLOOKUP(tbl_Sales[[#This Row],[Customer_ID]],tbl_Customers[],5,0)</f>
        <v>North</v>
      </c>
      <c r="F2295" t="s">
        <v>8524</v>
      </c>
      <c r="G2295" t="str">
        <f>VLOOKUP(Sales_Data!$F2295,tbl_Products[],2,FALSE)</f>
        <v>Product_74</v>
      </c>
      <c r="H2295" t="str">
        <f>VLOOKUP(tbl_Sales[[#This Row],[Product_ID]],tbl_Products[],3,0)</f>
        <v>Home Goods</v>
      </c>
      <c r="I2295">
        <v>7</v>
      </c>
      <c r="J2295" s="10">
        <f>VLOOKUP(tbl_Sales[[#This Row],[Product_ID]],tbl_Products[],4,0)</f>
        <v>13.9</v>
      </c>
      <c r="K2295" s="6">
        <v>8.19</v>
      </c>
      <c r="L2295" s="6">
        <f>tbl_Sales[[#This Row],[Price_per_Unit]]*tbl_Sales[[#This Row],[Quantity]]</f>
        <v>57.33</v>
      </c>
      <c r="M2295" s="6">
        <f>tbl_Sales[[#This Row],[Cost_per_Unit]]*tbl_Sales[[#This Row],[Quantity]]</f>
        <v>97.3</v>
      </c>
      <c r="N2295" s="6">
        <f>tbl_Sales[[#This Row],[Sales]]-tbl_Sales[[#This Row],[Total_Cost]]</f>
        <v>-39.97</v>
      </c>
    </row>
    <row r="2296" spans="1:14">
      <c r="A2296" t="s">
        <v>2300</v>
      </c>
      <c r="B2296" s="4">
        <v>45230</v>
      </c>
      <c r="C2296" t="s">
        <v>8003</v>
      </c>
      <c r="D2296" t="str">
        <f>VLOOKUP(Sales_Data!$C2296,tbl_Customers[],2,FALSE)</f>
        <v>Customer_907</v>
      </c>
      <c r="E2296" t="str">
        <f>VLOOKUP(tbl_Sales[[#This Row],[Customer_ID]],tbl_Customers[],5,0)</f>
        <v>South</v>
      </c>
      <c r="F2296" t="s">
        <v>8550</v>
      </c>
      <c r="G2296" t="str">
        <f>VLOOKUP(Sales_Data!$F2296,tbl_Products[],2,FALSE)</f>
        <v>Product_26</v>
      </c>
      <c r="H2296" t="str">
        <f>VLOOKUP(tbl_Sales[[#This Row],[Product_ID]],tbl_Products[],3,0)</f>
        <v>Health</v>
      </c>
      <c r="I2296">
        <v>3</v>
      </c>
      <c r="J2296" s="10">
        <f>VLOOKUP(tbl_Sales[[#This Row],[Product_ID]],tbl_Products[],4,0)</f>
        <v>31.77</v>
      </c>
      <c r="K2296" s="6">
        <v>37</v>
      </c>
      <c r="L2296" s="6">
        <f>tbl_Sales[[#This Row],[Price_per_Unit]]*tbl_Sales[[#This Row],[Quantity]]</f>
        <v>111</v>
      </c>
      <c r="M2296" s="6">
        <f>tbl_Sales[[#This Row],[Cost_per_Unit]]*tbl_Sales[[#This Row],[Quantity]]</f>
        <v>95.31</v>
      </c>
      <c r="N2296" s="6">
        <f>tbl_Sales[[#This Row],[Sales]]-tbl_Sales[[#This Row],[Total_Cost]]</f>
        <v>15.689999999999998</v>
      </c>
    </row>
    <row r="2297" spans="1:14">
      <c r="A2297" t="s">
        <v>2301</v>
      </c>
      <c r="B2297" s="4">
        <v>45224</v>
      </c>
      <c r="C2297" t="s">
        <v>7691</v>
      </c>
      <c r="D2297" t="str">
        <f>VLOOKUP(Sales_Data!$C2297,tbl_Customers[],2,FALSE)</f>
        <v>Customer_796</v>
      </c>
      <c r="E2297" t="str">
        <f>VLOOKUP(tbl_Sales[[#This Row],[Customer_ID]],tbl_Customers[],5,0)</f>
        <v>West</v>
      </c>
      <c r="F2297" t="s">
        <v>8543</v>
      </c>
      <c r="G2297" t="str">
        <f>VLOOKUP(Sales_Data!$F2297,tbl_Products[],2,FALSE)</f>
        <v>Product_72</v>
      </c>
      <c r="H2297" t="str">
        <f>VLOOKUP(tbl_Sales[[#This Row],[Product_ID]],tbl_Products[],3,0)</f>
        <v>Toys</v>
      </c>
      <c r="I2297">
        <v>4</v>
      </c>
      <c r="J2297" s="10">
        <f>VLOOKUP(tbl_Sales[[#This Row],[Product_ID]],tbl_Products[],4,0)</f>
        <v>23.2</v>
      </c>
      <c r="K2297" s="6">
        <v>62.99</v>
      </c>
      <c r="L2297" s="6">
        <f>tbl_Sales[[#This Row],[Price_per_Unit]]*tbl_Sales[[#This Row],[Quantity]]</f>
        <v>251.96</v>
      </c>
      <c r="M2297" s="6">
        <f>tbl_Sales[[#This Row],[Cost_per_Unit]]*tbl_Sales[[#This Row],[Quantity]]</f>
        <v>92.8</v>
      </c>
      <c r="N2297" s="6">
        <f>tbl_Sales[[#This Row],[Sales]]-tbl_Sales[[#This Row],[Total_Cost]]</f>
        <v>159.16000000000003</v>
      </c>
    </row>
    <row r="2298" spans="1:14">
      <c r="A2298" t="s">
        <v>2302</v>
      </c>
      <c r="B2298" s="4">
        <v>45005</v>
      </c>
      <c r="C2298" t="s">
        <v>7482</v>
      </c>
      <c r="D2298" t="str">
        <f>VLOOKUP(Sales_Data!$C2298,tbl_Customers[],2,FALSE)</f>
        <v>Customer_17</v>
      </c>
      <c r="E2298" t="str">
        <f>VLOOKUP(tbl_Sales[[#This Row],[Customer_ID]],tbl_Customers[],5,0)</f>
        <v>North</v>
      </c>
      <c r="F2298" t="s">
        <v>8527</v>
      </c>
      <c r="G2298" t="str">
        <f>VLOOKUP(Sales_Data!$F2298,tbl_Products[],2,FALSE)</f>
        <v>Product_12</v>
      </c>
      <c r="H2298" t="str">
        <f>VLOOKUP(tbl_Sales[[#This Row],[Product_ID]],tbl_Products[],3,0)</f>
        <v>Toys</v>
      </c>
      <c r="I2298">
        <v>8</v>
      </c>
      <c r="J2298" s="10">
        <f>VLOOKUP(tbl_Sales[[#This Row],[Product_ID]],tbl_Products[],4,0)</f>
        <v>8.02</v>
      </c>
      <c r="K2298" s="6">
        <v>67.27</v>
      </c>
      <c r="L2298" s="6">
        <f>tbl_Sales[[#This Row],[Price_per_Unit]]*tbl_Sales[[#This Row],[Quantity]]</f>
        <v>538.16</v>
      </c>
      <c r="M2298" s="6">
        <f>tbl_Sales[[#This Row],[Cost_per_Unit]]*tbl_Sales[[#This Row],[Quantity]]</f>
        <v>64.16</v>
      </c>
      <c r="N2298" s="6">
        <f>tbl_Sales[[#This Row],[Sales]]-tbl_Sales[[#This Row],[Total_Cost]]</f>
        <v>474</v>
      </c>
    </row>
    <row r="2299" spans="1:14">
      <c r="A2299" t="s">
        <v>2303</v>
      </c>
      <c r="B2299" s="4">
        <v>45014</v>
      </c>
      <c r="C2299" t="s">
        <v>7698</v>
      </c>
      <c r="D2299" t="str">
        <f>VLOOKUP(Sales_Data!$C2299,tbl_Customers[],2,FALSE)</f>
        <v>Customer_805</v>
      </c>
      <c r="E2299" t="str">
        <f>VLOOKUP(tbl_Sales[[#This Row],[Customer_ID]],tbl_Customers[],5,0)</f>
        <v>West</v>
      </c>
      <c r="F2299" t="s">
        <v>8559</v>
      </c>
      <c r="G2299" t="str">
        <f>VLOOKUP(Sales_Data!$F2299,tbl_Products[],2,FALSE)</f>
        <v>Product_57</v>
      </c>
      <c r="H2299" t="str">
        <f>VLOOKUP(tbl_Sales[[#This Row],[Product_ID]],tbl_Products[],3,0)</f>
        <v>Toys</v>
      </c>
      <c r="I2299">
        <v>1</v>
      </c>
      <c r="J2299" s="10">
        <f>VLOOKUP(tbl_Sales[[#This Row],[Product_ID]],tbl_Products[],4,0)</f>
        <v>31.85</v>
      </c>
      <c r="K2299" s="6">
        <v>81.62</v>
      </c>
      <c r="L2299" s="6">
        <f>tbl_Sales[[#This Row],[Price_per_Unit]]*tbl_Sales[[#This Row],[Quantity]]</f>
        <v>81.62</v>
      </c>
      <c r="M2299" s="6">
        <f>tbl_Sales[[#This Row],[Cost_per_Unit]]*tbl_Sales[[#This Row],[Quantity]]</f>
        <v>31.85</v>
      </c>
      <c r="N2299" s="6">
        <f>tbl_Sales[[#This Row],[Sales]]-tbl_Sales[[#This Row],[Total_Cost]]</f>
        <v>49.77</v>
      </c>
    </row>
    <row r="2300" spans="1:14">
      <c r="A2300" t="s">
        <v>2304</v>
      </c>
      <c r="B2300" s="4">
        <v>45264</v>
      </c>
      <c r="C2300" t="s">
        <v>8200</v>
      </c>
      <c r="D2300" t="str">
        <f>VLOOKUP(Sales_Data!$C2300,tbl_Customers[],2,FALSE)</f>
        <v>Customer_524</v>
      </c>
      <c r="E2300" t="str">
        <f>VLOOKUP(tbl_Sales[[#This Row],[Customer_ID]],tbl_Customers[],5,0)</f>
        <v>East</v>
      </c>
      <c r="F2300" t="s">
        <v>8523</v>
      </c>
      <c r="G2300" t="str">
        <f>VLOOKUP(Sales_Data!$F2300,tbl_Products[],2,FALSE)</f>
        <v>Product_32</v>
      </c>
      <c r="H2300" t="str">
        <f>VLOOKUP(tbl_Sales[[#This Row],[Product_ID]],tbl_Products[],3,0)</f>
        <v>Home Goods</v>
      </c>
      <c r="I2300">
        <v>1</v>
      </c>
      <c r="J2300" s="10">
        <f>VLOOKUP(tbl_Sales[[#This Row],[Product_ID]],tbl_Products[],4,0)</f>
        <v>24.03</v>
      </c>
      <c r="K2300" s="6">
        <v>26.61</v>
      </c>
      <c r="L2300" s="6">
        <f>tbl_Sales[[#This Row],[Price_per_Unit]]*tbl_Sales[[#This Row],[Quantity]]</f>
        <v>26.61</v>
      </c>
      <c r="M2300" s="6">
        <f>tbl_Sales[[#This Row],[Cost_per_Unit]]*tbl_Sales[[#This Row],[Quantity]]</f>
        <v>24.03</v>
      </c>
      <c r="N2300" s="6">
        <f>tbl_Sales[[#This Row],[Sales]]-tbl_Sales[[#This Row],[Total_Cost]]</f>
        <v>2.5799999999999983</v>
      </c>
    </row>
    <row r="2301" spans="1:14">
      <c r="A2301" t="s">
        <v>2305</v>
      </c>
      <c r="B2301" s="4">
        <v>45246</v>
      </c>
      <c r="C2301" t="s">
        <v>7817</v>
      </c>
      <c r="D2301" t="str">
        <f>VLOOKUP(Sales_Data!$C2301,tbl_Customers[],2,FALSE)</f>
        <v>Customer_617</v>
      </c>
      <c r="E2301" t="str">
        <f>VLOOKUP(tbl_Sales[[#This Row],[Customer_ID]],tbl_Customers[],5,0)</f>
        <v>West</v>
      </c>
      <c r="F2301" t="s">
        <v>8556</v>
      </c>
      <c r="G2301" t="str">
        <f>VLOOKUP(Sales_Data!$F2301,tbl_Products[],2,FALSE)</f>
        <v>Product_42</v>
      </c>
      <c r="H2301" t="str">
        <f>VLOOKUP(tbl_Sales[[#This Row],[Product_ID]],tbl_Products[],3,0)</f>
        <v>Electronics</v>
      </c>
      <c r="I2301">
        <v>1</v>
      </c>
      <c r="J2301" s="10">
        <f>VLOOKUP(tbl_Sales[[#This Row],[Product_ID]],tbl_Products[],4,0)</f>
        <v>28.03</v>
      </c>
      <c r="K2301" s="6">
        <v>21.15</v>
      </c>
      <c r="L2301" s="6">
        <f>tbl_Sales[[#This Row],[Price_per_Unit]]*tbl_Sales[[#This Row],[Quantity]]</f>
        <v>21.15</v>
      </c>
      <c r="M2301" s="6">
        <f>tbl_Sales[[#This Row],[Cost_per_Unit]]*tbl_Sales[[#This Row],[Quantity]]</f>
        <v>28.03</v>
      </c>
      <c r="N2301" s="6">
        <f>tbl_Sales[[#This Row],[Sales]]-tbl_Sales[[#This Row],[Total_Cost]]</f>
        <v>-6.8800000000000026</v>
      </c>
    </row>
    <row r="2302" spans="1:14">
      <c r="A2302" t="s">
        <v>2306</v>
      </c>
      <c r="B2302" s="4">
        <v>45236</v>
      </c>
      <c r="C2302" t="s">
        <v>7041</v>
      </c>
      <c r="D2302" t="str">
        <f>VLOOKUP(Sales_Data!$C2302,tbl_Customers[],2,FALSE)</f>
        <v>Customer_185</v>
      </c>
      <c r="E2302" t="str">
        <f>VLOOKUP(tbl_Sales[[#This Row],[Customer_ID]],tbl_Customers[],5,0)</f>
        <v>West</v>
      </c>
      <c r="F2302" t="s">
        <v>8524</v>
      </c>
      <c r="G2302" t="str">
        <f>VLOOKUP(Sales_Data!$F2302,tbl_Products[],2,FALSE)</f>
        <v>Product_74</v>
      </c>
      <c r="H2302" t="str">
        <f>VLOOKUP(tbl_Sales[[#This Row],[Product_ID]],tbl_Products[],3,0)</f>
        <v>Home Goods</v>
      </c>
      <c r="I2302">
        <v>1</v>
      </c>
      <c r="J2302" s="10">
        <f>VLOOKUP(tbl_Sales[[#This Row],[Product_ID]],tbl_Products[],4,0)</f>
        <v>13.9</v>
      </c>
      <c r="K2302" s="6">
        <v>22.51</v>
      </c>
      <c r="L2302" s="6">
        <f>tbl_Sales[[#This Row],[Price_per_Unit]]*tbl_Sales[[#This Row],[Quantity]]</f>
        <v>22.51</v>
      </c>
      <c r="M2302" s="6">
        <f>tbl_Sales[[#This Row],[Cost_per_Unit]]*tbl_Sales[[#This Row],[Quantity]]</f>
        <v>13.9</v>
      </c>
      <c r="N2302" s="6">
        <f>tbl_Sales[[#This Row],[Sales]]-tbl_Sales[[#This Row],[Total_Cost]]</f>
        <v>8.6100000000000012</v>
      </c>
    </row>
    <row r="2303" spans="1:14">
      <c r="A2303" t="s">
        <v>2307</v>
      </c>
      <c r="B2303" s="4">
        <v>45099</v>
      </c>
      <c r="C2303" t="s">
        <v>7822</v>
      </c>
      <c r="D2303" t="str">
        <f>VLOOKUP(Sales_Data!$C2303,tbl_Customers[],2,FALSE)</f>
        <v>Customer_483</v>
      </c>
      <c r="E2303" t="str">
        <f>VLOOKUP(tbl_Sales[[#This Row],[Customer_ID]],tbl_Customers[],5,0)</f>
        <v>West</v>
      </c>
      <c r="F2303" t="s">
        <v>8510</v>
      </c>
      <c r="G2303" t="str">
        <f>VLOOKUP(Sales_Data!$F2303,tbl_Products[],2,FALSE)</f>
        <v>Product_70</v>
      </c>
      <c r="H2303" t="str">
        <f>VLOOKUP(tbl_Sales[[#This Row],[Product_ID]],tbl_Products[],3,0)</f>
        <v>Apparel</v>
      </c>
      <c r="I2303">
        <v>4</v>
      </c>
      <c r="J2303" s="10">
        <f>VLOOKUP(tbl_Sales[[#This Row],[Product_ID]],tbl_Products[],4,0)</f>
        <v>26.74</v>
      </c>
      <c r="K2303" s="6">
        <v>18.760000000000002</v>
      </c>
      <c r="L2303" s="6">
        <f>tbl_Sales[[#This Row],[Price_per_Unit]]*tbl_Sales[[#This Row],[Quantity]]</f>
        <v>75.040000000000006</v>
      </c>
      <c r="M2303" s="6">
        <f>tbl_Sales[[#This Row],[Cost_per_Unit]]*tbl_Sales[[#This Row],[Quantity]]</f>
        <v>106.96</v>
      </c>
      <c r="N2303" s="6">
        <f>tbl_Sales[[#This Row],[Sales]]-tbl_Sales[[#This Row],[Total_Cost]]</f>
        <v>-31.919999999999987</v>
      </c>
    </row>
    <row r="2304" spans="1:14">
      <c r="A2304" t="s">
        <v>2308</v>
      </c>
      <c r="B2304" s="4">
        <v>45215</v>
      </c>
      <c r="C2304" t="s">
        <v>8201</v>
      </c>
      <c r="D2304" t="str">
        <f>VLOOKUP(Sales_Data!$C2304,tbl_Customers[],2,FALSE)</f>
        <v>Customer_610</v>
      </c>
      <c r="E2304" t="str">
        <f>VLOOKUP(tbl_Sales[[#This Row],[Customer_ID]],tbl_Customers[],5,0)</f>
        <v>East</v>
      </c>
      <c r="F2304" t="s">
        <v>8533</v>
      </c>
      <c r="G2304" t="str">
        <f>VLOOKUP(Sales_Data!$F2304,tbl_Products[],2,FALSE)</f>
        <v>Product_34</v>
      </c>
      <c r="H2304" t="str">
        <f>VLOOKUP(tbl_Sales[[#This Row],[Product_ID]],tbl_Products[],3,0)</f>
        <v>Electronics</v>
      </c>
      <c r="I2304">
        <v>9</v>
      </c>
      <c r="J2304" s="10">
        <f>VLOOKUP(tbl_Sales[[#This Row],[Product_ID]],tbl_Products[],4,0)</f>
        <v>21.9</v>
      </c>
      <c r="K2304" s="6">
        <v>38.799999999999997</v>
      </c>
      <c r="L2304" s="6">
        <f>tbl_Sales[[#This Row],[Price_per_Unit]]*tbl_Sales[[#This Row],[Quantity]]</f>
        <v>349.2</v>
      </c>
      <c r="M2304" s="6">
        <f>tbl_Sales[[#This Row],[Cost_per_Unit]]*tbl_Sales[[#This Row],[Quantity]]</f>
        <v>197.1</v>
      </c>
      <c r="N2304" s="6">
        <f>tbl_Sales[[#This Row],[Sales]]-tbl_Sales[[#This Row],[Total_Cost]]</f>
        <v>152.1</v>
      </c>
    </row>
    <row r="2305" spans="1:14">
      <c r="A2305" t="s">
        <v>2309</v>
      </c>
      <c r="B2305" s="4">
        <v>44948</v>
      </c>
      <c r="C2305" t="s">
        <v>8202</v>
      </c>
      <c r="D2305" t="str">
        <f>VLOOKUP(Sales_Data!$C2305,tbl_Customers[],2,FALSE)</f>
        <v>Customer_431</v>
      </c>
      <c r="E2305" t="str">
        <f>VLOOKUP(tbl_Sales[[#This Row],[Customer_ID]],tbl_Customers[],5,0)</f>
        <v>East</v>
      </c>
      <c r="F2305" t="s">
        <v>8543</v>
      </c>
      <c r="G2305" t="str">
        <f>VLOOKUP(Sales_Data!$F2305,tbl_Products[],2,FALSE)</f>
        <v>Product_72</v>
      </c>
      <c r="H2305" t="str">
        <f>VLOOKUP(tbl_Sales[[#This Row],[Product_ID]],tbl_Products[],3,0)</f>
        <v>Toys</v>
      </c>
      <c r="I2305">
        <v>7</v>
      </c>
      <c r="J2305" s="10">
        <f>VLOOKUP(tbl_Sales[[#This Row],[Product_ID]],tbl_Products[],4,0)</f>
        <v>23.2</v>
      </c>
      <c r="K2305" s="6">
        <v>98.59</v>
      </c>
      <c r="L2305" s="6">
        <f>tbl_Sales[[#This Row],[Price_per_Unit]]*tbl_Sales[[#This Row],[Quantity]]</f>
        <v>690.13</v>
      </c>
      <c r="M2305" s="6">
        <f>tbl_Sales[[#This Row],[Cost_per_Unit]]*tbl_Sales[[#This Row],[Quantity]]</f>
        <v>162.4</v>
      </c>
      <c r="N2305" s="6">
        <f>tbl_Sales[[#This Row],[Sales]]-tbl_Sales[[#This Row],[Total_Cost]]</f>
        <v>527.73</v>
      </c>
    </row>
    <row r="2306" spans="1:14">
      <c r="A2306" t="s">
        <v>2310</v>
      </c>
      <c r="B2306" s="4">
        <v>44941</v>
      </c>
      <c r="C2306" t="s">
        <v>8075</v>
      </c>
      <c r="D2306" t="str">
        <f>VLOOKUP(Sales_Data!$C2306,tbl_Customers[],2,FALSE)</f>
        <v>Customer_329</v>
      </c>
      <c r="E2306" t="str">
        <f>VLOOKUP(tbl_Sales[[#This Row],[Customer_ID]],tbl_Customers[],5,0)</f>
        <v>North</v>
      </c>
      <c r="F2306" t="s">
        <v>8500</v>
      </c>
      <c r="G2306" t="str">
        <f>VLOOKUP(Sales_Data!$F2306,tbl_Products[],2,FALSE)</f>
        <v>Product_68</v>
      </c>
      <c r="H2306" t="str">
        <f>VLOOKUP(tbl_Sales[[#This Row],[Product_ID]],tbl_Products[],3,0)</f>
        <v>Home Goods</v>
      </c>
      <c r="I2306">
        <v>9</v>
      </c>
      <c r="J2306" s="10">
        <f>VLOOKUP(tbl_Sales[[#This Row],[Product_ID]],tbl_Products[],4,0)</f>
        <v>17.45</v>
      </c>
      <c r="K2306" s="6">
        <v>57.98</v>
      </c>
      <c r="L2306" s="6">
        <f>tbl_Sales[[#This Row],[Price_per_Unit]]*tbl_Sales[[#This Row],[Quantity]]</f>
        <v>521.81999999999994</v>
      </c>
      <c r="M2306" s="6">
        <f>tbl_Sales[[#This Row],[Cost_per_Unit]]*tbl_Sales[[#This Row],[Quantity]]</f>
        <v>157.04999999999998</v>
      </c>
      <c r="N2306" s="6">
        <f>tbl_Sales[[#This Row],[Sales]]-tbl_Sales[[#This Row],[Total_Cost]]</f>
        <v>364.77</v>
      </c>
    </row>
    <row r="2307" spans="1:14">
      <c r="A2307" t="s">
        <v>2311</v>
      </c>
      <c r="B2307" s="4">
        <v>44968</v>
      </c>
      <c r="C2307" t="s">
        <v>7791</v>
      </c>
      <c r="D2307" t="str">
        <f>VLOOKUP(Sales_Data!$C2307,tbl_Customers[],2,FALSE)</f>
        <v>Customer_899</v>
      </c>
      <c r="E2307" t="str">
        <f>VLOOKUP(tbl_Sales[[#This Row],[Customer_ID]],tbl_Customers[],5,0)</f>
        <v>West</v>
      </c>
      <c r="F2307" t="s">
        <v>8498</v>
      </c>
      <c r="G2307" t="str">
        <f>VLOOKUP(Sales_Data!$F2307,tbl_Products[],2,FALSE)</f>
        <v>Product_38</v>
      </c>
      <c r="H2307" t="str">
        <f>VLOOKUP(tbl_Sales[[#This Row],[Product_ID]],tbl_Products[],3,0)</f>
        <v>Toys</v>
      </c>
      <c r="I2307">
        <v>8</v>
      </c>
      <c r="J2307" s="10">
        <f>VLOOKUP(tbl_Sales[[#This Row],[Product_ID]],tbl_Products[],4,0)</f>
        <v>35.82</v>
      </c>
      <c r="K2307" s="6">
        <v>71.05</v>
      </c>
      <c r="L2307" s="6">
        <f>tbl_Sales[[#This Row],[Price_per_Unit]]*tbl_Sales[[#This Row],[Quantity]]</f>
        <v>568.4</v>
      </c>
      <c r="M2307" s="6">
        <f>tbl_Sales[[#This Row],[Cost_per_Unit]]*tbl_Sales[[#This Row],[Quantity]]</f>
        <v>286.56</v>
      </c>
      <c r="N2307" s="6">
        <f>tbl_Sales[[#This Row],[Sales]]-tbl_Sales[[#This Row],[Total_Cost]]</f>
        <v>281.83999999999997</v>
      </c>
    </row>
    <row r="2308" spans="1:14">
      <c r="A2308" t="s">
        <v>2312</v>
      </c>
      <c r="B2308" s="4">
        <v>44950</v>
      </c>
      <c r="C2308" t="s">
        <v>8203</v>
      </c>
      <c r="D2308" t="str">
        <f>VLOOKUP(Sales_Data!$C2308,tbl_Customers[],2,FALSE)</f>
        <v>Customer_1294</v>
      </c>
      <c r="E2308" t="str">
        <f>VLOOKUP(tbl_Sales[[#This Row],[Customer_ID]],tbl_Customers[],5,0)</f>
        <v>West</v>
      </c>
      <c r="F2308" t="s">
        <v>8496</v>
      </c>
      <c r="G2308" t="str">
        <f>VLOOKUP(Sales_Data!$F2308,tbl_Products[],2,FALSE)</f>
        <v>Product_3</v>
      </c>
      <c r="H2308" t="str">
        <f>VLOOKUP(tbl_Sales[[#This Row],[Product_ID]],tbl_Products[],3,0)</f>
        <v>Health</v>
      </c>
      <c r="I2308">
        <v>7</v>
      </c>
      <c r="J2308" s="10">
        <f>VLOOKUP(tbl_Sales[[#This Row],[Product_ID]],tbl_Products[],4,0)</f>
        <v>28.91</v>
      </c>
      <c r="K2308" s="6">
        <v>41.58</v>
      </c>
      <c r="L2308" s="6">
        <f>tbl_Sales[[#This Row],[Price_per_Unit]]*tbl_Sales[[#This Row],[Quantity]]</f>
        <v>291.06</v>
      </c>
      <c r="M2308" s="6">
        <f>tbl_Sales[[#This Row],[Cost_per_Unit]]*tbl_Sales[[#This Row],[Quantity]]</f>
        <v>202.37</v>
      </c>
      <c r="N2308" s="6">
        <f>tbl_Sales[[#This Row],[Sales]]-tbl_Sales[[#This Row],[Total_Cost]]</f>
        <v>88.69</v>
      </c>
    </row>
    <row r="2309" spans="1:14">
      <c r="A2309" t="s">
        <v>2313</v>
      </c>
      <c r="B2309" s="4">
        <v>45255</v>
      </c>
      <c r="C2309" t="s">
        <v>7969</v>
      </c>
      <c r="D2309" t="str">
        <f>VLOOKUP(Sales_Data!$C2309,tbl_Customers[],2,FALSE)</f>
        <v>Customer_650</v>
      </c>
      <c r="E2309" t="str">
        <f>VLOOKUP(tbl_Sales[[#This Row],[Customer_ID]],tbl_Customers[],5,0)</f>
        <v>East</v>
      </c>
      <c r="F2309" t="s">
        <v>8549</v>
      </c>
      <c r="G2309" t="str">
        <f>VLOOKUP(Sales_Data!$F2309,tbl_Products[],2,FALSE)</f>
        <v>Product_18</v>
      </c>
      <c r="H2309" t="str">
        <f>VLOOKUP(tbl_Sales[[#This Row],[Product_ID]],tbl_Products[],3,0)</f>
        <v>Health</v>
      </c>
      <c r="I2309">
        <v>4</v>
      </c>
      <c r="J2309" s="10">
        <f>VLOOKUP(tbl_Sales[[#This Row],[Product_ID]],tbl_Products[],4,0)</f>
        <v>41.18</v>
      </c>
      <c r="K2309" s="6">
        <v>54.68</v>
      </c>
      <c r="L2309" s="6">
        <f>tbl_Sales[[#This Row],[Price_per_Unit]]*tbl_Sales[[#This Row],[Quantity]]</f>
        <v>218.72</v>
      </c>
      <c r="M2309" s="6">
        <f>tbl_Sales[[#This Row],[Cost_per_Unit]]*tbl_Sales[[#This Row],[Quantity]]</f>
        <v>164.72</v>
      </c>
      <c r="N2309" s="6">
        <f>tbl_Sales[[#This Row],[Sales]]-tbl_Sales[[#This Row],[Total_Cost]]</f>
        <v>54</v>
      </c>
    </row>
    <row r="2310" spans="1:14">
      <c r="A2310" t="s">
        <v>2314</v>
      </c>
      <c r="B2310" s="4">
        <v>45222</v>
      </c>
      <c r="C2310" t="s">
        <v>7390</v>
      </c>
      <c r="D2310" t="str">
        <f>VLOOKUP(Sales_Data!$C2310,tbl_Customers[],2,FALSE)</f>
        <v>Customer_1320</v>
      </c>
      <c r="E2310" t="str">
        <f>VLOOKUP(tbl_Sales[[#This Row],[Customer_ID]],tbl_Customers[],5,0)</f>
        <v>West</v>
      </c>
      <c r="F2310" t="s">
        <v>8545</v>
      </c>
      <c r="G2310" t="str">
        <f>VLOOKUP(Sales_Data!$F2310,tbl_Products[],2,FALSE)</f>
        <v>Product_9</v>
      </c>
      <c r="H2310" t="str">
        <f>VLOOKUP(tbl_Sales[[#This Row],[Product_ID]],tbl_Products[],3,0)</f>
        <v>Apparel</v>
      </c>
      <c r="I2310">
        <v>3</v>
      </c>
      <c r="J2310" s="10">
        <f>VLOOKUP(tbl_Sales[[#This Row],[Product_ID]],tbl_Products[],4,0)</f>
        <v>14.27</v>
      </c>
      <c r="K2310" s="6">
        <v>75.91</v>
      </c>
      <c r="L2310" s="6">
        <f>tbl_Sales[[#This Row],[Price_per_Unit]]*tbl_Sales[[#This Row],[Quantity]]</f>
        <v>227.73</v>
      </c>
      <c r="M2310" s="6">
        <f>tbl_Sales[[#This Row],[Cost_per_Unit]]*tbl_Sales[[#This Row],[Quantity]]</f>
        <v>42.81</v>
      </c>
      <c r="N2310" s="6">
        <f>tbl_Sales[[#This Row],[Sales]]-tbl_Sales[[#This Row],[Total_Cost]]</f>
        <v>184.92</v>
      </c>
    </row>
    <row r="2311" spans="1:14">
      <c r="A2311" t="s">
        <v>2315</v>
      </c>
      <c r="B2311" s="4">
        <v>45062</v>
      </c>
      <c r="C2311" t="s">
        <v>7887</v>
      </c>
      <c r="D2311" t="str">
        <f>VLOOKUP(Sales_Data!$C2311,tbl_Customers[],2,FALSE)</f>
        <v>Customer_833</v>
      </c>
      <c r="E2311" t="str">
        <f>VLOOKUP(tbl_Sales[[#This Row],[Customer_ID]],tbl_Customers[],5,0)</f>
        <v>South</v>
      </c>
      <c r="F2311" t="s">
        <v>8560</v>
      </c>
      <c r="G2311" t="str">
        <f>VLOOKUP(Sales_Data!$F2311,tbl_Products[],2,FALSE)</f>
        <v>Product_41</v>
      </c>
      <c r="H2311" t="str">
        <f>VLOOKUP(tbl_Sales[[#This Row],[Product_ID]],tbl_Products[],3,0)</f>
        <v>Home Goods</v>
      </c>
      <c r="I2311">
        <v>1</v>
      </c>
      <c r="J2311" s="10">
        <f>VLOOKUP(tbl_Sales[[#This Row],[Product_ID]],tbl_Products[],4,0)</f>
        <v>31.5</v>
      </c>
      <c r="K2311" s="6">
        <v>22.42</v>
      </c>
      <c r="L2311" s="6">
        <f>tbl_Sales[[#This Row],[Price_per_Unit]]*tbl_Sales[[#This Row],[Quantity]]</f>
        <v>22.42</v>
      </c>
      <c r="M2311" s="6">
        <f>tbl_Sales[[#This Row],[Cost_per_Unit]]*tbl_Sales[[#This Row],[Quantity]]</f>
        <v>31.5</v>
      </c>
      <c r="N2311" s="6">
        <f>tbl_Sales[[#This Row],[Sales]]-tbl_Sales[[#This Row],[Total_Cost]]</f>
        <v>-9.0799999999999983</v>
      </c>
    </row>
    <row r="2312" spans="1:14">
      <c r="A2312" t="s">
        <v>2316</v>
      </c>
      <c r="B2312" s="4">
        <v>45260</v>
      </c>
      <c r="C2312" t="s">
        <v>7669</v>
      </c>
      <c r="D2312" t="str">
        <f>VLOOKUP(Sales_Data!$C2312,tbl_Customers[],2,FALSE)</f>
        <v>Customer_70</v>
      </c>
      <c r="E2312" t="str">
        <f>VLOOKUP(tbl_Sales[[#This Row],[Customer_ID]],tbl_Customers[],5,0)</f>
        <v>North</v>
      </c>
      <c r="F2312" t="s">
        <v>8512</v>
      </c>
      <c r="G2312" t="str">
        <f>VLOOKUP(Sales_Data!$F2312,tbl_Products[],2,FALSE)</f>
        <v>Product_47</v>
      </c>
      <c r="H2312" t="str">
        <f>VLOOKUP(tbl_Sales[[#This Row],[Product_ID]],tbl_Products[],3,0)</f>
        <v>Home Goods</v>
      </c>
      <c r="I2312">
        <v>2</v>
      </c>
      <c r="J2312" s="10">
        <f>VLOOKUP(tbl_Sales[[#This Row],[Product_ID]],tbl_Products[],4,0)</f>
        <v>22.66</v>
      </c>
      <c r="K2312" s="6">
        <v>36.04</v>
      </c>
      <c r="L2312" s="6">
        <f>tbl_Sales[[#This Row],[Price_per_Unit]]*tbl_Sales[[#This Row],[Quantity]]</f>
        <v>72.08</v>
      </c>
      <c r="M2312" s="6">
        <f>tbl_Sales[[#This Row],[Cost_per_Unit]]*tbl_Sales[[#This Row],[Quantity]]</f>
        <v>45.32</v>
      </c>
      <c r="N2312" s="6">
        <f>tbl_Sales[[#This Row],[Sales]]-tbl_Sales[[#This Row],[Total_Cost]]</f>
        <v>26.759999999999998</v>
      </c>
    </row>
    <row r="2313" spans="1:14">
      <c r="A2313" t="s">
        <v>2317</v>
      </c>
      <c r="B2313" s="4">
        <v>45034</v>
      </c>
      <c r="C2313" t="s">
        <v>8204</v>
      </c>
      <c r="D2313" t="str">
        <f>VLOOKUP(Sales_Data!$C2313,tbl_Customers[],2,FALSE)</f>
        <v>Customer_562</v>
      </c>
      <c r="E2313" t="str">
        <f>VLOOKUP(tbl_Sales[[#This Row],[Customer_ID]],tbl_Customers[],5,0)</f>
        <v>South</v>
      </c>
      <c r="F2313" t="s">
        <v>8507</v>
      </c>
      <c r="G2313" t="str">
        <f>VLOOKUP(Sales_Data!$F2313,tbl_Products[],2,FALSE)</f>
        <v>Product_58</v>
      </c>
      <c r="H2313" t="str">
        <f>VLOOKUP(tbl_Sales[[#This Row],[Product_ID]],tbl_Products[],3,0)</f>
        <v>Home Goods</v>
      </c>
      <c r="I2313">
        <v>9</v>
      </c>
      <c r="J2313" s="10">
        <f>VLOOKUP(tbl_Sales[[#This Row],[Product_ID]],tbl_Products[],4,0)</f>
        <v>23.97</v>
      </c>
      <c r="K2313" s="6">
        <v>53.04</v>
      </c>
      <c r="L2313" s="6">
        <f>tbl_Sales[[#This Row],[Price_per_Unit]]*tbl_Sales[[#This Row],[Quantity]]</f>
        <v>477.36</v>
      </c>
      <c r="M2313" s="6">
        <f>tbl_Sales[[#This Row],[Cost_per_Unit]]*tbl_Sales[[#This Row],[Quantity]]</f>
        <v>215.73</v>
      </c>
      <c r="N2313" s="6">
        <f>tbl_Sales[[#This Row],[Sales]]-tbl_Sales[[#This Row],[Total_Cost]]</f>
        <v>261.63</v>
      </c>
    </row>
    <row r="2314" spans="1:14">
      <c r="A2314" t="s">
        <v>2318</v>
      </c>
      <c r="B2314" s="4">
        <v>45219</v>
      </c>
      <c r="C2314" t="s">
        <v>7734</v>
      </c>
      <c r="D2314" t="str">
        <f>VLOOKUP(Sales_Data!$C2314,tbl_Customers[],2,FALSE)</f>
        <v>Customer_165</v>
      </c>
      <c r="E2314" t="str">
        <f>VLOOKUP(tbl_Sales[[#This Row],[Customer_ID]],tbl_Customers[],5,0)</f>
        <v>North</v>
      </c>
      <c r="F2314" t="s">
        <v>8546</v>
      </c>
      <c r="G2314" t="str">
        <f>VLOOKUP(Sales_Data!$F2314,tbl_Products[],2,FALSE)</f>
        <v>Product_28</v>
      </c>
      <c r="H2314" t="str">
        <f>VLOOKUP(tbl_Sales[[#This Row],[Product_ID]],tbl_Products[],3,0)</f>
        <v>Toys</v>
      </c>
      <c r="I2314">
        <v>2</v>
      </c>
      <c r="J2314" s="10">
        <f>VLOOKUP(tbl_Sales[[#This Row],[Product_ID]],tbl_Products[],4,0)</f>
        <v>23.58</v>
      </c>
      <c r="K2314" s="6">
        <v>16.12</v>
      </c>
      <c r="L2314" s="6">
        <f>tbl_Sales[[#This Row],[Price_per_Unit]]*tbl_Sales[[#This Row],[Quantity]]</f>
        <v>32.24</v>
      </c>
      <c r="M2314" s="6">
        <f>tbl_Sales[[#This Row],[Cost_per_Unit]]*tbl_Sales[[#This Row],[Quantity]]</f>
        <v>47.16</v>
      </c>
      <c r="N2314" s="6">
        <f>tbl_Sales[[#This Row],[Sales]]-tbl_Sales[[#This Row],[Total_Cost]]</f>
        <v>-14.919999999999995</v>
      </c>
    </row>
    <row r="2315" spans="1:14">
      <c r="A2315" t="s">
        <v>2319</v>
      </c>
      <c r="B2315" s="4">
        <v>45140</v>
      </c>
      <c r="C2315" t="s">
        <v>8099</v>
      </c>
      <c r="D2315" t="str">
        <f>VLOOKUP(Sales_Data!$C2315,tbl_Customers[],2,FALSE)</f>
        <v>Customer_1007</v>
      </c>
      <c r="E2315" t="str">
        <f>VLOOKUP(tbl_Sales[[#This Row],[Customer_ID]],tbl_Customers[],5,0)</f>
        <v>West</v>
      </c>
      <c r="F2315" t="s">
        <v>8558</v>
      </c>
      <c r="G2315" t="str">
        <f>VLOOKUP(Sales_Data!$F2315,tbl_Products[],2,FALSE)</f>
        <v>Product_24</v>
      </c>
      <c r="H2315" t="str">
        <f>VLOOKUP(tbl_Sales[[#This Row],[Product_ID]],tbl_Products[],3,0)</f>
        <v>Apparel</v>
      </c>
      <c r="I2315">
        <v>3</v>
      </c>
      <c r="J2315" s="10">
        <f>VLOOKUP(tbl_Sales[[#This Row],[Product_ID]],tbl_Products[],4,0)</f>
        <v>47.62</v>
      </c>
      <c r="K2315" s="6">
        <v>78.010000000000005</v>
      </c>
      <c r="L2315" s="6">
        <f>tbl_Sales[[#This Row],[Price_per_Unit]]*tbl_Sales[[#This Row],[Quantity]]</f>
        <v>234.03000000000003</v>
      </c>
      <c r="M2315" s="6">
        <f>tbl_Sales[[#This Row],[Cost_per_Unit]]*tbl_Sales[[#This Row],[Quantity]]</f>
        <v>142.85999999999999</v>
      </c>
      <c r="N2315" s="6">
        <f>tbl_Sales[[#This Row],[Sales]]-tbl_Sales[[#This Row],[Total_Cost]]</f>
        <v>91.170000000000044</v>
      </c>
    </row>
    <row r="2316" spans="1:14">
      <c r="A2316" t="s">
        <v>2320</v>
      </c>
      <c r="B2316" s="4">
        <v>45243</v>
      </c>
      <c r="C2316" t="s">
        <v>7157</v>
      </c>
      <c r="D2316" t="str">
        <f>VLOOKUP(Sales_Data!$C2316,tbl_Customers[],2,FALSE)</f>
        <v>Customer_965</v>
      </c>
      <c r="E2316" t="str">
        <f>VLOOKUP(tbl_Sales[[#This Row],[Customer_ID]],tbl_Customers[],5,0)</f>
        <v>West</v>
      </c>
      <c r="F2316" t="s">
        <v>8556</v>
      </c>
      <c r="G2316" t="str">
        <f>VLOOKUP(Sales_Data!$F2316,tbl_Products[],2,FALSE)</f>
        <v>Product_42</v>
      </c>
      <c r="H2316" t="str">
        <f>VLOOKUP(tbl_Sales[[#This Row],[Product_ID]],tbl_Products[],3,0)</f>
        <v>Electronics</v>
      </c>
      <c r="I2316">
        <v>7</v>
      </c>
      <c r="J2316" s="10">
        <f>VLOOKUP(tbl_Sales[[#This Row],[Product_ID]],tbl_Products[],4,0)</f>
        <v>28.03</v>
      </c>
      <c r="K2316" s="6">
        <v>13.89</v>
      </c>
      <c r="L2316" s="6">
        <f>tbl_Sales[[#This Row],[Price_per_Unit]]*tbl_Sales[[#This Row],[Quantity]]</f>
        <v>97.23</v>
      </c>
      <c r="M2316" s="6">
        <f>tbl_Sales[[#This Row],[Cost_per_Unit]]*tbl_Sales[[#This Row],[Quantity]]</f>
        <v>196.21</v>
      </c>
      <c r="N2316" s="6">
        <f>tbl_Sales[[#This Row],[Sales]]-tbl_Sales[[#This Row],[Total_Cost]]</f>
        <v>-98.98</v>
      </c>
    </row>
    <row r="2317" spans="1:14">
      <c r="A2317" t="s">
        <v>2321</v>
      </c>
      <c r="B2317" s="4">
        <v>45254</v>
      </c>
      <c r="C2317" t="s">
        <v>7618</v>
      </c>
      <c r="D2317" t="str">
        <f>VLOOKUP(Sales_Data!$C2317,tbl_Customers[],2,FALSE)</f>
        <v>Customer_846</v>
      </c>
      <c r="E2317" t="str">
        <f>VLOOKUP(tbl_Sales[[#This Row],[Customer_ID]],tbl_Customers[],5,0)</f>
        <v>North</v>
      </c>
      <c r="F2317" t="s">
        <v>8541</v>
      </c>
      <c r="G2317" t="str">
        <f>VLOOKUP(Sales_Data!$F2317,tbl_Products[],2,FALSE)</f>
        <v>Product_60</v>
      </c>
      <c r="H2317" t="str">
        <f>VLOOKUP(tbl_Sales[[#This Row],[Product_ID]],tbl_Products[],3,0)</f>
        <v>Health</v>
      </c>
      <c r="I2317">
        <v>8</v>
      </c>
      <c r="J2317" s="10">
        <f>VLOOKUP(tbl_Sales[[#This Row],[Product_ID]],tbl_Products[],4,0)</f>
        <v>1.01</v>
      </c>
      <c r="K2317" s="6">
        <v>32.68</v>
      </c>
      <c r="L2317" s="6">
        <f>tbl_Sales[[#This Row],[Price_per_Unit]]*tbl_Sales[[#This Row],[Quantity]]</f>
        <v>261.44</v>
      </c>
      <c r="M2317" s="6">
        <f>tbl_Sales[[#This Row],[Cost_per_Unit]]*tbl_Sales[[#This Row],[Quantity]]</f>
        <v>8.08</v>
      </c>
      <c r="N2317" s="6">
        <f>tbl_Sales[[#This Row],[Sales]]-tbl_Sales[[#This Row],[Total_Cost]]</f>
        <v>253.35999999999999</v>
      </c>
    </row>
    <row r="2318" spans="1:14">
      <c r="A2318" t="s">
        <v>2322</v>
      </c>
      <c r="B2318" s="4">
        <v>44942</v>
      </c>
      <c r="C2318" t="s">
        <v>7692</v>
      </c>
      <c r="D2318" t="str">
        <f>VLOOKUP(Sales_Data!$C2318,tbl_Customers[],2,FALSE)</f>
        <v>Customer_682</v>
      </c>
      <c r="E2318" t="str">
        <f>VLOOKUP(tbl_Sales[[#This Row],[Customer_ID]],tbl_Customers[],5,0)</f>
        <v>South</v>
      </c>
      <c r="F2318" t="s">
        <v>8499</v>
      </c>
      <c r="G2318" t="str">
        <f>VLOOKUP(Sales_Data!$F2318,tbl_Products[],2,FALSE)</f>
        <v>Product_30</v>
      </c>
      <c r="H2318" t="str">
        <f>VLOOKUP(tbl_Sales[[#This Row],[Product_ID]],tbl_Products[],3,0)</f>
        <v>Apparel</v>
      </c>
      <c r="I2318">
        <v>7</v>
      </c>
      <c r="J2318" s="10">
        <f>VLOOKUP(tbl_Sales[[#This Row],[Product_ID]],tbl_Products[],4,0)</f>
        <v>49.21</v>
      </c>
      <c r="K2318" s="6">
        <v>76.650000000000006</v>
      </c>
      <c r="L2318" s="6">
        <f>tbl_Sales[[#This Row],[Price_per_Unit]]*tbl_Sales[[#This Row],[Quantity]]</f>
        <v>536.55000000000007</v>
      </c>
      <c r="M2318" s="6">
        <f>tbl_Sales[[#This Row],[Cost_per_Unit]]*tbl_Sales[[#This Row],[Quantity]]</f>
        <v>344.47</v>
      </c>
      <c r="N2318" s="6">
        <f>tbl_Sales[[#This Row],[Sales]]-tbl_Sales[[#This Row],[Total_Cost]]</f>
        <v>192.08000000000004</v>
      </c>
    </row>
    <row r="2319" spans="1:14">
      <c r="A2319" t="s">
        <v>2323</v>
      </c>
      <c r="B2319" s="4">
        <v>45181</v>
      </c>
      <c r="C2319" t="s">
        <v>8157</v>
      </c>
      <c r="D2319" t="str">
        <f>VLOOKUP(Sales_Data!$C2319,tbl_Customers[],2,FALSE)</f>
        <v>Customer_1470</v>
      </c>
      <c r="E2319" t="str">
        <f>VLOOKUP(tbl_Sales[[#This Row],[Customer_ID]],tbl_Customers[],5,0)</f>
        <v>East</v>
      </c>
      <c r="F2319" t="s">
        <v>8513</v>
      </c>
      <c r="G2319" t="str">
        <f>VLOOKUP(Sales_Data!$F2319,tbl_Products[],2,FALSE)</f>
        <v>Product_59</v>
      </c>
      <c r="H2319" t="str">
        <f>VLOOKUP(tbl_Sales[[#This Row],[Product_ID]],tbl_Products[],3,0)</f>
        <v>Home Goods</v>
      </c>
      <c r="I2319">
        <v>9</v>
      </c>
      <c r="J2319" s="10">
        <f>VLOOKUP(tbl_Sales[[#This Row],[Product_ID]],tbl_Products[],4,0)</f>
        <v>40.85</v>
      </c>
      <c r="K2319" s="6">
        <v>34.92</v>
      </c>
      <c r="L2319" s="6">
        <f>tbl_Sales[[#This Row],[Price_per_Unit]]*tbl_Sales[[#This Row],[Quantity]]</f>
        <v>314.28000000000003</v>
      </c>
      <c r="M2319" s="6">
        <f>tbl_Sales[[#This Row],[Cost_per_Unit]]*tbl_Sales[[#This Row],[Quantity]]</f>
        <v>367.65000000000003</v>
      </c>
      <c r="N2319" s="6">
        <f>tbl_Sales[[#This Row],[Sales]]-tbl_Sales[[#This Row],[Total_Cost]]</f>
        <v>-53.370000000000005</v>
      </c>
    </row>
    <row r="2320" spans="1:14">
      <c r="A2320" t="s">
        <v>2324</v>
      </c>
      <c r="B2320" s="4">
        <v>45248</v>
      </c>
      <c r="C2320" t="s">
        <v>7011</v>
      </c>
      <c r="D2320" t="str">
        <f>VLOOKUP(Sales_Data!$C2320,tbl_Customers[],2,FALSE)</f>
        <v>Customer_866</v>
      </c>
      <c r="E2320" t="str">
        <f>VLOOKUP(tbl_Sales[[#This Row],[Customer_ID]],tbl_Customers[],5,0)</f>
        <v>East</v>
      </c>
      <c r="F2320" t="s">
        <v>8512</v>
      </c>
      <c r="G2320" t="str">
        <f>VLOOKUP(Sales_Data!$F2320,tbl_Products[],2,FALSE)</f>
        <v>Product_47</v>
      </c>
      <c r="H2320" t="str">
        <f>VLOOKUP(tbl_Sales[[#This Row],[Product_ID]],tbl_Products[],3,0)</f>
        <v>Home Goods</v>
      </c>
      <c r="I2320">
        <v>9</v>
      </c>
      <c r="J2320" s="10">
        <f>VLOOKUP(tbl_Sales[[#This Row],[Product_ID]],tbl_Products[],4,0)</f>
        <v>22.66</v>
      </c>
      <c r="K2320" s="6">
        <v>18.11</v>
      </c>
      <c r="L2320" s="6">
        <f>tbl_Sales[[#This Row],[Price_per_Unit]]*tbl_Sales[[#This Row],[Quantity]]</f>
        <v>162.99</v>
      </c>
      <c r="M2320" s="6">
        <f>tbl_Sales[[#This Row],[Cost_per_Unit]]*tbl_Sales[[#This Row],[Quantity]]</f>
        <v>203.94</v>
      </c>
      <c r="N2320" s="6">
        <f>tbl_Sales[[#This Row],[Sales]]-tbl_Sales[[#This Row],[Total_Cost]]</f>
        <v>-40.949999999999989</v>
      </c>
    </row>
    <row r="2321" spans="1:14">
      <c r="A2321" t="s">
        <v>2325</v>
      </c>
      <c r="B2321" s="4">
        <v>45206</v>
      </c>
      <c r="C2321" t="s">
        <v>8205</v>
      </c>
      <c r="D2321" t="str">
        <f>VLOOKUP(Sales_Data!$C2321,tbl_Customers[],2,FALSE)</f>
        <v>Customer_206</v>
      </c>
      <c r="E2321" t="str">
        <f>VLOOKUP(tbl_Sales[[#This Row],[Customer_ID]],tbl_Customers[],5,0)</f>
        <v>South</v>
      </c>
      <c r="F2321" t="s">
        <v>8506</v>
      </c>
      <c r="G2321" t="str">
        <f>VLOOKUP(Sales_Data!$F2321,tbl_Products[],2,FALSE)</f>
        <v>Product_43</v>
      </c>
      <c r="H2321" t="str">
        <f>VLOOKUP(tbl_Sales[[#This Row],[Product_ID]],tbl_Products[],3,0)</f>
        <v>Health</v>
      </c>
      <c r="I2321">
        <v>9</v>
      </c>
      <c r="J2321" s="10">
        <f>VLOOKUP(tbl_Sales[[#This Row],[Product_ID]],tbl_Products[],4,0)</f>
        <v>4.59</v>
      </c>
      <c r="K2321" s="6">
        <v>33.96</v>
      </c>
      <c r="L2321" s="6">
        <f>tbl_Sales[[#This Row],[Price_per_Unit]]*tbl_Sales[[#This Row],[Quantity]]</f>
        <v>305.64</v>
      </c>
      <c r="M2321" s="6">
        <f>tbl_Sales[[#This Row],[Cost_per_Unit]]*tbl_Sales[[#This Row],[Quantity]]</f>
        <v>41.31</v>
      </c>
      <c r="N2321" s="6">
        <f>tbl_Sales[[#This Row],[Sales]]-tbl_Sales[[#This Row],[Total_Cost]]</f>
        <v>264.33</v>
      </c>
    </row>
    <row r="2322" spans="1:14">
      <c r="A2322" t="s">
        <v>2326</v>
      </c>
      <c r="B2322" s="4">
        <v>45075</v>
      </c>
      <c r="C2322" t="s">
        <v>8075</v>
      </c>
      <c r="D2322" t="str">
        <f>VLOOKUP(Sales_Data!$C2322,tbl_Customers[],2,FALSE)</f>
        <v>Customer_329</v>
      </c>
      <c r="E2322" t="str">
        <f>VLOOKUP(tbl_Sales[[#This Row],[Customer_ID]],tbl_Customers[],5,0)</f>
        <v>North</v>
      </c>
      <c r="F2322" t="s">
        <v>8550</v>
      </c>
      <c r="G2322" t="str">
        <f>VLOOKUP(Sales_Data!$F2322,tbl_Products[],2,FALSE)</f>
        <v>Product_26</v>
      </c>
      <c r="H2322" t="str">
        <f>VLOOKUP(tbl_Sales[[#This Row],[Product_ID]],tbl_Products[],3,0)</f>
        <v>Health</v>
      </c>
      <c r="I2322">
        <v>5</v>
      </c>
      <c r="J2322" s="10">
        <f>VLOOKUP(tbl_Sales[[#This Row],[Product_ID]],tbl_Products[],4,0)</f>
        <v>31.77</v>
      </c>
      <c r="K2322" s="6">
        <v>98.36</v>
      </c>
      <c r="L2322" s="6">
        <f>tbl_Sales[[#This Row],[Price_per_Unit]]*tbl_Sales[[#This Row],[Quantity]]</f>
        <v>491.8</v>
      </c>
      <c r="M2322" s="6">
        <f>tbl_Sales[[#This Row],[Cost_per_Unit]]*tbl_Sales[[#This Row],[Quantity]]</f>
        <v>158.85</v>
      </c>
      <c r="N2322" s="6">
        <f>tbl_Sales[[#This Row],[Sales]]-tbl_Sales[[#This Row],[Total_Cost]]</f>
        <v>332.95000000000005</v>
      </c>
    </row>
    <row r="2323" spans="1:14">
      <c r="A2323" t="s">
        <v>2327</v>
      </c>
      <c r="B2323" s="4">
        <v>45255</v>
      </c>
      <c r="C2323" t="s">
        <v>7385</v>
      </c>
      <c r="D2323" t="str">
        <f>VLOOKUP(Sales_Data!$C2323,tbl_Customers[],2,FALSE)</f>
        <v>Customer_1431</v>
      </c>
      <c r="E2323" t="str">
        <f>VLOOKUP(tbl_Sales[[#This Row],[Customer_ID]],tbl_Customers[],5,0)</f>
        <v>West</v>
      </c>
      <c r="F2323" t="s">
        <v>8533</v>
      </c>
      <c r="G2323" t="str">
        <f>VLOOKUP(Sales_Data!$F2323,tbl_Products[],2,FALSE)</f>
        <v>Product_34</v>
      </c>
      <c r="H2323" t="str">
        <f>VLOOKUP(tbl_Sales[[#This Row],[Product_ID]],tbl_Products[],3,0)</f>
        <v>Electronics</v>
      </c>
      <c r="I2323">
        <v>1</v>
      </c>
      <c r="J2323" s="10">
        <f>VLOOKUP(tbl_Sales[[#This Row],[Product_ID]],tbl_Products[],4,0)</f>
        <v>21.9</v>
      </c>
      <c r="K2323" s="6">
        <v>32.36</v>
      </c>
      <c r="L2323" s="6">
        <f>tbl_Sales[[#This Row],[Price_per_Unit]]*tbl_Sales[[#This Row],[Quantity]]</f>
        <v>32.36</v>
      </c>
      <c r="M2323" s="6">
        <f>tbl_Sales[[#This Row],[Cost_per_Unit]]*tbl_Sales[[#This Row],[Quantity]]</f>
        <v>21.9</v>
      </c>
      <c r="N2323" s="6">
        <f>tbl_Sales[[#This Row],[Sales]]-tbl_Sales[[#This Row],[Total_Cost]]</f>
        <v>10.46</v>
      </c>
    </row>
    <row r="2324" spans="1:14">
      <c r="A2324" t="s">
        <v>2328</v>
      </c>
      <c r="B2324" s="4">
        <v>45081</v>
      </c>
      <c r="C2324" t="s">
        <v>8206</v>
      </c>
      <c r="D2324" t="str">
        <f>VLOOKUP(Sales_Data!$C2324,tbl_Customers[],2,FALSE)</f>
        <v>Customer_535</v>
      </c>
      <c r="E2324" t="str">
        <f>VLOOKUP(tbl_Sales[[#This Row],[Customer_ID]],tbl_Customers[],5,0)</f>
        <v>North</v>
      </c>
      <c r="F2324" t="s">
        <v>8511</v>
      </c>
      <c r="G2324" t="str">
        <f>VLOOKUP(Sales_Data!$F2324,tbl_Products[],2,FALSE)</f>
        <v>Product_33</v>
      </c>
      <c r="H2324" t="str">
        <f>VLOOKUP(tbl_Sales[[#This Row],[Product_ID]],tbl_Products[],3,0)</f>
        <v>Electronics</v>
      </c>
      <c r="I2324">
        <v>9</v>
      </c>
      <c r="J2324" s="10">
        <f>VLOOKUP(tbl_Sales[[#This Row],[Product_ID]],tbl_Products[],4,0)</f>
        <v>45.26</v>
      </c>
      <c r="K2324" s="6">
        <v>39.92</v>
      </c>
      <c r="L2324" s="6">
        <f>tbl_Sales[[#This Row],[Price_per_Unit]]*tbl_Sales[[#This Row],[Quantity]]</f>
        <v>359.28000000000003</v>
      </c>
      <c r="M2324" s="6">
        <f>tbl_Sales[[#This Row],[Cost_per_Unit]]*tbl_Sales[[#This Row],[Quantity]]</f>
        <v>407.34</v>
      </c>
      <c r="N2324" s="6">
        <f>tbl_Sales[[#This Row],[Sales]]-tbl_Sales[[#This Row],[Total_Cost]]</f>
        <v>-48.059999999999945</v>
      </c>
    </row>
    <row r="2325" spans="1:14">
      <c r="A2325" t="s">
        <v>2329</v>
      </c>
      <c r="B2325" s="4">
        <v>45174</v>
      </c>
      <c r="C2325" t="s">
        <v>7295</v>
      </c>
      <c r="D2325" t="str">
        <f>VLOOKUP(Sales_Data!$C2325,tbl_Customers[],2,FALSE)</f>
        <v>Customer_1037</v>
      </c>
      <c r="E2325" t="str">
        <f>VLOOKUP(tbl_Sales[[#This Row],[Customer_ID]],tbl_Customers[],5,0)</f>
        <v>West</v>
      </c>
      <c r="F2325" t="s">
        <v>8496</v>
      </c>
      <c r="G2325" t="str">
        <f>VLOOKUP(Sales_Data!$F2325,tbl_Products[],2,FALSE)</f>
        <v>Product_3</v>
      </c>
      <c r="H2325" t="str">
        <f>VLOOKUP(tbl_Sales[[#This Row],[Product_ID]],tbl_Products[],3,0)</f>
        <v>Health</v>
      </c>
      <c r="I2325">
        <v>8</v>
      </c>
      <c r="J2325" s="10">
        <f>VLOOKUP(tbl_Sales[[#This Row],[Product_ID]],tbl_Products[],4,0)</f>
        <v>28.91</v>
      </c>
      <c r="K2325" s="6">
        <v>93.09</v>
      </c>
      <c r="L2325" s="6">
        <f>tbl_Sales[[#This Row],[Price_per_Unit]]*tbl_Sales[[#This Row],[Quantity]]</f>
        <v>744.72</v>
      </c>
      <c r="M2325" s="6">
        <f>tbl_Sales[[#This Row],[Cost_per_Unit]]*tbl_Sales[[#This Row],[Quantity]]</f>
        <v>231.28</v>
      </c>
      <c r="N2325" s="6">
        <f>tbl_Sales[[#This Row],[Sales]]-tbl_Sales[[#This Row],[Total_Cost]]</f>
        <v>513.44000000000005</v>
      </c>
    </row>
    <row r="2326" spans="1:14">
      <c r="A2326" t="s">
        <v>2330</v>
      </c>
      <c r="B2326" s="4">
        <v>45052</v>
      </c>
      <c r="C2326" t="s">
        <v>7262</v>
      </c>
      <c r="D2326" t="str">
        <f>VLOOKUP(Sales_Data!$C2326,tbl_Customers[],2,FALSE)</f>
        <v>Customer_136</v>
      </c>
      <c r="E2326" t="str">
        <f>VLOOKUP(tbl_Sales[[#This Row],[Customer_ID]],tbl_Customers[],5,0)</f>
        <v>North</v>
      </c>
      <c r="F2326" t="s">
        <v>8549</v>
      </c>
      <c r="G2326" t="str">
        <f>VLOOKUP(Sales_Data!$F2326,tbl_Products[],2,FALSE)</f>
        <v>Product_18</v>
      </c>
      <c r="H2326" t="str">
        <f>VLOOKUP(tbl_Sales[[#This Row],[Product_ID]],tbl_Products[],3,0)</f>
        <v>Health</v>
      </c>
      <c r="I2326">
        <v>8</v>
      </c>
      <c r="J2326" s="10">
        <f>VLOOKUP(tbl_Sales[[#This Row],[Product_ID]],tbl_Products[],4,0)</f>
        <v>41.18</v>
      </c>
      <c r="K2326" s="6">
        <v>48.88</v>
      </c>
      <c r="L2326" s="6">
        <f>tbl_Sales[[#This Row],[Price_per_Unit]]*tbl_Sales[[#This Row],[Quantity]]</f>
        <v>391.04</v>
      </c>
      <c r="M2326" s="6">
        <f>tbl_Sales[[#This Row],[Cost_per_Unit]]*tbl_Sales[[#This Row],[Quantity]]</f>
        <v>329.44</v>
      </c>
      <c r="N2326" s="6">
        <f>tbl_Sales[[#This Row],[Sales]]-tbl_Sales[[#This Row],[Total_Cost]]</f>
        <v>61.600000000000023</v>
      </c>
    </row>
    <row r="2327" spans="1:14">
      <c r="A2327" t="s">
        <v>2331</v>
      </c>
      <c r="B2327" s="4">
        <v>45277</v>
      </c>
      <c r="C2327" t="s">
        <v>8047</v>
      </c>
      <c r="D2327" t="str">
        <f>VLOOKUP(Sales_Data!$C2327,tbl_Customers[],2,FALSE)</f>
        <v>Customer_721</v>
      </c>
      <c r="E2327" t="str">
        <f>VLOOKUP(tbl_Sales[[#This Row],[Customer_ID]],tbl_Customers[],5,0)</f>
        <v>North</v>
      </c>
      <c r="F2327" t="s">
        <v>8539</v>
      </c>
      <c r="G2327" t="str">
        <f>VLOOKUP(Sales_Data!$F2327,tbl_Products[],2,FALSE)</f>
        <v>Product_16</v>
      </c>
      <c r="H2327" t="str">
        <f>VLOOKUP(tbl_Sales[[#This Row],[Product_ID]],tbl_Products[],3,0)</f>
        <v>Home Goods</v>
      </c>
      <c r="I2327">
        <v>4</v>
      </c>
      <c r="J2327" s="10">
        <f>VLOOKUP(tbl_Sales[[#This Row],[Product_ID]],tbl_Products[],4,0)</f>
        <v>15.25</v>
      </c>
      <c r="K2327" s="6">
        <v>71.650000000000006</v>
      </c>
      <c r="L2327" s="6">
        <f>tbl_Sales[[#This Row],[Price_per_Unit]]*tbl_Sales[[#This Row],[Quantity]]</f>
        <v>286.60000000000002</v>
      </c>
      <c r="M2327" s="6">
        <f>tbl_Sales[[#This Row],[Cost_per_Unit]]*tbl_Sales[[#This Row],[Quantity]]</f>
        <v>61</v>
      </c>
      <c r="N2327" s="6">
        <f>tbl_Sales[[#This Row],[Sales]]-tbl_Sales[[#This Row],[Total_Cost]]</f>
        <v>225.60000000000002</v>
      </c>
    </row>
    <row r="2328" spans="1:14">
      <c r="A2328" t="s">
        <v>2332</v>
      </c>
      <c r="B2328" s="4">
        <v>45134</v>
      </c>
      <c r="C2328" t="s">
        <v>8207</v>
      </c>
      <c r="D2328" t="str">
        <f>VLOOKUP(Sales_Data!$C2328,tbl_Customers[],2,FALSE)</f>
        <v>Customer_862</v>
      </c>
      <c r="E2328" t="str">
        <f>VLOOKUP(tbl_Sales[[#This Row],[Customer_ID]],tbl_Customers[],5,0)</f>
        <v>East</v>
      </c>
      <c r="F2328" t="s">
        <v>8519</v>
      </c>
      <c r="G2328" t="str">
        <f>VLOOKUP(Sales_Data!$F2328,tbl_Products[],2,FALSE)</f>
        <v>Product_53</v>
      </c>
      <c r="H2328" t="str">
        <f>VLOOKUP(tbl_Sales[[#This Row],[Product_ID]],tbl_Products[],3,0)</f>
        <v>Electronics</v>
      </c>
      <c r="I2328">
        <v>7</v>
      </c>
      <c r="J2328" s="10">
        <f>VLOOKUP(tbl_Sales[[#This Row],[Product_ID]],tbl_Products[],4,0)</f>
        <v>21.34</v>
      </c>
      <c r="K2328" s="6">
        <v>39.200000000000003</v>
      </c>
      <c r="L2328" s="6">
        <f>tbl_Sales[[#This Row],[Price_per_Unit]]*tbl_Sales[[#This Row],[Quantity]]</f>
        <v>274.40000000000003</v>
      </c>
      <c r="M2328" s="6">
        <f>tbl_Sales[[#This Row],[Cost_per_Unit]]*tbl_Sales[[#This Row],[Quantity]]</f>
        <v>149.38</v>
      </c>
      <c r="N2328" s="6">
        <f>tbl_Sales[[#This Row],[Sales]]-tbl_Sales[[#This Row],[Total_Cost]]</f>
        <v>125.02000000000004</v>
      </c>
    </row>
    <row r="2329" spans="1:14">
      <c r="A2329" t="s">
        <v>2333</v>
      </c>
      <c r="B2329" s="4">
        <v>45079</v>
      </c>
      <c r="C2329" t="s">
        <v>8208</v>
      </c>
      <c r="D2329" t="str">
        <f>VLOOKUP(Sales_Data!$C2329,tbl_Customers[],2,FALSE)</f>
        <v>Customer_1234</v>
      </c>
      <c r="E2329" t="str">
        <f>VLOOKUP(tbl_Sales[[#This Row],[Customer_ID]],tbl_Customers[],5,0)</f>
        <v>South</v>
      </c>
      <c r="F2329" t="s">
        <v>8554</v>
      </c>
      <c r="G2329" t="str">
        <f>VLOOKUP(Sales_Data!$F2329,tbl_Products[],2,FALSE)</f>
        <v>Product_55</v>
      </c>
      <c r="H2329" t="str">
        <f>VLOOKUP(tbl_Sales[[#This Row],[Product_ID]],tbl_Products[],3,0)</f>
        <v>Apparel</v>
      </c>
      <c r="I2329">
        <v>6</v>
      </c>
      <c r="J2329" s="10">
        <f>VLOOKUP(tbl_Sales[[#This Row],[Product_ID]],tbl_Products[],4,0)</f>
        <v>36.08</v>
      </c>
      <c r="K2329" s="6">
        <v>72.95</v>
      </c>
      <c r="L2329" s="6">
        <f>tbl_Sales[[#This Row],[Price_per_Unit]]*tbl_Sales[[#This Row],[Quantity]]</f>
        <v>437.70000000000005</v>
      </c>
      <c r="M2329" s="6">
        <f>tbl_Sales[[#This Row],[Cost_per_Unit]]*tbl_Sales[[#This Row],[Quantity]]</f>
        <v>216.48</v>
      </c>
      <c r="N2329" s="6">
        <f>tbl_Sales[[#This Row],[Sales]]-tbl_Sales[[#This Row],[Total_Cost]]</f>
        <v>221.22000000000006</v>
      </c>
    </row>
    <row r="2330" spans="1:14">
      <c r="A2330" t="s">
        <v>2334</v>
      </c>
      <c r="B2330" s="4">
        <v>45159</v>
      </c>
      <c r="C2330" t="s">
        <v>7192</v>
      </c>
      <c r="D2330" t="str">
        <f>VLOOKUP(Sales_Data!$C2330,tbl_Customers[],2,FALSE)</f>
        <v>Customer_1494</v>
      </c>
      <c r="E2330" t="str">
        <f>VLOOKUP(tbl_Sales[[#This Row],[Customer_ID]],tbl_Customers[],5,0)</f>
        <v>East</v>
      </c>
      <c r="F2330" t="s">
        <v>8534</v>
      </c>
      <c r="G2330" t="str">
        <f>VLOOKUP(Sales_Data!$F2330,tbl_Products[],2,FALSE)</f>
        <v>Product_51</v>
      </c>
      <c r="H2330" t="str">
        <f>VLOOKUP(tbl_Sales[[#This Row],[Product_ID]],tbl_Products[],3,0)</f>
        <v>Electronics</v>
      </c>
      <c r="I2330">
        <v>1</v>
      </c>
      <c r="J2330" s="10">
        <f>VLOOKUP(tbl_Sales[[#This Row],[Product_ID]],tbl_Products[],4,0)</f>
        <v>45.1</v>
      </c>
      <c r="K2330" s="6">
        <v>71.31</v>
      </c>
      <c r="L2330" s="6">
        <f>tbl_Sales[[#This Row],[Price_per_Unit]]*tbl_Sales[[#This Row],[Quantity]]</f>
        <v>71.31</v>
      </c>
      <c r="M2330" s="6">
        <f>tbl_Sales[[#This Row],[Cost_per_Unit]]*tbl_Sales[[#This Row],[Quantity]]</f>
        <v>45.1</v>
      </c>
      <c r="N2330" s="6">
        <f>tbl_Sales[[#This Row],[Sales]]-tbl_Sales[[#This Row],[Total_Cost]]</f>
        <v>26.21</v>
      </c>
    </row>
    <row r="2331" spans="1:14">
      <c r="A2331" t="s">
        <v>2335</v>
      </c>
      <c r="B2331" s="4">
        <v>44964</v>
      </c>
      <c r="C2331" t="s">
        <v>7658</v>
      </c>
      <c r="D2331" t="str">
        <f>VLOOKUP(Sales_Data!$C2331,tbl_Customers[],2,FALSE)</f>
        <v>Customer_1122</v>
      </c>
      <c r="E2331" t="str">
        <f>VLOOKUP(tbl_Sales[[#This Row],[Customer_ID]],tbl_Customers[],5,0)</f>
        <v>East</v>
      </c>
      <c r="F2331" t="s">
        <v>8508</v>
      </c>
      <c r="G2331" t="str">
        <f>VLOOKUP(Sales_Data!$F2331,tbl_Products[],2,FALSE)</f>
        <v>Product_63</v>
      </c>
      <c r="H2331" t="str">
        <f>VLOOKUP(tbl_Sales[[#This Row],[Product_ID]],tbl_Products[],3,0)</f>
        <v>Electronics</v>
      </c>
      <c r="I2331">
        <v>8</v>
      </c>
      <c r="J2331" s="10">
        <f>VLOOKUP(tbl_Sales[[#This Row],[Product_ID]],tbl_Products[],4,0)</f>
        <v>40</v>
      </c>
      <c r="K2331" s="6">
        <v>81.33</v>
      </c>
      <c r="L2331" s="6">
        <f>tbl_Sales[[#This Row],[Price_per_Unit]]*tbl_Sales[[#This Row],[Quantity]]</f>
        <v>650.64</v>
      </c>
      <c r="M2331" s="6">
        <f>tbl_Sales[[#This Row],[Cost_per_Unit]]*tbl_Sales[[#This Row],[Quantity]]</f>
        <v>320</v>
      </c>
      <c r="N2331" s="6">
        <f>tbl_Sales[[#This Row],[Sales]]-tbl_Sales[[#This Row],[Total_Cost]]</f>
        <v>330.64</v>
      </c>
    </row>
    <row r="2332" spans="1:14">
      <c r="A2332" t="s">
        <v>2336</v>
      </c>
      <c r="B2332" s="4">
        <v>45279</v>
      </c>
      <c r="C2332" t="s">
        <v>8116</v>
      </c>
      <c r="D2332" t="str">
        <f>VLOOKUP(Sales_Data!$C2332,tbl_Customers[],2,FALSE)</f>
        <v>Customer_670</v>
      </c>
      <c r="E2332" t="str">
        <f>VLOOKUP(tbl_Sales[[#This Row],[Customer_ID]],tbl_Customers[],5,0)</f>
        <v>North</v>
      </c>
      <c r="F2332" t="s">
        <v>8547</v>
      </c>
      <c r="G2332" t="str">
        <f>VLOOKUP(Sales_Data!$F2332,tbl_Products[],2,FALSE)</f>
        <v>Product_7</v>
      </c>
      <c r="H2332" t="str">
        <f>VLOOKUP(tbl_Sales[[#This Row],[Product_ID]],tbl_Products[],3,0)</f>
        <v>Apparel</v>
      </c>
      <c r="I2332">
        <v>4</v>
      </c>
      <c r="J2332" s="10">
        <f>VLOOKUP(tbl_Sales[[#This Row],[Product_ID]],tbl_Products[],4,0)</f>
        <v>48.6</v>
      </c>
      <c r="K2332" s="6">
        <v>67.52</v>
      </c>
      <c r="L2332" s="6">
        <f>tbl_Sales[[#This Row],[Price_per_Unit]]*tbl_Sales[[#This Row],[Quantity]]</f>
        <v>270.08</v>
      </c>
      <c r="M2332" s="6">
        <f>tbl_Sales[[#This Row],[Cost_per_Unit]]*tbl_Sales[[#This Row],[Quantity]]</f>
        <v>194.4</v>
      </c>
      <c r="N2332" s="6">
        <f>tbl_Sales[[#This Row],[Sales]]-tbl_Sales[[#This Row],[Total_Cost]]</f>
        <v>75.679999999999978</v>
      </c>
    </row>
    <row r="2333" spans="1:14">
      <c r="A2333" t="s">
        <v>2337</v>
      </c>
      <c r="B2333" s="4">
        <v>44957</v>
      </c>
      <c r="C2333" t="s">
        <v>7402</v>
      </c>
      <c r="D2333" t="str">
        <f>VLOOKUP(Sales_Data!$C2333,tbl_Customers[],2,FALSE)</f>
        <v>Customer_929</v>
      </c>
      <c r="E2333" t="str">
        <f>VLOOKUP(tbl_Sales[[#This Row],[Customer_ID]],tbl_Customers[],5,0)</f>
        <v>South</v>
      </c>
      <c r="F2333" t="s">
        <v>8500</v>
      </c>
      <c r="G2333" t="str">
        <f>VLOOKUP(Sales_Data!$F2333,tbl_Products[],2,FALSE)</f>
        <v>Product_68</v>
      </c>
      <c r="H2333" t="str">
        <f>VLOOKUP(tbl_Sales[[#This Row],[Product_ID]],tbl_Products[],3,0)</f>
        <v>Home Goods</v>
      </c>
      <c r="I2333">
        <v>3</v>
      </c>
      <c r="J2333" s="10">
        <f>VLOOKUP(tbl_Sales[[#This Row],[Product_ID]],tbl_Products[],4,0)</f>
        <v>17.45</v>
      </c>
      <c r="K2333" s="6">
        <v>38.729999999999997</v>
      </c>
      <c r="L2333" s="6">
        <f>tbl_Sales[[#This Row],[Price_per_Unit]]*tbl_Sales[[#This Row],[Quantity]]</f>
        <v>116.19</v>
      </c>
      <c r="M2333" s="6">
        <f>tbl_Sales[[#This Row],[Cost_per_Unit]]*tbl_Sales[[#This Row],[Quantity]]</f>
        <v>52.349999999999994</v>
      </c>
      <c r="N2333" s="6">
        <f>tbl_Sales[[#This Row],[Sales]]-tbl_Sales[[#This Row],[Total_Cost]]</f>
        <v>63.84</v>
      </c>
    </row>
    <row r="2334" spans="1:14">
      <c r="A2334" t="s">
        <v>2338</v>
      </c>
      <c r="B2334" s="4">
        <v>45007</v>
      </c>
      <c r="C2334" t="s">
        <v>7578</v>
      </c>
      <c r="D2334" t="str">
        <f>VLOOKUP(Sales_Data!$C2334,tbl_Customers[],2,FALSE)</f>
        <v>Customer_1424</v>
      </c>
      <c r="E2334" t="str">
        <f>VLOOKUP(tbl_Sales[[#This Row],[Customer_ID]],tbl_Customers[],5,0)</f>
        <v>West</v>
      </c>
      <c r="F2334" t="s">
        <v>8564</v>
      </c>
      <c r="G2334" t="str">
        <f>VLOOKUP(Sales_Data!$F2334,tbl_Products[],2,FALSE)</f>
        <v>Product_8</v>
      </c>
      <c r="H2334" t="str">
        <f>VLOOKUP(tbl_Sales[[#This Row],[Product_ID]],tbl_Products[],3,0)</f>
        <v>Electronics</v>
      </c>
      <c r="I2334">
        <v>2</v>
      </c>
      <c r="J2334" s="10">
        <f>VLOOKUP(tbl_Sales[[#This Row],[Product_ID]],tbl_Products[],4,0)</f>
        <v>22.03</v>
      </c>
      <c r="K2334" s="6">
        <v>47.42</v>
      </c>
      <c r="L2334" s="6">
        <f>tbl_Sales[[#This Row],[Price_per_Unit]]*tbl_Sales[[#This Row],[Quantity]]</f>
        <v>94.84</v>
      </c>
      <c r="M2334" s="6">
        <f>tbl_Sales[[#This Row],[Cost_per_Unit]]*tbl_Sales[[#This Row],[Quantity]]</f>
        <v>44.06</v>
      </c>
      <c r="N2334" s="6">
        <f>tbl_Sales[[#This Row],[Sales]]-tbl_Sales[[#This Row],[Total_Cost]]</f>
        <v>50.78</v>
      </c>
    </row>
    <row r="2335" spans="1:14">
      <c r="A2335" t="s">
        <v>2339</v>
      </c>
      <c r="B2335" s="4">
        <v>45152</v>
      </c>
      <c r="C2335" t="s">
        <v>8177</v>
      </c>
      <c r="D2335" t="str">
        <f>VLOOKUP(Sales_Data!$C2335,tbl_Customers[],2,FALSE)</f>
        <v>Customer_57</v>
      </c>
      <c r="E2335" t="str">
        <f>VLOOKUP(tbl_Sales[[#This Row],[Customer_ID]],tbl_Customers[],5,0)</f>
        <v>East</v>
      </c>
      <c r="F2335" t="s">
        <v>8561</v>
      </c>
      <c r="G2335" t="str">
        <f>VLOOKUP(Sales_Data!$F2335,tbl_Products[],2,FALSE)</f>
        <v>Product_66</v>
      </c>
      <c r="H2335" t="str">
        <f>VLOOKUP(tbl_Sales[[#This Row],[Product_ID]],tbl_Products[],3,0)</f>
        <v>Health</v>
      </c>
      <c r="I2335">
        <v>6</v>
      </c>
      <c r="J2335" s="10">
        <f>VLOOKUP(tbl_Sales[[#This Row],[Product_ID]],tbl_Products[],4,0)</f>
        <v>1.38</v>
      </c>
      <c r="K2335" s="6">
        <v>38.76</v>
      </c>
      <c r="L2335" s="6">
        <f>tbl_Sales[[#This Row],[Price_per_Unit]]*tbl_Sales[[#This Row],[Quantity]]</f>
        <v>232.56</v>
      </c>
      <c r="M2335" s="6">
        <f>tbl_Sales[[#This Row],[Cost_per_Unit]]*tbl_Sales[[#This Row],[Quantity]]</f>
        <v>8.2799999999999994</v>
      </c>
      <c r="N2335" s="6">
        <f>tbl_Sales[[#This Row],[Sales]]-tbl_Sales[[#This Row],[Total_Cost]]</f>
        <v>224.28</v>
      </c>
    </row>
    <row r="2336" spans="1:14">
      <c r="A2336" t="s">
        <v>2340</v>
      </c>
      <c r="B2336" s="4">
        <v>45139</v>
      </c>
      <c r="C2336" t="s">
        <v>8209</v>
      </c>
      <c r="D2336" t="str">
        <f>VLOOKUP(Sales_Data!$C2336,tbl_Customers[],2,FALSE)</f>
        <v>Customer_107</v>
      </c>
      <c r="E2336" t="str">
        <f>VLOOKUP(tbl_Sales[[#This Row],[Customer_ID]],tbl_Customers[],5,0)</f>
        <v>North</v>
      </c>
      <c r="F2336" t="s">
        <v>8562</v>
      </c>
      <c r="G2336" t="str">
        <f>VLOOKUP(Sales_Data!$F2336,tbl_Products[],2,FALSE)</f>
        <v>Product_48</v>
      </c>
      <c r="H2336" t="str">
        <f>VLOOKUP(tbl_Sales[[#This Row],[Product_ID]],tbl_Products[],3,0)</f>
        <v>Apparel</v>
      </c>
      <c r="I2336">
        <v>8</v>
      </c>
      <c r="J2336" s="10">
        <f>VLOOKUP(tbl_Sales[[#This Row],[Product_ID]],tbl_Products[],4,0)</f>
        <v>25.33</v>
      </c>
      <c r="K2336" s="6">
        <v>15.18</v>
      </c>
      <c r="L2336" s="6">
        <f>tbl_Sales[[#This Row],[Price_per_Unit]]*tbl_Sales[[#This Row],[Quantity]]</f>
        <v>121.44</v>
      </c>
      <c r="M2336" s="6">
        <f>tbl_Sales[[#This Row],[Cost_per_Unit]]*tbl_Sales[[#This Row],[Quantity]]</f>
        <v>202.64</v>
      </c>
      <c r="N2336" s="6">
        <f>tbl_Sales[[#This Row],[Sales]]-tbl_Sales[[#This Row],[Total_Cost]]</f>
        <v>-81.199999999999989</v>
      </c>
    </row>
    <row r="2337" spans="1:14">
      <c r="A2337" t="s">
        <v>2341</v>
      </c>
      <c r="B2337" s="4">
        <v>45174</v>
      </c>
      <c r="C2337" t="s">
        <v>7987</v>
      </c>
      <c r="D2337" t="str">
        <f>VLOOKUP(Sales_Data!$C2337,tbl_Customers[],2,FALSE)</f>
        <v>Customer_1314</v>
      </c>
      <c r="E2337" t="str">
        <f>VLOOKUP(tbl_Sales[[#This Row],[Customer_ID]],tbl_Customers[],5,0)</f>
        <v>East</v>
      </c>
      <c r="F2337" t="s">
        <v>8496</v>
      </c>
      <c r="G2337" t="str">
        <f>VLOOKUP(Sales_Data!$F2337,tbl_Products[],2,FALSE)</f>
        <v>Product_3</v>
      </c>
      <c r="H2337" t="str">
        <f>VLOOKUP(tbl_Sales[[#This Row],[Product_ID]],tbl_Products[],3,0)</f>
        <v>Health</v>
      </c>
      <c r="I2337">
        <v>2</v>
      </c>
      <c r="J2337" s="10">
        <f>VLOOKUP(tbl_Sales[[#This Row],[Product_ID]],tbl_Products[],4,0)</f>
        <v>28.91</v>
      </c>
      <c r="K2337" s="6">
        <v>36.68</v>
      </c>
      <c r="L2337" s="6">
        <f>tbl_Sales[[#This Row],[Price_per_Unit]]*tbl_Sales[[#This Row],[Quantity]]</f>
        <v>73.36</v>
      </c>
      <c r="M2337" s="6">
        <f>tbl_Sales[[#This Row],[Cost_per_Unit]]*tbl_Sales[[#This Row],[Quantity]]</f>
        <v>57.82</v>
      </c>
      <c r="N2337" s="6">
        <f>tbl_Sales[[#This Row],[Sales]]-tbl_Sales[[#This Row],[Total_Cost]]</f>
        <v>15.54</v>
      </c>
    </row>
    <row r="2338" spans="1:14">
      <c r="A2338" t="s">
        <v>2342</v>
      </c>
      <c r="B2338" s="4">
        <v>45164</v>
      </c>
      <c r="C2338" t="s">
        <v>7987</v>
      </c>
      <c r="D2338" t="str">
        <f>VLOOKUP(Sales_Data!$C2338,tbl_Customers[],2,FALSE)</f>
        <v>Customer_1314</v>
      </c>
      <c r="E2338" t="str">
        <f>VLOOKUP(tbl_Sales[[#This Row],[Customer_ID]],tbl_Customers[],5,0)</f>
        <v>East</v>
      </c>
      <c r="F2338" t="s">
        <v>8497</v>
      </c>
      <c r="G2338" t="str">
        <f>VLOOKUP(Sales_Data!$F2338,tbl_Products[],2,FALSE)</f>
        <v>Product_73</v>
      </c>
      <c r="H2338" t="str">
        <f>VLOOKUP(tbl_Sales[[#This Row],[Product_ID]],tbl_Products[],3,0)</f>
        <v>Apparel</v>
      </c>
      <c r="I2338">
        <v>4</v>
      </c>
      <c r="J2338" s="10">
        <f>VLOOKUP(tbl_Sales[[#This Row],[Product_ID]],tbl_Products[],4,0)</f>
        <v>1.21</v>
      </c>
      <c r="K2338" s="6">
        <v>41.53</v>
      </c>
      <c r="L2338" s="6">
        <f>tbl_Sales[[#This Row],[Price_per_Unit]]*tbl_Sales[[#This Row],[Quantity]]</f>
        <v>166.12</v>
      </c>
      <c r="M2338" s="6">
        <f>tbl_Sales[[#This Row],[Cost_per_Unit]]*tbl_Sales[[#This Row],[Quantity]]</f>
        <v>4.84</v>
      </c>
      <c r="N2338" s="6">
        <f>tbl_Sales[[#This Row],[Sales]]-tbl_Sales[[#This Row],[Total_Cost]]</f>
        <v>161.28</v>
      </c>
    </row>
    <row r="2339" spans="1:14">
      <c r="A2339" t="s">
        <v>2343</v>
      </c>
      <c r="B2339" s="4">
        <v>45031</v>
      </c>
      <c r="C2339" t="s">
        <v>8210</v>
      </c>
      <c r="D2339" t="str">
        <f>VLOOKUP(Sales_Data!$C2339,tbl_Customers[],2,FALSE)</f>
        <v>Customer_377</v>
      </c>
      <c r="E2339" t="str">
        <f>VLOOKUP(tbl_Sales[[#This Row],[Customer_ID]],tbl_Customers[],5,0)</f>
        <v>North</v>
      </c>
      <c r="F2339" t="s">
        <v>8525</v>
      </c>
      <c r="G2339" t="str">
        <f>VLOOKUP(Sales_Data!$F2339,tbl_Products[],2,FALSE)</f>
        <v>Product_56</v>
      </c>
      <c r="H2339" t="str">
        <f>VLOOKUP(tbl_Sales[[#This Row],[Product_ID]],tbl_Products[],3,0)</f>
        <v>Apparel</v>
      </c>
      <c r="I2339">
        <v>8</v>
      </c>
      <c r="J2339" s="10">
        <f>VLOOKUP(tbl_Sales[[#This Row],[Product_ID]],tbl_Products[],4,0)</f>
        <v>3.21</v>
      </c>
      <c r="K2339" s="6">
        <v>77.510000000000005</v>
      </c>
      <c r="L2339" s="6">
        <f>tbl_Sales[[#This Row],[Price_per_Unit]]*tbl_Sales[[#This Row],[Quantity]]</f>
        <v>620.08000000000004</v>
      </c>
      <c r="M2339" s="6">
        <f>tbl_Sales[[#This Row],[Cost_per_Unit]]*tbl_Sales[[#This Row],[Quantity]]</f>
        <v>25.68</v>
      </c>
      <c r="N2339" s="6">
        <f>tbl_Sales[[#This Row],[Sales]]-tbl_Sales[[#This Row],[Total_Cost]]</f>
        <v>594.40000000000009</v>
      </c>
    </row>
    <row r="2340" spans="1:14">
      <c r="A2340" t="s">
        <v>2344</v>
      </c>
      <c r="B2340" s="4">
        <v>45101</v>
      </c>
      <c r="C2340" t="s">
        <v>8211</v>
      </c>
      <c r="D2340" t="str">
        <f>VLOOKUP(Sales_Data!$C2340,tbl_Customers[],2,FALSE)</f>
        <v>Customer_1291</v>
      </c>
      <c r="E2340" t="str">
        <f>VLOOKUP(tbl_Sales[[#This Row],[Customer_ID]],tbl_Customers[],5,0)</f>
        <v>South</v>
      </c>
      <c r="F2340" t="s">
        <v>8552</v>
      </c>
      <c r="G2340" t="str">
        <f>VLOOKUP(Sales_Data!$F2340,tbl_Products[],2,FALSE)</f>
        <v>Product_5</v>
      </c>
      <c r="H2340" t="str">
        <f>VLOOKUP(tbl_Sales[[#This Row],[Product_ID]],tbl_Products[],3,0)</f>
        <v>Health</v>
      </c>
      <c r="I2340">
        <v>7</v>
      </c>
      <c r="J2340" s="10">
        <f>VLOOKUP(tbl_Sales[[#This Row],[Product_ID]],tbl_Products[],4,0)</f>
        <v>35.39</v>
      </c>
      <c r="K2340" s="6">
        <v>97.29</v>
      </c>
      <c r="L2340" s="6">
        <f>tbl_Sales[[#This Row],[Price_per_Unit]]*tbl_Sales[[#This Row],[Quantity]]</f>
        <v>681.03000000000009</v>
      </c>
      <c r="M2340" s="6">
        <f>tbl_Sales[[#This Row],[Cost_per_Unit]]*tbl_Sales[[#This Row],[Quantity]]</f>
        <v>247.73000000000002</v>
      </c>
      <c r="N2340" s="6">
        <f>tbl_Sales[[#This Row],[Sales]]-tbl_Sales[[#This Row],[Total_Cost]]</f>
        <v>433.30000000000007</v>
      </c>
    </row>
    <row r="2341" spans="1:14">
      <c r="A2341" t="s">
        <v>2345</v>
      </c>
      <c r="B2341" s="4">
        <v>45237</v>
      </c>
      <c r="C2341" t="s">
        <v>7294</v>
      </c>
      <c r="D2341" t="str">
        <f>VLOOKUP(Sales_Data!$C2341,tbl_Customers[],2,FALSE)</f>
        <v>Customer_909</v>
      </c>
      <c r="E2341" t="str">
        <f>VLOOKUP(tbl_Sales[[#This Row],[Customer_ID]],tbl_Customers[],5,0)</f>
        <v>South</v>
      </c>
      <c r="F2341" t="s">
        <v>8501</v>
      </c>
      <c r="G2341" t="str">
        <f>VLOOKUP(Sales_Data!$F2341,tbl_Products[],2,FALSE)</f>
        <v>Product_65</v>
      </c>
      <c r="H2341" t="str">
        <f>VLOOKUP(tbl_Sales[[#This Row],[Product_ID]],tbl_Products[],3,0)</f>
        <v>Health</v>
      </c>
      <c r="I2341">
        <v>7</v>
      </c>
      <c r="J2341" s="10">
        <f>VLOOKUP(tbl_Sales[[#This Row],[Product_ID]],tbl_Products[],4,0)</f>
        <v>37.880000000000003</v>
      </c>
      <c r="K2341" s="6">
        <v>71.55</v>
      </c>
      <c r="L2341" s="6">
        <f>tbl_Sales[[#This Row],[Price_per_Unit]]*tbl_Sales[[#This Row],[Quantity]]</f>
        <v>500.84999999999997</v>
      </c>
      <c r="M2341" s="6">
        <f>tbl_Sales[[#This Row],[Cost_per_Unit]]*tbl_Sales[[#This Row],[Quantity]]</f>
        <v>265.16000000000003</v>
      </c>
      <c r="N2341" s="6">
        <f>tbl_Sales[[#This Row],[Sales]]-tbl_Sales[[#This Row],[Total_Cost]]</f>
        <v>235.68999999999994</v>
      </c>
    </row>
    <row r="2342" spans="1:14">
      <c r="A2342" t="s">
        <v>2346</v>
      </c>
      <c r="B2342" s="4">
        <v>45000</v>
      </c>
      <c r="C2342" t="s">
        <v>8212</v>
      </c>
      <c r="D2342" t="str">
        <f>VLOOKUP(Sales_Data!$C2342,tbl_Customers[],2,FALSE)</f>
        <v>Customer_1313</v>
      </c>
      <c r="E2342" t="str">
        <f>VLOOKUP(tbl_Sales[[#This Row],[Customer_ID]],tbl_Customers[],5,0)</f>
        <v>South</v>
      </c>
      <c r="F2342" t="s">
        <v>8556</v>
      </c>
      <c r="G2342" t="str">
        <f>VLOOKUP(Sales_Data!$F2342,tbl_Products[],2,FALSE)</f>
        <v>Product_42</v>
      </c>
      <c r="H2342" t="str">
        <f>VLOOKUP(tbl_Sales[[#This Row],[Product_ID]],tbl_Products[],3,0)</f>
        <v>Electronics</v>
      </c>
      <c r="I2342">
        <v>1</v>
      </c>
      <c r="J2342" s="10">
        <f>VLOOKUP(tbl_Sales[[#This Row],[Product_ID]],tbl_Products[],4,0)</f>
        <v>28.03</v>
      </c>
      <c r="K2342" s="6">
        <v>34.130000000000003</v>
      </c>
      <c r="L2342" s="6">
        <f>tbl_Sales[[#This Row],[Price_per_Unit]]*tbl_Sales[[#This Row],[Quantity]]</f>
        <v>34.130000000000003</v>
      </c>
      <c r="M2342" s="6">
        <f>tbl_Sales[[#This Row],[Cost_per_Unit]]*tbl_Sales[[#This Row],[Quantity]]</f>
        <v>28.03</v>
      </c>
      <c r="N2342" s="6">
        <f>tbl_Sales[[#This Row],[Sales]]-tbl_Sales[[#This Row],[Total_Cost]]</f>
        <v>6.1000000000000014</v>
      </c>
    </row>
    <row r="2343" spans="1:14">
      <c r="A2343" t="s">
        <v>2347</v>
      </c>
      <c r="B2343" s="4">
        <v>45087</v>
      </c>
      <c r="C2343" t="s">
        <v>7241</v>
      </c>
      <c r="D2343" t="str">
        <f>VLOOKUP(Sales_Data!$C2343,tbl_Customers[],2,FALSE)</f>
        <v>Customer_279</v>
      </c>
      <c r="E2343" t="str">
        <f>VLOOKUP(tbl_Sales[[#This Row],[Customer_ID]],tbl_Customers[],5,0)</f>
        <v>East</v>
      </c>
      <c r="F2343" t="s">
        <v>8567</v>
      </c>
      <c r="G2343" t="str">
        <f>VLOOKUP(Sales_Data!$F2343,tbl_Products[],2,FALSE)</f>
        <v>Product_69</v>
      </c>
      <c r="H2343" t="str">
        <f>VLOOKUP(tbl_Sales[[#This Row],[Product_ID]],tbl_Products[],3,0)</f>
        <v>Home Goods</v>
      </c>
      <c r="I2343">
        <v>2</v>
      </c>
      <c r="J2343" s="10">
        <f>VLOOKUP(tbl_Sales[[#This Row],[Product_ID]],tbl_Products[],4,0)</f>
        <v>8.86</v>
      </c>
      <c r="K2343" s="6">
        <v>43.09</v>
      </c>
      <c r="L2343" s="6">
        <f>tbl_Sales[[#This Row],[Price_per_Unit]]*tbl_Sales[[#This Row],[Quantity]]</f>
        <v>86.18</v>
      </c>
      <c r="M2343" s="6">
        <f>tbl_Sales[[#This Row],[Cost_per_Unit]]*tbl_Sales[[#This Row],[Quantity]]</f>
        <v>17.72</v>
      </c>
      <c r="N2343" s="6">
        <f>tbl_Sales[[#This Row],[Sales]]-tbl_Sales[[#This Row],[Total_Cost]]</f>
        <v>68.460000000000008</v>
      </c>
    </row>
    <row r="2344" spans="1:14">
      <c r="A2344" t="s">
        <v>2348</v>
      </c>
      <c r="B2344" s="4">
        <v>45090</v>
      </c>
      <c r="C2344" t="s">
        <v>7725</v>
      </c>
      <c r="D2344" t="str">
        <f>VLOOKUP(Sales_Data!$C2344,tbl_Customers[],2,FALSE)</f>
        <v>Customer_7</v>
      </c>
      <c r="E2344" t="str">
        <f>VLOOKUP(tbl_Sales[[#This Row],[Customer_ID]],tbl_Customers[],5,0)</f>
        <v>North</v>
      </c>
      <c r="F2344" t="s">
        <v>8508</v>
      </c>
      <c r="G2344" t="str">
        <f>VLOOKUP(Sales_Data!$F2344,tbl_Products[],2,FALSE)</f>
        <v>Product_63</v>
      </c>
      <c r="H2344" t="str">
        <f>VLOOKUP(tbl_Sales[[#This Row],[Product_ID]],tbl_Products[],3,0)</f>
        <v>Electronics</v>
      </c>
      <c r="I2344">
        <v>7</v>
      </c>
      <c r="J2344" s="10">
        <f>VLOOKUP(tbl_Sales[[#This Row],[Product_ID]],tbl_Products[],4,0)</f>
        <v>40</v>
      </c>
      <c r="K2344" s="6">
        <v>19.809999999999999</v>
      </c>
      <c r="L2344" s="6">
        <f>tbl_Sales[[#This Row],[Price_per_Unit]]*tbl_Sales[[#This Row],[Quantity]]</f>
        <v>138.66999999999999</v>
      </c>
      <c r="M2344" s="6">
        <f>tbl_Sales[[#This Row],[Cost_per_Unit]]*tbl_Sales[[#This Row],[Quantity]]</f>
        <v>280</v>
      </c>
      <c r="N2344" s="6">
        <f>tbl_Sales[[#This Row],[Sales]]-tbl_Sales[[#This Row],[Total_Cost]]</f>
        <v>-141.33000000000001</v>
      </c>
    </row>
    <row r="2345" spans="1:14">
      <c r="A2345" t="s">
        <v>2349</v>
      </c>
      <c r="B2345" s="4">
        <v>45103</v>
      </c>
      <c r="C2345" t="s">
        <v>7424</v>
      </c>
      <c r="D2345" t="str">
        <f>VLOOKUP(Sales_Data!$C2345,tbl_Customers[],2,FALSE)</f>
        <v>Customer_821</v>
      </c>
      <c r="E2345" t="str">
        <f>VLOOKUP(tbl_Sales[[#This Row],[Customer_ID]],tbl_Customers[],5,0)</f>
        <v>West</v>
      </c>
      <c r="F2345" t="s">
        <v>8540</v>
      </c>
      <c r="G2345" t="str">
        <f>VLOOKUP(Sales_Data!$F2345,tbl_Products[],2,FALSE)</f>
        <v>Product_37</v>
      </c>
      <c r="H2345" t="str">
        <f>VLOOKUP(tbl_Sales[[#This Row],[Product_ID]],tbl_Products[],3,0)</f>
        <v>Toys</v>
      </c>
      <c r="I2345">
        <v>7</v>
      </c>
      <c r="J2345" s="10">
        <f>VLOOKUP(tbl_Sales[[#This Row],[Product_ID]],tbl_Products[],4,0)</f>
        <v>29.86</v>
      </c>
      <c r="K2345" s="6">
        <v>68.22</v>
      </c>
      <c r="L2345" s="6">
        <f>tbl_Sales[[#This Row],[Price_per_Unit]]*tbl_Sales[[#This Row],[Quantity]]</f>
        <v>477.53999999999996</v>
      </c>
      <c r="M2345" s="6">
        <f>tbl_Sales[[#This Row],[Cost_per_Unit]]*tbl_Sales[[#This Row],[Quantity]]</f>
        <v>209.01999999999998</v>
      </c>
      <c r="N2345" s="6">
        <f>tbl_Sales[[#This Row],[Sales]]-tbl_Sales[[#This Row],[Total_Cost]]</f>
        <v>268.52</v>
      </c>
    </row>
    <row r="2346" spans="1:14">
      <c r="A2346" t="s">
        <v>2350</v>
      </c>
      <c r="B2346" s="4">
        <v>45131</v>
      </c>
      <c r="C2346" t="s">
        <v>7847</v>
      </c>
      <c r="D2346" t="str">
        <f>VLOOKUP(Sales_Data!$C2346,tbl_Customers[],2,FALSE)</f>
        <v>Customer_410</v>
      </c>
      <c r="E2346" t="str">
        <f>VLOOKUP(tbl_Sales[[#This Row],[Customer_ID]],tbl_Customers[],5,0)</f>
        <v>North</v>
      </c>
      <c r="F2346" t="s">
        <v>8524</v>
      </c>
      <c r="G2346" t="str">
        <f>VLOOKUP(Sales_Data!$F2346,tbl_Products[],2,FALSE)</f>
        <v>Product_74</v>
      </c>
      <c r="H2346" t="str">
        <f>VLOOKUP(tbl_Sales[[#This Row],[Product_ID]],tbl_Products[],3,0)</f>
        <v>Home Goods</v>
      </c>
      <c r="I2346">
        <v>9</v>
      </c>
      <c r="J2346" s="10">
        <f>VLOOKUP(tbl_Sales[[#This Row],[Product_ID]],tbl_Products[],4,0)</f>
        <v>13.9</v>
      </c>
      <c r="K2346" s="6">
        <v>65.709999999999994</v>
      </c>
      <c r="L2346" s="6">
        <f>tbl_Sales[[#This Row],[Price_per_Unit]]*tbl_Sales[[#This Row],[Quantity]]</f>
        <v>591.39</v>
      </c>
      <c r="M2346" s="6">
        <f>tbl_Sales[[#This Row],[Cost_per_Unit]]*tbl_Sales[[#This Row],[Quantity]]</f>
        <v>125.10000000000001</v>
      </c>
      <c r="N2346" s="6">
        <f>tbl_Sales[[#This Row],[Sales]]-tbl_Sales[[#This Row],[Total_Cost]]</f>
        <v>466.28999999999996</v>
      </c>
    </row>
    <row r="2347" spans="1:14">
      <c r="A2347" t="s">
        <v>2351</v>
      </c>
      <c r="B2347" s="4">
        <v>44993</v>
      </c>
      <c r="C2347" t="s">
        <v>8032</v>
      </c>
      <c r="D2347" t="str">
        <f>VLOOKUP(Sales_Data!$C2347,tbl_Customers[],2,FALSE)</f>
        <v>Customer_1287</v>
      </c>
      <c r="E2347" t="str">
        <f>VLOOKUP(tbl_Sales[[#This Row],[Customer_ID]],tbl_Customers[],5,0)</f>
        <v>South</v>
      </c>
      <c r="F2347" t="s">
        <v>8506</v>
      </c>
      <c r="G2347" t="str">
        <f>VLOOKUP(Sales_Data!$F2347,tbl_Products[],2,FALSE)</f>
        <v>Product_43</v>
      </c>
      <c r="H2347" t="str">
        <f>VLOOKUP(tbl_Sales[[#This Row],[Product_ID]],tbl_Products[],3,0)</f>
        <v>Health</v>
      </c>
      <c r="I2347">
        <v>9</v>
      </c>
      <c r="J2347" s="10">
        <f>VLOOKUP(tbl_Sales[[#This Row],[Product_ID]],tbl_Products[],4,0)</f>
        <v>4.59</v>
      </c>
      <c r="K2347" s="6">
        <v>62.17</v>
      </c>
      <c r="L2347" s="6">
        <f>tbl_Sales[[#This Row],[Price_per_Unit]]*tbl_Sales[[#This Row],[Quantity]]</f>
        <v>559.53</v>
      </c>
      <c r="M2347" s="6">
        <f>tbl_Sales[[#This Row],[Cost_per_Unit]]*tbl_Sales[[#This Row],[Quantity]]</f>
        <v>41.31</v>
      </c>
      <c r="N2347" s="6">
        <f>tbl_Sales[[#This Row],[Sales]]-tbl_Sales[[#This Row],[Total_Cost]]</f>
        <v>518.22</v>
      </c>
    </row>
    <row r="2348" spans="1:14">
      <c r="A2348" t="s">
        <v>2352</v>
      </c>
      <c r="B2348" s="4">
        <v>45116</v>
      </c>
      <c r="C2348" t="s">
        <v>8213</v>
      </c>
      <c r="D2348" t="str">
        <f>VLOOKUP(Sales_Data!$C2348,tbl_Customers[],2,FALSE)</f>
        <v>Customer_626</v>
      </c>
      <c r="E2348" t="str">
        <f>VLOOKUP(tbl_Sales[[#This Row],[Customer_ID]],tbl_Customers[],5,0)</f>
        <v>East</v>
      </c>
      <c r="F2348" t="s">
        <v>8545</v>
      </c>
      <c r="G2348" t="str">
        <f>VLOOKUP(Sales_Data!$F2348,tbl_Products[],2,FALSE)</f>
        <v>Product_9</v>
      </c>
      <c r="H2348" t="str">
        <f>VLOOKUP(tbl_Sales[[#This Row],[Product_ID]],tbl_Products[],3,0)</f>
        <v>Apparel</v>
      </c>
      <c r="I2348">
        <v>2</v>
      </c>
      <c r="J2348" s="10">
        <f>VLOOKUP(tbl_Sales[[#This Row],[Product_ID]],tbl_Products[],4,0)</f>
        <v>14.27</v>
      </c>
      <c r="K2348" s="6">
        <v>33.94</v>
      </c>
      <c r="L2348" s="6">
        <f>tbl_Sales[[#This Row],[Price_per_Unit]]*tbl_Sales[[#This Row],[Quantity]]</f>
        <v>67.88</v>
      </c>
      <c r="M2348" s="6">
        <f>tbl_Sales[[#This Row],[Cost_per_Unit]]*tbl_Sales[[#This Row],[Quantity]]</f>
        <v>28.54</v>
      </c>
      <c r="N2348" s="6">
        <f>tbl_Sales[[#This Row],[Sales]]-tbl_Sales[[#This Row],[Total_Cost]]</f>
        <v>39.339999999999996</v>
      </c>
    </row>
    <row r="2349" spans="1:14">
      <c r="A2349" t="s">
        <v>2353</v>
      </c>
      <c r="B2349" s="4">
        <v>45190</v>
      </c>
      <c r="C2349" t="s">
        <v>8183</v>
      </c>
      <c r="D2349" t="str">
        <f>VLOOKUP(Sales_Data!$C2349,tbl_Customers[],2,FALSE)</f>
        <v>Customer_643</v>
      </c>
      <c r="E2349" t="str">
        <f>VLOOKUP(tbl_Sales[[#This Row],[Customer_ID]],tbl_Customers[],5,0)</f>
        <v>North</v>
      </c>
      <c r="F2349" t="s">
        <v>8566</v>
      </c>
      <c r="G2349" t="str">
        <f>VLOOKUP(Sales_Data!$F2349,tbl_Products[],2,FALSE)</f>
        <v>Product_10</v>
      </c>
      <c r="H2349" t="str">
        <f>VLOOKUP(tbl_Sales[[#This Row],[Product_ID]],tbl_Products[],3,0)</f>
        <v>Apparel</v>
      </c>
      <c r="I2349">
        <v>8</v>
      </c>
      <c r="J2349" s="10">
        <f>VLOOKUP(tbl_Sales[[#This Row],[Product_ID]],tbl_Products[],4,0)</f>
        <v>14.95</v>
      </c>
      <c r="K2349" s="6">
        <v>46.05</v>
      </c>
      <c r="L2349" s="6">
        <f>tbl_Sales[[#This Row],[Price_per_Unit]]*tbl_Sales[[#This Row],[Quantity]]</f>
        <v>368.4</v>
      </c>
      <c r="M2349" s="6">
        <f>tbl_Sales[[#This Row],[Cost_per_Unit]]*tbl_Sales[[#This Row],[Quantity]]</f>
        <v>119.6</v>
      </c>
      <c r="N2349" s="6">
        <f>tbl_Sales[[#This Row],[Sales]]-tbl_Sales[[#This Row],[Total_Cost]]</f>
        <v>248.79999999999998</v>
      </c>
    </row>
    <row r="2350" spans="1:14">
      <c r="A2350" t="s">
        <v>2354</v>
      </c>
      <c r="B2350" s="4">
        <v>45214</v>
      </c>
      <c r="C2350" t="s">
        <v>7781</v>
      </c>
      <c r="D2350" t="str">
        <f>VLOOKUP(Sales_Data!$C2350,tbl_Customers[],2,FALSE)</f>
        <v>Customer_1180</v>
      </c>
      <c r="E2350" t="str">
        <f>VLOOKUP(tbl_Sales[[#This Row],[Customer_ID]],tbl_Customers[],5,0)</f>
        <v>East</v>
      </c>
      <c r="F2350" t="s">
        <v>8497</v>
      </c>
      <c r="G2350" t="str">
        <f>VLOOKUP(Sales_Data!$F2350,tbl_Products[],2,FALSE)</f>
        <v>Product_73</v>
      </c>
      <c r="H2350" t="str">
        <f>VLOOKUP(tbl_Sales[[#This Row],[Product_ID]],tbl_Products[],3,0)</f>
        <v>Apparel</v>
      </c>
      <c r="I2350">
        <v>8</v>
      </c>
      <c r="J2350" s="10">
        <f>VLOOKUP(tbl_Sales[[#This Row],[Product_ID]],tbl_Products[],4,0)</f>
        <v>1.21</v>
      </c>
      <c r="K2350" s="6">
        <v>22.24</v>
      </c>
      <c r="L2350" s="6">
        <f>tbl_Sales[[#This Row],[Price_per_Unit]]*tbl_Sales[[#This Row],[Quantity]]</f>
        <v>177.92</v>
      </c>
      <c r="M2350" s="6">
        <f>tbl_Sales[[#This Row],[Cost_per_Unit]]*tbl_Sales[[#This Row],[Quantity]]</f>
        <v>9.68</v>
      </c>
      <c r="N2350" s="6">
        <f>tbl_Sales[[#This Row],[Sales]]-tbl_Sales[[#This Row],[Total_Cost]]</f>
        <v>168.23999999999998</v>
      </c>
    </row>
    <row r="2351" spans="1:14">
      <c r="A2351" t="s">
        <v>2355</v>
      </c>
      <c r="B2351" s="4">
        <v>44981</v>
      </c>
      <c r="C2351" t="s">
        <v>7593</v>
      </c>
      <c r="D2351" t="str">
        <f>VLOOKUP(Sales_Data!$C2351,tbl_Customers[],2,FALSE)</f>
        <v>Customer_169</v>
      </c>
      <c r="E2351" t="str">
        <f>VLOOKUP(tbl_Sales[[#This Row],[Customer_ID]],tbl_Customers[],5,0)</f>
        <v>North</v>
      </c>
      <c r="F2351" t="s">
        <v>8527</v>
      </c>
      <c r="G2351" t="str">
        <f>VLOOKUP(Sales_Data!$F2351,tbl_Products[],2,FALSE)</f>
        <v>Product_12</v>
      </c>
      <c r="H2351" t="str">
        <f>VLOOKUP(tbl_Sales[[#This Row],[Product_ID]],tbl_Products[],3,0)</f>
        <v>Toys</v>
      </c>
      <c r="I2351">
        <v>3</v>
      </c>
      <c r="J2351" s="10">
        <f>VLOOKUP(tbl_Sales[[#This Row],[Product_ID]],tbl_Products[],4,0)</f>
        <v>8.02</v>
      </c>
      <c r="K2351" s="6">
        <v>35.72</v>
      </c>
      <c r="L2351" s="6">
        <f>tbl_Sales[[#This Row],[Price_per_Unit]]*tbl_Sales[[#This Row],[Quantity]]</f>
        <v>107.16</v>
      </c>
      <c r="M2351" s="6">
        <f>tbl_Sales[[#This Row],[Cost_per_Unit]]*tbl_Sales[[#This Row],[Quantity]]</f>
        <v>24.06</v>
      </c>
      <c r="N2351" s="6">
        <f>tbl_Sales[[#This Row],[Sales]]-tbl_Sales[[#This Row],[Total_Cost]]</f>
        <v>83.1</v>
      </c>
    </row>
    <row r="2352" spans="1:14">
      <c r="A2352" t="s">
        <v>2356</v>
      </c>
      <c r="B2352" s="4">
        <v>45090</v>
      </c>
      <c r="C2352" t="s">
        <v>8214</v>
      </c>
      <c r="D2352" t="str">
        <f>VLOOKUP(Sales_Data!$C2352,tbl_Customers[],2,FALSE)</f>
        <v>Customer_227</v>
      </c>
      <c r="E2352" t="str">
        <f>VLOOKUP(tbl_Sales[[#This Row],[Customer_ID]],tbl_Customers[],5,0)</f>
        <v>East</v>
      </c>
      <c r="F2352" t="s">
        <v>8543</v>
      </c>
      <c r="G2352" t="str">
        <f>VLOOKUP(Sales_Data!$F2352,tbl_Products[],2,FALSE)</f>
        <v>Product_72</v>
      </c>
      <c r="H2352" t="str">
        <f>VLOOKUP(tbl_Sales[[#This Row],[Product_ID]],tbl_Products[],3,0)</f>
        <v>Toys</v>
      </c>
      <c r="I2352">
        <v>4</v>
      </c>
      <c r="J2352" s="10">
        <f>VLOOKUP(tbl_Sales[[#This Row],[Product_ID]],tbl_Products[],4,0)</f>
        <v>23.2</v>
      </c>
      <c r="K2352" s="6">
        <v>72.099999999999994</v>
      </c>
      <c r="L2352" s="6">
        <f>tbl_Sales[[#This Row],[Price_per_Unit]]*tbl_Sales[[#This Row],[Quantity]]</f>
        <v>288.39999999999998</v>
      </c>
      <c r="M2352" s="6">
        <f>tbl_Sales[[#This Row],[Cost_per_Unit]]*tbl_Sales[[#This Row],[Quantity]]</f>
        <v>92.8</v>
      </c>
      <c r="N2352" s="6">
        <f>tbl_Sales[[#This Row],[Sales]]-tbl_Sales[[#This Row],[Total_Cost]]</f>
        <v>195.59999999999997</v>
      </c>
    </row>
    <row r="2353" spans="1:14">
      <c r="A2353" t="s">
        <v>2357</v>
      </c>
      <c r="B2353" s="4">
        <v>45050</v>
      </c>
      <c r="C2353" t="s">
        <v>7799</v>
      </c>
      <c r="D2353" t="str">
        <f>VLOOKUP(Sales_Data!$C2353,tbl_Customers[],2,FALSE)</f>
        <v>Customer_324</v>
      </c>
      <c r="E2353" t="str">
        <f>VLOOKUP(tbl_Sales[[#This Row],[Customer_ID]],tbl_Customers[],5,0)</f>
        <v>East</v>
      </c>
      <c r="F2353" t="s">
        <v>8494</v>
      </c>
      <c r="G2353" t="str">
        <f>VLOOKUP(Sales_Data!$F2353,tbl_Products[],2,FALSE)</f>
        <v>Product_15</v>
      </c>
      <c r="H2353" t="str">
        <f>VLOOKUP(tbl_Sales[[#This Row],[Product_ID]],tbl_Products[],3,0)</f>
        <v>Apparel</v>
      </c>
      <c r="I2353">
        <v>2</v>
      </c>
      <c r="J2353" s="10">
        <f>VLOOKUP(tbl_Sales[[#This Row],[Product_ID]],tbl_Products[],4,0)</f>
        <v>22.93</v>
      </c>
      <c r="K2353" s="6">
        <v>86.62</v>
      </c>
      <c r="L2353" s="6">
        <f>tbl_Sales[[#This Row],[Price_per_Unit]]*tbl_Sales[[#This Row],[Quantity]]</f>
        <v>173.24</v>
      </c>
      <c r="M2353" s="6">
        <f>tbl_Sales[[#This Row],[Cost_per_Unit]]*tbl_Sales[[#This Row],[Quantity]]</f>
        <v>45.86</v>
      </c>
      <c r="N2353" s="6">
        <f>tbl_Sales[[#This Row],[Sales]]-tbl_Sales[[#This Row],[Total_Cost]]</f>
        <v>127.38000000000001</v>
      </c>
    </row>
    <row r="2354" spans="1:14">
      <c r="A2354" t="s">
        <v>2358</v>
      </c>
      <c r="B2354" s="4">
        <v>45165</v>
      </c>
      <c r="C2354" t="s">
        <v>8215</v>
      </c>
      <c r="D2354" t="str">
        <f>VLOOKUP(Sales_Data!$C2354,tbl_Customers[],2,FALSE)</f>
        <v>Customer_512</v>
      </c>
      <c r="E2354" t="str">
        <f>VLOOKUP(tbl_Sales[[#This Row],[Customer_ID]],tbl_Customers[],5,0)</f>
        <v>North</v>
      </c>
      <c r="F2354" t="s">
        <v>8567</v>
      </c>
      <c r="G2354" t="str">
        <f>VLOOKUP(Sales_Data!$F2354,tbl_Products[],2,FALSE)</f>
        <v>Product_69</v>
      </c>
      <c r="H2354" t="str">
        <f>VLOOKUP(tbl_Sales[[#This Row],[Product_ID]],tbl_Products[],3,0)</f>
        <v>Home Goods</v>
      </c>
      <c r="I2354">
        <v>7</v>
      </c>
      <c r="J2354" s="10">
        <f>VLOOKUP(tbl_Sales[[#This Row],[Product_ID]],tbl_Products[],4,0)</f>
        <v>8.86</v>
      </c>
      <c r="K2354" s="6">
        <v>75.44</v>
      </c>
      <c r="L2354" s="6">
        <f>tbl_Sales[[#This Row],[Price_per_Unit]]*tbl_Sales[[#This Row],[Quantity]]</f>
        <v>528.07999999999993</v>
      </c>
      <c r="M2354" s="6">
        <f>tbl_Sales[[#This Row],[Cost_per_Unit]]*tbl_Sales[[#This Row],[Quantity]]</f>
        <v>62.019999999999996</v>
      </c>
      <c r="N2354" s="6">
        <f>tbl_Sales[[#This Row],[Sales]]-tbl_Sales[[#This Row],[Total_Cost]]</f>
        <v>466.05999999999995</v>
      </c>
    </row>
    <row r="2355" spans="1:14">
      <c r="A2355" t="s">
        <v>2359</v>
      </c>
      <c r="B2355" s="4">
        <v>44989</v>
      </c>
      <c r="C2355" t="s">
        <v>7305</v>
      </c>
      <c r="D2355" t="str">
        <f>VLOOKUP(Sales_Data!$C2355,tbl_Customers[],2,FALSE)</f>
        <v>Customer_1058</v>
      </c>
      <c r="E2355" t="str">
        <f>VLOOKUP(tbl_Sales[[#This Row],[Customer_ID]],tbl_Customers[],5,0)</f>
        <v>South</v>
      </c>
      <c r="F2355" t="s">
        <v>8544</v>
      </c>
      <c r="G2355" t="str">
        <f>VLOOKUP(Sales_Data!$F2355,tbl_Products[],2,FALSE)</f>
        <v>Product_21</v>
      </c>
      <c r="H2355" t="str">
        <f>VLOOKUP(tbl_Sales[[#This Row],[Product_ID]],tbl_Products[],3,0)</f>
        <v>Toys</v>
      </c>
      <c r="I2355">
        <v>9</v>
      </c>
      <c r="J2355" s="10">
        <f>VLOOKUP(tbl_Sales[[#This Row],[Product_ID]],tbl_Products[],4,0)</f>
        <v>3.13</v>
      </c>
      <c r="K2355" s="6">
        <v>58.2</v>
      </c>
      <c r="L2355" s="6">
        <f>tbl_Sales[[#This Row],[Price_per_Unit]]*tbl_Sales[[#This Row],[Quantity]]</f>
        <v>523.80000000000007</v>
      </c>
      <c r="M2355" s="6">
        <f>tbl_Sales[[#This Row],[Cost_per_Unit]]*tbl_Sales[[#This Row],[Quantity]]</f>
        <v>28.169999999999998</v>
      </c>
      <c r="N2355" s="6">
        <f>tbl_Sales[[#This Row],[Sales]]-tbl_Sales[[#This Row],[Total_Cost]]</f>
        <v>495.63000000000005</v>
      </c>
    </row>
    <row r="2356" spans="1:14">
      <c r="A2356" t="s">
        <v>2360</v>
      </c>
      <c r="B2356" s="4">
        <v>45063</v>
      </c>
      <c r="C2356" t="s">
        <v>7312</v>
      </c>
      <c r="D2356" t="str">
        <f>VLOOKUP(Sales_Data!$C2356,tbl_Customers[],2,FALSE)</f>
        <v>Customer_1462</v>
      </c>
      <c r="E2356" t="str">
        <f>VLOOKUP(tbl_Sales[[#This Row],[Customer_ID]],tbl_Customers[],5,0)</f>
        <v>East</v>
      </c>
      <c r="F2356" t="s">
        <v>8561</v>
      </c>
      <c r="G2356" t="str">
        <f>VLOOKUP(Sales_Data!$F2356,tbl_Products[],2,FALSE)</f>
        <v>Product_66</v>
      </c>
      <c r="H2356" t="str">
        <f>VLOOKUP(tbl_Sales[[#This Row],[Product_ID]],tbl_Products[],3,0)</f>
        <v>Health</v>
      </c>
      <c r="I2356">
        <v>5</v>
      </c>
      <c r="J2356" s="10">
        <f>VLOOKUP(tbl_Sales[[#This Row],[Product_ID]],tbl_Products[],4,0)</f>
        <v>1.38</v>
      </c>
      <c r="K2356" s="6">
        <v>24.64</v>
      </c>
      <c r="L2356" s="6">
        <f>tbl_Sales[[#This Row],[Price_per_Unit]]*tbl_Sales[[#This Row],[Quantity]]</f>
        <v>123.2</v>
      </c>
      <c r="M2356" s="6">
        <f>tbl_Sales[[#This Row],[Cost_per_Unit]]*tbl_Sales[[#This Row],[Quantity]]</f>
        <v>6.8999999999999995</v>
      </c>
      <c r="N2356" s="6">
        <f>tbl_Sales[[#This Row],[Sales]]-tbl_Sales[[#This Row],[Total_Cost]]</f>
        <v>116.3</v>
      </c>
    </row>
    <row r="2357" spans="1:14">
      <c r="A2357" t="s">
        <v>2361</v>
      </c>
      <c r="B2357" s="4">
        <v>45157</v>
      </c>
      <c r="C2357" t="s">
        <v>7915</v>
      </c>
      <c r="D2357" t="str">
        <f>VLOOKUP(Sales_Data!$C2357,tbl_Customers[],2,FALSE)</f>
        <v>Customer_1330</v>
      </c>
      <c r="E2357" t="str">
        <f>VLOOKUP(tbl_Sales[[#This Row],[Customer_ID]],tbl_Customers[],5,0)</f>
        <v>East</v>
      </c>
      <c r="F2357" t="s">
        <v>8527</v>
      </c>
      <c r="G2357" t="str">
        <f>VLOOKUP(Sales_Data!$F2357,tbl_Products[],2,FALSE)</f>
        <v>Product_12</v>
      </c>
      <c r="H2357" t="str">
        <f>VLOOKUP(tbl_Sales[[#This Row],[Product_ID]],tbl_Products[],3,0)</f>
        <v>Toys</v>
      </c>
      <c r="I2357">
        <v>2</v>
      </c>
      <c r="J2357" s="10">
        <f>VLOOKUP(tbl_Sales[[#This Row],[Product_ID]],tbl_Products[],4,0)</f>
        <v>8.02</v>
      </c>
      <c r="K2357" s="6">
        <v>35.61</v>
      </c>
      <c r="L2357" s="6">
        <f>tbl_Sales[[#This Row],[Price_per_Unit]]*tbl_Sales[[#This Row],[Quantity]]</f>
        <v>71.22</v>
      </c>
      <c r="M2357" s="6">
        <f>tbl_Sales[[#This Row],[Cost_per_Unit]]*tbl_Sales[[#This Row],[Quantity]]</f>
        <v>16.04</v>
      </c>
      <c r="N2357" s="6">
        <f>tbl_Sales[[#This Row],[Sales]]-tbl_Sales[[#This Row],[Total_Cost]]</f>
        <v>55.18</v>
      </c>
    </row>
    <row r="2358" spans="1:14">
      <c r="A2358" t="s">
        <v>2362</v>
      </c>
      <c r="B2358" s="4">
        <v>45053</v>
      </c>
      <c r="C2358" t="s">
        <v>7362</v>
      </c>
      <c r="D2358" t="str">
        <f>VLOOKUP(Sales_Data!$C2358,tbl_Customers[],2,FALSE)</f>
        <v>Customer_267</v>
      </c>
      <c r="E2358" t="str">
        <f>VLOOKUP(tbl_Sales[[#This Row],[Customer_ID]],tbl_Customers[],5,0)</f>
        <v>North</v>
      </c>
      <c r="F2358" t="s">
        <v>8524</v>
      </c>
      <c r="G2358" t="str">
        <f>VLOOKUP(Sales_Data!$F2358,tbl_Products[],2,FALSE)</f>
        <v>Product_74</v>
      </c>
      <c r="H2358" t="str">
        <f>VLOOKUP(tbl_Sales[[#This Row],[Product_ID]],tbl_Products[],3,0)</f>
        <v>Home Goods</v>
      </c>
      <c r="I2358">
        <v>8</v>
      </c>
      <c r="J2358" s="10">
        <f>VLOOKUP(tbl_Sales[[#This Row],[Product_ID]],tbl_Products[],4,0)</f>
        <v>13.9</v>
      </c>
      <c r="K2358" s="6">
        <v>22.15</v>
      </c>
      <c r="L2358" s="6">
        <f>tbl_Sales[[#This Row],[Price_per_Unit]]*tbl_Sales[[#This Row],[Quantity]]</f>
        <v>177.2</v>
      </c>
      <c r="M2358" s="6">
        <f>tbl_Sales[[#This Row],[Cost_per_Unit]]*tbl_Sales[[#This Row],[Quantity]]</f>
        <v>111.2</v>
      </c>
      <c r="N2358" s="6">
        <f>tbl_Sales[[#This Row],[Sales]]-tbl_Sales[[#This Row],[Total_Cost]]</f>
        <v>65.999999999999986</v>
      </c>
    </row>
    <row r="2359" spans="1:14">
      <c r="A2359" t="s">
        <v>2363</v>
      </c>
      <c r="B2359" s="4">
        <v>44999</v>
      </c>
      <c r="C2359" t="s">
        <v>7674</v>
      </c>
      <c r="D2359" t="str">
        <f>VLOOKUP(Sales_Data!$C2359,tbl_Customers[],2,FALSE)</f>
        <v>Customer_1217</v>
      </c>
      <c r="E2359" t="str">
        <f>VLOOKUP(tbl_Sales[[#This Row],[Customer_ID]],tbl_Customers[],5,0)</f>
        <v>East</v>
      </c>
      <c r="F2359" t="s">
        <v>8541</v>
      </c>
      <c r="G2359" t="str">
        <f>VLOOKUP(Sales_Data!$F2359,tbl_Products[],2,FALSE)</f>
        <v>Product_60</v>
      </c>
      <c r="H2359" t="str">
        <f>VLOOKUP(tbl_Sales[[#This Row],[Product_ID]],tbl_Products[],3,0)</f>
        <v>Health</v>
      </c>
      <c r="I2359">
        <v>5</v>
      </c>
      <c r="J2359" s="10">
        <f>VLOOKUP(tbl_Sales[[#This Row],[Product_ID]],tbl_Products[],4,0)</f>
        <v>1.01</v>
      </c>
      <c r="K2359" s="6">
        <v>61.43</v>
      </c>
      <c r="L2359" s="6">
        <f>tbl_Sales[[#This Row],[Price_per_Unit]]*tbl_Sales[[#This Row],[Quantity]]</f>
        <v>307.14999999999998</v>
      </c>
      <c r="M2359" s="6">
        <f>tbl_Sales[[#This Row],[Cost_per_Unit]]*tbl_Sales[[#This Row],[Quantity]]</f>
        <v>5.05</v>
      </c>
      <c r="N2359" s="6">
        <f>tbl_Sales[[#This Row],[Sales]]-tbl_Sales[[#This Row],[Total_Cost]]</f>
        <v>302.09999999999997</v>
      </c>
    </row>
    <row r="2360" spans="1:14">
      <c r="A2360" t="s">
        <v>2364</v>
      </c>
      <c r="B2360" s="4">
        <v>44976</v>
      </c>
      <c r="C2360" t="s">
        <v>7224</v>
      </c>
      <c r="D2360" t="str">
        <f>VLOOKUP(Sales_Data!$C2360,tbl_Customers[],2,FALSE)</f>
        <v>Customer_1405</v>
      </c>
      <c r="E2360" t="str">
        <f>VLOOKUP(tbl_Sales[[#This Row],[Customer_ID]],tbl_Customers[],5,0)</f>
        <v>West</v>
      </c>
      <c r="F2360" t="s">
        <v>8528</v>
      </c>
      <c r="G2360" t="str">
        <f>VLOOKUP(Sales_Data!$F2360,tbl_Products[],2,FALSE)</f>
        <v>Product_25</v>
      </c>
      <c r="H2360" t="str">
        <f>VLOOKUP(tbl_Sales[[#This Row],[Product_ID]],tbl_Products[],3,0)</f>
        <v>Electronics</v>
      </c>
      <c r="I2360">
        <v>7</v>
      </c>
      <c r="J2360" s="10">
        <f>VLOOKUP(tbl_Sales[[#This Row],[Product_ID]],tbl_Products[],4,0)</f>
        <v>48.19</v>
      </c>
      <c r="K2360" s="6">
        <v>43.01</v>
      </c>
      <c r="L2360" s="6">
        <f>tbl_Sales[[#This Row],[Price_per_Unit]]*tbl_Sales[[#This Row],[Quantity]]</f>
        <v>301.07</v>
      </c>
      <c r="M2360" s="6">
        <f>tbl_Sales[[#This Row],[Cost_per_Unit]]*tbl_Sales[[#This Row],[Quantity]]</f>
        <v>337.33</v>
      </c>
      <c r="N2360" s="6">
        <f>tbl_Sales[[#This Row],[Sales]]-tbl_Sales[[#This Row],[Total_Cost]]</f>
        <v>-36.259999999999991</v>
      </c>
    </row>
    <row r="2361" spans="1:14">
      <c r="A2361" t="s">
        <v>2365</v>
      </c>
      <c r="B2361" s="4">
        <v>44952</v>
      </c>
      <c r="C2361" t="s">
        <v>8172</v>
      </c>
      <c r="D2361" t="str">
        <f>VLOOKUP(Sales_Data!$C2361,tbl_Customers[],2,FALSE)</f>
        <v>Customer_841</v>
      </c>
      <c r="E2361" t="str">
        <f>VLOOKUP(tbl_Sales[[#This Row],[Customer_ID]],tbl_Customers[],5,0)</f>
        <v>North</v>
      </c>
      <c r="F2361" t="s">
        <v>8566</v>
      </c>
      <c r="G2361" t="str">
        <f>VLOOKUP(Sales_Data!$F2361,tbl_Products[],2,FALSE)</f>
        <v>Product_10</v>
      </c>
      <c r="H2361" t="str">
        <f>VLOOKUP(tbl_Sales[[#This Row],[Product_ID]],tbl_Products[],3,0)</f>
        <v>Apparel</v>
      </c>
      <c r="I2361">
        <v>2</v>
      </c>
      <c r="J2361" s="10">
        <f>VLOOKUP(tbl_Sales[[#This Row],[Product_ID]],tbl_Products[],4,0)</f>
        <v>14.95</v>
      </c>
      <c r="K2361" s="6">
        <v>49.28</v>
      </c>
      <c r="L2361" s="6">
        <f>tbl_Sales[[#This Row],[Price_per_Unit]]*tbl_Sales[[#This Row],[Quantity]]</f>
        <v>98.56</v>
      </c>
      <c r="M2361" s="6">
        <f>tbl_Sales[[#This Row],[Cost_per_Unit]]*tbl_Sales[[#This Row],[Quantity]]</f>
        <v>29.9</v>
      </c>
      <c r="N2361" s="6">
        <f>tbl_Sales[[#This Row],[Sales]]-tbl_Sales[[#This Row],[Total_Cost]]</f>
        <v>68.66</v>
      </c>
    </row>
    <row r="2362" spans="1:14">
      <c r="A2362" t="s">
        <v>2366</v>
      </c>
      <c r="B2362" s="4">
        <v>45075</v>
      </c>
      <c r="C2362" t="s">
        <v>8036</v>
      </c>
      <c r="D2362" t="str">
        <f>VLOOKUP(Sales_Data!$C2362,tbl_Customers[],2,FALSE)</f>
        <v>Customer_655</v>
      </c>
      <c r="E2362" t="str">
        <f>VLOOKUP(tbl_Sales[[#This Row],[Customer_ID]],tbl_Customers[],5,0)</f>
        <v>East</v>
      </c>
      <c r="F2362" t="s">
        <v>8525</v>
      </c>
      <c r="G2362" t="str">
        <f>VLOOKUP(Sales_Data!$F2362,tbl_Products[],2,FALSE)</f>
        <v>Product_56</v>
      </c>
      <c r="H2362" t="str">
        <f>VLOOKUP(tbl_Sales[[#This Row],[Product_ID]],tbl_Products[],3,0)</f>
        <v>Apparel</v>
      </c>
      <c r="I2362">
        <v>7</v>
      </c>
      <c r="J2362" s="10">
        <f>VLOOKUP(tbl_Sales[[#This Row],[Product_ID]],tbl_Products[],4,0)</f>
        <v>3.21</v>
      </c>
      <c r="K2362" s="6">
        <v>49.63</v>
      </c>
      <c r="L2362" s="6">
        <f>tbl_Sales[[#This Row],[Price_per_Unit]]*tbl_Sales[[#This Row],[Quantity]]</f>
        <v>347.41</v>
      </c>
      <c r="M2362" s="6">
        <f>tbl_Sales[[#This Row],[Cost_per_Unit]]*tbl_Sales[[#This Row],[Quantity]]</f>
        <v>22.47</v>
      </c>
      <c r="N2362" s="6">
        <f>tbl_Sales[[#This Row],[Sales]]-tbl_Sales[[#This Row],[Total_Cost]]</f>
        <v>324.94000000000005</v>
      </c>
    </row>
    <row r="2363" spans="1:14">
      <c r="A2363" t="s">
        <v>2367</v>
      </c>
      <c r="B2363" s="4">
        <v>45123</v>
      </c>
      <c r="C2363" t="s">
        <v>8216</v>
      </c>
      <c r="D2363" t="str">
        <f>VLOOKUP(Sales_Data!$C2363,tbl_Customers[],2,FALSE)</f>
        <v>Customer_925</v>
      </c>
      <c r="E2363" t="str">
        <f>VLOOKUP(tbl_Sales[[#This Row],[Customer_ID]],tbl_Customers[],5,0)</f>
        <v>West</v>
      </c>
      <c r="F2363" t="s">
        <v>8531</v>
      </c>
      <c r="G2363" t="str">
        <f>VLOOKUP(Sales_Data!$F2363,tbl_Products[],2,FALSE)</f>
        <v>Product_36</v>
      </c>
      <c r="H2363" t="str">
        <f>VLOOKUP(tbl_Sales[[#This Row],[Product_ID]],tbl_Products[],3,0)</f>
        <v>Home Goods</v>
      </c>
      <c r="I2363">
        <v>2</v>
      </c>
      <c r="J2363" s="10">
        <f>VLOOKUP(tbl_Sales[[#This Row],[Product_ID]],tbl_Products[],4,0)</f>
        <v>32.54</v>
      </c>
      <c r="K2363" s="6">
        <v>38.979999999999997</v>
      </c>
      <c r="L2363" s="6">
        <f>tbl_Sales[[#This Row],[Price_per_Unit]]*tbl_Sales[[#This Row],[Quantity]]</f>
        <v>77.959999999999994</v>
      </c>
      <c r="M2363" s="6">
        <f>tbl_Sales[[#This Row],[Cost_per_Unit]]*tbl_Sales[[#This Row],[Quantity]]</f>
        <v>65.08</v>
      </c>
      <c r="N2363" s="6">
        <f>tbl_Sales[[#This Row],[Sales]]-tbl_Sales[[#This Row],[Total_Cost]]</f>
        <v>12.879999999999995</v>
      </c>
    </row>
    <row r="2364" spans="1:14">
      <c r="A2364" t="s">
        <v>2368</v>
      </c>
      <c r="B2364" s="4">
        <v>45242</v>
      </c>
      <c r="C2364" t="s">
        <v>7721</v>
      </c>
      <c r="D2364" t="str">
        <f>VLOOKUP(Sales_Data!$C2364,tbl_Customers[],2,FALSE)</f>
        <v>Customer_980</v>
      </c>
      <c r="E2364" t="str">
        <f>VLOOKUP(tbl_Sales[[#This Row],[Customer_ID]],tbl_Customers[],5,0)</f>
        <v>West</v>
      </c>
      <c r="F2364" t="s">
        <v>8541</v>
      </c>
      <c r="G2364" t="str">
        <f>VLOOKUP(Sales_Data!$F2364,tbl_Products[],2,FALSE)</f>
        <v>Product_60</v>
      </c>
      <c r="H2364" t="str">
        <f>VLOOKUP(tbl_Sales[[#This Row],[Product_ID]],tbl_Products[],3,0)</f>
        <v>Health</v>
      </c>
      <c r="I2364">
        <v>3</v>
      </c>
      <c r="J2364" s="10">
        <f>VLOOKUP(tbl_Sales[[#This Row],[Product_ID]],tbl_Products[],4,0)</f>
        <v>1.01</v>
      </c>
      <c r="K2364" s="6">
        <v>22.89</v>
      </c>
      <c r="L2364" s="6">
        <f>tbl_Sales[[#This Row],[Price_per_Unit]]*tbl_Sales[[#This Row],[Quantity]]</f>
        <v>68.67</v>
      </c>
      <c r="M2364" s="6">
        <f>tbl_Sales[[#This Row],[Cost_per_Unit]]*tbl_Sales[[#This Row],[Quantity]]</f>
        <v>3.0300000000000002</v>
      </c>
      <c r="N2364" s="6">
        <f>tbl_Sales[[#This Row],[Sales]]-tbl_Sales[[#This Row],[Total_Cost]]</f>
        <v>65.64</v>
      </c>
    </row>
    <row r="2365" spans="1:14">
      <c r="A2365" t="s">
        <v>2369</v>
      </c>
      <c r="B2365" s="4">
        <v>45141</v>
      </c>
      <c r="C2365" t="s">
        <v>7795</v>
      </c>
      <c r="D2365" t="str">
        <f>VLOOKUP(Sales_Data!$C2365,tbl_Customers[],2,FALSE)</f>
        <v>Customer_274</v>
      </c>
      <c r="E2365" t="str">
        <f>VLOOKUP(tbl_Sales[[#This Row],[Customer_ID]],tbl_Customers[],5,0)</f>
        <v>West</v>
      </c>
      <c r="F2365" t="s">
        <v>8507</v>
      </c>
      <c r="G2365" t="str">
        <f>VLOOKUP(Sales_Data!$F2365,tbl_Products[],2,FALSE)</f>
        <v>Product_58</v>
      </c>
      <c r="H2365" t="str">
        <f>VLOOKUP(tbl_Sales[[#This Row],[Product_ID]],tbl_Products[],3,0)</f>
        <v>Home Goods</v>
      </c>
      <c r="I2365">
        <v>7</v>
      </c>
      <c r="J2365" s="10">
        <f>VLOOKUP(tbl_Sales[[#This Row],[Product_ID]],tbl_Products[],4,0)</f>
        <v>23.97</v>
      </c>
      <c r="K2365" s="6">
        <v>73.22</v>
      </c>
      <c r="L2365" s="6">
        <f>tbl_Sales[[#This Row],[Price_per_Unit]]*tbl_Sales[[#This Row],[Quantity]]</f>
        <v>512.54</v>
      </c>
      <c r="M2365" s="6">
        <f>tbl_Sales[[#This Row],[Cost_per_Unit]]*tbl_Sales[[#This Row],[Quantity]]</f>
        <v>167.79</v>
      </c>
      <c r="N2365" s="6">
        <f>tbl_Sales[[#This Row],[Sales]]-tbl_Sales[[#This Row],[Total_Cost]]</f>
        <v>344.75</v>
      </c>
    </row>
    <row r="2366" spans="1:14">
      <c r="A2366" t="s">
        <v>2370</v>
      </c>
      <c r="B2366" s="4">
        <v>45054</v>
      </c>
      <c r="C2366" t="s">
        <v>7582</v>
      </c>
      <c r="D2366" t="str">
        <f>VLOOKUP(Sales_Data!$C2366,tbl_Customers[],2,FALSE)</f>
        <v>Customer_534</v>
      </c>
      <c r="E2366" t="str">
        <f>VLOOKUP(tbl_Sales[[#This Row],[Customer_ID]],tbl_Customers[],5,0)</f>
        <v>West</v>
      </c>
      <c r="F2366" t="s">
        <v>8542</v>
      </c>
      <c r="G2366" t="str">
        <f>VLOOKUP(Sales_Data!$F2366,tbl_Products[],2,FALSE)</f>
        <v>Product_20</v>
      </c>
      <c r="H2366" t="str">
        <f>VLOOKUP(tbl_Sales[[#This Row],[Product_ID]],tbl_Products[],3,0)</f>
        <v>Electronics</v>
      </c>
      <c r="I2366">
        <v>1</v>
      </c>
      <c r="J2366" s="10">
        <f>VLOOKUP(tbl_Sales[[#This Row],[Product_ID]],tbl_Products[],4,0)</f>
        <v>19.98</v>
      </c>
      <c r="K2366" s="6">
        <v>40.69</v>
      </c>
      <c r="L2366" s="6">
        <f>tbl_Sales[[#This Row],[Price_per_Unit]]*tbl_Sales[[#This Row],[Quantity]]</f>
        <v>40.69</v>
      </c>
      <c r="M2366" s="6">
        <f>tbl_Sales[[#This Row],[Cost_per_Unit]]*tbl_Sales[[#This Row],[Quantity]]</f>
        <v>19.98</v>
      </c>
      <c r="N2366" s="6">
        <f>tbl_Sales[[#This Row],[Sales]]-tbl_Sales[[#This Row],[Total_Cost]]</f>
        <v>20.709999999999997</v>
      </c>
    </row>
    <row r="2367" spans="1:14">
      <c r="A2367" t="s">
        <v>2371</v>
      </c>
      <c r="B2367" s="4">
        <v>45008</v>
      </c>
      <c r="C2367" t="s">
        <v>7506</v>
      </c>
      <c r="D2367" t="str">
        <f>VLOOKUP(Sales_Data!$C2367,tbl_Customers[],2,FALSE)</f>
        <v>Customer_356</v>
      </c>
      <c r="E2367" t="str">
        <f>VLOOKUP(tbl_Sales[[#This Row],[Customer_ID]],tbl_Customers[],5,0)</f>
        <v>South</v>
      </c>
      <c r="F2367" t="s">
        <v>8506</v>
      </c>
      <c r="G2367" t="str">
        <f>VLOOKUP(Sales_Data!$F2367,tbl_Products[],2,FALSE)</f>
        <v>Product_43</v>
      </c>
      <c r="H2367" t="str">
        <f>VLOOKUP(tbl_Sales[[#This Row],[Product_ID]],tbl_Products[],3,0)</f>
        <v>Health</v>
      </c>
      <c r="I2367">
        <v>3</v>
      </c>
      <c r="J2367" s="10">
        <f>VLOOKUP(tbl_Sales[[#This Row],[Product_ID]],tbl_Products[],4,0)</f>
        <v>4.59</v>
      </c>
      <c r="K2367" s="6">
        <v>67.069999999999993</v>
      </c>
      <c r="L2367" s="6">
        <f>tbl_Sales[[#This Row],[Price_per_Unit]]*tbl_Sales[[#This Row],[Quantity]]</f>
        <v>201.20999999999998</v>
      </c>
      <c r="M2367" s="6">
        <f>tbl_Sales[[#This Row],[Cost_per_Unit]]*tbl_Sales[[#This Row],[Quantity]]</f>
        <v>13.77</v>
      </c>
      <c r="N2367" s="6">
        <f>tbl_Sales[[#This Row],[Sales]]-tbl_Sales[[#This Row],[Total_Cost]]</f>
        <v>187.43999999999997</v>
      </c>
    </row>
    <row r="2368" spans="1:14">
      <c r="A2368" t="s">
        <v>2372</v>
      </c>
      <c r="B2368" s="4">
        <v>45094</v>
      </c>
      <c r="C2368" t="s">
        <v>7318</v>
      </c>
      <c r="D2368" t="str">
        <f>VLOOKUP(Sales_Data!$C2368,tbl_Customers[],2,FALSE)</f>
        <v>Customer_1408</v>
      </c>
      <c r="E2368" t="str">
        <f>VLOOKUP(tbl_Sales[[#This Row],[Customer_ID]],tbl_Customers[],5,0)</f>
        <v>South</v>
      </c>
      <c r="F2368" t="s">
        <v>8566</v>
      </c>
      <c r="G2368" t="str">
        <f>VLOOKUP(Sales_Data!$F2368,tbl_Products[],2,FALSE)</f>
        <v>Product_10</v>
      </c>
      <c r="H2368" t="str">
        <f>VLOOKUP(tbl_Sales[[#This Row],[Product_ID]],tbl_Products[],3,0)</f>
        <v>Apparel</v>
      </c>
      <c r="I2368">
        <v>6</v>
      </c>
      <c r="J2368" s="10">
        <f>VLOOKUP(tbl_Sales[[#This Row],[Product_ID]],tbl_Products[],4,0)</f>
        <v>14.95</v>
      </c>
      <c r="K2368" s="6">
        <v>94.73</v>
      </c>
      <c r="L2368" s="6">
        <f>tbl_Sales[[#This Row],[Price_per_Unit]]*tbl_Sales[[#This Row],[Quantity]]</f>
        <v>568.38</v>
      </c>
      <c r="M2368" s="6">
        <f>tbl_Sales[[#This Row],[Cost_per_Unit]]*tbl_Sales[[#This Row],[Quantity]]</f>
        <v>89.699999999999989</v>
      </c>
      <c r="N2368" s="6">
        <f>tbl_Sales[[#This Row],[Sales]]-tbl_Sales[[#This Row],[Total_Cost]]</f>
        <v>478.68</v>
      </c>
    </row>
    <row r="2369" spans="1:14">
      <c r="A2369" t="s">
        <v>2373</v>
      </c>
      <c r="B2369" s="4">
        <v>45222</v>
      </c>
      <c r="C2369" t="s">
        <v>7747</v>
      </c>
      <c r="D2369" t="str">
        <f>VLOOKUP(Sales_Data!$C2369,tbl_Customers[],2,FALSE)</f>
        <v>Customer_1215</v>
      </c>
      <c r="E2369" t="str">
        <f>VLOOKUP(tbl_Sales[[#This Row],[Customer_ID]],tbl_Customers[],5,0)</f>
        <v>East</v>
      </c>
      <c r="F2369" t="s">
        <v>8558</v>
      </c>
      <c r="G2369" t="str">
        <f>VLOOKUP(Sales_Data!$F2369,tbl_Products[],2,FALSE)</f>
        <v>Product_24</v>
      </c>
      <c r="H2369" t="str">
        <f>VLOOKUP(tbl_Sales[[#This Row],[Product_ID]],tbl_Products[],3,0)</f>
        <v>Apparel</v>
      </c>
      <c r="I2369">
        <v>1</v>
      </c>
      <c r="J2369" s="10">
        <f>VLOOKUP(tbl_Sales[[#This Row],[Product_ID]],tbl_Products[],4,0)</f>
        <v>47.62</v>
      </c>
      <c r="K2369" s="6">
        <v>95.52</v>
      </c>
      <c r="L2369" s="6">
        <f>tbl_Sales[[#This Row],[Price_per_Unit]]*tbl_Sales[[#This Row],[Quantity]]</f>
        <v>95.52</v>
      </c>
      <c r="M2369" s="6">
        <f>tbl_Sales[[#This Row],[Cost_per_Unit]]*tbl_Sales[[#This Row],[Quantity]]</f>
        <v>47.62</v>
      </c>
      <c r="N2369" s="6">
        <f>tbl_Sales[[#This Row],[Sales]]-tbl_Sales[[#This Row],[Total_Cost]]</f>
        <v>47.9</v>
      </c>
    </row>
    <row r="2370" spans="1:14">
      <c r="A2370" t="s">
        <v>2374</v>
      </c>
      <c r="B2370" s="4">
        <v>45087</v>
      </c>
      <c r="C2370" t="s">
        <v>7302</v>
      </c>
      <c r="D2370" t="str">
        <f>VLOOKUP(Sales_Data!$C2370,tbl_Customers[],2,FALSE)</f>
        <v>Customer_671</v>
      </c>
      <c r="E2370" t="str">
        <f>VLOOKUP(tbl_Sales[[#This Row],[Customer_ID]],tbl_Customers[],5,0)</f>
        <v>North</v>
      </c>
      <c r="F2370" t="s">
        <v>8524</v>
      </c>
      <c r="G2370" t="str">
        <f>VLOOKUP(Sales_Data!$F2370,tbl_Products[],2,FALSE)</f>
        <v>Product_74</v>
      </c>
      <c r="H2370" t="str">
        <f>VLOOKUP(tbl_Sales[[#This Row],[Product_ID]],tbl_Products[],3,0)</f>
        <v>Home Goods</v>
      </c>
      <c r="I2370">
        <v>4</v>
      </c>
      <c r="J2370" s="10">
        <f>VLOOKUP(tbl_Sales[[#This Row],[Product_ID]],tbl_Products[],4,0)</f>
        <v>13.9</v>
      </c>
      <c r="K2370" s="6">
        <v>8.61</v>
      </c>
      <c r="L2370" s="6">
        <f>tbl_Sales[[#This Row],[Price_per_Unit]]*tbl_Sales[[#This Row],[Quantity]]</f>
        <v>34.44</v>
      </c>
      <c r="M2370" s="6">
        <f>tbl_Sales[[#This Row],[Cost_per_Unit]]*tbl_Sales[[#This Row],[Quantity]]</f>
        <v>55.6</v>
      </c>
      <c r="N2370" s="6">
        <f>tbl_Sales[[#This Row],[Sales]]-tbl_Sales[[#This Row],[Total_Cost]]</f>
        <v>-21.160000000000004</v>
      </c>
    </row>
    <row r="2371" spans="1:14">
      <c r="A2371" t="s">
        <v>2375</v>
      </c>
      <c r="B2371" s="4">
        <v>45024</v>
      </c>
      <c r="C2371" t="s">
        <v>7495</v>
      </c>
      <c r="D2371" t="str">
        <f>VLOOKUP(Sales_Data!$C2371,tbl_Customers[],2,FALSE)</f>
        <v>Customer_578</v>
      </c>
      <c r="E2371" t="str">
        <f>VLOOKUP(tbl_Sales[[#This Row],[Customer_ID]],tbl_Customers[],5,0)</f>
        <v>South</v>
      </c>
      <c r="F2371" t="s">
        <v>8538</v>
      </c>
      <c r="G2371" t="str">
        <f>VLOOKUP(Sales_Data!$F2371,tbl_Products[],2,FALSE)</f>
        <v>Product_44</v>
      </c>
      <c r="H2371" t="str">
        <f>VLOOKUP(tbl_Sales[[#This Row],[Product_ID]],tbl_Products[],3,0)</f>
        <v>Electronics</v>
      </c>
      <c r="I2371">
        <v>6</v>
      </c>
      <c r="J2371" s="10">
        <f>VLOOKUP(tbl_Sales[[#This Row],[Product_ID]],tbl_Products[],4,0)</f>
        <v>39.729999999999997</v>
      </c>
      <c r="K2371" s="6">
        <v>29.53</v>
      </c>
      <c r="L2371" s="6">
        <f>tbl_Sales[[#This Row],[Price_per_Unit]]*tbl_Sales[[#This Row],[Quantity]]</f>
        <v>177.18</v>
      </c>
      <c r="M2371" s="6">
        <f>tbl_Sales[[#This Row],[Cost_per_Unit]]*tbl_Sales[[#This Row],[Quantity]]</f>
        <v>238.38</v>
      </c>
      <c r="N2371" s="6">
        <f>tbl_Sales[[#This Row],[Sales]]-tbl_Sales[[#This Row],[Total_Cost]]</f>
        <v>-61.199999999999989</v>
      </c>
    </row>
    <row r="2372" spans="1:14">
      <c r="A2372" t="s">
        <v>2376</v>
      </c>
      <c r="B2372" s="4">
        <v>45008</v>
      </c>
      <c r="C2372" t="s">
        <v>8217</v>
      </c>
      <c r="D2372" t="str">
        <f>VLOOKUP(Sales_Data!$C2372,tbl_Customers[],2,FALSE)</f>
        <v>Customer_407</v>
      </c>
      <c r="E2372" t="str">
        <f>VLOOKUP(tbl_Sales[[#This Row],[Customer_ID]],tbl_Customers[],5,0)</f>
        <v>South</v>
      </c>
      <c r="F2372" t="s">
        <v>8513</v>
      </c>
      <c r="G2372" t="str">
        <f>VLOOKUP(Sales_Data!$F2372,tbl_Products[],2,FALSE)</f>
        <v>Product_59</v>
      </c>
      <c r="H2372" t="str">
        <f>VLOOKUP(tbl_Sales[[#This Row],[Product_ID]],tbl_Products[],3,0)</f>
        <v>Home Goods</v>
      </c>
      <c r="I2372">
        <v>7</v>
      </c>
      <c r="J2372" s="10">
        <f>VLOOKUP(tbl_Sales[[#This Row],[Product_ID]],tbl_Products[],4,0)</f>
        <v>40.85</v>
      </c>
      <c r="K2372" s="6">
        <v>67.599999999999994</v>
      </c>
      <c r="L2372" s="6">
        <f>tbl_Sales[[#This Row],[Price_per_Unit]]*tbl_Sales[[#This Row],[Quantity]]</f>
        <v>473.19999999999993</v>
      </c>
      <c r="M2372" s="6">
        <f>tbl_Sales[[#This Row],[Cost_per_Unit]]*tbl_Sales[[#This Row],[Quantity]]</f>
        <v>285.95</v>
      </c>
      <c r="N2372" s="6">
        <f>tbl_Sales[[#This Row],[Sales]]-tbl_Sales[[#This Row],[Total_Cost]]</f>
        <v>187.24999999999994</v>
      </c>
    </row>
    <row r="2373" spans="1:14">
      <c r="A2373" t="s">
        <v>2377</v>
      </c>
      <c r="B2373" s="4">
        <v>45182</v>
      </c>
      <c r="C2373" t="s">
        <v>7615</v>
      </c>
      <c r="D2373" t="str">
        <f>VLOOKUP(Sales_Data!$C2373,tbl_Customers[],2,FALSE)</f>
        <v>Customer_173</v>
      </c>
      <c r="E2373" t="str">
        <f>VLOOKUP(tbl_Sales[[#This Row],[Customer_ID]],tbl_Customers[],5,0)</f>
        <v>East</v>
      </c>
      <c r="F2373" t="s">
        <v>8500</v>
      </c>
      <c r="G2373" t="str">
        <f>VLOOKUP(Sales_Data!$F2373,tbl_Products[],2,FALSE)</f>
        <v>Product_68</v>
      </c>
      <c r="H2373" t="str">
        <f>VLOOKUP(tbl_Sales[[#This Row],[Product_ID]],tbl_Products[],3,0)</f>
        <v>Home Goods</v>
      </c>
      <c r="I2373">
        <v>2</v>
      </c>
      <c r="J2373" s="10">
        <f>VLOOKUP(tbl_Sales[[#This Row],[Product_ID]],tbl_Products[],4,0)</f>
        <v>17.45</v>
      </c>
      <c r="K2373" s="6">
        <v>82.43</v>
      </c>
      <c r="L2373" s="6">
        <f>tbl_Sales[[#This Row],[Price_per_Unit]]*tbl_Sales[[#This Row],[Quantity]]</f>
        <v>164.86</v>
      </c>
      <c r="M2373" s="6">
        <f>tbl_Sales[[#This Row],[Cost_per_Unit]]*tbl_Sales[[#This Row],[Quantity]]</f>
        <v>34.9</v>
      </c>
      <c r="N2373" s="6">
        <f>tbl_Sales[[#This Row],[Sales]]-tbl_Sales[[#This Row],[Total_Cost]]</f>
        <v>129.96</v>
      </c>
    </row>
    <row r="2374" spans="1:14">
      <c r="A2374" t="s">
        <v>2378</v>
      </c>
      <c r="B2374" s="4">
        <v>45190</v>
      </c>
      <c r="C2374" t="s">
        <v>8004</v>
      </c>
      <c r="D2374" t="str">
        <f>VLOOKUP(Sales_Data!$C2374,tbl_Customers[],2,FALSE)</f>
        <v>Customer_849</v>
      </c>
      <c r="E2374" t="str">
        <f>VLOOKUP(tbl_Sales[[#This Row],[Customer_ID]],tbl_Customers[],5,0)</f>
        <v>South</v>
      </c>
      <c r="F2374" t="s">
        <v>8525</v>
      </c>
      <c r="G2374" t="str">
        <f>VLOOKUP(Sales_Data!$F2374,tbl_Products[],2,FALSE)</f>
        <v>Product_56</v>
      </c>
      <c r="H2374" t="str">
        <f>VLOOKUP(tbl_Sales[[#This Row],[Product_ID]],tbl_Products[],3,0)</f>
        <v>Apparel</v>
      </c>
      <c r="I2374">
        <v>7</v>
      </c>
      <c r="J2374" s="10">
        <f>VLOOKUP(tbl_Sales[[#This Row],[Product_ID]],tbl_Products[],4,0)</f>
        <v>3.21</v>
      </c>
      <c r="K2374" s="6">
        <v>82.19</v>
      </c>
      <c r="L2374" s="6">
        <f>tbl_Sales[[#This Row],[Price_per_Unit]]*tbl_Sales[[#This Row],[Quantity]]</f>
        <v>575.32999999999993</v>
      </c>
      <c r="M2374" s="6">
        <f>tbl_Sales[[#This Row],[Cost_per_Unit]]*tbl_Sales[[#This Row],[Quantity]]</f>
        <v>22.47</v>
      </c>
      <c r="N2374" s="6">
        <f>tbl_Sales[[#This Row],[Sales]]-tbl_Sales[[#This Row],[Total_Cost]]</f>
        <v>552.8599999999999</v>
      </c>
    </row>
    <row r="2375" spans="1:14">
      <c r="A2375" t="s">
        <v>2379</v>
      </c>
      <c r="B2375" s="4">
        <v>45166</v>
      </c>
      <c r="C2375" t="s">
        <v>8097</v>
      </c>
      <c r="D2375" t="str">
        <f>VLOOKUP(Sales_Data!$C2375,tbl_Customers[],2,FALSE)</f>
        <v>Customer_753</v>
      </c>
      <c r="E2375" t="str">
        <f>VLOOKUP(tbl_Sales[[#This Row],[Customer_ID]],tbl_Customers[],5,0)</f>
        <v>West</v>
      </c>
      <c r="F2375" t="s">
        <v>8496</v>
      </c>
      <c r="G2375" t="str">
        <f>VLOOKUP(Sales_Data!$F2375,tbl_Products[],2,FALSE)</f>
        <v>Product_3</v>
      </c>
      <c r="H2375" t="str">
        <f>VLOOKUP(tbl_Sales[[#This Row],[Product_ID]],tbl_Products[],3,0)</f>
        <v>Health</v>
      </c>
      <c r="I2375">
        <v>6</v>
      </c>
      <c r="J2375" s="10">
        <f>VLOOKUP(tbl_Sales[[#This Row],[Product_ID]],tbl_Products[],4,0)</f>
        <v>28.91</v>
      </c>
      <c r="K2375" s="6">
        <v>18.34</v>
      </c>
      <c r="L2375" s="6">
        <f>tbl_Sales[[#This Row],[Price_per_Unit]]*tbl_Sales[[#This Row],[Quantity]]</f>
        <v>110.03999999999999</v>
      </c>
      <c r="M2375" s="6">
        <f>tbl_Sales[[#This Row],[Cost_per_Unit]]*tbl_Sales[[#This Row],[Quantity]]</f>
        <v>173.46</v>
      </c>
      <c r="N2375" s="6">
        <f>tbl_Sales[[#This Row],[Sales]]-tbl_Sales[[#This Row],[Total_Cost]]</f>
        <v>-63.420000000000016</v>
      </c>
    </row>
    <row r="2376" spans="1:14">
      <c r="A2376" t="s">
        <v>2380</v>
      </c>
      <c r="B2376" s="4">
        <v>45182</v>
      </c>
      <c r="C2376" t="s">
        <v>8218</v>
      </c>
      <c r="D2376" t="str">
        <f>VLOOKUP(Sales_Data!$C2376,tbl_Customers[],2,FALSE)</f>
        <v>Customer_373</v>
      </c>
      <c r="E2376" t="str">
        <f>VLOOKUP(tbl_Sales[[#This Row],[Customer_ID]],tbl_Customers[],5,0)</f>
        <v>South</v>
      </c>
      <c r="F2376" t="s">
        <v>8555</v>
      </c>
      <c r="G2376" t="str">
        <f>VLOOKUP(Sales_Data!$F2376,tbl_Products[],2,FALSE)</f>
        <v>Product_52</v>
      </c>
      <c r="H2376" t="str">
        <f>VLOOKUP(tbl_Sales[[#This Row],[Product_ID]],tbl_Products[],3,0)</f>
        <v>Toys</v>
      </c>
      <c r="I2376">
        <v>2</v>
      </c>
      <c r="J2376" s="10">
        <f>VLOOKUP(tbl_Sales[[#This Row],[Product_ID]],tbl_Products[],4,0)</f>
        <v>46.58</v>
      </c>
      <c r="K2376" s="6">
        <v>24.5</v>
      </c>
      <c r="L2376" s="6">
        <f>tbl_Sales[[#This Row],[Price_per_Unit]]*tbl_Sales[[#This Row],[Quantity]]</f>
        <v>49</v>
      </c>
      <c r="M2376" s="6">
        <f>tbl_Sales[[#This Row],[Cost_per_Unit]]*tbl_Sales[[#This Row],[Quantity]]</f>
        <v>93.16</v>
      </c>
      <c r="N2376" s="6">
        <f>tbl_Sales[[#This Row],[Sales]]-tbl_Sales[[#This Row],[Total_Cost]]</f>
        <v>-44.16</v>
      </c>
    </row>
    <row r="2377" spans="1:14">
      <c r="A2377" t="s">
        <v>2381</v>
      </c>
      <c r="B2377" s="4">
        <v>45084</v>
      </c>
      <c r="C2377" t="s">
        <v>7030</v>
      </c>
      <c r="D2377" t="str">
        <f>VLOOKUP(Sales_Data!$C2377,tbl_Customers[],2,FALSE)</f>
        <v>Customer_806</v>
      </c>
      <c r="E2377" t="str">
        <f>VLOOKUP(tbl_Sales[[#This Row],[Customer_ID]],tbl_Customers[],5,0)</f>
        <v>West</v>
      </c>
      <c r="F2377" t="s">
        <v>8524</v>
      </c>
      <c r="G2377" t="str">
        <f>VLOOKUP(Sales_Data!$F2377,tbl_Products[],2,FALSE)</f>
        <v>Product_74</v>
      </c>
      <c r="H2377" t="str">
        <f>VLOOKUP(tbl_Sales[[#This Row],[Product_ID]],tbl_Products[],3,0)</f>
        <v>Home Goods</v>
      </c>
      <c r="I2377">
        <v>7</v>
      </c>
      <c r="J2377" s="10">
        <f>VLOOKUP(tbl_Sales[[#This Row],[Product_ID]],tbl_Products[],4,0)</f>
        <v>13.9</v>
      </c>
      <c r="K2377" s="6">
        <v>12.31</v>
      </c>
      <c r="L2377" s="6">
        <f>tbl_Sales[[#This Row],[Price_per_Unit]]*tbl_Sales[[#This Row],[Quantity]]</f>
        <v>86.17</v>
      </c>
      <c r="M2377" s="6">
        <f>tbl_Sales[[#This Row],[Cost_per_Unit]]*tbl_Sales[[#This Row],[Quantity]]</f>
        <v>97.3</v>
      </c>
      <c r="N2377" s="6">
        <f>tbl_Sales[[#This Row],[Sales]]-tbl_Sales[[#This Row],[Total_Cost]]</f>
        <v>-11.129999999999995</v>
      </c>
    </row>
    <row r="2378" spans="1:14">
      <c r="A2378" t="s">
        <v>2382</v>
      </c>
      <c r="B2378" s="4">
        <v>45181</v>
      </c>
      <c r="C2378" t="s">
        <v>8219</v>
      </c>
      <c r="D2378" t="str">
        <f>VLOOKUP(Sales_Data!$C2378,tbl_Customers[],2,FALSE)</f>
        <v>Customer_773</v>
      </c>
      <c r="E2378" t="str">
        <f>VLOOKUP(tbl_Sales[[#This Row],[Customer_ID]],tbl_Customers[],5,0)</f>
        <v>East</v>
      </c>
      <c r="F2378" t="s">
        <v>8498</v>
      </c>
      <c r="G2378" t="str">
        <f>VLOOKUP(Sales_Data!$F2378,tbl_Products[],2,FALSE)</f>
        <v>Product_38</v>
      </c>
      <c r="H2378" t="str">
        <f>VLOOKUP(tbl_Sales[[#This Row],[Product_ID]],tbl_Products[],3,0)</f>
        <v>Toys</v>
      </c>
      <c r="I2378">
        <v>4</v>
      </c>
      <c r="J2378" s="10">
        <f>VLOOKUP(tbl_Sales[[#This Row],[Product_ID]],tbl_Products[],4,0)</f>
        <v>35.82</v>
      </c>
      <c r="K2378" s="6">
        <v>5.0999999999999996</v>
      </c>
      <c r="L2378" s="6">
        <f>tbl_Sales[[#This Row],[Price_per_Unit]]*tbl_Sales[[#This Row],[Quantity]]</f>
        <v>20.399999999999999</v>
      </c>
      <c r="M2378" s="6">
        <f>tbl_Sales[[#This Row],[Cost_per_Unit]]*tbl_Sales[[#This Row],[Quantity]]</f>
        <v>143.28</v>
      </c>
      <c r="N2378" s="6">
        <f>tbl_Sales[[#This Row],[Sales]]-tbl_Sales[[#This Row],[Total_Cost]]</f>
        <v>-122.88</v>
      </c>
    </row>
    <row r="2379" spans="1:14">
      <c r="A2379" t="s">
        <v>2383</v>
      </c>
      <c r="B2379" s="4">
        <v>44938</v>
      </c>
      <c r="C2379" t="s">
        <v>7893</v>
      </c>
      <c r="D2379" t="str">
        <f>VLOOKUP(Sales_Data!$C2379,tbl_Customers[],2,FALSE)</f>
        <v>Customer_1169</v>
      </c>
      <c r="E2379" t="str">
        <f>VLOOKUP(tbl_Sales[[#This Row],[Customer_ID]],tbl_Customers[],5,0)</f>
        <v>South</v>
      </c>
      <c r="F2379" t="s">
        <v>8548</v>
      </c>
      <c r="G2379" t="str">
        <f>VLOOKUP(Sales_Data!$F2379,tbl_Products[],2,FALSE)</f>
        <v>Product_1</v>
      </c>
      <c r="H2379" t="str">
        <f>VLOOKUP(tbl_Sales[[#This Row],[Product_ID]],tbl_Products[],3,0)</f>
        <v>Apparel</v>
      </c>
      <c r="I2379">
        <v>6</v>
      </c>
      <c r="J2379" s="10">
        <f>VLOOKUP(tbl_Sales[[#This Row],[Product_ID]],tbl_Products[],4,0)</f>
        <v>21.45</v>
      </c>
      <c r="K2379" s="6">
        <v>79.650000000000006</v>
      </c>
      <c r="L2379" s="6">
        <f>tbl_Sales[[#This Row],[Price_per_Unit]]*tbl_Sales[[#This Row],[Quantity]]</f>
        <v>477.90000000000003</v>
      </c>
      <c r="M2379" s="6">
        <f>tbl_Sales[[#This Row],[Cost_per_Unit]]*tbl_Sales[[#This Row],[Quantity]]</f>
        <v>128.69999999999999</v>
      </c>
      <c r="N2379" s="6">
        <f>tbl_Sales[[#This Row],[Sales]]-tbl_Sales[[#This Row],[Total_Cost]]</f>
        <v>349.20000000000005</v>
      </c>
    </row>
    <row r="2380" spans="1:14">
      <c r="A2380" t="s">
        <v>2384</v>
      </c>
      <c r="B2380" s="4">
        <v>44973</v>
      </c>
      <c r="C2380" t="s">
        <v>8017</v>
      </c>
      <c r="D2380" t="str">
        <f>VLOOKUP(Sales_Data!$C2380,tbl_Customers[],2,FALSE)</f>
        <v>Customer_460</v>
      </c>
      <c r="E2380" t="str">
        <f>VLOOKUP(tbl_Sales[[#This Row],[Customer_ID]],tbl_Customers[],5,0)</f>
        <v>East</v>
      </c>
      <c r="F2380" t="s">
        <v>8553</v>
      </c>
      <c r="G2380" t="str">
        <f>VLOOKUP(Sales_Data!$F2380,tbl_Products[],2,FALSE)</f>
        <v>Product_50</v>
      </c>
      <c r="H2380" t="str">
        <f>VLOOKUP(tbl_Sales[[#This Row],[Product_ID]],tbl_Products[],3,0)</f>
        <v>Apparel</v>
      </c>
      <c r="I2380">
        <v>4</v>
      </c>
      <c r="J2380" s="10">
        <f>VLOOKUP(tbl_Sales[[#This Row],[Product_ID]],tbl_Products[],4,0)</f>
        <v>42.74</v>
      </c>
      <c r="K2380" s="6">
        <v>40.43</v>
      </c>
      <c r="L2380" s="6">
        <f>tbl_Sales[[#This Row],[Price_per_Unit]]*tbl_Sales[[#This Row],[Quantity]]</f>
        <v>161.72</v>
      </c>
      <c r="M2380" s="6">
        <f>tbl_Sales[[#This Row],[Cost_per_Unit]]*tbl_Sales[[#This Row],[Quantity]]</f>
        <v>170.96</v>
      </c>
      <c r="N2380" s="6">
        <f>tbl_Sales[[#This Row],[Sales]]-tbl_Sales[[#This Row],[Total_Cost]]</f>
        <v>-9.2400000000000091</v>
      </c>
    </row>
    <row r="2381" spans="1:14">
      <c r="A2381" t="s">
        <v>2385</v>
      </c>
      <c r="B2381" s="4">
        <v>45128</v>
      </c>
      <c r="C2381" t="s">
        <v>8220</v>
      </c>
      <c r="D2381" t="str">
        <f>VLOOKUP(Sales_Data!$C2381,tbl_Customers[],2,FALSE)</f>
        <v>Customer_43</v>
      </c>
      <c r="E2381" t="str">
        <f>VLOOKUP(tbl_Sales[[#This Row],[Customer_ID]],tbl_Customers[],5,0)</f>
        <v>North</v>
      </c>
      <c r="F2381" t="s">
        <v>8496</v>
      </c>
      <c r="G2381" t="str">
        <f>VLOOKUP(Sales_Data!$F2381,tbl_Products[],2,FALSE)</f>
        <v>Product_3</v>
      </c>
      <c r="H2381" t="str">
        <f>VLOOKUP(tbl_Sales[[#This Row],[Product_ID]],tbl_Products[],3,0)</f>
        <v>Health</v>
      </c>
      <c r="I2381">
        <v>8</v>
      </c>
      <c r="J2381" s="10">
        <f>VLOOKUP(tbl_Sales[[#This Row],[Product_ID]],tbl_Products[],4,0)</f>
        <v>28.91</v>
      </c>
      <c r="K2381" s="6">
        <v>69.069999999999993</v>
      </c>
      <c r="L2381" s="6">
        <f>tbl_Sales[[#This Row],[Price_per_Unit]]*tbl_Sales[[#This Row],[Quantity]]</f>
        <v>552.55999999999995</v>
      </c>
      <c r="M2381" s="6">
        <f>tbl_Sales[[#This Row],[Cost_per_Unit]]*tbl_Sales[[#This Row],[Quantity]]</f>
        <v>231.28</v>
      </c>
      <c r="N2381" s="6">
        <f>tbl_Sales[[#This Row],[Sales]]-tbl_Sales[[#This Row],[Total_Cost]]</f>
        <v>321.27999999999997</v>
      </c>
    </row>
    <row r="2382" spans="1:14">
      <c r="A2382" t="s">
        <v>2386</v>
      </c>
      <c r="B2382" s="4">
        <v>45185</v>
      </c>
      <c r="C2382" t="s">
        <v>8221</v>
      </c>
      <c r="D2382" t="str">
        <f>VLOOKUP(Sales_Data!$C2382,tbl_Customers[],2,FALSE)</f>
        <v>Customer_48</v>
      </c>
      <c r="E2382" t="str">
        <f>VLOOKUP(tbl_Sales[[#This Row],[Customer_ID]],tbl_Customers[],5,0)</f>
        <v>West</v>
      </c>
      <c r="F2382" t="s">
        <v>8514</v>
      </c>
      <c r="G2382" t="str">
        <f>VLOOKUP(Sales_Data!$F2382,tbl_Products[],2,FALSE)</f>
        <v>Product_2</v>
      </c>
      <c r="H2382" t="str">
        <f>VLOOKUP(tbl_Sales[[#This Row],[Product_ID]],tbl_Products[],3,0)</f>
        <v>Health</v>
      </c>
      <c r="I2382">
        <v>5</v>
      </c>
      <c r="J2382" s="10">
        <f>VLOOKUP(tbl_Sales[[#This Row],[Product_ID]],tbl_Products[],4,0)</f>
        <v>12.41</v>
      </c>
      <c r="K2382" s="6">
        <v>94.43</v>
      </c>
      <c r="L2382" s="6">
        <f>tbl_Sales[[#This Row],[Price_per_Unit]]*tbl_Sales[[#This Row],[Quantity]]</f>
        <v>472.15000000000003</v>
      </c>
      <c r="M2382" s="6">
        <f>tbl_Sales[[#This Row],[Cost_per_Unit]]*tbl_Sales[[#This Row],[Quantity]]</f>
        <v>62.05</v>
      </c>
      <c r="N2382" s="6">
        <f>tbl_Sales[[#This Row],[Sales]]-tbl_Sales[[#This Row],[Total_Cost]]</f>
        <v>410.1</v>
      </c>
    </row>
    <row r="2383" spans="1:14">
      <c r="A2383" t="s">
        <v>2387</v>
      </c>
      <c r="B2383" s="4">
        <v>45161</v>
      </c>
      <c r="C2383" t="s">
        <v>7884</v>
      </c>
      <c r="D2383" t="str">
        <f>VLOOKUP(Sales_Data!$C2383,tbl_Customers[],2,FALSE)</f>
        <v>Customer_1144</v>
      </c>
      <c r="E2383" t="str">
        <f>VLOOKUP(tbl_Sales[[#This Row],[Customer_ID]],tbl_Customers[],5,0)</f>
        <v>South</v>
      </c>
      <c r="F2383" t="s">
        <v>8520</v>
      </c>
      <c r="G2383" t="str">
        <f>VLOOKUP(Sales_Data!$F2383,tbl_Products[],2,FALSE)</f>
        <v>Product_29</v>
      </c>
      <c r="H2383" t="str">
        <f>VLOOKUP(tbl_Sales[[#This Row],[Product_ID]],tbl_Products[],3,0)</f>
        <v>Home Goods</v>
      </c>
      <c r="I2383">
        <v>5</v>
      </c>
      <c r="J2383" s="10">
        <f>VLOOKUP(tbl_Sales[[#This Row],[Product_ID]],tbl_Products[],4,0)</f>
        <v>9.64</v>
      </c>
      <c r="K2383" s="6">
        <v>60.86</v>
      </c>
      <c r="L2383" s="6">
        <f>tbl_Sales[[#This Row],[Price_per_Unit]]*tbl_Sales[[#This Row],[Quantity]]</f>
        <v>304.3</v>
      </c>
      <c r="M2383" s="6">
        <f>tbl_Sales[[#This Row],[Cost_per_Unit]]*tbl_Sales[[#This Row],[Quantity]]</f>
        <v>48.2</v>
      </c>
      <c r="N2383" s="6">
        <f>tbl_Sales[[#This Row],[Sales]]-tbl_Sales[[#This Row],[Total_Cost]]</f>
        <v>256.10000000000002</v>
      </c>
    </row>
    <row r="2384" spans="1:14">
      <c r="A2384" t="s">
        <v>2388</v>
      </c>
      <c r="B2384" s="4">
        <v>45050</v>
      </c>
      <c r="C2384" t="s">
        <v>7732</v>
      </c>
      <c r="D2384" t="str">
        <f>VLOOKUP(Sales_Data!$C2384,tbl_Customers[],2,FALSE)</f>
        <v>Customer_1326</v>
      </c>
      <c r="E2384" t="str">
        <f>VLOOKUP(tbl_Sales[[#This Row],[Customer_ID]],tbl_Customers[],5,0)</f>
        <v>South</v>
      </c>
      <c r="F2384" t="s">
        <v>8556</v>
      </c>
      <c r="G2384" t="str">
        <f>VLOOKUP(Sales_Data!$F2384,tbl_Products[],2,FALSE)</f>
        <v>Product_42</v>
      </c>
      <c r="H2384" t="str">
        <f>VLOOKUP(tbl_Sales[[#This Row],[Product_ID]],tbl_Products[],3,0)</f>
        <v>Electronics</v>
      </c>
      <c r="I2384">
        <v>2</v>
      </c>
      <c r="J2384" s="10">
        <f>VLOOKUP(tbl_Sales[[#This Row],[Product_ID]],tbl_Products[],4,0)</f>
        <v>28.03</v>
      </c>
      <c r="K2384" s="6">
        <v>36.61</v>
      </c>
      <c r="L2384" s="6">
        <f>tbl_Sales[[#This Row],[Price_per_Unit]]*tbl_Sales[[#This Row],[Quantity]]</f>
        <v>73.22</v>
      </c>
      <c r="M2384" s="6">
        <f>tbl_Sales[[#This Row],[Cost_per_Unit]]*tbl_Sales[[#This Row],[Quantity]]</f>
        <v>56.06</v>
      </c>
      <c r="N2384" s="6">
        <f>tbl_Sales[[#This Row],[Sales]]-tbl_Sales[[#This Row],[Total_Cost]]</f>
        <v>17.159999999999997</v>
      </c>
    </row>
    <row r="2385" spans="1:14">
      <c r="A2385" t="s">
        <v>2389</v>
      </c>
      <c r="B2385" s="4">
        <v>45037</v>
      </c>
      <c r="C2385" t="s">
        <v>7062</v>
      </c>
      <c r="D2385" t="str">
        <f>VLOOKUP(Sales_Data!$C2385,tbl_Customers[],2,FALSE)</f>
        <v>Customer_1254</v>
      </c>
      <c r="E2385" t="str">
        <f>VLOOKUP(tbl_Sales[[#This Row],[Customer_ID]],tbl_Customers[],5,0)</f>
        <v>East</v>
      </c>
      <c r="F2385" t="s">
        <v>8554</v>
      </c>
      <c r="G2385" t="str">
        <f>VLOOKUP(Sales_Data!$F2385,tbl_Products[],2,FALSE)</f>
        <v>Product_55</v>
      </c>
      <c r="H2385" t="str">
        <f>VLOOKUP(tbl_Sales[[#This Row],[Product_ID]],tbl_Products[],3,0)</f>
        <v>Apparel</v>
      </c>
      <c r="I2385">
        <v>6</v>
      </c>
      <c r="J2385" s="10">
        <f>VLOOKUP(tbl_Sales[[#This Row],[Product_ID]],tbl_Products[],4,0)</f>
        <v>36.08</v>
      </c>
      <c r="K2385" s="6">
        <v>19.510000000000002</v>
      </c>
      <c r="L2385" s="6">
        <f>tbl_Sales[[#This Row],[Price_per_Unit]]*tbl_Sales[[#This Row],[Quantity]]</f>
        <v>117.06</v>
      </c>
      <c r="M2385" s="6">
        <f>tbl_Sales[[#This Row],[Cost_per_Unit]]*tbl_Sales[[#This Row],[Quantity]]</f>
        <v>216.48</v>
      </c>
      <c r="N2385" s="6">
        <f>tbl_Sales[[#This Row],[Sales]]-tbl_Sales[[#This Row],[Total_Cost]]</f>
        <v>-99.419999999999987</v>
      </c>
    </row>
    <row r="2386" spans="1:14">
      <c r="A2386" t="s">
        <v>2390</v>
      </c>
      <c r="B2386" s="4">
        <v>45225</v>
      </c>
      <c r="C2386" t="s">
        <v>7268</v>
      </c>
      <c r="D2386" t="str">
        <f>VLOOKUP(Sales_Data!$C2386,tbl_Customers[],2,FALSE)</f>
        <v>Customer_1284</v>
      </c>
      <c r="E2386" t="str">
        <f>VLOOKUP(tbl_Sales[[#This Row],[Customer_ID]],tbl_Customers[],5,0)</f>
        <v>East</v>
      </c>
      <c r="F2386" t="s">
        <v>8542</v>
      </c>
      <c r="G2386" t="str">
        <f>VLOOKUP(Sales_Data!$F2386,tbl_Products[],2,FALSE)</f>
        <v>Product_20</v>
      </c>
      <c r="H2386" t="str">
        <f>VLOOKUP(tbl_Sales[[#This Row],[Product_ID]],tbl_Products[],3,0)</f>
        <v>Electronics</v>
      </c>
      <c r="I2386">
        <v>3</v>
      </c>
      <c r="J2386" s="10">
        <f>VLOOKUP(tbl_Sales[[#This Row],[Product_ID]],tbl_Products[],4,0)</f>
        <v>19.98</v>
      </c>
      <c r="K2386" s="6">
        <v>56.6</v>
      </c>
      <c r="L2386" s="6">
        <f>tbl_Sales[[#This Row],[Price_per_Unit]]*tbl_Sales[[#This Row],[Quantity]]</f>
        <v>169.8</v>
      </c>
      <c r="M2386" s="6">
        <f>tbl_Sales[[#This Row],[Cost_per_Unit]]*tbl_Sales[[#This Row],[Quantity]]</f>
        <v>59.94</v>
      </c>
      <c r="N2386" s="6">
        <f>tbl_Sales[[#This Row],[Sales]]-tbl_Sales[[#This Row],[Total_Cost]]</f>
        <v>109.86000000000001</v>
      </c>
    </row>
    <row r="2387" spans="1:14">
      <c r="A2387" t="s">
        <v>2391</v>
      </c>
      <c r="B2387" s="4">
        <v>45107</v>
      </c>
      <c r="C2387" t="s">
        <v>8222</v>
      </c>
      <c r="D2387" t="str">
        <f>VLOOKUP(Sales_Data!$C2387,tbl_Customers[],2,FALSE)</f>
        <v>Customer_469</v>
      </c>
      <c r="E2387" t="str">
        <f>VLOOKUP(tbl_Sales[[#This Row],[Customer_ID]],tbl_Customers[],5,0)</f>
        <v>West</v>
      </c>
      <c r="F2387" t="s">
        <v>8533</v>
      </c>
      <c r="G2387" t="str">
        <f>VLOOKUP(Sales_Data!$F2387,tbl_Products[],2,FALSE)</f>
        <v>Product_34</v>
      </c>
      <c r="H2387" t="str">
        <f>VLOOKUP(tbl_Sales[[#This Row],[Product_ID]],tbl_Products[],3,0)</f>
        <v>Electronics</v>
      </c>
      <c r="I2387">
        <v>4</v>
      </c>
      <c r="J2387" s="10">
        <f>VLOOKUP(tbl_Sales[[#This Row],[Product_ID]],tbl_Products[],4,0)</f>
        <v>21.9</v>
      </c>
      <c r="K2387" s="6">
        <v>42.13</v>
      </c>
      <c r="L2387" s="6">
        <f>tbl_Sales[[#This Row],[Price_per_Unit]]*tbl_Sales[[#This Row],[Quantity]]</f>
        <v>168.52</v>
      </c>
      <c r="M2387" s="6">
        <f>tbl_Sales[[#This Row],[Cost_per_Unit]]*tbl_Sales[[#This Row],[Quantity]]</f>
        <v>87.6</v>
      </c>
      <c r="N2387" s="6">
        <f>tbl_Sales[[#This Row],[Sales]]-tbl_Sales[[#This Row],[Total_Cost]]</f>
        <v>80.920000000000016</v>
      </c>
    </row>
    <row r="2388" spans="1:14">
      <c r="A2388" t="s">
        <v>2392</v>
      </c>
      <c r="B2388" s="4">
        <v>44951</v>
      </c>
      <c r="C2388" t="s">
        <v>7480</v>
      </c>
      <c r="D2388" t="str">
        <f>VLOOKUP(Sales_Data!$C2388,tbl_Customers[],2,FALSE)</f>
        <v>Customer_183</v>
      </c>
      <c r="E2388" t="str">
        <f>VLOOKUP(tbl_Sales[[#This Row],[Customer_ID]],tbl_Customers[],5,0)</f>
        <v>North</v>
      </c>
      <c r="F2388" t="s">
        <v>8520</v>
      </c>
      <c r="G2388" t="str">
        <f>VLOOKUP(Sales_Data!$F2388,tbl_Products[],2,FALSE)</f>
        <v>Product_29</v>
      </c>
      <c r="H2388" t="str">
        <f>VLOOKUP(tbl_Sales[[#This Row],[Product_ID]],tbl_Products[],3,0)</f>
        <v>Home Goods</v>
      </c>
      <c r="I2388">
        <v>7</v>
      </c>
      <c r="J2388" s="10">
        <f>VLOOKUP(tbl_Sales[[#This Row],[Product_ID]],tbl_Products[],4,0)</f>
        <v>9.64</v>
      </c>
      <c r="K2388" s="6">
        <v>94.13</v>
      </c>
      <c r="L2388" s="6">
        <f>tbl_Sales[[#This Row],[Price_per_Unit]]*tbl_Sales[[#This Row],[Quantity]]</f>
        <v>658.91</v>
      </c>
      <c r="M2388" s="6">
        <f>tbl_Sales[[#This Row],[Cost_per_Unit]]*tbl_Sales[[#This Row],[Quantity]]</f>
        <v>67.48</v>
      </c>
      <c r="N2388" s="6">
        <f>tbl_Sales[[#This Row],[Sales]]-tbl_Sales[[#This Row],[Total_Cost]]</f>
        <v>591.42999999999995</v>
      </c>
    </row>
    <row r="2389" spans="1:14">
      <c r="A2389" t="s">
        <v>2393</v>
      </c>
      <c r="B2389" s="4">
        <v>44952</v>
      </c>
      <c r="C2389" t="s">
        <v>7247</v>
      </c>
      <c r="D2389" t="str">
        <f>VLOOKUP(Sales_Data!$C2389,tbl_Customers[],2,FALSE)</f>
        <v>Customer_948</v>
      </c>
      <c r="E2389" t="str">
        <f>VLOOKUP(tbl_Sales[[#This Row],[Customer_ID]],tbl_Customers[],5,0)</f>
        <v>East</v>
      </c>
      <c r="F2389" t="s">
        <v>8537</v>
      </c>
      <c r="G2389" t="str">
        <f>VLOOKUP(Sales_Data!$F2389,tbl_Products[],2,FALSE)</f>
        <v>Product_75</v>
      </c>
      <c r="H2389" t="str">
        <f>VLOOKUP(tbl_Sales[[#This Row],[Product_ID]],tbl_Products[],3,0)</f>
        <v>Electronics</v>
      </c>
      <c r="I2389">
        <v>5</v>
      </c>
      <c r="J2389" s="10">
        <f>VLOOKUP(tbl_Sales[[#This Row],[Product_ID]],tbl_Products[],4,0)</f>
        <v>2.25</v>
      </c>
      <c r="K2389" s="6">
        <v>64.75</v>
      </c>
      <c r="L2389" s="6">
        <f>tbl_Sales[[#This Row],[Price_per_Unit]]*tbl_Sales[[#This Row],[Quantity]]</f>
        <v>323.75</v>
      </c>
      <c r="M2389" s="6">
        <f>tbl_Sales[[#This Row],[Cost_per_Unit]]*tbl_Sales[[#This Row],[Quantity]]</f>
        <v>11.25</v>
      </c>
      <c r="N2389" s="6">
        <f>tbl_Sales[[#This Row],[Sales]]-tbl_Sales[[#This Row],[Total_Cost]]</f>
        <v>312.5</v>
      </c>
    </row>
    <row r="2390" spans="1:14">
      <c r="A2390" t="s">
        <v>2394</v>
      </c>
      <c r="B2390" s="4">
        <v>45071</v>
      </c>
      <c r="C2390" t="s">
        <v>8217</v>
      </c>
      <c r="D2390" t="str">
        <f>VLOOKUP(Sales_Data!$C2390,tbl_Customers[],2,FALSE)</f>
        <v>Customer_407</v>
      </c>
      <c r="E2390" t="str">
        <f>VLOOKUP(tbl_Sales[[#This Row],[Customer_ID]],tbl_Customers[],5,0)</f>
        <v>South</v>
      </c>
      <c r="F2390" t="s">
        <v>8556</v>
      </c>
      <c r="G2390" t="str">
        <f>VLOOKUP(Sales_Data!$F2390,tbl_Products[],2,FALSE)</f>
        <v>Product_42</v>
      </c>
      <c r="H2390" t="str">
        <f>VLOOKUP(tbl_Sales[[#This Row],[Product_ID]],tbl_Products[],3,0)</f>
        <v>Electronics</v>
      </c>
      <c r="I2390">
        <v>7</v>
      </c>
      <c r="J2390" s="10">
        <f>VLOOKUP(tbl_Sales[[#This Row],[Product_ID]],tbl_Products[],4,0)</f>
        <v>28.03</v>
      </c>
      <c r="K2390" s="6">
        <v>8.32</v>
      </c>
      <c r="L2390" s="6">
        <f>tbl_Sales[[#This Row],[Price_per_Unit]]*tbl_Sales[[#This Row],[Quantity]]</f>
        <v>58.24</v>
      </c>
      <c r="M2390" s="6">
        <f>tbl_Sales[[#This Row],[Cost_per_Unit]]*tbl_Sales[[#This Row],[Quantity]]</f>
        <v>196.21</v>
      </c>
      <c r="N2390" s="6">
        <f>tbl_Sales[[#This Row],[Sales]]-tbl_Sales[[#This Row],[Total_Cost]]</f>
        <v>-137.97</v>
      </c>
    </row>
    <row r="2391" spans="1:14">
      <c r="A2391" t="s">
        <v>2395</v>
      </c>
      <c r="B2391" s="4">
        <v>45180</v>
      </c>
      <c r="C2391" t="s">
        <v>8223</v>
      </c>
      <c r="D2391" t="str">
        <f>VLOOKUP(Sales_Data!$C2391,tbl_Customers[],2,FALSE)</f>
        <v>Customer_537</v>
      </c>
      <c r="E2391" t="str">
        <f>VLOOKUP(tbl_Sales[[#This Row],[Customer_ID]],tbl_Customers[],5,0)</f>
        <v>West</v>
      </c>
      <c r="F2391" t="s">
        <v>8567</v>
      </c>
      <c r="G2391" t="str">
        <f>VLOOKUP(Sales_Data!$F2391,tbl_Products[],2,FALSE)</f>
        <v>Product_69</v>
      </c>
      <c r="H2391" t="str">
        <f>VLOOKUP(tbl_Sales[[#This Row],[Product_ID]],tbl_Products[],3,0)</f>
        <v>Home Goods</v>
      </c>
      <c r="I2391">
        <v>1</v>
      </c>
      <c r="J2391" s="10">
        <f>VLOOKUP(tbl_Sales[[#This Row],[Product_ID]],tbl_Products[],4,0)</f>
        <v>8.86</v>
      </c>
      <c r="K2391" s="6">
        <v>28.02</v>
      </c>
      <c r="L2391" s="6">
        <f>tbl_Sales[[#This Row],[Price_per_Unit]]*tbl_Sales[[#This Row],[Quantity]]</f>
        <v>28.02</v>
      </c>
      <c r="M2391" s="6">
        <f>tbl_Sales[[#This Row],[Cost_per_Unit]]*tbl_Sales[[#This Row],[Quantity]]</f>
        <v>8.86</v>
      </c>
      <c r="N2391" s="6">
        <f>tbl_Sales[[#This Row],[Sales]]-tbl_Sales[[#This Row],[Total_Cost]]</f>
        <v>19.16</v>
      </c>
    </row>
    <row r="2392" spans="1:14">
      <c r="A2392" t="s">
        <v>2396</v>
      </c>
      <c r="B2392" s="4">
        <v>45232</v>
      </c>
      <c r="C2392" t="s">
        <v>7767</v>
      </c>
      <c r="D2392" t="str">
        <f>VLOOKUP(Sales_Data!$C2392,tbl_Customers[],2,FALSE)</f>
        <v>Customer_1437</v>
      </c>
      <c r="E2392" t="str">
        <f>VLOOKUP(tbl_Sales[[#This Row],[Customer_ID]],tbl_Customers[],5,0)</f>
        <v>East</v>
      </c>
      <c r="F2392" t="s">
        <v>8513</v>
      </c>
      <c r="G2392" t="str">
        <f>VLOOKUP(Sales_Data!$F2392,tbl_Products[],2,FALSE)</f>
        <v>Product_59</v>
      </c>
      <c r="H2392" t="str">
        <f>VLOOKUP(tbl_Sales[[#This Row],[Product_ID]],tbl_Products[],3,0)</f>
        <v>Home Goods</v>
      </c>
      <c r="I2392">
        <v>5</v>
      </c>
      <c r="J2392" s="10">
        <f>VLOOKUP(tbl_Sales[[#This Row],[Product_ID]],tbl_Products[],4,0)</f>
        <v>40.85</v>
      </c>
      <c r="K2392" s="6">
        <v>36.39</v>
      </c>
      <c r="L2392" s="6">
        <f>tbl_Sales[[#This Row],[Price_per_Unit]]*tbl_Sales[[#This Row],[Quantity]]</f>
        <v>181.95</v>
      </c>
      <c r="M2392" s="6">
        <f>tbl_Sales[[#This Row],[Cost_per_Unit]]*tbl_Sales[[#This Row],[Quantity]]</f>
        <v>204.25</v>
      </c>
      <c r="N2392" s="6">
        <f>tbl_Sales[[#This Row],[Sales]]-tbl_Sales[[#This Row],[Total_Cost]]</f>
        <v>-22.300000000000011</v>
      </c>
    </row>
    <row r="2393" spans="1:14">
      <c r="A2393" t="s">
        <v>2397</v>
      </c>
      <c r="B2393" s="4">
        <v>45261</v>
      </c>
      <c r="C2393" t="s">
        <v>8106</v>
      </c>
      <c r="D2393" t="str">
        <f>VLOOKUP(Sales_Data!$C2393,tbl_Customers[],2,FALSE)</f>
        <v>Customer_346</v>
      </c>
      <c r="E2393" t="str">
        <f>VLOOKUP(tbl_Sales[[#This Row],[Customer_ID]],tbl_Customers[],5,0)</f>
        <v>South</v>
      </c>
      <c r="F2393" t="s">
        <v>8550</v>
      </c>
      <c r="G2393" t="str">
        <f>VLOOKUP(Sales_Data!$F2393,tbl_Products[],2,FALSE)</f>
        <v>Product_26</v>
      </c>
      <c r="H2393" t="str">
        <f>VLOOKUP(tbl_Sales[[#This Row],[Product_ID]],tbl_Products[],3,0)</f>
        <v>Health</v>
      </c>
      <c r="I2393">
        <v>5</v>
      </c>
      <c r="J2393" s="10">
        <f>VLOOKUP(tbl_Sales[[#This Row],[Product_ID]],tbl_Products[],4,0)</f>
        <v>31.77</v>
      </c>
      <c r="K2393" s="6">
        <v>93.57</v>
      </c>
      <c r="L2393" s="6">
        <f>tbl_Sales[[#This Row],[Price_per_Unit]]*tbl_Sales[[#This Row],[Quantity]]</f>
        <v>467.84999999999997</v>
      </c>
      <c r="M2393" s="6">
        <f>tbl_Sales[[#This Row],[Cost_per_Unit]]*tbl_Sales[[#This Row],[Quantity]]</f>
        <v>158.85</v>
      </c>
      <c r="N2393" s="6">
        <f>tbl_Sales[[#This Row],[Sales]]-tbl_Sales[[#This Row],[Total_Cost]]</f>
        <v>309</v>
      </c>
    </row>
    <row r="2394" spans="1:14">
      <c r="A2394" t="s">
        <v>2398</v>
      </c>
      <c r="B2394" s="4">
        <v>45271</v>
      </c>
      <c r="C2394" t="s">
        <v>8224</v>
      </c>
      <c r="D2394" t="str">
        <f>VLOOKUP(Sales_Data!$C2394,tbl_Customers[],2,FALSE)</f>
        <v>Customer_102</v>
      </c>
      <c r="E2394" t="str">
        <f>VLOOKUP(tbl_Sales[[#This Row],[Customer_ID]],tbl_Customers[],5,0)</f>
        <v>West</v>
      </c>
      <c r="F2394" t="s">
        <v>8524</v>
      </c>
      <c r="G2394" t="str">
        <f>VLOOKUP(Sales_Data!$F2394,tbl_Products[],2,FALSE)</f>
        <v>Product_74</v>
      </c>
      <c r="H2394" t="str">
        <f>VLOOKUP(tbl_Sales[[#This Row],[Product_ID]],tbl_Products[],3,0)</f>
        <v>Home Goods</v>
      </c>
      <c r="I2394">
        <v>5</v>
      </c>
      <c r="J2394" s="10">
        <f>VLOOKUP(tbl_Sales[[#This Row],[Product_ID]],tbl_Products[],4,0)</f>
        <v>13.9</v>
      </c>
      <c r="K2394" s="6">
        <v>11.94</v>
      </c>
      <c r="L2394" s="6">
        <f>tbl_Sales[[#This Row],[Price_per_Unit]]*tbl_Sales[[#This Row],[Quantity]]</f>
        <v>59.699999999999996</v>
      </c>
      <c r="M2394" s="6">
        <f>tbl_Sales[[#This Row],[Cost_per_Unit]]*tbl_Sales[[#This Row],[Quantity]]</f>
        <v>69.5</v>
      </c>
      <c r="N2394" s="6">
        <f>tbl_Sales[[#This Row],[Sales]]-tbl_Sales[[#This Row],[Total_Cost]]</f>
        <v>-9.8000000000000043</v>
      </c>
    </row>
    <row r="2395" spans="1:14">
      <c r="A2395" t="s">
        <v>2399</v>
      </c>
      <c r="B2395" s="4">
        <v>45167</v>
      </c>
      <c r="C2395" t="s">
        <v>8225</v>
      </c>
      <c r="D2395" t="str">
        <f>VLOOKUP(Sales_Data!$C2395,tbl_Customers[],2,FALSE)</f>
        <v>Customer_822</v>
      </c>
      <c r="E2395" t="str">
        <f>VLOOKUP(tbl_Sales[[#This Row],[Customer_ID]],tbl_Customers[],5,0)</f>
        <v>West</v>
      </c>
      <c r="F2395" t="s">
        <v>8515</v>
      </c>
      <c r="G2395" t="str">
        <f>VLOOKUP(Sales_Data!$F2395,tbl_Products[],2,FALSE)</f>
        <v>Product_46</v>
      </c>
      <c r="H2395" t="str">
        <f>VLOOKUP(tbl_Sales[[#This Row],[Product_ID]],tbl_Products[],3,0)</f>
        <v>Health</v>
      </c>
      <c r="I2395">
        <v>3</v>
      </c>
      <c r="J2395" s="10">
        <f>VLOOKUP(tbl_Sales[[#This Row],[Product_ID]],tbl_Products[],4,0)</f>
        <v>19.34</v>
      </c>
      <c r="K2395" s="6">
        <v>75.650000000000006</v>
      </c>
      <c r="L2395" s="6">
        <f>tbl_Sales[[#This Row],[Price_per_Unit]]*tbl_Sales[[#This Row],[Quantity]]</f>
        <v>226.95000000000002</v>
      </c>
      <c r="M2395" s="6">
        <f>tbl_Sales[[#This Row],[Cost_per_Unit]]*tbl_Sales[[#This Row],[Quantity]]</f>
        <v>58.019999999999996</v>
      </c>
      <c r="N2395" s="6">
        <f>tbl_Sales[[#This Row],[Sales]]-tbl_Sales[[#This Row],[Total_Cost]]</f>
        <v>168.93</v>
      </c>
    </row>
    <row r="2396" spans="1:14">
      <c r="A2396" t="s">
        <v>2400</v>
      </c>
      <c r="B2396" s="4">
        <v>45073</v>
      </c>
      <c r="C2396" t="s">
        <v>8226</v>
      </c>
      <c r="D2396" t="str">
        <f>VLOOKUP(Sales_Data!$C2396,tbl_Customers[],2,FALSE)</f>
        <v>Customer_1266</v>
      </c>
      <c r="E2396" t="str">
        <f>VLOOKUP(tbl_Sales[[#This Row],[Customer_ID]],tbl_Customers[],5,0)</f>
        <v>South</v>
      </c>
      <c r="F2396" t="s">
        <v>8524</v>
      </c>
      <c r="G2396" t="str">
        <f>VLOOKUP(Sales_Data!$F2396,tbl_Products[],2,FALSE)</f>
        <v>Product_74</v>
      </c>
      <c r="H2396" t="str">
        <f>VLOOKUP(tbl_Sales[[#This Row],[Product_ID]],tbl_Products[],3,0)</f>
        <v>Home Goods</v>
      </c>
      <c r="I2396">
        <v>2</v>
      </c>
      <c r="J2396" s="10">
        <f>VLOOKUP(tbl_Sales[[#This Row],[Product_ID]],tbl_Products[],4,0)</f>
        <v>13.9</v>
      </c>
      <c r="K2396" s="6">
        <v>79.739999999999995</v>
      </c>
      <c r="L2396" s="6">
        <f>tbl_Sales[[#This Row],[Price_per_Unit]]*tbl_Sales[[#This Row],[Quantity]]</f>
        <v>159.47999999999999</v>
      </c>
      <c r="M2396" s="6">
        <f>tbl_Sales[[#This Row],[Cost_per_Unit]]*tbl_Sales[[#This Row],[Quantity]]</f>
        <v>27.8</v>
      </c>
      <c r="N2396" s="6">
        <f>tbl_Sales[[#This Row],[Sales]]-tbl_Sales[[#This Row],[Total_Cost]]</f>
        <v>131.67999999999998</v>
      </c>
    </row>
    <row r="2397" spans="1:14">
      <c r="A2397" t="s">
        <v>2401</v>
      </c>
      <c r="B2397" s="4">
        <v>45201</v>
      </c>
      <c r="C2397" t="s">
        <v>8227</v>
      </c>
      <c r="D2397" t="str">
        <f>VLOOKUP(Sales_Data!$C2397,tbl_Customers[],2,FALSE)</f>
        <v>Customer_879</v>
      </c>
      <c r="E2397" t="str">
        <f>VLOOKUP(tbl_Sales[[#This Row],[Customer_ID]],tbl_Customers[],5,0)</f>
        <v>South</v>
      </c>
      <c r="F2397" t="s">
        <v>8542</v>
      </c>
      <c r="G2397" t="str">
        <f>VLOOKUP(Sales_Data!$F2397,tbl_Products[],2,FALSE)</f>
        <v>Product_20</v>
      </c>
      <c r="H2397" t="str">
        <f>VLOOKUP(tbl_Sales[[#This Row],[Product_ID]],tbl_Products[],3,0)</f>
        <v>Electronics</v>
      </c>
      <c r="I2397">
        <v>1</v>
      </c>
      <c r="J2397" s="10">
        <f>VLOOKUP(tbl_Sales[[#This Row],[Product_ID]],tbl_Products[],4,0)</f>
        <v>19.98</v>
      </c>
      <c r="K2397" s="6">
        <v>30.19</v>
      </c>
      <c r="L2397" s="6">
        <f>tbl_Sales[[#This Row],[Price_per_Unit]]*tbl_Sales[[#This Row],[Quantity]]</f>
        <v>30.19</v>
      </c>
      <c r="M2397" s="6">
        <f>tbl_Sales[[#This Row],[Cost_per_Unit]]*tbl_Sales[[#This Row],[Quantity]]</f>
        <v>19.98</v>
      </c>
      <c r="N2397" s="6">
        <f>tbl_Sales[[#This Row],[Sales]]-tbl_Sales[[#This Row],[Total_Cost]]</f>
        <v>10.210000000000001</v>
      </c>
    </row>
    <row r="2398" spans="1:14">
      <c r="A2398" t="s">
        <v>2402</v>
      </c>
      <c r="B2398" s="4">
        <v>44931</v>
      </c>
      <c r="C2398" t="s">
        <v>7107</v>
      </c>
      <c r="D2398" t="str">
        <f>VLOOKUP(Sales_Data!$C2398,tbl_Customers[],2,FALSE)</f>
        <v>Customer_1230</v>
      </c>
      <c r="E2398" t="str">
        <f>VLOOKUP(tbl_Sales[[#This Row],[Customer_ID]],tbl_Customers[],5,0)</f>
        <v>South</v>
      </c>
      <c r="F2398" t="s">
        <v>8528</v>
      </c>
      <c r="G2398" t="str">
        <f>VLOOKUP(Sales_Data!$F2398,tbl_Products[],2,FALSE)</f>
        <v>Product_25</v>
      </c>
      <c r="H2398" t="str">
        <f>VLOOKUP(tbl_Sales[[#This Row],[Product_ID]],tbl_Products[],3,0)</f>
        <v>Electronics</v>
      </c>
      <c r="I2398">
        <v>4</v>
      </c>
      <c r="J2398" s="10">
        <f>VLOOKUP(tbl_Sales[[#This Row],[Product_ID]],tbl_Products[],4,0)</f>
        <v>48.19</v>
      </c>
      <c r="K2398" s="6">
        <v>74.510000000000005</v>
      </c>
      <c r="L2398" s="6">
        <f>tbl_Sales[[#This Row],[Price_per_Unit]]*tbl_Sales[[#This Row],[Quantity]]</f>
        <v>298.04000000000002</v>
      </c>
      <c r="M2398" s="6">
        <f>tbl_Sales[[#This Row],[Cost_per_Unit]]*tbl_Sales[[#This Row],[Quantity]]</f>
        <v>192.76</v>
      </c>
      <c r="N2398" s="6">
        <f>tbl_Sales[[#This Row],[Sales]]-tbl_Sales[[#This Row],[Total_Cost]]</f>
        <v>105.28000000000003</v>
      </c>
    </row>
    <row r="2399" spans="1:14">
      <c r="A2399" t="s">
        <v>2403</v>
      </c>
      <c r="B2399" s="4">
        <v>44982</v>
      </c>
      <c r="C2399" t="s">
        <v>7958</v>
      </c>
      <c r="D2399" t="str">
        <f>VLOOKUP(Sales_Data!$C2399,tbl_Customers[],2,FALSE)</f>
        <v>Customer_533</v>
      </c>
      <c r="E2399" t="str">
        <f>VLOOKUP(tbl_Sales[[#This Row],[Customer_ID]],tbl_Customers[],5,0)</f>
        <v>North</v>
      </c>
      <c r="F2399" t="s">
        <v>8503</v>
      </c>
      <c r="G2399" t="str">
        <f>VLOOKUP(Sales_Data!$F2399,tbl_Products[],2,FALSE)</f>
        <v>Product_19</v>
      </c>
      <c r="H2399" t="str">
        <f>VLOOKUP(tbl_Sales[[#This Row],[Product_ID]],tbl_Products[],3,0)</f>
        <v>Apparel</v>
      </c>
      <c r="I2399">
        <v>2</v>
      </c>
      <c r="J2399" s="10">
        <f>VLOOKUP(tbl_Sales[[#This Row],[Product_ID]],tbl_Products[],4,0)</f>
        <v>41.78</v>
      </c>
      <c r="K2399" s="6">
        <v>11.24</v>
      </c>
      <c r="L2399" s="6">
        <f>tbl_Sales[[#This Row],[Price_per_Unit]]*tbl_Sales[[#This Row],[Quantity]]</f>
        <v>22.48</v>
      </c>
      <c r="M2399" s="6">
        <f>tbl_Sales[[#This Row],[Cost_per_Unit]]*tbl_Sales[[#This Row],[Quantity]]</f>
        <v>83.56</v>
      </c>
      <c r="N2399" s="6">
        <f>tbl_Sales[[#This Row],[Sales]]-tbl_Sales[[#This Row],[Total_Cost]]</f>
        <v>-61.08</v>
      </c>
    </row>
    <row r="2400" spans="1:14">
      <c r="A2400" t="s">
        <v>2404</v>
      </c>
      <c r="B2400" s="4">
        <v>45147</v>
      </c>
      <c r="C2400" t="s">
        <v>7263</v>
      </c>
      <c r="D2400" t="str">
        <f>VLOOKUP(Sales_Data!$C2400,tbl_Customers[],2,FALSE)</f>
        <v>Customer_306</v>
      </c>
      <c r="E2400" t="str">
        <f>VLOOKUP(tbl_Sales[[#This Row],[Customer_ID]],tbl_Customers[],5,0)</f>
        <v>West</v>
      </c>
      <c r="F2400" t="s">
        <v>8526</v>
      </c>
      <c r="G2400" t="str">
        <f>VLOOKUP(Sales_Data!$F2400,tbl_Products[],2,FALSE)</f>
        <v>Product_27</v>
      </c>
      <c r="H2400" t="str">
        <f>VLOOKUP(tbl_Sales[[#This Row],[Product_ID]],tbl_Products[],3,0)</f>
        <v>Home Goods</v>
      </c>
      <c r="I2400">
        <v>6</v>
      </c>
      <c r="J2400" s="10">
        <f>VLOOKUP(tbl_Sales[[#This Row],[Product_ID]],tbl_Products[],4,0)</f>
        <v>35.53</v>
      </c>
      <c r="K2400" s="6">
        <v>28.17</v>
      </c>
      <c r="L2400" s="6">
        <f>tbl_Sales[[#This Row],[Price_per_Unit]]*tbl_Sales[[#This Row],[Quantity]]</f>
        <v>169.02</v>
      </c>
      <c r="M2400" s="6">
        <f>tbl_Sales[[#This Row],[Cost_per_Unit]]*tbl_Sales[[#This Row],[Quantity]]</f>
        <v>213.18</v>
      </c>
      <c r="N2400" s="6">
        <f>tbl_Sales[[#This Row],[Sales]]-tbl_Sales[[#This Row],[Total_Cost]]</f>
        <v>-44.16</v>
      </c>
    </row>
    <row r="2401" spans="1:14">
      <c r="A2401" t="s">
        <v>2405</v>
      </c>
      <c r="B2401" s="4">
        <v>44995</v>
      </c>
      <c r="C2401" t="s">
        <v>7480</v>
      </c>
      <c r="D2401" t="str">
        <f>VLOOKUP(Sales_Data!$C2401,tbl_Customers[],2,FALSE)</f>
        <v>Customer_183</v>
      </c>
      <c r="E2401" t="str">
        <f>VLOOKUP(tbl_Sales[[#This Row],[Customer_ID]],tbl_Customers[],5,0)</f>
        <v>North</v>
      </c>
      <c r="F2401" t="s">
        <v>8536</v>
      </c>
      <c r="G2401" t="str">
        <f>VLOOKUP(Sales_Data!$F2401,tbl_Products[],2,FALSE)</f>
        <v>Product_40</v>
      </c>
      <c r="H2401" t="str">
        <f>VLOOKUP(tbl_Sales[[#This Row],[Product_ID]],tbl_Products[],3,0)</f>
        <v>Health</v>
      </c>
      <c r="I2401">
        <v>4</v>
      </c>
      <c r="J2401" s="10">
        <f>VLOOKUP(tbl_Sales[[#This Row],[Product_ID]],tbl_Products[],4,0)</f>
        <v>30.96</v>
      </c>
      <c r="K2401" s="6">
        <v>98.03</v>
      </c>
      <c r="L2401" s="6">
        <f>tbl_Sales[[#This Row],[Price_per_Unit]]*tbl_Sales[[#This Row],[Quantity]]</f>
        <v>392.12</v>
      </c>
      <c r="M2401" s="6">
        <f>tbl_Sales[[#This Row],[Cost_per_Unit]]*tbl_Sales[[#This Row],[Quantity]]</f>
        <v>123.84</v>
      </c>
      <c r="N2401" s="6">
        <f>tbl_Sales[[#This Row],[Sales]]-tbl_Sales[[#This Row],[Total_Cost]]</f>
        <v>268.27999999999997</v>
      </c>
    </row>
    <row r="2402" spans="1:14">
      <c r="A2402" t="s">
        <v>2406</v>
      </c>
      <c r="B2402" s="4">
        <v>45062</v>
      </c>
      <c r="C2402" t="s">
        <v>7931</v>
      </c>
      <c r="D2402" t="str">
        <f>VLOOKUP(Sales_Data!$C2402,tbl_Customers[],2,FALSE)</f>
        <v>Customer_754</v>
      </c>
      <c r="E2402" t="str">
        <f>VLOOKUP(tbl_Sales[[#This Row],[Customer_ID]],tbl_Customers[],5,0)</f>
        <v>South</v>
      </c>
      <c r="F2402" t="s">
        <v>8558</v>
      </c>
      <c r="G2402" t="str">
        <f>VLOOKUP(Sales_Data!$F2402,tbl_Products[],2,FALSE)</f>
        <v>Product_24</v>
      </c>
      <c r="H2402" t="str">
        <f>VLOOKUP(tbl_Sales[[#This Row],[Product_ID]],tbl_Products[],3,0)</f>
        <v>Apparel</v>
      </c>
      <c r="I2402">
        <v>1</v>
      </c>
      <c r="J2402" s="10">
        <f>VLOOKUP(tbl_Sales[[#This Row],[Product_ID]],tbl_Products[],4,0)</f>
        <v>47.62</v>
      </c>
      <c r="K2402" s="6">
        <v>52.76</v>
      </c>
      <c r="L2402" s="6">
        <f>tbl_Sales[[#This Row],[Price_per_Unit]]*tbl_Sales[[#This Row],[Quantity]]</f>
        <v>52.76</v>
      </c>
      <c r="M2402" s="6">
        <f>tbl_Sales[[#This Row],[Cost_per_Unit]]*tbl_Sales[[#This Row],[Quantity]]</f>
        <v>47.62</v>
      </c>
      <c r="N2402" s="6">
        <f>tbl_Sales[[#This Row],[Sales]]-tbl_Sales[[#This Row],[Total_Cost]]</f>
        <v>5.1400000000000006</v>
      </c>
    </row>
    <row r="2403" spans="1:14">
      <c r="A2403" t="s">
        <v>2407</v>
      </c>
      <c r="B2403" s="4">
        <v>45114</v>
      </c>
      <c r="C2403" t="s">
        <v>7863</v>
      </c>
      <c r="D2403" t="str">
        <f>VLOOKUP(Sales_Data!$C2403,tbl_Customers[],2,FALSE)</f>
        <v>Customer_349</v>
      </c>
      <c r="E2403" t="str">
        <f>VLOOKUP(tbl_Sales[[#This Row],[Customer_ID]],tbl_Customers[],5,0)</f>
        <v>West</v>
      </c>
      <c r="F2403" t="s">
        <v>8504</v>
      </c>
      <c r="G2403" t="str">
        <f>VLOOKUP(Sales_Data!$F2403,tbl_Products[],2,FALSE)</f>
        <v>Product_13</v>
      </c>
      <c r="H2403" t="str">
        <f>VLOOKUP(tbl_Sales[[#This Row],[Product_ID]],tbl_Products[],3,0)</f>
        <v>Toys</v>
      </c>
      <c r="I2403">
        <v>4</v>
      </c>
      <c r="J2403" s="10">
        <f>VLOOKUP(tbl_Sales[[#This Row],[Product_ID]],tbl_Products[],4,0)</f>
        <v>45.97</v>
      </c>
      <c r="K2403" s="6">
        <v>73.2</v>
      </c>
      <c r="L2403" s="6">
        <f>tbl_Sales[[#This Row],[Price_per_Unit]]*tbl_Sales[[#This Row],[Quantity]]</f>
        <v>292.8</v>
      </c>
      <c r="M2403" s="6">
        <f>tbl_Sales[[#This Row],[Cost_per_Unit]]*tbl_Sales[[#This Row],[Quantity]]</f>
        <v>183.88</v>
      </c>
      <c r="N2403" s="6">
        <f>tbl_Sales[[#This Row],[Sales]]-tbl_Sales[[#This Row],[Total_Cost]]</f>
        <v>108.92000000000002</v>
      </c>
    </row>
    <row r="2404" spans="1:14">
      <c r="A2404" t="s">
        <v>2408</v>
      </c>
      <c r="B2404" s="4">
        <v>45133</v>
      </c>
      <c r="C2404" t="s">
        <v>7437</v>
      </c>
      <c r="D2404" t="str">
        <f>VLOOKUP(Sales_Data!$C2404,tbl_Customers[],2,FALSE)</f>
        <v>Customer_1162</v>
      </c>
      <c r="E2404" t="str">
        <f>VLOOKUP(tbl_Sales[[#This Row],[Customer_ID]],tbl_Customers[],5,0)</f>
        <v>East</v>
      </c>
      <c r="F2404" t="s">
        <v>8522</v>
      </c>
      <c r="G2404" t="str">
        <f>VLOOKUP(Sales_Data!$F2404,tbl_Products[],2,FALSE)</f>
        <v>Product_4</v>
      </c>
      <c r="H2404" t="str">
        <f>VLOOKUP(tbl_Sales[[#This Row],[Product_ID]],tbl_Products[],3,0)</f>
        <v>Toys</v>
      </c>
      <c r="I2404">
        <v>4</v>
      </c>
      <c r="J2404" s="10">
        <f>VLOOKUP(tbl_Sales[[#This Row],[Product_ID]],tbl_Products[],4,0)</f>
        <v>14.75</v>
      </c>
      <c r="K2404" s="6">
        <v>43.28</v>
      </c>
      <c r="L2404" s="6">
        <f>tbl_Sales[[#This Row],[Price_per_Unit]]*tbl_Sales[[#This Row],[Quantity]]</f>
        <v>173.12</v>
      </c>
      <c r="M2404" s="6">
        <f>tbl_Sales[[#This Row],[Cost_per_Unit]]*tbl_Sales[[#This Row],[Quantity]]</f>
        <v>59</v>
      </c>
      <c r="N2404" s="6">
        <f>tbl_Sales[[#This Row],[Sales]]-tbl_Sales[[#This Row],[Total_Cost]]</f>
        <v>114.12</v>
      </c>
    </row>
    <row r="2405" spans="1:14">
      <c r="A2405" t="s">
        <v>2409</v>
      </c>
      <c r="B2405" s="4">
        <v>45114</v>
      </c>
      <c r="C2405" t="s">
        <v>7085</v>
      </c>
      <c r="D2405" t="str">
        <f>VLOOKUP(Sales_Data!$C2405,tbl_Customers[],2,FALSE)</f>
        <v>Customer_241</v>
      </c>
      <c r="E2405" t="str">
        <f>VLOOKUP(tbl_Sales[[#This Row],[Customer_ID]],tbl_Customers[],5,0)</f>
        <v>West</v>
      </c>
      <c r="F2405" t="s">
        <v>8567</v>
      </c>
      <c r="G2405" t="str">
        <f>VLOOKUP(Sales_Data!$F2405,tbl_Products[],2,FALSE)</f>
        <v>Product_69</v>
      </c>
      <c r="H2405" t="str">
        <f>VLOOKUP(tbl_Sales[[#This Row],[Product_ID]],tbl_Products[],3,0)</f>
        <v>Home Goods</v>
      </c>
      <c r="I2405">
        <v>6</v>
      </c>
      <c r="J2405" s="10">
        <f>VLOOKUP(tbl_Sales[[#This Row],[Product_ID]],tbl_Products[],4,0)</f>
        <v>8.86</v>
      </c>
      <c r="K2405" s="6">
        <v>42.71</v>
      </c>
      <c r="L2405" s="6">
        <f>tbl_Sales[[#This Row],[Price_per_Unit]]*tbl_Sales[[#This Row],[Quantity]]</f>
        <v>256.26</v>
      </c>
      <c r="M2405" s="6">
        <f>tbl_Sales[[#This Row],[Cost_per_Unit]]*tbl_Sales[[#This Row],[Quantity]]</f>
        <v>53.16</v>
      </c>
      <c r="N2405" s="6">
        <f>tbl_Sales[[#This Row],[Sales]]-tbl_Sales[[#This Row],[Total_Cost]]</f>
        <v>203.1</v>
      </c>
    </row>
    <row r="2406" spans="1:14">
      <c r="A2406" t="s">
        <v>2410</v>
      </c>
      <c r="B2406" s="4">
        <v>44950</v>
      </c>
      <c r="C2406" t="s">
        <v>8078</v>
      </c>
      <c r="D2406" t="str">
        <f>VLOOKUP(Sales_Data!$C2406,tbl_Customers[],2,FALSE)</f>
        <v>Customer_29</v>
      </c>
      <c r="E2406" t="str">
        <f>VLOOKUP(tbl_Sales[[#This Row],[Customer_ID]],tbl_Customers[],5,0)</f>
        <v>South</v>
      </c>
      <c r="F2406" t="s">
        <v>8495</v>
      </c>
      <c r="G2406" t="str">
        <f>VLOOKUP(Sales_Data!$F2406,tbl_Products[],2,FALSE)</f>
        <v>Product_6</v>
      </c>
      <c r="H2406" t="str">
        <f>VLOOKUP(tbl_Sales[[#This Row],[Product_ID]],tbl_Products[],3,0)</f>
        <v>Apparel</v>
      </c>
      <c r="I2406">
        <v>6</v>
      </c>
      <c r="J2406" s="10">
        <f>VLOOKUP(tbl_Sales[[#This Row],[Product_ID]],tbl_Products[],4,0)</f>
        <v>33.65</v>
      </c>
      <c r="K2406" s="6">
        <v>5.05</v>
      </c>
      <c r="L2406" s="6">
        <f>tbl_Sales[[#This Row],[Price_per_Unit]]*tbl_Sales[[#This Row],[Quantity]]</f>
        <v>30.299999999999997</v>
      </c>
      <c r="M2406" s="6">
        <f>tbl_Sales[[#This Row],[Cost_per_Unit]]*tbl_Sales[[#This Row],[Quantity]]</f>
        <v>201.89999999999998</v>
      </c>
      <c r="N2406" s="6">
        <f>tbl_Sales[[#This Row],[Sales]]-tbl_Sales[[#This Row],[Total_Cost]]</f>
        <v>-171.59999999999997</v>
      </c>
    </row>
    <row r="2407" spans="1:14">
      <c r="A2407" t="s">
        <v>2411</v>
      </c>
      <c r="B2407" s="4">
        <v>45132</v>
      </c>
      <c r="C2407" t="s">
        <v>7048</v>
      </c>
      <c r="D2407" t="str">
        <f>VLOOKUP(Sales_Data!$C2407,tbl_Customers[],2,FALSE)</f>
        <v>Customer_1472</v>
      </c>
      <c r="E2407" t="str">
        <f>VLOOKUP(tbl_Sales[[#This Row],[Customer_ID]],tbl_Customers[],5,0)</f>
        <v>West</v>
      </c>
      <c r="F2407" t="s">
        <v>8563</v>
      </c>
      <c r="G2407" t="str">
        <f>VLOOKUP(Sales_Data!$F2407,tbl_Products[],2,FALSE)</f>
        <v>Product_17</v>
      </c>
      <c r="H2407" t="str">
        <f>VLOOKUP(tbl_Sales[[#This Row],[Product_ID]],tbl_Products[],3,0)</f>
        <v>Toys</v>
      </c>
      <c r="I2407">
        <v>6</v>
      </c>
      <c r="J2407" s="10">
        <f>VLOOKUP(tbl_Sales[[#This Row],[Product_ID]],tbl_Products[],4,0)</f>
        <v>36.229999999999997</v>
      </c>
      <c r="K2407" s="6">
        <v>92.64</v>
      </c>
      <c r="L2407" s="6">
        <f>tbl_Sales[[#This Row],[Price_per_Unit]]*tbl_Sales[[#This Row],[Quantity]]</f>
        <v>555.84</v>
      </c>
      <c r="M2407" s="6">
        <f>tbl_Sales[[#This Row],[Cost_per_Unit]]*tbl_Sales[[#This Row],[Quantity]]</f>
        <v>217.38</v>
      </c>
      <c r="N2407" s="6">
        <f>tbl_Sales[[#This Row],[Sales]]-tbl_Sales[[#This Row],[Total_Cost]]</f>
        <v>338.46000000000004</v>
      </c>
    </row>
    <row r="2408" spans="1:14">
      <c r="A2408" t="s">
        <v>2412</v>
      </c>
      <c r="B2408" s="4">
        <v>44953</v>
      </c>
      <c r="C2408" t="s">
        <v>7183</v>
      </c>
      <c r="D2408" t="str">
        <f>VLOOKUP(Sales_Data!$C2408,tbl_Customers[],2,FALSE)</f>
        <v>Customer_1077</v>
      </c>
      <c r="E2408" t="str">
        <f>VLOOKUP(tbl_Sales[[#This Row],[Customer_ID]],tbl_Customers[],5,0)</f>
        <v>West</v>
      </c>
      <c r="F2408" t="s">
        <v>8510</v>
      </c>
      <c r="G2408" t="str">
        <f>VLOOKUP(Sales_Data!$F2408,tbl_Products[],2,FALSE)</f>
        <v>Product_70</v>
      </c>
      <c r="H2408" t="str">
        <f>VLOOKUP(tbl_Sales[[#This Row],[Product_ID]],tbl_Products[],3,0)</f>
        <v>Apparel</v>
      </c>
      <c r="I2408">
        <v>7</v>
      </c>
      <c r="J2408" s="10">
        <f>VLOOKUP(tbl_Sales[[#This Row],[Product_ID]],tbl_Products[],4,0)</f>
        <v>26.74</v>
      </c>
      <c r="K2408" s="6">
        <v>53.25</v>
      </c>
      <c r="L2408" s="6">
        <f>tbl_Sales[[#This Row],[Price_per_Unit]]*tbl_Sales[[#This Row],[Quantity]]</f>
        <v>372.75</v>
      </c>
      <c r="M2408" s="6">
        <f>tbl_Sales[[#This Row],[Cost_per_Unit]]*tbl_Sales[[#This Row],[Quantity]]</f>
        <v>187.17999999999998</v>
      </c>
      <c r="N2408" s="6">
        <f>tbl_Sales[[#This Row],[Sales]]-tbl_Sales[[#This Row],[Total_Cost]]</f>
        <v>185.57000000000002</v>
      </c>
    </row>
    <row r="2409" spans="1:14">
      <c r="A2409" t="s">
        <v>2413</v>
      </c>
      <c r="B2409" s="4">
        <v>45218</v>
      </c>
      <c r="C2409" t="s">
        <v>7436</v>
      </c>
      <c r="D2409" t="str">
        <f>VLOOKUP(Sales_Data!$C2409,tbl_Customers[],2,FALSE)</f>
        <v>Customer_892</v>
      </c>
      <c r="E2409" t="str">
        <f>VLOOKUP(tbl_Sales[[#This Row],[Customer_ID]],tbl_Customers[],5,0)</f>
        <v>East</v>
      </c>
      <c r="F2409" t="s">
        <v>8509</v>
      </c>
      <c r="G2409" t="str">
        <f>VLOOKUP(Sales_Data!$F2409,tbl_Products[],2,FALSE)</f>
        <v>Product_45</v>
      </c>
      <c r="H2409" t="str">
        <f>VLOOKUP(tbl_Sales[[#This Row],[Product_ID]],tbl_Products[],3,0)</f>
        <v>Home Goods</v>
      </c>
      <c r="I2409">
        <v>2</v>
      </c>
      <c r="J2409" s="10">
        <f>VLOOKUP(tbl_Sales[[#This Row],[Product_ID]],tbl_Products[],4,0)</f>
        <v>47.88</v>
      </c>
      <c r="K2409" s="6">
        <v>52.24</v>
      </c>
      <c r="L2409" s="6">
        <f>tbl_Sales[[#This Row],[Price_per_Unit]]*tbl_Sales[[#This Row],[Quantity]]</f>
        <v>104.48</v>
      </c>
      <c r="M2409" s="6">
        <f>tbl_Sales[[#This Row],[Cost_per_Unit]]*tbl_Sales[[#This Row],[Quantity]]</f>
        <v>95.76</v>
      </c>
      <c r="N2409" s="6">
        <f>tbl_Sales[[#This Row],[Sales]]-tbl_Sales[[#This Row],[Total_Cost]]</f>
        <v>8.7199999999999989</v>
      </c>
    </row>
    <row r="2410" spans="1:14">
      <c r="A2410" t="s">
        <v>2414</v>
      </c>
      <c r="B2410" s="4">
        <v>45214</v>
      </c>
      <c r="C2410" t="s">
        <v>7036</v>
      </c>
      <c r="D2410" t="str">
        <f>VLOOKUP(Sales_Data!$C2410,tbl_Customers[],2,FALSE)</f>
        <v>Customer_930</v>
      </c>
      <c r="E2410" t="str">
        <f>VLOOKUP(tbl_Sales[[#This Row],[Customer_ID]],tbl_Customers[],5,0)</f>
        <v>South</v>
      </c>
      <c r="F2410" t="s">
        <v>8545</v>
      </c>
      <c r="G2410" t="str">
        <f>VLOOKUP(Sales_Data!$F2410,tbl_Products[],2,FALSE)</f>
        <v>Product_9</v>
      </c>
      <c r="H2410" t="str">
        <f>VLOOKUP(tbl_Sales[[#This Row],[Product_ID]],tbl_Products[],3,0)</f>
        <v>Apparel</v>
      </c>
      <c r="I2410">
        <v>5</v>
      </c>
      <c r="J2410" s="10">
        <f>VLOOKUP(tbl_Sales[[#This Row],[Product_ID]],tbl_Products[],4,0)</f>
        <v>14.27</v>
      </c>
      <c r="K2410" s="6">
        <v>13.66</v>
      </c>
      <c r="L2410" s="6">
        <f>tbl_Sales[[#This Row],[Price_per_Unit]]*tbl_Sales[[#This Row],[Quantity]]</f>
        <v>68.3</v>
      </c>
      <c r="M2410" s="6">
        <f>tbl_Sales[[#This Row],[Cost_per_Unit]]*tbl_Sales[[#This Row],[Quantity]]</f>
        <v>71.349999999999994</v>
      </c>
      <c r="N2410" s="6">
        <f>tbl_Sales[[#This Row],[Sales]]-tbl_Sales[[#This Row],[Total_Cost]]</f>
        <v>-3.0499999999999972</v>
      </c>
    </row>
    <row r="2411" spans="1:14">
      <c r="A2411" t="s">
        <v>2415</v>
      </c>
      <c r="B2411" s="4">
        <v>45026</v>
      </c>
      <c r="C2411" t="s">
        <v>8084</v>
      </c>
      <c r="D2411" t="str">
        <f>VLOOKUP(Sales_Data!$C2411,tbl_Customers[],2,FALSE)</f>
        <v>Customer_1380</v>
      </c>
      <c r="E2411" t="str">
        <f>VLOOKUP(tbl_Sales[[#This Row],[Customer_ID]],tbl_Customers[],5,0)</f>
        <v>West</v>
      </c>
      <c r="F2411" t="s">
        <v>8556</v>
      </c>
      <c r="G2411" t="str">
        <f>VLOOKUP(Sales_Data!$F2411,tbl_Products[],2,FALSE)</f>
        <v>Product_42</v>
      </c>
      <c r="H2411" t="str">
        <f>VLOOKUP(tbl_Sales[[#This Row],[Product_ID]],tbl_Products[],3,0)</f>
        <v>Electronics</v>
      </c>
      <c r="I2411">
        <v>8</v>
      </c>
      <c r="J2411" s="10">
        <f>VLOOKUP(tbl_Sales[[#This Row],[Product_ID]],tbl_Products[],4,0)</f>
        <v>28.03</v>
      </c>
      <c r="K2411" s="6">
        <v>33.659999999999997</v>
      </c>
      <c r="L2411" s="6">
        <f>tbl_Sales[[#This Row],[Price_per_Unit]]*tbl_Sales[[#This Row],[Quantity]]</f>
        <v>269.27999999999997</v>
      </c>
      <c r="M2411" s="6">
        <f>tbl_Sales[[#This Row],[Cost_per_Unit]]*tbl_Sales[[#This Row],[Quantity]]</f>
        <v>224.24</v>
      </c>
      <c r="N2411" s="6">
        <f>tbl_Sales[[#This Row],[Sales]]-tbl_Sales[[#This Row],[Total_Cost]]</f>
        <v>45.039999999999964</v>
      </c>
    </row>
    <row r="2412" spans="1:14">
      <c r="A2412" t="s">
        <v>2416</v>
      </c>
      <c r="B2412" s="4">
        <v>45112</v>
      </c>
      <c r="C2412" t="s">
        <v>7457</v>
      </c>
      <c r="D2412" t="str">
        <f>VLOOKUP(Sales_Data!$C2412,tbl_Customers[],2,FALSE)</f>
        <v>Customer_1013</v>
      </c>
      <c r="E2412" t="str">
        <f>VLOOKUP(tbl_Sales[[#This Row],[Customer_ID]],tbl_Customers[],5,0)</f>
        <v>South</v>
      </c>
      <c r="F2412" t="s">
        <v>8560</v>
      </c>
      <c r="G2412" t="str">
        <f>VLOOKUP(Sales_Data!$F2412,tbl_Products[],2,FALSE)</f>
        <v>Product_41</v>
      </c>
      <c r="H2412" t="str">
        <f>VLOOKUP(tbl_Sales[[#This Row],[Product_ID]],tbl_Products[],3,0)</f>
        <v>Home Goods</v>
      </c>
      <c r="I2412">
        <v>8</v>
      </c>
      <c r="J2412" s="10">
        <f>VLOOKUP(tbl_Sales[[#This Row],[Product_ID]],tbl_Products[],4,0)</f>
        <v>31.5</v>
      </c>
      <c r="K2412" s="6">
        <v>42.7</v>
      </c>
      <c r="L2412" s="6">
        <f>tbl_Sales[[#This Row],[Price_per_Unit]]*tbl_Sales[[#This Row],[Quantity]]</f>
        <v>341.6</v>
      </c>
      <c r="M2412" s="6">
        <f>tbl_Sales[[#This Row],[Cost_per_Unit]]*tbl_Sales[[#This Row],[Quantity]]</f>
        <v>252</v>
      </c>
      <c r="N2412" s="6">
        <f>tbl_Sales[[#This Row],[Sales]]-tbl_Sales[[#This Row],[Total_Cost]]</f>
        <v>89.600000000000023</v>
      </c>
    </row>
    <row r="2413" spans="1:14">
      <c r="A2413" t="s">
        <v>2417</v>
      </c>
      <c r="B2413" s="4">
        <v>45210</v>
      </c>
      <c r="C2413" t="s">
        <v>7201</v>
      </c>
      <c r="D2413" t="str">
        <f>VLOOKUP(Sales_Data!$C2413,tbl_Customers[],2,FALSE)</f>
        <v>Customer_243</v>
      </c>
      <c r="E2413" t="str">
        <f>VLOOKUP(tbl_Sales[[#This Row],[Customer_ID]],tbl_Customers[],5,0)</f>
        <v>South</v>
      </c>
      <c r="F2413" t="s">
        <v>8499</v>
      </c>
      <c r="G2413" t="str">
        <f>VLOOKUP(Sales_Data!$F2413,tbl_Products[],2,FALSE)</f>
        <v>Product_30</v>
      </c>
      <c r="H2413" t="str">
        <f>VLOOKUP(tbl_Sales[[#This Row],[Product_ID]],tbl_Products[],3,0)</f>
        <v>Apparel</v>
      </c>
      <c r="I2413">
        <v>9</v>
      </c>
      <c r="J2413" s="10">
        <f>VLOOKUP(tbl_Sales[[#This Row],[Product_ID]],tbl_Products[],4,0)</f>
        <v>49.21</v>
      </c>
      <c r="K2413" s="6">
        <v>39.69</v>
      </c>
      <c r="L2413" s="6">
        <f>tbl_Sales[[#This Row],[Price_per_Unit]]*tbl_Sales[[#This Row],[Quantity]]</f>
        <v>357.21</v>
      </c>
      <c r="M2413" s="6">
        <f>tbl_Sales[[#This Row],[Cost_per_Unit]]*tbl_Sales[[#This Row],[Quantity]]</f>
        <v>442.89</v>
      </c>
      <c r="N2413" s="6">
        <f>tbl_Sales[[#This Row],[Sales]]-tbl_Sales[[#This Row],[Total_Cost]]</f>
        <v>-85.68</v>
      </c>
    </row>
    <row r="2414" spans="1:14">
      <c r="A2414" t="s">
        <v>2418</v>
      </c>
      <c r="B2414" s="4">
        <v>45074</v>
      </c>
      <c r="C2414" t="s">
        <v>8017</v>
      </c>
      <c r="D2414" t="str">
        <f>VLOOKUP(Sales_Data!$C2414,tbl_Customers[],2,FALSE)</f>
        <v>Customer_460</v>
      </c>
      <c r="E2414" t="str">
        <f>VLOOKUP(tbl_Sales[[#This Row],[Customer_ID]],tbl_Customers[],5,0)</f>
        <v>East</v>
      </c>
      <c r="F2414" t="s">
        <v>8526</v>
      </c>
      <c r="G2414" t="str">
        <f>VLOOKUP(Sales_Data!$F2414,tbl_Products[],2,FALSE)</f>
        <v>Product_27</v>
      </c>
      <c r="H2414" t="str">
        <f>VLOOKUP(tbl_Sales[[#This Row],[Product_ID]],tbl_Products[],3,0)</f>
        <v>Home Goods</v>
      </c>
      <c r="I2414">
        <v>6</v>
      </c>
      <c r="J2414" s="10">
        <f>VLOOKUP(tbl_Sales[[#This Row],[Product_ID]],tbl_Products[],4,0)</f>
        <v>35.53</v>
      </c>
      <c r="K2414" s="6">
        <v>99.19</v>
      </c>
      <c r="L2414" s="6">
        <f>tbl_Sales[[#This Row],[Price_per_Unit]]*tbl_Sales[[#This Row],[Quantity]]</f>
        <v>595.14</v>
      </c>
      <c r="M2414" s="6">
        <f>tbl_Sales[[#This Row],[Cost_per_Unit]]*tbl_Sales[[#This Row],[Quantity]]</f>
        <v>213.18</v>
      </c>
      <c r="N2414" s="6">
        <f>tbl_Sales[[#This Row],[Sales]]-tbl_Sales[[#This Row],[Total_Cost]]</f>
        <v>381.96</v>
      </c>
    </row>
    <row r="2415" spans="1:14">
      <c r="A2415" t="s">
        <v>2419</v>
      </c>
      <c r="B2415" s="4">
        <v>44964</v>
      </c>
      <c r="C2415" t="s">
        <v>7312</v>
      </c>
      <c r="D2415" t="str">
        <f>VLOOKUP(Sales_Data!$C2415,tbl_Customers[],2,FALSE)</f>
        <v>Customer_1462</v>
      </c>
      <c r="E2415" t="str">
        <f>VLOOKUP(tbl_Sales[[#This Row],[Customer_ID]],tbl_Customers[],5,0)</f>
        <v>East</v>
      </c>
      <c r="F2415" t="s">
        <v>8550</v>
      </c>
      <c r="G2415" t="str">
        <f>VLOOKUP(Sales_Data!$F2415,tbl_Products[],2,FALSE)</f>
        <v>Product_26</v>
      </c>
      <c r="H2415" t="str">
        <f>VLOOKUP(tbl_Sales[[#This Row],[Product_ID]],tbl_Products[],3,0)</f>
        <v>Health</v>
      </c>
      <c r="I2415">
        <v>9</v>
      </c>
      <c r="J2415" s="10">
        <f>VLOOKUP(tbl_Sales[[#This Row],[Product_ID]],tbl_Products[],4,0)</f>
        <v>31.77</v>
      </c>
      <c r="K2415" s="6">
        <v>97.66</v>
      </c>
      <c r="L2415" s="6">
        <f>tbl_Sales[[#This Row],[Price_per_Unit]]*tbl_Sales[[#This Row],[Quantity]]</f>
        <v>878.93999999999994</v>
      </c>
      <c r="M2415" s="6">
        <f>tbl_Sales[[#This Row],[Cost_per_Unit]]*tbl_Sales[[#This Row],[Quantity]]</f>
        <v>285.93</v>
      </c>
      <c r="N2415" s="6">
        <f>tbl_Sales[[#This Row],[Sales]]-tbl_Sales[[#This Row],[Total_Cost]]</f>
        <v>593.01</v>
      </c>
    </row>
    <row r="2416" spans="1:14">
      <c r="A2416" t="s">
        <v>2420</v>
      </c>
      <c r="B2416" s="4">
        <v>45124</v>
      </c>
      <c r="C2416" t="s">
        <v>8174</v>
      </c>
      <c r="D2416" t="str">
        <f>VLOOKUP(Sales_Data!$C2416,tbl_Customers[],2,FALSE)</f>
        <v>Customer_417</v>
      </c>
      <c r="E2416" t="str">
        <f>VLOOKUP(tbl_Sales[[#This Row],[Customer_ID]],tbl_Customers[],5,0)</f>
        <v>East</v>
      </c>
      <c r="F2416" t="s">
        <v>8505</v>
      </c>
      <c r="G2416" t="str">
        <f>VLOOKUP(Sales_Data!$F2416,tbl_Products[],2,FALSE)</f>
        <v>Product_39</v>
      </c>
      <c r="H2416" t="str">
        <f>VLOOKUP(tbl_Sales[[#This Row],[Product_ID]],tbl_Products[],3,0)</f>
        <v>Toys</v>
      </c>
      <c r="I2416">
        <v>2</v>
      </c>
      <c r="J2416" s="10">
        <f>VLOOKUP(tbl_Sales[[#This Row],[Product_ID]],tbl_Products[],4,0)</f>
        <v>32.950000000000003</v>
      </c>
      <c r="K2416" s="6">
        <v>65.040000000000006</v>
      </c>
      <c r="L2416" s="6">
        <f>tbl_Sales[[#This Row],[Price_per_Unit]]*tbl_Sales[[#This Row],[Quantity]]</f>
        <v>130.08000000000001</v>
      </c>
      <c r="M2416" s="6">
        <f>tbl_Sales[[#This Row],[Cost_per_Unit]]*tbl_Sales[[#This Row],[Quantity]]</f>
        <v>65.900000000000006</v>
      </c>
      <c r="N2416" s="6">
        <f>tbl_Sales[[#This Row],[Sales]]-tbl_Sales[[#This Row],[Total_Cost]]</f>
        <v>64.180000000000007</v>
      </c>
    </row>
    <row r="2417" spans="1:14">
      <c r="A2417" t="s">
        <v>2421</v>
      </c>
      <c r="B2417" s="4">
        <v>45185</v>
      </c>
      <c r="C2417" t="s">
        <v>8228</v>
      </c>
      <c r="D2417" t="str">
        <f>VLOOKUP(Sales_Data!$C2417,tbl_Customers[],2,FALSE)</f>
        <v>Customer_391</v>
      </c>
      <c r="E2417" t="str">
        <f>VLOOKUP(tbl_Sales[[#This Row],[Customer_ID]],tbl_Customers[],5,0)</f>
        <v>West</v>
      </c>
      <c r="F2417" t="s">
        <v>8544</v>
      </c>
      <c r="G2417" t="str">
        <f>VLOOKUP(Sales_Data!$F2417,tbl_Products[],2,FALSE)</f>
        <v>Product_21</v>
      </c>
      <c r="H2417" t="str">
        <f>VLOOKUP(tbl_Sales[[#This Row],[Product_ID]],tbl_Products[],3,0)</f>
        <v>Toys</v>
      </c>
      <c r="I2417">
        <v>7</v>
      </c>
      <c r="J2417" s="10">
        <f>VLOOKUP(tbl_Sales[[#This Row],[Product_ID]],tbl_Products[],4,0)</f>
        <v>3.13</v>
      </c>
      <c r="K2417" s="6">
        <v>61.89</v>
      </c>
      <c r="L2417" s="6">
        <f>tbl_Sales[[#This Row],[Price_per_Unit]]*tbl_Sales[[#This Row],[Quantity]]</f>
        <v>433.23</v>
      </c>
      <c r="M2417" s="6">
        <f>tbl_Sales[[#This Row],[Cost_per_Unit]]*tbl_Sales[[#This Row],[Quantity]]</f>
        <v>21.91</v>
      </c>
      <c r="N2417" s="6">
        <f>tbl_Sales[[#This Row],[Sales]]-tbl_Sales[[#This Row],[Total_Cost]]</f>
        <v>411.32</v>
      </c>
    </row>
    <row r="2418" spans="1:14">
      <c r="A2418" t="s">
        <v>2422</v>
      </c>
      <c r="B2418" s="4">
        <v>45157</v>
      </c>
      <c r="C2418" t="s">
        <v>7715</v>
      </c>
      <c r="D2418" t="str">
        <f>VLOOKUP(Sales_Data!$C2418,tbl_Customers[],2,FALSE)</f>
        <v>Customer_546</v>
      </c>
      <c r="E2418" t="str">
        <f>VLOOKUP(tbl_Sales[[#This Row],[Customer_ID]],tbl_Customers[],5,0)</f>
        <v>South</v>
      </c>
      <c r="F2418" t="s">
        <v>8554</v>
      </c>
      <c r="G2418" t="str">
        <f>VLOOKUP(Sales_Data!$F2418,tbl_Products[],2,FALSE)</f>
        <v>Product_55</v>
      </c>
      <c r="H2418" t="str">
        <f>VLOOKUP(tbl_Sales[[#This Row],[Product_ID]],tbl_Products[],3,0)</f>
        <v>Apparel</v>
      </c>
      <c r="I2418">
        <v>1</v>
      </c>
      <c r="J2418" s="10">
        <f>VLOOKUP(tbl_Sales[[#This Row],[Product_ID]],tbl_Products[],4,0)</f>
        <v>36.08</v>
      </c>
      <c r="K2418" s="6">
        <v>11.95</v>
      </c>
      <c r="L2418" s="6">
        <f>tbl_Sales[[#This Row],[Price_per_Unit]]*tbl_Sales[[#This Row],[Quantity]]</f>
        <v>11.95</v>
      </c>
      <c r="M2418" s="6">
        <f>tbl_Sales[[#This Row],[Cost_per_Unit]]*tbl_Sales[[#This Row],[Quantity]]</f>
        <v>36.08</v>
      </c>
      <c r="N2418" s="6">
        <f>tbl_Sales[[#This Row],[Sales]]-tbl_Sales[[#This Row],[Total_Cost]]</f>
        <v>-24.13</v>
      </c>
    </row>
    <row r="2419" spans="1:14">
      <c r="A2419" t="s">
        <v>2423</v>
      </c>
      <c r="B2419" s="4">
        <v>45208</v>
      </c>
      <c r="C2419" t="s">
        <v>8022</v>
      </c>
      <c r="D2419" t="str">
        <f>VLOOKUP(Sales_Data!$C2419,tbl_Customers[],2,FALSE)</f>
        <v>Customer_590</v>
      </c>
      <c r="E2419" t="str">
        <f>VLOOKUP(tbl_Sales[[#This Row],[Customer_ID]],tbl_Customers[],5,0)</f>
        <v>East</v>
      </c>
      <c r="F2419" t="s">
        <v>8518</v>
      </c>
      <c r="G2419" t="str">
        <f>VLOOKUP(Sales_Data!$F2419,tbl_Products[],2,FALSE)</f>
        <v>Product_35</v>
      </c>
      <c r="H2419" t="str">
        <f>VLOOKUP(tbl_Sales[[#This Row],[Product_ID]],tbl_Products[],3,0)</f>
        <v>Toys</v>
      </c>
      <c r="I2419">
        <v>4</v>
      </c>
      <c r="J2419" s="10">
        <f>VLOOKUP(tbl_Sales[[#This Row],[Product_ID]],tbl_Products[],4,0)</f>
        <v>40.75</v>
      </c>
      <c r="K2419" s="6">
        <v>26.66</v>
      </c>
      <c r="L2419" s="6">
        <f>tbl_Sales[[#This Row],[Price_per_Unit]]*tbl_Sales[[#This Row],[Quantity]]</f>
        <v>106.64</v>
      </c>
      <c r="M2419" s="6">
        <f>tbl_Sales[[#This Row],[Cost_per_Unit]]*tbl_Sales[[#This Row],[Quantity]]</f>
        <v>163</v>
      </c>
      <c r="N2419" s="6">
        <f>tbl_Sales[[#This Row],[Sales]]-tbl_Sales[[#This Row],[Total_Cost]]</f>
        <v>-56.36</v>
      </c>
    </row>
    <row r="2420" spans="1:14">
      <c r="A2420" t="s">
        <v>2424</v>
      </c>
      <c r="B2420" s="4">
        <v>45070</v>
      </c>
      <c r="C2420" t="s">
        <v>7457</v>
      </c>
      <c r="D2420" t="str">
        <f>VLOOKUP(Sales_Data!$C2420,tbl_Customers[],2,FALSE)</f>
        <v>Customer_1013</v>
      </c>
      <c r="E2420" t="str">
        <f>VLOOKUP(tbl_Sales[[#This Row],[Customer_ID]],tbl_Customers[],5,0)</f>
        <v>South</v>
      </c>
      <c r="F2420" t="s">
        <v>8499</v>
      </c>
      <c r="G2420" t="str">
        <f>VLOOKUP(Sales_Data!$F2420,tbl_Products[],2,FALSE)</f>
        <v>Product_30</v>
      </c>
      <c r="H2420" t="str">
        <f>VLOOKUP(tbl_Sales[[#This Row],[Product_ID]],tbl_Products[],3,0)</f>
        <v>Apparel</v>
      </c>
      <c r="I2420">
        <v>6</v>
      </c>
      <c r="J2420" s="10">
        <f>VLOOKUP(tbl_Sales[[#This Row],[Product_ID]],tbl_Products[],4,0)</f>
        <v>49.21</v>
      </c>
      <c r="K2420" s="6">
        <v>92.05</v>
      </c>
      <c r="L2420" s="6">
        <f>tbl_Sales[[#This Row],[Price_per_Unit]]*tbl_Sales[[#This Row],[Quantity]]</f>
        <v>552.29999999999995</v>
      </c>
      <c r="M2420" s="6">
        <f>tbl_Sales[[#This Row],[Cost_per_Unit]]*tbl_Sales[[#This Row],[Quantity]]</f>
        <v>295.26</v>
      </c>
      <c r="N2420" s="6">
        <f>tbl_Sales[[#This Row],[Sales]]-tbl_Sales[[#This Row],[Total_Cost]]</f>
        <v>257.03999999999996</v>
      </c>
    </row>
    <row r="2421" spans="1:14">
      <c r="A2421" t="s">
        <v>2425</v>
      </c>
      <c r="B2421" s="4">
        <v>45246</v>
      </c>
      <c r="C2421" t="s">
        <v>7639</v>
      </c>
      <c r="D2421" t="str">
        <f>VLOOKUP(Sales_Data!$C2421,tbl_Customers[],2,FALSE)</f>
        <v>Customer_783</v>
      </c>
      <c r="E2421" t="str">
        <f>VLOOKUP(tbl_Sales[[#This Row],[Customer_ID]],tbl_Customers[],5,0)</f>
        <v>East</v>
      </c>
      <c r="F2421" t="s">
        <v>8546</v>
      </c>
      <c r="G2421" t="str">
        <f>VLOOKUP(Sales_Data!$F2421,tbl_Products[],2,FALSE)</f>
        <v>Product_28</v>
      </c>
      <c r="H2421" t="str">
        <f>VLOOKUP(tbl_Sales[[#This Row],[Product_ID]],tbl_Products[],3,0)</f>
        <v>Toys</v>
      </c>
      <c r="I2421">
        <v>3</v>
      </c>
      <c r="J2421" s="10">
        <f>VLOOKUP(tbl_Sales[[#This Row],[Product_ID]],tbl_Products[],4,0)</f>
        <v>23.58</v>
      </c>
      <c r="K2421" s="6">
        <v>90.14</v>
      </c>
      <c r="L2421" s="6">
        <f>tbl_Sales[[#This Row],[Price_per_Unit]]*tbl_Sales[[#This Row],[Quantity]]</f>
        <v>270.42</v>
      </c>
      <c r="M2421" s="6">
        <f>tbl_Sales[[#This Row],[Cost_per_Unit]]*tbl_Sales[[#This Row],[Quantity]]</f>
        <v>70.739999999999995</v>
      </c>
      <c r="N2421" s="6">
        <f>tbl_Sales[[#This Row],[Sales]]-tbl_Sales[[#This Row],[Total_Cost]]</f>
        <v>199.68</v>
      </c>
    </row>
    <row r="2422" spans="1:14">
      <c r="A2422" t="s">
        <v>2426</v>
      </c>
      <c r="B2422" s="4">
        <v>45275</v>
      </c>
      <c r="C2422" t="s">
        <v>7362</v>
      </c>
      <c r="D2422" t="str">
        <f>VLOOKUP(Sales_Data!$C2422,tbl_Customers[],2,FALSE)</f>
        <v>Customer_267</v>
      </c>
      <c r="E2422" t="str">
        <f>VLOOKUP(tbl_Sales[[#This Row],[Customer_ID]],tbl_Customers[],5,0)</f>
        <v>North</v>
      </c>
      <c r="F2422" t="s">
        <v>8515</v>
      </c>
      <c r="G2422" t="str">
        <f>VLOOKUP(Sales_Data!$F2422,tbl_Products[],2,FALSE)</f>
        <v>Product_46</v>
      </c>
      <c r="H2422" t="str">
        <f>VLOOKUP(tbl_Sales[[#This Row],[Product_ID]],tbl_Products[],3,0)</f>
        <v>Health</v>
      </c>
      <c r="I2422">
        <v>3</v>
      </c>
      <c r="J2422" s="10">
        <f>VLOOKUP(tbl_Sales[[#This Row],[Product_ID]],tbl_Products[],4,0)</f>
        <v>19.34</v>
      </c>
      <c r="K2422" s="6">
        <v>54.2</v>
      </c>
      <c r="L2422" s="6">
        <f>tbl_Sales[[#This Row],[Price_per_Unit]]*tbl_Sales[[#This Row],[Quantity]]</f>
        <v>162.60000000000002</v>
      </c>
      <c r="M2422" s="6">
        <f>tbl_Sales[[#This Row],[Cost_per_Unit]]*tbl_Sales[[#This Row],[Quantity]]</f>
        <v>58.019999999999996</v>
      </c>
      <c r="N2422" s="6">
        <f>tbl_Sales[[#This Row],[Sales]]-tbl_Sales[[#This Row],[Total_Cost]]</f>
        <v>104.58000000000003</v>
      </c>
    </row>
    <row r="2423" spans="1:14">
      <c r="A2423" t="s">
        <v>2427</v>
      </c>
      <c r="B2423" s="4">
        <v>45239</v>
      </c>
      <c r="C2423" t="s">
        <v>7700</v>
      </c>
      <c r="D2423" t="str">
        <f>VLOOKUP(Sales_Data!$C2423,tbl_Customers[],2,FALSE)</f>
        <v>Customer_884</v>
      </c>
      <c r="E2423" t="str">
        <f>VLOOKUP(tbl_Sales[[#This Row],[Customer_ID]],tbl_Customers[],5,0)</f>
        <v>South</v>
      </c>
      <c r="F2423" t="s">
        <v>8522</v>
      </c>
      <c r="G2423" t="str">
        <f>VLOOKUP(Sales_Data!$F2423,tbl_Products[],2,FALSE)</f>
        <v>Product_4</v>
      </c>
      <c r="H2423" t="str">
        <f>VLOOKUP(tbl_Sales[[#This Row],[Product_ID]],tbl_Products[],3,0)</f>
        <v>Toys</v>
      </c>
      <c r="I2423">
        <v>7</v>
      </c>
      <c r="J2423" s="10">
        <f>VLOOKUP(tbl_Sales[[#This Row],[Product_ID]],tbl_Products[],4,0)</f>
        <v>14.75</v>
      </c>
      <c r="K2423" s="6">
        <v>96.91</v>
      </c>
      <c r="L2423" s="6">
        <f>tbl_Sales[[#This Row],[Price_per_Unit]]*tbl_Sales[[#This Row],[Quantity]]</f>
        <v>678.37</v>
      </c>
      <c r="M2423" s="6">
        <f>tbl_Sales[[#This Row],[Cost_per_Unit]]*tbl_Sales[[#This Row],[Quantity]]</f>
        <v>103.25</v>
      </c>
      <c r="N2423" s="6">
        <f>tbl_Sales[[#This Row],[Sales]]-tbl_Sales[[#This Row],[Total_Cost]]</f>
        <v>575.12</v>
      </c>
    </row>
    <row r="2424" spans="1:14">
      <c r="A2424" t="s">
        <v>2428</v>
      </c>
      <c r="B2424" s="4">
        <v>44987</v>
      </c>
      <c r="C2424" t="s">
        <v>7346</v>
      </c>
      <c r="D2424" t="str">
        <f>VLOOKUP(Sales_Data!$C2424,tbl_Customers[],2,FALSE)</f>
        <v>Customer_424</v>
      </c>
      <c r="E2424" t="str">
        <f>VLOOKUP(tbl_Sales[[#This Row],[Customer_ID]],tbl_Customers[],5,0)</f>
        <v>South</v>
      </c>
      <c r="F2424" t="s">
        <v>8549</v>
      </c>
      <c r="G2424" t="str">
        <f>VLOOKUP(Sales_Data!$F2424,tbl_Products[],2,FALSE)</f>
        <v>Product_18</v>
      </c>
      <c r="H2424" t="str">
        <f>VLOOKUP(tbl_Sales[[#This Row],[Product_ID]],tbl_Products[],3,0)</f>
        <v>Health</v>
      </c>
      <c r="I2424">
        <v>2</v>
      </c>
      <c r="J2424" s="10">
        <f>VLOOKUP(tbl_Sales[[#This Row],[Product_ID]],tbl_Products[],4,0)</f>
        <v>41.18</v>
      </c>
      <c r="K2424" s="6">
        <v>79.22</v>
      </c>
      <c r="L2424" s="6">
        <f>tbl_Sales[[#This Row],[Price_per_Unit]]*tbl_Sales[[#This Row],[Quantity]]</f>
        <v>158.44</v>
      </c>
      <c r="M2424" s="6">
        <f>tbl_Sales[[#This Row],[Cost_per_Unit]]*tbl_Sales[[#This Row],[Quantity]]</f>
        <v>82.36</v>
      </c>
      <c r="N2424" s="6">
        <f>tbl_Sales[[#This Row],[Sales]]-tbl_Sales[[#This Row],[Total_Cost]]</f>
        <v>76.08</v>
      </c>
    </row>
    <row r="2425" spans="1:14">
      <c r="A2425" t="s">
        <v>2429</v>
      </c>
      <c r="B2425" s="4">
        <v>44992</v>
      </c>
      <c r="C2425" t="s">
        <v>8190</v>
      </c>
      <c r="D2425" t="str">
        <f>VLOOKUP(Sales_Data!$C2425,tbl_Customers[],2,FALSE)</f>
        <v>Customer_1229</v>
      </c>
      <c r="E2425" t="str">
        <f>VLOOKUP(tbl_Sales[[#This Row],[Customer_ID]],tbl_Customers[],5,0)</f>
        <v>East</v>
      </c>
      <c r="F2425" t="s">
        <v>8559</v>
      </c>
      <c r="G2425" t="str">
        <f>VLOOKUP(Sales_Data!$F2425,tbl_Products[],2,FALSE)</f>
        <v>Product_57</v>
      </c>
      <c r="H2425" t="str">
        <f>VLOOKUP(tbl_Sales[[#This Row],[Product_ID]],tbl_Products[],3,0)</f>
        <v>Toys</v>
      </c>
      <c r="I2425">
        <v>2</v>
      </c>
      <c r="J2425" s="10">
        <f>VLOOKUP(tbl_Sales[[#This Row],[Product_ID]],tbl_Products[],4,0)</f>
        <v>31.85</v>
      </c>
      <c r="K2425" s="6">
        <v>92.87</v>
      </c>
      <c r="L2425" s="6">
        <f>tbl_Sales[[#This Row],[Price_per_Unit]]*tbl_Sales[[#This Row],[Quantity]]</f>
        <v>185.74</v>
      </c>
      <c r="M2425" s="6">
        <f>tbl_Sales[[#This Row],[Cost_per_Unit]]*tbl_Sales[[#This Row],[Quantity]]</f>
        <v>63.7</v>
      </c>
      <c r="N2425" s="6">
        <f>tbl_Sales[[#This Row],[Sales]]-tbl_Sales[[#This Row],[Total_Cost]]</f>
        <v>122.04</v>
      </c>
    </row>
    <row r="2426" spans="1:14">
      <c r="A2426" t="s">
        <v>2430</v>
      </c>
      <c r="B2426" s="4">
        <v>44976</v>
      </c>
      <c r="C2426" t="s">
        <v>8002</v>
      </c>
      <c r="D2426" t="str">
        <f>VLOOKUP(Sales_Data!$C2426,tbl_Customers[],2,FALSE)</f>
        <v>Customer_442</v>
      </c>
      <c r="E2426" t="str">
        <f>VLOOKUP(tbl_Sales[[#This Row],[Customer_ID]],tbl_Customers[],5,0)</f>
        <v>South</v>
      </c>
      <c r="F2426" t="s">
        <v>8539</v>
      </c>
      <c r="G2426" t="str">
        <f>VLOOKUP(Sales_Data!$F2426,tbl_Products[],2,FALSE)</f>
        <v>Product_16</v>
      </c>
      <c r="H2426" t="str">
        <f>VLOOKUP(tbl_Sales[[#This Row],[Product_ID]],tbl_Products[],3,0)</f>
        <v>Home Goods</v>
      </c>
      <c r="I2426">
        <v>4</v>
      </c>
      <c r="J2426" s="10">
        <f>VLOOKUP(tbl_Sales[[#This Row],[Product_ID]],tbl_Products[],4,0)</f>
        <v>15.25</v>
      </c>
      <c r="K2426" s="6">
        <v>35.79</v>
      </c>
      <c r="L2426" s="6">
        <f>tbl_Sales[[#This Row],[Price_per_Unit]]*tbl_Sales[[#This Row],[Quantity]]</f>
        <v>143.16</v>
      </c>
      <c r="M2426" s="6">
        <f>tbl_Sales[[#This Row],[Cost_per_Unit]]*tbl_Sales[[#This Row],[Quantity]]</f>
        <v>61</v>
      </c>
      <c r="N2426" s="6">
        <f>tbl_Sales[[#This Row],[Sales]]-tbl_Sales[[#This Row],[Total_Cost]]</f>
        <v>82.16</v>
      </c>
    </row>
    <row r="2427" spans="1:14">
      <c r="A2427" t="s">
        <v>2431</v>
      </c>
      <c r="B2427" s="4">
        <v>45128</v>
      </c>
      <c r="C2427" t="s">
        <v>8229</v>
      </c>
      <c r="D2427" t="str">
        <f>VLOOKUP(Sales_Data!$C2427,tbl_Customers[],2,FALSE)</f>
        <v>Customer_580</v>
      </c>
      <c r="E2427" t="str">
        <f>VLOOKUP(tbl_Sales[[#This Row],[Customer_ID]],tbl_Customers[],5,0)</f>
        <v>South</v>
      </c>
      <c r="F2427" t="s">
        <v>8529</v>
      </c>
      <c r="G2427" t="str">
        <f>VLOOKUP(Sales_Data!$F2427,tbl_Products[],2,FALSE)</f>
        <v>Product_49</v>
      </c>
      <c r="H2427" t="str">
        <f>VLOOKUP(tbl_Sales[[#This Row],[Product_ID]],tbl_Products[],3,0)</f>
        <v>Toys</v>
      </c>
      <c r="I2427">
        <v>2</v>
      </c>
      <c r="J2427" s="10">
        <f>VLOOKUP(tbl_Sales[[#This Row],[Product_ID]],tbl_Products[],4,0)</f>
        <v>44.18</v>
      </c>
      <c r="K2427" s="6">
        <v>26.72</v>
      </c>
      <c r="L2427" s="6">
        <f>tbl_Sales[[#This Row],[Price_per_Unit]]*tbl_Sales[[#This Row],[Quantity]]</f>
        <v>53.44</v>
      </c>
      <c r="M2427" s="6">
        <f>tbl_Sales[[#This Row],[Cost_per_Unit]]*tbl_Sales[[#This Row],[Quantity]]</f>
        <v>88.36</v>
      </c>
      <c r="N2427" s="6">
        <f>tbl_Sales[[#This Row],[Sales]]-tbl_Sales[[#This Row],[Total_Cost]]</f>
        <v>-34.92</v>
      </c>
    </row>
    <row r="2428" spans="1:14">
      <c r="A2428" t="s">
        <v>2432</v>
      </c>
      <c r="B2428" s="4">
        <v>45118</v>
      </c>
      <c r="C2428" t="s">
        <v>7060</v>
      </c>
      <c r="D2428" t="str">
        <f>VLOOKUP(Sales_Data!$C2428,tbl_Customers[],2,FALSE)</f>
        <v>Customer_1489</v>
      </c>
      <c r="E2428" t="str">
        <f>VLOOKUP(tbl_Sales[[#This Row],[Customer_ID]],tbl_Customers[],5,0)</f>
        <v>South</v>
      </c>
      <c r="F2428" t="s">
        <v>8522</v>
      </c>
      <c r="G2428" t="str">
        <f>VLOOKUP(Sales_Data!$F2428,tbl_Products[],2,FALSE)</f>
        <v>Product_4</v>
      </c>
      <c r="H2428" t="str">
        <f>VLOOKUP(tbl_Sales[[#This Row],[Product_ID]],tbl_Products[],3,0)</f>
        <v>Toys</v>
      </c>
      <c r="I2428">
        <v>3</v>
      </c>
      <c r="J2428" s="10">
        <f>VLOOKUP(tbl_Sales[[#This Row],[Product_ID]],tbl_Products[],4,0)</f>
        <v>14.75</v>
      </c>
      <c r="K2428" s="6">
        <v>22.31</v>
      </c>
      <c r="L2428" s="6">
        <f>tbl_Sales[[#This Row],[Price_per_Unit]]*tbl_Sales[[#This Row],[Quantity]]</f>
        <v>66.929999999999993</v>
      </c>
      <c r="M2428" s="6">
        <f>tbl_Sales[[#This Row],[Cost_per_Unit]]*tbl_Sales[[#This Row],[Quantity]]</f>
        <v>44.25</v>
      </c>
      <c r="N2428" s="6">
        <f>tbl_Sales[[#This Row],[Sales]]-tbl_Sales[[#This Row],[Total_Cost]]</f>
        <v>22.679999999999993</v>
      </c>
    </row>
    <row r="2429" spans="1:14">
      <c r="A2429" t="s">
        <v>2433</v>
      </c>
      <c r="B2429" s="4">
        <v>45100</v>
      </c>
      <c r="C2429" t="s">
        <v>7841</v>
      </c>
      <c r="D2429" t="str">
        <f>VLOOKUP(Sales_Data!$C2429,tbl_Customers[],2,FALSE)</f>
        <v>Customer_1387</v>
      </c>
      <c r="E2429" t="str">
        <f>VLOOKUP(tbl_Sales[[#This Row],[Customer_ID]],tbl_Customers[],5,0)</f>
        <v>South</v>
      </c>
      <c r="F2429" t="s">
        <v>8559</v>
      </c>
      <c r="G2429" t="str">
        <f>VLOOKUP(Sales_Data!$F2429,tbl_Products[],2,FALSE)</f>
        <v>Product_57</v>
      </c>
      <c r="H2429" t="str">
        <f>VLOOKUP(tbl_Sales[[#This Row],[Product_ID]],tbl_Products[],3,0)</f>
        <v>Toys</v>
      </c>
      <c r="I2429">
        <v>3</v>
      </c>
      <c r="J2429" s="10">
        <f>VLOOKUP(tbl_Sales[[#This Row],[Product_ID]],tbl_Products[],4,0)</f>
        <v>31.85</v>
      </c>
      <c r="K2429" s="6">
        <v>18.86</v>
      </c>
      <c r="L2429" s="6">
        <f>tbl_Sales[[#This Row],[Price_per_Unit]]*tbl_Sales[[#This Row],[Quantity]]</f>
        <v>56.58</v>
      </c>
      <c r="M2429" s="6">
        <f>tbl_Sales[[#This Row],[Cost_per_Unit]]*tbl_Sales[[#This Row],[Quantity]]</f>
        <v>95.550000000000011</v>
      </c>
      <c r="N2429" s="6">
        <f>tbl_Sales[[#This Row],[Sales]]-tbl_Sales[[#This Row],[Total_Cost]]</f>
        <v>-38.970000000000013</v>
      </c>
    </row>
    <row r="2430" spans="1:14">
      <c r="A2430" t="s">
        <v>2434</v>
      </c>
      <c r="B2430" s="4">
        <v>45212</v>
      </c>
      <c r="C2430" t="s">
        <v>7948</v>
      </c>
      <c r="D2430" t="str">
        <f>VLOOKUP(Sales_Data!$C2430,tbl_Customers[],2,FALSE)</f>
        <v>Customer_388</v>
      </c>
      <c r="E2430" t="str">
        <f>VLOOKUP(tbl_Sales[[#This Row],[Customer_ID]],tbl_Customers[],5,0)</f>
        <v>East</v>
      </c>
      <c r="F2430" t="s">
        <v>8526</v>
      </c>
      <c r="G2430" t="str">
        <f>VLOOKUP(Sales_Data!$F2430,tbl_Products[],2,FALSE)</f>
        <v>Product_27</v>
      </c>
      <c r="H2430" t="str">
        <f>VLOOKUP(tbl_Sales[[#This Row],[Product_ID]],tbl_Products[],3,0)</f>
        <v>Home Goods</v>
      </c>
      <c r="I2430">
        <v>2</v>
      </c>
      <c r="J2430" s="10">
        <f>VLOOKUP(tbl_Sales[[#This Row],[Product_ID]],tbl_Products[],4,0)</f>
        <v>35.53</v>
      </c>
      <c r="K2430" s="6">
        <v>79.23</v>
      </c>
      <c r="L2430" s="6">
        <f>tbl_Sales[[#This Row],[Price_per_Unit]]*tbl_Sales[[#This Row],[Quantity]]</f>
        <v>158.46</v>
      </c>
      <c r="M2430" s="6">
        <f>tbl_Sales[[#This Row],[Cost_per_Unit]]*tbl_Sales[[#This Row],[Quantity]]</f>
        <v>71.06</v>
      </c>
      <c r="N2430" s="6">
        <f>tbl_Sales[[#This Row],[Sales]]-tbl_Sales[[#This Row],[Total_Cost]]</f>
        <v>87.4</v>
      </c>
    </row>
    <row r="2431" spans="1:14">
      <c r="A2431" t="s">
        <v>2435</v>
      </c>
      <c r="B2431" s="4">
        <v>45114</v>
      </c>
      <c r="C2431" t="s">
        <v>7859</v>
      </c>
      <c r="D2431" t="str">
        <f>VLOOKUP(Sales_Data!$C2431,tbl_Customers[],2,FALSE)</f>
        <v>Customer_857</v>
      </c>
      <c r="E2431" t="str">
        <f>VLOOKUP(tbl_Sales[[#This Row],[Customer_ID]],tbl_Customers[],5,0)</f>
        <v>East</v>
      </c>
      <c r="F2431" t="s">
        <v>8529</v>
      </c>
      <c r="G2431" t="str">
        <f>VLOOKUP(Sales_Data!$F2431,tbl_Products[],2,FALSE)</f>
        <v>Product_49</v>
      </c>
      <c r="H2431" t="str">
        <f>VLOOKUP(tbl_Sales[[#This Row],[Product_ID]],tbl_Products[],3,0)</f>
        <v>Toys</v>
      </c>
      <c r="I2431">
        <v>9</v>
      </c>
      <c r="J2431" s="10">
        <f>VLOOKUP(tbl_Sales[[#This Row],[Product_ID]],tbl_Products[],4,0)</f>
        <v>44.18</v>
      </c>
      <c r="K2431" s="6">
        <v>75.209999999999994</v>
      </c>
      <c r="L2431" s="6">
        <f>tbl_Sales[[#This Row],[Price_per_Unit]]*tbl_Sales[[#This Row],[Quantity]]</f>
        <v>676.89</v>
      </c>
      <c r="M2431" s="6">
        <f>tbl_Sales[[#This Row],[Cost_per_Unit]]*tbl_Sales[[#This Row],[Quantity]]</f>
        <v>397.62</v>
      </c>
      <c r="N2431" s="6">
        <f>tbl_Sales[[#This Row],[Sales]]-tbl_Sales[[#This Row],[Total_Cost]]</f>
        <v>279.27</v>
      </c>
    </row>
    <row r="2432" spans="1:14">
      <c r="A2432" t="s">
        <v>2436</v>
      </c>
      <c r="B2432" s="4">
        <v>45000</v>
      </c>
      <c r="C2432" t="s">
        <v>8164</v>
      </c>
      <c r="D2432" t="str">
        <f>VLOOKUP(Sales_Data!$C2432,tbl_Customers[],2,FALSE)</f>
        <v>Customer_370</v>
      </c>
      <c r="E2432" t="str">
        <f>VLOOKUP(tbl_Sales[[#This Row],[Customer_ID]],tbl_Customers[],5,0)</f>
        <v>North</v>
      </c>
      <c r="F2432" t="s">
        <v>8547</v>
      </c>
      <c r="G2432" t="str">
        <f>VLOOKUP(Sales_Data!$F2432,tbl_Products[],2,FALSE)</f>
        <v>Product_7</v>
      </c>
      <c r="H2432" t="str">
        <f>VLOOKUP(tbl_Sales[[#This Row],[Product_ID]],tbl_Products[],3,0)</f>
        <v>Apparel</v>
      </c>
      <c r="I2432">
        <v>1</v>
      </c>
      <c r="J2432" s="10">
        <f>VLOOKUP(tbl_Sales[[#This Row],[Product_ID]],tbl_Products[],4,0)</f>
        <v>48.6</v>
      </c>
      <c r="K2432" s="6">
        <v>93.79</v>
      </c>
      <c r="L2432" s="6">
        <f>tbl_Sales[[#This Row],[Price_per_Unit]]*tbl_Sales[[#This Row],[Quantity]]</f>
        <v>93.79</v>
      </c>
      <c r="M2432" s="6">
        <f>tbl_Sales[[#This Row],[Cost_per_Unit]]*tbl_Sales[[#This Row],[Quantity]]</f>
        <v>48.6</v>
      </c>
      <c r="N2432" s="6">
        <f>tbl_Sales[[#This Row],[Sales]]-tbl_Sales[[#This Row],[Total_Cost]]</f>
        <v>45.190000000000005</v>
      </c>
    </row>
    <row r="2433" spans="1:14">
      <c r="A2433" t="s">
        <v>2437</v>
      </c>
      <c r="B2433" s="4">
        <v>45028</v>
      </c>
      <c r="C2433" t="s">
        <v>8192</v>
      </c>
      <c r="D2433" t="str">
        <f>VLOOKUP(Sales_Data!$C2433,tbl_Customers[],2,FALSE)</f>
        <v>Customer_837</v>
      </c>
      <c r="E2433" t="str">
        <f>VLOOKUP(tbl_Sales[[#This Row],[Customer_ID]],tbl_Customers[],5,0)</f>
        <v>East</v>
      </c>
      <c r="F2433" t="s">
        <v>8507</v>
      </c>
      <c r="G2433" t="str">
        <f>VLOOKUP(Sales_Data!$F2433,tbl_Products[],2,FALSE)</f>
        <v>Product_58</v>
      </c>
      <c r="H2433" t="str">
        <f>VLOOKUP(tbl_Sales[[#This Row],[Product_ID]],tbl_Products[],3,0)</f>
        <v>Home Goods</v>
      </c>
      <c r="I2433">
        <v>8</v>
      </c>
      <c r="J2433" s="10">
        <f>VLOOKUP(tbl_Sales[[#This Row],[Product_ID]],tbl_Products[],4,0)</f>
        <v>23.97</v>
      </c>
      <c r="K2433" s="6">
        <v>82.99</v>
      </c>
      <c r="L2433" s="6">
        <f>tbl_Sales[[#This Row],[Price_per_Unit]]*tbl_Sales[[#This Row],[Quantity]]</f>
        <v>663.92</v>
      </c>
      <c r="M2433" s="6">
        <f>tbl_Sales[[#This Row],[Cost_per_Unit]]*tbl_Sales[[#This Row],[Quantity]]</f>
        <v>191.76</v>
      </c>
      <c r="N2433" s="6">
        <f>tbl_Sales[[#This Row],[Sales]]-tbl_Sales[[#This Row],[Total_Cost]]</f>
        <v>472.15999999999997</v>
      </c>
    </row>
    <row r="2434" spans="1:14">
      <c r="A2434" t="s">
        <v>2438</v>
      </c>
      <c r="B2434" s="4">
        <v>45235</v>
      </c>
      <c r="C2434" t="s">
        <v>8072</v>
      </c>
      <c r="D2434" t="str">
        <f>VLOOKUP(Sales_Data!$C2434,tbl_Customers[],2,FALSE)</f>
        <v>Customer_299</v>
      </c>
      <c r="E2434" t="str">
        <f>VLOOKUP(tbl_Sales[[#This Row],[Customer_ID]],tbl_Customers[],5,0)</f>
        <v>North</v>
      </c>
      <c r="F2434" t="s">
        <v>8559</v>
      </c>
      <c r="G2434" t="str">
        <f>VLOOKUP(Sales_Data!$F2434,tbl_Products[],2,FALSE)</f>
        <v>Product_57</v>
      </c>
      <c r="H2434" t="str">
        <f>VLOOKUP(tbl_Sales[[#This Row],[Product_ID]],tbl_Products[],3,0)</f>
        <v>Toys</v>
      </c>
      <c r="I2434">
        <v>6</v>
      </c>
      <c r="J2434" s="10">
        <f>VLOOKUP(tbl_Sales[[#This Row],[Product_ID]],tbl_Products[],4,0)</f>
        <v>31.85</v>
      </c>
      <c r="K2434" s="6">
        <v>62.58</v>
      </c>
      <c r="L2434" s="6">
        <f>tbl_Sales[[#This Row],[Price_per_Unit]]*tbl_Sales[[#This Row],[Quantity]]</f>
        <v>375.48</v>
      </c>
      <c r="M2434" s="6">
        <f>tbl_Sales[[#This Row],[Cost_per_Unit]]*tbl_Sales[[#This Row],[Quantity]]</f>
        <v>191.10000000000002</v>
      </c>
      <c r="N2434" s="6">
        <f>tbl_Sales[[#This Row],[Sales]]-tbl_Sales[[#This Row],[Total_Cost]]</f>
        <v>184.38</v>
      </c>
    </row>
    <row r="2435" spans="1:14">
      <c r="A2435" t="s">
        <v>2439</v>
      </c>
      <c r="B2435" s="4">
        <v>45187</v>
      </c>
      <c r="C2435" t="s">
        <v>8024</v>
      </c>
      <c r="D2435" t="str">
        <f>VLOOKUP(Sales_Data!$C2435,tbl_Customers[],2,FALSE)</f>
        <v>Customer_59</v>
      </c>
      <c r="E2435" t="str">
        <f>VLOOKUP(tbl_Sales[[#This Row],[Customer_ID]],tbl_Customers[],5,0)</f>
        <v>North</v>
      </c>
      <c r="F2435" t="s">
        <v>8555</v>
      </c>
      <c r="G2435" t="str">
        <f>VLOOKUP(Sales_Data!$F2435,tbl_Products[],2,FALSE)</f>
        <v>Product_52</v>
      </c>
      <c r="H2435" t="str">
        <f>VLOOKUP(tbl_Sales[[#This Row],[Product_ID]],tbl_Products[],3,0)</f>
        <v>Toys</v>
      </c>
      <c r="I2435">
        <v>3</v>
      </c>
      <c r="J2435" s="10">
        <f>VLOOKUP(tbl_Sales[[#This Row],[Product_ID]],tbl_Products[],4,0)</f>
        <v>46.58</v>
      </c>
      <c r="K2435" s="6">
        <v>48.52</v>
      </c>
      <c r="L2435" s="6">
        <f>tbl_Sales[[#This Row],[Price_per_Unit]]*tbl_Sales[[#This Row],[Quantity]]</f>
        <v>145.56</v>
      </c>
      <c r="M2435" s="6">
        <f>tbl_Sales[[#This Row],[Cost_per_Unit]]*tbl_Sales[[#This Row],[Quantity]]</f>
        <v>139.74</v>
      </c>
      <c r="N2435" s="6">
        <f>tbl_Sales[[#This Row],[Sales]]-tbl_Sales[[#This Row],[Total_Cost]]</f>
        <v>5.8199999999999932</v>
      </c>
    </row>
    <row r="2436" spans="1:14">
      <c r="A2436" t="s">
        <v>2440</v>
      </c>
      <c r="B2436" s="4">
        <v>45132</v>
      </c>
      <c r="C2436" t="s">
        <v>7198</v>
      </c>
      <c r="D2436" t="str">
        <f>VLOOKUP(Sales_Data!$C2436,tbl_Customers[],2,FALSE)</f>
        <v>Customer_595</v>
      </c>
      <c r="E2436" t="str">
        <f>VLOOKUP(tbl_Sales[[#This Row],[Customer_ID]],tbl_Customers[],5,0)</f>
        <v>West</v>
      </c>
      <c r="F2436" t="s">
        <v>8550</v>
      </c>
      <c r="G2436" t="str">
        <f>VLOOKUP(Sales_Data!$F2436,tbl_Products[],2,FALSE)</f>
        <v>Product_26</v>
      </c>
      <c r="H2436" t="str">
        <f>VLOOKUP(tbl_Sales[[#This Row],[Product_ID]],tbl_Products[],3,0)</f>
        <v>Health</v>
      </c>
      <c r="I2436">
        <v>5</v>
      </c>
      <c r="J2436" s="10">
        <f>VLOOKUP(tbl_Sales[[#This Row],[Product_ID]],tbl_Products[],4,0)</f>
        <v>31.77</v>
      </c>
      <c r="K2436" s="6">
        <v>51.58</v>
      </c>
      <c r="L2436" s="6">
        <f>tbl_Sales[[#This Row],[Price_per_Unit]]*tbl_Sales[[#This Row],[Quantity]]</f>
        <v>257.89999999999998</v>
      </c>
      <c r="M2436" s="6">
        <f>tbl_Sales[[#This Row],[Cost_per_Unit]]*tbl_Sales[[#This Row],[Quantity]]</f>
        <v>158.85</v>
      </c>
      <c r="N2436" s="6">
        <f>tbl_Sales[[#This Row],[Sales]]-tbl_Sales[[#This Row],[Total_Cost]]</f>
        <v>99.049999999999983</v>
      </c>
    </row>
    <row r="2437" spans="1:14">
      <c r="A2437" t="s">
        <v>2441</v>
      </c>
      <c r="B2437" s="4">
        <v>45183</v>
      </c>
      <c r="C2437" t="s">
        <v>8223</v>
      </c>
      <c r="D2437" t="str">
        <f>VLOOKUP(Sales_Data!$C2437,tbl_Customers[],2,FALSE)</f>
        <v>Customer_537</v>
      </c>
      <c r="E2437" t="str">
        <f>VLOOKUP(tbl_Sales[[#This Row],[Customer_ID]],tbl_Customers[],5,0)</f>
        <v>West</v>
      </c>
      <c r="F2437" t="s">
        <v>8526</v>
      </c>
      <c r="G2437" t="str">
        <f>VLOOKUP(Sales_Data!$F2437,tbl_Products[],2,FALSE)</f>
        <v>Product_27</v>
      </c>
      <c r="H2437" t="str">
        <f>VLOOKUP(tbl_Sales[[#This Row],[Product_ID]],tbl_Products[],3,0)</f>
        <v>Home Goods</v>
      </c>
      <c r="I2437">
        <v>7</v>
      </c>
      <c r="J2437" s="10">
        <f>VLOOKUP(tbl_Sales[[#This Row],[Product_ID]],tbl_Products[],4,0)</f>
        <v>35.53</v>
      </c>
      <c r="K2437" s="6">
        <v>77.180000000000007</v>
      </c>
      <c r="L2437" s="6">
        <f>tbl_Sales[[#This Row],[Price_per_Unit]]*tbl_Sales[[#This Row],[Quantity]]</f>
        <v>540.26</v>
      </c>
      <c r="M2437" s="6">
        <f>tbl_Sales[[#This Row],[Cost_per_Unit]]*tbl_Sales[[#This Row],[Quantity]]</f>
        <v>248.71</v>
      </c>
      <c r="N2437" s="6">
        <f>tbl_Sales[[#This Row],[Sales]]-tbl_Sales[[#This Row],[Total_Cost]]</f>
        <v>291.54999999999995</v>
      </c>
    </row>
    <row r="2438" spans="1:14">
      <c r="A2438" t="s">
        <v>2442</v>
      </c>
      <c r="B2438" s="4">
        <v>44947</v>
      </c>
      <c r="C2438" t="s">
        <v>7822</v>
      </c>
      <c r="D2438" t="str">
        <f>VLOOKUP(Sales_Data!$C2438,tbl_Customers[],2,FALSE)</f>
        <v>Customer_483</v>
      </c>
      <c r="E2438" t="str">
        <f>VLOOKUP(tbl_Sales[[#This Row],[Customer_ID]],tbl_Customers[],5,0)</f>
        <v>West</v>
      </c>
      <c r="F2438" t="s">
        <v>8529</v>
      </c>
      <c r="G2438" t="str">
        <f>VLOOKUP(Sales_Data!$F2438,tbl_Products[],2,FALSE)</f>
        <v>Product_49</v>
      </c>
      <c r="H2438" t="str">
        <f>VLOOKUP(tbl_Sales[[#This Row],[Product_ID]],tbl_Products[],3,0)</f>
        <v>Toys</v>
      </c>
      <c r="I2438">
        <v>3</v>
      </c>
      <c r="J2438" s="10">
        <f>VLOOKUP(tbl_Sales[[#This Row],[Product_ID]],tbl_Products[],4,0)</f>
        <v>44.18</v>
      </c>
      <c r="K2438" s="6">
        <v>42.44</v>
      </c>
      <c r="L2438" s="6">
        <f>tbl_Sales[[#This Row],[Price_per_Unit]]*tbl_Sales[[#This Row],[Quantity]]</f>
        <v>127.32</v>
      </c>
      <c r="M2438" s="6">
        <f>tbl_Sales[[#This Row],[Cost_per_Unit]]*tbl_Sales[[#This Row],[Quantity]]</f>
        <v>132.54</v>
      </c>
      <c r="N2438" s="6">
        <f>tbl_Sales[[#This Row],[Sales]]-tbl_Sales[[#This Row],[Total_Cost]]</f>
        <v>-5.2199999999999989</v>
      </c>
    </row>
    <row r="2439" spans="1:14">
      <c r="A2439" t="s">
        <v>2443</v>
      </c>
      <c r="B2439" s="4">
        <v>44950</v>
      </c>
      <c r="C2439" t="s">
        <v>8226</v>
      </c>
      <c r="D2439" t="str">
        <f>VLOOKUP(Sales_Data!$C2439,tbl_Customers[],2,FALSE)</f>
        <v>Customer_1266</v>
      </c>
      <c r="E2439" t="str">
        <f>VLOOKUP(tbl_Sales[[#This Row],[Customer_ID]],tbl_Customers[],5,0)</f>
        <v>South</v>
      </c>
      <c r="F2439" t="s">
        <v>8539</v>
      </c>
      <c r="G2439" t="str">
        <f>VLOOKUP(Sales_Data!$F2439,tbl_Products[],2,FALSE)</f>
        <v>Product_16</v>
      </c>
      <c r="H2439" t="str">
        <f>VLOOKUP(tbl_Sales[[#This Row],[Product_ID]],tbl_Products[],3,0)</f>
        <v>Home Goods</v>
      </c>
      <c r="I2439">
        <v>6</v>
      </c>
      <c r="J2439" s="10">
        <f>VLOOKUP(tbl_Sales[[#This Row],[Product_ID]],tbl_Products[],4,0)</f>
        <v>15.25</v>
      </c>
      <c r="K2439" s="6">
        <v>24.66</v>
      </c>
      <c r="L2439" s="6">
        <f>tbl_Sales[[#This Row],[Price_per_Unit]]*tbl_Sales[[#This Row],[Quantity]]</f>
        <v>147.96</v>
      </c>
      <c r="M2439" s="6">
        <f>tbl_Sales[[#This Row],[Cost_per_Unit]]*tbl_Sales[[#This Row],[Quantity]]</f>
        <v>91.5</v>
      </c>
      <c r="N2439" s="6">
        <f>tbl_Sales[[#This Row],[Sales]]-tbl_Sales[[#This Row],[Total_Cost]]</f>
        <v>56.460000000000008</v>
      </c>
    </row>
    <row r="2440" spans="1:14">
      <c r="A2440" t="s">
        <v>2444</v>
      </c>
      <c r="B2440" s="4">
        <v>44946</v>
      </c>
      <c r="C2440" t="s">
        <v>7033</v>
      </c>
      <c r="D2440" t="str">
        <f>VLOOKUP(Sales_Data!$C2440,tbl_Customers[],2,FALSE)</f>
        <v>Customer_924</v>
      </c>
      <c r="E2440" t="str">
        <f>VLOOKUP(tbl_Sales[[#This Row],[Customer_ID]],tbl_Customers[],5,0)</f>
        <v>East</v>
      </c>
      <c r="F2440" t="s">
        <v>8527</v>
      </c>
      <c r="G2440" t="str">
        <f>VLOOKUP(Sales_Data!$F2440,tbl_Products[],2,FALSE)</f>
        <v>Product_12</v>
      </c>
      <c r="H2440" t="str">
        <f>VLOOKUP(tbl_Sales[[#This Row],[Product_ID]],tbl_Products[],3,0)</f>
        <v>Toys</v>
      </c>
      <c r="I2440">
        <v>3</v>
      </c>
      <c r="J2440" s="10">
        <f>VLOOKUP(tbl_Sales[[#This Row],[Product_ID]],tbl_Products[],4,0)</f>
        <v>8.02</v>
      </c>
      <c r="K2440" s="6">
        <v>47.94</v>
      </c>
      <c r="L2440" s="6">
        <f>tbl_Sales[[#This Row],[Price_per_Unit]]*tbl_Sales[[#This Row],[Quantity]]</f>
        <v>143.82</v>
      </c>
      <c r="M2440" s="6">
        <f>tbl_Sales[[#This Row],[Cost_per_Unit]]*tbl_Sales[[#This Row],[Quantity]]</f>
        <v>24.06</v>
      </c>
      <c r="N2440" s="6">
        <f>tbl_Sales[[#This Row],[Sales]]-tbl_Sales[[#This Row],[Total_Cost]]</f>
        <v>119.75999999999999</v>
      </c>
    </row>
    <row r="2441" spans="1:14">
      <c r="A2441" t="s">
        <v>2445</v>
      </c>
      <c r="B2441" s="4">
        <v>44997</v>
      </c>
      <c r="C2441" t="s">
        <v>8230</v>
      </c>
      <c r="D2441" t="str">
        <f>VLOOKUP(Sales_Data!$C2441,tbl_Customers[],2,FALSE)</f>
        <v>Customer_509</v>
      </c>
      <c r="E2441" t="str">
        <f>VLOOKUP(tbl_Sales[[#This Row],[Customer_ID]],tbl_Customers[],5,0)</f>
        <v>South</v>
      </c>
      <c r="F2441" t="s">
        <v>8532</v>
      </c>
      <c r="G2441" t="str">
        <f>VLOOKUP(Sales_Data!$F2441,tbl_Products[],2,FALSE)</f>
        <v>Product_23</v>
      </c>
      <c r="H2441" t="str">
        <f>VLOOKUP(tbl_Sales[[#This Row],[Product_ID]],tbl_Products[],3,0)</f>
        <v>Apparel</v>
      </c>
      <c r="I2441">
        <v>3</v>
      </c>
      <c r="J2441" s="10">
        <f>VLOOKUP(tbl_Sales[[#This Row],[Product_ID]],tbl_Products[],4,0)</f>
        <v>2.85</v>
      </c>
      <c r="K2441" s="6">
        <v>95.51</v>
      </c>
      <c r="L2441" s="6">
        <f>tbl_Sales[[#This Row],[Price_per_Unit]]*tbl_Sales[[#This Row],[Quantity]]</f>
        <v>286.53000000000003</v>
      </c>
      <c r="M2441" s="6">
        <f>tbl_Sales[[#This Row],[Cost_per_Unit]]*tbl_Sales[[#This Row],[Quantity]]</f>
        <v>8.5500000000000007</v>
      </c>
      <c r="N2441" s="6">
        <f>tbl_Sales[[#This Row],[Sales]]-tbl_Sales[[#This Row],[Total_Cost]]</f>
        <v>277.98</v>
      </c>
    </row>
    <row r="2442" spans="1:14">
      <c r="A2442" t="s">
        <v>2446</v>
      </c>
      <c r="B2442" s="4">
        <v>45097</v>
      </c>
      <c r="C2442" t="s">
        <v>7608</v>
      </c>
      <c r="D2442" t="str">
        <f>VLOOKUP(Sales_Data!$C2442,tbl_Customers[],2,FALSE)</f>
        <v>Customer_758</v>
      </c>
      <c r="E2442" t="str">
        <f>VLOOKUP(tbl_Sales[[#This Row],[Customer_ID]],tbl_Customers[],5,0)</f>
        <v>North</v>
      </c>
      <c r="F2442" t="s">
        <v>8501</v>
      </c>
      <c r="G2442" t="str">
        <f>VLOOKUP(Sales_Data!$F2442,tbl_Products[],2,FALSE)</f>
        <v>Product_65</v>
      </c>
      <c r="H2442" t="str">
        <f>VLOOKUP(tbl_Sales[[#This Row],[Product_ID]],tbl_Products[],3,0)</f>
        <v>Health</v>
      </c>
      <c r="I2442">
        <v>3</v>
      </c>
      <c r="J2442" s="10">
        <f>VLOOKUP(tbl_Sales[[#This Row],[Product_ID]],tbl_Products[],4,0)</f>
        <v>37.880000000000003</v>
      </c>
      <c r="K2442" s="6">
        <v>70.19</v>
      </c>
      <c r="L2442" s="6">
        <f>tbl_Sales[[#This Row],[Price_per_Unit]]*tbl_Sales[[#This Row],[Quantity]]</f>
        <v>210.57</v>
      </c>
      <c r="M2442" s="6">
        <f>tbl_Sales[[#This Row],[Cost_per_Unit]]*tbl_Sales[[#This Row],[Quantity]]</f>
        <v>113.64000000000001</v>
      </c>
      <c r="N2442" s="6">
        <f>tbl_Sales[[#This Row],[Sales]]-tbl_Sales[[#This Row],[Total_Cost]]</f>
        <v>96.929999999999978</v>
      </c>
    </row>
    <row r="2443" spans="1:14">
      <c r="A2443" t="s">
        <v>2447</v>
      </c>
      <c r="B2443" s="4">
        <v>45169</v>
      </c>
      <c r="C2443" t="s">
        <v>7481</v>
      </c>
      <c r="D2443" t="str">
        <f>VLOOKUP(Sales_Data!$C2443,tbl_Customers[],2,FALSE)</f>
        <v>Customer_1194</v>
      </c>
      <c r="E2443" t="str">
        <f>VLOOKUP(tbl_Sales[[#This Row],[Customer_ID]],tbl_Customers[],5,0)</f>
        <v>West</v>
      </c>
      <c r="F2443" t="s">
        <v>8537</v>
      </c>
      <c r="G2443" t="str">
        <f>VLOOKUP(Sales_Data!$F2443,tbl_Products[],2,FALSE)</f>
        <v>Product_75</v>
      </c>
      <c r="H2443" t="str">
        <f>VLOOKUP(tbl_Sales[[#This Row],[Product_ID]],tbl_Products[],3,0)</f>
        <v>Electronics</v>
      </c>
      <c r="I2443">
        <v>4</v>
      </c>
      <c r="J2443" s="10">
        <f>VLOOKUP(tbl_Sales[[#This Row],[Product_ID]],tbl_Products[],4,0)</f>
        <v>2.25</v>
      </c>
      <c r="K2443" s="6">
        <v>16.579999999999998</v>
      </c>
      <c r="L2443" s="6">
        <f>tbl_Sales[[#This Row],[Price_per_Unit]]*tbl_Sales[[#This Row],[Quantity]]</f>
        <v>66.319999999999993</v>
      </c>
      <c r="M2443" s="6">
        <f>tbl_Sales[[#This Row],[Cost_per_Unit]]*tbl_Sales[[#This Row],[Quantity]]</f>
        <v>9</v>
      </c>
      <c r="N2443" s="6">
        <f>tbl_Sales[[#This Row],[Sales]]-tbl_Sales[[#This Row],[Total_Cost]]</f>
        <v>57.319999999999993</v>
      </c>
    </row>
    <row r="2444" spans="1:14">
      <c r="A2444" t="s">
        <v>2448</v>
      </c>
      <c r="B2444" s="4">
        <v>45192</v>
      </c>
      <c r="C2444" t="s">
        <v>7389</v>
      </c>
      <c r="D2444" t="str">
        <f>VLOOKUP(Sales_Data!$C2444,tbl_Customers[],2,FALSE)</f>
        <v>Customer_1402</v>
      </c>
      <c r="E2444" t="str">
        <f>VLOOKUP(tbl_Sales[[#This Row],[Customer_ID]],tbl_Customers[],5,0)</f>
        <v>West</v>
      </c>
      <c r="F2444" t="s">
        <v>8516</v>
      </c>
      <c r="G2444" t="str">
        <f>VLOOKUP(Sales_Data!$F2444,tbl_Products[],2,FALSE)</f>
        <v>Product_67</v>
      </c>
      <c r="H2444" t="str">
        <f>VLOOKUP(tbl_Sales[[#This Row],[Product_ID]],tbl_Products[],3,0)</f>
        <v>Toys</v>
      </c>
      <c r="I2444">
        <v>9</v>
      </c>
      <c r="J2444" s="10">
        <f>VLOOKUP(tbl_Sales[[#This Row],[Product_ID]],tbl_Products[],4,0)</f>
        <v>13.68</v>
      </c>
      <c r="K2444" s="6">
        <v>68.010000000000005</v>
      </c>
      <c r="L2444" s="6">
        <f>tbl_Sales[[#This Row],[Price_per_Unit]]*tbl_Sales[[#This Row],[Quantity]]</f>
        <v>612.09</v>
      </c>
      <c r="M2444" s="6">
        <f>tbl_Sales[[#This Row],[Cost_per_Unit]]*tbl_Sales[[#This Row],[Quantity]]</f>
        <v>123.12</v>
      </c>
      <c r="N2444" s="6">
        <f>tbl_Sales[[#This Row],[Sales]]-tbl_Sales[[#This Row],[Total_Cost]]</f>
        <v>488.97</v>
      </c>
    </row>
    <row r="2445" spans="1:14">
      <c r="A2445" t="s">
        <v>2449</v>
      </c>
      <c r="B2445" s="4">
        <v>45160</v>
      </c>
      <c r="C2445" t="s">
        <v>7732</v>
      </c>
      <c r="D2445" t="str">
        <f>VLOOKUP(Sales_Data!$C2445,tbl_Customers[],2,FALSE)</f>
        <v>Customer_1326</v>
      </c>
      <c r="E2445" t="str">
        <f>VLOOKUP(tbl_Sales[[#This Row],[Customer_ID]],tbl_Customers[],5,0)</f>
        <v>South</v>
      </c>
      <c r="F2445" t="s">
        <v>8539</v>
      </c>
      <c r="G2445" t="str">
        <f>VLOOKUP(Sales_Data!$F2445,tbl_Products[],2,FALSE)</f>
        <v>Product_16</v>
      </c>
      <c r="H2445" t="str">
        <f>VLOOKUP(tbl_Sales[[#This Row],[Product_ID]],tbl_Products[],3,0)</f>
        <v>Home Goods</v>
      </c>
      <c r="I2445">
        <v>3</v>
      </c>
      <c r="J2445" s="10">
        <f>VLOOKUP(tbl_Sales[[#This Row],[Product_ID]],tbl_Products[],4,0)</f>
        <v>15.25</v>
      </c>
      <c r="K2445" s="6">
        <v>54.8</v>
      </c>
      <c r="L2445" s="6">
        <f>tbl_Sales[[#This Row],[Price_per_Unit]]*tbl_Sales[[#This Row],[Quantity]]</f>
        <v>164.39999999999998</v>
      </c>
      <c r="M2445" s="6">
        <f>tbl_Sales[[#This Row],[Cost_per_Unit]]*tbl_Sales[[#This Row],[Quantity]]</f>
        <v>45.75</v>
      </c>
      <c r="N2445" s="6">
        <f>tbl_Sales[[#This Row],[Sales]]-tbl_Sales[[#This Row],[Total_Cost]]</f>
        <v>118.64999999999998</v>
      </c>
    </row>
    <row r="2446" spans="1:14">
      <c r="A2446" t="s">
        <v>2450</v>
      </c>
      <c r="B2446" s="4">
        <v>45003</v>
      </c>
      <c r="C2446" t="s">
        <v>7758</v>
      </c>
      <c r="D2446" t="str">
        <f>VLOOKUP(Sales_Data!$C2446,tbl_Customers[],2,FALSE)</f>
        <v>Customer_939</v>
      </c>
      <c r="E2446" t="str">
        <f>VLOOKUP(tbl_Sales[[#This Row],[Customer_ID]],tbl_Customers[],5,0)</f>
        <v>East</v>
      </c>
      <c r="F2446" t="s">
        <v>8544</v>
      </c>
      <c r="G2446" t="str">
        <f>VLOOKUP(Sales_Data!$F2446,tbl_Products[],2,FALSE)</f>
        <v>Product_21</v>
      </c>
      <c r="H2446" t="str">
        <f>VLOOKUP(tbl_Sales[[#This Row],[Product_ID]],tbl_Products[],3,0)</f>
        <v>Toys</v>
      </c>
      <c r="I2446">
        <v>3</v>
      </c>
      <c r="J2446" s="10">
        <f>VLOOKUP(tbl_Sales[[#This Row],[Product_ID]],tbl_Products[],4,0)</f>
        <v>3.13</v>
      </c>
      <c r="K2446" s="6">
        <v>18.649999999999999</v>
      </c>
      <c r="L2446" s="6">
        <f>tbl_Sales[[#This Row],[Price_per_Unit]]*tbl_Sales[[#This Row],[Quantity]]</f>
        <v>55.949999999999996</v>
      </c>
      <c r="M2446" s="6">
        <f>tbl_Sales[[#This Row],[Cost_per_Unit]]*tbl_Sales[[#This Row],[Quantity]]</f>
        <v>9.39</v>
      </c>
      <c r="N2446" s="6">
        <f>tbl_Sales[[#This Row],[Sales]]-tbl_Sales[[#This Row],[Total_Cost]]</f>
        <v>46.559999999999995</v>
      </c>
    </row>
    <row r="2447" spans="1:14">
      <c r="A2447" t="s">
        <v>2451</v>
      </c>
      <c r="B2447" s="4">
        <v>45237</v>
      </c>
      <c r="C2447" t="s">
        <v>8231</v>
      </c>
      <c r="D2447" t="str">
        <f>VLOOKUP(Sales_Data!$C2447,tbl_Customers[],2,FALSE)</f>
        <v>Customer_176</v>
      </c>
      <c r="E2447" t="str">
        <f>VLOOKUP(tbl_Sales[[#This Row],[Customer_ID]],tbl_Customers[],5,0)</f>
        <v>South</v>
      </c>
      <c r="F2447" t="s">
        <v>8526</v>
      </c>
      <c r="G2447" t="str">
        <f>VLOOKUP(Sales_Data!$F2447,tbl_Products[],2,FALSE)</f>
        <v>Product_27</v>
      </c>
      <c r="H2447" t="str">
        <f>VLOOKUP(tbl_Sales[[#This Row],[Product_ID]],tbl_Products[],3,0)</f>
        <v>Home Goods</v>
      </c>
      <c r="I2447">
        <v>7</v>
      </c>
      <c r="J2447" s="10">
        <f>VLOOKUP(tbl_Sales[[#This Row],[Product_ID]],tbl_Products[],4,0)</f>
        <v>35.53</v>
      </c>
      <c r="K2447" s="6">
        <v>83.84</v>
      </c>
      <c r="L2447" s="6">
        <f>tbl_Sales[[#This Row],[Price_per_Unit]]*tbl_Sales[[#This Row],[Quantity]]</f>
        <v>586.88</v>
      </c>
      <c r="M2447" s="6">
        <f>tbl_Sales[[#This Row],[Cost_per_Unit]]*tbl_Sales[[#This Row],[Quantity]]</f>
        <v>248.71</v>
      </c>
      <c r="N2447" s="6">
        <f>tbl_Sales[[#This Row],[Sales]]-tbl_Sales[[#This Row],[Total_Cost]]</f>
        <v>338.16999999999996</v>
      </c>
    </row>
    <row r="2448" spans="1:14">
      <c r="A2448" t="s">
        <v>2452</v>
      </c>
      <c r="B2448" s="4">
        <v>45190</v>
      </c>
      <c r="C2448" t="s">
        <v>7659</v>
      </c>
      <c r="D2448" t="str">
        <f>VLOOKUP(Sales_Data!$C2448,tbl_Customers[],2,FALSE)</f>
        <v>Customer_22</v>
      </c>
      <c r="E2448" t="str">
        <f>VLOOKUP(tbl_Sales[[#This Row],[Customer_ID]],tbl_Customers[],5,0)</f>
        <v>South</v>
      </c>
      <c r="F2448" t="s">
        <v>8539</v>
      </c>
      <c r="G2448" t="str">
        <f>VLOOKUP(Sales_Data!$F2448,tbl_Products[],2,FALSE)</f>
        <v>Product_16</v>
      </c>
      <c r="H2448" t="str">
        <f>VLOOKUP(tbl_Sales[[#This Row],[Product_ID]],tbl_Products[],3,0)</f>
        <v>Home Goods</v>
      </c>
      <c r="I2448">
        <v>4</v>
      </c>
      <c r="J2448" s="10">
        <f>VLOOKUP(tbl_Sales[[#This Row],[Product_ID]],tbl_Products[],4,0)</f>
        <v>15.25</v>
      </c>
      <c r="K2448" s="6">
        <v>11.53</v>
      </c>
      <c r="L2448" s="6">
        <f>tbl_Sales[[#This Row],[Price_per_Unit]]*tbl_Sales[[#This Row],[Quantity]]</f>
        <v>46.12</v>
      </c>
      <c r="M2448" s="6">
        <f>tbl_Sales[[#This Row],[Cost_per_Unit]]*tbl_Sales[[#This Row],[Quantity]]</f>
        <v>61</v>
      </c>
      <c r="N2448" s="6">
        <f>tbl_Sales[[#This Row],[Sales]]-tbl_Sales[[#This Row],[Total_Cost]]</f>
        <v>-14.880000000000003</v>
      </c>
    </row>
    <row r="2449" spans="1:14">
      <c r="A2449" t="s">
        <v>2453</v>
      </c>
      <c r="B2449" s="4">
        <v>44998</v>
      </c>
      <c r="C2449" t="s">
        <v>7571</v>
      </c>
      <c r="D2449" t="str">
        <f>VLOOKUP(Sales_Data!$C2449,tbl_Customers[],2,FALSE)</f>
        <v>Customer_961</v>
      </c>
      <c r="E2449" t="str">
        <f>VLOOKUP(tbl_Sales[[#This Row],[Customer_ID]],tbl_Customers[],5,0)</f>
        <v>South</v>
      </c>
      <c r="F2449" t="s">
        <v>8508</v>
      </c>
      <c r="G2449" t="str">
        <f>VLOOKUP(Sales_Data!$F2449,tbl_Products[],2,FALSE)</f>
        <v>Product_63</v>
      </c>
      <c r="H2449" t="str">
        <f>VLOOKUP(tbl_Sales[[#This Row],[Product_ID]],tbl_Products[],3,0)</f>
        <v>Electronics</v>
      </c>
      <c r="I2449">
        <v>5</v>
      </c>
      <c r="J2449" s="10">
        <f>VLOOKUP(tbl_Sales[[#This Row],[Product_ID]],tbl_Products[],4,0)</f>
        <v>40</v>
      </c>
      <c r="K2449" s="6">
        <v>9.7100000000000009</v>
      </c>
      <c r="L2449" s="6">
        <f>tbl_Sales[[#This Row],[Price_per_Unit]]*tbl_Sales[[#This Row],[Quantity]]</f>
        <v>48.550000000000004</v>
      </c>
      <c r="M2449" s="6">
        <f>tbl_Sales[[#This Row],[Cost_per_Unit]]*tbl_Sales[[#This Row],[Quantity]]</f>
        <v>200</v>
      </c>
      <c r="N2449" s="6">
        <f>tbl_Sales[[#This Row],[Sales]]-tbl_Sales[[#This Row],[Total_Cost]]</f>
        <v>-151.44999999999999</v>
      </c>
    </row>
    <row r="2450" spans="1:14">
      <c r="A2450" t="s">
        <v>2454</v>
      </c>
      <c r="B2450" s="4">
        <v>45094</v>
      </c>
      <c r="C2450" t="s">
        <v>8232</v>
      </c>
      <c r="D2450" t="str">
        <f>VLOOKUP(Sales_Data!$C2450,tbl_Customers[],2,FALSE)</f>
        <v>Customer_273</v>
      </c>
      <c r="E2450" t="str">
        <f>VLOOKUP(tbl_Sales[[#This Row],[Customer_ID]],tbl_Customers[],5,0)</f>
        <v>West</v>
      </c>
      <c r="F2450" t="s">
        <v>8515</v>
      </c>
      <c r="G2450" t="str">
        <f>VLOOKUP(Sales_Data!$F2450,tbl_Products[],2,FALSE)</f>
        <v>Product_46</v>
      </c>
      <c r="H2450" t="str">
        <f>VLOOKUP(tbl_Sales[[#This Row],[Product_ID]],tbl_Products[],3,0)</f>
        <v>Health</v>
      </c>
      <c r="I2450">
        <v>8</v>
      </c>
      <c r="J2450" s="10">
        <f>VLOOKUP(tbl_Sales[[#This Row],[Product_ID]],tbl_Products[],4,0)</f>
        <v>19.34</v>
      </c>
      <c r="K2450" s="6">
        <v>42.61</v>
      </c>
      <c r="L2450" s="6">
        <f>tbl_Sales[[#This Row],[Price_per_Unit]]*tbl_Sales[[#This Row],[Quantity]]</f>
        <v>340.88</v>
      </c>
      <c r="M2450" s="6">
        <f>tbl_Sales[[#This Row],[Cost_per_Unit]]*tbl_Sales[[#This Row],[Quantity]]</f>
        <v>154.72</v>
      </c>
      <c r="N2450" s="6">
        <f>tbl_Sales[[#This Row],[Sales]]-tbl_Sales[[#This Row],[Total_Cost]]</f>
        <v>186.16</v>
      </c>
    </row>
    <row r="2451" spans="1:14">
      <c r="A2451" t="s">
        <v>2455</v>
      </c>
      <c r="B2451" s="4">
        <v>45240</v>
      </c>
      <c r="C2451" t="s">
        <v>7032</v>
      </c>
      <c r="D2451" t="str">
        <f>VLOOKUP(Sales_Data!$C2451,tbl_Customers[],2,FALSE)</f>
        <v>Customer_663</v>
      </c>
      <c r="E2451" t="str">
        <f>VLOOKUP(tbl_Sales[[#This Row],[Customer_ID]],tbl_Customers[],5,0)</f>
        <v>East</v>
      </c>
      <c r="F2451" t="s">
        <v>8560</v>
      </c>
      <c r="G2451" t="str">
        <f>VLOOKUP(Sales_Data!$F2451,tbl_Products[],2,FALSE)</f>
        <v>Product_41</v>
      </c>
      <c r="H2451" t="str">
        <f>VLOOKUP(tbl_Sales[[#This Row],[Product_ID]],tbl_Products[],3,0)</f>
        <v>Home Goods</v>
      </c>
      <c r="I2451">
        <v>3</v>
      </c>
      <c r="J2451" s="10">
        <f>VLOOKUP(tbl_Sales[[#This Row],[Product_ID]],tbl_Products[],4,0)</f>
        <v>31.5</v>
      </c>
      <c r="K2451" s="6">
        <v>67.14</v>
      </c>
      <c r="L2451" s="6">
        <f>tbl_Sales[[#This Row],[Price_per_Unit]]*tbl_Sales[[#This Row],[Quantity]]</f>
        <v>201.42000000000002</v>
      </c>
      <c r="M2451" s="6">
        <f>tbl_Sales[[#This Row],[Cost_per_Unit]]*tbl_Sales[[#This Row],[Quantity]]</f>
        <v>94.5</v>
      </c>
      <c r="N2451" s="6">
        <f>tbl_Sales[[#This Row],[Sales]]-tbl_Sales[[#This Row],[Total_Cost]]</f>
        <v>106.92000000000002</v>
      </c>
    </row>
    <row r="2452" spans="1:14">
      <c r="A2452" t="s">
        <v>2456</v>
      </c>
      <c r="B2452" s="4">
        <v>45090</v>
      </c>
      <c r="C2452" t="s">
        <v>7885</v>
      </c>
      <c r="D2452" t="str">
        <f>VLOOKUP(Sales_Data!$C2452,tbl_Customers[],2,FALSE)</f>
        <v>Customer_1420</v>
      </c>
      <c r="E2452" t="str">
        <f>VLOOKUP(tbl_Sales[[#This Row],[Customer_ID]],tbl_Customers[],5,0)</f>
        <v>West</v>
      </c>
      <c r="F2452" t="s">
        <v>8535</v>
      </c>
      <c r="G2452" t="str">
        <f>VLOOKUP(Sales_Data!$F2452,tbl_Products[],2,FALSE)</f>
        <v>Product_54</v>
      </c>
      <c r="H2452" t="str">
        <f>VLOOKUP(tbl_Sales[[#This Row],[Product_ID]],tbl_Products[],3,0)</f>
        <v>Apparel</v>
      </c>
      <c r="I2452">
        <v>8</v>
      </c>
      <c r="J2452" s="10">
        <f>VLOOKUP(tbl_Sales[[#This Row],[Product_ID]],tbl_Products[],4,0)</f>
        <v>1.35</v>
      </c>
      <c r="K2452" s="6">
        <v>60.85</v>
      </c>
      <c r="L2452" s="6">
        <f>tbl_Sales[[#This Row],[Price_per_Unit]]*tbl_Sales[[#This Row],[Quantity]]</f>
        <v>486.8</v>
      </c>
      <c r="M2452" s="6">
        <f>tbl_Sales[[#This Row],[Cost_per_Unit]]*tbl_Sales[[#This Row],[Quantity]]</f>
        <v>10.8</v>
      </c>
      <c r="N2452" s="6">
        <f>tbl_Sales[[#This Row],[Sales]]-tbl_Sales[[#This Row],[Total_Cost]]</f>
        <v>476</v>
      </c>
    </row>
    <row r="2453" spans="1:14">
      <c r="A2453" t="s">
        <v>2457</v>
      </c>
      <c r="B2453" s="4">
        <v>45010</v>
      </c>
      <c r="C2453" t="s">
        <v>7999</v>
      </c>
      <c r="D2453" t="str">
        <f>VLOOKUP(Sales_Data!$C2453,tbl_Customers[],2,FALSE)</f>
        <v>Customer_815</v>
      </c>
      <c r="E2453" t="str">
        <f>VLOOKUP(tbl_Sales[[#This Row],[Customer_ID]],tbl_Customers[],5,0)</f>
        <v>West</v>
      </c>
      <c r="F2453" t="s">
        <v>8528</v>
      </c>
      <c r="G2453" t="str">
        <f>VLOOKUP(Sales_Data!$F2453,tbl_Products[],2,FALSE)</f>
        <v>Product_25</v>
      </c>
      <c r="H2453" t="str">
        <f>VLOOKUP(tbl_Sales[[#This Row],[Product_ID]],tbl_Products[],3,0)</f>
        <v>Electronics</v>
      </c>
      <c r="I2453">
        <v>1</v>
      </c>
      <c r="J2453" s="10">
        <f>VLOOKUP(tbl_Sales[[#This Row],[Product_ID]],tbl_Products[],4,0)</f>
        <v>48.19</v>
      </c>
      <c r="K2453" s="6">
        <v>57.84</v>
      </c>
      <c r="L2453" s="6">
        <f>tbl_Sales[[#This Row],[Price_per_Unit]]*tbl_Sales[[#This Row],[Quantity]]</f>
        <v>57.84</v>
      </c>
      <c r="M2453" s="6">
        <f>tbl_Sales[[#This Row],[Cost_per_Unit]]*tbl_Sales[[#This Row],[Quantity]]</f>
        <v>48.19</v>
      </c>
      <c r="N2453" s="6">
        <f>tbl_Sales[[#This Row],[Sales]]-tbl_Sales[[#This Row],[Total_Cost]]</f>
        <v>9.6500000000000057</v>
      </c>
    </row>
    <row r="2454" spans="1:14">
      <c r="A2454" t="s">
        <v>2458</v>
      </c>
      <c r="B2454" s="4">
        <v>45128</v>
      </c>
      <c r="C2454" t="s">
        <v>8176</v>
      </c>
      <c r="D2454" t="str">
        <f>VLOOKUP(Sales_Data!$C2454,tbl_Customers[],2,FALSE)</f>
        <v>Customer_1407</v>
      </c>
      <c r="E2454" t="str">
        <f>VLOOKUP(tbl_Sales[[#This Row],[Customer_ID]],tbl_Customers[],5,0)</f>
        <v>South</v>
      </c>
      <c r="F2454" t="s">
        <v>8526</v>
      </c>
      <c r="G2454" t="str">
        <f>VLOOKUP(Sales_Data!$F2454,tbl_Products[],2,FALSE)</f>
        <v>Product_27</v>
      </c>
      <c r="H2454" t="str">
        <f>VLOOKUP(tbl_Sales[[#This Row],[Product_ID]],tbl_Products[],3,0)</f>
        <v>Home Goods</v>
      </c>
      <c r="I2454">
        <v>8</v>
      </c>
      <c r="J2454" s="10">
        <f>VLOOKUP(tbl_Sales[[#This Row],[Product_ID]],tbl_Products[],4,0)</f>
        <v>35.53</v>
      </c>
      <c r="K2454" s="6">
        <v>20.77</v>
      </c>
      <c r="L2454" s="6">
        <f>tbl_Sales[[#This Row],[Price_per_Unit]]*tbl_Sales[[#This Row],[Quantity]]</f>
        <v>166.16</v>
      </c>
      <c r="M2454" s="6">
        <f>tbl_Sales[[#This Row],[Cost_per_Unit]]*tbl_Sales[[#This Row],[Quantity]]</f>
        <v>284.24</v>
      </c>
      <c r="N2454" s="6">
        <f>tbl_Sales[[#This Row],[Sales]]-tbl_Sales[[#This Row],[Total_Cost]]</f>
        <v>-118.08000000000001</v>
      </c>
    </row>
    <row r="2455" spans="1:14">
      <c r="A2455" t="s">
        <v>2459</v>
      </c>
      <c r="B2455" s="4">
        <v>45242</v>
      </c>
      <c r="C2455" t="s">
        <v>7214</v>
      </c>
      <c r="D2455" t="str">
        <f>VLOOKUP(Sales_Data!$C2455,tbl_Customers[],2,FALSE)</f>
        <v>Customer_435</v>
      </c>
      <c r="E2455" t="str">
        <f>VLOOKUP(tbl_Sales[[#This Row],[Customer_ID]],tbl_Customers[],5,0)</f>
        <v>South</v>
      </c>
      <c r="F2455" t="s">
        <v>8527</v>
      </c>
      <c r="G2455" t="str">
        <f>VLOOKUP(Sales_Data!$F2455,tbl_Products[],2,FALSE)</f>
        <v>Product_12</v>
      </c>
      <c r="H2455" t="str">
        <f>VLOOKUP(tbl_Sales[[#This Row],[Product_ID]],tbl_Products[],3,0)</f>
        <v>Toys</v>
      </c>
      <c r="I2455">
        <v>8</v>
      </c>
      <c r="J2455" s="10">
        <f>VLOOKUP(tbl_Sales[[#This Row],[Product_ID]],tbl_Products[],4,0)</f>
        <v>8.02</v>
      </c>
      <c r="K2455" s="6">
        <v>29.44</v>
      </c>
      <c r="L2455" s="6">
        <f>tbl_Sales[[#This Row],[Price_per_Unit]]*tbl_Sales[[#This Row],[Quantity]]</f>
        <v>235.52</v>
      </c>
      <c r="M2455" s="6">
        <f>tbl_Sales[[#This Row],[Cost_per_Unit]]*tbl_Sales[[#This Row],[Quantity]]</f>
        <v>64.16</v>
      </c>
      <c r="N2455" s="6">
        <f>tbl_Sales[[#This Row],[Sales]]-tbl_Sales[[#This Row],[Total_Cost]]</f>
        <v>171.36</v>
      </c>
    </row>
    <row r="2456" spans="1:14">
      <c r="A2456" t="s">
        <v>2460</v>
      </c>
      <c r="B2456" s="4">
        <v>45080</v>
      </c>
      <c r="C2456" t="s">
        <v>7379</v>
      </c>
      <c r="D2456" t="str">
        <f>VLOOKUP(Sales_Data!$C2456,tbl_Customers[],2,FALSE)</f>
        <v>Customer_1461</v>
      </c>
      <c r="E2456" t="str">
        <f>VLOOKUP(tbl_Sales[[#This Row],[Customer_ID]],tbl_Customers[],5,0)</f>
        <v>South</v>
      </c>
      <c r="F2456" t="s">
        <v>8501</v>
      </c>
      <c r="G2456" t="str">
        <f>VLOOKUP(Sales_Data!$F2456,tbl_Products[],2,FALSE)</f>
        <v>Product_65</v>
      </c>
      <c r="H2456" t="str">
        <f>VLOOKUP(tbl_Sales[[#This Row],[Product_ID]],tbl_Products[],3,0)</f>
        <v>Health</v>
      </c>
      <c r="I2456">
        <v>1</v>
      </c>
      <c r="J2456" s="10">
        <f>VLOOKUP(tbl_Sales[[#This Row],[Product_ID]],tbl_Products[],4,0)</f>
        <v>37.880000000000003</v>
      </c>
      <c r="K2456" s="6">
        <v>28.72</v>
      </c>
      <c r="L2456" s="6">
        <f>tbl_Sales[[#This Row],[Price_per_Unit]]*tbl_Sales[[#This Row],[Quantity]]</f>
        <v>28.72</v>
      </c>
      <c r="M2456" s="6">
        <f>tbl_Sales[[#This Row],[Cost_per_Unit]]*tbl_Sales[[#This Row],[Quantity]]</f>
        <v>37.880000000000003</v>
      </c>
      <c r="N2456" s="6">
        <f>tbl_Sales[[#This Row],[Sales]]-tbl_Sales[[#This Row],[Total_Cost]]</f>
        <v>-9.1600000000000037</v>
      </c>
    </row>
    <row r="2457" spans="1:14">
      <c r="A2457" t="s">
        <v>2461</v>
      </c>
      <c r="B2457" s="4">
        <v>45230</v>
      </c>
      <c r="C2457" t="s">
        <v>7365</v>
      </c>
      <c r="D2457" t="str">
        <f>VLOOKUP(Sales_Data!$C2457,tbl_Customers[],2,FALSE)</f>
        <v>Customer_786</v>
      </c>
      <c r="E2457" t="str">
        <f>VLOOKUP(tbl_Sales[[#This Row],[Customer_ID]],tbl_Customers[],5,0)</f>
        <v>West</v>
      </c>
      <c r="F2457" t="s">
        <v>8512</v>
      </c>
      <c r="G2457" t="str">
        <f>VLOOKUP(Sales_Data!$F2457,tbl_Products[],2,FALSE)</f>
        <v>Product_47</v>
      </c>
      <c r="H2457" t="str">
        <f>VLOOKUP(tbl_Sales[[#This Row],[Product_ID]],tbl_Products[],3,0)</f>
        <v>Home Goods</v>
      </c>
      <c r="I2457">
        <v>8</v>
      </c>
      <c r="J2457" s="10">
        <f>VLOOKUP(tbl_Sales[[#This Row],[Product_ID]],tbl_Products[],4,0)</f>
        <v>22.66</v>
      </c>
      <c r="K2457" s="6">
        <v>39.340000000000003</v>
      </c>
      <c r="L2457" s="6">
        <f>tbl_Sales[[#This Row],[Price_per_Unit]]*tbl_Sales[[#This Row],[Quantity]]</f>
        <v>314.72000000000003</v>
      </c>
      <c r="M2457" s="6">
        <f>tbl_Sales[[#This Row],[Cost_per_Unit]]*tbl_Sales[[#This Row],[Quantity]]</f>
        <v>181.28</v>
      </c>
      <c r="N2457" s="6">
        <f>tbl_Sales[[#This Row],[Sales]]-tbl_Sales[[#This Row],[Total_Cost]]</f>
        <v>133.44000000000003</v>
      </c>
    </row>
    <row r="2458" spans="1:14">
      <c r="A2458" t="s">
        <v>2462</v>
      </c>
      <c r="B2458" s="4">
        <v>45099</v>
      </c>
      <c r="C2458" t="s">
        <v>7677</v>
      </c>
      <c r="D2458" t="str">
        <f>VLOOKUP(Sales_Data!$C2458,tbl_Customers[],2,FALSE)</f>
        <v>Customer_1451</v>
      </c>
      <c r="E2458" t="str">
        <f>VLOOKUP(tbl_Sales[[#This Row],[Customer_ID]],tbl_Customers[],5,0)</f>
        <v>South</v>
      </c>
      <c r="F2458" t="s">
        <v>8517</v>
      </c>
      <c r="G2458" t="str">
        <f>VLOOKUP(Sales_Data!$F2458,tbl_Products[],2,FALSE)</f>
        <v>Product_62</v>
      </c>
      <c r="H2458" t="str">
        <f>VLOOKUP(tbl_Sales[[#This Row],[Product_ID]],tbl_Products[],3,0)</f>
        <v>Health</v>
      </c>
      <c r="I2458">
        <v>8</v>
      </c>
      <c r="J2458" s="10">
        <f>VLOOKUP(tbl_Sales[[#This Row],[Product_ID]],tbl_Products[],4,0)</f>
        <v>24.52</v>
      </c>
      <c r="K2458" s="6">
        <v>69.72</v>
      </c>
      <c r="L2458" s="6">
        <f>tbl_Sales[[#This Row],[Price_per_Unit]]*tbl_Sales[[#This Row],[Quantity]]</f>
        <v>557.76</v>
      </c>
      <c r="M2458" s="6">
        <f>tbl_Sales[[#This Row],[Cost_per_Unit]]*tbl_Sales[[#This Row],[Quantity]]</f>
        <v>196.16</v>
      </c>
      <c r="N2458" s="6">
        <f>tbl_Sales[[#This Row],[Sales]]-tbl_Sales[[#This Row],[Total_Cost]]</f>
        <v>361.6</v>
      </c>
    </row>
    <row r="2459" spans="1:14">
      <c r="A2459" t="s">
        <v>2463</v>
      </c>
      <c r="B2459" s="4">
        <v>45186</v>
      </c>
      <c r="C2459" t="s">
        <v>7922</v>
      </c>
      <c r="D2459" t="str">
        <f>VLOOKUP(Sales_Data!$C2459,tbl_Customers[],2,FALSE)</f>
        <v>Customer_867</v>
      </c>
      <c r="E2459" t="str">
        <f>VLOOKUP(tbl_Sales[[#This Row],[Customer_ID]],tbl_Customers[],5,0)</f>
        <v>West</v>
      </c>
      <c r="F2459" t="s">
        <v>8511</v>
      </c>
      <c r="G2459" t="str">
        <f>VLOOKUP(Sales_Data!$F2459,tbl_Products[],2,FALSE)</f>
        <v>Product_33</v>
      </c>
      <c r="H2459" t="str">
        <f>VLOOKUP(tbl_Sales[[#This Row],[Product_ID]],tbl_Products[],3,0)</f>
        <v>Electronics</v>
      </c>
      <c r="I2459">
        <v>2</v>
      </c>
      <c r="J2459" s="10">
        <f>VLOOKUP(tbl_Sales[[#This Row],[Product_ID]],tbl_Products[],4,0)</f>
        <v>45.26</v>
      </c>
      <c r="K2459" s="6">
        <v>96.06</v>
      </c>
      <c r="L2459" s="6">
        <f>tbl_Sales[[#This Row],[Price_per_Unit]]*tbl_Sales[[#This Row],[Quantity]]</f>
        <v>192.12</v>
      </c>
      <c r="M2459" s="6">
        <f>tbl_Sales[[#This Row],[Cost_per_Unit]]*tbl_Sales[[#This Row],[Quantity]]</f>
        <v>90.52</v>
      </c>
      <c r="N2459" s="6">
        <f>tbl_Sales[[#This Row],[Sales]]-tbl_Sales[[#This Row],[Total_Cost]]</f>
        <v>101.60000000000001</v>
      </c>
    </row>
    <row r="2460" spans="1:14">
      <c r="A2460" t="s">
        <v>2464</v>
      </c>
      <c r="B2460" s="4">
        <v>45187</v>
      </c>
      <c r="C2460" t="s">
        <v>7579</v>
      </c>
      <c r="D2460" t="str">
        <f>VLOOKUP(Sales_Data!$C2460,tbl_Customers[],2,FALSE)</f>
        <v>Customer_1224</v>
      </c>
      <c r="E2460" t="str">
        <f>VLOOKUP(tbl_Sales[[#This Row],[Customer_ID]],tbl_Customers[],5,0)</f>
        <v>South</v>
      </c>
      <c r="F2460" t="s">
        <v>8561</v>
      </c>
      <c r="G2460" t="str">
        <f>VLOOKUP(Sales_Data!$F2460,tbl_Products[],2,FALSE)</f>
        <v>Product_66</v>
      </c>
      <c r="H2460" t="str">
        <f>VLOOKUP(tbl_Sales[[#This Row],[Product_ID]],tbl_Products[],3,0)</f>
        <v>Health</v>
      </c>
      <c r="I2460">
        <v>8</v>
      </c>
      <c r="J2460" s="10">
        <f>VLOOKUP(tbl_Sales[[#This Row],[Product_ID]],tbl_Products[],4,0)</f>
        <v>1.38</v>
      </c>
      <c r="K2460" s="6">
        <v>9.16</v>
      </c>
      <c r="L2460" s="6">
        <f>tbl_Sales[[#This Row],[Price_per_Unit]]*tbl_Sales[[#This Row],[Quantity]]</f>
        <v>73.28</v>
      </c>
      <c r="M2460" s="6">
        <f>tbl_Sales[[#This Row],[Cost_per_Unit]]*tbl_Sales[[#This Row],[Quantity]]</f>
        <v>11.04</v>
      </c>
      <c r="N2460" s="6">
        <f>tbl_Sales[[#This Row],[Sales]]-tbl_Sales[[#This Row],[Total_Cost]]</f>
        <v>62.24</v>
      </c>
    </row>
    <row r="2461" spans="1:14">
      <c r="A2461" t="s">
        <v>2465</v>
      </c>
      <c r="B2461" s="4">
        <v>45199</v>
      </c>
      <c r="C2461" t="s">
        <v>8233</v>
      </c>
      <c r="D2461" t="str">
        <f>VLOOKUP(Sales_Data!$C2461,tbl_Customers[],2,FALSE)</f>
        <v>Customer_525</v>
      </c>
      <c r="E2461" t="str">
        <f>VLOOKUP(tbl_Sales[[#This Row],[Customer_ID]],tbl_Customers[],5,0)</f>
        <v>South</v>
      </c>
      <c r="F2461" t="s">
        <v>8494</v>
      </c>
      <c r="G2461" t="str">
        <f>VLOOKUP(Sales_Data!$F2461,tbl_Products[],2,FALSE)</f>
        <v>Product_15</v>
      </c>
      <c r="H2461" t="str">
        <f>VLOOKUP(tbl_Sales[[#This Row],[Product_ID]],tbl_Products[],3,0)</f>
        <v>Apparel</v>
      </c>
      <c r="I2461">
        <v>8</v>
      </c>
      <c r="J2461" s="10">
        <f>VLOOKUP(tbl_Sales[[#This Row],[Product_ID]],tbl_Products[],4,0)</f>
        <v>22.93</v>
      </c>
      <c r="K2461" s="6">
        <v>94.3</v>
      </c>
      <c r="L2461" s="6">
        <f>tbl_Sales[[#This Row],[Price_per_Unit]]*tbl_Sales[[#This Row],[Quantity]]</f>
        <v>754.4</v>
      </c>
      <c r="M2461" s="6">
        <f>tbl_Sales[[#This Row],[Cost_per_Unit]]*tbl_Sales[[#This Row],[Quantity]]</f>
        <v>183.44</v>
      </c>
      <c r="N2461" s="6">
        <f>tbl_Sales[[#This Row],[Sales]]-tbl_Sales[[#This Row],[Total_Cost]]</f>
        <v>570.96</v>
      </c>
    </row>
    <row r="2462" spans="1:14">
      <c r="A2462" t="s">
        <v>2466</v>
      </c>
      <c r="B2462" s="4">
        <v>45177</v>
      </c>
      <c r="C2462" t="s">
        <v>7708</v>
      </c>
      <c r="D2462" t="str">
        <f>VLOOKUP(Sales_Data!$C2462,tbl_Customers[],2,FALSE)</f>
        <v>Customer_150</v>
      </c>
      <c r="E2462" t="str">
        <f>VLOOKUP(tbl_Sales[[#This Row],[Customer_ID]],tbl_Customers[],5,0)</f>
        <v>East</v>
      </c>
      <c r="F2462" t="s">
        <v>8513</v>
      </c>
      <c r="G2462" t="str">
        <f>VLOOKUP(Sales_Data!$F2462,tbl_Products[],2,FALSE)</f>
        <v>Product_59</v>
      </c>
      <c r="H2462" t="str">
        <f>VLOOKUP(tbl_Sales[[#This Row],[Product_ID]],tbl_Products[],3,0)</f>
        <v>Home Goods</v>
      </c>
      <c r="I2462">
        <v>3</v>
      </c>
      <c r="J2462" s="10">
        <f>VLOOKUP(tbl_Sales[[#This Row],[Product_ID]],tbl_Products[],4,0)</f>
        <v>40.85</v>
      </c>
      <c r="K2462" s="6">
        <v>63.59</v>
      </c>
      <c r="L2462" s="6">
        <f>tbl_Sales[[#This Row],[Price_per_Unit]]*tbl_Sales[[#This Row],[Quantity]]</f>
        <v>190.77</v>
      </c>
      <c r="M2462" s="6">
        <f>tbl_Sales[[#This Row],[Cost_per_Unit]]*tbl_Sales[[#This Row],[Quantity]]</f>
        <v>122.55000000000001</v>
      </c>
      <c r="N2462" s="6">
        <f>tbl_Sales[[#This Row],[Sales]]-tbl_Sales[[#This Row],[Total_Cost]]</f>
        <v>68.22</v>
      </c>
    </row>
    <row r="2463" spans="1:14">
      <c r="A2463" t="s">
        <v>2467</v>
      </c>
      <c r="B2463" s="4">
        <v>45289</v>
      </c>
      <c r="C2463" t="s">
        <v>7824</v>
      </c>
      <c r="D2463" t="str">
        <f>VLOOKUP(Sales_Data!$C2463,tbl_Customers[],2,FALSE)</f>
        <v>Customer_196</v>
      </c>
      <c r="E2463" t="str">
        <f>VLOOKUP(tbl_Sales[[#This Row],[Customer_ID]],tbl_Customers[],5,0)</f>
        <v>West</v>
      </c>
      <c r="F2463" t="s">
        <v>8496</v>
      </c>
      <c r="G2463" t="str">
        <f>VLOOKUP(Sales_Data!$F2463,tbl_Products[],2,FALSE)</f>
        <v>Product_3</v>
      </c>
      <c r="H2463" t="str">
        <f>VLOOKUP(tbl_Sales[[#This Row],[Product_ID]],tbl_Products[],3,0)</f>
        <v>Health</v>
      </c>
      <c r="I2463">
        <v>6</v>
      </c>
      <c r="J2463" s="10">
        <f>VLOOKUP(tbl_Sales[[#This Row],[Product_ID]],tbl_Products[],4,0)</f>
        <v>28.91</v>
      </c>
      <c r="K2463" s="6">
        <v>36.67</v>
      </c>
      <c r="L2463" s="6">
        <f>tbl_Sales[[#This Row],[Price_per_Unit]]*tbl_Sales[[#This Row],[Quantity]]</f>
        <v>220.02</v>
      </c>
      <c r="M2463" s="6">
        <f>tbl_Sales[[#This Row],[Cost_per_Unit]]*tbl_Sales[[#This Row],[Quantity]]</f>
        <v>173.46</v>
      </c>
      <c r="N2463" s="6">
        <f>tbl_Sales[[#This Row],[Sales]]-tbl_Sales[[#This Row],[Total_Cost]]</f>
        <v>46.56</v>
      </c>
    </row>
    <row r="2464" spans="1:14">
      <c r="A2464" t="s">
        <v>2468</v>
      </c>
      <c r="B2464" s="4">
        <v>45215</v>
      </c>
      <c r="C2464" t="s">
        <v>8125</v>
      </c>
      <c r="D2464" t="str">
        <f>VLOOKUP(Sales_Data!$C2464,tbl_Customers[],2,FALSE)</f>
        <v>Customer_1141</v>
      </c>
      <c r="E2464" t="str">
        <f>VLOOKUP(tbl_Sales[[#This Row],[Customer_ID]],tbl_Customers[],5,0)</f>
        <v>East</v>
      </c>
      <c r="F2464" t="s">
        <v>8548</v>
      </c>
      <c r="G2464" t="str">
        <f>VLOOKUP(Sales_Data!$F2464,tbl_Products[],2,FALSE)</f>
        <v>Product_1</v>
      </c>
      <c r="H2464" t="str">
        <f>VLOOKUP(tbl_Sales[[#This Row],[Product_ID]],tbl_Products[],3,0)</f>
        <v>Apparel</v>
      </c>
      <c r="I2464">
        <v>3</v>
      </c>
      <c r="J2464" s="10">
        <f>VLOOKUP(tbl_Sales[[#This Row],[Product_ID]],tbl_Products[],4,0)</f>
        <v>21.45</v>
      </c>
      <c r="K2464" s="6">
        <v>21.04</v>
      </c>
      <c r="L2464" s="6">
        <f>tbl_Sales[[#This Row],[Price_per_Unit]]*tbl_Sales[[#This Row],[Quantity]]</f>
        <v>63.12</v>
      </c>
      <c r="M2464" s="6">
        <f>tbl_Sales[[#This Row],[Cost_per_Unit]]*tbl_Sales[[#This Row],[Quantity]]</f>
        <v>64.349999999999994</v>
      </c>
      <c r="N2464" s="6">
        <f>tbl_Sales[[#This Row],[Sales]]-tbl_Sales[[#This Row],[Total_Cost]]</f>
        <v>-1.2299999999999969</v>
      </c>
    </row>
    <row r="2465" spans="1:14">
      <c r="A2465" t="s">
        <v>2469</v>
      </c>
      <c r="B2465" s="4">
        <v>45080</v>
      </c>
      <c r="C2465" t="s">
        <v>8234</v>
      </c>
      <c r="D2465" t="str">
        <f>VLOOKUP(Sales_Data!$C2465,tbl_Customers[],2,FALSE)</f>
        <v>Customer_121</v>
      </c>
      <c r="E2465" t="str">
        <f>VLOOKUP(tbl_Sales[[#This Row],[Customer_ID]],tbl_Customers[],5,0)</f>
        <v>West</v>
      </c>
      <c r="F2465" t="s">
        <v>8529</v>
      </c>
      <c r="G2465" t="str">
        <f>VLOOKUP(Sales_Data!$F2465,tbl_Products[],2,FALSE)</f>
        <v>Product_49</v>
      </c>
      <c r="H2465" t="str">
        <f>VLOOKUP(tbl_Sales[[#This Row],[Product_ID]],tbl_Products[],3,0)</f>
        <v>Toys</v>
      </c>
      <c r="I2465">
        <v>2</v>
      </c>
      <c r="J2465" s="10">
        <f>VLOOKUP(tbl_Sales[[#This Row],[Product_ID]],tbl_Products[],4,0)</f>
        <v>44.18</v>
      </c>
      <c r="K2465" s="6">
        <v>52.13</v>
      </c>
      <c r="L2465" s="6">
        <f>tbl_Sales[[#This Row],[Price_per_Unit]]*tbl_Sales[[#This Row],[Quantity]]</f>
        <v>104.26</v>
      </c>
      <c r="M2465" s="6">
        <f>tbl_Sales[[#This Row],[Cost_per_Unit]]*tbl_Sales[[#This Row],[Quantity]]</f>
        <v>88.36</v>
      </c>
      <c r="N2465" s="6">
        <f>tbl_Sales[[#This Row],[Sales]]-tbl_Sales[[#This Row],[Total_Cost]]</f>
        <v>15.900000000000006</v>
      </c>
    </row>
    <row r="2466" spans="1:14">
      <c r="A2466" t="s">
        <v>2470</v>
      </c>
      <c r="B2466" s="4">
        <v>45170</v>
      </c>
      <c r="C2466" t="s">
        <v>8209</v>
      </c>
      <c r="D2466" t="str">
        <f>VLOOKUP(Sales_Data!$C2466,tbl_Customers[],2,FALSE)</f>
        <v>Customer_107</v>
      </c>
      <c r="E2466" t="str">
        <f>VLOOKUP(tbl_Sales[[#This Row],[Customer_ID]],tbl_Customers[],5,0)</f>
        <v>North</v>
      </c>
      <c r="F2466" t="s">
        <v>8535</v>
      </c>
      <c r="G2466" t="str">
        <f>VLOOKUP(Sales_Data!$F2466,tbl_Products[],2,FALSE)</f>
        <v>Product_54</v>
      </c>
      <c r="H2466" t="str">
        <f>VLOOKUP(tbl_Sales[[#This Row],[Product_ID]],tbl_Products[],3,0)</f>
        <v>Apparel</v>
      </c>
      <c r="I2466">
        <v>8</v>
      </c>
      <c r="J2466" s="10">
        <f>VLOOKUP(tbl_Sales[[#This Row],[Product_ID]],tbl_Products[],4,0)</f>
        <v>1.35</v>
      </c>
      <c r="K2466" s="6">
        <v>12.26</v>
      </c>
      <c r="L2466" s="6">
        <f>tbl_Sales[[#This Row],[Price_per_Unit]]*tbl_Sales[[#This Row],[Quantity]]</f>
        <v>98.08</v>
      </c>
      <c r="M2466" s="6">
        <f>tbl_Sales[[#This Row],[Cost_per_Unit]]*tbl_Sales[[#This Row],[Quantity]]</f>
        <v>10.8</v>
      </c>
      <c r="N2466" s="6">
        <f>tbl_Sales[[#This Row],[Sales]]-tbl_Sales[[#This Row],[Total_Cost]]</f>
        <v>87.28</v>
      </c>
    </row>
    <row r="2467" spans="1:14">
      <c r="A2467" t="s">
        <v>2471</v>
      </c>
      <c r="B2467" s="4">
        <v>44935</v>
      </c>
      <c r="C2467" t="s">
        <v>7692</v>
      </c>
      <c r="D2467" t="str">
        <f>VLOOKUP(Sales_Data!$C2467,tbl_Customers[],2,FALSE)</f>
        <v>Customer_682</v>
      </c>
      <c r="E2467" t="str">
        <f>VLOOKUP(tbl_Sales[[#This Row],[Customer_ID]],tbl_Customers[],5,0)</f>
        <v>South</v>
      </c>
      <c r="F2467" t="s">
        <v>8555</v>
      </c>
      <c r="G2467" t="str">
        <f>VLOOKUP(Sales_Data!$F2467,tbl_Products[],2,FALSE)</f>
        <v>Product_52</v>
      </c>
      <c r="H2467" t="str">
        <f>VLOOKUP(tbl_Sales[[#This Row],[Product_ID]],tbl_Products[],3,0)</f>
        <v>Toys</v>
      </c>
      <c r="I2467">
        <v>3</v>
      </c>
      <c r="J2467" s="10">
        <f>VLOOKUP(tbl_Sales[[#This Row],[Product_ID]],tbl_Products[],4,0)</f>
        <v>46.58</v>
      </c>
      <c r="K2467" s="6">
        <v>82.88</v>
      </c>
      <c r="L2467" s="6">
        <f>tbl_Sales[[#This Row],[Price_per_Unit]]*tbl_Sales[[#This Row],[Quantity]]</f>
        <v>248.64</v>
      </c>
      <c r="M2467" s="6">
        <f>tbl_Sales[[#This Row],[Cost_per_Unit]]*tbl_Sales[[#This Row],[Quantity]]</f>
        <v>139.74</v>
      </c>
      <c r="N2467" s="6">
        <f>tbl_Sales[[#This Row],[Sales]]-tbl_Sales[[#This Row],[Total_Cost]]</f>
        <v>108.89999999999998</v>
      </c>
    </row>
    <row r="2468" spans="1:14">
      <c r="A2468" t="s">
        <v>2472</v>
      </c>
      <c r="B2468" s="4">
        <v>45115</v>
      </c>
      <c r="C2468" t="s">
        <v>8139</v>
      </c>
      <c r="D2468" t="str">
        <f>VLOOKUP(Sales_Data!$C2468,tbl_Customers[],2,FALSE)</f>
        <v>Customer_481</v>
      </c>
      <c r="E2468" t="str">
        <f>VLOOKUP(tbl_Sales[[#This Row],[Customer_ID]],tbl_Customers[],5,0)</f>
        <v>West</v>
      </c>
      <c r="F2468" t="s">
        <v>8504</v>
      </c>
      <c r="G2468" t="str">
        <f>VLOOKUP(Sales_Data!$F2468,tbl_Products[],2,FALSE)</f>
        <v>Product_13</v>
      </c>
      <c r="H2468" t="str">
        <f>VLOOKUP(tbl_Sales[[#This Row],[Product_ID]],tbl_Products[],3,0)</f>
        <v>Toys</v>
      </c>
      <c r="I2468">
        <v>5</v>
      </c>
      <c r="J2468" s="10">
        <f>VLOOKUP(tbl_Sales[[#This Row],[Product_ID]],tbl_Products[],4,0)</f>
        <v>45.97</v>
      </c>
      <c r="K2468" s="6">
        <v>48.96</v>
      </c>
      <c r="L2468" s="6">
        <f>tbl_Sales[[#This Row],[Price_per_Unit]]*tbl_Sales[[#This Row],[Quantity]]</f>
        <v>244.8</v>
      </c>
      <c r="M2468" s="6">
        <f>tbl_Sales[[#This Row],[Cost_per_Unit]]*tbl_Sales[[#This Row],[Quantity]]</f>
        <v>229.85</v>
      </c>
      <c r="N2468" s="6">
        <f>tbl_Sales[[#This Row],[Sales]]-tbl_Sales[[#This Row],[Total_Cost]]</f>
        <v>14.950000000000017</v>
      </c>
    </row>
    <row r="2469" spans="1:14">
      <c r="A2469" t="s">
        <v>2473</v>
      </c>
      <c r="B2469" s="4">
        <v>45096</v>
      </c>
      <c r="C2469" t="s">
        <v>7157</v>
      </c>
      <c r="D2469" t="str">
        <f>VLOOKUP(Sales_Data!$C2469,tbl_Customers[],2,FALSE)</f>
        <v>Customer_965</v>
      </c>
      <c r="E2469" t="str">
        <f>VLOOKUP(tbl_Sales[[#This Row],[Customer_ID]],tbl_Customers[],5,0)</f>
        <v>West</v>
      </c>
      <c r="F2469" t="s">
        <v>8515</v>
      </c>
      <c r="G2469" t="str">
        <f>VLOOKUP(Sales_Data!$F2469,tbl_Products[],2,FALSE)</f>
        <v>Product_46</v>
      </c>
      <c r="H2469" t="str">
        <f>VLOOKUP(tbl_Sales[[#This Row],[Product_ID]],tbl_Products[],3,0)</f>
        <v>Health</v>
      </c>
      <c r="I2469">
        <v>1</v>
      </c>
      <c r="J2469" s="10">
        <f>VLOOKUP(tbl_Sales[[#This Row],[Product_ID]],tbl_Products[],4,0)</f>
        <v>19.34</v>
      </c>
      <c r="K2469" s="6">
        <v>43.48</v>
      </c>
      <c r="L2469" s="6">
        <f>tbl_Sales[[#This Row],[Price_per_Unit]]*tbl_Sales[[#This Row],[Quantity]]</f>
        <v>43.48</v>
      </c>
      <c r="M2469" s="6">
        <f>tbl_Sales[[#This Row],[Cost_per_Unit]]*tbl_Sales[[#This Row],[Quantity]]</f>
        <v>19.34</v>
      </c>
      <c r="N2469" s="6">
        <f>tbl_Sales[[#This Row],[Sales]]-tbl_Sales[[#This Row],[Total_Cost]]</f>
        <v>24.139999999999997</v>
      </c>
    </row>
    <row r="2470" spans="1:14">
      <c r="A2470" t="s">
        <v>2474</v>
      </c>
      <c r="B2470" s="4">
        <v>45271</v>
      </c>
      <c r="C2470" t="s">
        <v>8235</v>
      </c>
      <c r="D2470" t="str">
        <f>VLOOKUP(Sales_Data!$C2470,tbl_Customers[],2,FALSE)</f>
        <v>Customer_726</v>
      </c>
      <c r="E2470" t="str">
        <f>VLOOKUP(tbl_Sales[[#This Row],[Customer_ID]],tbl_Customers[],5,0)</f>
        <v>South</v>
      </c>
      <c r="F2470" t="s">
        <v>8512</v>
      </c>
      <c r="G2470" t="str">
        <f>VLOOKUP(Sales_Data!$F2470,tbl_Products[],2,FALSE)</f>
        <v>Product_47</v>
      </c>
      <c r="H2470" t="str">
        <f>VLOOKUP(tbl_Sales[[#This Row],[Product_ID]],tbl_Products[],3,0)</f>
        <v>Home Goods</v>
      </c>
      <c r="I2470">
        <v>6</v>
      </c>
      <c r="J2470" s="10">
        <f>VLOOKUP(tbl_Sales[[#This Row],[Product_ID]],tbl_Products[],4,0)</f>
        <v>22.66</v>
      </c>
      <c r="K2470" s="6">
        <v>10.84</v>
      </c>
      <c r="L2470" s="6">
        <f>tbl_Sales[[#This Row],[Price_per_Unit]]*tbl_Sales[[#This Row],[Quantity]]</f>
        <v>65.039999999999992</v>
      </c>
      <c r="M2470" s="6">
        <f>tbl_Sales[[#This Row],[Cost_per_Unit]]*tbl_Sales[[#This Row],[Quantity]]</f>
        <v>135.96</v>
      </c>
      <c r="N2470" s="6">
        <f>tbl_Sales[[#This Row],[Sales]]-tbl_Sales[[#This Row],[Total_Cost]]</f>
        <v>-70.920000000000016</v>
      </c>
    </row>
    <row r="2471" spans="1:14">
      <c r="A2471" t="s">
        <v>2475</v>
      </c>
      <c r="B2471" s="4">
        <v>44983</v>
      </c>
      <c r="C2471" t="s">
        <v>8236</v>
      </c>
      <c r="D2471" t="str">
        <f>VLOOKUP(Sales_Data!$C2471,tbl_Customers[],2,FALSE)</f>
        <v>Customer_1242</v>
      </c>
      <c r="E2471" t="str">
        <f>VLOOKUP(tbl_Sales[[#This Row],[Customer_ID]],tbl_Customers[],5,0)</f>
        <v>East</v>
      </c>
      <c r="F2471" t="s">
        <v>8536</v>
      </c>
      <c r="G2471" t="str">
        <f>VLOOKUP(Sales_Data!$F2471,tbl_Products[],2,FALSE)</f>
        <v>Product_40</v>
      </c>
      <c r="H2471" t="str">
        <f>VLOOKUP(tbl_Sales[[#This Row],[Product_ID]],tbl_Products[],3,0)</f>
        <v>Health</v>
      </c>
      <c r="I2471">
        <v>8</v>
      </c>
      <c r="J2471" s="10">
        <f>VLOOKUP(tbl_Sales[[#This Row],[Product_ID]],tbl_Products[],4,0)</f>
        <v>30.96</v>
      </c>
      <c r="K2471" s="6">
        <v>10.96</v>
      </c>
      <c r="L2471" s="6">
        <f>tbl_Sales[[#This Row],[Price_per_Unit]]*tbl_Sales[[#This Row],[Quantity]]</f>
        <v>87.68</v>
      </c>
      <c r="M2471" s="6">
        <f>tbl_Sales[[#This Row],[Cost_per_Unit]]*tbl_Sales[[#This Row],[Quantity]]</f>
        <v>247.68</v>
      </c>
      <c r="N2471" s="6">
        <f>tbl_Sales[[#This Row],[Sales]]-tbl_Sales[[#This Row],[Total_Cost]]</f>
        <v>-160</v>
      </c>
    </row>
    <row r="2472" spans="1:14">
      <c r="A2472" t="s">
        <v>2476</v>
      </c>
      <c r="B2472" s="4">
        <v>45140</v>
      </c>
      <c r="C2472" t="s">
        <v>7380</v>
      </c>
      <c r="D2472" t="str">
        <f>VLOOKUP(Sales_Data!$C2472,tbl_Customers[],2,FALSE)</f>
        <v>Customer_1374</v>
      </c>
      <c r="E2472" t="str">
        <f>VLOOKUP(tbl_Sales[[#This Row],[Customer_ID]],tbl_Customers[],5,0)</f>
        <v>East</v>
      </c>
      <c r="F2472" t="s">
        <v>8545</v>
      </c>
      <c r="G2472" t="str">
        <f>VLOOKUP(Sales_Data!$F2472,tbl_Products[],2,FALSE)</f>
        <v>Product_9</v>
      </c>
      <c r="H2472" t="str">
        <f>VLOOKUP(tbl_Sales[[#This Row],[Product_ID]],tbl_Products[],3,0)</f>
        <v>Apparel</v>
      </c>
      <c r="I2472">
        <v>4</v>
      </c>
      <c r="J2472" s="10">
        <f>VLOOKUP(tbl_Sales[[#This Row],[Product_ID]],tbl_Products[],4,0)</f>
        <v>14.27</v>
      </c>
      <c r="K2472" s="6">
        <v>9.06</v>
      </c>
      <c r="L2472" s="6">
        <f>tbl_Sales[[#This Row],[Price_per_Unit]]*tbl_Sales[[#This Row],[Quantity]]</f>
        <v>36.24</v>
      </c>
      <c r="M2472" s="6">
        <f>tbl_Sales[[#This Row],[Cost_per_Unit]]*tbl_Sales[[#This Row],[Quantity]]</f>
        <v>57.08</v>
      </c>
      <c r="N2472" s="6">
        <f>tbl_Sales[[#This Row],[Sales]]-tbl_Sales[[#This Row],[Total_Cost]]</f>
        <v>-20.839999999999996</v>
      </c>
    </row>
    <row r="2473" spans="1:14">
      <c r="A2473" t="s">
        <v>2477</v>
      </c>
      <c r="B2473" s="4">
        <v>45225</v>
      </c>
      <c r="C2473" t="s">
        <v>7454</v>
      </c>
      <c r="D2473" t="str">
        <f>VLOOKUP(Sales_Data!$C2473,tbl_Customers[],2,FALSE)</f>
        <v>Customer_1226</v>
      </c>
      <c r="E2473" t="str">
        <f>VLOOKUP(tbl_Sales[[#This Row],[Customer_ID]],tbl_Customers[],5,0)</f>
        <v>East</v>
      </c>
      <c r="F2473" t="s">
        <v>8525</v>
      </c>
      <c r="G2473" t="str">
        <f>VLOOKUP(Sales_Data!$F2473,tbl_Products[],2,FALSE)</f>
        <v>Product_56</v>
      </c>
      <c r="H2473" t="str">
        <f>VLOOKUP(tbl_Sales[[#This Row],[Product_ID]],tbl_Products[],3,0)</f>
        <v>Apparel</v>
      </c>
      <c r="I2473">
        <v>5</v>
      </c>
      <c r="J2473" s="10">
        <f>VLOOKUP(tbl_Sales[[#This Row],[Product_ID]],tbl_Products[],4,0)</f>
        <v>3.21</v>
      </c>
      <c r="K2473" s="6">
        <v>15.42</v>
      </c>
      <c r="L2473" s="6">
        <f>tbl_Sales[[#This Row],[Price_per_Unit]]*tbl_Sales[[#This Row],[Quantity]]</f>
        <v>77.099999999999994</v>
      </c>
      <c r="M2473" s="6">
        <f>tbl_Sales[[#This Row],[Cost_per_Unit]]*tbl_Sales[[#This Row],[Quantity]]</f>
        <v>16.05</v>
      </c>
      <c r="N2473" s="6">
        <f>tbl_Sales[[#This Row],[Sales]]-tbl_Sales[[#This Row],[Total_Cost]]</f>
        <v>61.05</v>
      </c>
    </row>
    <row r="2474" spans="1:14">
      <c r="A2474" t="s">
        <v>2478</v>
      </c>
      <c r="B2474" s="4">
        <v>45084</v>
      </c>
      <c r="C2474" t="s">
        <v>7279</v>
      </c>
      <c r="D2474" t="str">
        <f>VLOOKUP(Sales_Data!$C2474,tbl_Customers[],2,FALSE)</f>
        <v>Customer_1454</v>
      </c>
      <c r="E2474" t="str">
        <f>VLOOKUP(tbl_Sales[[#This Row],[Customer_ID]],tbl_Customers[],5,0)</f>
        <v>North</v>
      </c>
      <c r="F2474" t="s">
        <v>8505</v>
      </c>
      <c r="G2474" t="str">
        <f>VLOOKUP(Sales_Data!$F2474,tbl_Products[],2,FALSE)</f>
        <v>Product_39</v>
      </c>
      <c r="H2474" t="str">
        <f>VLOOKUP(tbl_Sales[[#This Row],[Product_ID]],tbl_Products[],3,0)</f>
        <v>Toys</v>
      </c>
      <c r="I2474">
        <v>9</v>
      </c>
      <c r="J2474" s="10">
        <f>VLOOKUP(tbl_Sales[[#This Row],[Product_ID]],tbl_Products[],4,0)</f>
        <v>32.950000000000003</v>
      </c>
      <c r="K2474" s="6">
        <v>67.13</v>
      </c>
      <c r="L2474" s="6">
        <f>tbl_Sales[[#This Row],[Price_per_Unit]]*tbl_Sales[[#This Row],[Quantity]]</f>
        <v>604.16999999999996</v>
      </c>
      <c r="M2474" s="6">
        <f>tbl_Sales[[#This Row],[Cost_per_Unit]]*tbl_Sales[[#This Row],[Quantity]]</f>
        <v>296.55</v>
      </c>
      <c r="N2474" s="6">
        <f>tbl_Sales[[#This Row],[Sales]]-tbl_Sales[[#This Row],[Total_Cost]]</f>
        <v>307.61999999999995</v>
      </c>
    </row>
    <row r="2475" spans="1:14">
      <c r="A2475" t="s">
        <v>2479</v>
      </c>
      <c r="B2475" s="4">
        <v>45279</v>
      </c>
      <c r="C2475" t="s">
        <v>7209</v>
      </c>
      <c r="D2475" t="str">
        <f>VLOOKUP(Sales_Data!$C2475,tbl_Customers[],2,FALSE)</f>
        <v>Customer_94</v>
      </c>
      <c r="E2475" t="str">
        <f>VLOOKUP(tbl_Sales[[#This Row],[Customer_ID]],tbl_Customers[],5,0)</f>
        <v>East</v>
      </c>
      <c r="F2475" t="s">
        <v>8499</v>
      </c>
      <c r="G2475" t="str">
        <f>VLOOKUP(Sales_Data!$F2475,tbl_Products[],2,FALSE)</f>
        <v>Product_30</v>
      </c>
      <c r="H2475" t="str">
        <f>VLOOKUP(tbl_Sales[[#This Row],[Product_ID]],tbl_Products[],3,0)</f>
        <v>Apparel</v>
      </c>
      <c r="I2475">
        <v>7</v>
      </c>
      <c r="J2475" s="10">
        <f>VLOOKUP(tbl_Sales[[#This Row],[Product_ID]],tbl_Products[],4,0)</f>
        <v>49.21</v>
      </c>
      <c r="K2475" s="6">
        <v>29.37</v>
      </c>
      <c r="L2475" s="6">
        <f>tbl_Sales[[#This Row],[Price_per_Unit]]*tbl_Sales[[#This Row],[Quantity]]</f>
        <v>205.59</v>
      </c>
      <c r="M2475" s="6">
        <f>tbl_Sales[[#This Row],[Cost_per_Unit]]*tbl_Sales[[#This Row],[Quantity]]</f>
        <v>344.47</v>
      </c>
      <c r="N2475" s="6">
        <f>tbl_Sales[[#This Row],[Sales]]-tbl_Sales[[#This Row],[Total_Cost]]</f>
        <v>-138.88000000000002</v>
      </c>
    </row>
    <row r="2476" spans="1:14">
      <c r="A2476" t="s">
        <v>2480</v>
      </c>
      <c r="B2476" s="4">
        <v>45249</v>
      </c>
      <c r="C2476" t="s">
        <v>7875</v>
      </c>
      <c r="D2476" t="str">
        <f>VLOOKUP(Sales_Data!$C2476,tbl_Customers[],2,FALSE)</f>
        <v>Customer_11</v>
      </c>
      <c r="E2476" t="str">
        <f>VLOOKUP(tbl_Sales[[#This Row],[Customer_ID]],tbl_Customers[],5,0)</f>
        <v>North</v>
      </c>
      <c r="F2476" t="s">
        <v>8551</v>
      </c>
      <c r="G2476" t="str">
        <f>VLOOKUP(Sales_Data!$F2476,tbl_Products[],2,FALSE)</f>
        <v>Product_11</v>
      </c>
      <c r="H2476" t="str">
        <f>VLOOKUP(tbl_Sales[[#This Row],[Product_ID]],tbl_Products[],3,0)</f>
        <v>Health</v>
      </c>
      <c r="I2476">
        <v>2</v>
      </c>
      <c r="J2476" s="10">
        <f>VLOOKUP(tbl_Sales[[#This Row],[Product_ID]],tbl_Products[],4,0)</f>
        <v>11.76</v>
      </c>
      <c r="K2476" s="6">
        <v>96.27</v>
      </c>
      <c r="L2476" s="6">
        <f>tbl_Sales[[#This Row],[Price_per_Unit]]*tbl_Sales[[#This Row],[Quantity]]</f>
        <v>192.54</v>
      </c>
      <c r="M2476" s="6">
        <f>tbl_Sales[[#This Row],[Cost_per_Unit]]*tbl_Sales[[#This Row],[Quantity]]</f>
        <v>23.52</v>
      </c>
      <c r="N2476" s="6">
        <f>tbl_Sales[[#This Row],[Sales]]-tbl_Sales[[#This Row],[Total_Cost]]</f>
        <v>169.01999999999998</v>
      </c>
    </row>
    <row r="2477" spans="1:14">
      <c r="A2477" t="s">
        <v>2481</v>
      </c>
      <c r="B2477" s="4">
        <v>44940</v>
      </c>
      <c r="C2477" t="s">
        <v>8237</v>
      </c>
      <c r="D2477" t="str">
        <f>VLOOKUP(Sales_Data!$C2477,tbl_Customers[],2,FALSE)</f>
        <v>Customer_520</v>
      </c>
      <c r="E2477" t="str">
        <f>VLOOKUP(tbl_Sales[[#This Row],[Customer_ID]],tbl_Customers[],5,0)</f>
        <v>West</v>
      </c>
      <c r="F2477" t="s">
        <v>8553</v>
      </c>
      <c r="G2477" t="str">
        <f>VLOOKUP(Sales_Data!$F2477,tbl_Products[],2,FALSE)</f>
        <v>Product_50</v>
      </c>
      <c r="H2477" t="str">
        <f>VLOOKUP(tbl_Sales[[#This Row],[Product_ID]],tbl_Products[],3,0)</f>
        <v>Apparel</v>
      </c>
      <c r="I2477">
        <v>3</v>
      </c>
      <c r="J2477" s="10">
        <f>VLOOKUP(tbl_Sales[[#This Row],[Product_ID]],tbl_Products[],4,0)</f>
        <v>42.74</v>
      </c>
      <c r="K2477" s="6">
        <v>55.65</v>
      </c>
      <c r="L2477" s="6">
        <f>tbl_Sales[[#This Row],[Price_per_Unit]]*tbl_Sales[[#This Row],[Quantity]]</f>
        <v>166.95</v>
      </c>
      <c r="M2477" s="6">
        <f>tbl_Sales[[#This Row],[Cost_per_Unit]]*tbl_Sales[[#This Row],[Quantity]]</f>
        <v>128.22</v>
      </c>
      <c r="N2477" s="6">
        <f>tbl_Sales[[#This Row],[Sales]]-tbl_Sales[[#This Row],[Total_Cost]]</f>
        <v>38.72999999999999</v>
      </c>
    </row>
    <row r="2478" spans="1:14">
      <c r="A2478" t="s">
        <v>2482</v>
      </c>
      <c r="B2478" s="4">
        <v>45232</v>
      </c>
      <c r="C2478" t="s">
        <v>8121</v>
      </c>
      <c r="D2478" t="str">
        <f>VLOOKUP(Sales_Data!$C2478,tbl_Customers[],2,FALSE)</f>
        <v>Customer_1034</v>
      </c>
      <c r="E2478" t="str">
        <f>VLOOKUP(tbl_Sales[[#This Row],[Customer_ID]],tbl_Customers[],5,0)</f>
        <v>East</v>
      </c>
      <c r="F2478" t="s">
        <v>8493</v>
      </c>
      <c r="G2478" t="str">
        <f>VLOOKUP(Sales_Data!$F2478,tbl_Products[],2,FALSE)</f>
        <v>Product_61</v>
      </c>
      <c r="H2478" t="str">
        <f>VLOOKUP(tbl_Sales[[#This Row],[Product_ID]],tbl_Products[],3,0)</f>
        <v>Health</v>
      </c>
      <c r="I2478">
        <v>6</v>
      </c>
      <c r="J2478" s="10">
        <f>VLOOKUP(tbl_Sales[[#This Row],[Product_ID]],tbl_Products[],4,0)</f>
        <v>47.78</v>
      </c>
      <c r="K2478" s="6">
        <v>26.18</v>
      </c>
      <c r="L2478" s="6">
        <f>tbl_Sales[[#This Row],[Price_per_Unit]]*tbl_Sales[[#This Row],[Quantity]]</f>
        <v>157.07999999999998</v>
      </c>
      <c r="M2478" s="6">
        <f>tbl_Sales[[#This Row],[Cost_per_Unit]]*tbl_Sales[[#This Row],[Quantity]]</f>
        <v>286.68</v>
      </c>
      <c r="N2478" s="6">
        <f>tbl_Sales[[#This Row],[Sales]]-tbl_Sales[[#This Row],[Total_Cost]]</f>
        <v>-129.60000000000002</v>
      </c>
    </row>
    <row r="2479" spans="1:14">
      <c r="A2479" t="s">
        <v>2483</v>
      </c>
      <c r="B2479" s="4">
        <v>45169</v>
      </c>
      <c r="C2479" t="s">
        <v>7112</v>
      </c>
      <c r="D2479" t="str">
        <f>VLOOKUP(Sales_Data!$C2479,tbl_Customers[],2,FALSE)</f>
        <v>Customer_1270</v>
      </c>
      <c r="E2479" t="str">
        <f>VLOOKUP(tbl_Sales[[#This Row],[Customer_ID]],tbl_Customers[],5,0)</f>
        <v>North</v>
      </c>
      <c r="F2479" t="s">
        <v>8496</v>
      </c>
      <c r="G2479" t="str">
        <f>VLOOKUP(Sales_Data!$F2479,tbl_Products[],2,FALSE)</f>
        <v>Product_3</v>
      </c>
      <c r="H2479" t="str">
        <f>VLOOKUP(tbl_Sales[[#This Row],[Product_ID]],tbl_Products[],3,0)</f>
        <v>Health</v>
      </c>
      <c r="I2479">
        <v>8</v>
      </c>
      <c r="J2479" s="10">
        <f>VLOOKUP(tbl_Sales[[#This Row],[Product_ID]],tbl_Products[],4,0)</f>
        <v>28.91</v>
      </c>
      <c r="K2479" s="6">
        <v>6.94</v>
      </c>
      <c r="L2479" s="6">
        <f>tbl_Sales[[#This Row],[Price_per_Unit]]*tbl_Sales[[#This Row],[Quantity]]</f>
        <v>55.52</v>
      </c>
      <c r="M2479" s="6">
        <f>tbl_Sales[[#This Row],[Cost_per_Unit]]*tbl_Sales[[#This Row],[Quantity]]</f>
        <v>231.28</v>
      </c>
      <c r="N2479" s="6">
        <f>tbl_Sales[[#This Row],[Sales]]-tbl_Sales[[#This Row],[Total_Cost]]</f>
        <v>-175.76</v>
      </c>
    </row>
    <row r="2480" spans="1:14">
      <c r="A2480" t="s">
        <v>2484</v>
      </c>
      <c r="B2480" s="4">
        <v>45062</v>
      </c>
      <c r="C2480" t="s">
        <v>8238</v>
      </c>
      <c r="D2480" t="str">
        <f>VLOOKUP(Sales_Data!$C2480,tbl_Customers[],2,FALSE)</f>
        <v>Customer_781</v>
      </c>
      <c r="E2480" t="str">
        <f>VLOOKUP(tbl_Sales[[#This Row],[Customer_ID]],tbl_Customers[],5,0)</f>
        <v>West</v>
      </c>
      <c r="F2480" t="s">
        <v>8531</v>
      </c>
      <c r="G2480" t="str">
        <f>VLOOKUP(Sales_Data!$F2480,tbl_Products[],2,FALSE)</f>
        <v>Product_36</v>
      </c>
      <c r="H2480" t="str">
        <f>VLOOKUP(tbl_Sales[[#This Row],[Product_ID]],tbl_Products[],3,0)</f>
        <v>Home Goods</v>
      </c>
      <c r="I2480">
        <v>9</v>
      </c>
      <c r="J2480" s="10">
        <f>VLOOKUP(tbl_Sales[[#This Row],[Product_ID]],tbl_Products[],4,0)</f>
        <v>32.54</v>
      </c>
      <c r="K2480" s="6">
        <v>27.78</v>
      </c>
      <c r="L2480" s="6">
        <f>tbl_Sales[[#This Row],[Price_per_Unit]]*tbl_Sales[[#This Row],[Quantity]]</f>
        <v>250.02</v>
      </c>
      <c r="M2480" s="6">
        <f>tbl_Sales[[#This Row],[Cost_per_Unit]]*tbl_Sales[[#This Row],[Quantity]]</f>
        <v>292.86</v>
      </c>
      <c r="N2480" s="6">
        <f>tbl_Sales[[#This Row],[Sales]]-tbl_Sales[[#This Row],[Total_Cost]]</f>
        <v>-42.84</v>
      </c>
    </row>
    <row r="2481" spans="1:14">
      <c r="A2481" t="s">
        <v>2485</v>
      </c>
      <c r="B2481" s="4">
        <v>45262</v>
      </c>
      <c r="C2481" t="s">
        <v>7286</v>
      </c>
      <c r="D2481" t="str">
        <f>VLOOKUP(Sales_Data!$C2481,tbl_Customers[],2,FALSE)</f>
        <v>Customer_620</v>
      </c>
      <c r="E2481" t="str">
        <f>VLOOKUP(tbl_Sales[[#This Row],[Customer_ID]],tbl_Customers[],5,0)</f>
        <v>South</v>
      </c>
      <c r="F2481" t="s">
        <v>8556</v>
      </c>
      <c r="G2481" t="str">
        <f>VLOOKUP(Sales_Data!$F2481,tbl_Products[],2,FALSE)</f>
        <v>Product_42</v>
      </c>
      <c r="H2481" t="str">
        <f>VLOOKUP(tbl_Sales[[#This Row],[Product_ID]],tbl_Products[],3,0)</f>
        <v>Electronics</v>
      </c>
      <c r="I2481">
        <v>4</v>
      </c>
      <c r="J2481" s="10">
        <f>VLOOKUP(tbl_Sales[[#This Row],[Product_ID]],tbl_Products[],4,0)</f>
        <v>28.03</v>
      </c>
      <c r="K2481" s="6">
        <v>21.53</v>
      </c>
      <c r="L2481" s="6">
        <f>tbl_Sales[[#This Row],[Price_per_Unit]]*tbl_Sales[[#This Row],[Quantity]]</f>
        <v>86.12</v>
      </c>
      <c r="M2481" s="6">
        <f>tbl_Sales[[#This Row],[Cost_per_Unit]]*tbl_Sales[[#This Row],[Quantity]]</f>
        <v>112.12</v>
      </c>
      <c r="N2481" s="6">
        <f>tbl_Sales[[#This Row],[Sales]]-tbl_Sales[[#This Row],[Total_Cost]]</f>
        <v>-26</v>
      </c>
    </row>
    <row r="2482" spans="1:14">
      <c r="A2482" t="s">
        <v>2486</v>
      </c>
      <c r="B2482" s="4">
        <v>45223</v>
      </c>
      <c r="C2482" t="s">
        <v>8104</v>
      </c>
      <c r="D2482" t="str">
        <f>VLOOKUP(Sales_Data!$C2482,tbl_Customers[],2,FALSE)</f>
        <v>Customer_809</v>
      </c>
      <c r="E2482" t="str">
        <f>VLOOKUP(tbl_Sales[[#This Row],[Customer_ID]],tbl_Customers[],5,0)</f>
        <v>North</v>
      </c>
      <c r="F2482" t="s">
        <v>8495</v>
      </c>
      <c r="G2482" t="str">
        <f>VLOOKUP(Sales_Data!$F2482,tbl_Products[],2,FALSE)</f>
        <v>Product_6</v>
      </c>
      <c r="H2482" t="str">
        <f>VLOOKUP(tbl_Sales[[#This Row],[Product_ID]],tbl_Products[],3,0)</f>
        <v>Apparel</v>
      </c>
      <c r="I2482">
        <v>7</v>
      </c>
      <c r="J2482" s="10">
        <f>VLOOKUP(tbl_Sales[[#This Row],[Product_ID]],tbl_Products[],4,0)</f>
        <v>33.65</v>
      </c>
      <c r="K2482" s="6">
        <v>48.53</v>
      </c>
      <c r="L2482" s="6">
        <f>tbl_Sales[[#This Row],[Price_per_Unit]]*tbl_Sales[[#This Row],[Quantity]]</f>
        <v>339.71000000000004</v>
      </c>
      <c r="M2482" s="6">
        <f>tbl_Sales[[#This Row],[Cost_per_Unit]]*tbl_Sales[[#This Row],[Quantity]]</f>
        <v>235.54999999999998</v>
      </c>
      <c r="N2482" s="6">
        <f>tbl_Sales[[#This Row],[Sales]]-tbl_Sales[[#This Row],[Total_Cost]]</f>
        <v>104.16000000000005</v>
      </c>
    </row>
    <row r="2483" spans="1:14">
      <c r="A2483" t="s">
        <v>2487</v>
      </c>
      <c r="B2483" s="4">
        <v>45222</v>
      </c>
      <c r="C2483" t="s">
        <v>7337</v>
      </c>
      <c r="D2483" t="str">
        <f>VLOOKUP(Sales_Data!$C2483,tbl_Customers[],2,FALSE)</f>
        <v>Customer_1375</v>
      </c>
      <c r="E2483" t="str">
        <f>VLOOKUP(tbl_Sales[[#This Row],[Customer_ID]],tbl_Customers[],5,0)</f>
        <v>South</v>
      </c>
      <c r="F2483" t="s">
        <v>8503</v>
      </c>
      <c r="G2483" t="str">
        <f>VLOOKUP(Sales_Data!$F2483,tbl_Products[],2,FALSE)</f>
        <v>Product_19</v>
      </c>
      <c r="H2483" t="str">
        <f>VLOOKUP(tbl_Sales[[#This Row],[Product_ID]],tbl_Products[],3,0)</f>
        <v>Apparel</v>
      </c>
      <c r="I2483">
        <v>2</v>
      </c>
      <c r="J2483" s="10">
        <f>VLOOKUP(tbl_Sales[[#This Row],[Product_ID]],tbl_Products[],4,0)</f>
        <v>41.78</v>
      </c>
      <c r="K2483" s="6">
        <v>61.52</v>
      </c>
      <c r="L2483" s="6">
        <f>tbl_Sales[[#This Row],[Price_per_Unit]]*tbl_Sales[[#This Row],[Quantity]]</f>
        <v>123.04</v>
      </c>
      <c r="M2483" s="6">
        <f>tbl_Sales[[#This Row],[Cost_per_Unit]]*tbl_Sales[[#This Row],[Quantity]]</f>
        <v>83.56</v>
      </c>
      <c r="N2483" s="6">
        <f>tbl_Sales[[#This Row],[Sales]]-tbl_Sales[[#This Row],[Total_Cost]]</f>
        <v>39.480000000000004</v>
      </c>
    </row>
    <row r="2484" spans="1:14">
      <c r="A2484" t="s">
        <v>2488</v>
      </c>
      <c r="B2484" s="4">
        <v>45043</v>
      </c>
      <c r="C2484" t="s">
        <v>8239</v>
      </c>
      <c r="D2484" t="str">
        <f>VLOOKUP(Sales_Data!$C2484,tbl_Customers[],2,FALSE)</f>
        <v>Customer_760</v>
      </c>
      <c r="E2484" t="str">
        <f>VLOOKUP(tbl_Sales[[#This Row],[Customer_ID]],tbl_Customers[],5,0)</f>
        <v>South</v>
      </c>
      <c r="F2484" t="s">
        <v>8523</v>
      </c>
      <c r="G2484" t="str">
        <f>VLOOKUP(Sales_Data!$F2484,tbl_Products[],2,FALSE)</f>
        <v>Product_32</v>
      </c>
      <c r="H2484" t="str">
        <f>VLOOKUP(tbl_Sales[[#This Row],[Product_ID]],tbl_Products[],3,0)</f>
        <v>Home Goods</v>
      </c>
      <c r="I2484">
        <v>3</v>
      </c>
      <c r="J2484" s="10">
        <f>VLOOKUP(tbl_Sales[[#This Row],[Product_ID]],tbl_Products[],4,0)</f>
        <v>24.03</v>
      </c>
      <c r="K2484" s="6">
        <v>34.619999999999997</v>
      </c>
      <c r="L2484" s="6">
        <f>tbl_Sales[[#This Row],[Price_per_Unit]]*tbl_Sales[[#This Row],[Quantity]]</f>
        <v>103.85999999999999</v>
      </c>
      <c r="M2484" s="6">
        <f>tbl_Sales[[#This Row],[Cost_per_Unit]]*tbl_Sales[[#This Row],[Quantity]]</f>
        <v>72.09</v>
      </c>
      <c r="N2484" s="6">
        <f>tbl_Sales[[#This Row],[Sales]]-tbl_Sales[[#This Row],[Total_Cost]]</f>
        <v>31.769999999999982</v>
      </c>
    </row>
    <row r="2485" spans="1:14">
      <c r="A2485" t="s">
        <v>2489</v>
      </c>
      <c r="B2485" s="4">
        <v>44953</v>
      </c>
      <c r="C2485" t="s">
        <v>7942</v>
      </c>
      <c r="D2485" t="str">
        <f>VLOOKUP(Sales_Data!$C2485,tbl_Customers[],2,FALSE)</f>
        <v>Customer_271</v>
      </c>
      <c r="E2485" t="str">
        <f>VLOOKUP(tbl_Sales[[#This Row],[Customer_ID]],tbl_Customers[],5,0)</f>
        <v>West</v>
      </c>
      <c r="F2485" t="s">
        <v>8532</v>
      </c>
      <c r="G2485" t="str">
        <f>VLOOKUP(Sales_Data!$F2485,tbl_Products[],2,FALSE)</f>
        <v>Product_23</v>
      </c>
      <c r="H2485" t="str">
        <f>VLOOKUP(tbl_Sales[[#This Row],[Product_ID]],tbl_Products[],3,0)</f>
        <v>Apparel</v>
      </c>
      <c r="I2485">
        <v>2</v>
      </c>
      <c r="J2485" s="10">
        <f>VLOOKUP(tbl_Sales[[#This Row],[Product_ID]],tbl_Products[],4,0)</f>
        <v>2.85</v>
      </c>
      <c r="K2485" s="6">
        <v>72.900000000000006</v>
      </c>
      <c r="L2485" s="6">
        <f>tbl_Sales[[#This Row],[Price_per_Unit]]*tbl_Sales[[#This Row],[Quantity]]</f>
        <v>145.80000000000001</v>
      </c>
      <c r="M2485" s="6">
        <f>tbl_Sales[[#This Row],[Cost_per_Unit]]*tbl_Sales[[#This Row],[Quantity]]</f>
        <v>5.7</v>
      </c>
      <c r="N2485" s="6">
        <f>tbl_Sales[[#This Row],[Sales]]-tbl_Sales[[#This Row],[Total_Cost]]</f>
        <v>140.10000000000002</v>
      </c>
    </row>
    <row r="2486" spans="1:14">
      <c r="A2486" t="s">
        <v>2490</v>
      </c>
      <c r="B2486" s="4">
        <v>45225</v>
      </c>
      <c r="C2486" t="s">
        <v>8016</v>
      </c>
      <c r="D2486" t="str">
        <f>VLOOKUP(Sales_Data!$C2486,tbl_Customers[],2,FALSE)</f>
        <v>Customer_1146</v>
      </c>
      <c r="E2486" t="str">
        <f>VLOOKUP(tbl_Sales[[#This Row],[Customer_ID]],tbl_Customers[],5,0)</f>
        <v>West</v>
      </c>
      <c r="F2486" t="s">
        <v>8497</v>
      </c>
      <c r="G2486" t="str">
        <f>VLOOKUP(Sales_Data!$F2486,tbl_Products[],2,FALSE)</f>
        <v>Product_73</v>
      </c>
      <c r="H2486" t="str">
        <f>VLOOKUP(tbl_Sales[[#This Row],[Product_ID]],tbl_Products[],3,0)</f>
        <v>Apparel</v>
      </c>
      <c r="I2486">
        <v>3</v>
      </c>
      <c r="J2486" s="10">
        <f>VLOOKUP(tbl_Sales[[#This Row],[Product_ID]],tbl_Products[],4,0)</f>
        <v>1.21</v>
      </c>
      <c r="K2486" s="6">
        <v>23.66</v>
      </c>
      <c r="L2486" s="6">
        <f>tbl_Sales[[#This Row],[Price_per_Unit]]*tbl_Sales[[#This Row],[Quantity]]</f>
        <v>70.98</v>
      </c>
      <c r="M2486" s="6">
        <f>tbl_Sales[[#This Row],[Cost_per_Unit]]*tbl_Sales[[#This Row],[Quantity]]</f>
        <v>3.63</v>
      </c>
      <c r="N2486" s="6">
        <f>tbl_Sales[[#This Row],[Sales]]-tbl_Sales[[#This Row],[Total_Cost]]</f>
        <v>67.350000000000009</v>
      </c>
    </row>
    <row r="2487" spans="1:14">
      <c r="A2487" t="s">
        <v>2491</v>
      </c>
      <c r="B2487" s="4">
        <v>45172</v>
      </c>
      <c r="C2487" t="s">
        <v>7643</v>
      </c>
      <c r="D2487" t="str">
        <f>VLOOKUP(Sales_Data!$C2487,tbl_Customers[],2,FALSE)</f>
        <v>Customer_85</v>
      </c>
      <c r="E2487" t="str">
        <f>VLOOKUP(tbl_Sales[[#This Row],[Customer_ID]],tbl_Customers[],5,0)</f>
        <v>West</v>
      </c>
      <c r="F2487" t="s">
        <v>8514</v>
      </c>
      <c r="G2487" t="str">
        <f>VLOOKUP(Sales_Data!$F2487,tbl_Products[],2,FALSE)</f>
        <v>Product_2</v>
      </c>
      <c r="H2487" t="str">
        <f>VLOOKUP(tbl_Sales[[#This Row],[Product_ID]],tbl_Products[],3,0)</f>
        <v>Health</v>
      </c>
      <c r="I2487">
        <v>2</v>
      </c>
      <c r="J2487" s="10">
        <f>VLOOKUP(tbl_Sales[[#This Row],[Product_ID]],tbl_Products[],4,0)</f>
        <v>12.41</v>
      </c>
      <c r="K2487" s="6">
        <v>15.5</v>
      </c>
      <c r="L2487" s="6">
        <f>tbl_Sales[[#This Row],[Price_per_Unit]]*tbl_Sales[[#This Row],[Quantity]]</f>
        <v>31</v>
      </c>
      <c r="M2487" s="6">
        <f>tbl_Sales[[#This Row],[Cost_per_Unit]]*tbl_Sales[[#This Row],[Quantity]]</f>
        <v>24.82</v>
      </c>
      <c r="N2487" s="6">
        <f>tbl_Sales[[#This Row],[Sales]]-tbl_Sales[[#This Row],[Total_Cost]]</f>
        <v>6.18</v>
      </c>
    </row>
    <row r="2488" spans="1:14">
      <c r="A2488" t="s">
        <v>2492</v>
      </c>
      <c r="B2488" s="4">
        <v>45014</v>
      </c>
      <c r="C2488" t="s">
        <v>7549</v>
      </c>
      <c r="D2488" t="str">
        <f>VLOOKUP(Sales_Data!$C2488,tbl_Customers[],2,FALSE)</f>
        <v>Customer_1189</v>
      </c>
      <c r="E2488" t="str">
        <f>VLOOKUP(tbl_Sales[[#This Row],[Customer_ID]],tbl_Customers[],5,0)</f>
        <v>North</v>
      </c>
      <c r="F2488" t="s">
        <v>8563</v>
      </c>
      <c r="G2488" t="str">
        <f>VLOOKUP(Sales_Data!$F2488,tbl_Products[],2,FALSE)</f>
        <v>Product_17</v>
      </c>
      <c r="H2488" t="str">
        <f>VLOOKUP(tbl_Sales[[#This Row],[Product_ID]],tbl_Products[],3,0)</f>
        <v>Toys</v>
      </c>
      <c r="I2488">
        <v>2</v>
      </c>
      <c r="J2488" s="10">
        <f>VLOOKUP(tbl_Sales[[#This Row],[Product_ID]],tbl_Products[],4,0)</f>
        <v>36.229999999999997</v>
      </c>
      <c r="K2488" s="6">
        <v>25.74</v>
      </c>
      <c r="L2488" s="6">
        <f>tbl_Sales[[#This Row],[Price_per_Unit]]*tbl_Sales[[#This Row],[Quantity]]</f>
        <v>51.48</v>
      </c>
      <c r="M2488" s="6">
        <f>tbl_Sales[[#This Row],[Cost_per_Unit]]*tbl_Sales[[#This Row],[Quantity]]</f>
        <v>72.459999999999994</v>
      </c>
      <c r="N2488" s="6">
        <f>tbl_Sales[[#This Row],[Sales]]-tbl_Sales[[#This Row],[Total_Cost]]</f>
        <v>-20.979999999999997</v>
      </c>
    </row>
    <row r="2489" spans="1:14">
      <c r="A2489" t="s">
        <v>2493</v>
      </c>
      <c r="B2489" s="4">
        <v>45195</v>
      </c>
      <c r="C2489" t="s">
        <v>7803</v>
      </c>
      <c r="D2489" t="str">
        <f>VLOOKUP(Sales_Data!$C2489,tbl_Customers[],2,FALSE)</f>
        <v>Customer_368</v>
      </c>
      <c r="E2489" t="str">
        <f>VLOOKUP(tbl_Sales[[#This Row],[Customer_ID]],tbl_Customers[],5,0)</f>
        <v>West</v>
      </c>
      <c r="F2489" t="s">
        <v>8516</v>
      </c>
      <c r="G2489" t="str">
        <f>VLOOKUP(Sales_Data!$F2489,tbl_Products[],2,FALSE)</f>
        <v>Product_67</v>
      </c>
      <c r="H2489" t="str">
        <f>VLOOKUP(tbl_Sales[[#This Row],[Product_ID]],tbl_Products[],3,0)</f>
        <v>Toys</v>
      </c>
      <c r="I2489">
        <v>1</v>
      </c>
      <c r="J2489" s="10">
        <f>VLOOKUP(tbl_Sales[[#This Row],[Product_ID]],tbl_Products[],4,0)</f>
        <v>13.68</v>
      </c>
      <c r="K2489" s="6">
        <v>89.06</v>
      </c>
      <c r="L2489" s="6">
        <f>tbl_Sales[[#This Row],[Price_per_Unit]]*tbl_Sales[[#This Row],[Quantity]]</f>
        <v>89.06</v>
      </c>
      <c r="M2489" s="6">
        <f>tbl_Sales[[#This Row],[Cost_per_Unit]]*tbl_Sales[[#This Row],[Quantity]]</f>
        <v>13.68</v>
      </c>
      <c r="N2489" s="6">
        <f>tbl_Sales[[#This Row],[Sales]]-tbl_Sales[[#This Row],[Total_Cost]]</f>
        <v>75.38</v>
      </c>
    </row>
    <row r="2490" spans="1:14">
      <c r="A2490" t="s">
        <v>2494</v>
      </c>
      <c r="B2490" s="4">
        <v>45249</v>
      </c>
      <c r="C2490" t="s">
        <v>7582</v>
      </c>
      <c r="D2490" t="str">
        <f>VLOOKUP(Sales_Data!$C2490,tbl_Customers[],2,FALSE)</f>
        <v>Customer_534</v>
      </c>
      <c r="E2490" t="str">
        <f>VLOOKUP(tbl_Sales[[#This Row],[Customer_ID]],tbl_Customers[],5,0)</f>
        <v>West</v>
      </c>
      <c r="F2490" t="s">
        <v>8542</v>
      </c>
      <c r="G2490" t="str">
        <f>VLOOKUP(Sales_Data!$F2490,tbl_Products[],2,FALSE)</f>
        <v>Product_20</v>
      </c>
      <c r="H2490" t="str">
        <f>VLOOKUP(tbl_Sales[[#This Row],[Product_ID]],tbl_Products[],3,0)</f>
        <v>Electronics</v>
      </c>
      <c r="I2490">
        <v>5</v>
      </c>
      <c r="J2490" s="10">
        <f>VLOOKUP(tbl_Sales[[#This Row],[Product_ID]],tbl_Products[],4,0)</f>
        <v>19.98</v>
      </c>
      <c r="K2490" s="6">
        <v>38.47</v>
      </c>
      <c r="L2490" s="6">
        <f>tbl_Sales[[#This Row],[Price_per_Unit]]*tbl_Sales[[#This Row],[Quantity]]</f>
        <v>192.35</v>
      </c>
      <c r="M2490" s="6">
        <f>tbl_Sales[[#This Row],[Cost_per_Unit]]*tbl_Sales[[#This Row],[Quantity]]</f>
        <v>99.9</v>
      </c>
      <c r="N2490" s="6">
        <f>tbl_Sales[[#This Row],[Sales]]-tbl_Sales[[#This Row],[Total_Cost]]</f>
        <v>92.449999999999989</v>
      </c>
    </row>
    <row r="2491" spans="1:14">
      <c r="A2491" t="s">
        <v>2495</v>
      </c>
      <c r="B2491" s="4">
        <v>45244</v>
      </c>
      <c r="C2491" t="s">
        <v>8140</v>
      </c>
      <c r="D2491" t="str">
        <f>VLOOKUP(Sales_Data!$C2491,tbl_Customers[],2,FALSE)</f>
        <v>Customer_348</v>
      </c>
      <c r="E2491" t="str">
        <f>VLOOKUP(tbl_Sales[[#This Row],[Customer_ID]],tbl_Customers[],5,0)</f>
        <v>West</v>
      </c>
      <c r="F2491" t="s">
        <v>8549</v>
      </c>
      <c r="G2491" t="str">
        <f>VLOOKUP(Sales_Data!$F2491,tbl_Products[],2,FALSE)</f>
        <v>Product_18</v>
      </c>
      <c r="H2491" t="str">
        <f>VLOOKUP(tbl_Sales[[#This Row],[Product_ID]],tbl_Products[],3,0)</f>
        <v>Health</v>
      </c>
      <c r="I2491">
        <v>9</v>
      </c>
      <c r="J2491" s="10">
        <f>VLOOKUP(tbl_Sales[[#This Row],[Product_ID]],tbl_Products[],4,0)</f>
        <v>41.18</v>
      </c>
      <c r="K2491" s="6">
        <v>42.81</v>
      </c>
      <c r="L2491" s="6">
        <f>tbl_Sales[[#This Row],[Price_per_Unit]]*tbl_Sales[[#This Row],[Quantity]]</f>
        <v>385.29</v>
      </c>
      <c r="M2491" s="6">
        <f>tbl_Sales[[#This Row],[Cost_per_Unit]]*tbl_Sales[[#This Row],[Quantity]]</f>
        <v>370.62</v>
      </c>
      <c r="N2491" s="6">
        <f>tbl_Sales[[#This Row],[Sales]]-tbl_Sales[[#This Row],[Total_Cost]]</f>
        <v>14.670000000000016</v>
      </c>
    </row>
    <row r="2492" spans="1:14">
      <c r="A2492" t="s">
        <v>2496</v>
      </c>
      <c r="B2492" s="4">
        <v>45121</v>
      </c>
      <c r="C2492" t="s">
        <v>7920</v>
      </c>
      <c r="D2492" t="str">
        <f>VLOOKUP(Sales_Data!$C2492,tbl_Customers[],2,FALSE)</f>
        <v>Customer_1032</v>
      </c>
      <c r="E2492" t="str">
        <f>VLOOKUP(tbl_Sales[[#This Row],[Customer_ID]],tbl_Customers[],5,0)</f>
        <v>North</v>
      </c>
      <c r="F2492" t="s">
        <v>8493</v>
      </c>
      <c r="G2492" t="str">
        <f>VLOOKUP(Sales_Data!$F2492,tbl_Products[],2,FALSE)</f>
        <v>Product_61</v>
      </c>
      <c r="H2492" t="str">
        <f>VLOOKUP(tbl_Sales[[#This Row],[Product_ID]],tbl_Products[],3,0)</f>
        <v>Health</v>
      </c>
      <c r="I2492">
        <v>4</v>
      </c>
      <c r="J2492" s="10">
        <f>VLOOKUP(tbl_Sales[[#This Row],[Product_ID]],tbl_Products[],4,0)</f>
        <v>47.78</v>
      </c>
      <c r="K2492" s="6">
        <v>17.3</v>
      </c>
      <c r="L2492" s="6">
        <f>tbl_Sales[[#This Row],[Price_per_Unit]]*tbl_Sales[[#This Row],[Quantity]]</f>
        <v>69.2</v>
      </c>
      <c r="M2492" s="6">
        <f>tbl_Sales[[#This Row],[Cost_per_Unit]]*tbl_Sales[[#This Row],[Quantity]]</f>
        <v>191.12</v>
      </c>
      <c r="N2492" s="6">
        <f>tbl_Sales[[#This Row],[Sales]]-tbl_Sales[[#This Row],[Total_Cost]]</f>
        <v>-121.92</v>
      </c>
    </row>
    <row r="2493" spans="1:14">
      <c r="A2493" t="s">
        <v>2497</v>
      </c>
      <c r="B2493" s="4">
        <v>45002</v>
      </c>
      <c r="C2493" t="s">
        <v>8026</v>
      </c>
      <c r="D2493" t="str">
        <f>VLOOKUP(Sales_Data!$C2493,tbl_Customers[],2,FALSE)</f>
        <v>Customer_1010</v>
      </c>
      <c r="E2493" t="str">
        <f>VLOOKUP(tbl_Sales[[#This Row],[Customer_ID]],tbl_Customers[],5,0)</f>
        <v>North</v>
      </c>
      <c r="F2493" t="s">
        <v>8552</v>
      </c>
      <c r="G2493" t="str">
        <f>VLOOKUP(Sales_Data!$F2493,tbl_Products[],2,FALSE)</f>
        <v>Product_5</v>
      </c>
      <c r="H2493" t="str">
        <f>VLOOKUP(tbl_Sales[[#This Row],[Product_ID]],tbl_Products[],3,0)</f>
        <v>Health</v>
      </c>
      <c r="I2493">
        <v>5</v>
      </c>
      <c r="J2493" s="10">
        <f>VLOOKUP(tbl_Sales[[#This Row],[Product_ID]],tbl_Products[],4,0)</f>
        <v>35.39</v>
      </c>
      <c r="K2493" s="6">
        <v>50.43</v>
      </c>
      <c r="L2493" s="6">
        <f>tbl_Sales[[#This Row],[Price_per_Unit]]*tbl_Sales[[#This Row],[Quantity]]</f>
        <v>252.15</v>
      </c>
      <c r="M2493" s="6">
        <f>tbl_Sales[[#This Row],[Cost_per_Unit]]*tbl_Sales[[#This Row],[Quantity]]</f>
        <v>176.95</v>
      </c>
      <c r="N2493" s="6">
        <f>tbl_Sales[[#This Row],[Sales]]-tbl_Sales[[#This Row],[Total_Cost]]</f>
        <v>75.200000000000017</v>
      </c>
    </row>
    <row r="2494" spans="1:14">
      <c r="A2494" t="s">
        <v>2498</v>
      </c>
      <c r="B2494" s="4">
        <v>45275</v>
      </c>
      <c r="C2494" t="s">
        <v>7266</v>
      </c>
      <c r="D2494" t="str">
        <f>VLOOKUP(Sales_Data!$C2494,tbl_Customers[],2,FALSE)</f>
        <v>Customer_695</v>
      </c>
      <c r="E2494" t="str">
        <f>VLOOKUP(tbl_Sales[[#This Row],[Customer_ID]],tbl_Customers[],5,0)</f>
        <v>West</v>
      </c>
      <c r="F2494" t="s">
        <v>8564</v>
      </c>
      <c r="G2494" t="str">
        <f>VLOOKUP(Sales_Data!$F2494,tbl_Products[],2,FALSE)</f>
        <v>Product_8</v>
      </c>
      <c r="H2494" t="str">
        <f>VLOOKUP(tbl_Sales[[#This Row],[Product_ID]],tbl_Products[],3,0)</f>
        <v>Electronics</v>
      </c>
      <c r="I2494">
        <v>1</v>
      </c>
      <c r="J2494" s="10">
        <f>VLOOKUP(tbl_Sales[[#This Row],[Product_ID]],tbl_Products[],4,0)</f>
        <v>22.03</v>
      </c>
      <c r="K2494" s="6">
        <v>53.2</v>
      </c>
      <c r="L2494" s="6">
        <f>tbl_Sales[[#This Row],[Price_per_Unit]]*tbl_Sales[[#This Row],[Quantity]]</f>
        <v>53.2</v>
      </c>
      <c r="M2494" s="6">
        <f>tbl_Sales[[#This Row],[Cost_per_Unit]]*tbl_Sales[[#This Row],[Quantity]]</f>
        <v>22.03</v>
      </c>
      <c r="N2494" s="6">
        <f>tbl_Sales[[#This Row],[Sales]]-tbl_Sales[[#This Row],[Total_Cost]]</f>
        <v>31.17</v>
      </c>
    </row>
    <row r="2495" spans="1:14">
      <c r="A2495" t="s">
        <v>2499</v>
      </c>
      <c r="B2495" s="4">
        <v>45051</v>
      </c>
      <c r="C2495" t="s">
        <v>8240</v>
      </c>
      <c r="D2495" t="str">
        <f>VLOOKUP(Sales_Data!$C2495,tbl_Customers[],2,FALSE)</f>
        <v>Customer_959</v>
      </c>
      <c r="E2495" t="str">
        <f>VLOOKUP(tbl_Sales[[#This Row],[Customer_ID]],tbl_Customers[],5,0)</f>
        <v>West</v>
      </c>
      <c r="F2495" t="s">
        <v>8526</v>
      </c>
      <c r="G2495" t="str">
        <f>VLOOKUP(Sales_Data!$F2495,tbl_Products[],2,FALSE)</f>
        <v>Product_27</v>
      </c>
      <c r="H2495" t="str">
        <f>VLOOKUP(tbl_Sales[[#This Row],[Product_ID]],tbl_Products[],3,0)</f>
        <v>Home Goods</v>
      </c>
      <c r="I2495">
        <v>9</v>
      </c>
      <c r="J2495" s="10">
        <f>VLOOKUP(tbl_Sales[[#This Row],[Product_ID]],tbl_Products[],4,0)</f>
        <v>35.53</v>
      </c>
      <c r="K2495" s="6">
        <v>97.95</v>
      </c>
      <c r="L2495" s="6">
        <f>tbl_Sales[[#This Row],[Price_per_Unit]]*tbl_Sales[[#This Row],[Quantity]]</f>
        <v>881.55000000000007</v>
      </c>
      <c r="M2495" s="6">
        <f>tbl_Sales[[#This Row],[Cost_per_Unit]]*tbl_Sales[[#This Row],[Quantity]]</f>
        <v>319.77</v>
      </c>
      <c r="N2495" s="6">
        <f>tbl_Sales[[#This Row],[Sales]]-tbl_Sales[[#This Row],[Total_Cost]]</f>
        <v>561.78000000000009</v>
      </c>
    </row>
    <row r="2496" spans="1:14">
      <c r="A2496" t="s">
        <v>2500</v>
      </c>
      <c r="B2496" s="4">
        <v>44943</v>
      </c>
      <c r="C2496" t="s">
        <v>7942</v>
      </c>
      <c r="D2496" t="str">
        <f>VLOOKUP(Sales_Data!$C2496,tbl_Customers[],2,FALSE)</f>
        <v>Customer_271</v>
      </c>
      <c r="E2496" t="str">
        <f>VLOOKUP(tbl_Sales[[#This Row],[Customer_ID]],tbl_Customers[],5,0)</f>
        <v>West</v>
      </c>
      <c r="F2496" t="s">
        <v>8498</v>
      </c>
      <c r="G2496" t="str">
        <f>VLOOKUP(Sales_Data!$F2496,tbl_Products[],2,FALSE)</f>
        <v>Product_38</v>
      </c>
      <c r="H2496" t="str">
        <f>VLOOKUP(tbl_Sales[[#This Row],[Product_ID]],tbl_Products[],3,0)</f>
        <v>Toys</v>
      </c>
      <c r="I2496">
        <v>1</v>
      </c>
      <c r="J2496" s="10">
        <f>VLOOKUP(tbl_Sales[[#This Row],[Product_ID]],tbl_Products[],4,0)</f>
        <v>35.82</v>
      </c>
      <c r="K2496" s="6">
        <v>53.1</v>
      </c>
      <c r="L2496" s="6">
        <f>tbl_Sales[[#This Row],[Price_per_Unit]]*tbl_Sales[[#This Row],[Quantity]]</f>
        <v>53.1</v>
      </c>
      <c r="M2496" s="6">
        <f>tbl_Sales[[#This Row],[Cost_per_Unit]]*tbl_Sales[[#This Row],[Quantity]]</f>
        <v>35.82</v>
      </c>
      <c r="N2496" s="6">
        <f>tbl_Sales[[#This Row],[Sales]]-tbl_Sales[[#This Row],[Total_Cost]]</f>
        <v>17.28</v>
      </c>
    </row>
    <row r="2497" spans="1:14">
      <c r="A2497" t="s">
        <v>2501</v>
      </c>
      <c r="B2497" s="4">
        <v>45220</v>
      </c>
      <c r="C2497" t="s">
        <v>8241</v>
      </c>
      <c r="D2497" t="str">
        <f>VLOOKUP(Sales_Data!$C2497,tbl_Customers[],2,FALSE)</f>
        <v>Customer_184</v>
      </c>
      <c r="E2497" t="str">
        <f>VLOOKUP(tbl_Sales[[#This Row],[Customer_ID]],tbl_Customers[],5,0)</f>
        <v>East</v>
      </c>
      <c r="F2497" t="s">
        <v>8562</v>
      </c>
      <c r="G2497" t="str">
        <f>VLOOKUP(Sales_Data!$F2497,tbl_Products[],2,FALSE)</f>
        <v>Product_48</v>
      </c>
      <c r="H2497" t="str">
        <f>VLOOKUP(tbl_Sales[[#This Row],[Product_ID]],tbl_Products[],3,0)</f>
        <v>Apparel</v>
      </c>
      <c r="I2497">
        <v>5</v>
      </c>
      <c r="J2497" s="10">
        <f>VLOOKUP(tbl_Sales[[#This Row],[Product_ID]],tbl_Products[],4,0)</f>
        <v>25.33</v>
      </c>
      <c r="K2497" s="6">
        <v>32.93</v>
      </c>
      <c r="L2497" s="6">
        <f>tbl_Sales[[#This Row],[Price_per_Unit]]*tbl_Sales[[#This Row],[Quantity]]</f>
        <v>164.65</v>
      </c>
      <c r="M2497" s="6">
        <f>tbl_Sales[[#This Row],[Cost_per_Unit]]*tbl_Sales[[#This Row],[Quantity]]</f>
        <v>126.64999999999999</v>
      </c>
      <c r="N2497" s="6">
        <f>tbl_Sales[[#This Row],[Sales]]-tbl_Sales[[#This Row],[Total_Cost]]</f>
        <v>38.000000000000014</v>
      </c>
    </row>
    <row r="2498" spans="1:14">
      <c r="A2498" t="s">
        <v>2502</v>
      </c>
      <c r="B2498" s="4">
        <v>45285</v>
      </c>
      <c r="C2498" t="s">
        <v>7969</v>
      </c>
      <c r="D2498" t="str">
        <f>VLOOKUP(Sales_Data!$C2498,tbl_Customers[],2,FALSE)</f>
        <v>Customer_650</v>
      </c>
      <c r="E2498" t="str">
        <f>VLOOKUP(tbl_Sales[[#This Row],[Customer_ID]],tbl_Customers[],5,0)</f>
        <v>East</v>
      </c>
      <c r="F2498" t="s">
        <v>8535</v>
      </c>
      <c r="G2498" t="str">
        <f>VLOOKUP(Sales_Data!$F2498,tbl_Products[],2,FALSE)</f>
        <v>Product_54</v>
      </c>
      <c r="H2498" t="str">
        <f>VLOOKUP(tbl_Sales[[#This Row],[Product_ID]],tbl_Products[],3,0)</f>
        <v>Apparel</v>
      </c>
      <c r="I2498">
        <v>8</v>
      </c>
      <c r="J2498" s="10">
        <f>VLOOKUP(tbl_Sales[[#This Row],[Product_ID]],tbl_Products[],4,0)</f>
        <v>1.35</v>
      </c>
      <c r="K2498" s="6">
        <v>92.67</v>
      </c>
      <c r="L2498" s="6">
        <f>tbl_Sales[[#This Row],[Price_per_Unit]]*tbl_Sales[[#This Row],[Quantity]]</f>
        <v>741.36</v>
      </c>
      <c r="M2498" s="6">
        <f>tbl_Sales[[#This Row],[Cost_per_Unit]]*tbl_Sales[[#This Row],[Quantity]]</f>
        <v>10.8</v>
      </c>
      <c r="N2498" s="6">
        <f>tbl_Sales[[#This Row],[Sales]]-tbl_Sales[[#This Row],[Total_Cost]]</f>
        <v>730.56000000000006</v>
      </c>
    </row>
    <row r="2499" spans="1:14">
      <c r="A2499" t="s">
        <v>2503</v>
      </c>
      <c r="B2499" s="4">
        <v>44983</v>
      </c>
      <c r="C2499" t="s">
        <v>7391</v>
      </c>
      <c r="D2499" t="str">
        <f>VLOOKUP(Sales_Data!$C2499,tbl_Customers[],2,FALSE)</f>
        <v>Customer_1455</v>
      </c>
      <c r="E2499" t="str">
        <f>VLOOKUP(tbl_Sales[[#This Row],[Customer_ID]],tbl_Customers[],5,0)</f>
        <v>West</v>
      </c>
      <c r="F2499" t="s">
        <v>8544</v>
      </c>
      <c r="G2499" t="str">
        <f>VLOOKUP(Sales_Data!$F2499,tbl_Products[],2,FALSE)</f>
        <v>Product_21</v>
      </c>
      <c r="H2499" t="str">
        <f>VLOOKUP(tbl_Sales[[#This Row],[Product_ID]],tbl_Products[],3,0)</f>
        <v>Toys</v>
      </c>
      <c r="I2499">
        <v>8</v>
      </c>
      <c r="J2499" s="10">
        <f>VLOOKUP(tbl_Sales[[#This Row],[Product_ID]],tbl_Products[],4,0)</f>
        <v>3.13</v>
      </c>
      <c r="K2499" s="6">
        <v>80.77</v>
      </c>
      <c r="L2499" s="6">
        <f>tbl_Sales[[#This Row],[Price_per_Unit]]*tbl_Sales[[#This Row],[Quantity]]</f>
        <v>646.16</v>
      </c>
      <c r="M2499" s="6">
        <f>tbl_Sales[[#This Row],[Cost_per_Unit]]*tbl_Sales[[#This Row],[Quantity]]</f>
        <v>25.04</v>
      </c>
      <c r="N2499" s="6">
        <f>tbl_Sales[[#This Row],[Sales]]-tbl_Sales[[#This Row],[Total_Cost]]</f>
        <v>621.12</v>
      </c>
    </row>
    <row r="2500" spans="1:14">
      <c r="A2500" t="s">
        <v>2504</v>
      </c>
      <c r="B2500" s="4">
        <v>45024</v>
      </c>
      <c r="C2500" t="s">
        <v>7636</v>
      </c>
      <c r="D2500" t="str">
        <f>VLOOKUP(Sales_Data!$C2500,tbl_Customers[],2,FALSE)</f>
        <v>Customer_1087</v>
      </c>
      <c r="E2500" t="str">
        <f>VLOOKUP(tbl_Sales[[#This Row],[Customer_ID]],tbl_Customers[],5,0)</f>
        <v>East</v>
      </c>
      <c r="F2500" t="s">
        <v>8535</v>
      </c>
      <c r="G2500" t="str">
        <f>VLOOKUP(Sales_Data!$F2500,tbl_Products[],2,FALSE)</f>
        <v>Product_54</v>
      </c>
      <c r="H2500" t="str">
        <f>VLOOKUP(tbl_Sales[[#This Row],[Product_ID]],tbl_Products[],3,0)</f>
        <v>Apparel</v>
      </c>
      <c r="I2500">
        <v>7</v>
      </c>
      <c r="J2500" s="10">
        <f>VLOOKUP(tbl_Sales[[#This Row],[Product_ID]],tbl_Products[],4,0)</f>
        <v>1.35</v>
      </c>
      <c r="K2500" s="6">
        <v>60.74</v>
      </c>
      <c r="L2500" s="6">
        <f>tbl_Sales[[#This Row],[Price_per_Unit]]*tbl_Sales[[#This Row],[Quantity]]</f>
        <v>425.18</v>
      </c>
      <c r="M2500" s="6">
        <f>tbl_Sales[[#This Row],[Cost_per_Unit]]*tbl_Sales[[#This Row],[Quantity]]</f>
        <v>9.4500000000000011</v>
      </c>
      <c r="N2500" s="6">
        <f>tbl_Sales[[#This Row],[Sales]]-tbl_Sales[[#This Row],[Total_Cost]]</f>
        <v>415.73</v>
      </c>
    </row>
    <row r="2501" spans="1:14">
      <c r="A2501" t="s">
        <v>2505</v>
      </c>
      <c r="B2501" s="4">
        <v>44936</v>
      </c>
      <c r="C2501" t="s">
        <v>8162</v>
      </c>
      <c r="D2501" t="str">
        <f>VLOOKUP(Sales_Data!$C2501,tbl_Customers[],2,FALSE)</f>
        <v>Customer_887</v>
      </c>
      <c r="E2501" t="str">
        <f>VLOOKUP(tbl_Sales[[#This Row],[Customer_ID]],tbl_Customers[],5,0)</f>
        <v>East</v>
      </c>
      <c r="F2501" t="s">
        <v>8532</v>
      </c>
      <c r="G2501" t="str">
        <f>VLOOKUP(Sales_Data!$F2501,tbl_Products[],2,FALSE)</f>
        <v>Product_23</v>
      </c>
      <c r="H2501" t="str">
        <f>VLOOKUP(tbl_Sales[[#This Row],[Product_ID]],tbl_Products[],3,0)</f>
        <v>Apparel</v>
      </c>
      <c r="I2501">
        <v>2</v>
      </c>
      <c r="J2501" s="10">
        <f>VLOOKUP(tbl_Sales[[#This Row],[Product_ID]],tbl_Products[],4,0)</f>
        <v>2.85</v>
      </c>
      <c r="K2501" s="6">
        <v>57.04</v>
      </c>
      <c r="L2501" s="6">
        <f>tbl_Sales[[#This Row],[Price_per_Unit]]*tbl_Sales[[#This Row],[Quantity]]</f>
        <v>114.08</v>
      </c>
      <c r="M2501" s="6">
        <f>tbl_Sales[[#This Row],[Cost_per_Unit]]*tbl_Sales[[#This Row],[Quantity]]</f>
        <v>5.7</v>
      </c>
      <c r="N2501" s="6">
        <f>tbl_Sales[[#This Row],[Sales]]-tbl_Sales[[#This Row],[Total_Cost]]</f>
        <v>108.38</v>
      </c>
    </row>
    <row r="2502" spans="1:14">
      <c r="A2502" t="s">
        <v>2506</v>
      </c>
      <c r="B2502" s="4">
        <v>45152</v>
      </c>
      <c r="C2502" t="s">
        <v>7552</v>
      </c>
      <c r="D2502" t="str">
        <f>VLOOKUP(Sales_Data!$C2502,tbl_Customers[],2,FALSE)</f>
        <v>Customer_291</v>
      </c>
      <c r="E2502" t="str">
        <f>VLOOKUP(tbl_Sales[[#This Row],[Customer_ID]],tbl_Customers[],5,0)</f>
        <v>East</v>
      </c>
      <c r="F2502" t="s">
        <v>8532</v>
      </c>
      <c r="G2502" t="str">
        <f>VLOOKUP(Sales_Data!$F2502,tbl_Products[],2,FALSE)</f>
        <v>Product_23</v>
      </c>
      <c r="H2502" t="str">
        <f>VLOOKUP(tbl_Sales[[#This Row],[Product_ID]],tbl_Products[],3,0)</f>
        <v>Apparel</v>
      </c>
      <c r="I2502">
        <v>6</v>
      </c>
      <c r="J2502" s="10">
        <f>VLOOKUP(tbl_Sales[[#This Row],[Product_ID]],tbl_Products[],4,0)</f>
        <v>2.85</v>
      </c>
      <c r="K2502" s="6">
        <v>72.81</v>
      </c>
      <c r="L2502" s="6">
        <f>tbl_Sales[[#This Row],[Price_per_Unit]]*tbl_Sales[[#This Row],[Quantity]]</f>
        <v>436.86</v>
      </c>
      <c r="M2502" s="6">
        <f>tbl_Sales[[#This Row],[Cost_per_Unit]]*tbl_Sales[[#This Row],[Quantity]]</f>
        <v>17.100000000000001</v>
      </c>
      <c r="N2502" s="6">
        <f>tbl_Sales[[#This Row],[Sales]]-tbl_Sales[[#This Row],[Total_Cost]]</f>
        <v>419.76</v>
      </c>
    </row>
    <row r="2503" spans="1:14">
      <c r="A2503" t="s">
        <v>2507</v>
      </c>
      <c r="B2503" s="4">
        <v>45087</v>
      </c>
      <c r="C2503" t="s">
        <v>7582</v>
      </c>
      <c r="D2503" t="str">
        <f>VLOOKUP(Sales_Data!$C2503,tbl_Customers[],2,FALSE)</f>
        <v>Customer_534</v>
      </c>
      <c r="E2503" t="str">
        <f>VLOOKUP(tbl_Sales[[#This Row],[Customer_ID]],tbl_Customers[],5,0)</f>
        <v>West</v>
      </c>
      <c r="F2503" t="s">
        <v>8516</v>
      </c>
      <c r="G2503" t="str">
        <f>VLOOKUP(Sales_Data!$F2503,tbl_Products[],2,FALSE)</f>
        <v>Product_67</v>
      </c>
      <c r="H2503" t="str">
        <f>VLOOKUP(tbl_Sales[[#This Row],[Product_ID]],tbl_Products[],3,0)</f>
        <v>Toys</v>
      </c>
      <c r="I2503">
        <v>9</v>
      </c>
      <c r="J2503" s="10">
        <f>VLOOKUP(tbl_Sales[[#This Row],[Product_ID]],tbl_Products[],4,0)</f>
        <v>13.68</v>
      </c>
      <c r="K2503" s="6">
        <v>17.45</v>
      </c>
      <c r="L2503" s="6">
        <f>tbl_Sales[[#This Row],[Price_per_Unit]]*tbl_Sales[[#This Row],[Quantity]]</f>
        <v>157.04999999999998</v>
      </c>
      <c r="M2503" s="6">
        <f>tbl_Sales[[#This Row],[Cost_per_Unit]]*tbl_Sales[[#This Row],[Quantity]]</f>
        <v>123.12</v>
      </c>
      <c r="N2503" s="6">
        <f>tbl_Sales[[#This Row],[Sales]]-tbl_Sales[[#This Row],[Total_Cost]]</f>
        <v>33.929999999999978</v>
      </c>
    </row>
    <row r="2504" spans="1:14">
      <c r="A2504" t="s">
        <v>2508</v>
      </c>
      <c r="B2504" s="4">
        <v>45141</v>
      </c>
      <c r="C2504" t="s">
        <v>7275</v>
      </c>
      <c r="D2504" t="str">
        <f>VLOOKUP(Sales_Data!$C2504,tbl_Customers[],2,FALSE)</f>
        <v>Customer_240</v>
      </c>
      <c r="E2504" t="str">
        <f>VLOOKUP(tbl_Sales[[#This Row],[Customer_ID]],tbl_Customers[],5,0)</f>
        <v>West</v>
      </c>
      <c r="F2504" t="s">
        <v>8542</v>
      </c>
      <c r="G2504" t="str">
        <f>VLOOKUP(Sales_Data!$F2504,tbl_Products[],2,FALSE)</f>
        <v>Product_20</v>
      </c>
      <c r="H2504" t="str">
        <f>VLOOKUP(tbl_Sales[[#This Row],[Product_ID]],tbl_Products[],3,0)</f>
        <v>Electronics</v>
      </c>
      <c r="I2504">
        <v>2</v>
      </c>
      <c r="J2504" s="10">
        <f>VLOOKUP(tbl_Sales[[#This Row],[Product_ID]],tbl_Products[],4,0)</f>
        <v>19.98</v>
      </c>
      <c r="K2504" s="6">
        <v>43.65</v>
      </c>
      <c r="L2504" s="6">
        <f>tbl_Sales[[#This Row],[Price_per_Unit]]*tbl_Sales[[#This Row],[Quantity]]</f>
        <v>87.3</v>
      </c>
      <c r="M2504" s="6">
        <f>tbl_Sales[[#This Row],[Cost_per_Unit]]*tbl_Sales[[#This Row],[Quantity]]</f>
        <v>39.96</v>
      </c>
      <c r="N2504" s="6">
        <f>tbl_Sales[[#This Row],[Sales]]-tbl_Sales[[#This Row],[Total_Cost]]</f>
        <v>47.339999999999996</v>
      </c>
    </row>
    <row r="2505" spans="1:14">
      <c r="A2505" t="s">
        <v>2509</v>
      </c>
      <c r="B2505" s="4">
        <v>45004</v>
      </c>
      <c r="C2505" t="s">
        <v>7657</v>
      </c>
      <c r="D2505" t="str">
        <f>VLOOKUP(Sales_Data!$C2505,tbl_Customers[],2,FALSE)</f>
        <v>Customer_642</v>
      </c>
      <c r="E2505" t="str">
        <f>VLOOKUP(tbl_Sales[[#This Row],[Customer_ID]],tbl_Customers[],5,0)</f>
        <v>South</v>
      </c>
      <c r="F2505" t="s">
        <v>8558</v>
      </c>
      <c r="G2505" t="str">
        <f>VLOOKUP(Sales_Data!$F2505,tbl_Products[],2,FALSE)</f>
        <v>Product_24</v>
      </c>
      <c r="H2505" t="str">
        <f>VLOOKUP(tbl_Sales[[#This Row],[Product_ID]],tbl_Products[],3,0)</f>
        <v>Apparel</v>
      </c>
      <c r="I2505">
        <v>3</v>
      </c>
      <c r="J2505" s="10">
        <f>VLOOKUP(tbl_Sales[[#This Row],[Product_ID]],tbl_Products[],4,0)</f>
        <v>47.62</v>
      </c>
      <c r="K2505" s="6">
        <v>6.23</v>
      </c>
      <c r="L2505" s="6">
        <f>tbl_Sales[[#This Row],[Price_per_Unit]]*tbl_Sales[[#This Row],[Quantity]]</f>
        <v>18.690000000000001</v>
      </c>
      <c r="M2505" s="6">
        <f>tbl_Sales[[#This Row],[Cost_per_Unit]]*tbl_Sales[[#This Row],[Quantity]]</f>
        <v>142.85999999999999</v>
      </c>
      <c r="N2505" s="6">
        <f>tbl_Sales[[#This Row],[Sales]]-tbl_Sales[[#This Row],[Total_Cost]]</f>
        <v>-124.16999999999999</v>
      </c>
    </row>
    <row r="2506" spans="1:14">
      <c r="A2506" t="s">
        <v>2510</v>
      </c>
      <c r="B2506" s="4">
        <v>45138</v>
      </c>
      <c r="C2506" t="s">
        <v>7317</v>
      </c>
      <c r="D2506" t="str">
        <f>VLOOKUP(Sales_Data!$C2506,tbl_Customers[],2,FALSE)</f>
        <v>Customer_91</v>
      </c>
      <c r="E2506" t="str">
        <f>VLOOKUP(tbl_Sales[[#This Row],[Customer_ID]],tbl_Customers[],5,0)</f>
        <v>North</v>
      </c>
      <c r="F2506" t="s">
        <v>8512</v>
      </c>
      <c r="G2506" t="str">
        <f>VLOOKUP(Sales_Data!$F2506,tbl_Products[],2,FALSE)</f>
        <v>Product_47</v>
      </c>
      <c r="H2506" t="str">
        <f>VLOOKUP(tbl_Sales[[#This Row],[Product_ID]],tbl_Products[],3,0)</f>
        <v>Home Goods</v>
      </c>
      <c r="I2506">
        <v>7</v>
      </c>
      <c r="J2506" s="10">
        <f>VLOOKUP(tbl_Sales[[#This Row],[Product_ID]],tbl_Products[],4,0)</f>
        <v>22.66</v>
      </c>
      <c r="K2506" s="6">
        <v>57.45</v>
      </c>
      <c r="L2506" s="6">
        <f>tbl_Sales[[#This Row],[Price_per_Unit]]*tbl_Sales[[#This Row],[Quantity]]</f>
        <v>402.15000000000003</v>
      </c>
      <c r="M2506" s="6">
        <f>tbl_Sales[[#This Row],[Cost_per_Unit]]*tbl_Sales[[#This Row],[Quantity]]</f>
        <v>158.62</v>
      </c>
      <c r="N2506" s="6">
        <f>tbl_Sales[[#This Row],[Sales]]-tbl_Sales[[#This Row],[Total_Cost]]</f>
        <v>243.53000000000003</v>
      </c>
    </row>
    <row r="2507" spans="1:14">
      <c r="A2507" t="s">
        <v>2511</v>
      </c>
      <c r="B2507" s="4">
        <v>45280</v>
      </c>
      <c r="C2507" t="s">
        <v>7486</v>
      </c>
      <c r="D2507" t="str">
        <f>VLOOKUP(Sales_Data!$C2507,tbl_Customers[],2,FALSE)</f>
        <v>Customer_262</v>
      </c>
      <c r="E2507" t="str">
        <f>VLOOKUP(tbl_Sales[[#This Row],[Customer_ID]],tbl_Customers[],5,0)</f>
        <v>North</v>
      </c>
      <c r="F2507" t="s">
        <v>8494</v>
      </c>
      <c r="G2507" t="str">
        <f>VLOOKUP(Sales_Data!$F2507,tbl_Products[],2,FALSE)</f>
        <v>Product_15</v>
      </c>
      <c r="H2507" t="str">
        <f>VLOOKUP(tbl_Sales[[#This Row],[Product_ID]],tbl_Products[],3,0)</f>
        <v>Apparel</v>
      </c>
      <c r="I2507">
        <v>9</v>
      </c>
      <c r="J2507" s="10">
        <f>VLOOKUP(tbl_Sales[[#This Row],[Product_ID]],tbl_Products[],4,0)</f>
        <v>22.93</v>
      </c>
      <c r="K2507" s="6">
        <v>44.98</v>
      </c>
      <c r="L2507" s="6">
        <f>tbl_Sales[[#This Row],[Price_per_Unit]]*tbl_Sales[[#This Row],[Quantity]]</f>
        <v>404.82</v>
      </c>
      <c r="M2507" s="6">
        <f>tbl_Sales[[#This Row],[Cost_per_Unit]]*tbl_Sales[[#This Row],[Quantity]]</f>
        <v>206.37</v>
      </c>
      <c r="N2507" s="6">
        <f>tbl_Sales[[#This Row],[Sales]]-tbl_Sales[[#This Row],[Total_Cost]]</f>
        <v>198.45</v>
      </c>
    </row>
    <row r="2508" spans="1:14">
      <c r="A2508" t="s">
        <v>2512</v>
      </c>
      <c r="B2508" s="4">
        <v>45031</v>
      </c>
      <c r="C2508" t="s">
        <v>7974</v>
      </c>
      <c r="D2508" t="str">
        <f>VLOOKUP(Sales_Data!$C2508,tbl_Customers[],2,FALSE)</f>
        <v>Customer_1023</v>
      </c>
      <c r="E2508" t="str">
        <f>VLOOKUP(tbl_Sales[[#This Row],[Customer_ID]],tbl_Customers[],5,0)</f>
        <v>South</v>
      </c>
      <c r="F2508" t="s">
        <v>8544</v>
      </c>
      <c r="G2508" t="str">
        <f>VLOOKUP(Sales_Data!$F2508,tbl_Products[],2,FALSE)</f>
        <v>Product_21</v>
      </c>
      <c r="H2508" t="str">
        <f>VLOOKUP(tbl_Sales[[#This Row],[Product_ID]],tbl_Products[],3,0)</f>
        <v>Toys</v>
      </c>
      <c r="I2508">
        <v>4</v>
      </c>
      <c r="J2508" s="10">
        <f>VLOOKUP(tbl_Sales[[#This Row],[Product_ID]],tbl_Products[],4,0)</f>
        <v>3.13</v>
      </c>
      <c r="K2508" s="6">
        <v>63.45</v>
      </c>
      <c r="L2508" s="6">
        <f>tbl_Sales[[#This Row],[Price_per_Unit]]*tbl_Sales[[#This Row],[Quantity]]</f>
        <v>253.8</v>
      </c>
      <c r="M2508" s="6">
        <f>tbl_Sales[[#This Row],[Cost_per_Unit]]*tbl_Sales[[#This Row],[Quantity]]</f>
        <v>12.52</v>
      </c>
      <c r="N2508" s="6">
        <f>tbl_Sales[[#This Row],[Sales]]-tbl_Sales[[#This Row],[Total_Cost]]</f>
        <v>241.28</v>
      </c>
    </row>
    <row r="2509" spans="1:14">
      <c r="A2509" t="s">
        <v>2513</v>
      </c>
      <c r="B2509" s="4">
        <v>45137</v>
      </c>
      <c r="C2509" t="s">
        <v>7598</v>
      </c>
      <c r="D2509" t="str">
        <f>VLOOKUP(Sales_Data!$C2509,tbl_Customers[],2,FALSE)</f>
        <v>Customer_576</v>
      </c>
      <c r="E2509" t="str">
        <f>VLOOKUP(tbl_Sales[[#This Row],[Customer_ID]],tbl_Customers[],5,0)</f>
        <v>East</v>
      </c>
      <c r="F2509" t="s">
        <v>8522</v>
      </c>
      <c r="G2509" t="str">
        <f>VLOOKUP(Sales_Data!$F2509,tbl_Products[],2,FALSE)</f>
        <v>Product_4</v>
      </c>
      <c r="H2509" t="str">
        <f>VLOOKUP(tbl_Sales[[#This Row],[Product_ID]],tbl_Products[],3,0)</f>
        <v>Toys</v>
      </c>
      <c r="I2509">
        <v>5</v>
      </c>
      <c r="J2509" s="10">
        <f>VLOOKUP(tbl_Sales[[#This Row],[Product_ID]],tbl_Products[],4,0)</f>
        <v>14.75</v>
      </c>
      <c r="K2509" s="6">
        <v>35.729999999999997</v>
      </c>
      <c r="L2509" s="6">
        <f>tbl_Sales[[#This Row],[Price_per_Unit]]*tbl_Sales[[#This Row],[Quantity]]</f>
        <v>178.64999999999998</v>
      </c>
      <c r="M2509" s="6">
        <f>tbl_Sales[[#This Row],[Cost_per_Unit]]*tbl_Sales[[#This Row],[Quantity]]</f>
        <v>73.75</v>
      </c>
      <c r="N2509" s="6">
        <f>tbl_Sales[[#This Row],[Sales]]-tbl_Sales[[#This Row],[Total_Cost]]</f>
        <v>104.89999999999998</v>
      </c>
    </row>
    <row r="2510" spans="1:14">
      <c r="A2510" t="s">
        <v>2514</v>
      </c>
      <c r="B2510" s="4">
        <v>45183</v>
      </c>
      <c r="C2510" t="s">
        <v>8242</v>
      </c>
      <c r="D2510" t="str">
        <f>VLOOKUP(Sales_Data!$C2510,tbl_Customers[],2,FALSE)</f>
        <v>Customer_739</v>
      </c>
      <c r="E2510" t="str">
        <f>VLOOKUP(tbl_Sales[[#This Row],[Customer_ID]],tbl_Customers[],5,0)</f>
        <v>East</v>
      </c>
      <c r="F2510" t="s">
        <v>8521</v>
      </c>
      <c r="G2510" t="str">
        <f>VLOOKUP(Sales_Data!$F2510,tbl_Products[],2,FALSE)</f>
        <v>Product_64</v>
      </c>
      <c r="H2510" t="str">
        <f>VLOOKUP(tbl_Sales[[#This Row],[Product_ID]],tbl_Products[],3,0)</f>
        <v>Home Goods</v>
      </c>
      <c r="I2510">
        <v>2</v>
      </c>
      <c r="J2510" s="10">
        <f>VLOOKUP(tbl_Sales[[#This Row],[Product_ID]],tbl_Products[],4,0)</f>
        <v>16.21</v>
      </c>
      <c r="K2510" s="6">
        <v>17.57</v>
      </c>
      <c r="L2510" s="6">
        <f>tbl_Sales[[#This Row],[Price_per_Unit]]*tbl_Sales[[#This Row],[Quantity]]</f>
        <v>35.14</v>
      </c>
      <c r="M2510" s="6">
        <f>tbl_Sales[[#This Row],[Cost_per_Unit]]*tbl_Sales[[#This Row],[Quantity]]</f>
        <v>32.42</v>
      </c>
      <c r="N2510" s="6">
        <f>tbl_Sales[[#This Row],[Sales]]-tbl_Sales[[#This Row],[Total_Cost]]</f>
        <v>2.7199999999999989</v>
      </c>
    </row>
    <row r="2511" spans="1:14">
      <c r="A2511" t="s">
        <v>2515</v>
      </c>
      <c r="B2511" s="4">
        <v>45240</v>
      </c>
      <c r="C2511" t="s">
        <v>8243</v>
      </c>
      <c r="D2511" t="str">
        <f>VLOOKUP(Sales_Data!$C2511,tbl_Customers[],2,FALSE)</f>
        <v>Customer_881</v>
      </c>
      <c r="E2511" t="str">
        <f>VLOOKUP(tbl_Sales[[#This Row],[Customer_ID]],tbl_Customers[],5,0)</f>
        <v>East</v>
      </c>
      <c r="F2511" t="s">
        <v>8526</v>
      </c>
      <c r="G2511" t="str">
        <f>VLOOKUP(Sales_Data!$F2511,tbl_Products[],2,FALSE)</f>
        <v>Product_27</v>
      </c>
      <c r="H2511" t="str">
        <f>VLOOKUP(tbl_Sales[[#This Row],[Product_ID]],tbl_Products[],3,0)</f>
        <v>Home Goods</v>
      </c>
      <c r="I2511">
        <v>5</v>
      </c>
      <c r="J2511" s="10">
        <f>VLOOKUP(tbl_Sales[[#This Row],[Product_ID]],tbl_Products[],4,0)</f>
        <v>35.53</v>
      </c>
      <c r="K2511" s="6">
        <v>27.9</v>
      </c>
      <c r="L2511" s="6">
        <f>tbl_Sales[[#This Row],[Price_per_Unit]]*tbl_Sales[[#This Row],[Quantity]]</f>
        <v>139.5</v>
      </c>
      <c r="M2511" s="6">
        <f>tbl_Sales[[#This Row],[Cost_per_Unit]]*tbl_Sales[[#This Row],[Quantity]]</f>
        <v>177.65</v>
      </c>
      <c r="N2511" s="6">
        <f>tbl_Sales[[#This Row],[Sales]]-tbl_Sales[[#This Row],[Total_Cost]]</f>
        <v>-38.150000000000006</v>
      </c>
    </row>
    <row r="2512" spans="1:14">
      <c r="A2512" t="s">
        <v>2516</v>
      </c>
      <c r="B2512" s="4">
        <v>45168</v>
      </c>
      <c r="C2512" t="s">
        <v>8229</v>
      </c>
      <c r="D2512" t="str">
        <f>VLOOKUP(Sales_Data!$C2512,tbl_Customers[],2,FALSE)</f>
        <v>Customer_580</v>
      </c>
      <c r="E2512" t="str">
        <f>VLOOKUP(tbl_Sales[[#This Row],[Customer_ID]],tbl_Customers[],5,0)</f>
        <v>South</v>
      </c>
      <c r="F2512" t="s">
        <v>8536</v>
      </c>
      <c r="G2512" t="str">
        <f>VLOOKUP(Sales_Data!$F2512,tbl_Products[],2,FALSE)</f>
        <v>Product_40</v>
      </c>
      <c r="H2512" t="str">
        <f>VLOOKUP(tbl_Sales[[#This Row],[Product_ID]],tbl_Products[],3,0)</f>
        <v>Health</v>
      </c>
      <c r="I2512">
        <v>4</v>
      </c>
      <c r="J2512" s="10">
        <f>VLOOKUP(tbl_Sales[[#This Row],[Product_ID]],tbl_Products[],4,0)</f>
        <v>30.96</v>
      </c>
      <c r="K2512" s="6">
        <v>34.840000000000003</v>
      </c>
      <c r="L2512" s="6">
        <f>tbl_Sales[[#This Row],[Price_per_Unit]]*tbl_Sales[[#This Row],[Quantity]]</f>
        <v>139.36000000000001</v>
      </c>
      <c r="M2512" s="6">
        <f>tbl_Sales[[#This Row],[Cost_per_Unit]]*tbl_Sales[[#This Row],[Quantity]]</f>
        <v>123.84</v>
      </c>
      <c r="N2512" s="6">
        <f>tbl_Sales[[#This Row],[Sales]]-tbl_Sales[[#This Row],[Total_Cost]]</f>
        <v>15.52000000000001</v>
      </c>
    </row>
    <row r="2513" spans="1:14">
      <c r="A2513" t="s">
        <v>2517</v>
      </c>
      <c r="B2513" s="4">
        <v>44958</v>
      </c>
      <c r="C2513" t="s">
        <v>8129</v>
      </c>
      <c r="D2513" t="str">
        <f>VLOOKUP(Sales_Data!$C2513,tbl_Customers[],2,FALSE)</f>
        <v>Customer_540</v>
      </c>
      <c r="E2513" t="str">
        <f>VLOOKUP(tbl_Sales[[#This Row],[Customer_ID]],tbl_Customers[],5,0)</f>
        <v>North</v>
      </c>
      <c r="F2513" t="s">
        <v>8555</v>
      </c>
      <c r="G2513" t="str">
        <f>VLOOKUP(Sales_Data!$F2513,tbl_Products[],2,FALSE)</f>
        <v>Product_52</v>
      </c>
      <c r="H2513" t="str">
        <f>VLOOKUP(tbl_Sales[[#This Row],[Product_ID]],tbl_Products[],3,0)</f>
        <v>Toys</v>
      </c>
      <c r="I2513">
        <v>2</v>
      </c>
      <c r="J2513" s="10">
        <f>VLOOKUP(tbl_Sales[[#This Row],[Product_ID]],tbl_Products[],4,0)</f>
        <v>46.58</v>
      </c>
      <c r="K2513" s="6">
        <v>44.9</v>
      </c>
      <c r="L2513" s="6">
        <f>tbl_Sales[[#This Row],[Price_per_Unit]]*tbl_Sales[[#This Row],[Quantity]]</f>
        <v>89.8</v>
      </c>
      <c r="M2513" s="6">
        <f>tbl_Sales[[#This Row],[Cost_per_Unit]]*tbl_Sales[[#This Row],[Quantity]]</f>
        <v>93.16</v>
      </c>
      <c r="N2513" s="6">
        <f>tbl_Sales[[#This Row],[Sales]]-tbl_Sales[[#This Row],[Total_Cost]]</f>
        <v>-3.3599999999999994</v>
      </c>
    </row>
    <row r="2514" spans="1:14">
      <c r="A2514" t="s">
        <v>2518</v>
      </c>
      <c r="B2514" s="4">
        <v>45288</v>
      </c>
      <c r="C2514" t="s">
        <v>7013</v>
      </c>
      <c r="D2514" t="str">
        <f>VLOOKUP(Sales_Data!$C2514,tbl_Customers[],2,FALSE)</f>
        <v>Customer_1256</v>
      </c>
      <c r="E2514" t="str">
        <f>VLOOKUP(tbl_Sales[[#This Row],[Customer_ID]],tbl_Customers[],5,0)</f>
        <v>North</v>
      </c>
      <c r="F2514" t="s">
        <v>8562</v>
      </c>
      <c r="G2514" t="str">
        <f>VLOOKUP(Sales_Data!$F2514,tbl_Products[],2,FALSE)</f>
        <v>Product_48</v>
      </c>
      <c r="H2514" t="str">
        <f>VLOOKUP(tbl_Sales[[#This Row],[Product_ID]],tbl_Products[],3,0)</f>
        <v>Apparel</v>
      </c>
      <c r="I2514">
        <v>2</v>
      </c>
      <c r="J2514" s="10">
        <f>VLOOKUP(tbl_Sales[[#This Row],[Product_ID]],tbl_Products[],4,0)</f>
        <v>25.33</v>
      </c>
      <c r="K2514" s="6">
        <v>99.72</v>
      </c>
      <c r="L2514" s="6">
        <f>tbl_Sales[[#This Row],[Price_per_Unit]]*tbl_Sales[[#This Row],[Quantity]]</f>
        <v>199.44</v>
      </c>
      <c r="M2514" s="6">
        <f>tbl_Sales[[#This Row],[Cost_per_Unit]]*tbl_Sales[[#This Row],[Quantity]]</f>
        <v>50.66</v>
      </c>
      <c r="N2514" s="6">
        <f>tbl_Sales[[#This Row],[Sales]]-tbl_Sales[[#This Row],[Total_Cost]]</f>
        <v>148.78</v>
      </c>
    </row>
    <row r="2515" spans="1:14">
      <c r="A2515" t="s">
        <v>2519</v>
      </c>
      <c r="B2515" s="4">
        <v>44997</v>
      </c>
      <c r="C2515" t="s">
        <v>8244</v>
      </c>
      <c r="D2515" t="str">
        <f>VLOOKUP(Sales_Data!$C2515,tbl_Customers[],2,FALSE)</f>
        <v>Customer_541</v>
      </c>
      <c r="E2515" t="str">
        <f>VLOOKUP(tbl_Sales[[#This Row],[Customer_ID]],tbl_Customers[],5,0)</f>
        <v>West</v>
      </c>
      <c r="F2515" t="s">
        <v>8533</v>
      </c>
      <c r="G2515" t="str">
        <f>VLOOKUP(Sales_Data!$F2515,tbl_Products[],2,FALSE)</f>
        <v>Product_34</v>
      </c>
      <c r="H2515" t="str">
        <f>VLOOKUP(tbl_Sales[[#This Row],[Product_ID]],tbl_Products[],3,0)</f>
        <v>Electronics</v>
      </c>
      <c r="I2515">
        <v>7</v>
      </c>
      <c r="J2515" s="10">
        <f>VLOOKUP(tbl_Sales[[#This Row],[Product_ID]],tbl_Products[],4,0)</f>
        <v>21.9</v>
      </c>
      <c r="K2515" s="6">
        <v>8.76</v>
      </c>
      <c r="L2515" s="6">
        <f>tbl_Sales[[#This Row],[Price_per_Unit]]*tbl_Sales[[#This Row],[Quantity]]</f>
        <v>61.32</v>
      </c>
      <c r="M2515" s="6">
        <f>tbl_Sales[[#This Row],[Cost_per_Unit]]*tbl_Sales[[#This Row],[Quantity]]</f>
        <v>153.29999999999998</v>
      </c>
      <c r="N2515" s="6">
        <f>tbl_Sales[[#This Row],[Sales]]-tbl_Sales[[#This Row],[Total_Cost]]</f>
        <v>-91.97999999999999</v>
      </c>
    </row>
    <row r="2516" spans="1:14">
      <c r="A2516" t="s">
        <v>2520</v>
      </c>
      <c r="B2516" s="4">
        <v>45192</v>
      </c>
      <c r="C2516" t="s">
        <v>7016</v>
      </c>
      <c r="D2516" t="str">
        <f>VLOOKUP(Sales_Data!$C2516,tbl_Customers[],2,FALSE)</f>
        <v>Customer_1059</v>
      </c>
      <c r="E2516" t="str">
        <f>VLOOKUP(tbl_Sales[[#This Row],[Customer_ID]],tbl_Customers[],5,0)</f>
        <v>West</v>
      </c>
      <c r="F2516" t="s">
        <v>8556</v>
      </c>
      <c r="G2516" t="str">
        <f>VLOOKUP(Sales_Data!$F2516,tbl_Products[],2,FALSE)</f>
        <v>Product_42</v>
      </c>
      <c r="H2516" t="str">
        <f>VLOOKUP(tbl_Sales[[#This Row],[Product_ID]],tbl_Products[],3,0)</f>
        <v>Electronics</v>
      </c>
      <c r="I2516">
        <v>9</v>
      </c>
      <c r="J2516" s="10">
        <f>VLOOKUP(tbl_Sales[[#This Row],[Product_ID]],tbl_Products[],4,0)</f>
        <v>28.03</v>
      </c>
      <c r="K2516" s="6">
        <v>31.95</v>
      </c>
      <c r="L2516" s="6">
        <f>tbl_Sales[[#This Row],[Price_per_Unit]]*tbl_Sales[[#This Row],[Quantity]]</f>
        <v>287.55</v>
      </c>
      <c r="M2516" s="6">
        <f>tbl_Sales[[#This Row],[Cost_per_Unit]]*tbl_Sales[[#This Row],[Quantity]]</f>
        <v>252.27</v>
      </c>
      <c r="N2516" s="6">
        <f>tbl_Sales[[#This Row],[Sales]]-tbl_Sales[[#This Row],[Total_Cost]]</f>
        <v>35.28</v>
      </c>
    </row>
    <row r="2517" spans="1:14">
      <c r="A2517" t="s">
        <v>2521</v>
      </c>
      <c r="B2517" s="4">
        <v>45033</v>
      </c>
      <c r="C2517" t="s">
        <v>7657</v>
      </c>
      <c r="D2517" t="str">
        <f>VLOOKUP(Sales_Data!$C2517,tbl_Customers[],2,FALSE)</f>
        <v>Customer_642</v>
      </c>
      <c r="E2517" t="str">
        <f>VLOOKUP(tbl_Sales[[#This Row],[Customer_ID]],tbl_Customers[],5,0)</f>
        <v>South</v>
      </c>
      <c r="F2517" t="s">
        <v>8522</v>
      </c>
      <c r="G2517" t="str">
        <f>VLOOKUP(Sales_Data!$F2517,tbl_Products[],2,FALSE)</f>
        <v>Product_4</v>
      </c>
      <c r="H2517" t="str">
        <f>VLOOKUP(tbl_Sales[[#This Row],[Product_ID]],tbl_Products[],3,0)</f>
        <v>Toys</v>
      </c>
      <c r="I2517">
        <v>2</v>
      </c>
      <c r="J2517" s="10">
        <f>VLOOKUP(tbl_Sales[[#This Row],[Product_ID]],tbl_Products[],4,0)</f>
        <v>14.75</v>
      </c>
      <c r="K2517" s="6">
        <v>17.64</v>
      </c>
      <c r="L2517" s="6">
        <f>tbl_Sales[[#This Row],[Price_per_Unit]]*tbl_Sales[[#This Row],[Quantity]]</f>
        <v>35.28</v>
      </c>
      <c r="M2517" s="6">
        <f>tbl_Sales[[#This Row],[Cost_per_Unit]]*tbl_Sales[[#This Row],[Quantity]]</f>
        <v>29.5</v>
      </c>
      <c r="N2517" s="6">
        <f>tbl_Sales[[#This Row],[Sales]]-tbl_Sales[[#This Row],[Total_Cost]]</f>
        <v>5.7800000000000011</v>
      </c>
    </row>
    <row r="2518" spans="1:14">
      <c r="A2518" t="s">
        <v>2522</v>
      </c>
      <c r="B2518" s="4">
        <v>45214</v>
      </c>
      <c r="C2518" t="s">
        <v>7849</v>
      </c>
      <c r="D2518" t="str">
        <f>VLOOKUP(Sales_Data!$C2518,tbl_Customers[],2,FALSE)</f>
        <v>Customer_893</v>
      </c>
      <c r="E2518" t="str">
        <f>VLOOKUP(tbl_Sales[[#This Row],[Customer_ID]],tbl_Customers[],5,0)</f>
        <v>East</v>
      </c>
      <c r="F2518" t="s">
        <v>8522</v>
      </c>
      <c r="G2518" t="str">
        <f>VLOOKUP(Sales_Data!$F2518,tbl_Products[],2,FALSE)</f>
        <v>Product_4</v>
      </c>
      <c r="H2518" t="str">
        <f>VLOOKUP(tbl_Sales[[#This Row],[Product_ID]],tbl_Products[],3,0)</f>
        <v>Toys</v>
      </c>
      <c r="I2518">
        <v>3</v>
      </c>
      <c r="J2518" s="10">
        <f>VLOOKUP(tbl_Sales[[#This Row],[Product_ID]],tbl_Products[],4,0)</f>
        <v>14.75</v>
      </c>
      <c r="K2518" s="6">
        <v>54.56</v>
      </c>
      <c r="L2518" s="6">
        <f>tbl_Sales[[#This Row],[Price_per_Unit]]*tbl_Sales[[#This Row],[Quantity]]</f>
        <v>163.68</v>
      </c>
      <c r="M2518" s="6">
        <f>tbl_Sales[[#This Row],[Cost_per_Unit]]*tbl_Sales[[#This Row],[Quantity]]</f>
        <v>44.25</v>
      </c>
      <c r="N2518" s="6">
        <f>tbl_Sales[[#This Row],[Sales]]-tbl_Sales[[#This Row],[Total_Cost]]</f>
        <v>119.43</v>
      </c>
    </row>
    <row r="2519" spans="1:14">
      <c r="A2519" t="s">
        <v>2523</v>
      </c>
      <c r="B2519" s="4">
        <v>45093</v>
      </c>
      <c r="C2519" t="s">
        <v>7790</v>
      </c>
      <c r="D2519" t="str">
        <f>VLOOKUP(Sales_Data!$C2519,tbl_Customers[],2,FALSE)</f>
        <v>Customer_338</v>
      </c>
      <c r="E2519" t="str">
        <f>VLOOKUP(tbl_Sales[[#This Row],[Customer_ID]],tbl_Customers[],5,0)</f>
        <v>South</v>
      </c>
      <c r="F2519" t="s">
        <v>8506</v>
      </c>
      <c r="G2519" t="str">
        <f>VLOOKUP(Sales_Data!$F2519,tbl_Products[],2,FALSE)</f>
        <v>Product_43</v>
      </c>
      <c r="H2519" t="str">
        <f>VLOOKUP(tbl_Sales[[#This Row],[Product_ID]],tbl_Products[],3,0)</f>
        <v>Health</v>
      </c>
      <c r="I2519">
        <v>3</v>
      </c>
      <c r="J2519" s="10">
        <f>VLOOKUP(tbl_Sales[[#This Row],[Product_ID]],tbl_Products[],4,0)</f>
        <v>4.59</v>
      </c>
      <c r="K2519" s="6">
        <v>54.68</v>
      </c>
      <c r="L2519" s="6">
        <f>tbl_Sales[[#This Row],[Price_per_Unit]]*tbl_Sales[[#This Row],[Quantity]]</f>
        <v>164.04</v>
      </c>
      <c r="M2519" s="6">
        <f>tbl_Sales[[#This Row],[Cost_per_Unit]]*tbl_Sales[[#This Row],[Quantity]]</f>
        <v>13.77</v>
      </c>
      <c r="N2519" s="6">
        <f>tbl_Sales[[#This Row],[Sales]]-tbl_Sales[[#This Row],[Total_Cost]]</f>
        <v>150.26999999999998</v>
      </c>
    </row>
    <row r="2520" spans="1:14">
      <c r="A2520" t="s">
        <v>2524</v>
      </c>
      <c r="B2520" s="4">
        <v>45266</v>
      </c>
      <c r="C2520" t="s">
        <v>7254</v>
      </c>
      <c r="D2520" t="str">
        <f>VLOOKUP(Sales_Data!$C2520,tbl_Customers[],2,FALSE)</f>
        <v>Customer_647</v>
      </c>
      <c r="E2520" t="str">
        <f>VLOOKUP(tbl_Sales[[#This Row],[Customer_ID]],tbl_Customers[],5,0)</f>
        <v>South</v>
      </c>
      <c r="F2520" t="s">
        <v>8522</v>
      </c>
      <c r="G2520" t="str">
        <f>VLOOKUP(Sales_Data!$F2520,tbl_Products[],2,FALSE)</f>
        <v>Product_4</v>
      </c>
      <c r="H2520" t="str">
        <f>VLOOKUP(tbl_Sales[[#This Row],[Product_ID]],tbl_Products[],3,0)</f>
        <v>Toys</v>
      </c>
      <c r="I2520">
        <v>9</v>
      </c>
      <c r="J2520" s="10">
        <f>VLOOKUP(tbl_Sales[[#This Row],[Product_ID]],tbl_Products[],4,0)</f>
        <v>14.75</v>
      </c>
      <c r="K2520" s="6">
        <v>8.81</v>
      </c>
      <c r="L2520" s="6">
        <f>tbl_Sales[[#This Row],[Price_per_Unit]]*tbl_Sales[[#This Row],[Quantity]]</f>
        <v>79.290000000000006</v>
      </c>
      <c r="M2520" s="6">
        <f>tbl_Sales[[#This Row],[Cost_per_Unit]]*tbl_Sales[[#This Row],[Quantity]]</f>
        <v>132.75</v>
      </c>
      <c r="N2520" s="6">
        <f>tbl_Sales[[#This Row],[Sales]]-tbl_Sales[[#This Row],[Total_Cost]]</f>
        <v>-53.459999999999994</v>
      </c>
    </row>
    <row r="2521" spans="1:14">
      <c r="A2521" t="s">
        <v>2525</v>
      </c>
      <c r="B2521" s="4">
        <v>45171</v>
      </c>
      <c r="C2521" t="s">
        <v>8099</v>
      </c>
      <c r="D2521" t="str">
        <f>VLOOKUP(Sales_Data!$C2521,tbl_Customers[],2,FALSE)</f>
        <v>Customer_1007</v>
      </c>
      <c r="E2521" t="str">
        <f>VLOOKUP(tbl_Sales[[#This Row],[Customer_ID]],tbl_Customers[],5,0)</f>
        <v>West</v>
      </c>
      <c r="F2521" t="s">
        <v>8493</v>
      </c>
      <c r="G2521" t="str">
        <f>VLOOKUP(Sales_Data!$F2521,tbl_Products[],2,FALSE)</f>
        <v>Product_61</v>
      </c>
      <c r="H2521" t="str">
        <f>VLOOKUP(tbl_Sales[[#This Row],[Product_ID]],tbl_Products[],3,0)</f>
        <v>Health</v>
      </c>
      <c r="I2521">
        <v>1</v>
      </c>
      <c r="J2521" s="10">
        <f>VLOOKUP(tbl_Sales[[#This Row],[Product_ID]],tbl_Products[],4,0)</f>
        <v>47.78</v>
      </c>
      <c r="K2521" s="6">
        <v>10.53</v>
      </c>
      <c r="L2521" s="6">
        <f>tbl_Sales[[#This Row],[Price_per_Unit]]*tbl_Sales[[#This Row],[Quantity]]</f>
        <v>10.53</v>
      </c>
      <c r="M2521" s="6">
        <f>tbl_Sales[[#This Row],[Cost_per_Unit]]*tbl_Sales[[#This Row],[Quantity]]</f>
        <v>47.78</v>
      </c>
      <c r="N2521" s="6">
        <f>tbl_Sales[[#This Row],[Sales]]-tbl_Sales[[#This Row],[Total_Cost]]</f>
        <v>-37.25</v>
      </c>
    </row>
    <row r="2522" spans="1:14">
      <c r="A2522" t="s">
        <v>2526</v>
      </c>
      <c r="B2522" s="4">
        <v>45196</v>
      </c>
      <c r="C2522" t="s">
        <v>7606</v>
      </c>
      <c r="D2522" t="str">
        <f>VLOOKUP(Sales_Data!$C2522,tbl_Customers[],2,FALSE)</f>
        <v>Customer_310</v>
      </c>
      <c r="E2522" t="str">
        <f>VLOOKUP(tbl_Sales[[#This Row],[Customer_ID]],tbl_Customers[],5,0)</f>
        <v>West</v>
      </c>
      <c r="F2522" t="s">
        <v>8552</v>
      </c>
      <c r="G2522" t="str">
        <f>VLOOKUP(Sales_Data!$F2522,tbl_Products[],2,FALSE)</f>
        <v>Product_5</v>
      </c>
      <c r="H2522" t="str">
        <f>VLOOKUP(tbl_Sales[[#This Row],[Product_ID]],tbl_Products[],3,0)</f>
        <v>Health</v>
      </c>
      <c r="I2522">
        <v>7</v>
      </c>
      <c r="J2522" s="10">
        <f>VLOOKUP(tbl_Sales[[#This Row],[Product_ID]],tbl_Products[],4,0)</f>
        <v>35.39</v>
      </c>
      <c r="K2522" s="6">
        <v>63.55</v>
      </c>
      <c r="L2522" s="6">
        <f>tbl_Sales[[#This Row],[Price_per_Unit]]*tbl_Sales[[#This Row],[Quantity]]</f>
        <v>444.84999999999997</v>
      </c>
      <c r="M2522" s="6">
        <f>tbl_Sales[[#This Row],[Cost_per_Unit]]*tbl_Sales[[#This Row],[Quantity]]</f>
        <v>247.73000000000002</v>
      </c>
      <c r="N2522" s="6">
        <f>tbl_Sales[[#This Row],[Sales]]-tbl_Sales[[#This Row],[Total_Cost]]</f>
        <v>197.11999999999995</v>
      </c>
    </row>
    <row r="2523" spans="1:14">
      <c r="A2523" t="s">
        <v>2527</v>
      </c>
      <c r="B2523" s="4">
        <v>45119</v>
      </c>
      <c r="C2523" t="s">
        <v>7420</v>
      </c>
      <c r="D2523" t="str">
        <f>VLOOKUP(Sales_Data!$C2523,tbl_Customers[],2,FALSE)</f>
        <v>Customer_1139</v>
      </c>
      <c r="E2523" t="str">
        <f>VLOOKUP(tbl_Sales[[#This Row],[Customer_ID]],tbl_Customers[],5,0)</f>
        <v>North</v>
      </c>
      <c r="F2523" t="s">
        <v>8503</v>
      </c>
      <c r="G2523" t="str">
        <f>VLOOKUP(Sales_Data!$F2523,tbl_Products[],2,FALSE)</f>
        <v>Product_19</v>
      </c>
      <c r="H2523" t="str">
        <f>VLOOKUP(tbl_Sales[[#This Row],[Product_ID]],tbl_Products[],3,0)</f>
        <v>Apparel</v>
      </c>
      <c r="I2523">
        <v>3</v>
      </c>
      <c r="J2523" s="10">
        <f>VLOOKUP(tbl_Sales[[#This Row],[Product_ID]],tbl_Products[],4,0)</f>
        <v>41.78</v>
      </c>
      <c r="K2523" s="6">
        <v>79.44</v>
      </c>
      <c r="L2523" s="6">
        <f>tbl_Sales[[#This Row],[Price_per_Unit]]*tbl_Sales[[#This Row],[Quantity]]</f>
        <v>238.32</v>
      </c>
      <c r="M2523" s="6">
        <f>tbl_Sales[[#This Row],[Cost_per_Unit]]*tbl_Sales[[#This Row],[Quantity]]</f>
        <v>125.34</v>
      </c>
      <c r="N2523" s="6">
        <f>tbl_Sales[[#This Row],[Sales]]-tbl_Sales[[#This Row],[Total_Cost]]</f>
        <v>112.97999999999999</v>
      </c>
    </row>
    <row r="2524" spans="1:14">
      <c r="A2524" t="s">
        <v>2528</v>
      </c>
      <c r="B2524" s="4">
        <v>45087</v>
      </c>
      <c r="C2524" t="s">
        <v>8186</v>
      </c>
      <c r="D2524" t="str">
        <f>VLOOKUP(Sales_Data!$C2524,tbl_Customers[],2,FALSE)</f>
        <v>Customer_1347</v>
      </c>
      <c r="E2524" t="str">
        <f>VLOOKUP(tbl_Sales[[#This Row],[Customer_ID]],tbl_Customers[],5,0)</f>
        <v>East</v>
      </c>
      <c r="F2524" t="s">
        <v>8519</v>
      </c>
      <c r="G2524" t="str">
        <f>VLOOKUP(Sales_Data!$F2524,tbl_Products[],2,FALSE)</f>
        <v>Product_53</v>
      </c>
      <c r="H2524" t="str">
        <f>VLOOKUP(tbl_Sales[[#This Row],[Product_ID]],tbl_Products[],3,0)</f>
        <v>Electronics</v>
      </c>
      <c r="I2524">
        <v>9</v>
      </c>
      <c r="J2524" s="10">
        <f>VLOOKUP(tbl_Sales[[#This Row],[Product_ID]],tbl_Products[],4,0)</f>
        <v>21.34</v>
      </c>
      <c r="K2524" s="6">
        <v>60.6</v>
      </c>
      <c r="L2524" s="6">
        <f>tbl_Sales[[#This Row],[Price_per_Unit]]*tbl_Sales[[#This Row],[Quantity]]</f>
        <v>545.4</v>
      </c>
      <c r="M2524" s="6">
        <f>tbl_Sales[[#This Row],[Cost_per_Unit]]*tbl_Sales[[#This Row],[Quantity]]</f>
        <v>192.06</v>
      </c>
      <c r="N2524" s="6">
        <f>tbl_Sales[[#This Row],[Sales]]-tbl_Sales[[#This Row],[Total_Cost]]</f>
        <v>353.34</v>
      </c>
    </row>
    <row r="2525" spans="1:14">
      <c r="A2525" t="s">
        <v>2529</v>
      </c>
      <c r="B2525" s="4">
        <v>45015</v>
      </c>
      <c r="C2525" t="s">
        <v>8020</v>
      </c>
      <c r="D2525" t="str">
        <f>VLOOKUP(Sales_Data!$C2525,tbl_Customers[],2,FALSE)</f>
        <v>Customer_1304</v>
      </c>
      <c r="E2525" t="str">
        <f>VLOOKUP(tbl_Sales[[#This Row],[Customer_ID]],tbl_Customers[],5,0)</f>
        <v>South</v>
      </c>
      <c r="F2525" t="s">
        <v>8495</v>
      </c>
      <c r="G2525" t="str">
        <f>VLOOKUP(Sales_Data!$F2525,tbl_Products[],2,FALSE)</f>
        <v>Product_6</v>
      </c>
      <c r="H2525" t="str">
        <f>VLOOKUP(tbl_Sales[[#This Row],[Product_ID]],tbl_Products[],3,0)</f>
        <v>Apparel</v>
      </c>
      <c r="I2525">
        <v>4</v>
      </c>
      <c r="J2525" s="10">
        <f>VLOOKUP(tbl_Sales[[#This Row],[Product_ID]],tbl_Products[],4,0)</f>
        <v>33.65</v>
      </c>
      <c r="K2525" s="6">
        <v>7.66</v>
      </c>
      <c r="L2525" s="6">
        <f>tbl_Sales[[#This Row],[Price_per_Unit]]*tbl_Sales[[#This Row],[Quantity]]</f>
        <v>30.64</v>
      </c>
      <c r="M2525" s="6">
        <f>tbl_Sales[[#This Row],[Cost_per_Unit]]*tbl_Sales[[#This Row],[Quantity]]</f>
        <v>134.6</v>
      </c>
      <c r="N2525" s="6">
        <f>tbl_Sales[[#This Row],[Sales]]-tbl_Sales[[#This Row],[Total_Cost]]</f>
        <v>-103.96</v>
      </c>
    </row>
    <row r="2526" spans="1:14">
      <c r="A2526" t="s">
        <v>2530</v>
      </c>
      <c r="B2526" s="4">
        <v>45162</v>
      </c>
      <c r="C2526" t="s">
        <v>7620</v>
      </c>
      <c r="D2526" t="str">
        <f>VLOOKUP(Sales_Data!$C2526,tbl_Customers[],2,FALSE)</f>
        <v>Customer_902</v>
      </c>
      <c r="E2526" t="str">
        <f>VLOOKUP(tbl_Sales[[#This Row],[Customer_ID]],tbl_Customers[],5,0)</f>
        <v>North</v>
      </c>
      <c r="F2526" t="s">
        <v>8510</v>
      </c>
      <c r="G2526" t="str">
        <f>VLOOKUP(Sales_Data!$F2526,tbl_Products[],2,FALSE)</f>
        <v>Product_70</v>
      </c>
      <c r="H2526" t="str">
        <f>VLOOKUP(tbl_Sales[[#This Row],[Product_ID]],tbl_Products[],3,0)</f>
        <v>Apparel</v>
      </c>
      <c r="I2526">
        <v>5</v>
      </c>
      <c r="J2526" s="10">
        <f>VLOOKUP(tbl_Sales[[#This Row],[Product_ID]],tbl_Products[],4,0)</f>
        <v>26.74</v>
      </c>
      <c r="K2526" s="6">
        <v>67.819999999999993</v>
      </c>
      <c r="L2526" s="6">
        <f>tbl_Sales[[#This Row],[Price_per_Unit]]*tbl_Sales[[#This Row],[Quantity]]</f>
        <v>339.09999999999997</v>
      </c>
      <c r="M2526" s="6">
        <f>tbl_Sales[[#This Row],[Cost_per_Unit]]*tbl_Sales[[#This Row],[Quantity]]</f>
        <v>133.69999999999999</v>
      </c>
      <c r="N2526" s="6">
        <f>tbl_Sales[[#This Row],[Sales]]-tbl_Sales[[#This Row],[Total_Cost]]</f>
        <v>205.39999999999998</v>
      </c>
    </row>
    <row r="2527" spans="1:14">
      <c r="A2527" t="s">
        <v>2531</v>
      </c>
      <c r="B2527" s="4">
        <v>45199</v>
      </c>
      <c r="C2527" t="s">
        <v>7490</v>
      </c>
      <c r="D2527" t="str">
        <f>VLOOKUP(Sales_Data!$C2527,tbl_Customers[],2,FALSE)</f>
        <v>Customer_109</v>
      </c>
      <c r="E2527" t="str">
        <f>VLOOKUP(tbl_Sales[[#This Row],[Customer_ID]],tbl_Customers[],5,0)</f>
        <v>East</v>
      </c>
      <c r="F2527" t="s">
        <v>8529</v>
      </c>
      <c r="G2527" t="str">
        <f>VLOOKUP(Sales_Data!$F2527,tbl_Products[],2,FALSE)</f>
        <v>Product_49</v>
      </c>
      <c r="H2527" t="str">
        <f>VLOOKUP(tbl_Sales[[#This Row],[Product_ID]],tbl_Products[],3,0)</f>
        <v>Toys</v>
      </c>
      <c r="I2527">
        <v>7</v>
      </c>
      <c r="J2527" s="10">
        <f>VLOOKUP(tbl_Sales[[#This Row],[Product_ID]],tbl_Products[],4,0)</f>
        <v>44.18</v>
      </c>
      <c r="K2527" s="6">
        <v>80.150000000000006</v>
      </c>
      <c r="L2527" s="6">
        <f>tbl_Sales[[#This Row],[Price_per_Unit]]*tbl_Sales[[#This Row],[Quantity]]</f>
        <v>561.05000000000007</v>
      </c>
      <c r="M2527" s="6">
        <f>tbl_Sales[[#This Row],[Cost_per_Unit]]*tbl_Sales[[#This Row],[Quantity]]</f>
        <v>309.26</v>
      </c>
      <c r="N2527" s="6">
        <f>tbl_Sales[[#This Row],[Sales]]-tbl_Sales[[#This Row],[Total_Cost]]</f>
        <v>251.79000000000008</v>
      </c>
    </row>
    <row r="2528" spans="1:14">
      <c r="A2528" t="s">
        <v>2532</v>
      </c>
      <c r="B2528" s="4">
        <v>45102</v>
      </c>
      <c r="C2528" t="s">
        <v>8095</v>
      </c>
      <c r="D2528" t="str">
        <f>VLOOKUP(Sales_Data!$C2528,tbl_Customers[],2,FALSE)</f>
        <v>Customer_387</v>
      </c>
      <c r="E2528" t="str">
        <f>VLOOKUP(tbl_Sales[[#This Row],[Customer_ID]],tbl_Customers[],5,0)</f>
        <v>South</v>
      </c>
      <c r="F2528" t="s">
        <v>8500</v>
      </c>
      <c r="G2528" t="str">
        <f>VLOOKUP(Sales_Data!$F2528,tbl_Products[],2,FALSE)</f>
        <v>Product_68</v>
      </c>
      <c r="H2528" t="str">
        <f>VLOOKUP(tbl_Sales[[#This Row],[Product_ID]],tbl_Products[],3,0)</f>
        <v>Home Goods</v>
      </c>
      <c r="I2528">
        <v>6</v>
      </c>
      <c r="J2528" s="10">
        <f>VLOOKUP(tbl_Sales[[#This Row],[Product_ID]],tbl_Products[],4,0)</f>
        <v>17.45</v>
      </c>
      <c r="K2528" s="6">
        <v>60.25</v>
      </c>
      <c r="L2528" s="6">
        <f>tbl_Sales[[#This Row],[Price_per_Unit]]*tbl_Sales[[#This Row],[Quantity]]</f>
        <v>361.5</v>
      </c>
      <c r="M2528" s="6">
        <f>tbl_Sales[[#This Row],[Cost_per_Unit]]*tbl_Sales[[#This Row],[Quantity]]</f>
        <v>104.69999999999999</v>
      </c>
      <c r="N2528" s="6">
        <f>tbl_Sales[[#This Row],[Sales]]-tbl_Sales[[#This Row],[Total_Cost]]</f>
        <v>256.8</v>
      </c>
    </row>
    <row r="2529" spans="1:14">
      <c r="A2529" t="s">
        <v>2533</v>
      </c>
      <c r="B2529" s="4">
        <v>45206</v>
      </c>
      <c r="C2529" t="s">
        <v>7712</v>
      </c>
      <c r="D2529" t="str">
        <f>VLOOKUP(Sales_Data!$C2529,tbl_Customers[],2,FALSE)</f>
        <v>Customer_305</v>
      </c>
      <c r="E2529" t="str">
        <f>VLOOKUP(tbl_Sales[[#This Row],[Customer_ID]],tbl_Customers[],5,0)</f>
        <v>West</v>
      </c>
      <c r="F2529" t="s">
        <v>8502</v>
      </c>
      <c r="G2529" t="str">
        <f>VLOOKUP(Sales_Data!$F2529,tbl_Products[],2,FALSE)</f>
        <v>Product_22</v>
      </c>
      <c r="H2529" t="str">
        <f>VLOOKUP(tbl_Sales[[#This Row],[Product_ID]],tbl_Products[],3,0)</f>
        <v>Electronics</v>
      </c>
      <c r="I2529">
        <v>6</v>
      </c>
      <c r="J2529" s="10">
        <f>VLOOKUP(tbl_Sales[[#This Row],[Product_ID]],tbl_Products[],4,0)</f>
        <v>38.15</v>
      </c>
      <c r="K2529" s="6">
        <v>41.92</v>
      </c>
      <c r="L2529" s="6">
        <f>tbl_Sales[[#This Row],[Price_per_Unit]]*tbl_Sales[[#This Row],[Quantity]]</f>
        <v>251.52</v>
      </c>
      <c r="M2529" s="6">
        <f>tbl_Sales[[#This Row],[Cost_per_Unit]]*tbl_Sales[[#This Row],[Quantity]]</f>
        <v>228.89999999999998</v>
      </c>
      <c r="N2529" s="6">
        <f>tbl_Sales[[#This Row],[Sales]]-tbl_Sales[[#This Row],[Total_Cost]]</f>
        <v>22.620000000000033</v>
      </c>
    </row>
    <row r="2530" spans="1:14">
      <c r="A2530" t="s">
        <v>2534</v>
      </c>
      <c r="B2530" s="4">
        <v>45108</v>
      </c>
      <c r="C2530" t="s">
        <v>7014</v>
      </c>
      <c r="D2530" t="str">
        <f>VLOOKUP(Sales_Data!$C2530,tbl_Customers[],2,FALSE)</f>
        <v>Customer_112</v>
      </c>
      <c r="E2530" t="str">
        <f>VLOOKUP(tbl_Sales[[#This Row],[Customer_ID]],tbl_Customers[],5,0)</f>
        <v>West</v>
      </c>
      <c r="F2530" t="s">
        <v>8544</v>
      </c>
      <c r="G2530" t="str">
        <f>VLOOKUP(Sales_Data!$F2530,tbl_Products[],2,FALSE)</f>
        <v>Product_21</v>
      </c>
      <c r="H2530" t="str">
        <f>VLOOKUP(tbl_Sales[[#This Row],[Product_ID]],tbl_Products[],3,0)</f>
        <v>Toys</v>
      </c>
      <c r="I2530">
        <v>2</v>
      </c>
      <c r="J2530" s="10">
        <f>VLOOKUP(tbl_Sales[[#This Row],[Product_ID]],tbl_Products[],4,0)</f>
        <v>3.13</v>
      </c>
      <c r="K2530" s="6">
        <v>69.55</v>
      </c>
      <c r="L2530" s="6">
        <f>tbl_Sales[[#This Row],[Price_per_Unit]]*tbl_Sales[[#This Row],[Quantity]]</f>
        <v>139.1</v>
      </c>
      <c r="M2530" s="6">
        <f>tbl_Sales[[#This Row],[Cost_per_Unit]]*tbl_Sales[[#This Row],[Quantity]]</f>
        <v>6.26</v>
      </c>
      <c r="N2530" s="6">
        <f>tbl_Sales[[#This Row],[Sales]]-tbl_Sales[[#This Row],[Total_Cost]]</f>
        <v>132.84</v>
      </c>
    </row>
    <row r="2531" spans="1:14">
      <c r="A2531" t="s">
        <v>2535</v>
      </c>
      <c r="B2531" s="4">
        <v>45273</v>
      </c>
      <c r="C2531" t="s">
        <v>7865</v>
      </c>
      <c r="D2531" t="str">
        <f>VLOOKUP(Sales_Data!$C2531,tbl_Customers[],2,FALSE)</f>
        <v>Customer_471</v>
      </c>
      <c r="E2531" t="str">
        <f>VLOOKUP(tbl_Sales[[#This Row],[Customer_ID]],tbl_Customers[],5,0)</f>
        <v>West</v>
      </c>
      <c r="F2531" t="s">
        <v>8504</v>
      </c>
      <c r="G2531" t="str">
        <f>VLOOKUP(Sales_Data!$F2531,tbl_Products[],2,FALSE)</f>
        <v>Product_13</v>
      </c>
      <c r="H2531" t="str">
        <f>VLOOKUP(tbl_Sales[[#This Row],[Product_ID]],tbl_Products[],3,0)</f>
        <v>Toys</v>
      </c>
      <c r="I2531">
        <v>8</v>
      </c>
      <c r="J2531" s="10">
        <f>VLOOKUP(tbl_Sales[[#This Row],[Product_ID]],tbl_Products[],4,0)</f>
        <v>45.97</v>
      </c>
      <c r="K2531" s="6">
        <v>19.2</v>
      </c>
      <c r="L2531" s="6">
        <f>tbl_Sales[[#This Row],[Price_per_Unit]]*tbl_Sales[[#This Row],[Quantity]]</f>
        <v>153.6</v>
      </c>
      <c r="M2531" s="6">
        <f>tbl_Sales[[#This Row],[Cost_per_Unit]]*tbl_Sales[[#This Row],[Quantity]]</f>
        <v>367.76</v>
      </c>
      <c r="N2531" s="6">
        <f>tbl_Sales[[#This Row],[Sales]]-tbl_Sales[[#This Row],[Total_Cost]]</f>
        <v>-214.16</v>
      </c>
    </row>
    <row r="2532" spans="1:14">
      <c r="A2532" t="s">
        <v>2536</v>
      </c>
      <c r="B2532" s="4">
        <v>45275</v>
      </c>
      <c r="C2532" t="s">
        <v>7399</v>
      </c>
      <c r="D2532" t="str">
        <f>VLOOKUP(Sales_Data!$C2532,tbl_Customers[],2,FALSE)</f>
        <v>Customer_376</v>
      </c>
      <c r="E2532" t="str">
        <f>VLOOKUP(tbl_Sales[[#This Row],[Customer_ID]],tbl_Customers[],5,0)</f>
        <v>South</v>
      </c>
      <c r="F2532" t="s">
        <v>8514</v>
      </c>
      <c r="G2532" t="str">
        <f>VLOOKUP(Sales_Data!$F2532,tbl_Products[],2,FALSE)</f>
        <v>Product_2</v>
      </c>
      <c r="H2532" t="str">
        <f>VLOOKUP(tbl_Sales[[#This Row],[Product_ID]],tbl_Products[],3,0)</f>
        <v>Health</v>
      </c>
      <c r="I2532">
        <v>6</v>
      </c>
      <c r="J2532" s="10">
        <f>VLOOKUP(tbl_Sales[[#This Row],[Product_ID]],tbl_Products[],4,0)</f>
        <v>12.41</v>
      </c>
      <c r="K2532" s="6">
        <v>32.22</v>
      </c>
      <c r="L2532" s="6">
        <f>tbl_Sales[[#This Row],[Price_per_Unit]]*tbl_Sales[[#This Row],[Quantity]]</f>
        <v>193.32</v>
      </c>
      <c r="M2532" s="6">
        <f>tbl_Sales[[#This Row],[Cost_per_Unit]]*tbl_Sales[[#This Row],[Quantity]]</f>
        <v>74.460000000000008</v>
      </c>
      <c r="N2532" s="6">
        <f>tbl_Sales[[#This Row],[Sales]]-tbl_Sales[[#This Row],[Total_Cost]]</f>
        <v>118.85999999999999</v>
      </c>
    </row>
    <row r="2533" spans="1:14">
      <c r="A2533" t="s">
        <v>2537</v>
      </c>
      <c r="B2533" s="4">
        <v>45256</v>
      </c>
      <c r="C2533" t="s">
        <v>7147</v>
      </c>
      <c r="D2533" t="str">
        <f>VLOOKUP(Sales_Data!$C2533,tbl_Customers[],2,FALSE)</f>
        <v>Customer_74</v>
      </c>
      <c r="E2533" t="str">
        <f>VLOOKUP(tbl_Sales[[#This Row],[Customer_ID]],tbl_Customers[],5,0)</f>
        <v>North</v>
      </c>
      <c r="F2533" t="s">
        <v>8509</v>
      </c>
      <c r="G2533" t="str">
        <f>VLOOKUP(Sales_Data!$F2533,tbl_Products[],2,FALSE)</f>
        <v>Product_45</v>
      </c>
      <c r="H2533" t="str">
        <f>VLOOKUP(tbl_Sales[[#This Row],[Product_ID]],tbl_Products[],3,0)</f>
        <v>Home Goods</v>
      </c>
      <c r="I2533">
        <v>8</v>
      </c>
      <c r="J2533" s="10">
        <f>VLOOKUP(tbl_Sales[[#This Row],[Product_ID]],tbl_Products[],4,0)</f>
        <v>47.88</v>
      </c>
      <c r="K2533" s="6">
        <v>18.149999999999999</v>
      </c>
      <c r="L2533" s="6">
        <f>tbl_Sales[[#This Row],[Price_per_Unit]]*tbl_Sales[[#This Row],[Quantity]]</f>
        <v>145.19999999999999</v>
      </c>
      <c r="M2533" s="6">
        <f>tbl_Sales[[#This Row],[Cost_per_Unit]]*tbl_Sales[[#This Row],[Quantity]]</f>
        <v>383.04</v>
      </c>
      <c r="N2533" s="6">
        <f>tbl_Sales[[#This Row],[Sales]]-tbl_Sales[[#This Row],[Total_Cost]]</f>
        <v>-237.84000000000003</v>
      </c>
    </row>
    <row r="2534" spans="1:14">
      <c r="A2534" t="s">
        <v>2538</v>
      </c>
      <c r="B2534" s="4">
        <v>45281</v>
      </c>
      <c r="C2534" t="s">
        <v>7392</v>
      </c>
      <c r="D2534" t="str">
        <f>VLOOKUP(Sales_Data!$C2534,tbl_Customers[],2,FALSE)</f>
        <v>Customer_964</v>
      </c>
      <c r="E2534" t="str">
        <f>VLOOKUP(tbl_Sales[[#This Row],[Customer_ID]],tbl_Customers[],5,0)</f>
        <v>South</v>
      </c>
      <c r="F2534" t="s">
        <v>8520</v>
      </c>
      <c r="G2534" t="str">
        <f>VLOOKUP(Sales_Data!$F2534,tbl_Products[],2,FALSE)</f>
        <v>Product_29</v>
      </c>
      <c r="H2534" t="str">
        <f>VLOOKUP(tbl_Sales[[#This Row],[Product_ID]],tbl_Products[],3,0)</f>
        <v>Home Goods</v>
      </c>
      <c r="I2534">
        <v>7</v>
      </c>
      <c r="J2534" s="10">
        <f>VLOOKUP(tbl_Sales[[#This Row],[Product_ID]],tbl_Products[],4,0)</f>
        <v>9.64</v>
      </c>
      <c r="K2534" s="6">
        <v>25.61</v>
      </c>
      <c r="L2534" s="6">
        <f>tbl_Sales[[#This Row],[Price_per_Unit]]*tbl_Sales[[#This Row],[Quantity]]</f>
        <v>179.26999999999998</v>
      </c>
      <c r="M2534" s="6">
        <f>tbl_Sales[[#This Row],[Cost_per_Unit]]*tbl_Sales[[#This Row],[Quantity]]</f>
        <v>67.48</v>
      </c>
      <c r="N2534" s="6">
        <f>tbl_Sales[[#This Row],[Sales]]-tbl_Sales[[#This Row],[Total_Cost]]</f>
        <v>111.78999999999998</v>
      </c>
    </row>
    <row r="2535" spans="1:14">
      <c r="A2535" t="s">
        <v>2539</v>
      </c>
      <c r="B2535" s="4">
        <v>45062</v>
      </c>
      <c r="C2535" t="s">
        <v>7958</v>
      </c>
      <c r="D2535" t="str">
        <f>VLOOKUP(Sales_Data!$C2535,tbl_Customers[],2,FALSE)</f>
        <v>Customer_533</v>
      </c>
      <c r="E2535" t="str">
        <f>VLOOKUP(tbl_Sales[[#This Row],[Customer_ID]],tbl_Customers[],5,0)</f>
        <v>North</v>
      </c>
      <c r="F2535" t="s">
        <v>8527</v>
      </c>
      <c r="G2535" t="str">
        <f>VLOOKUP(Sales_Data!$F2535,tbl_Products[],2,FALSE)</f>
        <v>Product_12</v>
      </c>
      <c r="H2535" t="str">
        <f>VLOOKUP(tbl_Sales[[#This Row],[Product_ID]],tbl_Products[],3,0)</f>
        <v>Toys</v>
      </c>
      <c r="I2535">
        <v>2</v>
      </c>
      <c r="J2535" s="10">
        <f>VLOOKUP(tbl_Sales[[#This Row],[Product_ID]],tbl_Products[],4,0)</f>
        <v>8.02</v>
      </c>
      <c r="K2535" s="6">
        <v>53.16</v>
      </c>
      <c r="L2535" s="6">
        <f>tbl_Sales[[#This Row],[Price_per_Unit]]*tbl_Sales[[#This Row],[Quantity]]</f>
        <v>106.32</v>
      </c>
      <c r="M2535" s="6">
        <f>tbl_Sales[[#This Row],[Cost_per_Unit]]*tbl_Sales[[#This Row],[Quantity]]</f>
        <v>16.04</v>
      </c>
      <c r="N2535" s="6">
        <f>tbl_Sales[[#This Row],[Sales]]-tbl_Sales[[#This Row],[Total_Cost]]</f>
        <v>90.28</v>
      </c>
    </row>
    <row r="2536" spans="1:14">
      <c r="A2536" t="s">
        <v>2540</v>
      </c>
      <c r="B2536" s="4">
        <v>45239</v>
      </c>
      <c r="C2536" t="s">
        <v>8037</v>
      </c>
      <c r="D2536" t="str">
        <f>VLOOKUP(Sales_Data!$C2536,tbl_Customers[],2,FALSE)</f>
        <v>Customer_335</v>
      </c>
      <c r="E2536" t="str">
        <f>VLOOKUP(tbl_Sales[[#This Row],[Customer_ID]],tbl_Customers[],5,0)</f>
        <v>West</v>
      </c>
      <c r="F2536" t="s">
        <v>8535</v>
      </c>
      <c r="G2536" t="str">
        <f>VLOOKUP(Sales_Data!$F2536,tbl_Products[],2,FALSE)</f>
        <v>Product_54</v>
      </c>
      <c r="H2536" t="str">
        <f>VLOOKUP(tbl_Sales[[#This Row],[Product_ID]],tbl_Products[],3,0)</f>
        <v>Apparel</v>
      </c>
      <c r="I2536">
        <v>2</v>
      </c>
      <c r="J2536" s="10">
        <f>VLOOKUP(tbl_Sales[[#This Row],[Product_ID]],tbl_Products[],4,0)</f>
        <v>1.35</v>
      </c>
      <c r="K2536" s="6">
        <v>10.46</v>
      </c>
      <c r="L2536" s="6">
        <f>tbl_Sales[[#This Row],[Price_per_Unit]]*tbl_Sales[[#This Row],[Quantity]]</f>
        <v>20.92</v>
      </c>
      <c r="M2536" s="6">
        <f>tbl_Sales[[#This Row],[Cost_per_Unit]]*tbl_Sales[[#This Row],[Quantity]]</f>
        <v>2.7</v>
      </c>
      <c r="N2536" s="6">
        <f>tbl_Sales[[#This Row],[Sales]]-tbl_Sales[[#This Row],[Total_Cost]]</f>
        <v>18.220000000000002</v>
      </c>
    </row>
    <row r="2537" spans="1:14">
      <c r="A2537" t="s">
        <v>2541</v>
      </c>
      <c r="B2537" s="4">
        <v>45174</v>
      </c>
      <c r="C2537" t="s">
        <v>7634</v>
      </c>
      <c r="D2537" t="str">
        <f>VLOOKUP(Sales_Data!$C2537,tbl_Customers[],2,FALSE)</f>
        <v>Customer_1446</v>
      </c>
      <c r="E2537" t="str">
        <f>VLOOKUP(tbl_Sales[[#This Row],[Customer_ID]],tbl_Customers[],5,0)</f>
        <v>South</v>
      </c>
      <c r="F2537" t="s">
        <v>8545</v>
      </c>
      <c r="G2537" t="str">
        <f>VLOOKUP(Sales_Data!$F2537,tbl_Products[],2,FALSE)</f>
        <v>Product_9</v>
      </c>
      <c r="H2537" t="str">
        <f>VLOOKUP(tbl_Sales[[#This Row],[Product_ID]],tbl_Products[],3,0)</f>
        <v>Apparel</v>
      </c>
      <c r="I2537">
        <v>7</v>
      </c>
      <c r="J2537" s="10">
        <f>VLOOKUP(tbl_Sales[[#This Row],[Product_ID]],tbl_Products[],4,0)</f>
        <v>14.27</v>
      </c>
      <c r="K2537" s="6">
        <v>23.36</v>
      </c>
      <c r="L2537" s="6">
        <f>tbl_Sales[[#This Row],[Price_per_Unit]]*tbl_Sales[[#This Row],[Quantity]]</f>
        <v>163.51999999999998</v>
      </c>
      <c r="M2537" s="6">
        <f>tbl_Sales[[#This Row],[Cost_per_Unit]]*tbl_Sales[[#This Row],[Quantity]]</f>
        <v>99.89</v>
      </c>
      <c r="N2537" s="6">
        <f>tbl_Sales[[#This Row],[Sales]]-tbl_Sales[[#This Row],[Total_Cost]]</f>
        <v>63.629999999999981</v>
      </c>
    </row>
    <row r="2538" spans="1:14">
      <c r="A2538" t="s">
        <v>2542</v>
      </c>
      <c r="B2538" s="4">
        <v>45025</v>
      </c>
      <c r="C2538" t="s">
        <v>7321</v>
      </c>
      <c r="D2538" t="str">
        <f>VLOOKUP(Sales_Data!$C2538,tbl_Customers[],2,FALSE)</f>
        <v>Customer_957</v>
      </c>
      <c r="E2538" t="str">
        <f>VLOOKUP(tbl_Sales[[#This Row],[Customer_ID]],tbl_Customers[],5,0)</f>
        <v>West</v>
      </c>
      <c r="F2538" t="s">
        <v>8494</v>
      </c>
      <c r="G2538" t="str">
        <f>VLOOKUP(Sales_Data!$F2538,tbl_Products[],2,FALSE)</f>
        <v>Product_15</v>
      </c>
      <c r="H2538" t="str">
        <f>VLOOKUP(tbl_Sales[[#This Row],[Product_ID]],tbl_Products[],3,0)</f>
        <v>Apparel</v>
      </c>
      <c r="I2538">
        <v>6</v>
      </c>
      <c r="J2538" s="10">
        <f>VLOOKUP(tbl_Sales[[#This Row],[Product_ID]],tbl_Products[],4,0)</f>
        <v>22.93</v>
      </c>
      <c r="K2538" s="6">
        <v>5.31</v>
      </c>
      <c r="L2538" s="6">
        <f>tbl_Sales[[#This Row],[Price_per_Unit]]*tbl_Sales[[#This Row],[Quantity]]</f>
        <v>31.86</v>
      </c>
      <c r="M2538" s="6">
        <f>tbl_Sales[[#This Row],[Cost_per_Unit]]*tbl_Sales[[#This Row],[Quantity]]</f>
        <v>137.57999999999998</v>
      </c>
      <c r="N2538" s="6">
        <f>tbl_Sales[[#This Row],[Sales]]-tbl_Sales[[#This Row],[Total_Cost]]</f>
        <v>-105.71999999999998</v>
      </c>
    </row>
    <row r="2539" spans="1:14">
      <c r="A2539" t="s">
        <v>2543</v>
      </c>
      <c r="B2539" s="4">
        <v>45053</v>
      </c>
      <c r="C2539" t="s">
        <v>7722</v>
      </c>
      <c r="D2539" t="str">
        <f>VLOOKUP(Sales_Data!$C2539,tbl_Customers[],2,FALSE)</f>
        <v>Customer_894</v>
      </c>
      <c r="E2539" t="str">
        <f>VLOOKUP(tbl_Sales[[#This Row],[Customer_ID]],tbl_Customers[],5,0)</f>
        <v>East</v>
      </c>
      <c r="F2539" t="s">
        <v>8493</v>
      </c>
      <c r="G2539" t="str">
        <f>VLOOKUP(Sales_Data!$F2539,tbl_Products[],2,FALSE)</f>
        <v>Product_61</v>
      </c>
      <c r="H2539" t="str">
        <f>VLOOKUP(tbl_Sales[[#This Row],[Product_ID]],tbl_Products[],3,0)</f>
        <v>Health</v>
      </c>
      <c r="I2539">
        <v>5</v>
      </c>
      <c r="J2539" s="10">
        <f>VLOOKUP(tbl_Sales[[#This Row],[Product_ID]],tbl_Products[],4,0)</f>
        <v>47.78</v>
      </c>
      <c r="K2539" s="6">
        <v>97.65</v>
      </c>
      <c r="L2539" s="6">
        <f>tbl_Sales[[#This Row],[Price_per_Unit]]*tbl_Sales[[#This Row],[Quantity]]</f>
        <v>488.25</v>
      </c>
      <c r="M2539" s="6">
        <f>tbl_Sales[[#This Row],[Cost_per_Unit]]*tbl_Sales[[#This Row],[Quantity]]</f>
        <v>238.9</v>
      </c>
      <c r="N2539" s="6">
        <f>tbl_Sales[[#This Row],[Sales]]-tbl_Sales[[#This Row],[Total_Cost]]</f>
        <v>249.35</v>
      </c>
    </row>
    <row r="2540" spans="1:14">
      <c r="A2540" t="s">
        <v>2544</v>
      </c>
      <c r="B2540" s="4">
        <v>45069</v>
      </c>
      <c r="C2540" t="s">
        <v>7314</v>
      </c>
      <c r="D2540" t="str">
        <f>VLOOKUP(Sales_Data!$C2540,tbl_Customers[],2,FALSE)</f>
        <v>Customer_238</v>
      </c>
      <c r="E2540" t="str">
        <f>VLOOKUP(tbl_Sales[[#This Row],[Customer_ID]],tbl_Customers[],5,0)</f>
        <v>West</v>
      </c>
      <c r="F2540" t="s">
        <v>8541</v>
      </c>
      <c r="G2540" t="str">
        <f>VLOOKUP(Sales_Data!$F2540,tbl_Products[],2,FALSE)</f>
        <v>Product_60</v>
      </c>
      <c r="H2540" t="str">
        <f>VLOOKUP(tbl_Sales[[#This Row],[Product_ID]],tbl_Products[],3,0)</f>
        <v>Health</v>
      </c>
      <c r="I2540">
        <v>7</v>
      </c>
      <c r="J2540" s="10">
        <f>VLOOKUP(tbl_Sales[[#This Row],[Product_ID]],tbl_Products[],4,0)</f>
        <v>1.01</v>
      </c>
      <c r="K2540" s="6">
        <v>19.21</v>
      </c>
      <c r="L2540" s="6">
        <f>tbl_Sales[[#This Row],[Price_per_Unit]]*tbl_Sales[[#This Row],[Quantity]]</f>
        <v>134.47</v>
      </c>
      <c r="M2540" s="6">
        <f>tbl_Sales[[#This Row],[Cost_per_Unit]]*tbl_Sales[[#This Row],[Quantity]]</f>
        <v>7.07</v>
      </c>
      <c r="N2540" s="6">
        <f>tbl_Sales[[#This Row],[Sales]]-tbl_Sales[[#This Row],[Total_Cost]]</f>
        <v>127.4</v>
      </c>
    </row>
    <row r="2541" spans="1:14">
      <c r="A2541" t="s">
        <v>2545</v>
      </c>
      <c r="B2541" s="4">
        <v>45212</v>
      </c>
      <c r="C2541" t="s">
        <v>8130</v>
      </c>
      <c r="D2541" t="str">
        <f>VLOOKUP(Sales_Data!$C2541,tbl_Customers[],2,FALSE)</f>
        <v>Customer_1014</v>
      </c>
      <c r="E2541" t="str">
        <f>VLOOKUP(tbl_Sales[[#This Row],[Customer_ID]],tbl_Customers[],5,0)</f>
        <v>West</v>
      </c>
      <c r="F2541" t="s">
        <v>8535</v>
      </c>
      <c r="G2541" t="str">
        <f>VLOOKUP(Sales_Data!$F2541,tbl_Products[],2,FALSE)</f>
        <v>Product_54</v>
      </c>
      <c r="H2541" t="str">
        <f>VLOOKUP(tbl_Sales[[#This Row],[Product_ID]],tbl_Products[],3,0)</f>
        <v>Apparel</v>
      </c>
      <c r="I2541">
        <v>7</v>
      </c>
      <c r="J2541" s="10">
        <f>VLOOKUP(tbl_Sales[[#This Row],[Product_ID]],tbl_Products[],4,0)</f>
        <v>1.35</v>
      </c>
      <c r="K2541" s="6">
        <v>66.900000000000006</v>
      </c>
      <c r="L2541" s="6">
        <f>tbl_Sales[[#This Row],[Price_per_Unit]]*tbl_Sales[[#This Row],[Quantity]]</f>
        <v>468.30000000000007</v>
      </c>
      <c r="M2541" s="6">
        <f>tbl_Sales[[#This Row],[Cost_per_Unit]]*tbl_Sales[[#This Row],[Quantity]]</f>
        <v>9.4500000000000011</v>
      </c>
      <c r="N2541" s="6">
        <f>tbl_Sales[[#This Row],[Sales]]-tbl_Sales[[#This Row],[Total_Cost]]</f>
        <v>458.85000000000008</v>
      </c>
    </row>
    <row r="2542" spans="1:14">
      <c r="A2542" t="s">
        <v>2546</v>
      </c>
      <c r="B2542" s="4">
        <v>45079</v>
      </c>
      <c r="C2542" t="s">
        <v>7794</v>
      </c>
      <c r="D2542" t="str">
        <f>VLOOKUP(Sales_Data!$C2542,tbl_Customers[],2,FALSE)</f>
        <v>Customer_84</v>
      </c>
      <c r="E2542" t="str">
        <f>VLOOKUP(tbl_Sales[[#This Row],[Customer_ID]],tbl_Customers[],5,0)</f>
        <v>South</v>
      </c>
      <c r="F2542" t="s">
        <v>8567</v>
      </c>
      <c r="G2542" t="str">
        <f>VLOOKUP(Sales_Data!$F2542,tbl_Products[],2,FALSE)</f>
        <v>Product_69</v>
      </c>
      <c r="H2542" t="str">
        <f>VLOOKUP(tbl_Sales[[#This Row],[Product_ID]],tbl_Products[],3,0)</f>
        <v>Home Goods</v>
      </c>
      <c r="I2542">
        <v>6</v>
      </c>
      <c r="J2542" s="10">
        <f>VLOOKUP(tbl_Sales[[#This Row],[Product_ID]],tbl_Products[],4,0)</f>
        <v>8.86</v>
      </c>
      <c r="K2542" s="6">
        <v>76.180000000000007</v>
      </c>
      <c r="L2542" s="6">
        <f>tbl_Sales[[#This Row],[Price_per_Unit]]*tbl_Sales[[#This Row],[Quantity]]</f>
        <v>457.08000000000004</v>
      </c>
      <c r="M2542" s="6">
        <f>tbl_Sales[[#This Row],[Cost_per_Unit]]*tbl_Sales[[#This Row],[Quantity]]</f>
        <v>53.16</v>
      </c>
      <c r="N2542" s="6">
        <f>tbl_Sales[[#This Row],[Sales]]-tbl_Sales[[#This Row],[Total_Cost]]</f>
        <v>403.92000000000007</v>
      </c>
    </row>
    <row r="2543" spans="1:14">
      <c r="A2543" t="s">
        <v>2547</v>
      </c>
      <c r="B2543" s="4">
        <v>45042</v>
      </c>
      <c r="C2543" t="s">
        <v>7104</v>
      </c>
      <c r="D2543" t="str">
        <f>VLOOKUP(Sales_Data!$C2543,tbl_Customers[],2,FALSE)</f>
        <v>Customer_905</v>
      </c>
      <c r="E2543" t="str">
        <f>VLOOKUP(tbl_Sales[[#This Row],[Customer_ID]],tbl_Customers[],5,0)</f>
        <v>West</v>
      </c>
      <c r="F2543" t="s">
        <v>8559</v>
      </c>
      <c r="G2543" t="str">
        <f>VLOOKUP(Sales_Data!$F2543,tbl_Products[],2,FALSE)</f>
        <v>Product_57</v>
      </c>
      <c r="H2543" t="str">
        <f>VLOOKUP(tbl_Sales[[#This Row],[Product_ID]],tbl_Products[],3,0)</f>
        <v>Toys</v>
      </c>
      <c r="I2543">
        <v>9</v>
      </c>
      <c r="J2543" s="10">
        <f>VLOOKUP(tbl_Sales[[#This Row],[Product_ID]],tbl_Products[],4,0)</f>
        <v>31.85</v>
      </c>
      <c r="K2543" s="6">
        <v>71.78</v>
      </c>
      <c r="L2543" s="6">
        <f>tbl_Sales[[#This Row],[Price_per_Unit]]*tbl_Sales[[#This Row],[Quantity]]</f>
        <v>646.02</v>
      </c>
      <c r="M2543" s="6">
        <f>tbl_Sales[[#This Row],[Cost_per_Unit]]*tbl_Sales[[#This Row],[Quantity]]</f>
        <v>286.65000000000003</v>
      </c>
      <c r="N2543" s="6">
        <f>tbl_Sales[[#This Row],[Sales]]-tbl_Sales[[#This Row],[Total_Cost]]</f>
        <v>359.36999999999995</v>
      </c>
    </row>
    <row r="2544" spans="1:14">
      <c r="A2544" t="s">
        <v>2548</v>
      </c>
      <c r="B2544" s="4">
        <v>45079</v>
      </c>
      <c r="C2544" t="s">
        <v>8245</v>
      </c>
      <c r="D2544" t="str">
        <f>VLOOKUP(Sales_Data!$C2544,tbl_Customers[],2,FALSE)</f>
        <v>Customer_731</v>
      </c>
      <c r="E2544" t="str">
        <f>VLOOKUP(tbl_Sales[[#This Row],[Customer_ID]],tbl_Customers[],5,0)</f>
        <v>South</v>
      </c>
      <c r="F2544" t="s">
        <v>8549</v>
      </c>
      <c r="G2544" t="str">
        <f>VLOOKUP(Sales_Data!$F2544,tbl_Products[],2,FALSE)</f>
        <v>Product_18</v>
      </c>
      <c r="H2544" t="str">
        <f>VLOOKUP(tbl_Sales[[#This Row],[Product_ID]],tbl_Products[],3,0)</f>
        <v>Health</v>
      </c>
      <c r="I2544">
        <v>2</v>
      </c>
      <c r="J2544" s="10">
        <f>VLOOKUP(tbl_Sales[[#This Row],[Product_ID]],tbl_Products[],4,0)</f>
        <v>41.18</v>
      </c>
      <c r="K2544" s="6">
        <v>35.96</v>
      </c>
      <c r="L2544" s="6">
        <f>tbl_Sales[[#This Row],[Price_per_Unit]]*tbl_Sales[[#This Row],[Quantity]]</f>
        <v>71.92</v>
      </c>
      <c r="M2544" s="6">
        <f>tbl_Sales[[#This Row],[Cost_per_Unit]]*tbl_Sales[[#This Row],[Quantity]]</f>
        <v>82.36</v>
      </c>
      <c r="N2544" s="6">
        <f>tbl_Sales[[#This Row],[Sales]]-tbl_Sales[[#This Row],[Total_Cost]]</f>
        <v>-10.439999999999998</v>
      </c>
    </row>
    <row r="2545" spans="1:14">
      <c r="A2545" t="s">
        <v>2549</v>
      </c>
      <c r="B2545" s="4">
        <v>45074</v>
      </c>
      <c r="C2545" t="s">
        <v>7911</v>
      </c>
      <c r="D2545" t="str">
        <f>VLOOKUP(Sales_Data!$C2545,tbl_Customers[],2,FALSE)</f>
        <v>Customer_1453</v>
      </c>
      <c r="E2545" t="str">
        <f>VLOOKUP(tbl_Sales[[#This Row],[Customer_ID]],tbl_Customers[],5,0)</f>
        <v>North</v>
      </c>
      <c r="F2545" t="s">
        <v>8548</v>
      </c>
      <c r="G2545" t="str">
        <f>VLOOKUP(Sales_Data!$F2545,tbl_Products[],2,FALSE)</f>
        <v>Product_1</v>
      </c>
      <c r="H2545" t="str">
        <f>VLOOKUP(tbl_Sales[[#This Row],[Product_ID]],tbl_Products[],3,0)</f>
        <v>Apparel</v>
      </c>
      <c r="I2545">
        <v>4</v>
      </c>
      <c r="J2545" s="10">
        <f>VLOOKUP(tbl_Sales[[#This Row],[Product_ID]],tbl_Products[],4,0)</f>
        <v>21.45</v>
      </c>
      <c r="K2545" s="6">
        <v>51.24</v>
      </c>
      <c r="L2545" s="6">
        <f>tbl_Sales[[#This Row],[Price_per_Unit]]*tbl_Sales[[#This Row],[Quantity]]</f>
        <v>204.96</v>
      </c>
      <c r="M2545" s="6">
        <f>tbl_Sales[[#This Row],[Cost_per_Unit]]*tbl_Sales[[#This Row],[Quantity]]</f>
        <v>85.8</v>
      </c>
      <c r="N2545" s="6">
        <f>tbl_Sales[[#This Row],[Sales]]-tbl_Sales[[#This Row],[Total_Cost]]</f>
        <v>119.16000000000001</v>
      </c>
    </row>
    <row r="2546" spans="1:14">
      <c r="A2546" t="s">
        <v>2550</v>
      </c>
      <c r="B2546" s="4">
        <v>45287</v>
      </c>
      <c r="C2546" t="s">
        <v>7910</v>
      </c>
      <c r="D2546" t="str">
        <f>VLOOKUP(Sales_Data!$C2546,tbl_Customers[],2,FALSE)</f>
        <v>Customer_1149</v>
      </c>
      <c r="E2546" t="str">
        <f>VLOOKUP(tbl_Sales[[#This Row],[Customer_ID]],tbl_Customers[],5,0)</f>
        <v>South</v>
      </c>
      <c r="F2546" t="s">
        <v>8536</v>
      </c>
      <c r="G2546" t="str">
        <f>VLOOKUP(Sales_Data!$F2546,tbl_Products[],2,FALSE)</f>
        <v>Product_40</v>
      </c>
      <c r="H2546" t="str">
        <f>VLOOKUP(tbl_Sales[[#This Row],[Product_ID]],tbl_Products[],3,0)</f>
        <v>Health</v>
      </c>
      <c r="I2546">
        <v>7</v>
      </c>
      <c r="J2546" s="10">
        <f>VLOOKUP(tbl_Sales[[#This Row],[Product_ID]],tbl_Products[],4,0)</f>
        <v>30.96</v>
      </c>
      <c r="K2546" s="6">
        <v>79.849999999999994</v>
      </c>
      <c r="L2546" s="6">
        <f>tbl_Sales[[#This Row],[Price_per_Unit]]*tbl_Sales[[#This Row],[Quantity]]</f>
        <v>558.94999999999993</v>
      </c>
      <c r="M2546" s="6">
        <f>tbl_Sales[[#This Row],[Cost_per_Unit]]*tbl_Sales[[#This Row],[Quantity]]</f>
        <v>216.72</v>
      </c>
      <c r="N2546" s="6">
        <f>tbl_Sales[[#This Row],[Sales]]-tbl_Sales[[#This Row],[Total_Cost]]</f>
        <v>342.2299999999999</v>
      </c>
    </row>
    <row r="2547" spans="1:14">
      <c r="A2547" t="s">
        <v>2551</v>
      </c>
      <c r="B2547" s="4">
        <v>45033</v>
      </c>
      <c r="C2547" t="s">
        <v>7611</v>
      </c>
      <c r="D2547" t="str">
        <f>VLOOKUP(Sales_Data!$C2547,tbl_Customers[],2,FALSE)</f>
        <v>Customer_994</v>
      </c>
      <c r="E2547" t="str">
        <f>VLOOKUP(tbl_Sales[[#This Row],[Customer_ID]],tbl_Customers[],5,0)</f>
        <v>West</v>
      </c>
      <c r="F2547" t="s">
        <v>8493</v>
      </c>
      <c r="G2547" t="str">
        <f>VLOOKUP(Sales_Data!$F2547,tbl_Products[],2,FALSE)</f>
        <v>Product_61</v>
      </c>
      <c r="H2547" t="str">
        <f>VLOOKUP(tbl_Sales[[#This Row],[Product_ID]],tbl_Products[],3,0)</f>
        <v>Health</v>
      </c>
      <c r="I2547">
        <v>9</v>
      </c>
      <c r="J2547" s="10">
        <f>VLOOKUP(tbl_Sales[[#This Row],[Product_ID]],tbl_Products[],4,0)</f>
        <v>47.78</v>
      </c>
      <c r="K2547" s="6">
        <v>51.06</v>
      </c>
      <c r="L2547" s="6">
        <f>tbl_Sales[[#This Row],[Price_per_Unit]]*tbl_Sales[[#This Row],[Quantity]]</f>
        <v>459.54</v>
      </c>
      <c r="M2547" s="6">
        <f>tbl_Sales[[#This Row],[Cost_per_Unit]]*tbl_Sales[[#This Row],[Quantity]]</f>
        <v>430.02</v>
      </c>
      <c r="N2547" s="6">
        <f>tbl_Sales[[#This Row],[Sales]]-tbl_Sales[[#This Row],[Total_Cost]]</f>
        <v>29.520000000000039</v>
      </c>
    </row>
    <row r="2548" spans="1:14">
      <c r="A2548" t="s">
        <v>2552</v>
      </c>
      <c r="B2548" s="4">
        <v>45280</v>
      </c>
      <c r="C2548" t="s">
        <v>7852</v>
      </c>
      <c r="D2548" t="str">
        <f>VLOOKUP(Sales_Data!$C2548,tbl_Customers[],2,FALSE)</f>
        <v>Customer_938</v>
      </c>
      <c r="E2548" t="str">
        <f>VLOOKUP(tbl_Sales[[#This Row],[Customer_ID]],tbl_Customers[],5,0)</f>
        <v>South</v>
      </c>
      <c r="F2548" t="s">
        <v>8493</v>
      </c>
      <c r="G2548" t="str">
        <f>VLOOKUP(Sales_Data!$F2548,tbl_Products[],2,FALSE)</f>
        <v>Product_61</v>
      </c>
      <c r="H2548" t="str">
        <f>VLOOKUP(tbl_Sales[[#This Row],[Product_ID]],tbl_Products[],3,0)</f>
        <v>Health</v>
      </c>
      <c r="I2548">
        <v>2</v>
      </c>
      <c r="J2548" s="10">
        <f>VLOOKUP(tbl_Sales[[#This Row],[Product_ID]],tbl_Products[],4,0)</f>
        <v>47.78</v>
      </c>
      <c r="K2548" s="6">
        <v>20.12</v>
      </c>
      <c r="L2548" s="6">
        <f>tbl_Sales[[#This Row],[Price_per_Unit]]*tbl_Sales[[#This Row],[Quantity]]</f>
        <v>40.24</v>
      </c>
      <c r="M2548" s="6">
        <f>tbl_Sales[[#This Row],[Cost_per_Unit]]*tbl_Sales[[#This Row],[Quantity]]</f>
        <v>95.56</v>
      </c>
      <c r="N2548" s="6">
        <f>tbl_Sales[[#This Row],[Sales]]-tbl_Sales[[#This Row],[Total_Cost]]</f>
        <v>-55.32</v>
      </c>
    </row>
    <row r="2549" spans="1:14">
      <c r="A2549" t="s">
        <v>2553</v>
      </c>
      <c r="B2549" s="4">
        <v>45287</v>
      </c>
      <c r="C2549" t="s">
        <v>8026</v>
      </c>
      <c r="D2549" t="str">
        <f>VLOOKUP(Sales_Data!$C2549,tbl_Customers[],2,FALSE)</f>
        <v>Customer_1010</v>
      </c>
      <c r="E2549" t="str">
        <f>VLOOKUP(tbl_Sales[[#This Row],[Customer_ID]],tbl_Customers[],5,0)</f>
        <v>North</v>
      </c>
      <c r="F2549" t="s">
        <v>8511</v>
      </c>
      <c r="G2549" t="str">
        <f>VLOOKUP(Sales_Data!$F2549,tbl_Products[],2,FALSE)</f>
        <v>Product_33</v>
      </c>
      <c r="H2549" t="str">
        <f>VLOOKUP(tbl_Sales[[#This Row],[Product_ID]],tbl_Products[],3,0)</f>
        <v>Electronics</v>
      </c>
      <c r="I2549">
        <v>5</v>
      </c>
      <c r="J2549" s="10">
        <f>VLOOKUP(tbl_Sales[[#This Row],[Product_ID]],tbl_Products[],4,0)</f>
        <v>45.26</v>
      </c>
      <c r="K2549" s="6">
        <v>54.85</v>
      </c>
      <c r="L2549" s="6">
        <f>tbl_Sales[[#This Row],[Price_per_Unit]]*tbl_Sales[[#This Row],[Quantity]]</f>
        <v>274.25</v>
      </c>
      <c r="M2549" s="6">
        <f>tbl_Sales[[#This Row],[Cost_per_Unit]]*tbl_Sales[[#This Row],[Quantity]]</f>
        <v>226.29999999999998</v>
      </c>
      <c r="N2549" s="6">
        <f>tbl_Sales[[#This Row],[Sales]]-tbl_Sales[[#This Row],[Total_Cost]]</f>
        <v>47.950000000000017</v>
      </c>
    </row>
    <row r="2550" spans="1:14">
      <c r="A2550" t="s">
        <v>2554</v>
      </c>
      <c r="B2550" s="4">
        <v>45177</v>
      </c>
      <c r="C2550" t="s">
        <v>7829</v>
      </c>
      <c r="D2550" t="str">
        <f>VLOOKUP(Sales_Data!$C2550,tbl_Customers[],2,FALSE)</f>
        <v>Customer_231</v>
      </c>
      <c r="E2550" t="str">
        <f>VLOOKUP(tbl_Sales[[#This Row],[Customer_ID]],tbl_Customers[],5,0)</f>
        <v>South</v>
      </c>
      <c r="F2550" t="s">
        <v>8563</v>
      </c>
      <c r="G2550" t="str">
        <f>VLOOKUP(Sales_Data!$F2550,tbl_Products[],2,FALSE)</f>
        <v>Product_17</v>
      </c>
      <c r="H2550" t="str">
        <f>VLOOKUP(tbl_Sales[[#This Row],[Product_ID]],tbl_Products[],3,0)</f>
        <v>Toys</v>
      </c>
      <c r="I2550">
        <v>6</v>
      </c>
      <c r="J2550" s="10">
        <f>VLOOKUP(tbl_Sales[[#This Row],[Product_ID]],tbl_Products[],4,0)</f>
        <v>36.229999999999997</v>
      </c>
      <c r="K2550" s="6">
        <v>65.540000000000006</v>
      </c>
      <c r="L2550" s="6">
        <f>tbl_Sales[[#This Row],[Price_per_Unit]]*tbl_Sales[[#This Row],[Quantity]]</f>
        <v>393.24</v>
      </c>
      <c r="M2550" s="6">
        <f>tbl_Sales[[#This Row],[Cost_per_Unit]]*tbl_Sales[[#This Row],[Quantity]]</f>
        <v>217.38</v>
      </c>
      <c r="N2550" s="6">
        <f>tbl_Sales[[#This Row],[Sales]]-tbl_Sales[[#This Row],[Total_Cost]]</f>
        <v>175.86</v>
      </c>
    </row>
    <row r="2551" spans="1:14">
      <c r="A2551" t="s">
        <v>2555</v>
      </c>
      <c r="B2551" s="4">
        <v>45089</v>
      </c>
      <c r="C2551" t="s">
        <v>7746</v>
      </c>
      <c r="D2551" t="str">
        <f>VLOOKUP(Sales_Data!$C2551,tbl_Customers[],2,FALSE)</f>
        <v>Customer_1475</v>
      </c>
      <c r="E2551" t="str">
        <f>VLOOKUP(tbl_Sales[[#This Row],[Customer_ID]],tbl_Customers[],5,0)</f>
        <v>North</v>
      </c>
      <c r="F2551" t="s">
        <v>8556</v>
      </c>
      <c r="G2551" t="str">
        <f>VLOOKUP(Sales_Data!$F2551,tbl_Products[],2,FALSE)</f>
        <v>Product_42</v>
      </c>
      <c r="H2551" t="str">
        <f>VLOOKUP(tbl_Sales[[#This Row],[Product_ID]],tbl_Products[],3,0)</f>
        <v>Electronics</v>
      </c>
      <c r="I2551">
        <v>9</v>
      </c>
      <c r="J2551" s="10">
        <f>VLOOKUP(tbl_Sales[[#This Row],[Product_ID]],tbl_Products[],4,0)</f>
        <v>28.03</v>
      </c>
      <c r="K2551" s="6">
        <v>47.35</v>
      </c>
      <c r="L2551" s="6">
        <f>tbl_Sales[[#This Row],[Price_per_Unit]]*tbl_Sales[[#This Row],[Quantity]]</f>
        <v>426.15000000000003</v>
      </c>
      <c r="M2551" s="6">
        <f>tbl_Sales[[#This Row],[Cost_per_Unit]]*tbl_Sales[[#This Row],[Quantity]]</f>
        <v>252.27</v>
      </c>
      <c r="N2551" s="6">
        <f>tbl_Sales[[#This Row],[Sales]]-tbl_Sales[[#This Row],[Total_Cost]]</f>
        <v>173.88000000000002</v>
      </c>
    </row>
    <row r="2552" spans="1:14">
      <c r="A2552" t="s">
        <v>2556</v>
      </c>
      <c r="B2552" s="4">
        <v>45172</v>
      </c>
      <c r="C2552" t="s">
        <v>7118</v>
      </c>
      <c r="D2552" t="str">
        <f>VLOOKUP(Sales_Data!$C2552,tbl_Customers[],2,FALSE)</f>
        <v>Customer_304</v>
      </c>
      <c r="E2552" t="str">
        <f>VLOOKUP(tbl_Sales[[#This Row],[Customer_ID]],tbl_Customers[],5,0)</f>
        <v>East</v>
      </c>
      <c r="F2552" t="s">
        <v>8510</v>
      </c>
      <c r="G2552" t="str">
        <f>VLOOKUP(Sales_Data!$F2552,tbl_Products[],2,FALSE)</f>
        <v>Product_70</v>
      </c>
      <c r="H2552" t="str">
        <f>VLOOKUP(tbl_Sales[[#This Row],[Product_ID]],tbl_Products[],3,0)</f>
        <v>Apparel</v>
      </c>
      <c r="I2552">
        <v>6</v>
      </c>
      <c r="J2552" s="10">
        <f>VLOOKUP(tbl_Sales[[#This Row],[Product_ID]],tbl_Products[],4,0)</f>
        <v>26.74</v>
      </c>
      <c r="K2552" s="6">
        <v>51.89</v>
      </c>
      <c r="L2552" s="6">
        <f>tbl_Sales[[#This Row],[Price_per_Unit]]*tbl_Sales[[#This Row],[Quantity]]</f>
        <v>311.34000000000003</v>
      </c>
      <c r="M2552" s="6">
        <f>tbl_Sales[[#This Row],[Cost_per_Unit]]*tbl_Sales[[#This Row],[Quantity]]</f>
        <v>160.44</v>
      </c>
      <c r="N2552" s="6">
        <f>tbl_Sales[[#This Row],[Sales]]-tbl_Sales[[#This Row],[Total_Cost]]</f>
        <v>150.90000000000003</v>
      </c>
    </row>
    <row r="2553" spans="1:14">
      <c r="A2553" t="s">
        <v>2557</v>
      </c>
      <c r="B2553" s="4">
        <v>45105</v>
      </c>
      <c r="C2553" t="s">
        <v>7049</v>
      </c>
      <c r="D2553" t="str">
        <f>VLOOKUP(Sales_Data!$C2553,tbl_Customers[],2,FALSE)</f>
        <v>Customer_254</v>
      </c>
      <c r="E2553" t="str">
        <f>VLOOKUP(tbl_Sales[[#This Row],[Customer_ID]],tbl_Customers[],5,0)</f>
        <v>East</v>
      </c>
      <c r="F2553" t="s">
        <v>8512</v>
      </c>
      <c r="G2553" t="str">
        <f>VLOOKUP(Sales_Data!$F2553,tbl_Products[],2,FALSE)</f>
        <v>Product_47</v>
      </c>
      <c r="H2553" t="str">
        <f>VLOOKUP(tbl_Sales[[#This Row],[Product_ID]],tbl_Products[],3,0)</f>
        <v>Home Goods</v>
      </c>
      <c r="I2553">
        <v>1</v>
      </c>
      <c r="J2553" s="10">
        <f>VLOOKUP(tbl_Sales[[#This Row],[Product_ID]],tbl_Products[],4,0)</f>
        <v>22.66</v>
      </c>
      <c r="K2553" s="6">
        <v>28.5</v>
      </c>
      <c r="L2553" s="6">
        <f>tbl_Sales[[#This Row],[Price_per_Unit]]*tbl_Sales[[#This Row],[Quantity]]</f>
        <v>28.5</v>
      </c>
      <c r="M2553" s="6">
        <f>tbl_Sales[[#This Row],[Cost_per_Unit]]*tbl_Sales[[#This Row],[Quantity]]</f>
        <v>22.66</v>
      </c>
      <c r="N2553" s="6">
        <f>tbl_Sales[[#This Row],[Sales]]-tbl_Sales[[#This Row],[Total_Cost]]</f>
        <v>5.84</v>
      </c>
    </row>
    <row r="2554" spans="1:14">
      <c r="A2554" t="s">
        <v>2558</v>
      </c>
      <c r="B2554" s="4">
        <v>45213</v>
      </c>
      <c r="C2554" t="s">
        <v>8246</v>
      </c>
      <c r="D2554" t="str">
        <f>VLOOKUP(Sales_Data!$C2554,tbl_Customers[],2,FALSE)</f>
        <v>Customer_716</v>
      </c>
      <c r="E2554" t="str">
        <f>VLOOKUP(tbl_Sales[[#This Row],[Customer_ID]],tbl_Customers[],5,0)</f>
        <v>South</v>
      </c>
      <c r="F2554" t="s">
        <v>8504</v>
      </c>
      <c r="G2554" t="str">
        <f>VLOOKUP(Sales_Data!$F2554,tbl_Products[],2,FALSE)</f>
        <v>Product_13</v>
      </c>
      <c r="H2554" t="str">
        <f>VLOOKUP(tbl_Sales[[#This Row],[Product_ID]],tbl_Products[],3,0)</f>
        <v>Toys</v>
      </c>
      <c r="I2554">
        <v>5</v>
      </c>
      <c r="J2554" s="10">
        <f>VLOOKUP(tbl_Sales[[#This Row],[Product_ID]],tbl_Products[],4,0)</f>
        <v>45.97</v>
      </c>
      <c r="K2554" s="6">
        <v>66.19</v>
      </c>
      <c r="L2554" s="6">
        <f>tbl_Sales[[#This Row],[Price_per_Unit]]*tbl_Sales[[#This Row],[Quantity]]</f>
        <v>330.95</v>
      </c>
      <c r="M2554" s="6">
        <f>tbl_Sales[[#This Row],[Cost_per_Unit]]*tbl_Sales[[#This Row],[Quantity]]</f>
        <v>229.85</v>
      </c>
      <c r="N2554" s="6">
        <f>tbl_Sales[[#This Row],[Sales]]-tbl_Sales[[#This Row],[Total_Cost]]</f>
        <v>101.1</v>
      </c>
    </row>
    <row r="2555" spans="1:14">
      <c r="A2555" t="s">
        <v>2559</v>
      </c>
      <c r="B2555" s="4">
        <v>45067</v>
      </c>
      <c r="C2555" t="s">
        <v>8247</v>
      </c>
      <c r="D2555" t="str">
        <f>VLOOKUP(Sales_Data!$C2555,tbl_Customers[],2,FALSE)</f>
        <v>Customer_192</v>
      </c>
      <c r="E2555" t="str">
        <f>VLOOKUP(tbl_Sales[[#This Row],[Customer_ID]],tbl_Customers[],5,0)</f>
        <v>South</v>
      </c>
      <c r="F2555" t="s">
        <v>8517</v>
      </c>
      <c r="G2555" t="str">
        <f>VLOOKUP(Sales_Data!$F2555,tbl_Products[],2,FALSE)</f>
        <v>Product_62</v>
      </c>
      <c r="H2555" t="str">
        <f>VLOOKUP(tbl_Sales[[#This Row],[Product_ID]],tbl_Products[],3,0)</f>
        <v>Health</v>
      </c>
      <c r="I2555">
        <v>1</v>
      </c>
      <c r="J2555" s="10">
        <f>VLOOKUP(tbl_Sales[[#This Row],[Product_ID]],tbl_Products[],4,0)</f>
        <v>24.52</v>
      </c>
      <c r="K2555" s="6">
        <v>15.01</v>
      </c>
      <c r="L2555" s="6">
        <f>tbl_Sales[[#This Row],[Price_per_Unit]]*tbl_Sales[[#This Row],[Quantity]]</f>
        <v>15.01</v>
      </c>
      <c r="M2555" s="6">
        <f>tbl_Sales[[#This Row],[Cost_per_Unit]]*tbl_Sales[[#This Row],[Quantity]]</f>
        <v>24.52</v>
      </c>
      <c r="N2555" s="6">
        <f>tbl_Sales[[#This Row],[Sales]]-tbl_Sales[[#This Row],[Total_Cost]]</f>
        <v>-9.51</v>
      </c>
    </row>
    <row r="2556" spans="1:14">
      <c r="A2556" t="s">
        <v>2560</v>
      </c>
      <c r="B2556" s="4">
        <v>45074</v>
      </c>
      <c r="C2556" t="s">
        <v>8248</v>
      </c>
      <c r="D2556" t="str">
        <f>VLOOKUP(Sales_Data!$C2556,tbl_Customers[],2,FALSE)</f>
        <v>Customer_418</v>
      </c>
      <c r="E2556" t="str">
        <f>VLOOKUP(tbl_Sales[[#This Row],[Customer_ID]],tbl_Customers[],5,0)</f>
        <v>East</v>
      </c>
      <c r="F2556" t="s">
        <v>8521</v>
      </c>
      <c r="G2556" t="str">
        <f>VLOOKUP(Sales_Data!$F2556,tbl_Products[],2,FALSE)</f>
        <v>Product_64</v>
      </c>
      <c r="H2556" t="str">
        <f>VLOOKUP(tbl_Sales[[#This Row],[Product_ID]],tbl_Products[],3,0)</f>
        <v>Home Goods</v>
      </c>
      <c r="I2556">
        <v>6</v>
      </c>
      <c r="J2556" s="10">
        <f>VLOOKUP(tbl_Sales[[#This Row],[Product_ID]],tbl_Products[],4,0)</f>
        <v>16.21</v>
      </c>
      <c r="K2556" s="6">
        <v>42.27</v>
      </c>
      <c r="L2556" s="6">
        <f>tbl_Sales[[#This Row],[Price_per_Unit]]*tbl_Sales[[#This Row],[Quantity]]</f>
        <v>253.62</v>
      </c>
      <c r="M2556" s="6">
        <f>tbl_Sales[[#This Row],[Cost_per_Unit]]*tbl_Sales[[#This Row],[Quantity]]</f>
        <v>97.26</v>
      </c>
      <c r="N2556" s="6">
        <f>tbl_Sales[[#This Row],[Sales]]-tbl_Sales[[#This Row],[Total_Cost]]</f>
        <v>156.36000000000001</v>
      </c>
    </row>
    <row r="2557" spans="1:14">
      <c r="A2557" t="s">
        <v>2561</v>
      </c>
      <c r="B2557" s="4">
        <v>44989</v>
      </c>
      <c r="C2557" t="s">
        <v>7806</v>
      </c>
      <c r="D2557" t="str">
        <f>VLOOKUP(Sales_Data!$C2557,tbl_Customers[],2,FALSE)</f>
        <v>Customer_582</v>
      </c>
      <c r="E2557" t="str">
        <f>VLOOKUP(tbl_Sales[[#This Row],[Customer_ID]],tbl_Customers[],5,0)</f>
        <v>East</v>
      </c>
      <c r="F2557" t="s">
        <v>8524</v>
      </c>
      <c r="G2557" t="str">
        <f>VLOOKUP(Sales_Data!$F2557,tbl_Products[],2,FALSE)</f>
        <v>Product_74</v>
      </c>
      <c r="H2557" t="str">
        <f>VLOOKUP(tbl_Sales[[#This Row],[Product_ID]],tbl_Products[],3,0)</f>
        <v>Home Goods</v>
      </c>
      <c r="I2557">
        <v>5</v>
      </c>
      <c r="J2557" s="10">
        <f>VLOOKUP(tbl_Sales[[#This Row],[Product_ID]],tbl_Products[],4,0)</f>
        <v>13.9</v>
      </c>
      <c r="K2557" s="6">
        <v>55.63</v>
      </c>
      <c r="L2557" s="6">
        <f>tbl_Sales[[#This Row],[Price_per_Unit]]*tbl_Sales[[#This Row],[Quantity]]</f>
        <v>278.15000000000003</v>
      </c>
      <c r="M2557" s="6">
        <f>tbl_Sales[[#This Row],[Cost_per_Unit]]*tbl_Sales[[#This Row],[Quantity]]</f>
        <v>69.5</v>
      </c>
      <c r="N2557" s="6">
        <f>tbl_Sales[[#This Row],[Sales]]-tbl_Sales[[#This Row],[Total_Cost]]</f>
        <v>208.65000000000003</v>
      </c>
    </row>
    <row r="2558" spans="1:14">
      <c r="A2558" t="s">
        <v>2562</v>
      </c>
      <c r="B2558" s="4">
        <v>45220</v>
      </c>
      <c r="C2558" t="s">
        <v>8164</v>
      </c>
      <c r="D2558" t="str">
        <f>VLOOKUP(Sales_Data!$C2558,tbl_Customers[],2,FALSE)</f>
        <v>Customer_370</v>
      </c>
      <c r="E2558" t="str">
        <f>VLOOKUP(tbl_Sales[[#This Row],[Customer_ID]],tbl_Customers[],5,0)</f>
        <v>North</v>
      </c>
      <c r="F2558" t="s">
        <v>8550</v>
      </c>
      <c r="G2558" t="str">
        <f>VLOOKUP(Sales_Data!$F2558,tbl_Products[],2,FALSE)</f>
        <v>Product_26</v>
      </c>
      <c r="H2558" t="str">
        <f>VLOOKUP(tbl_Sales[[#This Row],[Product_ID]],tbl_Products[],3,0)</f>
        <v>Health</v>
      </c>
      <c r="I2558">
        <v>6</v>
      </c>
      <c r="J2558" s="10">
        <f>VLOOKUP(tbl_Sales[[#This Row],[Product_ID]],tbl_Products[],4,0)</f>
        <v>31.77</v>
      </c>
      <c r="K2558" s="6">
        <v>78.56</v>
      </c>
      <c r="L2558" s="6">
        <f>tbl_Sales[[#This Row],[Price_per_Unit]]*tbl_Sales[[#This Row],[Quantity]]</f>
        <v>471.36</v>
      </c>
      <c r="M2558" s="6">
        <f>tbl_Sales[[#This Row],[Cost_per_Unit]]*tbl_Sales[[#This Row],[Quantity]]</f>
        <v>190.62</v>
      </c>
      <c r="N2558" s="6">
        <f>tbl_Sales[[#This Row],[Sales]]-tbl_Sales[[#This Row],[Total_Cost]]</f>
        <v>280.74</v>
      </c>
    </row>
    <row r="2559" spans="1:14">
      <c r="A2559" t="s">
        <v>2563</v>
      </c>
      <c r="B2559" s="4">
        <v>45273</v>
      </c>
      <c r="C2559" t="s">
        <v>7787</v>
      </c>
      <c r="D2559" t="str">
        <f>VLOOKUP(Sales_Data!$C2559,tbl_Customers[],2,FALSE)</f>
        <v>Customer_345</v>
      </c>
      <c r="E2559" t="str">
        <f>VLOOKUP(tbl_Sales[[#This Row],[Customer_ID]],tbl_Customers[],5,0)</f>
        <v>South</v>
      </c>
      <c r="F2559" t="s">
        <v>8563</v>
      </c>
      <c r="G2559" t="str">
        <f>VLOOKUP(Sales_Data!$F2559,tbl_Products[],2,FALSE)</f>
        <v>Product_17</v>
      </c>
      <c r="H2559" t="str">
        <f>VLOOKUP(tbl_Sales[[#This Row],[Product_ID]],tbl_Products[],3,0)</f>
        <v>Toys</v>
      </c>
      <c r="I2559">
        <v>3</v>
      </c>
      <c r="J2559" s="10">
        <f>VLOOKUP(tbl_Sales[[#This Row],[Product_ID]],tbl_Products[],4,0)</f>
        <v>36.229999999999997</v>
      </c>
      <c r="K2559" s="6">
        <v>9.7799999999999994</v>
      </c>
      <c r="L2559" s="6">
        <f>tbl_Sales[[#This Row],[Price_per_Unit]]*tbl_Sales[[#This Row],[Quantity]]</f>
        <v>29.339999999999996</v>
      </c>
      <c r="M2559" s="6">
        <f>tbl_Sales[[#This Row],[Cost_per_Unit]]*tbl_Sales[[#This Row],[Quantity]]</f>
        <v>108.69</v>
      </c>
      <c r="N2559" s="6">
        <f>tbl_Sales[[#This Row],[Sales]]-tbl_Sales[[#This Row],[Total_Cost]]</f>
        <v>-79.349999999999994</v>
      </c>
    </row>
    <row r="2560" spans="1:14">
      <c r="A2560" t="s">
        <v>2564</v>
      </c>
      <c r="B2560" s="4">
        <v>45205</v>
      </c>
      <c r="C2560" t="s">
        <v>8249</v>
      </c>
      <c r="D2560" t="str">
        <f>VLOOKUP(Sales_Data!$C2560,tbl_Customers[],2,FALSE)</f>
        <v>Customer_1042</v>
      </c>
      <c r="E2560" t="str">
        <f>VLOOKUP(tbl_Sales[[#This Row],[Customer_ID]],tbl_Customers[],5,0)</f>
        <v>East</v>
      </c>
      <c r="F2560" t="s">
        <v>8520</v>
      </c>
      <c r="G2560" t="str">
        <f>VLOOKUP(Sales_Data!$F2560,tbl_Products[],2,FALSE)</f>
        <v>Product_29</v>
      </c>
      <c r="H2560" t="str">
        <f>VLOOKUP(tbl_Sales[[#This Row],[Product_ID]],tbl_Products[],3,0)</f>
        <v>Home Goods</v>
      </c>
      <c r="I2560">
        <v>9</v>
      </c>
      <c r="J2560" s="10">
        <f>VLOOKUP(tbl_Sales[[#This Row],[Product_ID]],tbl_Products[],4,0)</f>
        <v>9.64</v>
      </c>
      <c r="K2560" s="6">
        <v>39.33</v>
      </c>
      <c r="L2560" s="6">
        <f>tbl_Sales[[#This Row],[Price_per_Unit]]*tbl_Sales[[#This Row],[Quantity]]</f>
        <v>353.96999999999997</v>
      </c>
      <c r="M2560" s="6">
        <f>tbl_Sales[[#This Row],[Cost_per_Unit]]*tbl_Sales[[#This Row],[Quantity]]</f>
        <v>86.76</v>
      </c>
      <c r="N2560" s="6">
        <f>tbl_Sales[[#This Row],[Sales]]-tbl_Sales[[#This Row],[Total_Cost]]</f>
        <v>267.20999999999998</v>
      </c>
    </row>
    <row r="2561" spans="1:14">
      <c r="A2561" t="s">
        <v>2565</v>
      </c>
      <c r="B2561" s="4">
        <v>45121</v>
      </c>
      <c r="C2561" t="s">
        <v>7338</v>
      </c>
      <c r="D2561" t="str">
        <f>VLOOKUP(Sales_Data!$C2561,tbl_Customers[],2,FALSE)</f>
        <v>Customer_559</v>
      </c>
      <c r="E2561" t="str">
        <f>VLOOKUP(tbl_Sales[[#This Row],[Customer_ID]],tbl_Customers[],5,0)</f>
        <v>North</v>
      </c>
      <c r="F2561" t="s">
        <v>8561</v>
      </c>
      <c r="G2561" t="str">
        <f>VLOOKUP(Sales_Data!$F2561,tbl_Products[],2,FALSE)</f>
        <v>Product_66</v>
      </c>
      <c r="H2561" t="str">
        <f>VLOOKUP(tbl_Sales[[#This Row],[Product_ID]],tbl_Products[],3,0)</f>
        <v>Health</v>
      </c>
      <c r="I2561">
        <v>8</v>
      </c>
      <c r="J2561" s="10">
        <f>VLOOKUP(tbl_Sales[[#This Row],[Product_ID]],tbl_Products[],4,0)</f>
        <v>1.38</v>
      </c>
      <c r="K2561" s="6">
        <v>97.61</v>
      </c>
      <c r="L2561" s="6">
        <f>tbl_Sales[[#This Row],[Price_per_Unit]]*tbl_Sales[[#This Row],[Quantity]]</f>
        <v>780.88</v>
      </c>
      <c r="M2561" s="6">
        <f>tbl_Sales[[#This Row],[Cost_per_Unit]]*tbl_Sales[[#This Row],[Quantity]]</f>
        <v>11.04</v>
      </c>
      <c r="N2561" s="6">
        <f>tbl_Sales[[#This Row],[Sales]]-tbl_Sales[[#This Row],[Total_Cost]]</f>
        <v>769.84</v>
      </c>
    </row>
    <row r="2562" spans="1:14">
      <c r="A2562" t="s">
        <v>2566</v>
      </c>
      <c r="B2562" s="4">
        <v>45129</v>
      </c>
      <c r="C2562" t="s">
        <v>8250</v>
      </c>
      <c r="D2562" t="str">
        <f>VLOOKUP(Sales_Data!$C2562,tbl_Customers[],2,FALSE)</f>
        <v>Customer_1154</v>
      </c>
      <c r="E2562" t="str">
        <f>VLOOKUP(tbl_Sales[[#This Row],[Customer_ID]],tbl_Customers[],5,0)</f>
        <v>North</v>
      </c>
      <c r="F2562" t="s">
        <v>8563</v>
      </c>
      <c r="G2562" t="str">
        <f>VLOOKUP(Sales_Data!$F2562,tbl_Products[],2,FALSE)</f>
        <v>Product_17</v>
      </c>
      <c r="H2562" t="str">
        <f>VLOOKUP(tbl_Sales[[#This Row],[Product_ID]],tbl_Products[],3,0)</f>
        <v>Toys</v>
      </c>
      <c r="I2562">
        <v>4</v>
      </c>
      <c r="J2562" s="10">
        <f>VLOOKUP(tbl_Sales[[#This Row],[Product_ID]],tbl_Products[],4,0)</f>
        <v>36.229999999999997</v>
      </c>
      <c r="K2562" s="6">
        <v>35.79</v>
      </c>
      <c r="L2562" s="6">
        <f>tbl_Sales[[#This Row],[Price_per_Unit]]*tbl_Sales[[#This Row],[Quantity]]</f>
        <v>143.16</v>
      </c>
      <c r="M2562" s="6">
        <f>tbl_Sales[[#This Row],[Cost_per_Unit]]*tbl_Sales[[#This Row],[Quantity]]</f>
        <v>144.91999999999999</v>
      </c>
      <c r="N2562" s="6">
        <f>tbl_Sales[[#This Row],[Sales]]-tbl_Sales[[#This Row],[Total_Cost]]</f>
        <v>-1.7599999999999909</v>
      </c>
    </row>
    <row r="2563" spans="1:14">
      <c r="A2563" t="s">
        <v>2567</v>
      </c>
      <c r="B2563" s="4">
        <v>45103</v>
      </c>
      <c r="C2563" t="s">
        <v>8163</v>
      </c>
      <c r="D2563" t="str">
        <f>VLOOKUP(Sales_Data!$C2563,tbl_Customers[],2,FALSE)</f>
        <v>Customer_1359</v>
      </c>
      <c r="E2563" t="str">
        <f>VLOOKUP(tbl_Sales[[#This Row],[Customer_ID]],tbl_Customers[],5,0)</f>
        <v>East</v>
      </c>
      <c r="F2563" t="s">
        <v>8503</v>
      </c>
      <c r="G2563" t="str">
        <f>VLOOKUP(Sales_Data!$F2563,tbl_Products[],2,FALSE)</f>
        <v>Product_19</v>
      </c>
      <c r="H2563" t="str">
        <f>VLOOKUP(tbl_Sales[[#This Row],[Product_ID]],tbl_Products[],3,0)</f>
        <v>Apparel</v>
      </c>
      <c r="I2563">
        <v>1</v>
      </c>
      <c r="J2563" s="10">
        <f>VLOOKUP(tbl_Sales[[#This Row],[Product_ID]],tbl_Products[],4,0)</f>
        <v>41.78</v>
      </c>
      <c r="K2563" s="6">
        <v>36.770000000000003</v>
      </c>
      <c r="L2563" s="6">
        <f>tbl_Sales[[#This Row],[Price_per_Unit]]*tbl_Sales[[#This Row],[Quantity]]</f>
        <v>36.770000000000003</v>
      </c>
      <c r="M2563" s="6">
        <f>tbl_Sales[[#This Row],[Cost_per_Unit]]*tbl_Sales[[#This Row],[Quantity]]</f>
        <v>41.78</v>
      </c>
      <c r="N2563" s="6">
        <f>tbl_Sales[[#This Row],[Sales]]-tbl_Sales[[#This Row],[Total_Cost]]</f>
        <v>-5.009999999999998</v>
      </c>
    </row>
    <row r="2564" spans="1:14">
      <c r="A2564" t="s">
        <v>2568</v>
      </c>
      <c r="B2564" s="4">
        <v>45001</v>
      </c>
      <c r="C2564" t="s">
        <v>8251</v>
      </c>
      <c r="D2564" t="str">
        <f>VLOOKUP(Sales_Data!$C2564,tbl_Customers[],2,FALSE)</f>
        <v>Customer_1200</v>
      </c>
      <c r="E2564" t="str">
        <f>VLOOKUP(tbl_Sales[[#This Row],[Customer_ID]],tbl_Customers[],5,0)</f>
        <v>West</v>
      </c>
      <c r="F2564" t="s">
        <v>8520</v>
      </c>
      <c r="G2564" t="str">
        <f>VLOOKUP(Sales_Data!$F2564,tbl_Products[],2,FALSE)</f>
        <v>Product_29</v>
      </c>
      <c r="H2564" t="str">
        <f>VLOOKUP(tbl_Sales[[#This Row],[Product_ID]],tbl_Products[],3,0)</f>
        <v>Home Goods</v>
      </c>
      <c r="I2564">
        <v>1</v>
      </c>
      <c r="J2564" s="10">
        <f>VLOOKUP(tbl_Sales[[#This Row],[Product_ID]],tbl_Products[],4,0)</f>
        <v>9.64</v>
      </c>
      <c r="K2564" s="6">
        <v>18.239999999999998</v>
      </c>
      <c r="L2564" s="6">
        <f>tbl_Sales[[#This Row],[Price_per_Unit]]*tbl_Sales[[#This Row],[Quantity]]</f>
        <v>18.239999999999998</v>
      </c>
      <c r="M2564" s="6">
        <f>tbl_Sales[[#This Row],[Cost_per_Unit]]*tbl_Sales[[#This Row],[Quantity]]</f>
        <v>9.64</v>
      </c>
      <c r="N2564" s="6">
        <f>tbl_Sales[[#This Row],[Sales]]-tbl_Sales[[#This Row],[Total_Cost]]</f>
        <v>8.5999999999999979</v>
      </c>
    </row>
    <row r="2565" spans="1:14">
      <c r="A2565" t="s">
        <v>2569</v>
      </c>
      <c r="B2565" s="4">
        <v>45075</v>
      </c>
      <c r="C2565" t="s">
        <v>7214</v>
      </c>
      <c r="D2565" t="str">
        <f>VLOOKUP(Sales_Data!$C2565,tbl_Customers[],2,FALSE)</f>
        <v>Customer_435</v>
      </c>
      <c r="E2565" t="str">
        <f>VLOOKUP(tbl_Sales[[#This Row],[Customer_ID]],tbl_Customers[],5,0)</f>
        <v>South</v>
      </c>
      <c r="F2565" t="s">
        <v>8551</v>
      </c>
      <c r="G2565" t="str">
        <f>VLOOKUP(Sales_Data!$F2565,tbl_Products[],2,FALSE)</f>
        <v>Product_11</v>
      </c>
      <c r="H2565" t="str">
        <f>VLOOKUP(tbl_Sales[[#This Row],[Product_ID]],tbl_Products[],3,0)</f>
        <v>Health</v>
      </c>
      <c r="I2565">
        <v>1</v>
      </c>
      <c r="J2565" s="10">
        <f>VLOOKUP(tbl_Sales[[#This Row],[Product_ID]],tbl_Products[],4,0)</f>
        <v>11.76</v>
      </c>
      <c r="K2565" s="6">
        <v>42.25</v>
      </c>
      <c r="L2565" s="6">
        <f>tbl_Sales[[#This Row],[Price_per_Unit]]*tbl_Sales[[#This Row],[Quantity]]</f>
        <v>42.25</v>
      </c>
      <c r="M2565" s="6">
        <f>tbl_Sales[[#This Row],[Cost_per_Unit]]*tbl_Sales[[#This Row],[Quantity]]</f>
        <v>11.76</v>
      </c>
      <c r="N2565" s="6">
        <f>tbl_Sales[[#This Row],[Sales]]-tbl_Sales[[#This Row],[Total_Cost]]</f>
        <v>30.490000000000002</v>
      </c>
    </row>
    <row r="2566" spans="1:14">
      <c r="A2566" t="s">
        <v>2570</v>
      </c>
      <c r="B2566" s="4">
        <v>44948</v>
      </c>
      <c r="C2566" t="s">
        <v>7894</v>
      </c>
      <c r="D2566" t="str">
        <f>VLOOKUP(Sales_Data!$C2566,tbl_Customers[],2,FALSE)</f>
        <v>Customer_1196</v>
      </c>
      <c r="E2566" t="str">
        <f>VLOOKUP(tbl_Sales[[#This Row],[Customer_ID]],tbl_Customers[],5,0)</f>
        <v>East</v>
      </c>
      <c r="F2566" t="s">
        <v>8504</v>
      </c>
      <c r="G2566" t="str">
        <f>VLOOKUP(Sales_Data!$F2566,tbl_Products[],2,FALSE)</f>
        <v>Product_13</v>
      </c>
      <c r="H2566" t="str">
        <f>VLOOKUP(tbl_Sales[[#This Row],[Product_ID]],tbl_Products[],3,0)</f>
        <v>Toys</v>
      </c>
      <c r="I2566">
        <v>4</v>
      </c>
      <c r="J2566" s="10">
        <f>VLOOKUP(tbl_Sales[[#This Row],[Product_ID]],tbl_Products[],4,0)</f>
        <v>45.97</v>
      </c>
      <c r="K2566" s="6">
        <v>80.38</v>
      </c>
      <c r="L2566" s="6">
        <f>tbl_Sales[[#This Row],[Price_per_Unit]]*tbl_Sales[[#This Row],[Quantity]]</f>
        <v>321.52</v>
      </c>
      <c r="M2566" s="6">
        <f>tbl_Sales[[#This Row],[Cost_per_Unit]]*tbl_Sales[[#This Row],[Quantity]]</f>
        <v>183.88</v>
      </c>
      <c r="N2566" s="6">
        <f>tbl_Sales[[#This Row],[Sales]]-tbl_Sales[[#This Row],[Total_Cost]]</f>
        <v>137.63999999999999</v>
      </c>
    </row>
    <row r="2567" spans="1:14">
      <c r="A2567" t="s">
        <v>2571</v>
      </c>
      <c r="B2567" s="4">
        <v>45074</v>
      </c>
      <c r="C2567" t="s">
        <v>7315</v>
      </c>
      <c r="D2567" t="str">
        <f>VLOOKUP(Sales_Data!$C2567,tbl_Customers[],2,FALSE)</f>
        <v>Customer_9</v>
      </c>
      <c r="E2567" t="str">
        <f>VLOOKUP(tbl_Sales[[#This Row],[Customer_ID]],tbl_Customers[],5,0)</f>
        <v>East</v>
      </c>
      <c r="F2567" t="s">
        <v>8555</v>
      </c>
      <c r="G2567" t="str">
        <f>VLOOKUP(Sales_Data!$F2567,tbl_Products[],2,FALSE)</f>
        <v>Product_52</v>
      </c>
      <c r="H2567" t="str">
        <f>VLOOKUP(tbl_Sales[[#This Row],[Product_ID]],tbl_Products[],3,0)</f>
        <v>Toys</v>
      </c>
      <c r="I2567">
        <v>4</v>
      </c>
      <c r="J2567" s="10">
        <f>VLOOKUP(tbl_Sales[[#This Row],[Product_ID]],tbl_Products[],4,0)</f>
        <v>46.58</v>
      </c>
      <c r="K2567" s="6">
        <v>10.41</v>
      </c>
      <c r="L2567" s="6">
        <f>tbl_Sales[[#This Row],[Price_per_Unit]]*tbl_Sales[[#This Row],[Quantity]]</f>
        <v>41.64</v>
      </c>
      <c r="M2567" s="6">
        <f>tbl_Sales[[#This Row],[Cost_per_Unit]]*tbl_Sales[[#This Row],[Quantity]]</f>
        <v>186.32</v>
      </c>
      <c r="N2567" s="6">
        <f>tbl_Sales[[#This Row],[Sales]]-tbl_Sales[[#This Row],[Total_Cost]]</f>
        <v>-144.68</v>
      </c>
    </row>
    <row r="2568" spans="1:14">
      <c r="A2568" t="s">
        <v>2572</v>
      </c>
      <c r="B2568" s="4">
        <v>44967</v>
      </c>
      <c r="C2568" t="s">
        <v>8252</v>
      </c>
      <c r="D2568" t="str">
        <f>VLOOKUP(Sales_Data!$C2568,tbl_Customers[],2,FALSE)</f>
        <v>Customer_1078</v>
      </c>
      <c r="E2568" t="str">
        <f>VLOOKUP(tbl_Sales[[#This Row],[Customer_ID]],tbl_Customers[],5,0)</f>
        <v>North</v>
      </c>
      <c r="F2568" t="s">
        <v>8540</v>
      </c>
      <c r="G2568" t="str">
        <f>VLOOKUP(Sales_Data!$F2568,tbl_Products[],2,FALSE)</f>
        <v>Product_37</v>
      </c>
      <c r="H2568" t="str">
        <f>VLOOKUP(tbl_Sales[[#This Row],[Product_ID]],tbl_Products[],3,0)</f>
        <v>Toys</v>
      </c>
      <c r="I2568">
        <v>5</v>
      </c>
      <c r="J2568" s="10">
        <f>VLOOKUP(tbl_Sales[[#This Row],[Product_ID]],tbl_Products[],4,0)</f>
        <v>29.86</v>
      </c>
      <c r="K2568" s="6">
        <v>30.11</v>
      </c>
      <c r="L2568" s="6">
        <f>tbl_Sales[[#This Row],[Price_per_Unit]]*tbl_Sales[[#This Row],[Quantity]]</f>
        <v>150.55000000000001</v>
      </c>
      <c r="M2568" s="6">
        <f>tbl_Sales[[#This Row],[Cost_per_Unit]]*tbl_Sales[[#This Row],[Quantity]]</f>
        <v>149.30000000000001</v>
      </c>
      <c r="N2568" s="6">
        <f>tbl_Sales[[#This Row],[Sales]]-tbl_Sales[[#This Row],[Total_Cost]]</f>
        <v>1.25</v>
      </c>
    </row>
    <row r="2569" spans="1:14">
      <c r="A2569" t="s">
        <v>2573</v>
      </c>
      <c r="B2569" s="4">
        <v>45104</v>
      </c>
      <c r="C2569" t="s">
        <v>7893</v>
      </c>
      <c r="D2569" t="str">
        <f>VLOOKUP(Sales_Data!$C2569,tbl_Customers[],2,FALSE)</f>
        <v>Customer_1169</v>
      </c>
      <c r="E2569" t="str">
        <f>VLOOKUP(tbl_Sales[[#This Row],[Customer_ID]],tbl_Customers[],5,0)</f>
        <v>South</v>
      </c>
      <c r="F2569" t="s">
        <v>8530</v>
      </c>
      <c r="G2569" t="str">
        <f>VLOOKUP(Sales_Data!$F2569,tbl_Products[],2,FALSE)</f>
        <v>Product_14</v>
      </c>
      <c r="H2569" t="str">
        <f>VLOOKUP(tbl_Sales[[#This Row],[Product_ID]],tbl_Products[],3,0)</f>
        <v>Toys</v>
      </c>
      <c r="I2569">
        <v>3</v>
      </c>
      <c r="J2569" s="10">
        <f>VLOOKUP(tbl_Sales[[#This Row],[Product_ID]],tbl_Products[],4,0)</f>
        <v>36.64</v>
      </c>
      <c r="K2569" s="6">
        <v>52.4</v>
      </c>
      <c r="L2569" s="6">
        <f>tbl_Sales[[#This Row],[Price_per_Unit]]*tbl_Sales[[#This Row],[Quantity]]</f>
        <v>157.19999999999999</v>
      </c>
      <c r="M2569" s="6">
        <f>tbl_Sales[[#This Row],[Cost_per_Unit]]*tbl_Sales[[#This Row],[Quantity]]</f>
        <v>109.92</v>
      </c>
      <c r="N2569" s="6">
        <f>tbl_Sales[[#This Row],[Sales]]-tbl_Sales[[#This Row],[Total_Cost]]</f>
        <v>47.279999999999987</v>
      </c>
    </row>
    <row r="2570" spans="1:14">
      <c r="A2570" t="s">
        <v>2574</v>
      </c>
      <c r="B2570" s="4">
        <v>45153</v>
      </c>
      <c r="C2570" t="s">
        <v>8164</v>
      </c>
      <c r="D2570" t="str">
        <f>VLOOKUP(Sales_Data!$C2570,tbl_Customers[],2,FALSE)</f>
        <v>Customer_370</v>
      </c>
      <c r="E2570" t="str">
        <f>VLOOKUP(tbl_Sales[[#This Row],[Customer_ID]],tbl_Customers[],5,0)</f>
        <v>North</v>
      </c>
      <c r="F2570" t="s">
        <v>8523</v>
      </c>
      <c r="G2570" t="str">
        <f>VLOOKUP(Sales_Data!$F2570,tbl_Products[],2,FALSE)</f>
        <v>Product_32</v>
      </c>
      <c r="H2570" t="str">
        <f>VLOOKUP(tbl_Sales[[#This Row],[Product_ID]],tbl_Products[],3,0)</f>
        <v>Home Goods</v>
      </c>
      <c r="I2570">
        <v>7</v>
      </c>
      <c r="J2570" s="10">
        <f>VLOOKUP(tbl_Sales[[#This Row],[Product_ID]],tbl_Products[],4,0)</f>
        <v>24.03</v>
      </c>
      <c r="K2570" s="6">
        <v>32.78</v>
      </c>
      <c r="L2570" s="6">
        <f>tbl_Sales[[#This Row],[Price_per_Unit]]*tbl_Sales[[#This Row],[Quantity]]</f>
        <v>229.46</v>
      </c>
      <c r="M2570" s="6">
        <f>tbl_Sales[[#This Row],[Cost_per_Unit]]*tbl_Sales[[#This Row],[Quantity]]</f>
        <v>168.21</v>
      </c>
      <c r="N2570" s="6">
        <f>tbl_Sales[[#This Row],[Sales]]-tbl_Sales[[#This Row],[Total_Cost]]</f>
        <v>61.25</v>
      </c>
    </row>
    <row r="2571" spans="1:14">
      <c r="A2571" t="s">
        <v>2575</v>
      </c>
      <c r="B2571" s="4">
        <v>45262</v>
      </c>
      <c r="C2571" t="s">
        <v>7807</v>
      </c>
      <c r="D2571" t="str">
        <f>VLOOKUP(Sales_Data!$C2571,tbl_Customers[],2,FALSE)</f>
        <v>Customer_853</v>
      </c>
      <c r="E2571" t="str">
        <f>VLOOKUP(tbl_Sales[[#This Row],[Customer_ID]],tbl_Customers[],5,0)</f>
        <v>South</v>
      </c>
      <c r="F2571" t="s">
        <v>8520</v>
      </c>
      <c r="G2571" t="str">
        <f>VLOOKUP(Sales_Data!$F2571,tbl_Products[],2,FALSE)</f>
        <v>Product_29</v>
      </c>
      <c r="H2571" t="str">
        <f>VLOOKUP(tbl_Sales[[#This Row],[Product_ID]],tbl_Products[],3,0)</f>
        <v>Home Goods</v>
      </c>
      <c r="I2571">
        <v>5</v>
      </c>
      <c r="J2571" s="10">
        <f>VLOOKUP(tbl_Sales[[#This Row],[Product_ID]],tbl_Products[],4,0)</f>
        <v>9.64</v>
      </c>
      <c r="K2571" s="6">
        <v>73.290000000000006</v>
      </c>
      <c r="L2571" s="6">
        <f>tbl_Sales[[#This Row],[Price_per_Unit]]*tbl_Sales[[#This Row],[Quantity]]</f>
        <v>366.45000000000005</v>
      </c>
      <c r="M2571" s="6">
        <f>tbl_Sales[[#This Row],[Cost_per_Unit]]*tbl_Sales[[#This Row],[Quantity]]</f>
        <v>48.2</v>
      </c>
      <c r="N2571" s="6">
        <f>tbl_Sales[[#This Row],[Sales]]-tbl_Sales[[#This Row],[Total_Cost]]</f>
        <v>318.25000000000006</v>
      </c>
    </row>
    <row r="2572" spans="1:14">
      <c r="A2572" t="s">
        <v>2576</v>
      </c>
      <c r="B2572" s="4">
        <v>45058</v>
      </c>
      <c r="C2572" t="s">
        <v>7596</v>
      </c>
      <c r="D2572" t="str">
        <f>VLOOKUP(Sales_Data!$C2572,tbl_Customers[],2,FALSE)</f>
        <v>Customer_158</v>
      </c>
      <c r="E2572" t="str">
        <f>VLOOKUP(tbl_Sales[[#This Row],[Customer_ID]],tbl_Customers[],5,0)</f>
        <v>East</v>
      </c>
      <c r="F2572" t="s">
        <v>8511</v>
      </c>
      <c r="G2572" t="str">
        <f>VLOOKUP(Sales_Data!$F2572,tbl_Products[],2,FALSE)</f>
        <v>Product_33</v>
      </c>
      <c r="H2572" t="str">
        <f>VLOOKUP(tbl_Sales[[#This Row],[Product_ID]],tbl_Products[],3,0)</f>
        <v>Electronics</v>
      </c>
      <c r="I2572">
        <v>1</v>
      </c>
      <c r="J2572" s="10">
        <f>VLOOKUP(tbl_Sales[[#This Row],[Product_ID]],tbl_Products[],4,0)</f>
        <v>45.26</v>
      </c>
      <c r="K2572" s="6">
        <v>37.549999999999997</v>
      </c>
      <c r="L2572" s="6">
        <f>tbl_Sales[[#This Row],[Price_per_Unit]]*tbl_Sales[[#This Row],[Quantity]]</f>
        <v>37.549999999999997</v>
      </c>
      <c r="M2572" s="6">
        <f>tbl_Sales[[#This Row],[Cost_per_Unit]]*tbl_Sales[[#This Row],[Quantity]]</f>
        <v>45.26</v>
      </c>
      <c r="N2572" s="6">
        <f>tbl_Sales[[#This Row],[Sales]]-tbl_Sales[[#This Row],[Total_Cost]]</f>
        <v>-7.7100000000000009</v>
      </c>
    </row>
    <row r="2573" spans="1:14">
      <c r="A2573" t="s">
        <v>2577</v>
      </c>
      <c r="B2573" s="4">
        <v>45172</v>
      </c>
      <c r="C2573" t="s">
        <v>8196</v>
      </c>
      <c r="D2573" t="str">
        <f>VLOOKUP(Sales_Data!$C2573,tbl_Customers[],2,FALSE)</f>
        <v>Customer_505</v>
      </c>
      <c r="E2573" t="str">
        <f>VLOOKUP(tbl_Sales[[#This Row],[Customer_ID]],tbl_Customers[],5,0)</f>
        <v>West</v>
      </c>
      <c r="F2573" t="s">
        <v>8558</v>
      </c>
      <c r="G2573" t="str">
        <f>VLOOKUP(Sales_Data!$F2573,tbl_Products[],2,FALSE)</f>
        <v>Product_24</v>
      </c>
      <c r="H2573" t="str">
        <f>VLOOKUP(tbl_Sales[[#This Row],[Product_ID]],tbl_Products[],3,0)</f>
        <v>Apparel</v>
      </c>
      <c r="I2573">
        <v>3</v>
      </c>
      <c r="J2573" s="10">
        <f>VLOOKUP(tbl_Sales[[#This Row],[Product_ID]],tbl_Products[],4,0)</f>
        <v>47.62</v>
      </c>
      <c r="K2573" s="6">
        <v>39.99</v>
      </c>
      <c r="L2573" s="6">
        <f>tbl_Sales[[#This Row],[Price_per_Unit]]*tbl_Sales[[#This Row],[Quantity]]</f>
        <v>119.97</v>
      </c>
      <c r="M2573" s="6">
        <f>tbl_Sales[[#This Row],[Cost_per_Unit]]*tbl_Sales[[#This Row],[Quantity]]</f>
        <v>142.85999999999999</v>
      </c>
      <c r="N2573" s="6">
        <f>tbl_Sales[[#This Row],[Sales]]-tbl_Sales[[#This Row],[Total_Cost]]</f>
        <v>-22.889999999999986</v>
      </c>
    </row>
    <row r="2574" spans="1:14">
      <c r="A2574" t="s">
        <v>2578</v>
      </c>
      <c r="B2574" s="4">
        <v>45036</v>
      </c>
      <c r="C2574" t="s">
        <v>7536</v>
      </c>
      <c r="D2574" t="str">
        <f>VLOOKUP(Sales_Data!$C2574,tbl_Customers[],2,FALSE)</f>
        <v>Customer_1021</v>
      </c>
      <c r="E2574" t="str">
        <f>VLOOKUP(tbl_Sales[[#This Row],[Customer_ID]],tbl_Customers[],5,0)</f>
        <v>East</v>
      </c>
      <c r="F2574" t="s">
        <v>8505</v>
      </c>
      <c r="G2574" t="str">
        <f>VLOOKUP(Sales_Data!$F2574,tbl_Products[],2,FALSE)</f>
        <v>Product_39</v>
      </c>
      <c r="H2574" t="str">
        <f>VLOOKUP(tbl_Sales[[#This Row],[Product_ID]],tbl_Products[],3,0)</f>
        <v>Toys</v>
      </c>
      <c r="I2574">
        <v>3</v>
      </c>
      <c r="J2574" s="10">
        <f>VLOOKUP(tbl_Sales[[#This Row],[Product_ID]],tbl_Products[],4,0)</f>
        <v>32.950000000000003</v>
      </c>
      <c r="K2574" s="6">
        <v>61.96</v>
      </c>
      <c r="L2574" s="6">
        <f>tbl_Sales[[#This Row],[Price_per_Unit]]*tbl_Sales[[#This Row],[Quantity]]</f>
        <v>185.88</v>
      </c>
      <c r="M2574" s="6">
        <f>tbl_Sales[[#This Row],[Cost_per_Unit]]*tbl_Sales[[#This Row],[Quantity]]</f>
        <v>98.850000000000009</v>
      </c>
      <c r="N2574" s="6">
        <f>tbl_Sales[[#This Row],[Sales]]-tbl_Sales[[#This Row],[Total_Cost]]</f>
        <v>87.029999999999987</v>
      </c>
    </row>
    <row r="2575" spans="1:14">
      <c r="A2575" t="s">
        <v>2579</v>
      </c>
      <c r="B2575" s="4">
        <v>45030</v>
      </c>
      <c r="C2575" t="s">
        <v>7841</v>
      </c>
      <c r="D2575" t="str">
        <f>VLOOKUP(Sales_Data!$C2575,tbl_Customers[],2,FALSE)</f>
        <v>Customer_1387</v>
      </c>
      <c r="E2575" t="str">
        <f>VLOOKUP(tbl_Sales[[#This Row],[Customer_ID]],tbl_Customers[],5,0)</f>
        <v>South</v>
      </c>
      <c r="F2575" t="s">
        <v>8506</v>
      </c>
      <c r="G2575" t="str">
        <f>VLOOKUP(Sales_Data!$F2575,tbl_Products[],2,FALSE)</f>
        <v>Product_43</v>
      </c>
      <c r="H2575" t="str">
        <f>VLOOKUP(tbl_Sales[[#This Row],[Product_ID]],tbl_Products[],3,0)</f>
        <v>Health</v>
      </c>
      <c r="I2575">
        <v>3</v>
      </c>
      <c r="J2575" s="10">
        <f>VLOOKUP(tbl_Sales[[#This Row],[Product_ID]],tbl_Products[],4,0)</f>
        <v>4.59</v>
      </c>
      <c r="K2575" s="6">
        <v>14.72</v>
      </c>
      <c r="L2575" s="6">
        <f>tbl_Sales[[#This Row],[Price_per_Unit]]*tbl_Sales[[#This Row],[Quantity]]</f>
        <v>44.160000000000004</v>
      </c>
      <c r="M2575" s="6">
        <f>tbl_Sales[[#This Row],[Cost_per_Unit]]*tbl_Sales[[#This Row],[Quantity]]</f>
        <v>13.77</v>
      </c>
      <c r="N2575" s="6">
        <f>tbl_Sales[[#This Row],[Sales]]-tbl_Sales[[#This Row],[Total_Cost]]</f>
        <v>30.390000000000004</v>
      </c>
    </row>
    <row r="2576" spans="1:14">
      <c r="A2576" t="s">
        <v>2580</v>
      </c>
      <c r="B2576" s="4">
        <v>45202</v>
      </c>
      <c r="C2576" t="s">
        <v>8041</v>
      </c>
      <c r="D2576" t="str">
        <f>VLOOKUP(Sales_Data!$C2576,tbl_Customers[],2,FALSE)</f>
        <v>Customer_194</v>
      </c>
      <c r="E2576" t="str">
        <f>VLOOKUP(tbl_Sales[[#This Row],[Customer_ID]],tbl_Customers[],5,0)</f>
        <v>West</v>
      </c>
      <c r="F2576" t="s">
        <v>8541</v>
      </c>
      <c r="G2576" t="str">
        <f>VLOOKUP(Sales_Data!$F2576,tbl_Products[],2,FALSE)</f>
        <v>Product_60</v>
      </c>
      <c r="H2576" t="str">
        <f>VLOOKUP(tbl_Sales[[#This Row],[Product_ID]],tbl_Products[],3,0)</f>
        <v>Health</v>
      </c>
      <c r="I2576">
        <v>6</v>
      </c>
      <c r="J2576" s="10">
        <f>VLOOKUP(tbl_Sales[[#This Row],[Product_ID]],tbl_Products[],4,0)</f>
        <v>1.01</v>
      </c>
      <c r="K2576" s="6">
        <v>30.86</v>
      </c>
      <c r="L2576" s="6">
        <f>tbl_Sales[[#This Row],[Price_per_Unit]]*tbl_Sales[[#This Row],[Quantity]]</f>
        <v>185.16</v>
      </c>
      <c r="M2576" s="6">
        <f>tbl_Sales[[#This Row],[Cost_per_Unit]]*tbl_Sales[[#This Row],[Quantity]]</f>
        <v>6.0600000000000005</v>
      </c>
      <c r="N2576" s="6">
        <f>tbl_Sales[[#This Row],[Sales]]-tbl_Sales[[#This Row],[Total_Cost]]</f>
        <v>179.1</v>
      </c>
    </row>
    <row r="2577" spans="1:14">
      <c r="A2577" t="s">
        <v>2581</v>
      </c>
      <c r="B2577" s="4">
        <v>45065</v>
      </c>
      <c r="C2577" t="s">
        <v>8253</v>
      </c>
      <c r="D2577" t="str">
        <f>VLOOKUP(Sales_Data!$C2577,tbl_Customers[],2,FALSE)</f>
        <v>Customer_674</v>
      </c>
      <c r="E2577" t="str">
        <f>VLOOKUP(tbl_Sales[[#This Row],[Customer_ID]],tbl_Customers[],5,0)</f>
        <v>West</v>
      </c>
      <c r="F2577" t="s">
        <v>8516</v>
      </c>
      <c r="G2577" t="str">
        <f>VLOOKUP(Sales_Data!$F2577,tbl_Products[],2,FALSE)</f>
        <v>Product_67</v>
      </c>
      <c r="H2577" t="str">
        <f>VLOOKUP(tbl_Sales[[#This Row],[Product_ID]],tbl_Products[],3,0)</f>
        <v>Toys</v>
      </c>
      <c r="I2577">
        <v>6</v>
      </c>
      <c r="J2577" s="10">
        <f>VLOOKUP(tbl_Sales[[#This Row],[Product_ID]],tbl_Products[],4,0)</f>
        <v>13.68</v>
      </c>
      <c r="K2577" s="6">
        <v>54.01</v>
      </c>
      <c r="L2577" s="6">
        <f>tbl_Sales[[#This Row],[Price_per_Unit]]*tbl_Sales[[#This Row],[Quantity]]</f>
        <v>324.06</v>
      </c>
      <c r="M2577" s="6">
        <f>tbl_Sales[[#This Row],[Cost_per_Unit]]*tbl_Sales[[#This Row],[Quantity]]</f>
        <v>82.08</v>
      </c>
      <c r="N2577" s="6">
        <f>tbl_Sales[[#This Row],[Sales]]-tbl_Sales[[#This Row],[Total_Cost]]</f>
        <v>241.98000000000002</v>
      </c>
    </row>
    <row r="2578" spans="1:14">
      <c r="A2578" t="s">
        <v>2582</v>
      </c>
      <c r="B2578" s="4">
        <v>45214</v>
      </c>
      <c r="C2578" t="s">
        <v>8254</v>
      </c>
      <c r="D2578" t="str">
        <f>VLOOKUP(Sales_Data!$C2578,tbl_Customers[],2,FALSE)</f>
        <v>Customer_54</v>
      </c>
      <c r="E2578" t="str">
        <f>VLOOKUP(tbl_Sales[[#This Row],[Customer_ID]],tbl_Customers[],5,0)</f>
        <v>North</v>
      </c>
      <c r="F2578" t="s">
        <v>8516</v>
      </c>
      <c r="G2578" t="str">
        <f>VLOOKUP(Sales_Data!$F2578,tbl_Products[],2,FALSE)</f>
        <v>Product_67</v>
      </c>
      <c r="H2578" t="str">
        <f>VLOOKUP(tbl_Sales[[#This Row],[Product_ID]],tbl_Products[],3,0)</f>
        <v>Toys</v>
      </c>
      <c r="I2578">
        <v>6</v>
      </c>
      <c r="J2578" s="10">
        <f>VLOOKUP(tbl_Sales[[#This Row],[Product_ID]],tbl_Products[],4,0)</f>
        <v>13.68</v>
      </c>
      <c r="K2578" s="6">
        <v>92.38</v>
      </c>
      <c r="L2578" s="6">
        <f>tbl_Sales[[#This Row],[Price_per_Unit]]*tbl_Sales[[#This Row],[Quantity]]</f>
        <v>554.28</v>
      </c>
      <c r="M2578" s="6">
        <f>tbl_Sales[[#This Row],[Cost_per_Unit]]*tbl_Sales[[#This Row],[Quantity]]</f>
        <v>82.08</v>
      </c>
      <c r="N2578" s="6">
        <f>tbl_Sales[[#This Row],[Sales]]-tbl_Sales[[#This Row],[Total_Cost]]</f>
        <v>472.2</v>
      </c>
    </row>
    <row r="2579" spans="1:14">
      <c r="A2579" t="s">
        <v>2583</v>
      </c>
      <c r="B2579" s="4">
        <v>45283</v>
      </c>
      <c r="C2579" t="s">
        <v>7136</v>
      </c>
      <c r="D2579" t="str">
        <f>VLOOKUP(Sales_Data!$C2579,tbl_Customers[],2,FALSE)</f>
        <v>Customer_583</v>
      </c>
      <c r="E2579" t="str">
        <f>VLOOKUP(tbl_Sales[[#This Row],[Customer_ID]],tbl_Customers[],5,0)</f>
        <v>West</v>
      </c>
      <c r="F2579" t="s">
        <v>8524</v>
      </c>
      <c r="G2579" t="str">
        <f>VLOOKUP(Sales_Data!$F2579,tbl_Products[],2,FALSE)</f>
        <v>Product_74</v>
      </c>
      <c r="H2579" t="str">
        <f>VLOOKUP(tbl_Sales[[#This Row],[Product_ID]],tbl_Products[],3,0)</f>
        <v>Home Goods</v>
      </c>
      <c r="I2579">
        <v>6</v>
      </c>
      <c r="J2579" s="10">
        <f>VLOOKUP(tbl_Sales[[#This Row],[Product_ID]],tbl_Products[],4,0)</f>
        <v>13.9</v>
      </c>
      <c r="K2579" s="6">
        <v>41.21</v>
      </c>
      <c r="L2579" s="6">
        <f>tbl_Sales[[#This Row],[Price_per_Unit]]*tbl_Sales[[#This Row],[Quantity]]</f>
        <v>247.26</v>
      </c>
      <c r="M2579" s="6">
        <f>tbl_Sales[[#This Row],[Cost_per_Unit]]*tbl_Sales[[#This Row],[Quantity]]</f>
        <v>83.4</v>
      </c>
      <c r="N2579" s="6">
        <f>tbl_Sales[[#This Row],[Sales]]-tbl_Sales[[#This Row],[Total_Cost]]</f>
        <v>163.85999999999999</v>
      </c>
    </row>
    <row r="2580" spans="1:14">
      <c r="A2580" t="s">
        <v>2584</v>
      </c>
      <c r="B2580" s="4">
        <v>45066</v>
      </c>
      <c r="C2580" t="s">
        <v>7474</v>
      </c>
      <c r="D2580" t="str">
        <f>VLOOKUP(Sales_Data!$C2580,tbl_Customers[],2,FALSE)</f>
        <v>Customer_1396</v>
      </c>
      <c r="E2580" t="str">
        <f>VLOOKUP(tbl_Sales[[#This Row],[Customer_ID]],tbl_Customers[],5,0)</f>
        <v>South</v>
      </c>
      <c r="F2580" t="s">
        <v>8518</v>
      </c>
      <c r="G2580" t="str">
        <f>VLOOKUP(Sales_Data!$F2580,tbl_Products[],2,FALSE)</f>
        <v>Product_35</v>
      </c>
      <c r="H2580" t="str">
        <f>VLOOKUP(tbl_Sales[[#This Row],[Product_ID]],tbl_Products[],3,0)</f>
        <v>Toys</v>
      </c>
      <c r="I2580">
        <v>7</v>
      </c>
      <c r="J2580" s="10">
        <f>VLOOKUP(tbl_Sales[[#This Row],[Product_ID]],tbl_Products[],4,0)</f>
        <v>40.75</v>
      </c>
      <c r="K2580" s="6">
        <v>83.37</v>
      </c>
      <c r="L2580" s="6">
        <f>tbl_Sales[[#This Row],[Price_per_Unit]]*tbl_Sales[[#This Row],[Quantity]]</f>
        <v>583.59</v>
      </c>
      <c r="M2580" s="6">
        <f>tbl_Sales[[#This Row],[Cost_per_Unit]]*tbl_Sales[[#This Row],[Quantity]]</f>
        <v>285.25</v>
      </c>
      <c r="N2580" s="6">
        <f>tbl_Sales[[#This Row],[Sales]]-tbl_Sales[[#This Row],[Total_Cost]]</f>
        <v>298.34000000000003</v>
      </c>
    </row>
    <row r="2581" spans="1:14">
      <c r="A2581" t="s">
        <v>2585</v>
      </c>
      <c r="B2581" s="4">
        <v>44997</v>
      </c>
      <c r="C2581" t="s">
        <v>7921</v>
      </c>
      <c r="D2581" t="str">
        <f>VLOOKUP(Sales_Data!$C2581,tbl_Customers[],2,FALSE)</f>
        <v>Customer_1394</v>
      </c>
      <c r="E2581" t="str">
        <f>VLOOKUP(tbl_Sales[[#This Row],[Customer_ID]],tbl_Customers[],5,0)</f>
        <v>South</v>
      </c>
      <c r="F2581" t="s">
        <v>8563</v>
      </c>
      <c r="G2581" t="str">
        <f>VLOOKUP(Sales_Data!$F2581,tbl_Products[],2,FALSE)</f>
        <v>Product_17</v>
      </c>
      <c r="H2581" t="str">
        <f>VLOOKUP(tbl_Sales[[#This Row],[Product_ID]],tbl_Products[],3,0)</f>
        <v>Toys</v>
      </c>
      <c r="I2581">
        <v>5</v>
      </c>
      <c r="J2581" s="10">
        <f>VLOOKUP(tbl_Sales[[#This Row],[Product_ID]],tbl_Products[],4,0)</f>
        <v>36.229999999999997</v>
      </c>
      <c r="K2581" s="6">
        <v>28.47</v>
      </c>
      <c r="L2581" s="6">
        <f>tbl_Sales[[#This Row],[Price_per_Unit]]*tbl_Sales[[#This Row],[Quantity]]</f>
        <v>142.35</v>
      </c>
      <c r="M2581" s="6">
        <f>tbl_Sales[[#This Row],[Cost_per_Unit]]*tbl_Sales[[#This Row],[Quantity]]</f>
        <v>181.14999999999998</v>
      </c>
      <c r="N2581" s="6">
        <f>tbl_Sales[[#This Row],[Sales]]-tbl_Sales[[#This Row],[Total_Cost]]</f>
        <v>-38.799999999999983</v>
      </c>
    </row>
    <row r="2582" spans="1:14">
      <c r="A2582" t="s">
        <v>2586</v>
      </c>
      <c r="B2582" s="4">
        <v>44982</v>
      </c>
      <c r="C2582" t="s">
        <v>7159</v>
      </c>
      <c r="D2582" t="str">
        <f>VLOOKUP(Sales_Data!$C2582,tbl_Customers[],2,FALSE)</f>
        <v>Customer_250</v>
      </c>
      <c r="E2582" t="str">
        <f>VLOOKUP(tbl_Sales[[#This Row],[Customer_ID]],tbl_Customers[],5,0)</f>
        <v>West</v>
      </c>
      <c r="F2582" t="s">
        <v>8556</v>
      </c>
      <c r="G2582" t="str">
        <f>VLOOKUP(Sales_Data!$F2582,tbl_Products[],2,FALSE)</f>
        <v>Product_42</v>
      </c>
      <c r="H2582" t="str">
        <f>VLOOKUP(tbl_Sales[[#This Row],[Product_ID]],tbl_Products[],3,0)</f>
        <v>Electronics</v>
      </c>
      <c r="I2582">
        <v>2</v>
      </c>
      <c r="J2582" s="10">
        <f>VLOOKUP(tbl_Sales[[#This Row],[Product_ID]],tbl_Products[],4,0)</f>
        <v>28.03</v>
      </c>
      <c r="K2582" s="6">
        <v>52.49</v>
      </c>
      <c r="L2582" s="6">
        <f>tbl_Sales[[#This Row],[Price_per_Unit]]*tbl_Sales[[#This Row],[Quantity]]</f>
        <v>104.98</v>
      </c>
      <c r="M2582" s="6">
        <f>tbl_Sales[[#This Row],[Cost_per_Unit]]*tbl_Sales[[#This Row],[Quantity]]</f>
        <v>56.06</v>
      </c>
      <c r="N2582" s="6">
        <f>tbl_Sales[[#This Row],[Sales]]-tbl_Sales[[#This Row],[Total_Cost]]</f>
        <v>48.92</v>
      </c>
    </row>
    <row r="2583" spans="1:14">
      <c r="A2583" t="s">
        <v>2587</v>
      </c>
      <c r="B2583" s="4">
        <v>45242</v>
      </c>
      <c r="C2583" t="s">
        <v>7499</v>
      </c>
      <c r="D2583" t="str">
        <f>VLOOKUP(Sales_Data!$C2583,tbl_Customers[],2,FALSE)</f>
        <v>Customer_808</v>
      </c>
      <c r="E2583" t="str">
        <f>VLOOKUP(tbl_Sales[[#This Row],[Customer_ID]],tbl_Customers[],5,0)</f>
        <v>East</v>
      </c>
      <c r="F2583" t="s">
        <v>8554</v>
      </c>
      <c r="G2583" t="str">
        <f>VLOOKUP(Sales_Data!$F2583,tbl_Products[],2,FALSE)</f>
        <v>Product_55</v>
      </c>
      <c r="H2583" t="str">
        <f>VLOOKUP(tbl_Sales[[#This Row],[Product_ID]],tbl_Products[],3,0)</f>
        <v>Apparel</v>
      </c>
      <c r="I2583">
        <v>9</v>
      </c>
      <c r="J2583" s="10">
        <f>VLOOKUP(tbl_Sales[[#This Row],[Product_ID]],tbl_Products[],4,0)</f>
        <v>36.08</v>
      </c>
      <c r="K2583" s="6">
        <v>51.39</v>
      </c>
      <c r="L2583" s="6">
        <f>tbl_Sales[[#This Row],[Price_per_Unit]]*tbl_Sales[[#This Row],[Quantity]]</f>
        <v>462.51</v>
      </c>
      <c r="M2583" s="6">
        <f>tbl_Sales[[#This Row],[Cost_per_Unit]]*tbl_Sales[[#This Row],[Quantity]]</f>
        <v>324.71999999999997</v>
      </c>
      <c r="N2583" s="6">
        <f>tbl_Sales[[#This Row],[Sales]]-tbl_Sales[[#This Row],[Total_Cost]]</f>
        <v>137.79000000000002</v>
      </c>
    </row>
    <row r="2584" spans="1:14">
      <c r="A2584" t="s">
        <v>2588</v>
      </c>
      <c r="B2584" s="4">
        <v>45227</v>
      </c>
      <c r="C2584" t="s">
        <v>8255</v>
      </c>
      <c r="D2584" t="str">
        <f>VLOOKUP(Sales_Data!$C2584,tbl_Customers[],2,FALSE)</f>
        <v>Customer_766</v>
      </c>
      <c r="E2584" t="str">
        <f>VLOOKUP(tbl_Sales[[#This Row],[Customer_ID]],tbl_Customers[],5,0)</f>
        <v>West</v>
      </c>
      <c r="F2584" t="s">
        <v>8562</v>
      </c>
      <c r="G2584" t="str">
        <f>VLOOKUP(Sales_Data!$F2584,tbl_Products[],2,FALSE)</f>
        <v>Product_48</v>
      </c>
      <c r="H2584" t="str">
        <f>VLOOKUP(tbl_Sales[[#This Row],[Product_ID]],tbl_Products[],3,0)</f>
        <v>Apparel</v>
      </c>
      <c r="I2584">
        <v>3</v>
      </c>
      <c r="J2584" s="10">
        <f>VLOOKUP(tbl_Sales[[#This Row],[Product_ID]],tbl_Products[],4,0)</f>
        <v>25.33</v>
      </c>
      <c r="K2584" s="6">
        <v>67.81</v>
      </c>
      <c r="L2584" s="6">
        <f>tbl_Sales[[#This Row],[Price_per_Unit]]*tbl_Sales[[#This Row],[Quantity]]</f>
        <v>203.43</v>
      </c>
      <c r="M2584" s="6">
        <f>tbl_Sales[[#This Row],[Cost_per_Unit]]*tbl_Sales[[#This Row],[Quantity]]</f>
        <v>75.989999999999995</v>
      </c>
      <c r="N2584" s="6">
        <f>tbl_Sales[[#This Row],[Sales]]-tbl_Sales[[#This Row],[Total_Cost]]</f>
        <v>127.44000000000001</v>
      </c>
    </row>
    <row r="2585" spans="1:14">
      <c r="A2585" t="s">
        <v>2589</v>
      </c>
      <c r="B2585" s="4">
        <v>45049</v>
      </c>
      <c r="C2585" t="s">
        <v>7425</v>
      </c>
      <c r="D2585" t="str">
        <f>VLOOKUP(Sales_Data!$C2585,tbl_Customers[],2,FALSE)</f>
        <v>Customer_1210</v>
      </c>
      <c r="E2585" t="str">
        <f>VLOOKUP(tbl_Sales[[#This Row],[Customer_ID]],tbl_Customers[],5,0)</f>
        <v>West</v>
      </c>
      <c r="F2585" t="s">
        <v>8503</v>
      </c>
      <c r="G2585" t="str">
        <f>VLOOKUP(Sales_Data!$F2585,tbl_Products[],2,FALSE)</f>
        <v>Product_19</v>
      </c>
      <c r="H2585" t="str">
        <f>VLOOKUP(tbl_Sales[[#This Row],[Product_ID]],tbl_Products[],3,0)</f>
        <v>Apparel</v>
      </c>
      <c r="I2585">
        <v>9</v>
      </c>
      <c r="J2585" s="10">
        <f>VLOOKUP(tbl_Sales[[#This Row],[Product_ID]],tbl_Products[],4,0)</f>
        <v>41.78</v>
      </c>
      <c r="K2585" s="6">
        <v>93.41</v>
      </c>
      <c r="L2585" s="6">
        <f>tbl_Sales[[#This Row],[Price_per_Unit]]*tbl_Sales[[#This Row],[Quantity]]</f>
        <v>840.68999999999994</v>
      </c>
      <c r="M2585" s="6">
        <f>tbl_Sales[[#This Row],[Cost_per_Unit]]*tbl_Sales[[#This Row],[Quantity]]</f>
        <v>376.02</v>
      </c>
      <c r="N2585" s="6">
        <f>tbl_Sales[[#This Row],[Sales]]-tbl_Sales[[#This Row],[Total_Cost]]</f>
        <v>464.66999999999996</v>
      </c>
    </row>
    <row r="2586" spans="1:14">
      <c r="A2586" t="s">
        <v>2590</v>
      </c>
      <c r="B2586" s="4">
        <v>45051</v>
      </c>
      <c r="C2586" t="s">
        <v>7704</v>
      </c>
      <c r="D2586" t="str">
        <f>VLOOKUP(Sales_Data!$C2586,tbl_Customers[],2,FALSE)</f>
        <v>Customer_218</v>
      </c>
      <c r="E2586" t="str">
        <f>VLOOKUP(tbl_Sales[[#This Row],[Customer_ID]],tbl_Customers[],5,0)</f>
        <v>South</v>
      </c>
      <c r="F2586" t="s">
        <v>8537</v>
      </c>
      <c r="G2586" t="str">
        <f>VLOOKUP(Sales_Data!$F2586,tbl_Products[],2,FALSE)</f>
        <v>Product_75</v>
      </c>
      <c r="H2586" t="str">
        <f>VLOOKUP(tbl_Sales[[#This Row],[Product_ID]],tbl_Products[],3,0)</f>
        <v>Electronics</v>
      </c>
      <c r="I2586">
        <v>7</v>
      </c>
      <c r="J2586" s="10">
        <f>VLOOKUP(tbl_Sales[[#This Row],[Product_ID]],tbl_Products[],4,0)</f>
        <v>2.25</v>
      </c>
      <c r="K2586" s="6">
        <v>61.56</v>
      </c>
      <c r="L2586" s="6">
        <f>tbl_Sales[[#This Row],[Price_per_Unit]]*tbl_Sales[[#This Row],[Quantity]]</f>
        <v>430.92</v>
      </c>
      <c r="M2586" s="6">
        <f>tbl_Sales[[#This Row],[Cost_per_Unit]]*tbl_Sales[[#This Row],[Quantity]]</f>
        <v>15.75</v>
      </c>
      <c r="N2586" s="6">
        <f>tbl_Sales[[#This Row],[Sales]]-tbl_Sales[[#This Row],[Total_Cost]]</f>
        <v>415.17</v>
      </c>
    </row>
    <row r="2587" spans="1:14">
      <c r="A2587" t="s">
        <v>2591</v>
      </c>
      <c r="B2587" s="4">
        <v>44952</v>
      </c>
      <c r="C2587" t="s">
        <v>7032</v>
      </c>
      <c r="D2587" t="str">
        <f>VLOOKUP(Sales_Data!$C2587,tbl_Customers[],2,FALSE)</f>
        <v>Customer_663</v>
      </c>
      <c r="E2587" t="str">
        <f>VLOOKUP(tbl_Sales[[#This Row],[Customer_ID]],tbl_Customers[],5,0)</f>
        <v>East</v>
      </c>
      <c r="F2587" t="s">
        <v>8552</v>
      </c>
      <c r="G2587" t="str">
        <f>VLOOKUP(Sales_Data!$F2587,tbl_Products[],2,FALSE)</f>
        <v>Product_5</v>
      </c>
      <c r="H2587" t="str">
        <f>VLOOKUP(tbl_Sales[[#This Row],[Product_ID]],tbl_Products[],3,0)</f>
        <v>Health</v>
      </c>
      <c r="I2587">
        <v>9</v>
      </c>
      <c r="J2587" s="10">
        <f>VLOOKUP(tbl_Sales[[#This Row],[Product_ID]],tbl_Products[],4,0)</f>
        <v>35.39</v>
      </c>
      <c r="K2587" s="6">
        <v>56.49</v>
      </c>
      <c r="L2587" s="6">
        <f>tbl_Sales[[#This Row],[Price_per_Unit]]*tbl_Sales[[#This Row],[Quantity]]</f>
        <v>508.41</v>
      </c>
      <c r="M2587" s="6">
        <f>tbl_Sales[[#This Row],[Cost_per_Unit]]*tbl_Sales[[#This Row],[Quantity]]</f>
        <v>318.51</v>
      </c>
      <c r="N2587" s="6">
        <f>tbl_Sales[[#This Row],[Sales]]-tbl_Sales[[#This Row],[Total_Cost]]</f>
        <v>189.90000000000003</v>
      </c>
    </row>
    <row r="2588" spans="1:14">
      <c r="A2588" t="s">
        <v>2592</v>
      </c>
      <c r="B2588" s="4">
        <v>45269</v>
      </c>
      <c r="C2588" t="s">
        <v>7968</v>
      </c>
      <c r="D2588" t="str">
        <f>VLOOKUP(Sales_Data!$C2588,tbl_Customers[],2,FALSE)</f>
        <v>Customer_315</v>
      </c>
      <c r="E2588" t="str">
        <f>VLOOKUP(tbl_Sales[[#This Row],[Customer_ID]],tbl_Customers[],5,0)</f>
        <v>North</v>
      </c>
      <c r="F2588" t="s">
        <v>8553</v>
      </c>
      <c r="G2588" t="str">
        <f>VLOOKUP(Sales_Data!$F2588,tbl_Products[],2,FALSE)</f>
        <v>Product_50</v>
      </c>
      <c r="H2588" t="str">
        <f>VLOOKUP(tbl_Sales[[#This Row],[Product_ID]],tbl_Products[],3,0)</f>
        <v>Apparel</v>
      </c>
      <c r="I2588">
        <v>2</v>
      </c>
      <c r="J2588" s="10">
        <f>VLOOKUP(tbl_Sales[[#This Row],[Product_ID]],tbl_Products[],4,0)</f>
        <v>42.74</v>
      </c>
      <c r="K2588" s="6">
        <v>61.4</v>
      </c>
      <c r="L2588" s="6">
        <f>tbl_Sales[[#This Row],[Price_per_Unit]]*tbl_Sales[[#This Row],[Quantity]]</f>
        <v>122.8</v>
      </c>
      <c r="M2588" s="6">
        <f>tbl_Sales[[#This Row],[Cost_per_Unit]]*tbl_Sales[[#This Row],[Quantity]]</f>
        <v>85.48</v>
      </c>
      <c r="N2588" s="6">
        <f>tbl_Sales[[#This Row],[Sales]]-tbl_Sales[[#This Row],[Total_Cost]]</f>
        <v>37.319999999999993</v>
      </c>
    </row>
    <row r="2589" spans="1:14">
      <c r="A2589" t="s">
        <v>2593</v>
      </c>
      <c r="B2589" s="4">
        <v>45198</v>
      </c>
      <c r="C2589" t="s">
        <v>7231</v>
      </c>
      <c r="D2589" t="str">
        <f>VLOOKUP(Sales_Data!$C2589,tbl_Customers[],2,FALSE)</f>
        <v>Customer_60</v>
      </c>
      <c r="E2589" t="str">
        <f>VLOOKUP(tbl_Sales[[#This Row],[Customer_ID]],tbl_Customers[],5,0)</f>
        <v>North</v>
      </c>
      <c r="F2589" t="s">
        <v>8547</v>
      </c>
      <c r="G2589" t="str">
        <f>VLOOKUP(Sales_Data!$F2589,tbl_Products[],2,FALSE)</f>
        <v>Product_7</v>
      </c>
      <c r="H2589" t="str">
        <f>VLOOKUP(tbl_Sales[[#This Row],[Product_ID]],tbl_Products[],3,0)</f>
        <v>Apparel</v>
      </c>
      <c r="I2589">
        <v>4</v>
      </c>
      <c r="J2589" s="10">
        <f>VLOOKUP(tbl_Sales[[#This Row],[Product_ID]],tbl_Products[],4,0)</f>
        <v>48.6</v>
      </c>
      <c r="K2589" s="6">
        <v>70.709999999999994</v>
      </c>
      <c r="L2589" s="6">
        <f>tbl_Sales[[#This Row],[Price_per_Unit]]*tbl_Sales[[#This Row],[Quantity]]</f>
        <v>282.83999999999997</v>
      </c>
      <c r="M2589" s="6">
        <f>tbl_Sales[[#This Row],[Cost_per_Unit]]*tbl_Sales[[#This Row],[Quantity]]</f>
        <v>194.4</v>
      </c>
      <c r="N2589" s="6">
        <f>tbl_Sales[[#This Row],[Sales]]-tbl_Sales[[#This Row],[Total_Cost]]</f>
        <v>88.439999999999969</v>
      </c>
    </row>
    <row r="2590" spans="1:14">
      <c r="A2590" t="s">
        <v>2594</v>
      </c>
      <c r="B2590" s="4">
        <v>45042</v>
      </c>
      <c r="C2590" t="s">
        <v>8256</v>
      </c>
      <c r="D2590" t="str">
        <f>VLOOKUP(Sales_Data!$C2590,tbl_Customers[],2,FALSE)</f>
        <v>Customer_167</v>
      </c>
      <c r="E2590" t="str">
        <f>VLOOKUP(tbl_Sales[[#This Row],[Customer_ID]],tbl_Customers[],5,0)</f>
        <v>East</v>
      </c>
      <c r="F2590" t="s">
        <v>8550</v>
      </c>
      <c r="G2590" t="str">
        <f>VLOOKUP(Sales_Data!$F2590,tbl_Products[],2,FALSE)</f>
        <v>Product_26</v>
      </c>
      <c r="H2590" t="str">
        <f>VLOOKUP(tbl_Sales[[#This Row],[Product_ID]],tbl_Products[],3,0)</f>
        <v>Health</v>
      </c>
      <c r="I2590">
        <v>3</v>
      </c>
      <c r="J2590" s="10">
        <f>VLOOKUP(tbl_Sales[[#This Row],[Product_ID]],tbl_Products[],4,0)</f>
        <v>31.77</v>
      </c>
      <c r="K2590" s="6">
        <v>55.98</v>
      </c>
      <c r="L2590" s="6">
        <f>tbl_Sales[[#This Row],[Price_per_Unit]]*tbl_Sales[[#This Row],[Quantity]]</f>
        <v>167.94</v>
      </c>
      <c r="M2590" s="6">
        <f>tbl_Sales[[#This Row],[Cost_per_Unit]]*tbl_Sales[[#This Row],[Quantity]]</f>
        <v>95.31</v>
      </c>
      <c r="N2590" s="6">
        <f>tbl_Sales[[#This Row],[Sales]]-tbl_Sales[[#This Row],[Total_Cost]]</f>
        <v>72.63</v>
      </c>
    </row>
    <row r="2591" spans="1:14">
      <c r="A2591" t="s">
        <v>2595</v>
      </c>
      <c r="B2591" s="4">
        <v>45253</v>
      </c>
      <c r="C2591" t="s">
        <v>8257</v>
      </c>
      <c r="D2591" t="str">
        <f>VLOOKUP(Sales_Data!$C2591,tbl_Customers[],2,FALSE)</f>
        <v>Customer_943</v>
      </c>
      <c r="E2591" t="str">
        <f>VLOOKUP(tbl_Sales[[#This Row],[Customer_ID]],tbl_Customers[],5,0)</f>
        <v>West</v>
      </c>
      <c r="F2591" t="s">
        <v>8558</v>
      </c>
      <c r="G2591" t="str">
        <f>VLOOKUP(Sales_Data!$F2591,tbl_Products[],2,FALSE)</f>
        <v>Product_24</v>
      </c>
      <c r="H2591" t="str">
        <f>VLOOKUP(tbl_Sales[[#This Row],[Product_ID]],tbl_Products[],3,0)</f>
        <v>Apparel</v>
      </c>
      <c r="I2591">
        <v>9</v>
      </c>
      <c r="J2591" s="10">
        <f>VLOOKUP(tbl_Sales[[#This Row],[Product_ID]],tbl_Products[],4,0)</f>
        <v>47.62</v>
      </c>
      <c r="K2591" s="6">
        <v>82.85</v>
      </c>
      <c r="L2591" s="6">
        <f>tbl_Sales[[#This Row],[Price_per_Unit]]*tbl_Sales[[#This Row],[Quantity]]</f>
        <v>745.65</v>
      </c>
      <c r="M2591" s="6">
        <f>tbl_Sales[[#This Row],[Cost_per_Unit]]*tbl_Sales[[#This Row],[Quantity]]</f>
        <v>428.58</v>
      </c>
      <c r="N2591" s="6">
        <f>tbl_Sales[[#This Row],[Sales]]-tbl_Sales[[#This Row],[Total_Cost]]</f>
        <v>317.07</v>
      </c>
    </row>
    <row r="2592" spans="1:14">
      <c r="A2592" t="s">
        <v>2596</v>
      </c>
      <c r="B2592" s="4">
        <v>45046</v>
      </c>
      <c r="C2592" t="s">
        <v>7719</v>
      </c>
      <c r="D2592" t="str">
        <f>VLOOKUP(Sales_Data!$C2592,tbl_Customers[],2,FALSE)</f>
        <v>Customer_1450</v>
      </c>
      <c r="E2592" t="str">
        <f>VLOOKUP(tbl_Sales[[#This Row],[Customer_ID]],tbl_Customers[],5,0)</f>
        <v>South</v>
      </c>
      <c r="F2592" t="s">
        <v>8514</v>
      </c>
      <c r="G2592" t="str">
        <f>VLOOKUP(Sales_Data!$F2592,tbl_Products[],2,FALSE)</f>
        <v>Product_2</v>
      </c>
      <c r="H2592" t="str">
        <f>VLOOKUP(tbl_Sales[[#This Row],[Product_ID]],tbl_Products[],3,0)</f>
        <v>Health</v>
      </c>
      <c r="I2592">
        <v>8</v>
      </c>
      <c r="J2592" s="10">
        <f>VLOOKUP(tbl_Sales[[#This Row],[Product_ID]],tbl_Products[],4,0)</f>
        <v>12.41</v>
      </c>
      <c r="K2592" s="6">
        <v>21.73</v>
      </c>
      <c r="L2592" s="6">
        <f>tbl_Sales[[#This Row],[Price_per_Unit]]*tbl_Sales[[#This Row],[Quantity]]</f>
        <v>173.84</v>
      </c>
      <c r="M2592" s="6">
        <f>tbl_Sales[[#This Row],[Cost_per_Unit]]*tbl_Sales[[#This Row],[Quantity]]</f>
        <v>99.28</v>
      </c>
      <c r="N2592" s="6">
        <f>tbl_Sales[[#This Row],[Sales]]-tbl_Sales[[#This Row],[Total_Cost]]</f>
        <v>74.56</v>
      </c>
    </row>
    <row r="2593" spans="1:14">
      <c r="A2593" t="s">
        <v>2597</v>
      </c>
      <c r="B2593" s="4">
        <v>44953</v>
      </c>
      <c r="C2593" t="s">
        <v>7071</v>
      </c>
      <c r="D2593" t="str">
        <f>VLOOKUP(Sales_Data!$C2593,tbl_Customers[],2,FALSE)</f>
        <v>Customer_1351</v>
      </c>
      <c r="E2593" t="str">
        <f>VLOOKUP(tbl_Sales[[#This Row],[Customer_ID]],tbl_Customers[],5,0)</f>
        <v>South</v>
      </c>
      <c r="F2593" t="s">
        <v>8503</v>
      </c>
      <c r="G2593" t="str">
        <f>VLOOKUP(Sales_Data!$F2593,tbl_Products[],2,FALSE)</f>
        <v>Product_19</v>
      </c>
      <c r="H2593" t="str">
        <f>VLOOKUP(tbl_Sales[[#This Row],[Product_ID]],tbl_Products[],3,0)</f>
        <v>Apparel</v>
      </c>
      <c r="I2593">
        <v>3</v>
      </c>
      <c r="J2593" s="10">
        <f>VLOOKUP(tbl_Sales[[#This Row],[Product_ID]],tbl_Products[],4,0)</f>
        <v>41.78</v>
      </c>
      <c r="K2593" s="6">
        <v>49.08</v>
      </c>
      <c r="L2593" s="6">
        <f>tbl_Sales[[#This Row],[Price_per_Unit]]*tbl_Sales[[#This Row],[Quantity]]</f>
        <v>147.24</v>
      </c>
      <c r="M2593" s="6">
        <f>tbl_Sales[[#This Row],[Cost_per_Unit]]*tbl_Sales[[#This Row],[Quantity]]</f>
        <v>125.34</v>
      </c>
      <c r="N2593" s="6">
        <f>tbl_Sales[[#This Row],[Sales]]-tbl_Sales[[#This Row],[Total_Cost]]</f>
        <v>21.900000000000006</v>
      </c>
    </row>
    <row r="2594" spans="1:14">
      <c r="A2594" t="s">
        <v>2598</v>
      </c>
      <c r="B2594" s="4">
        <v>44978</v>
      </c>
      <c r="C2594" t="s">
        <v>7890</v>
      </c>
      <c r="D2594" t="str">
        <f>VLOOKUP(Sales_Data!$C2594,tbl_Customers[],2,FALSE)</f>
        <v>Customer_983</v>
      </c>
      <c r="E2594" t="str">
        <f>VLOOKUP(tbl_Sales[[#This Row],[Customer_ID]],tbl_Customers[],5,0)</f>
        <v>North</v>
      </c>
      <c r="F2594" t="s">
        <v>8552</v>
      </c>
      <c r="G2594" t="str">
        <f>VLOOKUP(Sales_Data!$F2594,tbl_Products[],2,FALSE)</f>
        <v>Product_5</v>
      </c>
      <c r="H2594" t="str">
        <f>VLOOKUP(tbl_Sales[[#This Row],[Product_ID]],tbl_Products[],3,0)</f>
        <v>Health</v>
      </c>
      <c r="I2594">
        <v>3</v>
      </c>
      <c r="J2594" s="10">
        <f>VLOOKUP(tbl_Sales[[#This Row],[Product_ID]],tbl_Products[],4,0)</f>
        <v>35.39</v>
      </c>
      <c r="K2594" s="6">
        <v>80.91</v>
      </c>
      <c r="L2594" s="6">
        <f>tbl_Sales[[#This Row],[Price_per_Unit]]*tbl_Sales[[#This Row],[Quantity]]</f>
        <v>242.73</v>
      </c>
      <c r="M2594" s="6">
        <f>tbl_Sales[[#This Row],[Cost_per_Unit]]*tbl_Sales[[#This Row],[Quantity]]</f>
        <v>106.17</v>
      </c>
      <c r="N2594" s="6">
        <f>tbl_Sales[[#This Row],[Sales]]-tbl_Sales[[#This Row],[Total_Cost]]</f>
        <v>136.56</v>
      </c>
    </row>
    <row r="2595" spans="1:14">
      <c r="A2595" t="s">
        <v>2599</v>
      </c>
      <c r="B2595" s="4">
        <v>45138</v>
      </c>
      <c r="C2595" t="s">
        <v>7036</v>
      </c>
      <c r="D2595" t="str">
        <f>VLOOKUP(Sales_Data!$C2595,tbl_Customers[],2,FALSE)</f>
        <v>Customer_930</v>
      </c>
      <c r="E2595" t="str">
        <f>VLOOKUP(tbl_Sales[[#This Row],[Customer_ID]],tbl_Customers[],5,0)</f>
        <v>South</v>
      </c>
      <c r="F2595" t="s">
        <v>8565</v>
      </c>
      <c r="G2595" t="str">
        <f>VLOOKUP(Sales_Data!$F2595,tbl_Products[],2,FALSE)</f>
        <v>Product_31</v>
      </c>
      <c r="H2595" t="str">
        <f>VLOOKUP(tbl_Sales[[#This Row],[Product_ID]],tbl_Products[],3,0)</f>
        <v>Apparel</v>
      </c>
      <c r="I2595">
        <v>4</v>
      </c>
      <c r="J2595" s="10">
        <f>VLOOKUP(tbl_Sales[[#This Row],[Product_ID]],tbl_Products[],4,0)</f>
        <v>3.66</v>
      </c>
      <c r="K2595" s="6">
        <v>41.82</v>
      </c>
      <c r="L2595" s="6">
        <f>tbl_Sales[[#This Row],[Price_per_Unit]]*tbl_Sales[[#This Row],[Quantity]]</f>
        <v>167.28</v>
      </c>
      <c r="M2595" s="6">
        <f>tbl_Sales[[#This Row],[Cost_per_Unit]]*tbl_Sales[[#This Row],[Quantity]]</f>
        <v>14.64</v>
      </c>
      <c r="N2595" s="6">
        <f>tbl_Sales[[#This Row],[Sales]]-tbl_Sales[[#This Row],[Total_Cost]]</f>
        <v>152.63999999999999</v>
      </c>
    </row>
    <row r="2596" spans="1:14">
      <c r="A2596" t="s">
        <v>2600</v>
      </c>
      <c r="B2596" s="4">
        <v>45096</v>
      </c>
      <c r="C2596" t="s">
        <v>8032</v>
      </c>
      <c r="D2596" t="str">
        <f>VLOOKUP(Sales_Data!$C2596,tbl_Customers[],2,FALSE)</f>
        <v>Customer_1287</v>
      </c>
      <c r="E2596" t="str">
        <f>VLOOKUP(tbl_Sales[[#This Row],[Customer_ID]],tbl_Customers[],5,0)</f>
        <v>South</v>
      </c>
      <c r="F2596" t="s">
        <v>8544</v>
      </c>
      <c r="G2596" t="str">
        <f>VLOOKUP(Sales_Data!$F2596,tbl_Products[],2,FALSE)</f>
        <v>Product_21</v>
      </c>
      <c r="H2596" t="str">
        <f>VLOOKUP(tbl_Sales[[#This Row],[Product_ID]],tbl_Products[],3,0)</f>
        <v>Toys</v>
      </c>
      <c r="I2596">
        <v>2</v>
      </c>
      <c r="J2596" s="10">
        <f>VLOOKUP(tbl_Sales[[#This Row],[Product_ID]],tbl_Products[],4,0)</f>
        <v>3.13</v>
      </c>
      <c r="K2596" s="6">
        <v>74.53</v>
      </c>
      <c r="L2596" s="6">
        <f>tbl_Sales[[#This Row],[Price_per_Unit]]*tbl_Sales[[#This Row],[Quantity]]</f>
        <v>149.06</v>
      </c>
      <c r="M2596" s="6">
        <f>tbl_Sales[[#This Row],[Cost_per_Unit]]*tbl_Sales[[#This Row],[Quantity]]</f>
        <v>6.26</v>
      </c>
      <c r="N2596" s="6">
        <f>tbl_Sales[[#This Row],[Sales]]-tbl_Sales[[#This Row],[Total_Cost]]</f>
        <v>142.80000000000001</v>
      </c>
    </row>
    <row r="2597" spans="1:14">
      <c r="A2597" t="s">
        <v>2601</v>
      </c>
      <c r="B2597" s="4">
        <v>45168</v>
      </c>
      <c r="C2597" t="s">
        <v>7540</v>
      </c>
      <c r="D2597" t="str">
        <f>VLOOKUP(Sales_Data!$C2597,tbl_Customers[],2,FALSE)</f>
        <v>Customer_552</v>
      </c>
      <c r="E2597" t="str">
        <f>VLOOKUP(tbl_Sales[[#This Row],[Customer_ID]],tbl_Customers[],5,0)</f>
        <v>East</v>
      </c>
      <c r="F2597" t="s">
        <v>8534</v>
      </c>
      <c r="G2597" t="str">
        <f>VLOOKUP(Sales_Data!$F2597,tbl_Products[],2,FALSE)</f>
        <v>Product_51</v>
      </c>
      <c r="H2597" t="str">
        <f>VLOOKUP(tbl_Sales[[#This Row],[Product_ID]],tbl_Products[],3,0)</f>
        <v>Electronics</v>
      </c>
      <c r="I2597">
        <v>7</v>
      </c>
      <c r="J2597" s="10">
        <f>VLOOKUP(tbl_Sales[[#This Row],[Product_ID]],tbl_Products[],4,0)</f>
        <v>45.1</v>
      </c>
      <c r="K2597" s="6">
        <v>26.17</v>
      </c>
      <c r="L2597" s="6">
        <f>tbl_Sales[[#This Row],[Price_per_Unit]]*tbl_Sales[[#This Row],[Quantity]]</f>
        <v>183.19</v>
      </c>
      <c r="M2597" s="6">
        <f>tbl_Sales[[#This Row],[Cost_per_Unit]]*tbl_Sales[[#This Row],[Quantity]]</f>
        <v>315.7</v>
      </c>
      <c r="N2597" s="6">
        <f>tbl_Sales[[#This Row],[Sales]]-tbl_Sales[[#This Row],[Total_Cost]]</f>
        <v>-132.51</v>
      </c>
    </row>
    <row r="2598" spans="1:14">
      <c r="A2598" t="s">
        <v>2602</v>
      </c>
      <c r="B2598" s="4">
        <v>44978</v>
      </c>
      <c r="C2598" t="s">
        <v>7674</v>
      </c>
      <c r="D2598" t="str">
        <f>VLOOKUP(Sales_Data!$C2598,tbl_Customers[],2,FALSE)</f>
        <v>Customer_1217</v>
      </c>
      <c r="E2598" t="str">
        <f>VLOOKUP(tbl_Sales[[#This Row],[Customer_ID]],tbl_Customers[],5,0)</f>
        <v>East</v>
      </c>
      <c r="F2598" t="s">
        <v>8556</v>
      </c>
      <c r="G2598" t="str">
        <f>VLOOKUP(Sales_Data!$F2598,tbl_Products[],2,FALSE)</f>
        <v>Product_42</v>
      </c>
      <c r="H2598" t="str">
        <f>VLOOKUP(tbl_Sales[[#This Row],[Product_ID]],tbl_Products[],3,0)</f>
        <v>Electronics</v>
      </c>
      <c r="I2598">
        <v>8</v>
      </c>
      <c r="J2598" s="10">
        <f>VLOOKUP(tbl_Sales[[#This Row],[Product_ID]],tbl_Products[],4,0)</f>
        <v>28.03</v>
      </c>
      <c r="K2598" s="6">
        <v>23.37</v>
      </c>
      <c r="L2598" s="6">
        <f>tbl_Sales[[#This Row],[Price_per_Unit]]*tbl_Sales[[#This Row],[Quantity]]</f>
        <v>186.96</v>
      </c>
      <c r="M2598" s="6">
        <f>tbl_Sales[[#This Row],[Cost_per_Unit]]*tbl_Sales[[#This Row],[Quantity]]</f>
        <v>224.24</v>
      </c>
      <c r="N2598" s="6">
        <f>tbl_Sales[[#This Row],[Sales]]-tbl_Sales[[#This Row],[Total_Cost]]</f>
        <v>-37.28</v>
      </c>
    </row>
    <row r="2599" spans="1:14">
      <c r="A2599" t="s">
        <v>2603</v>
      </c>
      <c r="B2599" s="4">
        <v>45275</v>
      </c>
      <c r="C2599" t="s">
        <v>7518</v>
      </c>
      <c r="D2599" t="str">
        <f>VLOOKUP(Sales_Data!$C2599,tbl_Customers[],2,FALSE)</f>
        <v>Customer_1348</v>
      </c>
      <c r="E2599" t="str">
        <f>VLOOKUP(tbl_Sales[[#This Row],[Customer_ID]],tbl_Customers[],5,0)</f>
        <v>North</v>
      </c>
      <c r="F2599" t="s">
        <v>8514</v>
      </c>
      <c r="G2599" t="str">
        <f>VLOOKUP(Sales_Data!$F2599,tbl_Products[],2,FALSE)</f>
        <v>Product_2</v>
      </c>
      <c r="H2599" t="str">
        <f>VLOOKUP(tbl_Sales[[#This Row],[Product_ID]],tbl_Products[],3,0)</f>
        <v>Health</v>
      </c>
      <c r="I2599">
        <v>8</v>
      </c>
      <c r="J2599" s="10">
        <f>VLOOKUP(tbl_Sales[[#This Row],[Product_ID]],tbl_Products[],4,0)</f>
        <v>12.41</v>
      </c>
      <c r="K2599" s="6">
        <v>86.52</v>
      </c>
      <c r="L2599" s="6">
        <f>tbl_Sales[[#This Row],[Price_per_Unit]]*tbl_Sales[[#This Row],[Quantity]]</f>
        <v>692.16</v>
      </c>
      <c r="M2599" s="6">
        <f>tbl_Sales[[#This Row],[Cost_per_Unit]]*tbl_Sales[[#This Row],[Quantity]]</f>
        <v>99.28</v>
      </c>
      <c r="N2599" s="6">
        <f>tbl_Sales[[#This Row],[Sales]]-tbl_Sales[[#This Row],[Total_Cost]]</f>
        <v>592.88</v>
      </c>
    </row>
    <row r="2600" spans="1:14">
      <c r="A2600" t="s">
        <v>2604</v>
      </c>
      <c r="B2600" s="4">
        <v>44997</v>
      </c>
      <c r="C2600" t="s">
        <v>7096</v>
      </c>
      <c r="D2600" t="str">
        <f>VLOOKUP(Sales_Data!$C2600,tbl_Customers[],2,FALSE)</f>
        <v>Customer_12</v>
      </c>
      <c r="E2600" t="str">
        <f>VLOOKUP(tbl_Sales[[#This Row],[Customer_ID]],tbl_Customers[],5,0)</f>
        <v>West</v>
      </c>
      <c r="F2600" t="s">
        <v>8524</v>
      </c>
      <c r="G2600" t="str">
        <f>VLOOKUP(Sales_Data!$F2600,tbl_Products[],2,FALSE)</f>
        <v>Product_74</v>
      </c>
      <c r="H2600" t="str">
        <f>VLOOKUP(tbl_Sales[[#This Row],[Product_ID]],tbl_Products[],3,0)</f>
        <v>Home Goods</v>
      </c>
      <c r="I2600">
        <v>9</v>
      </c>
      <c r="J2600" s="10">
        <f>VLOOKUP(tbl_Sales[[#This Row],[Product_ID]],tbl_Products[],4,0)</f>
        <v>13.9</v>
      </c>
      <c r="K2600" s="6">
        <v>50.94</v>
      </c>
      <c r="L2600" s="6">
        <f>tbl_Sales[[#This Row],[Price_per_Unit]]*tbl_Sales[[#This Row],[Quantity]]</f>
        <v>458.46</v>
      </c>
      <c r="M2600" s="6">
        <f>tbl_Sales[[#This Row],[Cost_per_Unit]]*tbl_Sales[[#This Row],[Quantity]]</f>
        <v>125.10000000000001</v>
      </c>
      <c r="N2600" s="6">
        <f>tbl_Sales[[#This Row],[Sales]]-tbl_Sales[[#This Row],[Total_Cost]]</f>
        <v>333.35999999999996</v>
      </c>
    </row>
    <row r="2601" spans="1:14">
      <c r="A2601" t="s">
        <v>2605</v>
      </c>
      <c r="B2601" s="4">
        <v>44929</v>
      </c>
      <c r="C2601" t="s">
        <v>7162</v>
      </c>
      <c r="D2601" t="str">
        <f>VLOOKUP(Sales_Data!$C2601,tbl_Customers[],2,FALSE)</f>
        <v>Customer_675</v>
      </c>
      <c r="E2601" t="str">
        <f>VLOOKUP(tbl_Sales[[#This Row],[Customer_ID]],tbl_Customers[],5,0)</f>
        <v>North</v>
      </c>
      <c r="F2601" t="s">
        <v>8517</v>
      </c>
      <c r="G2601" t="str">
        <f>VLOOKUP(Sales_Data!$F2601,tbl_Products[],2,FALSE)</f>
        <v>Product_62</v>
      </c>
      <c r="H2601" t="str">
        <f>VLOOKUP(tbl_Sales[[#This Row],[Product_ID]],tbl_Products[],3,0)</f>
        <v>Health</v>
      </c>
      <c r="I2601">
        <v>9</v>
      </c>
      <c r="J2601" s="10">
        <f>VLOOKUP(tbl_Sales[[#This Row],[Product_ID]],tbl_Products[],4,0)</f>
        <v>24.52</v>
      </c>
      <c r="K2601" s="6">
        <v>72.67</v>
      </c>
      <c r="L2601" s="6">
        <f>tbl_Sales[[#This Row],[Price_per_Unit]]*tbl_Sales[[#This Row],[Quantity]]</f>
        <v>654.03</v>
      </c>
      <c r="M2601" s="6">
        <f>tbl_Sales[[#This Row],[Cost_per_Unit]]*tbl_Sales[[#This Row],[Quantity]]</f>
        <v>220.68</v>
      </c>
      <c r="N2601" s="6">
        <f>tbl_Sales[[#This Row],[Sales]]-tbl_Sales[[#This Row],[Total_Cost]]</f>
        <v>433.34999999999997</v>
      </c>
    </row>
    <row r="2602" spans="1:14">
      <c r="A2602" t="s">
        <v>2606</v>
      </c>
      <c r="B2602" s="4">
        <v>45208</v>
      </c>
      <c r="C2602" t="s">
        <v>7067</v>
      </c>
      <c r="D2602" t="str">
        <f>VLOOKUP(Sales_Data!$C2602,tbl_Customers[],2,FALSE)</f>
        <v>Customer_90</v>
      </c>
      <c r="E2602" t="str">
        <f>VLOOKUP(tbl_Sales[[#This Row],[Customer_ID]],tbl_Customers[],5,0)</f>
        <v>North</v>
      </c>
      <c r="F2602" t="s">
        <v>8517</v>
      </c>
      <c r="G2602" t="str">
        <f>VLOOKUP(Sales_Data!$F2602,tbl_Products[],2,FALSE)</f>
        <v>Product_62</v>
      </c>
      <c r="H2602" t="str">
        <f>VLOOKUP(tbl_Sales[[#This Row],[Product_ID]],tbl_Products[],3,0)</f>
        <v>Health</v>
      </c>
      <c r="I2602">
        <v>9</v>
      </c>
      <c r="J2602" s="10">
        <f>VLOOKUP(tbl_Sales[[#This Row],[Product_ID]],tbl_Products[],4,0)</f>
        <v>24.52</v>
      </c>
      <c r="K2602" s="6">
        <v>12.88</v>
      </c>
      <c r="L2602" s="6">
        <f>tbl_Sales[[#This Row],[Price_per_Unit]]*tbl_Sales[[#This Row],[Quantity]]</f>
        <v>115.92</v>
      </c>
      <c r="M2602" s="6">
        <f>tbl_Sales[[#This Row],[Cost_per_Unit]]*tbl_Sales[[#This Row],[Quantity]]</f>
        <v>220.68</v>
      </c>
      <c r="N2602" s="6">
        <f>tbl_Sales[[#This Row],[Sales]]-tbl_Sales[[#This Row],[Total_Cost]]</f>
        <v>-104.76</v>
      </c>
    </row>
    <row r="2603" spans="1:14">
      <c r="A2603" t="s">
        <v>2607</v>
      </c>
      <c r="B2603" s="4">
        <v>45007</v>
      </c>
      <c r="C2603" t="s">
        <v>8258</v>
      </c>
      <c r="D2603" t="str">
        <f>VLOOKUP(Sales_Data!$C2603,tbl_Customers[],2,FALSE)</f>
        <v>Customer_1344</v>
      </c>
      <c r="E2603" t="str">
        <f>VLOOKUP(tbl_Sales[[#This Row],[Customer_ID]],tbl_Customers[],5,0)</f>
        <v>East</v>
      </c>
      <c r="F2603" t="s">
        <v>8509</v>
      </c>
      <c r="G2603" t="str">
        <f>VLOOKUP(Sales_Data!$F2603,tbl_Products[],2,FALSE)</f>
        <v>Product_45</v>
      </c>
      <c r="H2603" t="str">
        <f>VLOOKUP(tbl_Sales[[#This Row],[Product_ID]],tbl_Products[],3,0)</f>
        <v>Home Goods</v>
      </c>
      <c r="I2603">
        <v>2</v>
      </c>
      <c r="J2603" s="10">
        <f>VLOOKUP(tbl_Sales[[#This Row],[Product_ID]],tbl_Products[],4,0)</f>
        <v>47.88</v>
      </c>
      <c r="K2603" s="6">
        <v>56.79</v>
      </c>
      <c r="L2603" s="6">
        <f>tbl_Sales[[#This Row],[Price_per_Unit]]*tbl_Sales[[#This Row],[Quantity]]</f>
        <v>113.58</v>
      </c>
      <c r="M2603" s="6">
        <f>tbl_Sales[[#This Row],[Cost_per_Unit]]*tbl_Sales[[#This Row],[Quantity]]</f>
        <v>95.76</v>
      </c>
      <c r="N2603" s="6">
        <f>tbl_Sales[[#This Row],[Sales]]-tbl_Sales[[#This Row],[Total_Cost]]</f>
        <v>17.819999999999993</v>
      </c>
    </row>
    <row r="2604" spans="1:14">
      <c r="A2604" t="s">
        <v>2608</v>
      </c>
      <c r="B2604" s="4">
        <v>45135</v>
      </c>
      <c r="C2604" t="s">
        <v>8259</v>
      </c>
      <c r="D2604" t="str">
        <f>VLOOKUP(Sales_Data!$C2604,tbl_Customers[],2,FALSE)</f>
        <v>Customer_1275</v>
      </c>
      <c r="E2604" t="str">
        <f>VLOOKUP(tbl_Sales[[#This Row],[Customer_ID]],tbl_Customers[],5,0)</f>
        <v>North</v>
      </c>
      <c r="F2604" t="s">
        <v>8528</v>
      </c>
      <c r="G2604" t="str">
        <f>VLOOKUP(Sales_Data!$F2604,tbl_Products[],2,FALSE)</f>
        <v>Product_25</v>
      </c>
      <c r="H2604" t="str">
        <f>VLOOKUP(tbl_Sales[[#This Row],[Product_ID]],tbl_Products[],3,0)</f>
        <v>Electronics</v>
      </c>
      <c r="I2604">
        <v>8</v>
      </c>
      <c r="J2604" s="10">
        <f>VLOOKUP(tbl_Sales[[#This Row],[Product_ID]],tbl_Products[],4,0)</f>
        <v>48.19</v>
      </c>
      <c r="K2604" s="6">
        <v>23.8</v>
      </c>
      <c r="L2604" s="6">
        <f>tbl_Sales[[#This Row],[Price_per_Unit]]*tbl_Sales[[#This Row],[Quantity]]</f>
        <v>190.4</v>
      </c>
      <c r="M2604" s="6">
        <f>tbl_Sales[[#This Row],[Cost_per_Unit]]*tbl_Sales[[#This Row],[Quantity]]</f>
        <v>385.52</v>
      </c>
      <c r="N2604" s="6">
        <f>tbl_Sales[[#This Row],[Sales]]-tbl_Sales[[#This Row],[Total_Cost]]</f>
        <v>-195.11999999999998</v>
      </c>
    </row>
    <row r="2605" spans="1:14">
      <c r="A2605" t="s">
        <v>2609</v>
      </c>
      <c r="B2605" s="4">
        <v>45261</v>
      </c>
      <c r="C2605" t="s">
        <v>7467</v>
      </c>
      <c r="D2605" t="str">
        <f>VLOOKUP(Sales_Data!$C2605,tbl_Customers[],2,FALSE)</f>
        <v>Customer_928</v>
      </c>
      <c r="E2605" t="str">
        <f>VLOOKUP(tbl_Sales[[#This Row],[Customer_ID]],tbl_Customers[],5,0)</f>
        <v>West</v>
      </c>
      <c r="F2605" t="s">
        <v>8524</v>
      </c>
      <c r="G2605" t="str">
        <f>VLOOKUP(Sales_Data!$F2605,tbl_Products[],2,FALSE)</f>
        <v>Product_74</v>
      </c>
      <c r="H2605" t="str">
        <f>VLOOKUP(tbl_Sales[[#This Row],[Product_ID]],tbl_Products[],3,0)</f>
        <v>Home Goods</v>
      </c>
      <c r="I2605">
        <v>8</v>
      </c>
      <c r="J2605" s="10">
        <f>VLOOKUP(tbl_Sales[[#This Row],[Product_ID]],tbl_Products[],4,0)</f>
        <v>13.9</v>
      </c>
      <c r="K2605" s="6">
        <v>79.400000000000006</v>
      </c>
      <c r="L2605" s="6">
        <f>tbl_Sales[[#This Row],[Price_per_Unit]]*tbl_Sales[[#This Row],[Quantity]]</f>
        <v>635.20000000000005</v>
      </c>
      <c r="M2605" s="6">
        <f>tbl_Sales[[#This Row],[Cost_per_Unit]]*tbl_Sales[[#This Row],[Quantity]]</f>
        <v>111.2</v>
      </c>
      <c r="N2605" s="6">
        <f>tbl_Sales[[#This Row],[Sales]]-tbl_Sales[[#This Row],[Total_Cost]]</f>
        <v>524</v>
      </c>
    </row>
    <row r="2606" spans="1:14">
      <c r="A2606" t="s">
        <v>2610</v>
      </c>
      <c r="B2606" s="4">
        <v>45170</v>
      </c>
      <c r="C2606" t="s">
        <v>7401</v>
      </c>
      <c r="D2606" t="str">
        <f>VLOOKUP(Sales_Data!$C2606,tbl_Customers[],2,FALSE)</f>
        <v>Customer_666</v>
      </c>
      <c r="E2606" t="str">
        <f>VLOOKUP(tbl_Sales[[#This Row],[Customer_ID]],tbl_Customers[],5,0)</f>
        <v>East</v>
      </c>
      <c r="F2606" t="s">
        <v>8555</v>
      </c>
      <c r="G2606" t="str">
        <f>VLOOKUP(Sales_Data!$F2606,tbl_Products[],2,FALSE)</f>
        <v>Product_52</v>
      </c>
      <c r="H2606" t="str">
        <f>VLOOKUP(tbl_Sales[[#This Row],[Product_ID]],tbl_Products[],3,0)</f>
        <v>Toys</v>
      </c>
      <c r="I2606">
        <v>2</v>
      </c>
      <c r="J2606" s="10">
        <f>VLOOKUP(tbl_Sales[[#This Row],[Product_ID]],tbl_Products[],4,0)</f>
        <v>46.58</v>
      </c>
      <c r="K2606" s="6">
        <v>51.54</v>
      </c>
      <c r="L2606" s="6">
        <f>tbl_Sales[[#This Row],[Price_per_Unit]]*tbl_Sales[[#This Row],[Quantity]]</f>
        <v>103.08</v>
      </c>
      <c r="M2606" s="6">
        <f>tbl_Sales[[#This Row],[Cost_per_Unit]]*tbl_Sales[[#This Row],[Quantity]]</f>
        <v>93.16</v>
      </c>
      <c r="N2606" s="6">
        <f>tbl_Sales[[#This Row],[Sales]]-tbl_Sales[[#This Row],[Total_Cost]]</f>
        <v>9.9200000000000017</v>
      </c>
    </row>
    <row r="2607" spans="1:14">
      <c r="A2607" t="s">
        <v>2611</v>
      </c>
      <c r="B2607" s="4">
        <v>45171</v>
      </c>
      <c r="C2607" t="s">
        <v>7886</v>
      </c>
      <c r="D2607" t="str">
        <f>VLOOKUP(Sales_Data!$C2607,tbl_Customers[],2,FALSE)</f>
        <v>Customer_1499</v>
      </c>
      <c r="E2607" t="str">
        <f>VLOOKUP(tbl_Sales[[#This Row],[Customer_ID]],tbl_Customers[],5,0)</f>
        <v>South</v>
      </c>
      <c r="F2607" t="s">
        <v>8507</v>
      </c>
      <c r="G2607" t="str">
        <f>VLOOKUP(Sales_Data!$F2607,tbl_Products[],2,FALSE)</f>
        <v>Product_58</v>
      </c>
      <c r="H2607" t="str">
        <f>VLOOKUP(tbl_Sales[[#This Row],[Product_ID]],tbl_Products[],3,0)</f>
        <v>Home Goods</v>
      </c>
      <c r="I2607">
        <v>6</v>
      </c>
      <c r="J2607" s="10">
        <f>VLOOKUP(tbl_Sales[[#This Row],[Product_ID]],tbl_Products[],4,0)</f>
        <v>23.97</v>
      </c>
      <c r="K2607" s="6">
        <v>36.39</v>
      </c>
      <c r="L2607" s="6">
        <f>tbl_Sales[[#This Row],[Price_per_Unit]]*tbl_Sales[[#This Row],[Quantity]]</f>
        <v>218.34</v>
      </c>
      <c r="M2607" s="6">
        <f>tbl_Sales[[#This Row],[Cost_per_Unit]]*tbl_Sales[[#This Row],[Quantity]]</f>
        <v>143.82</v>
      </c>
      <c r="N2607" s="6">
        <f>tbl_Sales[[#This Row],[Sales]]-tbl_Sales[[#This Row],[Total_Cost]]</f>
        <v>74.52000000000001</v>
      </c>
    </row>
    <row r="2608" spans="1:14">
      <c r="A2608" t="s">
        <v>2612</v>
      </c>
      <c r="B2608" s="4">
        <v>45260</v>
      </c>
      <c r="C2608" t="s">
        <v>7229</v>
      </c>
      <c r="D2608" t="str">
        <f>VLOOKUP(Sales_Data!$C2608,tbl_Customers[],2,FALSE)</f>
        <v>Customer_1166</v>
      </c>
      <c r="E2608" t="str">
        <f>VLOOKUP(tbl_Sales[[#This Row],[Customer_ID]],tbl_Customers[],5,0)</f>
        <v>South</v>
      </c>
      <c r="F2608" t="s">
        <v>8546</v>
      </c>
      <c r="G2608" t="str">
        <f>VLOOKUP(Sales_Data!$F2608,tbl_Products[],2,FALSE)</f>
        <v>Product_28</v>
      </c>
      <c r="H2608" t="str">
        <f>VLOOKUP(tbl_Sales[[#This Row],[Product_ID]],tbl_Products[],3,0)</f>
        <v>Toys</v>
      </c>
      <c r="I2608">
        <v>8</v>
      </c>
      <c r="J2608" s="10">
        <f>VLOOKUP(tbl_Sales[[#This Row],[Product_ID]],tbl_Products[],4,0)</f>
        <v>23.58</v>
      </c>
      <c r="K2608" s="6">
        <v>61.19</v>
      </c>
      <c r="L2608" s="6">
        <f>tbl_Sales[[#This Row],[Price_per_Unit]]*tbl_Sales[[#This Row],[Quantity]]</f>
        <v>489.52</v>
      </c>
      <c r="M2608" s="6">
        <f>tbl_Sales[[#This Row],[Cost_per_Unit]]*tbl_Sales[[#This Row],[Quantity]]</f>
        <v>188.64</v>
      </c>
      <c r="N2608" s="6">
        <f>tbl_Sales[[#This Row],[Sales]]-tbl_Sales[[#This Row],[Total_Cost]]</f>
        <v>300.88</v>
      </c>
    </row>
    <row r="2609" spans="1:14">
      <c r="A2609" t="s">
        <v>2613</v>
      </c>
      <c r="B2609" s="4">
        <v>45029</v>
      </c>
      <c r="C2609" t="s">
        <v>8260</v>
      </c>
      <c r="D2609" t="str">
        <f>VLOOKUP(Sales_Data!$C2609,tbl_Customers[],2,FALSE)</f>
        <v>Customer_265</v>
      </c>
      <c r="E2609" t="str">
        <f>VLOOKUP(tbl_Sales[[#This Row],[Customer_ID]],tbl_Customers[],5,0)</f>
        <v>North</v>
      </c>
      <c r="F2609" t="s">
        <v>8513</v>
      </c>
      <c r="G2609" t="str">
        <f>VLOOKUP(Sales_Data!$F2609,tbl_Products[],2,FALSE)</f>
        <v>Product_59</v>
      </c>
      <c r="H2609" t="str">
        <f>VLOOKUP(tbl_Sales[[#This Row],[Product_ID]],tbl_Products[],3,0)</f>
        <v>Home Goods</v>
      </c>
      <c r="I2609">
        <v>3</v>
      </c>
      <c r="J2609" s="10">
        <f>VLOOKUP(tbl_Sales[[#This Row],[Product_ID]],tbl_Products[],4,0)</f>
        <v>40.85</v>
      </c>
      <c r="K2609" s="6">
        <v>44.57</v>
      </c>
      <c r="L2609" s="6">
        <f>tbl_Sales[[#This Row],[Price_per_Unit]]*tbl_Sales[[#This Row],[Quantity]]</f>
        <v>133.71</v>
      </c>
      <c r="M2609" s="6">
        <f>tbl_Sales[[#This Row],[Cost_per_Unit]]*tbl_Sales[[#This Row],[Quantity]]</f>
        <v>122.55000000000001</v>
      </c>
      <c r="N2609" s="6">
        <f>tbl_Sales[[#This Row],[Sales]]-tbl_Sales[[#This Row],[Total_Cost]]</f>
        <v>11.159999999999997</v>
      </c>
    </row>
    <row r="2610" spans="1:14">
      <c r="A2610" t="s">
        <v>2614</v>
      </c>
      <c r="B2610" s="4">
        <v>45074</v>
      </c>
      <c r="C2610" t="s">
        <v>7504</v>
      </c>
      <c r="D2610" t="str">
        <f>VLOOKUP(Sales_Data!$C2610,tbl_Customers[],2,FALSE)</f>
        <v>Customer_433</v>
      </c>
      <c r="E2610" t="str">
        <f>VLOOKUP(tbl_Sales[[#This Row],[Customer_ID]],tbl_Customers[],5,0)</f>
        <v>West</v>
      </c>
      <c r="F2610" t="s">
        <v>8533</v>
      </c>
      <c r="G2610" t="str">
        <f>VLOOKUP(Sales_Data!$F2610,tbl_Products[],2,FALSE)</f>
        <v>Product_34</v>
      </c>
      <c r="H2610" t="str">
        <f>VLOOKUP(tbl_Sales[[#This Row],[Product_ID]],tbl_Products[],3,0)</f>
        <v>Electronics</v>
      </c>
      <c r="I2610">
        <v>4</v>
      </c>
      <c r="J2610" s="10">
        <f>VLOOKUP(tbl_Sales[[#This Row],[Product_ID]],tbl_Products[],4,0)</f>
        <v>21.9</v>
      </c>
      <c r="K2610" s="6">
        <v>99.79</v>
      </c>
      <c r="L2610" s="6">
        <f>tbl_Sales[[#This Row],[Price_per_Unit]]*tbl_Sales[[#This Row],[Quantity]]</f>
        <v>399.16</v>
      </c>
      <c r="M2610" s="6">
        <f>tbl_Sales[[#This Row],[Cost_per_Unit]]*tbl_Sales[[#This Row],[Quantity]]</f>
        <v>87.6</v>
      </c>
      <c r="N2610" s="6">
        <f>tbl_Sales[[#This Row],[Sales]]-tbl_Sales[[#This Row],[Total_Cost]]</f>
        <v>311.56000000000006</v>
      </c>
    </row>
    <row r="2611" spans="1:14">
      <c r="A2611" t="s">
        <v>2615</v>
      </c>
      <c r="B2611" s="4">
        <v>45091</v>
      </c>
      <c r="C2611" t="s">
        <v>8039</v>
      </c>
      <c r="D2611" t="str">
        <f>VLOOKUP(Sales_Data!$C2611,tbl_Customers[],2,FALSE)</f>
        <v>Customer_100</v>
      </c>
      <c r="E2611" t="str">
        <f>VLOOKUP(tbl_Sales[[#This Row],[Customer_ID]],tbl_Customers[],5,0)</f>
        <v>East</v>
      </c>
      <c r="F2611" t="s">
        <v>8510</v>
      </c>
      <c r="G2611" t="str">
        <f>VLOOKUP(Sales_Data!$F2611,tbl_Products[],2,FALSE)</f>
        <v>Product_70</v>
      </c>
      <c r="H2611" t="str">
        <f>VLOOKUP(tbl_Sales[[#This Row],[Product_ID]],tbl_Products[],3,0)</f>
        <v>Apparel</v>
      </c>
      <c r="I2611">
        <v>3</v>
      </c>
      <c r="J2611" s="10">
        <f>VLOOKUP(tbl_Sales[[#This Row],[Product_ID]],tbl_Products[],4,0)</f>
        <v>26.74</v>
      </c>
      <c r="K2611" s="6">
        <v>69.86</v>
      </c>
      <c r="L2611" s="6">
        <f>tbl_Sales[[#This Row],[Price_per_Unit]]*tbl_Sales[[#This Row],[Quantity]]</f>
        <v>209.57999999999998</v>
      </c>
      <c r="M2611" s="6">
        <f>tbl_Sales[[#This Row],[Cost_per_Unit]]*tbl_Sales[[#This Row],[Quantity]]</f>
        <v>80.22</v>
      </c>
      <c r="N2611" s="6">
        <f>tbl_Sales[[#This Row],[Sales]]-tbl_Sales[[#This Row],[Total_Cost]]</f>
        <v>129.35999999999999</v>
      </c>
    </row>
    <row r="2612" spans="1:14">
      <c r="A2612" t="s">
        <v>2616</v>
      </c>
      <c r="B2612" s="4">
        <v>45073</v>
      </c>
      <c r="C2612" t="s">
        <v>8108</v>
      </c>
      <c r="D2612" t="str">
        <f>VLOOKUP(Sales_Data!$C2612,tbl_Customers[],2,FALSE)</f>
        <v>Customer_1319</v>
      </c>
      <c r="E2612" t="str">
        <f>VLOOKUP(tbl_Sales[[#This Row],[Customer_ID]],tbl_Customers[],5,0)</f>
        <v>North</v>
      </c>
      <c r="F2612" t="s">
        <v>8559</v>
      </c>
      <c r="G2612" t="str">
        <f>VLOOKUP(Sales_Data!$F2612,tbl_Products[],2,FALSE)</f>
        <v>Product_57</v>
      </c>
      <c r="H2612" t="str">
        <f>VLOOKUP(tbl_Sales[[#This Row],[Product_ID]],tbl_Products[],3,0)</f>
        <v>Toys</v>
      </c>
      <c r="I2612">
        <v>9</v>
      </c>
      <c r="J2612" s="10">
        <f>VLOOKUP(tbl_Sales[[#This Row],[Product_ID]],tbl_Products[],4,0)</f>
        <v>31.85</v>
      </c>
      <c r="K2612" s="6">
        <v>83.48</v>
      </c>
      <c r="L2612" s="6">
        <f>tbl_Sales[[#This Row],[Price_per_Unit]]*tbl_Sales[[#This Row],[Quantity]]</f>
        <v>751.32</v>
      </c>
      <c r="M2612" s="6">
        <f>tbl_Sales[[#This Row],[Cost_per_Unit]]*tbl_Sales[[#This Row],[Quantity]]</f>
        <v>286.65000000000003</v>
      </c>
      <c r="N2612" s="6">
        <f>tbl_Sales[[#This Row],[Sales]]-tbl_Sales[[#This Row],[Total_Cost]]</f>
        <v>464.67</v>
      </c>
    </row>
    <row r="2613" spans="1:14">
      <c r="A2613" t="s">
        <v>2617</v>
      </c>
      <c r="B2613" s="4">
        <v>45257</v>
      </c>
      <c r="C2613" t="s">
        <v>8229</v>
      </c>
      <c r="D2613" t="str">
        <f>VLOOKUP(Sales_Data!$C2613,tbl_Customers[],2,FALSE)</f>
        <v>Customer_580</v>
      </c>
      <c r="E2613" t="str">
        <f>VLOOKUP(tbl_Sales[[#This Row],[Customer_ID]],tbl_Customers[],5,0)</f>
        <v>South</v>
      </c>
      <c r="F2613" t="s">
        <v>8539</v>
      </c>
      <c r="G2613" t="str">
        <f>VLOOKUP(Sales_Data!$F2613,tbl_Products[],2,FALSE)</f>
        <v>Product_16</v>
      </c>
      <c r="H2613" t="str">
        <f>VLOOKUP(tbl_Sales[[#This Row],[Product_ID]],tbl_Products[],3,0)</f>
        <v>Home Goods</v>
      </c>
      <c r="I2613">
        <v>9</v>
      </c>
      <c r="J2613" s="10">
        <f>VLOOKUP(tbl_Sales[[#This Row],[Product_ID]],tbl_Products[],4,0)</f>
        <v>15.25</v>
      </c>
      <c r="K2613" s="6">
        <v>90.33</v>
      </c>
      <c r="L2613" s="6">
        <f>tbl_Sales[[#This Row],[Price_per_Unit]]*tbl_Sales[[#This Row],[Quantity]]</f>
        <v>812.97</v>
      </c>
      <c r="M2613" s="6">
        <f>tbl_Sales[[#This Row],[Cost_per_Unit]]*tbl_Sales[[#This Row],[Quantity]]</f>
        <v>137.25</v>
      </c>
      <c r="N2613" s="6">
        <f>tbl_Sales[[#This Row],[Sales]]-tbl_Sales[[#This Row],[Total_Cost]]</f>
        <v>675.72</v>
      </c>
    </row>
    <row r="2614" spans="1:14">
      <c r="A2614" t="s">
        <v>2618</v>
      </c>
      <c r="B2614" s="4">
        <v>44957</v>
      </c>
      <c r="C2614" t="s">
        <v>7150</v>
      </c>
      <c r="D2614" t="str">
        <f>VLOOKUP(Sales_Data!$C2614,tbl_Customers[],2,FALSE)</f>
        <v>Customer_662</v>
      </c>
      <c r="E2614" t="str">
        <f>VLOOKUP(tbl_Sales[[#This Row],[Customer_ID]],tbl_Customers[],5,0)</f>
        <v>South</v>
      </c>
      <c r="F2614" t="s">
        <v>8531</v>
      </c>
      <c r="G2614" t="str">
        <f>VLOOKUP(Sales_Data!$F2614,tbl_Products[],2,FALSE)</f>
        <v>Product_36</v>
      </c>
      <c r="H2614" t="str">
        <f>VLOOKUP(tbl_Sales[[#This Row],[Product_ID]],tbl_Products[],3,0)</f>
        <v>Home Goods</v>
      </c>
      <c r="I2614">
        <v>3</v>
      </c>
      <c r="J2614" s="10">
        <f>VLOOKUP(tbl_Sales[[#This Row],[Product_ID]],tbl_Products[],4,0)</f>
        <v>32.54</v>
      </c>
      <c r="K2614" s="6">
        <v>13.31</v>
      </c>
      <c r="L2614" s="6">
        <f>tbl_Sales[[#This Row],[Price_per_Unit]]*tbl_Sales[[#This Row],[Quantity]]</f>
        <v>39.93</v>
      </c>
      <c r="M2614" s="6">
        <f>tbl_Sales[[#This Row],[Cost_per_Unit]]*tbl_Sales[[#This Row],[Quantity]]</f>
        <v>97.62</v>
      </c>
      <c r="N2614" s="6">
        <f>tbl_Sales[[#This Row],[Sales]]-tbl_Sales[[#This Row],[Total_Cost]]</f>
        <v>-57.690000000000005</v>
      </c>
    </row>
    <row r="2615" spans="1:14">
      <c r="A2615" t="s">
        <v>2619</v>
      </c>
      <c r="B2615" s="4">
        <v>44972</v>
      </c>
      <c r="C2615" t="s">
        <v>7731</v>
      </c>
      <c r="D2615" t="str">
        <f>VLOOKUP(Sales_Data!$C2615,tbl_Customers[],2,FALSE)</f>
        <v>Customer_114</v>
      </c>
      <c r="E2615" t="str">
        <f>VLOOKUP(tbl_Sales[[#This Row],[Customer_ID]],tbl_Customers[],5,0)</f>
        <v>South</v>
      </c>
      <c r="F2615" t="s">
        <v>8561</v>
      </c>
      <c r="G2615" t="str">
        <f>VLOOKUP(Sales_Data!$F2615,tbl_Products[],2,FALSE)</f>
        <v>Product_66</v>
      </c>
      <c r="H2615" t="str">
        <f>VLOOKUP(tbl_Sales[[#This Row],[Product_ID]],tbl_Products[],3,0)</f>
        <v>Health</v>
      </c>
      <c r="I2615">
        <v>6</v>
      </c>
      <c r="J2615" s="10">
        <f>VLOOKUP(tbl_Sales[[#This Row],[Product_ID]],tbl_Products[],4,0)</f>
        <v>1.38</v>
      </c>
      <c r="K2615" s="6">
        <v>71.459999999999994</v>
      </c>
      <c r="L2615" s="6">
        <f>tbl_Sales[[#This Row],[Price_per_Unit]]*tbl_Sales[[#This Row],[Quantity]]</f>
        <v>428.76</v>
      </c>
      <c r="M2615" s="6">
        <f>tbl_Sales[[#This Row],[Cost_per_Unit]]*tbl_Sales[[#This Row],[Quantity]]</f>
        <v>8.2799999999999994</v>
      </c>
      <c r="N2615" s="6">
        <f>tbl_Sales[[#This Row],[Sales]]-tbl_Sales[[#This Row],[Total_Cost]]</f>
        <v>420.48</v>
      </c>
    </row>
    <row r="2616" spans="1:14">
      <c r="A2616" t="s">
        <v>2620</v>
      </c>
      <c r="B2616" s="4">
        <v>45260</v>
      </c>
      <c r="C2616" t="s">
        <v>7709</v>
      </c>
      <c r="D2616" t="str">
        <f>VLOOKUP(Sales_Data!$C2616,tbl_Customers[],2,FALSE)</f>
        <v>Customer_145</v>
      </c>
      <c r="E2616" t="str">
        <f>VLOOKUP(tbl_Sales[[#This Row],[Customer_ID]],tbl_Customers[],5,0)</f>
        <v>East</v>
      </c>
      <c r="F2616" t="s">
        <v>8538</v>
      </c>
      <c r="G2616" t="str">
        <f>VLOOKUP(Sales_Data!$F2616,tbl_Products[],2,FALSE)</f>
        <v>Product_44</v>
      </c>
      <c r="H2616" t="str">
        <f>VLOOKUP(tbl_Sales[[#This Row],[Product_ID]],tbl_Products[],3,0)</f>
        <v>Electronics</v>
      </c>
      <c r="I2616">
        <v>5</v>
      </c>
      <c r="J2616" s="10">
        <f>VLOOKUP(tbl_Sales[[#This Row],[Product_ID]],tbl_Products[],4,0)</f>
        <v>39.729999999999997</v>
      </c>
      <c r="K2616" s="6">
        <v>90.82</v>
      </c>
      <c r="L2616" s="6">
        <f>tbl_Sales[[#This Row],[Price_per_Unit]]*tbl_Sales[[#This Row],[Quantity]]</f>
        <v>454.09999999999997</v>
      </c>
      <c r="M2616" s="6">
        <f>tbl_Sales[[#This Row],[Cost_per_Unit]]*tbl_Sales[[#This Row],[Quantity]]</f>
        <v>198.64999999999998</v>
      </c>
      <c r="N2616" s="6">
        <f>tbl_Sales[[#This Row],[Sales]]-tbl_Sales[[#This Row],[Total_Cost]]</f>
        <v>255.45</v>
      </c>
    </row>
    <row r="2617" spans="1:14">
      <c r="A2617" t="s">
        <v>2621</v>
      </c>
      <c r="B2617" s="4">
        <v>45220</v>
      </c>
      <c r="C2617" t="s">
        <v>7110</v>
      </c>
      <c r="D2617" t="str">
        <f>VLOOKUP(Sales_Data!$C2617,tbl_Customers[],2,FALSE)</f>
        <v>Customer_1121</v>
      </c>
      <c r="E2617" t="str">
        <f>VLOOKUP(tbl_Sales[[#This Row],[Customer_ID]],tbl_Customers[],5,0)</f>
        <v>South</v>
      </c>
      <c r="F2617" t="s">
        <v>8538</v>
      </c>
      <c r="G2617" t="str">
        <f>VLOOKUP(Sales_Data!$F2617,tbl_Products[],2,FALSE)</f>
        <v>Product_44</v>
      </c>
      <c r="H2617" t="str">
        <f>VLOOKUP(tbl_Sales[[#This Row],[Product_ID]],tbl_Products[],3,0)</f>
        <v>Electronics</v>
      </c>
      <c r="I2617">
        <v>3</v>
      </c>
      <c r="J2617" s="10">
        <f>VLOOKUP(tbl_Sales[[#This Row],[Product_ID]],tbl_Products[],4,0)</f>
        <v>39.729999999999997</v>
      </c>
      <c r="K2617" s="6">
        <v>45.2</v>
      </c>
      <c r="L2617" s="6">
        <f>tbl_Sales[[#This Row],[Price_per_Unit]]*tbl_Sales[[#This Row],[Quantity]]</f>
        <v>135.60000000000002</v>
      </c>
      <c r="M2617" s="6">
        <f>tbl_Sales[[#This Row],[Cost_per_Unit]]*tbl_Sales[[#This Row],[Quantity]]</f>
        <v>119.19</v>
      </c>
      <c r="N2617" s="6">
        <f>tbl_Sales[[#This Row],[Sales]]-tbl_Sales[[#This Row],[Total_Cost]]</f>
        <v>16.410000000000025</v>
      </c>
    </row>
    <row r="2618" spans="1:14">
      <c r="A2618" t="s">
        <v>2622</v>
      </c>
      <c r="B2618" s="4">
        <v>45045</v>
      </c>
      <c r="C2618" t="s">
        <v>8208</v>
      </c>
      <c r="D2618" t="str">
        <f>VLOOKUP(Sales_Data!$C2618,tbl_Customers[],2,FALSE)</f>
        <v>Customer_1234</v>
      </c>
      <c r="E2618" t="str">
        <f>VLOOKUP(tbl_Sales[[#This Row],[Customer_ID]],tbl_Customers[],5,0)</f>
        <v>South</v>
      </c>
      <c r="F2618" t="s">
        <v>8558</v>
      </c>
      <c r="G2618" t="str">
        <f>VLOOKUP(Sales_Data!$F2618,tbl_Products[],2,FALSE)</f>
        <v>Product_24</v>
      </c>
      <c r="H2618" t="str">
        <f>VLOOKUP(tbl_Sales[[#This Row],[Product_ID]],tbl_Products[],3,0)</f>
        <v>Apparel</v>
      </c>
      <c r="I2618">
        <v>1</v>
      </c>
      <c r="J2618" s="10">
        <f>VLOOKUP(tbl_Sales[[#This Row],[Product_ID]],tbl_Products[],4,0)</f>
        <v>47.62</v>
      </c>
      <c r="K2618" s="6">
        <v>12.69</v>
      </c>
      <c r="L2618" s="6">
        <f>tbl_Sales[[#This Row],[Price_per_Unit]]*tbl_Sales[[#This Row],[Quantity]]</f>
        <v>12.69</v>
      </c>
      <c r="M2618" s="6">
        <f>tbl_Sales[[#This Row],[Cost_per_Unit]]*tbl_Sales[[#This Row],[Quantity]]</f>
        <v>47.62</v>
      </c>
      <c r="N2618" s="6">
        <f>tbl_Sales[[#This Row],[Sales]]-tbl_Sales[[#This Row],[Total_Cost]]</f>
        <v>-34.93</v>
      </c>
    </row>
    <row r="2619" spans="1:14">
      <c r="A2619" t="s">
        <v>2623</v>
      </c>
      <c r="B2619" s="4">
        <v>45200</v>
      </c>
      <c r="C2619" t="s">
        <v>7502</v>
      </c>
      <c r="D2619" t="str">
        <f>VLOOKUP(Sales_Data!$C2619,tbl_Customers[],2,FALSE)</f>
        <v>Customer_782</v>
      </c>
      <c r="E2619" t="str">
        <f>VLOOKUP(tbl_Sales[[#This Row],[Customer_ID]],tbl_Customers[],5,0)</f>
        <v>North</v>
      </c>
      <c r="F2619" t="s">
        <v>8511</v>
      </c>
      <c r="G2619" t="str">
        <f>VLOOKUP(Sales_Data!$F2619,tbl_Products[],2,FALSE)</f>
        <v>Product_33</v>
      </c>
      <c r="H2619" t="str">
        <f>VLOOKUP(tbl_Sales[[#This Row],[Product_ID]],tbl_Products[],3,0)</f>
        <v>Electronics</v>
      </c>
      <c r="I2619">
        <v>2</v>
      </c>
      <c r="J2619" s="10">
        <f>VLOOKUP(tbl_Sales[[#This Row],[Product_ID]],tbl_Products[],4,0)</f>
        <v>45.26</v>
      </c>
      <c r="K2619" s="6">
        <v>11.57</v>
      </c>
      <c r="L2619" s="6">
        <f>tbl_Sales[[#This Row],[Price_per_Unit]]*tbl_Sales[[#This Row],[Quantity]]</f>
        <v>23.14</v>
      </c>
      <c r="M2619" s="6">
        <f>tbl_Sales[[#This Row],[Cost_per_Unit]]*tbl_Sales[[#This Row],[Quantity]]</f>
        <v>90.52</v>
      </c>
      <c r="N2619" s="6">
        <f>tbl_Sales[[#This Row],[Sales]]-tbl_Sales[[#This Row],[Total_Cost]]</f>
        <v>-67.38</v>
      </c>
    </row>
    <row r="2620" spans="1:14">
      <c r="A2620" t="s">
        <v>2624</v>
      </c>
      <c r="B2620" s="4">
        <v>44946</v>
      </c>
      <c r="C2620" t="s">
        <v>7293</v>
      </c>
      <c r="D2620" t="str">
        <f>VLOOKUP(Sales_Data!$C2620,tbl_Customers[],2,FALSE)</f>
        <v>Customer_190</v>
      </c>
      <c r="E2620" t="str">
        <f>VLOOKUP(tbl_Sales[[#This Row],[Customer_ID]],tbl_Customers[],5,0)</f>
        <v>North</v>
      </c>
      <c r="F2620" t="s">
        <v>8538</v>
      </c>
      <c r="G2620" t="str">
        <f>VLOOKUP(Sales_Data!$F2620,tbl_Products[],2,FALSE)</f>
        <v>Product_44</v>
      </c>
      <c r="H2620" t="str">
        <f>VLOOKUP(tbl_Sales[[#This Row],[Product_ID]],tbl_Products[],3,0)</f>
        <v>Electronics</v>
      </c>
      <c r="I2620">
        <v>2</v>
      </c>
      <c r="J2620" s="10">
        <f>VLOOKUP(tbl_Sales[[#This Row],[Product_ID]],tbl_Products[],4,0)</f>
        <v>39.729999999999997</v>
      </c>
      <c r="K2620" s="6">
        <v>18.649999999999999</v>
      </c>
      <c r="L2620" s="6">
        <f>tbl_Sales[[#This Row],[Price_per_Unit]]*tbl_Sales[[#This Row],[Quantity]]</f>
        <v>37.299999999999997</v>
      </c>
      <c r="M2620" s="6">
        <f>tbl_Sales[[#This Row],[Cost_per_Unit]]*tbl_Sales[[#This Row],[Quantity]]</f>
        <v>79.459999999999994</v>
      </c>
      <c r="N2620" s="6">
        <f>tbl_Sales[[#This Row],[Sales]]-tbl_Sales[[#This Row],[Total_Cost]]</f>
        <v>-42.16</v>
      </c>
    </row>
    <row r="2621" spans="1:14">
      <c r="A2621" t="s">
        <v>2625</v>
      </c>
      <c r="B2621" s="4">
        <v>45016</v>
      </c>
      <c r="C2621" t="s">
        <v>7628</v>
      </c>
      <c r="D2621" t="str">
        <f>VLOOKUP(Sales_Data!$C2621,tbl_Customers[],2,FALSE)</f>
        <v>Customer_817</v>
      </c>
      <c r="E2621" t="str">
        <f>VLOOKUP(tbl_Sales[[#This Row],[Customer_ID]],tbl_Customers[],5,0)</f>
        <v>West</v>
      </c>
      <c r="F2621" t="s">
        <v>8508</v>
      </c>
      <c r="G2621" t="str">
        <f>VLOOKUP(Sales_Data!$F2621,tbl_Products[],2,FALSE)</f>
        <v>Product_63</v>
      </c>
      <c r="H2621" t="str">
        <f>VLOOKUP(tbl_Sales[[#This Row],[Product_ID]],tbl_Products[],3,0)</f>
        <v>Electronics</v>
      </c>
      <c r="I2621">
        <v>6</v>
      </c>
      <c r="J2621" s="10">
        <f>VLOOKUP(tbl_Sales[[#This Row],[Product_ID]],tbl_Products[],4,0)</f>
        <v>40</v>
      </c>
      <c r="K2621" s="6">
        <v>20.95</v>
      </c>
      <c r="L2621" s="6">
        <f>tbl_Sales[[#This Row],[Price_per_Unit]]*tbl_Sales[[#This Row],[Quantity]]</f>
        <v>125.69999999999999</v>
      </c>
      <c r="M2621" s="6">
        <f>tbl_Sales[[#This Row],[Cost_per_Unit]]*tbl_Sales[[#This Row],[Quantity]]</f>
        <v>240</v>
      </c>
      <c r="N2621" s="6">
        <f>tbl_Sales[[#This Row],[Sales]]-tbl_Sales[[#This Row],[Total_Cost]]</f>
        <v>-114.30000000000001</v>
      </c>
    </row>
    <row r="2622" spans="1:14">
      <c r="A2622" t="s">
        <v>2626</v>
      </c>
      <c r="B2622" s="4">
        <v>45140</v>
      </c>
      <c r="C2622" t="s">
        <v>7648</v>
      </c>
      <c r="D2622" t="str">
        <f>VLOOKUP(Sales_Data!$C2622,tbl_Customers[],2,FALSE)</f>
        <v>Customer_523</v>
      </c>
      <c r="E2622" t="str">
        <f>VLOOKUP(tbl_Sales[[#This Row],[Customer_ID]],tbl_Customers[],5,0)</f>
        <v>East</v>
      </c>
      <c r="F2622" t="s">
        <v>8557</v>
      </c>
      <c r="G2622" t="str">
        <f>VLOOKUP(Sales_Data!$F2622,tbl_Products[],2,FALSE)</f>
        <v>Product_71</v>
      </c>
      <c r="H2622" t="str">
        <f>VLOOKUP(tbl_Sales[[#This Row],[Product_ID]],tbl_Products[],3,0)</f>
        <v>Electronics</v>
      </c>
      <c r="I2622">
        <v>1</v>
      </c>
      <c r="J2622" s="10">
        <f>VLOOKUP(tbl_Sales[[#This Row],[Product_ID]],tbl_Products[],4,0)</f>
        <v>34.61</v>
      </c>
      <c r="K2622" s="6">
        <v>62.88</v>
      </c>
      <c r="L2622" s="6">
        <f>tbl_Sales[[#This Row],[Price_per_Unit]]*tbl_Sales[[#This Row],[Quantity]]</f>
        <v>62.88</v>
      </c>
      <c r="M2622" s="6">
        <f>tbl_Sales[[#This Row],[Cost_per_Unit]]*tbl_Sales[[#This Row],[Quantity]]</f>
        <v>34.61</v>
      </c>
      <c r="N2622" s="6">
        <f>tbl_Sales[[#This Row],[Sales]]-tbl_Sales[[#This Row],[Total_Cost]]</f>
        <v>28.270000000000003</v>
      </c>
    </row>
    <row r="2623" spans="1:14">
      <c r="A2623" t="s">
        <v>2627</v>
      </c>
      <c r="B2623" s="4">
        <v>45017</v>
      </c>
      <c r="C2623" t="s">
        <v>7695</v>
      </c>
      <c r="D2623" t="str">
        <f>VLOOKUP(Sales_Data!$C2623,tbl_Customers[],2,FALSE)</f>
        <v>Customer_365</v>
      </c>
      <c r="E2623" t="str">
        <f>VLOOKUP(tbl_Sales[[#This Row],[Customer_ID]],tbl_Customers[],5,0)</f>
        <v>West</v>
      </c>
      <c r="F2623" t="s">
        <v>8513</v>
      </c>
      <c r="G2623" t="str">
        <f>VLOOKUP(Sales_Data!$F2623,tbl_Products[],2,FALSE)</f>
        <v>Product_59</v>
      </c>
      <c r="H2623" t="str">
        <f>VLOOKUP(tbl_Sales[[#This Row],[Product_ID]],tbl_Products[],3,0)</f>
        <v>Home Goods</v>
      </c>
      <c r="I2623">
        <v>5</v>
      </c>
      <c r="J2623" s="10">
        <f>VLOOKUP(tbl_Sales[[#This Row],[Product_ID]],tbl_Products[],4,0)</f>
        <v>40.85</v>
      </c>
      <c r="K2623" s="6">
        <v>71.150000000000006</v>
      </c>
      <c r="L2623" s="6">
        <f>tbl_Sales[[#This Row],[Price_per_Unit]]*tbl_Sales[[#This Row],[Quantity]]</f>
        <v>355.75</v>
      </c>
      <c r="M2623" s="6">
        <f>tbl_Sales[[#This Row],[Cost_per_Unit]]*tbl_Sales[[#This Row],[Quantity]]</f>
        <v>204.25</v>
      </c>
      <c r="N2623" s="6">
        <f>tbl_Sales[[#This Row],[Sales]]-tbl_Sales[[#This Row],[Total_Cost]]</f>
        <v>151.5</v>
      </c>
    </row>
    <row r="2624" spans="1:14">
      <c r="A2624" t="s">
        <v>2628</v>
      </c>
      <c r="B2624" s="4">
        <v>44945</v>
      </c>
      <c r="C2624" t="s">
        <v>8261</v>
      </c>
      <c r="D2624" t="str">
        <f>VLOOKUP(Sales_Data!$C2624,tbl_Customers[],2,FALSE)</f>
        <v>Customer_492</v>
      </c>
      <c r="E2624" t="str">
        <f>VLOOKUP(tbl_Sales[[#This Row],[Customer_ID]],tbl_Customers[],5,0)</f>
        <v>West</v>
      </c>
      <c r="F2624" t="s">
        <v>8504</v>
      </c>
      <c r="G2624" t="str">
        <f>VLOOKUP(Sales_Data!$F2624,tbl_Products[],2,FALSE)</f>
        <v>Product_13</v>
      </c>
      <c r="H2624" t="str">
        <f>VLOOKUP(tbl_Sales[[#This Row],[Product_ID]],tbl_Products[],3,0)</f>
        <v>Toys</v>
      </c>
      <c r="I2624">
        <v>3</v>
      </c>
      <c r="J2624" s="10">
        <f>VLOOKUP(tbl_Sales[[#This Row],[Product_ID]],tbl_Products[],4,0)</f>
        <v>45.97</v>
      </c>
      <c r="K2624" s="6">
        <v>52.34</v>
      </c>
      <c r="L2624" s="6">
        <f>tbl_Sales[[#This Row],[Price_per_Unit]]*tbl_Sales[[#This Row],[Quantity]]</f>
        <v>157.02000000000001</v>
      </c>
      <c r="M2624" s="6">
        <f>tbl_Sales[[#This Row],[Cost_per_Unit]]*tbl_Sales[[#This Row],[Quantity]]</f>
        <v>137.91</v>
      </c>
      <c r="N2624" s="6">
        <f>tbl_Sales[[#This Row],[Sales]]-tbl_Sales[[#This Row],[Total_Cost]]</f>
        <v>19.110000000000014</v>
      </c>
    </row>
    <row r="2625" spans="1:14">
      <c r="A2625" t="s">
        <v>2629</v>
      </c>
      <c r="B2625" s="4">
        <v>45130</v>
      </c>
      <c r="C2625" t="s">
        <v>7628</v>
      </c>
      <c r="D2625" t="str">
        <f>VLOOKUP(Sales_Data!$C2625,tbl_Customers[],2,FALSE)</f>
        <v>Customer_817</v>
      </c>
      <c r="E2625" t="str">
        <f>VLOOKUP(tbl_Sales[[#This Row],[Customer_ID]],tbl_Customers[],5,0)</f>
        <v>West</v>
      </c>
      <c r="F2625" t="s">
        <v>8538</v>
      </c>
      <c r="G2625" t="str">
        <f>VLOOKUP(Sales_Data!$F2625,tbl_Products[],2,FALSE)</f>
        <v>Product_44</v>
      </c>
      <c r="H2625" t="str">
        <f>VLOOKUP(tbl_Sales[[#This Row],[Product_ID]],tbl_Products[],3,0)</f>
        <v>Electronics</v>
      </c>
      <c r="I2625">
        <v>8</v>
      </c>
      <c r="J2625" s="10">
        <f>VLOOKUP(tbl_Sales[[#This Row],[Product_ID]],tbl_Products[],4,0)</f>
        <v>39.729999999999997</v>
      </c>
      <c r="K2625" s="6">
        <v>75.510000000000005</v>
      </c>
      <c r="L2625" s="6">
        <f>tbl_Sales[[#This Row],[Price_per_Unit]]*tbl_Sales[[#This Row],[Quantity]]</f>
        <v>604.08000000000004</v>
      </c>
      <c r="M2625" s="6">
        <f>tbl_Sales[[#This Row],[Cost_per_Unit]]*tbl_Sales[[#This Row],[Quantity]]</f>
        <v>317.83999999999997</v>
      </c>
      <c r="N2625" s="6">
        <f>tbl_Sales[[#This Row],[Sales]]-tbl_Sales[[#This Row],[Total_Cost]]</f>
        <v>286.24000000000007</v>
      </c>
    </row>
    <row r="2626" spans="1:14">
      <c r="A2626" t="s">
        <v>2630</v>
      </c>
      <c r="B2626" s="4">
        <v>45180</v>
      </c>
      <c r="C2626" t="s">
        <v>7480</v>
      </c>
      <c r="D2626" t="str">
        <f>VLOOKUP(Sales_Data!$C2626,tbl_Customers[],2,FALSE)</f>
        <v>Customer_183</v>
      </c>
      <c r="E2626" t="str">
        <f>VLOOKUP(tbl_Sales[[#This Row],[Customer_ID]],tbl_Customers[],5,0)</f>
        <v>North</v>
      </c>
      <c r="F2626" t="s">
        <v>8516</v>
      </c>
      <c r="G2626" t="str">
        <f>VLOOKUP(Sales_Data!$F2626,tbl_Products[],2,FALSE)</f>
        <v>Product_67</v>
      </c>
      <c r="H2626" t="str">
        <f>VLOOKUP(tbl_Sales[[#This Row],[Product_ID]],tbl_Products[],3,0)</f>
        <v>Toys</v>
      </c>
      <c r="I2626">
        <v>5</v>
      </c>
      <c r="J2626" s="10">
        <f>VLOOKUP(tbl_Sales[[#This Row],[Product_ID]],tbl_Products[],4,0)</f>
        <v>13.68</v>
      </c>
      <c r="K2626" s="6">
        <v>39.9</v>
      </c>
      <c r="L2626" s="6">
        <f>tbl_Sales[[#This Row],[Price_per_Unit]]*tbl_Sales[[#This Row],[Quantity]]</f>
        <v>199.5</v>
      </c>
      <c r="M2626" s="6">
        <f>tbl_Sales[[#This Row],[Cost_per_Unit]]*tbl_Sales[[#This Row],[Quantity]]</f>
        <v>68.400000000000006</v>
      </c>
      <c r="N2626" s="6">
        <f>tbl_Sales[[#This Row],[Sales]]-tbl_Sales[[#This Row],[Total_Cost]]</f>
        <v>131.1</v>
      </c>
    </row>
    <row r="2627" spans="1:14">
      <c r="A2627" t="s">
        <v>2631</v>
      </c>
      <c r="B2627" s="4">
        <v>45022</v>
      </c>
      <c r="C2627" t="s">
        <v>8220</v>
      </c>
      <c r="D2627" t="str">
        <f>VLOOKUP(Sales_Data!$C2627,tbl_Customers[],2,FALSE)</f>
        <v>Customer_43</v>
      </c>
      <c r="E2627" t="str">
        <f>VLOOKUP(tbl_Sales[[#This Row],[Customer_ID]],tbl_Customers[],5,0)</f>
        <v>North</v>
      </c>
      <c r="F2627" t="s">
        <v>8533</v>
      </c>
      <c r="G2627" t="str">
        <f>VLOOKUP(Sales_Data!$F2627,tbl_Products[],2,FALSE)</f>
        <v>Product_34</v>
      </c>
      <c r="H2627" t="str">
        <f>VLOOKUP(tbl_Sales[[#This Row],[Product_ID]],tbl_Products[],3,0)</f>
        <v>Electronics</v>
      </c>
      <c r="I2627">
        <v>3</v>
      </c>
      <c r="J2627" s="10">
        <f>VLOOKUP(tbl_Sales[[#This Row],[Product_ID]],tbl_Products[],4,0)</f>
        <v>21.9</v>
      </c>
      <c r="K2627" s="6">
        <v>43.78</v>
      </c>
      <c r="L2627" s="6">
        <f>tbl_Sales[[#This Row],[Price_per_Unit]]*tbl_Sales[[#This Row],[Quantity]]</f>
        <v>131.34</v>
      </c>
      <c r="M2627" s="6">
        <f>tbl_Sales[[#This Row],[Cost_per_Unit]]*tbl_Sales[[#This Row],[Quantity]]</f>
        <v>65.699999999999989</v>
      </c>
      <c r="N2627" s="6">
        <f>tbl_Sales[[#This Row],[Sales]]-tbl_Sales[[#This Row],[Total_Cost]]</f>
        <v>65.640000000000015</v>
      </c>
    </row>
    <row r="2628" spans="1:14">
      <c r="A2628" t="s">
        <v>2632</v>
      </c>
      <c r="B2628" s="4">
        <v>45075</v>
      </c>
      <c r="C2628" t="s">
        <v>7258</v>
      </c>
      <c r="D2628" t="str">
        <f>VLOOKUP(Sales_Data!$C2628,tbl_Customers[],2,FALSE)</f>
        <v>Customer_427</v>
      </c>
      <c r="E2628" t="str">
        <f>VLOOKUP(tbl_Sales[[#This Row],[Customer_ID]],tbl_Customers[],5,0)</f>
        <v>South</v>
      </c>
      <c r="F2628" t="s">
        <v>8545</v>
      </c>
      <c r="G2628" t="str">
        <f>VLOOKUP(Sales_Data!$F2628,tbl_Products[],2,FALSE)</f>
        <v>Product_9</v>
      </c>
      <c r="H2628" t="str">
        <f>VLOOKUP(tbl_Sales[[#This Row],[Product_ID]],tbl_Products[],3,0)</f>
        <v>Apparel</v>
      </c>
      <c r="I2628">
        <v>7</v>
      </c>
      <c r="J2628" s="10">
        <f>VLOOKUP(tbl_Sales[[#This Row],[Product_ID]],tbl_Products[],4,0)</f>
        <v>14.27</v>
      </c>
      <c r="K2628" s="6">
        <v>32.64</v>
      </c>
      <c r="L2628" s="6">
        <f>tbl_Sales[[#This Row],[Price_per_Unit]]*tbl_Sales[[#This Row],[Quantity]]</f>
        <v>228.48000000000002</v>
      </c>
      <c r="M2628" s="6">
        <f>tbl_Sales[[#This Row],[Cost_per_Unit]]*tbl_Sales[[#This Row],[Quantity]]</f>
        <v>99.89</v>
      </c>
      <c r="N2628" s="6">
        <f>tbl_Sales[[#This Row],[Sales]]-tbl_Sales[[#This Row],[Total_Cost]]</f>
        <v>128.59000000000003</v>
      </c>
    </row>
    <row r="2629" spans="1:14">
      <c r="A2629" t="s">
        <v>2633</v>
      </c>
      <c r="B2629" s="4">
        <v>44946</v>
      </c>
      <c r="C2629" t="s">
        <v>8034</v>
      </c>
      <c r="D2629" t="str">
        <f>VLOOKUP(Sales_Data!$C2629,tbl_Customers[],2,FALSE)</f>
        <v>Customer_334</v>
      </c>
      <c r="E2629" t="str">
        <f>VLOOKUP(tbl_Sales[[#This Row],[Customer_ID]],tbl_Customers[],5,0)</f>
        <v>South</v>
      </c>
      <c r="F2629" t="s">
        <v>8512</v>
      </c>
      <c r="G2629" t="str">
        <f>VLOOKUP(Sales_Data!$F2629,tbl_Products[],2,FALSE)</f>
        <v>Product_47</v>
      </c>
      <c r="H2629" t="str">
        <f>VLOOKUP(tbl_Sales[[#This Row],[Product_ID]],tbl_Products[],3,0)</f>
        <v>Home Goods</v>
      </c>
      <c r="I2629">
        <v>3</v>
      </c>
      <c r="J2629" s="10">
        <f>VLOOKUP(tbl_Sales[[#This Row],[Product_ID]],tbl_Products[],4,0)</f>
        <v>22.66</v>
      </c>
      <c r="K2629" s="6">
        <v>21.71</v>
      </c>
      <c r="L2629" s="6">
        <f>tbl_Sales[[#This Row],[Price_per_Unit]]*tbl_Sales[[#This Row],[Quantity]]</f>
        <v>65.13</v>
      </c>
      <c r="M2629" s="6">
        <f>tbl_Sales[[#This Row],[Cost_per_Unit]]*tbl_Sales[[#This Row],[Quantity]]</f>
        <v>67.98</v>
      </c>
      <c r="N2629" s="6">
        <f>tbl_Sales[[#This Row],[Sales]]-tbl_Sales[[#This Row],[Total_Cost]]</f>
        <v>-2.8500000000000085</v>
      </c>
    </row>
    <row r="2630" spans="1:14">
      <c r="A2630" t="s">
        <v>2634</v>
      </c>
      <c r="B2630" s="4">
        <v>44931</v>
      </c>
      <c r="C2630" t="s">
        <v>7691</v>
      </c>
      <c r="D2630" t="str">
        <f>VLOOKUP(Sales_Data!$C2630,tbl_Customers[],2,FALSE)</f>
        <v>Customer_796</v>
      </c>
      <c r="E2630" t="str">
        <f>VLOOKUP(tbl_Sales[[#This Row],[Customer_ID]],tbl_Customers[],5,0)</f>
        <v>West</v>
      </c>
      <c r="F2630" t="s">
        <v>8554</v>
      </c>
      <c r="G2630" t="str">
        <f>VLOOKUP(Sales_Data!$F2630,tbl_Products[],2,FALSE)</f>
        <v>Product_55</v>
      </c>
      <c r="H2630" t="str">
        <f>VLOOKUP(tbl_Sales[[#This Row],[Product_ID]],tbl_Products[],3,0)</f>
        <v>Apparel</v>
      </c>
      <c r="I2630">
        <v>5</v>
      </c>
      <c r="J2630" s="10">
        <f>VLOOKUP(tbl_Sales[[#This Row],[Product_ID]],tbl_Products[],4,0)</f>
        <v>36.08</v>
      </c>
      <c r="K2630" s="6">
        <v>26.82</v>
      </c>
      <c r="L2630" s="6">
        <f>tbl_Sales[[#This Row],[Price_per_Unit]]*tbl_Sales[[#This Row],[Quantity]]</f>
        <v>134.1</v>
      </c>
      <c r="M2630" s="6">
        <f>tbl_Sales[[#This Row],[Cost_per_Unit]]*tbl_Sales[[#This Row],[Quantity]]</f>
        <v>180.39999999999998</v>
      </c>
      <c r="N2630" s="6">
        <f>tbl_Sales[[#This Row],[Sales]]-tbl_Sales[[#This Row],[Total_Cost]]</f>
        <v>-46.299999999999983</v>
      </c>
    </row>
    <row r="2631" spans="1:14">
      <c r="A2631" t="s">
        <v>2635</v>
      </c>
      <c r="B2631" s="4">
        <v>45079</v>
      </c>
      <c r="C2631" t="s">
        <v>8262</v>
      </c>
      <c r="D2631" t="str">
        <f>VLOOKUP(Sales_Data!$C2631,tbl_Customers[],2,FALSE)</f>
        <v>Customer_825</v>
      </c>
      <c r="E2631" t="str">
        <f>VLOOKUP(tbl_Sales[[#This Row],[Customer_ID]],tbl_Customers[],5,0)</f>
        <v>West</v>
      </c>
      <c r="F2631" t="s">
        <v>8522</v>
      </c>
      <c r="G2631" t="str">
        <f>VLOOKUP(Sales_Data!$F2631,tbl_Products[],2,FALSE)</f>
        <v>Product_4</v>
      </c>
      <c r="H2631" t="str">
        <f>VLOOKUP(tbl_Sales[[#This Row],[Product_ID]],tbl_Products[],3,0)</f>
        <v>Toys</v>
      </c>
      <c r="I2631">
        <v>2</v>
      </c>
      <c r="J2631" s="10">
        <f>VLOOKUP(tbl_Sales[[#This Row],[Product_ID]],tbl_Products[],4,0)</f>
        <v>14.75</v>
      </c>
      <c r="K2631" s="6">
        <v>21.42</v>
      </c>
      <c r="L2631" s="6">
        <f>tbl_Sales[[#This Row],[Price_per_Unit]]*tbl_Sales[[#This Row],[Quantity]]</f>
        <v>42.84</v>
      </c>
      <c r="M2631" s="6">
        <f>tbl_Sales[[#This Row],[Cost_per_Unit]]*tbl_Sales[[#This Row],[Quantity]]</f>
        <v>29.5</v>
      </c>
      <c r="N2631" s="6">
        <f>tbl_Sales[[#This Row],[Sales]]-tbl_Sales[[#This Row],[Total_Cost]]</f>
        <v>13.340000000000003</v>
      </c>
    </row>
    <row r="2632" spans="1:14">
      <c r="A2632" t="s">
        <v>2636</v>
      </c>
      <c r="B2632" s="4">
        <v>45217</v>
      </c>
      <c r="C2632" t="s">
        <v>7832</v>
      </c>
      <c r="D2632" t="str">
        <f>VLOOKUP(Sales_Data!$C2632,tbl_Customers[],2,FALSE)</f>
        <v>Customer_584</v>
      </c>
      <c r="E2632" t="str">
        <f>VLOOKUP(tbl_Sales[[#This Row],[Customer_ID]],tbl_Customers[],5,0)</f>
        <v>East</v>
      </c>
      <c r="F2632" t="s">
        <v>8510</v>
      </c>
      <c r="G2632" t="str">
        <f>VLOOKUP(Sales_Data!$F2632,tbl_Products[],2,FALSE)</f>
        <v>Product_70</v>
      </c>
      <c r="H2632" t="str">
        <f>VLOOKUP(tbl_Sales[[#This Row],[Product_ID]],tbl_Products[],3,0)</f>
        <v>Apparel</v>
      </c>
      <c r="I2632">
        <v>1</v>
      </c>
      <c r="J2632" s="10">
        <f>VLOOKUP(tbl_Sales[[#This Row],[Product_ID]],tbl_Products[],4,0)</f>
        <v>26.74</v>
      </c>
      <c r="K2632" s="6">
        <v>66.67</v>
      </c>
      <c r="L2632" s="6">
        <f>tbl_Sales[[#This Row],[Price_per_Unit]]*tbl_Sales[[#This Row],[Quantity]]</f>
        <v>66.67</v>
      </c>
      <c r="M2632" s="6">
        <f>tbl_Sales[[#This Row],[Cost_per_Unit]]*tbl_Sales[[#This Row],[Quantity]]</f>
        <v>26.74</v>
      </c>
      <c r="N2632" s="6">
        <f>tbl_Sales[[#This Row],[Sales]]-tbl_Sales[[#This Row],[Total_Cost]]</f>
        <v>39.930000000000007</v>
      </c>
    </row>
    <row r="2633" spans="1:14">
      <c r="A2633" t="s">
        <v>2637</v>
      </c>
      <c r="B2633" s="4">
        <v>45235</v>
      </c>
      <c r="C2633" t="s">
        <v>7732</v>
      </c>
      <c r="D2633" t="str">
        <f>VLOOKUP(Sales_Data!$C2633,tbl_Customers[],2,FALSE)</f>
        <v>Customer_1326</v>
      </c>
      <c r="E2633" t="str">
        <f>VLOOKUP(tbl_Sales[[#This Row],[Customer_ID]],tbl_Customers[],5,0)</f>
        <v>South</v>
      </c>
      <c r="F2633" t="s">
        <v>8563</v>
      </c>
      <c r="G2633" t="str">
        <f>VLOOKUP(Sales_Data!$F2633,tbl_Products[],2,FALSE)</f>
        <v>Product_17</v>
      </c>
      <c r="H2633" t="str">
        <f>VLOOKUP(tbl_Sales[[#This Row],[Product_ID]],tbl_Products[],3,0)</f>
        <v>Toys</v>
      </c>
      <c r="I2633">
        <v>1</v>
      </c>
      <c r="J2633" s="10">
        <f>VLOOKUP(tbl_Sales[[#This Row],[Product_ID]],tbl_Products[],4,0)</f>
        <v>36.229999999999997</v>
      </c>
      <c r="K2633" s="6">
        <v>97.06</v>
      </c>
      <c r="L2633" s="6">
        <f>tbl_Sales[[#This Row],[Price_per_Unit]]*tbl_Sales[[#This Row],[Quantity]]</f>
        <v>97.06</v>
      </c>
      <c r="M2633" s="6">
        <f>tbl_Sales[[#This Row],[Cost_per_Unit]]*tbl_Sales[[#This Row],[Quantity]]</f>
        <v>36.229999999999997</v>
      </c>
      <c r="N2633" s="6">
        <f>tbl_Sales[[#This Row],[Sales]]-tbl_Sales[[#This Row],[Total_Cost]]</f>
        <v>60.830000000000005</v>
      </c>
    </row>
    <row r="2634" spans="1:14">
      <c r="A2634" t="s">
        <v>2638</v>
      </c>
      <c r="B2634" s="4">
        <v>44981</v>
      </c>
      <c r="C2634" t="s">
        <v>7757</v>
      </c>
      <c r="D2634" t="str">
        <f>VLOOKUP(Sales_Data!$C2634,tbl_Customers[],2,FALSE)</f>
        <v>Customer_1340</v>
      </c>
      <c r="E2634" t="str">
        <f>VLOOKUP(tbl_Sales[[#This Row],[Customer_ID]],tbl_Customers[],5,0)</f>
        <v>South</v>
      </c>
      <c r="F2634" t="s">
        <v>8504</v>
      </c>
      <c r="G2634" t="str">
        <f>VLOOKUP(Sales_Data!$F2634,tbl_Products[],2,FALSE)</f>
        <v>Product_13</v>
      </c>
      <c r="H2634" t="str">
        <f>VLOOKUP(tbl_Sales[[#This Row],[Product_ID]],tbl_Products[],3,0)</f>
        <v>Toys</v>
      </c>
      <c r="I2634">
        <v>6</v>
      </c>
      <c r="J2634" s="10">
        <f>VLOOKUP(tbl_Sales[[#This Row],[Product_ID]],tbl_Products[],4,0)</f>
        <v>45.97</v>
      </c>
      <c r="K2634" s="6">
        <v>43.29</v>
      </c>
      <c r="L2634" s="6">
        <f>tbl_Sales[[#This Row],[Price_per_Unit]]*tbl_Sales[[#This Row],[Quantity]]</f>
        <v>259.74</v>
      </c>
      <c r="M2634" s="6">
        <f>tbl_Sales[[#This Row],[Cost_per_Unit]]*tbl_Sales[[#This Row],[Quantity]]</f>
        <v>275.82</v>
      </c>
      <c r="N2634" s="6">
        <f>tbl_Sales[[#This Row],[Sales]]-tbl_Sales[[#This Row],[Total_Cost]]</f>
        <v>-16.079999999999984</v>
      </c>
    </row>
    <row r="2635" spans="1:14">
      <c r="A2635" t="s">
        <v>2639</v>
      </c>
      <c r="B2635" s="4">
        <v>45098</v>
      </c>
      <c r="C2635" t="s">
        <v>7298</v>
      </c>
      <c r="D2635" t="str">
        <f>VLOOKUP(Sales_Data!$C2635,tbl_Customers[],2,FALSE)</f>
        <v>Customer_316</v>
      </c>
      <c r="E2635" t="str">
        <f>VLOOKUP(tbl_Sales[[#This Row],[Customer_ID]],tbl_Customers[],5,0)</f>
        <v>West</v>
      </c>
      <c r="F2635" t="s">
        <v>8499</v>
      </c>
      <c r="G2635" t="str">
        <f>VLOOKUP(Sales_Data!$F2635,tbl_Products[],2,FALSE)</f>
        <v>Product_30</v>
      </c>
      <c r="H2635" t="str">
        <f>VLOOKUP(tbl_Sales[[#This Row],[Product_ID]],tbl_Products[],3,0)</f>
        <v>Apparel</v>
      </c>
      <c r="I2635">
        <v>2</v>
      </c>
      <c r="J2635" s="10">
        <f>VLOOKUP(tbl_Sales[[#This Row],[Product_ID]],tbl_Products[],4,0)</f>
        <v>49.21</v>
      </c>
      <c r="K2635" s="6">
        <v>75.39</v>
      </c>
      <c r="L2635" s="6">
        <f>tbl_Sales[[#This Row],[Price_per_Unit]]*tbl_Sales[[#This Row],[Quantity]]</f>
        <v>150.78</v>
      </c>
      <c r="M2635" s="6">
        <f>tbl_Sales[[#This Row],[Cost_per_Unit]]*tbl_Sales[[#This Row],[Quantity]]</f>
        <v>98.42</v>
      </c>
      <c r="N2635" s="6">
        <f>tbl_Sales[[#This Row],[Sales]]-tbl_Sales[[#This Row],[Total_Cost]]</f>
        <v>52.36</v>
      </c>
    </row>
    <row r="2636" spans="1:14">
      <c r="A2636" t="s">
        <v>2640</v>
      </c>
      <c r="B2636" s="4">
        <v>45072</v>
      </c>
      <c r="C2636" t="s">
        <v>8263</v>
      </c>
      <c r="D2636" t="str">
        <f>VLOOKUP(Sales_Data!$C2636,tbl_Customers[],2,FALSE)</f>
        <v>Customer_247</v>
      </c>
      <c r="E2636" t="str">
        <f>VLOOKUP(tbl_Sales[[#This Row],[Customer_ID]],tbl_Customers[],5,0)</f>
        <v>South</v>
      </c>
      <c r="F2636" t="s">
        <v>8513</v>
      </c>
      <c r="G2636" t="str">
        <f>VLOOKUP(Sales_Data!$F2636,tbl_Products[],2,FALSE)</f>
        <v>Product_59</v>
      </c>
      <c r="H2636" t="str">
        <f>VLOOKUP(tbl_Sales[[#This Row],[Product_ID]],tbl_Products[],3,0)</f>
        <v>Home Goods</v>
      </c>
      <c r="I2636">
        <v>4</v>
      </c>
      <c r="J2636" s="10">
        <f>VLOOKUP(tbl_Sales[[#This Row],[Product_ID]],tbl_Products[],4,0)</f>
        <v>40.85</v>
      </c>
      <c r="K2636" s="6">
        <v>88.03</v>
      </c>
      <c r="L2636" s="6">
        <f>tbl_Sales[[#This Row],[Price_per_Unit]]*tbl_Sales[[#This Row],[Quantity]]</f>
        <v>352.12</v>
      </c>
      <c r="M2636" s="6">
        <f>tbl_Sales[[#This Row],[Cost_per_Unit]]*tbl_Sales[[#This Row],[Quantity]]</f>
        <v>163.4</v>
      </c>
      <c r="N2636" s="6">
        <f>tbl_Sales[[#This Row],[Sales]]-tbl_Sales[[#This Row],[Total_Cost]]</f>
        <v>188.72</v>
      </c>
    </row>
    <row r="2637" spans="1:14">
      <c r="A2637" t="s">
        <v>2641</v>
      </c>
      <c r="B2637" s="4">
        <v>45159</v>
      </c>
      <c r="C2637" t="s">
        <v>7128</v>
      </c>
      <c r="D2637" t="str">
        <f>VLOOKUP(Sales_Data!$C2637,tbl_Customers[],2,FALSE)</f>
        <v>Customer_612</v>
      </c>
      <c r="E2637" t="str">
        <f>VLOOKUP(tbl_Sales[[#This Row],[Customer_ID]],tbl_Customers[],5,0)</f>
        <v>West</v>
      </c>
      <c r="F2637" t="s">
        <v>8494</v>
      </c>
      <c r="G2637" t="str">
        <f>VLOOKUP(Sales_Data!$F2637,tbl_Products[],2,FALSE)</f>
        <v>Product_15</v>
      </c>
      <c r="H2637" t="str">
        <f>VLOOKUP(tbl_Sales[[#This Row],[Product_ID]],tbl_Products[],3,0)</f>
        <v>Apparel</v>
      </c>
      <c r="I2637">
        <v>2</v>
      </c>
      <c r="J2637" s="10">
        <f>VLOOKUP(tbl_Sales[[#This Row],[Product_ID]],tbl_Products[],4,0)</f>
        <v>22.93</v>
      </c>
      <c r="K2637" s="6">
        <v>99.8</v>
      </c>
      <c r="L2637" s="6">
        <f>tbl_Sales[[#This Row],[Price_per_Unit]]*tbl_Sales[[#This Row],[Quantity]]</f>
        <v>199.6</v>
      </c>
      <c r="M2637" s="6">
        <f>tbl_Sales[[#This Row],[Cost_per_Unit]]*tbl_Sales[[#This Row],[Quantity]]</f>
        <v>45.86</v>
      </c>
      <c r="N2637" s="6">
        <f>tbl_Sales[[#This Row],[Sales]]-tbl_Sales[[#This Row],[Total_Cost]]</f>
        <v>153.74</v>
      </c>
    </row>
    <row r="2638" spans="1:14">
      <c r="A2638" t="s">
        <v>2642</v>
      </c>
      <c r="B2638" s="4">
        <v>45255</v>
      </c>
      <c r="C2638" t="s">
        <v>8264</v>
      </c>
      <c r="D2638" t="str">
        <f>VLOOKUP(Sales_Data!$C2638,tbl_Customers[],2,FALSE)</f>
        <v>Customer_1006</v>
      </c>
      <c r="E2638" t="str">
        <f>VLOOKUP(tbl_Sales[[#This Row],[Customer_ID]],tbl_Customers[],5,0)</f>
        <v>South</v>
      </c>
      <c r="F2638" t="s">
        <v>8539</v>
      </c>
      <c r="G2638" t="str">
        <f>VLOOKUP(Sales_Data!$F2638,tbl_Products[],2,FALSE)</f>
        <v>Product_16</v>
      </c>
      <c r="H2638" t="str">
        <f>VLOOKUP(tbl_Sales[[#This Row],[Product_ID]],tbl_Products[],3,0)</f>
        <v>Home Goods</v>
      </c>
      <c r="I2638">
        <v>4</v>
      </c>
      <c r="J2638" s="10">
        <f>VLOOKUP(tbl_Sales[[#This Row],[Product_ID]],tbl_Products[],4,0)</f>
        <v>15.25</v>
      </c>
      <c r="K2638" s="6">
        <v>43.7</v>
      </c>
      <c r="L2638" s="6">
        <f>tbl_Sales[[#This Row],[Price_per_Unit]]*tbl_Sales[[#This Row],[Quantity]]</f>
        <v>174.8</v>
      </c>
      <c r="M2638" s="6">
        <f>tbl_Sales[[#This Row],[Cost_per_Unit]]*tbl_Sales[[#This Row],[Quantity]]</f>
        <v>61</v>
      </c>
      <c r="N2638" s="6">
        <f>tbl_Sales[[#This Row],[Sales]]-tbl_Sales[[#This Row],[Total_Cost]]</f>
        <v>113.80000000000001</v>
      </c>
    </row>
    <row r="2639" spans="1:14">
      <c r="A2639" t="s">
        <v>2643</v>
      </c>
      <c r="B2639" s="4">
        <v>45205</v>
      </c>
      <c r="C2639" t="s">
        <v>8265</v>
      </c>
      <c r="D2639" t="str">
        <f>VLOOKUP(Sales_Data!$C2639,tbl_Customers[],2,FALSE)</f>
        <v>Customer_886</v>
      </c>
      <c r="E2639" t="str">
        <f>VLOOKUP(tbl_Sales[[#This Row],[Customer_ID]],tbl_Customers[],5,0)</f>
        <v>East</v>
      </c>
      <c r="F2639" t="s">
        <v>8557</v>
      </c>
      <c r="G2639" t="str">
        <f>VLOOKUP(Sales_Data!$F2639,tbl_Products[],2,FALSE)</f>
        <v>Product_71</v>
      </c>
      <c r="H2639" t="str">
        <f>VLOOKUP(tbl_Sales[[#This Row],[Product_ID]],tbl_Products[],3,0)</f>
        <v>Electronics</v>
      </c>
      <c r="I2639">
        <v>6</v>
      </c>
      <c r="J2639" s="10">
        <f>VLOOKUP(tbl_Sales[[#This Row],[Product_ID]],tbl_Products[],4,0)</f>
        <v>34.61</v>
      </c>
      <c r="K2639" s="6">
        <v>61.49</v>
      </c>
      <c r="L2639" s="6">
        <f>tbl_Sales[[#This Row],[Price_per_Unit]]*tbl_Sales[[#This Row],[Quantity]]</f>
        <v>368.94</v>
      </c>
      <c r="M2639" s="6">
        <f>tbl_Sales[[#This Row],[Cost_per_Unit]]*tbl_Sales[[#This Row],[Quantity]]</f>
        <v>207.66</v>
      </c>
      <c r="N2639" s="6">
        <f>tbl_Sales[[#This Row],[Sales]]-tbl_Sales[[#This Row],[Total_Cost]]</f>
        <v>161.28</v>
      </c>
    </row>
    <row r="2640" spans="1:14">
      <c r="A2640" t="s">
        <v>2644</v>
      </c>
      <c r="B2640" s="4">
        <v>45195</v>
      </c>
      <c r="C2640" t="s">
        <v>7301</v>
      </c>
      <c r="D2640" t="str">
        <f>VLOOKUP(Sales_Data!$C2640,tbl_Customers[],2,FALSE)</f>
        <v>Customer_636</v>
      </c>
      <c r="E2640" t="str">
        <f>VLOOKUP(tbl_Sales[[#This Row],[Customer_ID]],tbl_Customers[],5,0)</f>
        <v>South</v>
      </c>
      <c r="F2640" t="s">
        <v>8498</v>
      </c>
      <c r="G2640" t="str">
        <f>VLOOKUP(Sales_Data!$F2640,tbl_Products[],2,FALSE)</f>
        <v>Product_38</v>
      </c>
      <c r="H2640" t="str">
        <f>VLOOKUP(tbl_Sales[[#This Row],[Product_ID]],tbl_Products[],3,0)</f>
        <v>Toys</v>
      </c>
      <c r="I2640">
        <v>4</v>
      </c>
      <c r="J2640" s="10">
        <f>VLOOKUP(tbl_Sales[[#This Row],[Product_ID]],tbl_Products[],4,0)</f>
        <v>35.82</v>
      </c>
      <c r="K2640" s="6">
        <v>64.14</v>
      </c>
      <c r="L2640" s="6">
        <f>tbl_Sales[[#This Row],[Price_per_Unit]]*tbl_Sales[[#This Row],[Quantity]]</f>
        <v>256.56</v>
      </c>
      <c r="M2640" s="6">
        <f>tbl_Sales[[#This Row],[Cost_per_Unit]]*tbl_Sales[[#This Row],[Quantity]]</f>
        <v>143.28</v>
      </c>
      <c r="N2640" s="6">
        <f>tbl_Sales[[#This Row],[Sales]]-tbl_Sales[[#This Row],[Total_Cost]]</f>
        <v>113.28</v>
      </c>
    </row>
    <row r="2641" spans="1:14">
      <c r="A2641" t="s">
        <v>2645</v>
      </c>
      <c r="B2641" s="4">
        <v>45179</v>
      </c>
      <c r="C2641" t="s">
        <v>7904</v>
      </c>
      <c r="D2641" t="str">
        <f>VLOOKUP(Sales_Data!$C2641,tbl_Customers[],2,FALSE)</f>
        <v>Customer_1403</v>
      </c>
      <c r="E2641" t="str">
        <f>VLOOKUP(tbl_Sales[[#This Row],[Customer_ID]],tbl_Customers[],5,0)</f>
        <v>West</v>
      </c>
      <c r="F2641" t="s">
        <v>8563</v>
      </c>
      <c r="G2641" t="str">
        <f>VLOOKUP(Sales_Data!$F2641,tbl_Products[],2,FALSE)</f>
        <v>Product_17</v>
      </c>
      <c r="H2641" t="str">
        <f>VLOOKUP(tbl_Sales[[#This Row],[Product_ID]],tbl_Products[],3,0)</f>
        <v>Toys</v>
      </c>
      <c r="I2641">
        <v>2</v>
      </c>
      <c r="J2641" s="10">
        <f>VLOOKUP(tbl_Sales[[#This Row],[Product_ID]],tbl_Products[],4,0)</f>
        <v>36.229999999999997</v>
      </c>
      <c r="K2641" s="6">
        <v>21.52</v>
      </c>
      <c r="L2641" s="6">
        <f>tbl_Sales[[#This Row],[Price_per_Unit]]*tbl_Sales[[#This Row],[Quantity]]</f>
        <v>43.04</v>
      </c>
      <c r="M2641" s="6">
        <f>tbl_Sales[[#This Row],[Cost_per_Unit]]*tbl_Sales[[#This Row],[Quantity]]</f>
        <v>72.459999999999994</v>
      </c>
      <c r="N2641" s="6">
        <f>tbl_Sales[[#This Row],[Sales]]-tbl_Sales[[#This Row],[Total_Cost]]</f>
        <v>-29.419999999999995</v>
      </c>
    </row>
    <row r="2642" spans="1:14">
      <c r="A2642" t="s">
        <v>2646</v>
      </c>
      <c r="B2642" s="4">
        <v>44995</v>
      </c>
      <c r="C2642" t="s">
        <v>7127</v>
      </c>
      <c r="D2642" t="str">
        <f>VLOOKUP(Sales_Data!$C2642,tbl_Customers[],2,FALSE)</f>
        <v>Customer_1236</v>
      </c>
      <c r="E2642" t="str">
        <f>VLOOKUP(tbl_Sales[[#This Row],[Customer_ID]],tbl_Customers[],5,0)</f>
        <v>North</v>
      </c>
      <c r="F2642" t="s">
        <v>8509</v>
      </c>
      <c r="G2642" t="str">
        <f>VLOOKUP(Sales_Data!$F2642,tbl_Products[],2,FALSE)</f>
        <v>Product_45</v>
      </c>
      <c r="H2642" t="str">
        <f>VLOOKUP(tbl_Sales[[#This Row],[Product_ID]],tbl_Products[],3,0)</f>
        <v>Home Goods</v>
      </c>
      <c r="I2642">
        <v>6</v>
      </c>
      <c r="J2642" s="10">
        <f>VLOOKUP(tbl_Sales[[#This Row],[Product_ID]],tbl_Products[],4,0)</f>
        <v>47.88</v>
      </c>
      <c r="K2642" s="6">
        <v>47.08</v>
      </c>
      <c r="L2642" s="6">
        <f>tbl_Sales[[#This Row],[Price_per_Unit]]*tbl_Sales[[#This Row],[Quantity]]</f>
        <v>282.48</v>
      </c>
      <c r="M2642" s="6">
        <f>tbl_Sales[[#This Row],[Cost_per_Unit]]*tbl_Sales[[#This Row],[Quantity]]</f>
        <v>287.28000000000003</v>
      </c>
      <c r="N2642" s="6">
        <f>tbl_Sales[[#This Row],[Sales]]-tbl_Sales[[#This Row],[Total_Cost]]</f>
        <v>-4.8000000000000114</v>
      </c>
    </row>
    <row r="2643" spans="1:14">
      <c r="A2643" t="s">
        <v>2647</v>
      </c>
      <c r="B2643" s="4">
        <v>45185</v>
      </c>
      <c r="C2643" t="s">
        <v>8057</v>
      </c>
      <c r="D2643" t="str">
        <f>VLOOKUP(Sales_Data!$C2643,tbl_Customers[],2,FALSE)</f>
        <v>Customer_269</v>
      </c>
      <c r="E2643" t="str">
        <f>VLOOKUP(tbl_Sales[[#This Row],[Customer_ID]],tbl_Customers[],5,0)</f>
        <v>North</v>
      </c>
      <c r="F2643" t="s">
        <v>8536</v>
      </c>
      <c r="G2643" t="str">
        <f>VLOOKUP(Sales_Data!$F2643,tbl_Products[],2,FALSE)</f>
        <v>Product_40</v>
      </c>
      <c r="H2643" t="str">
        <f>VLOOKUP(tbl_Sales[[#This Row],[Product_ID]],tbl_Products[],3,0)</f>
        <v>Health</v>
      </c>
      <c r="I2643">
        <v>9</v>
      </c>
      <c r="J2643" s="10">
        <f>VLOOKUP(tbl_Sales[[#This Row],[Product_ID]],tbl_Products[],4,0)</f>
        <v>30.96</v>
      </c>
      <c r="K2643" s="6">
        <v>64.540000000000006</v>
      </c>
      <c r="L2643" s="6">
        <f>tbl_Sales[[#This Row],[Price_per_Unit]]*tbl_Sales[[#This Row],[Quantity]]</f>
        <v>580.86</v>
      </c>
      <c r="M2643" s="6">
        <f>tbl_Sales[[#This Row],[Cost_per_Unit]]*tbl_Sales[[#This Row],[Quantity]]</f>
        <v>278.64</v>
      </c>
      <c r="N2643" s="6">
        <f>tbl_Sales[[#This Row],[Sales]]-tbl_Sales[[#This Row],[Total_Cost]]</f>
        <v>302.22000000000003</v>
      </c>
    </row>
    <row r="2644" spans="1:14">
      <c r="A2644" t="s">
        <v>2648</v>
      </c>
      <c r="B2644" s="4">
        <v>45166</v>
      </c>
      <c r="C2644" t="s">
        <v>7493</v>
      </c>
      <c r="D2644" t="str">
        <f>VLOOKUP(Sales_Data!$C2644,tbl_Customers[],2,FALSE)</f>
        <v>Customer_736</v>
      </c>
      <c r="E2644" t="str">
        <f>VLOOKUP(tbl_Sales[[#This Row],[Customer_ID]],tbl_Customers[],5,0)</f>
        <v>South</v>
      </c>
      <c r="F2644" t="s">
        <v>8507</v>
      </c>
      <c r="G2644" t="str">
        <f>VLOOKUP(Sales_Data!$F2644,tbl_Products[],2,FALSE)</f>
        <v>Product_58</v>
      </c>
      <c r="H2644" t="str">
        <f>VLOOKUP(tbl_Sales[[#This Row],[Product_ID]],tbl_Products[],3,0)</f>
        <v>Home Goods</v>
      </c>
      <c r="I2644">
        <v>2</v>
      </c>
      <c r="J2644" s="10">
        <f>VLOOKUP(tbl_Sales[[#This Row],[Product_ID]],tbl_Products[],4,0)</f>
        <v>23.97</v>
      </c>
      <c r="K2644" s="6">
        <v>63.62</v>
      </c>
      <c r="L2644" s="6">
        <f>tbl_Sales[[#This Row],[Price_per_Unit]]*tbl_Sales[[#This Row],[Quantity]]</f>
        <v>127.24</v>
      </c>
      <c r="M2644" s="6">
        <f>tbl_Sales[[#This Row],[Cost_per_Unit]]*tbl_Sales[[#This Row],[Quantity]]</f>
        <v>47.94</v>
      </c>
      <c r="N2644" s="6">
        <f>tbl_Sales[[#This Row],[Sales]]-tbl_Sales[[#This Row],[Total_Cost]]</f>
        <v>79.3</v>
      </c>
    </row>
    <row r="2645" spans="1:14">
      <c r="A2645" t="s">
        <v>2649</v>
      </c>
      <c r="B2645" s="4">
        <v>45066</v>
      </c>
      <c r="C2645" t="s">
        <v>7400</v>
      </c>
      <c r="D2645" t="str">
        <f>VLOOKUP(Sales_Data!$C2645,tbl_Customers[],2,FALSE)</f>
        <v>Customer_1363</v>
      </c>
      <c r="E2645" t="str">
        <f>VLOOKUP(tbl_Sales[[#This Row],[Customer_ID]],tbl_Customers[],5,0)</f>
        <v>West</v>
      </c>
      <c r="F2645" t="s">
        <v>8525</v>
      </c>
      <c r="G2645" t="str">
        <f>VLOOKUP(Sales_Data!$F2645,tbl_Products[],2,FALSE)</f>
        <v>Product_56</v>
      </c>
      <c r="H2645" t="str">
        <f>VLOOKUP(tbl_Sales[[#This Row],[Product_ID]],tbl_Products[],3,0)</f>
        <v>Apparel</v>
      </c>
      <c r="I2645">
        <v>6</v>
      </c>
      <c r="J2645" s="10">
        <f>VLOOKUP(tbl_Sales[[#This Row],[Product_ID]],tbl_Products[],4,0)</f>
        <v>3.21</v>
      </c>
      <c r="K2645" s="6">
        <v>93.28</v>
      </c>
      <c r="L2645" s="6">
        <f>tbl_Sales[[#This Row],[Price_per_Unit]]*tbl_Sales[[#This Row],[Quantity]]</f>
        <v>559.68000000000006</v>
      </c>
      <c r="M2645" s="6">
        <f>tbl_Sales[[#This Row],[Cost_per_Unit]]*tbl_Sales[[#This Row],[Quantity]]</f>
        <v>19.259999999999998</v>
      </c>
      <c r="N2645" s="6">
        <f>tbl_Sales[[#This Row],[Sales]]-tbl_Sales[[#This Row],[Total_Cost]]</f>
        <v>540.42000000000007</v>
      </c>
    </row>
    <row r="2646" spans="1:14">
      <c r="A2646" t="s">
        <v>2650</v>
      </c>
      <c r="B2646" s="4">
        <v>45025</v>
      </c>
      <c r="C2646" t="s">
        <v>8046</v>
      </c>
      <c r="D2646" t="str">
        <f>VLOOKUP(Sales_Data!$C2646,tbl_Customers[],2,FALSE)</f>
        <v>Customer_197</v>
      </c>
      <c r="E2646" t="str">
        <f>VLOOKUP(tbl_Sales[[#This Row],[Customer_ID]],tbl_Customers[],5,0)</f>
        <v>East</v>
      </c>
      <c r="F2646" t="s">
        <v>8557</v>
      </c>
      <c r="G2646" t="str">
        <f>VLOOKUP(Sales_Data!$F2646,tbl_Products[],2,FALSE)</f>
        <v>Product_71</v>
      </c>
      <c r="H2646" t="str">
        <f>VLOOKUP(tbl_Sales[[#This Row],[Product_ID]],tbl_Products[],3,0)</f>
        <v>Electronics</v>
      </c>
      <c r="I2646">
        <v>8</v>
      </c>
      <c r="J2646" s="10">
        <f>VLOOKUP(tbl_Sales[[#This Row],[Product_ID]],tbl_Products[],4,0)</f>
        <v>34.61</v>
      </c>
      <c r="K2646" s="6">
        <v>90.34</v>
      </c>
      <c r="L2646" s="6">
        <f>tbl_Sales[[#This Row],[Price_per_Unit]]*tbl_Sales[[#This Row],[Quantity]]</f>
        <v>722.72</v>
      </c>
      <c r="M2646" s="6">
        <f>tbl_Sales[[#This Row],[Cost_per_Unit]]*tbl_Sales[[#This Row],[Quantity]]</f>
        <v>276.88</v>
      </c>
      <c r="N2646" s="6">
        <f>tbl_Sales[[#This Row],[Sales]]-tbl_Sales[[#This Row],[Total_Cost]]</f>
        <v>445.84000000000003</v>
      </c>
    </row>
    <row r="2647" spans="1:14">
      <c r="A2647" t="s">
        <v>2651</v>
      </c>
      <c r="B2647" s="4">
        <v>44984</v>
      </c>
      <c r="C2647" t="s">
        <v>8097</v>
      </c>
      <c r="D2647" t="str">
        <f>VLOOKUP(Sales_Data!$C2647,tbl_Customers[],2,FALSE)</f>
        <v>Customer_753</v>
      </c>
      <c r="E2647" t="str">
        <f>VLOOKUP(tbl_Sales[[#This Row],[Customer_ID]],tbl_Customers[],5,0)</f>
        <v>West</v>
      </c>
      <c r="F2647" t="s">
        <v>8551</v>
      </c>
      <c r="G2647" t="str">
        <f>VLOOKUP(Sales_Data!$F2647,tbl_Products[],2,FALSE)</f>
        <v>Product_11</v>
      </c>
      <c r="H2647" t="str">
        <f>VLOOKUP(tbl_Sales[[#This Row],[Product_ID]],tbl_Products[],3,0)</f>
        <v>Health</v>
      </c>
      <c r="I2647">
        <v>7</v>
      </c>
      <c r="J2647" s="10">
        <f>VLOOKUP(tbl_Sales[[#This Row],[Product_ID]],tbl_Products[],4,0)</f>
        <v>11.76</v>
      </c>
      <c r="K2647" s="6">
        <v>14.07</v>
      </c>
      <c r="L2647" s="6">
        <f>tbl_Sales[[#This Row],[Price_per_Unit]]*tbl_Sales[[#This Row],[Quantity]]</f>
        <v>98.490000000000009</v>
      </c>
      <c r="M2647" s="6">
        <f>tbl_Sales[[#This Row],[Cost_per_Unit]]*tbl_Sales[[#This Row],[Quantity]]</f>
        <v>82.32</v>
      </c>
      <c r="N2647" s="6">
        <f>tbl_Sales[[#This Row],[Sales]]-tbl_Sales[[#This Row],[Total_Cost]]</f>
        <v>16.170000000000016</v>
      </c>
    </row>
    <row r="2648" spans="1:14">
      <c r="A2648" t="s">
        <v>2652</v>
      </c>
      <c r="B2648" s="4">
        <v>45096</v>
      </c>
      <c r="C2648" t="s">
        <v>7572</v>
      </c>
      <c r="D2648" t="str">
        <f>VLOOKUP(Sales_Data!$C2648,tbl_Customers[],2,FALSE)</f>
        <v>Customer_1050</v>
      </c>
      <c r="E2648" t="str">
        <f>VLOOKUP(tbl_Sales[[#This Row],[Customer_ID]],tbl_Customers[],5,0)</f>
        <v>South</v>
      </c>
      <c r="F2648" t="s">
        <v>8501</v>
      </c>
      <c r="G2648" t="str">
        <f>VLOOKUP(Sales_Data!$F2648,tbl_Products[],2,FALSE)</f>
        <v>Product_65</v>
      </c>
      <c r="H2648" t="str">
        <f>VLOOKUP(tbl_Sales[[#This Row],[Product_ID]],tbl_Products[],3,0)</f>
        <v>Health</v>
      </c>
      <c r="I2648">
        <v>9</v>
      </c>
      <c r="J2648" s="10">
        <f>VLOOKUP(tbl_Sales[[#This Row],[Product_ID]],tbl_Products[],4,0)</f>
        <v>37.880000000000003</v>
      </c>
      <c r="K2648" s="6">
        <v>76.44</v>
      </c>
      <c r="L2648" s="6">
        <f>tbl_Sales[[#This Row],[Price_per_Unit]]*tbl_Sales[[#This Row],[Quantity]]</f>
        <v>687.96</v>
      </c>
      <c r="M2648" s="6">
        <f>tbl_Sales[[#This Row],[Cost_per_Unit]]*tbl_Sales[[#This Row],[Quantity]]</f>
        <v>340.92</v>
      </c>
      <c r="N2648" s="6">
        <f>tbl_Sales[[#This Row],[Sales]]-tbl_Sales[[#This Row],[Total_Cost]]</f>
        <v>347.04</v>
      </c>
    </row>
    <row r="2649" spans="1:14">
      <c r="A2649" t="s">
        <v>2653</v>
      </c>
      <c r="B2649" s="4">
        <v>45010</v>
      </c>
      <c r="C2649" t="s">
        <v>7847</v>
      </c>
      <c r="D2649" t="str">
        <f>VLOOKUP(Sales_Data!$C2649,tbl_Customers[],2,FALSE)</f>
        <v>Customer_410</v>
      </c>
      <c r="E2649" t="str">
        <f>VLOOKUP(tbl_Sales[[#This Row],[Customer_ID]],tbl_Customers[],5,0)</f>
        <v>North</v>
      </c>
      <c r="F2649" t="s">
        <v>8558</v>
      </c>
      <c r="G2649" t="str">
        <f>VLOOKUP(Sales_Data!$F2649,tbl_Products[],2,FALSE)</f>
        <v>Product_24</v>
      </c>
      <c r="H2649" t="str">
        <f>VLOOKUP(tbl_Sales[[#This Row],[Product_ID]],tbl_Products[],3,0)</f>
        <v>Apparel</v>
      </c>
      <c r="I2649">
        <v>2</v>
      </c>
      <c r="J2649" s="10">
        <f>VLOOKUP(tbl_Sales[[#This Row],[Product_ID]],tbl_Products[],4,0)</f>
        <v>47.62</v>
      </c>
      <c r="K2649" s="6">
        <v>12.29</v>
      </c>
      <c r="L2649" s="6">
        <f>tbl_Sales[[#This Row],[Price_per_Unit]]*tbl_Sales[[#This Row],[Quantity]]</f>
        <v>24.58</v>
      </c>
      <c r="M2649" s="6">
        <f>tbl_Sales[[#This Row],[Cost_per_Unit]]*tbl_Sales[[#This Row],[Quantity]]</f>
        <v>95.24</v>
      </c>
      <c r="N2649" s="6">
        <f>tbl_Sales[[#This Row],[Sales]]-tbl_Sales[[#This Row],[Total_Cost]]</f>
        <v>-70.66</v>
      </c>
    </row>
    <row r="2650" spans="1:14">
      <c r="A2650" t="s">
        <v>2654</v>
      </c>
      <c r="B2650" s="4">
        <v>45161</v>
      </c>
      <c r="C2650" t="s">
        <v>8112</v>
      </c>
      <c r="D2650" t="str">
        <f>VLOOKUP(Sales_Data!$C2650,tbl_Customers[],2,FALSE)</f>
        <v>Customer_1003</v>
      </c>
      <c r="E2650" t="str">
        <f>VLOOKUP(tbl_Sales[[#This Row],[Customer_ID]],tbl_Customers[],5,0)</f>
        <v>South</v>
      </c>
      <c r="F2650" t="s">
        <v>8534</v>
      </c>
      <c r="G2650" t="str">
        <f>VLOOKUP(Sales_Data!$F2650,tbl_Products[],2,FALSE)</f>
        <v>Product_51</v>
      </c>
      <c r="H2650" t="str">
        <f>VLOOKUP(tbl_Sales[[#This Row],[Product_ID]],tbl_Products[],3,0)</f>
        <v>Electronics</v>
      </c>
      <c r="I2650">
        <v>8</v>
      </c>
      <c r="J2650" s="10">
        <f>VLOOKUP(tbl_Sales[[#This Row],[Product_ID]],tbl_Products[],4,0)</f>
        <v>45.1</v>
      </c>
      <c r="K2650" s="6">
        <v>69.790000000000006</v>
      </c>
      <c r="L2650" s="6">
        <f>tbl_Sales[[#This Row],[Price_per_Unit]]*tbl_Sales[[#This Row],[Quantity]]</f>
        <v>558.32000000000005</v>
      </c>
      <c r="M2650" s="6">
        <f>tbl_Sales[[#This Row],[Cost_per_Unit]]*tbl_Sales[[#This Row],[Quantity]]</f>
        <v>360.8</v>
      </c>
      <c r="N2650" s="6">
        <f>tbl_Sales[[#This Row],[Sales]]-tbl_Sales[[#This Row],[Total_Cost]]</f>
        <v>197.52000000000004</v>
      </c>
    </row>
    <row r="2651" spans="1:14">
      <c r="A2651" t="s">
        <v>2655</v>
      </c>
      <c r="B2651" s="4">
        <v>45258</v>
      </c>
      <c r="C2651" t="s">
        <v>7992</v>
      </c>
      <c r="D2651" t="str">
        <f>VLOOKUP(Sales_Data!$C2651,tbl_Customers[],2,FALSE)</f>
        <v>Customer_913</v>
      </c>
      <c r="E2651" t="str">
        <f>VLOOKUP(tbl_Sales[[#This Row],[Customer_ID]],tbl_Customers[],5,0)</f>
        <v>West</v>
      </c>
      <c r="F2651" t="s">
        <v>8561</v>
      </c>
      <c r="G2651" t="str">
        <f>VLOOKUP(Sales_Data!$F2651,tbl_Products[],2,FALSE)</f>
        <v>Product_66</v>
      </c>
      <c r="H2651" t="str">
        <f>VLOOKUP(tbl_Sales[[#This Row],[Product_ID]],tbl_Products[],3,0)</f>
        <v>Health</v>
      </c>
      <c r="I2651">
        <v>7</v>
      </c>
      <c r="J2651" s="10">
        <f>VLOOKUP(tbl_Sales[[#This Row],[Product_ID]],tbl_Products[],4,0)</f>
        <v>1.38</v>
      </c>
      <c r="K2651" s="6">
        <v>18.57</v>
      </c>
      <c r="L2651" s="6">
        <f>tbl_Sales[[#This Row],[Price_per_Unit]]*tbl_Sales[[#This Row],[Quantity]]</f>
        <v>129.99</v>
      </c>
      <c r="M2651" s="6">
        <f>tbl_Sales[[#This Row],[Cost_per_Unit]]*tbl_Sales[[#This Row],[Quantity]]</f>
        <v>9.66</v>
      </c>
      <c r="N2651" s="6">
        <f>tbl_Sales[[#This Row],[Sales]]-tbl_Sales[[#This Row],[Total_Cost]]</f>
        <v>120.33000000000001</v>
      </c>
    </row>
    <row r="2652" spans="1:14">
      <c r="A2652" t="s">
        <v>2656</v>
      </c>
      <c r="B2652" s="4">
        <v>45058</v>
      </c>
      <c r="C2652" t="s">
        <v>8266</v>
      </c>
      <c r="D2652" t="str">
        <f>VLOOKUP(Sales_Data!$C2652,tbl_Customers[],2,FALSE)</f>
        <v>Customer_795</v>
      </c>
      <c r="E2652" t="str">
        <f>VLOOKUP(tbl_Sales[[#This Row],[Customer_ID]],tbl_Customers[],5,0)</f>
        <v>North</v>
      </c>
      <c r="F2652" t="s">
        <v>8528</v>
      </c>
      <c r="G2652" t="str">
        <f>VLOOKUP(Sales_Data!$F2652,tbl_Products[],2,FALSE)</f>
        <v>Product_25</v>
      </c>
      <c r="H2652" t="str">
        <f>VLOOKUP(tbl_Sales[[#This Row],[Product_ID]],tbl_Products[],3,0)</f>
        <v>Electronics</v>
      </c>
      <c r="I2652">
        <v>6</v>
      </c>
      <c r="J2652" s="10">
        <f>VLOOKUP(tbl_Sales[[#This Row],[Product_ID]],tbl_Products[],4,0)</f>
        <v>48.19</v>
      </c>
      <c r="K2652" s="6">
        <v>41.22</v>
      </c>
      <c r="L2652" s="6">
        <f>tbl_Sales[[#This Row],[Price_per_Unit]]*tbl_Sales[[#This Row],[Quantity]]</f>
        <v>247.32</v>
      </c>
      <c r="M2652" s="6">
        <f>tbl_Sales[[#This Row],[Cost_per_Unit]]*tbl_Sales[[#This Row],[Quantity]]</f>
        <v>289.14</v>
      </c>
      <c r="N2652" s="6">
        <f>tbl_Sales[[#This Row],[Sales]]-tbl_Sales[[#This Row],[Total_Cost]]</f>
        <v>-41.819999999999993</v>
      </c>
    </row>
    <row r="2653" spans="1:14">
      <c r="A2653" t="s">
        <v>2657</v>
      </c>
      <c r="B2653" s="4">
        <v>45022</v>
      </c>
      <c r="C2653" t="s">
        <v>7629</v>
      </c>
      <c r="D2653" t="str">
        <f>VLOOKUP(Sales_Data!$C2653,tbl_Customers[],2,FALSE)</f>
        <v>Customer_976</v>
      </c>
      <c r="E2653" t="str">
        <f>VLOOKUP(tbl_Sales[[#This Row],[Customer_ID]],tbl_Customers[],5,0)</f>
        <v>North</v>
      </c>
      <c r="F2653" t="s">
        <v>8503</v>
      </c>
      <c r="G2653" t="str">
        <f>VLOOKUP(Sales_Data!$F2653,tbl_Products[],2,FALSE)</f>
        <v>Product_19</v>
      </c>
      <c r="H2653" t="str">
        <f>VLOOKUP(tbl_Sales[[#This Row],[Product_ID]],tbl_Products[],3,0)</f>
        <v>Apparel</v>
      </c>
      <c r="I2653">
        <v>5</v>
      </c>
      <c r="J2653" s="10">
        <f>VLOOKUP(tbl_Sales[[#This Row],[Product_ID]],tbl_Products[],4,0)</f>
        <v>41.78</v>
      </c>
      <c r="K2653" s="6">
        <v>77.069999999999993</v>
      </c>
      <c r="L2653" s="6">
        <f>tbl_Sales[[#This Row],[Price_per_Unit]]*tbl_Sales[[#This Row],[Quantity]]</f>
        <v>385.34999999999997</v>
      </c>
      <c r="M2653" s="6">
        <f>tbl_Sales[[#This Row],[Cost_per_Unit]]*tbl_Sales[[#This Row],[Quantity]]</f>
        <v>208.9</v>
      </c>
      <c r="N2653" s="6">
        <f>tbl_Sales[[#This Row],[Sales]]-tbl_Sales[[#This Row],[Total_Cost]]</f>
        <v>176.44999999999996</v>
      </c>
    </row>
    <row r="2654" spans="1:14">
      <c r="A2654" t="s">
        <v>2658</v>
      </c>
      <c r="B2654" s="4">
        <v>44934</v>
      </c>
      <c r="C2654" t="s">
        <v>8267</v>
      </c>
      <c r="D2654" t="str">
        <f>VLOOKUP(Sales_Data!$C2654,tbl_Customers[],2,FALSE)</f>
        <v>Customer_550</v>
      </c>
      <c r="E2654" t="str">
        <f>VLOOKUP(tbl_Sales[[#This Row],[Customer_ID]],tbl_Customers[],5,0)</f>
        <v>South</v>
      </c>
      <c r="F2654" t="s">
        <v>8520</v>
      </c>
      <c r="G2654" t="str">
        <f>VLOOKUP(Sales_Data!$F2654,tbl_Products[],2,FALSE)</f>
        <v>Product_29</v>
      </c>
      <c r="H2654" t="str">
        <f>VLOOKUP(tbl_Sales[[#This Row],[Product_ID]],tbl_Products[],3,0)</f>
        <v>Home Goods</v>
      </c>
      <c r="I2654">
        <v>3</v>
      </c>
      <c r="J2654" s="10">
        <f>VLOOKUP(tbl_Sales[[#This Row],[Product_ID]],tbl_Products[],4,0)</f>
        <v>9.64</v>
      </c>
      <c r="K2654" s="6">
        <v>37.950000000000003</v>
      </c>
      <c r="L2654" s="6">
        <f>tbl_Sales[[#This Row],[Price_per_Unit]]*tbl_Sales[[#This Row],[Quantity]]</f>
        <v>113.85000000000001</v>
      </c>
      <c r="M2654" s="6">
        <f>tbl_Sales[[#This Row],[Cost_per_Unit]]*tbl_Sales[[#This Row],[Quantity]]</f>
        <v>28.92</v>
      </c>
      <c r="N2654" s="6">
        <f>tbl_Sales[[#This Row],[Sales]]-tbl_Sales[[#This Row],[Total_Cost]]</f>
        <v>84.93</v>
      </c>
    </row>
    <row r="2655" spans="1:14">
      <c r="A2655" t="s">
        <v>2659</v>
      </c>
      <c r="B2655" s="4">
        <v>45099</v>
      </c>
      <c r="C2655" t="s">
        <v>8250</v>
      </c>
      <c r="D2655" t="str">
        <f>VLOOKUP(Sales_Data!$C2655,tbl_Customers[],2,FALSE)</f>
        <v>Customer_1154</v>
      </c>
      <c r="E2655" t="str">
        <f>VLOOKUP(tbl_Sales[[#This Row],[Customer_ID]],tbl_Customers[],5,0)</f>
        <v>North</v>
      </c>
      <c r="F2655" t="s">
        <v>8496</v>
      </c>
      <c r="G2655" t="str">
        <f>VLOOKUP(Sales_Data!$F2655,tbl_Products[],2,FALSE)</f>
        <v>Product_3</v>
      </c>
      <c r="H2655" t="str">
        <f>VLOOKUP(tbl_Sales[[#This Row],[Product_ID]],tbl_Products[],3,0)</f>
        <v>Health</v>
      </c>
      <c r="I2655">
        <v>9</v>
      </c>
      <c r="J2655" s="10">
        <f>VLOOKUP(tbl_Sales[[#This Row],[Product_ID]],tbl_Products[],4,0)</f>
        <v>28.91</v>
      </c>
      <c r="K2655" s="6">
        <v>85.11</v>
      </c>
      <c r="L2655" s="6">
        <f>tbl_Sales[[#This Row],[Price_per_Unit]]*tbl_Sales[[#This Row],[Quantity]]</f>
        <v>765.99</v>
      </c>
      <c r="M2655" s="6">
        <f>tbl_Sales[[#This Row],[Cost_per_Unit]]*tbl_Sales[[#This Row],[Quantity]]</f>
        <v>260.19</v>
      </c>
      <c r="N2655" s="6">
        <f>tbl_Sales[[#This Row],[Sales]]-tbl_Sales[[#This Row],[Total_Cost]]</f>
        <v>505.8</v>
      </c>
    </row>
    <row r="2656" spans="1:14">
      <c r="A2656" t="s">
        <v>2660</v>
      </c>
      <c r="B2656" s="4">
        <v>45078</v>
      </c>
      <c r="C2656" t="s">
        <v>7107</v>
      </c>
      <c r="D2656" t="str">
        <f>VLOOKUP(Sales_Data!$C2656,tbl_Customers[],2,FALSE)</f>
        <v>Customer_1230</v>
      </c>
      <c r="E2656" t="str">
        <f>VLOOKUP(tbl_Sales[[#This Row],[Customer_ID]],tbl_Customers[],5,0)</f>
        <v>South</v>
      </c>
      <c r="F2656" t="s">
        <v>8550</v>
      </c>
      <c r="G2656" t="str">
        <f>VLOOKUP(Sales_Data!$F2656,tbl_Products[],2,FALSE)</f>
        <v>Product_26</v>
      </c>
      <c r="H2656" t="str">
        <f>VLOOKUP(tbl_Sales[[#This Row],[Product_ID]],tbl_Products[],3,0)</f>
        <v>Health</v>
      </c>
      <c r="I2656">
        <v>5</v>
      </c>
      <c r="J2656" s="10">
        <f>VLOOKUP(tbl_Sales[[#This Row],[Product_ID]],tbl_Products[],4,0)</f>
        <v>31.77</v>
      </c>
      <c r="K2656" s="6">
        <v>97.8</v>
      </c>
      <c r="L2656" s="6">
        <f>tbl_Sales[[#This Row],[Price_per_Unit]]*tbl_Sales[[#This Row],[Quantity]]</f>
        <v>489</v>
      </c>
      <c r="M2656" s="6">
        <f>tbl_Sales[[#This Row],[Cost_per_Unit]]*tbl_Sales[[#This Row],[Quantity]]</f>
        <v>158.85</v>
      </c>
      <c r="N2656" s="6">
        <f>tbl_Sales[[#This Row],[Sales]]-tbl_Sales[[#This Row],[Total_Cost]]</f>
        <v>330.15</v>
      </c>
    </row>
    <row r="2657" spans="1:14">
      <c r="A2657" t="s">
        <v>2661</v>
      </c>
      <c r="B2657" s="4">
        <v>45217</v>
      </c>
      <c r="C2657" t="s">
        <v>7922</v>
      </c>
      <c r="D2657" t="str">
        <f>VLOOKUP(Sales_Data!$C2657,tbl_Customers[],2,FALSE)</f>
        <v>Customer_867</v>
      </c>
      <c r="E2657" t="str">
        <f>VLOOKUP(tbl_Sales[[#This Row],[Customer_ID]],tbl_Customers[],5,0)</f>
        <v>West</v>
      </c>
      <c r="F2657" t="s">
        <v>8515</v>
      </c>
      <c r="G2657" t="str">
        <f>VLOOKUP(Sales_Data!$F2657,tbl_Products[],2,FALSE)</f>
        <v>Product_46</v>
      </c>
      <c r="H2657" t="str">
        <f>VLOOKUP(tbl_Sales[[#This Row],[Product_ID]],tbl_Products[],3,0)</f>
        <v>Health</v>
      </c>
      <c r="I2657">
        <v>7</v>
      </c>
      <c r="J2657" s="10">
        <f>VLOOKUP(tbl_Sales[[#This Row],[Product_ID]],tbl_Products[],4,0)</f>
        <v>19.34</v>
      </c>
      <c r="K2657" s="6">
        <v>23.68</v>
      </c>
      <c r="L2657" s="6">
        <f>tbl_Sales[[#This Row],[Price_per_Unit]]*tbl_Sales[[#This Row],[Quantity]]</f>
        <v>165.76</v>
      </c>
      <c r="M2657" s="6">
        <f>tbl_Sales[[#This Row],[Cost_per_Unit]]*tbl_Sales[[#This Row],[Quantity]]</f>
        <v>135.38</v>
      </c>
      <c r="N2657" s="6">
        <f>tbl_Sales[[#This Row],[Sales]]-tbl_Sales[[#This Row],[Total_Cost]]</f>
        <v>30.379999999999995</v>
      </c>
    </row>
    <row r="2658" spans="1:14">
      <c r="A2658" t="s">
        <v>2662</v>
      </c>
      <c r="B2658" s="4">
        <v>45272</v>
      </c>
      <c r="C2658" t="s">
        <v>7041</v>
      </c>
      <c r="D2658" t="str">
        <f>VLOOKUP(Sales_Data!$C2658,tbl_Customers[],2,FALSE)</f>
        <v>Customer_185</v>
      </c>
      <c r="E2658" t="str">
        <f>VLOOKUP(tbl_Sales[[#This Row],[Customer_ID]],tbl_Customers[],5,0)</f>
        <v>West</v>
      </c>
      <c r="F2658" t="s">
        <v>8500</v>
      </c>
      <c r="G2658" t="str">
        <f>VLOOKUP(Sales_Data!$F2658,tbl_Products[],2,FALSE)</f>
        <v>Product_68</v>
      </c>
      <c r="H2658" t="str">
        <f>VLOOKUP(tbl_Sales[[#This Row],[Product_ID]],tbl_Products[],3,0)</f>
        <v>Home Goods</v>
      </c>
      <c r="I2658">
        <v>8</v>
      </c>
      <c r="J2658" s="10">
        <f>VLOOKUP(tbl_Sales[[#This Row],[Product_ID]],tbl_Products[],4,0)</f>
        <v>17.45</v>
      </c>
      <c r="K2658" s="6">
        <v>54.68</v>
      </c>
      <c r="L2658" s="6">
        <f>tbl_Sales[[#This Row],[Price_per_Unit]]*tbl_Sales[[#This Row],[Quantity]]</f>
        <v>437.44</v>
      </c>
      <c r="M2658" s="6">
        <f>tbl_Sales[[#This Row],[Cost_per_Unit]]*tbl_Sales[[#This Row],[Quantity]]</f>
        <v>139.6</v>
      </c>
      <c r="N2658" s="6">
        <f>tbl_Sales[[#This Row],[Sales]]-tbl_Sales[[#This Row],[Total_Cost]]</f>
        <v>297.84000000000003</v>
      </c>
    </row>
    <row r="2659" spans="1:14">
      <c r="A2659" t="s">
        <v>2663</v>
      </c>
      <c r="B2659" s="4">
        <v>45025</v>
      </c>
      <c r="C2659" t="s">
        <v>7011</v>
      </c>
      <c r="D2659" t="str">
        <f>VLOOKUP(Sales_Data!$C2659,tbl_Customers[],2,FALSE)</f>
        <v>Customer_866</v>
      </c>
      <c r="E2659" t="str">
        <f>VLOOKUP(tbl_Sales[[#This Row],[Customer_ID]],tbl_Customers[],5,0)</f>
        <v>East</v>
      </c>
      <c r="F2659" t="s">
        <v>8542</v>
      </c>
      <c r="G2659" t="str">
        <f>VLOOKUP(Sales_Data!$F2659,tbl_Products[],2,FALSE)</f>
        <v>Product_20</v>
      </c>
      <c r="H2659" t="str">
        <f>VLOOKUP(tbl_Sales[[#This Row],[Product_ID]],tbl_Products[],3,0)</f>
        <v>Electronics</v>
      </c>
      <c r="I2659">
        <v>7</v>
      </c>
      <c r="J2659" s="10">
        <f>VLOOKUP(tbl_Sales[[#This Row],[Product_ID]],tbl_Products[],4,0)</f>
        <v>19.98</v>
      </c>
      <c r="K2659" s="6">
        <v>63.25</v>
      </c>
      <c r="L2659" s="6">
        <f>tbl_Sales[[#This Row],[Price_per_Unit]]*tbl_Sales[[#This Row],[Quantity]]</f>
        <v>442.75</v>
      </c>
      <c r="M2659" s="6">
        <f>tbl_Sales[[#This Row],[Cost_per_Unit]]*tbl_Sales[[#This Row],[Quantity]]</f>
        <v>139.86000000000001</v>
      </c>
      <c r="N2659" s="6">
        <f>tbl_Sales[[#This Row],[Sales]]-tbl_Sales[[#This Row],[Total_Cost]]</f>
        <v>302.89</v>
      </c>
    </row>
    <row r="2660" spans="1:14">
      <c r="A2660" t="s">
        <v>2664</v>
      </c>
      <c r="B2660" s="4">
        <v>45016</v>
      </c>
      <c r="C2660" t="s">
        <v>7151</v>
      </c>
      <c r="D2660" t="str">
        <f>VLOOKUP(Sales_Data!$C2660,tbl_Customers[],2,FALSE)</f>
        <v>Customer_755</v>
      </c>
      <c r="E2660" t="str">
        <f>VLOOKUP(tbl_Sales[[#This Row],[Customer_ID]],tbl_Customers[],5,0)</f>
        <v>East</v>
      </c>
      <c r="F2660" t="s">
        <v>8497</v>
      </c>
      <c r="G2660" t="str">
        <f>VLOOKUP(Sales_Data!$F2660,tbl_Products[],2,FALSE)</f>
        <v>Product_73</v>
      </c>
      <c r="H2660" t="str">
        <f>VLOOKUP(tbl_Sales[[#This Row],[Product_ID]],tbl_Products[],3,0)</f>
        <v>Apparel</v>
      </c>
      <c r="I2660">
        <v>4</v>
      </c>
      <c r="J2660" s="10">
        <f>VLOOKUP(tbl_Sales[[#This Row],[Product_ID]],tbl_Products[],4,0)</f>
        <v>1.21</v>
      </c>
      <c r="K2660" s="6">
        <v>88.97</v>
      </c>
      <c r="L2660" s="6">
        <f>tbl_Sales[[#This Row],[Price_per_Unit]]*tbl_Sales[[#This Row],[Quantity]]</f>
        <v>355.88</v>
      </c>
      <c r="M2660" s="6">
        <f>tbl_Sales[[#This Row],[Cost_per_Unit]]*tbl_Sales[[#This Row],[Quantity]]</f>
        <v>4.84</v>
      </c>
      <c r="N2660" s="6">
        <f>tbl_Sales[[#This Row],[Sales]]-tbl_Sales[[#This Row],[Total_Cost]]</f>
        <v>351.04</v>
      </c>
    </row>
    <row r="2661" spans="1:14">
      <c r="A2661" t="s">
        <v>2665</v>
      </c>
      <c r="B2661" s="4">
        <v>45239</v>
      </c>
      <c r="C2661" t="s">
        <v>7702</v>
      </c>
      <c r="D2661" t="str">
        <f>VLOOKUP(Sales_Data!$C2661,tbl_Customers[],2,FALSE)</f>
        <v>Customer_1258</v>
      </c>
      <c r="E2661" t="str">
        <f>VLOOKUP(tbl_Sales[[#This Row],[Customer_ID]],tbl_Customers[],5,0)</f>
        <v>South</v>
      </c>
      <c r="F2661" t="s">
        <v>8500</v>
      </c>
      <c r="G2661" t="str">
        <f>VLOOKUP(Sales_Data!$F2661,tbl_Products[],2,FALSE)</f>
        <v>Product_68</v>
      </c>
      <c r="H2661" t="str">
        <f>VLOOKUP(tbl_Sales[[#This Row],[Product_ID]],tbl_Products[],3,0)</f>
        <v>Home Goods</v>
      </c>
      <c r="I2661">
        <v>4</v>
      </c>
      <c r="J2661" s="10">
        <f>VLOOKUP(tbl_Sales[[#This Row],[Product_ID]],tbl_Products[],4,0)</f>
        <v>17.45</v>
      </c>
      <c r="K2661" s="6">
        <v>59.48</v>
      </c>
      <c r="L2661" s="6">
        <f>tbl_Sales[[#This Row],[Price_per_Unit]]*tbl_Sales[[#This Row],[Quantity]]</f>
        <v>237.92</v>
      </c>
      <c r="M2661" s="6">
        <f>tbl_Sales[[#This Row],[Cost_per_Unit]]*tbl_Sales[[#This Row],[Quantity]]</f>
        <v>69.8</v>
      </c>
      <c r="N2661" s="6">
        <f>tbl_Sales[[#This Row],[Sales]]-tbl_Sales[[#This Row],[Total_Cost]]</f>
        <v>168.12</v>
      </c>
    </row>
    <row r="2662" spans="1:14">
      <c r="A2662" t="s">
        <v>2666</v>
      </c>
      <c r="B2662" s="4">
        <v>45254</v>
      </c>
      <c r="C2662" t="s">
        <v>8268</v>
      </c>
      <c r="D2662" t="str">
        <f>VLOOKUP(Sales_Data!$C2662,tbl_Customers[],2,FALSE)</f>
        <v>Customer_382</v>
      </c>
      <c r="E2662" t="str">
        <f>VLOOKUP(tbl_Sales[[#This Row],[Customer_ID]],tbl_Customers[],5,0)</f>
        <v>East</v>
      </c>
      <c r="F2662" t="s">
        <v>8500</v>
      </c>
      <c r="G2662" t="str">
        <f>VLOOKUP(Sales_Data!$F2662,tbl_Products[],2,FALSE)</f>
        <v>Product_68</v>
      </c>
      <c r="H2662" t="str">
        <f>VLOOKUP(tbl_Sales[[#This Row],[Product_ID]],tbl_Products[],3,0)</f>
        <v>Home Goods</v>
      </c>
      <c r="I2662">
        <v>5</v>
      </c>
      <c r="J2662" s="10">
        <f>VLOOKUP(tbl_Sales[[#This Row],[Product_ID]],tbl_Products[],4,0)</f>
        <v>17.45</v>
      </c>
      <c r="K2662" s="6">
        <v>56.9</v>
      </c>
      <c r="L2662" s="6">
        <f>tbl_Sales[[#This Row],[Price_per_Unit]]*tbl_Sales[[#This Row],[Quantity]]</f>
        <v>284.5</v>
      </c>
      <c r="M2662" s="6">
        <f>tbl_Sales[[#This Row],[Cost_per_Unit]]*tbl_Sales[[#This Row],[Quantity]]</f>
        <v>87.25</v>
      </c>
      <c r="N2662" s="6">
        <f>tbl_Sales[[#This Row],[Sales]]-tbl_Sales[[#This Row],[Total_Cost]]</f>
        <v>197.25</v>
      </c>
    </row>
    <row r="2663" spans="1:14">
      <c r="A2663" t="s">
        <v>2667</v>
      </c>
      <c r="B2663" s="4">
        <v>45134</v>
      </c>
      <c r="C2663" t="s">
        <v>7872</v>
      </c>
      <c r="D2663" t="str">
        <f>VLOOKUP(Sales_Data!$C2663,tbl_Customers[],2,FALSE)</f>
        <v>Customer_890</v>
      </c>
      <c r="E2663" t="str">
        <f>VLOOKUP(tbl_Sales[[#This Row],[Customer_ID]],tbl_Customers[],5,0)</f>
        <v>South</v>
      </c>
      <c r="F2663" t="s">
        <v>8547</v>
      </c>
      <c r="G2663" t="str">
        <f>VLOOKUP(Sales_Data!$F2663,tbl_Products[],2,FALSE)</f>
        <v>Product_7</v>
      </c>
      <c r="H2663" t="str">
        <f>VLOOKUP(tbl_Sales[[#This Row],[Product_ID]],tbl_Products[],3,0)</f>
        <v>Apparel</v>
      </c>
      <c r="I2663">
        <v>1</v>
      </c>
      <c r="J2663" s="10">
        <f>VLOOKUP(tbl_Sales[[#This Row],[Product_ID]],tbl_Products[],4,0)</f>
        <v>48.6</v>
      </c>
      <c r="K2663" s="6">
        <v>66.31</v>
      </c>
      <c r="L2663" s="6">
        <f>tbl_Sales[[#This Row],[Price_per_Unit]]*tbl_Sales[[#This Row],[Quantity]]</f>
        <v>66.31</v>
      </c>
      <c r="M2663" s="6">
        <f>tbl_Sales[[#This Row],[Cost_per_Unit]]*tbl_Sales[[#This Row],[Quantity]]</f>
        <v>48.6</v>
      </c>
      <c r="N2663" s="6">
        <f>tbl_Sales[[#This Row],[Sales]]-tbl_Sales[[#This Row],[Total_Cost]]</f>
        <v>17.71</v>
      </c>
    </row>
    <row r="2664" spans="1:14">
      <c r="A2664" t="s">
        <v>2668</v>
      </c>
      <c r="B2664" s="4">
        <v>45145</v>
      </c>
      <c r="C2664" t="s">
        <v>7561</v>
      </c>
      <c r="D2664" t="str">
        <f>VLOOKUP(Sales_Data!$C2664,tbl_Customers[],2,FALSE)</f>
        <v>Customer_1292</v>
      </c>
      <c r="E2664" t="str">
        <f>VLOOKUP(tbl_Sales[[#This Row],[Customer_ID]],tbl_Customers[],5,0)</f>
        <v>West</v>
      </c>
      <c r="F2664" t="s">
        <v>8567</v>
      </c>
      <c r="G2664" t="str">
        <f>VLOOKUP(Sales_Data!$F2664,tbl_Products[],2,FALSE)</f>
        <v>Product_69</v>
      </c>
      <c r="H2664" t="str">
        <f>VLOOKUP(tbl_Sales[[#This Row],[Product_ID]],tbl_Products[],3,0)</f>
        <v>Home Goods</v>
      </c>
      <c r="I2664">
        <v>4</v>
      </c>
      <c r="J2664" s="10">
        <f>VLOOKUP(tbl_Sales[[#This Row],[Product_ID]],tbl_Products[],4,0)</f>
        <v>8.86</v>
      </c>
      <c r="K2664" s="6">
        <v>74.88</v>
      </c>
      <c r="L2664" s="6">
        <f>tbl_Sales[[#This Row],[Price_per_Unit]]*tbl_Sales[[#This Row],[Quantity]]</f>
        <v>299.52</v>
      </c>
      <c r="M2664" s="6">
        <f>tbl_Sales[[#This Row],[Cost_per_Unit]]*tbl_Sales[[#This Row],[Quantity]]</f>
        <v>35.44</v>
      </c>
      <c r="N2664" s="6">
        <f>tbl_Sales[[#This Row],[Sales]]-tbl_Sales[[#This Row],[Total_Cost]]</f>
        <v>264.08</v>
      </c>
    </row>
    <row r="2665" spans="1:14">
      <c r="A2665" t="s">
        <v>2669</v>
      </c>
      <c r="B2665" s="4">
        <v>45190</v>
      </c>
      <c r="C2665" t="s">
        <v>7776</v>
      </c>
      <c r="D2665" t="str">
        <f>VLOOKUP(Sales_Data!$C2665,tbl_Customers[],2,FALSE)</f>
        <v>Customer_873</v>
      </c>
      <c r="E2665" t="str">
        <f>VLOOKUP(tbl_Sales[[#This Row],[Customer_ID]],tbl_Customers[],5,0)</f>
        <v>South</v>
      </c>
      <c r="F2665" t="s">
        <v>8512</v>
      </c>
      <c r="G2665" t="str">
        <f>VLOOKUP(Sales_Data!$F2665,tbl_Products[],2,FALSE)</f>
        <v>Product_47</v>
      </c>
      <c r="H2665" t="str">
        <f>VLOOKUP(tbl_Sales[[#This Row],[Product_ID]],tbl_Products[],3,0)</f>
        <v>Home Goods</v>
      </c>
      <c r="I2665">
        <v>6</v>
      </c>
      <c r="J2665" s="10">
        <f>VLOOKUP(tbl_Sales[[#This Row],[Product_ID]],tbl_Products[],4,0)</f>
        <v>22.66</v>
      </c>
      <c r="K2665" s="6">
        <v>40.4</v>
      </c>
      <c r="L2665" s="6">
        <f>tbl_Sales[[#This Row],[Price_per_Unit]]*tbl_Sales[[#This Row],[Quantity]]</f>
        <v>242.39999999999998</v>
      </c>
      <c r="M2665" s="6">
        <f>tbl_Sales[[#This Row],[Cost_per_Unit]]*tbl_Sales[[#This Row],[Quantity]]</f>
        <v>135.96</v>
      </c>
      <c r="N2665" s="6">
        <f>tbl_Sales[[#This Row],[Sales]]-tbl_Sales[[#This Row],[Total_Cost]]</f>
        <v>106.43999999999997</v>
      </c>
    </row>
    <row r="2666" spans="1:14">
      <c r="A2666" t="s">
        <v>2670</v>
      </c>
      <c r="B2666" s="4">
        <v>45094</v>
      </c>
      <c r="C2666" t="s">
        <v>7148</v>
      </c>
      <c r="D2666" t="str">
        <f>VLOOKUP(Sales_Data!$C2666,tbl_Customers[],2,FALSE)</f>
        <v>Customer_191</v>
      </c>
      <c r="E2666" t="str">
        <f>VLOOKUP(tbl_Sales[[#This Row],[Customer_ID]],tbl_Customers[],5,0)</f>
        <v>North</v>
      </c>
      <c r="F2666" t="s">
        <v>8510</v>
      </c>
      <c r="G2666" t="str">
        <f>VLOOKUP(Sales_Data!$F2666,tbl_Products[],2,FALSE)</f>
        <v>Product_70</v>
      </c>
      <c r="H2666" t="str">
        <f>VLOOKUP(tbl_Sales[[#This Row],[Product_ID]],tbl_Products[],3,0)</f>
        <v>Apparel</v>
      </c>
      <c r="I2666">
        <v>7</v>
      </c>
      <c r="J2666" s="10">
        <f>VLOOKUP(tbl_Sales[[#This Row],[Product_ID]],tbl_Products[],4,0)</f>
        <v>26.74</v>
      </c>
      <c r="K2666" s="6">
        <v>30.69</v>
      </c>
      <c r="L2666" s="6">
        <f>tbl_Sales[[#This Row],[Price_per_Unit]]*tbl_Sales[[#This Row],[Quantity]]</f>
        <v>214.83</v>
      </c>
      <c r="M2666" s="6">
        <f>tbl_Sales[[#This Row],[Cost_per_Unit]]*tbl_Sales[[#This Row],[Quantity]]</f>
        <v>187.17999999999998</v>
      </c>
      <c r="N2666" s="6">
        <f>tbl_Sales[[#This Row],[Sales]]-tbl_Sales[[#This Row],[Total_Cost]]</f>
        <v>27.650000000000034</v>
      </c>
    </row>
    <row r="2667" spans="1:14">
      <c r="A2667" t="s">
        <v>2671</v>
      </c>
      <c r="B2667" s="4">
        <v>44971</v>
      </c>
      <c r="C2667" t="s">
        <v>7877</v>
      </c>
      <c r="D2667" t="str">
        <f>VLOOKUP(Sales_Data!$C2667,tbl_Customers[],2,FALSE)</f>
        <v>Customer_83</v>
      </c>
      <c r="E2667" t="str">
        <f>VLOOKUP(tbl_Sales[[#This Row],[Customer_ID]],tbl_Customers[],5,0)</f>
        <v>South</v>
      </c>
      <c r="F2667" t="s">
        <v>8499</v>
      </c>
      <c r="G2667" t="str">
        <f>VLOOKUP(Sales_Data!$F2667,tbl_Products[],2,FALSE)</f>
        <v>Product_30</v>
      </c>
      <c r="H2667" t="str">
        <f>VLOOKUP(tbl_Sales[[#This Row],[Product_ID]],tbl_Products[],3,0)</f>
        <v>Apparel</v>
      </c>
      <c r="I2667">
        <v>5</v>
      </c>
      <c r="J2667" s="10">
        <f>VLOOKUP(tbl_Sales[[#This Row],[Product_ID]],tbl_Products[],4,0)</f>
        <v>49.21</v>
      </c>
      <c r="K2667" s="6">
        <v>42.2</v>
      </c>
      <c r="L2667" s="6">
        <f>tbl_Sales[[#This Row],[Price_per_Unit]]*tbl_Sales[[#This Row],[Quantity]]</f>
        <v>211</v>
      </c>
      <c r="M2667" s="6">
        <f>tbl_Sales[[#This Row],[Cost_per_Unit]]*tbl_Sales[[#This Row],[Quantity]]</f>
        <v>246.05</v>
      </c>
      <c r="N2667" s="6">
        <f>tbl_Sales[[#This Row],[Sales]]-tbl_Sales[[#This Row],[Total_Cost]]</f>
        <v>-35.050000000000011</v>
      </c>
    </row>
    <row r="2668" spans="1:14">
      <c r="A2668" t="s">
        <v>2672</v>
      </c>
      <c r="B2668" s="4">
        <v>45132</v>
      </c>
      <c r="C2668" t="s">
        <v>8066</v>
      </c>
      <c r="D2668" t="str">
        <f>VLOOKUP(Sales_Data!$C2668,tbl_Customers[],2,FALSE)</f>
        <v>Customer_1052</v>
      </c>
      <c r="E2668" t="str">
        <f>VLOOKUP(tbl_Sales[[#This Row],[Customer_ID]],tbl_Customers[],5,0)</f>
        <v>West</v>
      </c>
      <c r="F2668" t="s">
        <v>8500</v>
      </c>
      <c r="G2668" t="str">
        <f>VLOOKUP(Sales_Data!$F2668,tbl_Products[],2,FALSE)</f>
        <v>Product_68</v>
      </c>
      <c r="H2668" t="str">
        <f>VLOOKUP(tbl_Sales[[#This Row],[Product_ID]],tbl_Products[],3,0)</f>
        <v>Home Goods</v>
      </c>
      <c r="I2668">
        <v>7</v>
      </c>
      <c r="J2668" s="10">
        <f>VLOOKUP(tbl_Sales[[#This Row],[Product_ID]],tbl_Products[],4,0)</f>
        <v>17.45</v>
      </c>
      <c r="K2668" s="6">
        <v>72.790000000000006</v>
      </c>
      <c r="L2668" s="6">
        <f>tbl_Sales[[#This Row],[Price_per_Unit]]*tbl_Sales[[#This Row],[Quantity]]</f>
        <v>509.53000000000003</v>
      </c>
      <c r="M2668" s="6">
        <f>tbl_Sales[[#This Row],[Cost_per_Unit]]*tbl_Sales[[#This Row],[Quantity]]</f>
        <v>122.14999999999999</v>
      </c>
      <c r="N2668" s="6">
        <f>tbl_Sales[[#This Row],[Sales]]-tbl_Sales[[#This Row],[Total_Cost]]</f>
        <v>387.38000000000005</v>
      </c>
    </row>
    <row r="2669" spans="1:14">
      <c r="A2669" t="s">
        <v>2673</v>
      </c>
      <c r="B2669" s="4">
        <v>45269</v>
      </c>
      <c r="C2669" t="s">
        <v>7226</v>
      </c>
      <c r="D2669" t="str">
        <f>VLOOKUP(Sales_Data!$C2669,tbl_Customers[],2,FALSE)</f>
        <v>Customer_700</v>
      </c>
      <c r="E2669" t="str">
        <f>VLOOKUP(tbl_Sales[[#This Row],[Customer_ID]],tbl_Customers[],5,0)</f>
        <v>South</v>
      </c>
      <c r="F2669" t="s">
        <v>8502</v>
      </c>
      <c r="G2669" t="str">
        <f>VLOOKUP(Sales_Data!$F2669,tbl_Products[],2,FALSE)</f>
        <v>Product_22</v>
      </c>
      <c r="H2669" t="str">
        <f>VLOOKUP(tbl_Sales[[#This Row],[Product_ID]],tbl_Products[],3,0)</f>
        <v>Electronics</v>
      </c>
      <c r="I2669">
        <v>6</v>
      </c>
      <c r="J2669" s="10">
        <f>VLOOKUP(tbl_Sales[[#This Row],[Product_ID]],tbl_Products[],4,0)</f>
        <v>38.15</v>
      </c>
      <c r="K2669" s="6">
        <v>65.180000000000007</v>
      </c>
      <c r="L2669" s="6">
        <f>tbl_Sales[[#This Row],[Price_per_Unit]]*tbl_Sales[[#This Row],[Quantity]]</f>
        <v>391.08000000000004</v>
      </c>
      <c r="M2669" s="6">
        <f>tbl_Sales[[#This Row],[Cost_per_Unit]]*tbl_Sales[[#This Row],[Quantity]]</f>
        <v>228.89999999999998</v>
      </c>
      <c r="N2669" s="6">
        <f>tbl_Sales[[#This Row],[Sales]]-tbl_Sales[[#This Row],[Total_Cost]]</f>
        <v>162.18000000000006</v>
      </c>
    </row>
    <row r="2670" spans="1:14">
      <c r="A2670" t="s">
        <v>2674</v>
      </c>
      <c r="B2670" s="4">
        <v>44975</v>
      </c>
      <c r="C2670" t="s">
        <v>7018</v>
      </c>
      <c r="D2670" t="str">
        <f>VLOOKUP(Sales_Data!$C2670,tbl_Customers[],2,FALSE)</f>
        <v>Customer_950</v>
      </c>
      <c r="E2670" t="str">
        <f>VLOOKUP(tbl_Sales[[#This Row],[Customer_ID]],tbl_Customers[],5,0)</f>
        <v>South</v>
      </c>
      <c r="F2670" t="s">
        <v>8562</v>
      </c>
      <c r="G2670" t="str">
        <f>VLOOKUP(Sales_Data!$F2670,tbl_Products[],2,FALSE)</f>
        <v>Product_48</v>
      </c>
      <c r="H2670" t="str">
        <f>VLOOKUP(tbl_Sales[[#This Row],[Product_ID]],tbl_Products[],3,0)</f>
        <v>Apparel</v>
      </c>
      <c r="I2670">
        <v>5</v>
      </c>
      <c r="J2670" s="10">
        <f>VLOOKUP(tbl_Sales[[#This Row],[Product_ID]],tbl_Products[],4,0)</f>
        <v>25.33</v>
      </c>
      <c r="K2670" s="6">
        <v>14.34</v>
      </c>
      <c r="L2670" s="6">
        <f>tbl_Sales[[#This Row],[Price_per_Unit]]*tbl_Sales[[#This Row],[Quantity]]</f>
        <v>71.7</v>
      </c>
      <c r="M2670" s="6">
        <f>tbl_Sales[[#This Row],[Cost_per_Unit]]*tbl_Sales[[#This Row],[Quantity]]</f>
        <v>126.64999999999999</v>
      </c>
      <c r="N2670" s="6">
        <f>tbl_Sales[[#This Row],[Sales]]-tbl_Sales[[#This Row],[Total_Cost]]</f>
        <v>-54.949999999999989</v>
      </c>
    </row>
    <row r="2671" spans="1:14">
      <c r="A2671" t="s">
        <v>2675</v>
      </c>
      <c r="B2671" s="4">
        <v>45021</v>
      </c>
      <c r="C2671" t="s">
        <v>7306</v>
      </c>
      <c r="D2671" t="str">
        <f>VLOOKUP(Sales_Data!$C2671,tbl_Customers[],2,FALSE)</f>
        <v>Customer_1386</v>
      </c>
      <c r="E2671" t="str">
        <f>VLOOKUP(tbl_Sales[[#This Row],[Customer_ID]],tbl_Customers[],5,0)</f>
        <v>West</v>
      </c>
      <c r="F2671" t="s">
        <v>8544</v>
      </c>
      <c r="G2671" t="str">
        <f>VLOOKUP(Sales_Data!$F2671,tbl_Products[],2,FALSE)</f>
        <v>Product_21</v>
      </c>
      <c r="H2671" t="str">
        <f>VLOOKUP(tbl_Sales[[#This Row],[Product_ID]],tbl_Products[],3,0)</f>
        <v>Toys</v>
      </c>
      <c r="I2671">
        <v>5</v>
      </c>
      <c r="J2671" s="10">
        <f>VLOOKUP(tbl_Sales[[#This Row],[Product_ID]],tbl_Products[],4,0)</f>
        <v>3.13</v>
      </c>
      <c r="K2671" s="6">
        <v>52.66</v>
      </c>
      <c r="L2671" s="6">
        <f>tbl_Sales[[#This Row],[Price_per_Unit]]*tbl_Sales[[#This Row],[Quantity]]</f>
        <v>263.29999999999995</v>
      </c>
      <c r="M2671" s="6">
        <f>tbl_Sales[[#This Row],[Cost_per_Unit]]*tbl_Sales[[#This Row],[Quantity]]</f>
        <v>15.649999999999999</v>
      </c>
      <c r="N2671" s="6">
        <f>tbl_Sales[[#This Row],[Sales]]-tbl_Sales[[#This Row],[Total_Cost]]</f>
        <v>247.64999999999995</v>
      </c>
    </row>
    <row r="2672" spans="1:14">
      <c r="A2672" t="s">
        <v>2676</v>
      </c>
      <c r="B2672" s="4">
        <v>44998</v>
      </c>
      <c r="C2672" t="s">
        <v>8017</v>
      </c>
      <c r="D2672" t="str">
        <f>VLOOKUP(Sales_Data!$C2672,tbl_Customers[],2,FALSE)</f>
        <v>Customer_460</v>
      </c>
      <c r="E2672" t="str">
        <f>VLOOKUP(tbl_Sales[[#This Row],[Customer_ID]],tbl_Customers[],5,0)</f>
        <v>East</v>
      </c>
      <c r="F2672" t="s">
        <v>8504</v>
      </c>
      <c r="G2672" t="str">
        <f>VLOOKUP(Sales_Data!$F2672,tbl_Products[],2,FALSE)</f>
        <v>Product_13</v>
      </c>
      <c r="H2672" t="str">
        <f>VLOOKUP(tbl_Sales[[#This Row],[Product_ID]],tbl_Products[],3,0)</f>
        <v>Toys</v>
      </c>
      <c r="I2672">
        <v>3</v>
      </c>
      <c r="J2672" s="10">
        <f>VLOOKUP(tbl_Sales[[#This Row],[Product_ID]],tbl_Products[],4,0)</f>
        <v>45.97</v>
      </c>
      <c r="K2672" s="6">
        <v>55.76</v>
      </c>
      <c r="L2672" s="6">
        <f>tbl_Sales[[#This Row],[Price_per_Unit]]*tbl_Sales[[#This Row],[Quantity]]</f>
        <v>167.28</v>
      </c>
      <c r="M2672" s="6">
        <f>tbl_Sales[[#This Row],[Cost_per_Unit]]*tbl_Sales[[#This Row],[Quantity]]</f>
        <v>137.91</v>
      </c>
      <c r="N2672" s="6">
        <f>tbl_Sales[[#This Row],[Sales]]-tbl_Sales[[#This Row],[Total_Cost]]</f>
        <v>29.370000000000005</v>
      </c>
    </row>
    <row r="2673" spans="1:14">
      <c r="A2673" t="s">
        <v>2677</v>
      </c>
      <c r="B2673" s="4">
        <v>45171</v>
      </c>
      <c r="C2673" t="s">
        <v>7680</v>
      </c>
      <c r="D2673" t="str">
        <f>VLOOKUP(Sales_Data!$C2673,tbl_Customers[],2,FALSE)</f>
        <v>Customer_1327</v>
      </c>
      <c r="E2673" t="str">
        <f>VLOOKUP(tbl_Sales[[#This Row],[Customer_ID]],tbl_Customers[],5,0)</f>
        <v>West</v>
      </c>
      <c r="F2673" t="s">
        <v>8502</v>
      </c>
      <c r="G2673" t="str">
        <f>VLOOKUP(Sales_Data!$F2673,tbl_Products[],2,FALSE)</f>
        <v>Product_22</v>
      </c>
      <c r="H2673" t="str">
        <f>VLOOKUP(tbl_Sales[[#This Row],[Product_ID]],tbl_Products[],3,0)</f>
        <v>Electronics</v>
      </c>
      <c r="I2673">
        <v>6</v>
      </c>
      <c r="J2673" s="10">
        <f>VLOOKUP(tbl_Sales[[#This Row],[Product_ID]],tbl_Products[],4,0)</f>
        <v>38.15</v>
      </c>
      <c r="K2673" s="6">
        <v>76.22</v>
      </c>
      <c r="L2673" s="6">
        <f>tbl_Sales[[#This Row],[Price_per_Unit]]*tbl_Sales[[#This Row],[Quantity]]</f>
        <v>457.32</v>
      </c>
      <c r="M2673" s="6">
        <f>tbl_Sales[[#This Row],[Cost_per_Unit]]*tbl_Sales[[#This Row],[Quantity]]</f>
        <v>228.89999999999998</v>
      </c>
      <c r="N2673" s="6">
        <f>tbl_Sales[[#This Row],[Sales]]-tbl_Sales[[#This Row],[Total_Cost]]</f>
        <v>228.42000000000002</v>
      </c>
    </row>
    <row r="2674" spans="1:14">
      <c r="A2674" t="s">
        <v>2678</v>
      </c>
      <c r="B2674" s="4">
        <v>45092</v>
      </c>
      <c r="C2674" t="s">
        <v>8269</v>
      </c>
      <c r="D2674" t="str">
        <f>VLOOKUP(Sales_Data!$C2674,tbl_Customers[],2,FALSE)</f>
        <v>Customer_1406</v>
      </c>
      <c r="E2674" t="str">
        <f>VLOOKUP(tbl_Sales[[#This Row],[Customer_ID]],tbl_Customers[],5,0)</f>
        <v>North</v>
      </c>
      <c r="F2674" t="s">
        <v>8520</v>
      </c>
      <c r="G2674" t="str">
        <f>VLOOKUP(Sales_Data!$F2674,tbl_Products[],2,FALSE)</f>
        <v>Product_29</v>
      </c>
      <c r="H2674" t="str">
        <f>VLOOKUP(tbl_Sales[[#This Row],[Product_ID]],tbl_Products[],3,0)</f>
        <v>Home Goods</v>
      </c>
      <c r="I2674">
        <v>1</v>
      </c>
      <c r="J2674" s="10">
        <f>VLOOKUP(tbl_Sales[[#This Row],[Product_ID]],tbl_Products[],4,0)</f>
        <v>9.64</v>
      </c>
      <c r="K2674" s="6">
        <v>44.49</v>
      </c>
      <c r="L2674" s="6">
        <f>tbl_Sales[[#This Row],[Price_per_Unit]]*tbl_Sales[[#This Row],[Quantity]]</f>
        <v>44.49</v>
      </c>
      <c r="M2674" s="6">
        <f>tbl_Sales[[#This Row],[Cost_per_Unit]]*tbl_Sales[[#This Row],[Quantity]]</f>
        <v>9.64</v>
      </c>
      <c r="N2674" s="6">
        <f>tbl_Sales[[#This Row],[Sales]]-tbl_Sales[[#This Row],[Total_Cost]]</f>
        <v>34.85</v>
      </c>
    </row>
    <row r="2675" spans="1:14">
      <c r="A2675" t="s">
        <v>2679</v>
      </c>
      <c r="B2675" s="4">
        <v>45054</v>
      </c>
      <c r="C2675" t="s">
        <v>7312</v>
      </c>
      <c r="D2675" t="str">
        <f>VLOOKUP(Sales_Data!$C2675,tbl_Customers[],2,FALSE)</f>
        <v>Customer_1462</v>
      </c>
      <c r="E2675" t="str">
        <f>VLOOKUP(tbl_Sales[[#This Row],[Customer_ID]],tbl_Customers[],5,0)</f>
        <v>East</v>
      </c>
      <c r="F2675" t="s">
        <v>8542</v>
      </c>
      <c r="G2675" t="str">
        <f>VLOOKUP(Sales_Data!$F2675,tbl_Products[],2,FALSE)</f>
        <v>Product_20</v>
      </c>
      <c r="H2675" t="str">
        <f>VLOOKUP(tbl_Sales[[#This Row],[Product_ID]],tbl_Products[],3,0)</f>
        <v>Electronics</v>
      </c>
      <c r="I2675">
        <v>9</v>
      </c>
      <c r="J2675" s="10">
        <f>VLOOKUP(tbl_Sales[[#This Row],[Product_ID]],tbl_Products[],4,0)</f>
        <v>19.98</v>
      </c>
      <c r="K2675" s="6">
        <v>26.1</v>
      </c>
      <c r="L2675" s="6">
        <f>tbl_Sales[[#This Row],[Price_per_Unit]]*tbl_Sales[[#This Row],[Quantity]]</f>
        <v>234.9</v>
      </c>
      <c r="M2675" s="6">
        <f>tbl_Sales[[#This Row],[Cost_per_Unit]]*tbl_Sales[[#This Row],[Quantity]]</f>
        <v>179.82</v>
      </c>
      <c r="N2675" s="6">
        <f>tbl_Sales[[#This Row],[Sales]]-tbl_Sales[[#This Row],[Total_Cost]]</f>
        <v>55.080000000000013</v>
      </c>
    </row>
    <row r="2676" spans="1:14">
      <c r="A2676" t="s">
        <v>2680</v>
      </c>
      <c r="B2676" s="4">
        <v>44930</v>
      </c>
      <c r="C2676" t="s">
        <v>8270</v>
      </c>
      <c r="D2676" t="str">
        <f>VLOOKUP(Sales_Data!$C2676,tbl_Customers[],2,FALSE)</f>
        <v>Customer_318</v>
      </c>
      <c r="E2676" t="str">
        <f>VLOOKUP(tbl_Sales[[#This Row],[Customer_ID]],tbl_Customers[],5,0)</f>
        <v>South</v>
      </c>
      <c r="F2676" t="s">
        <v>8510</v>
      </c>
      <c r="G2676" t="str">
        <f>VLOOKUP(Sales_Data!$F2676,tbl_Products[],2,FALSE)</f>
        <v>Product_70</v>
      </c>
      <c r="H2676" t="str">
        <f>VLOOKUP(tbl_Sales[[#This Row],[Product_ID]],tbl_Products[],3,0)</f>
        <v>Apparel</v>
      </c>
      <c r="I2676">
        <v>9</v>
      </c>
      <c r="J2676" s="10">
        <f>VLOOKUP(tbl_Sales[[#This Row],[Product_ID]],tbl_Products[],4,0)</f>
        <v>26.74</v>
      </c>
      <c r="K2676" s="6">
        <v>89.7</v>
      </c>
      <c r="L2676" s="6">
        <f>tbl_Sales[[#This Row],[Price_per_Unit]]*tbl_Sales[[#This Row],[Quantity]]</f>
        <v>807.30000000000007</v>
      </c>
      <c r="M2676" s="6">
        <f>tbl_Sales[[#This Row],[Cost_per_Unit]]*tbl_Sales[[#This Row],[Quantity]]</f>
        <v>240.66</v>
      </c>
      <c r="N2676" s="6">
        <f>tbl_Sales[[#This Row],[Sales]]-tbl_Sales[[#This Row],[Total_Cost]]</f>
        <v>566.6400000000001</v>
      </c>
    </row>
    <row r="2677" spans="1:14">
      <c r="A2677" t="s">
        <v>2681</v>
      </c>
      <c r="B2677" s="4">
        <v>45060</v>
      </c>
      <c r="C2677" t="s">
        <v>7881</v>
      </c>
      <c r="D2677" t="str">
        <f>VLOOKUP(Sales_Data!$C2677,tbl_Customers[],2,FALSE)</f>
        <v>Customer_1015</v>
      </c>
      <c r="E2677" t="str">
        <f>VLOOKUP(tbl_Sales[[#This Row],[Customer_ID]],tbl_Customers[],5,0)</f>
        <v>North</v>
      </c>
      <c r="F2677" t="s">
        <v>8554</v>
      </c>
      <c r="G2677" t="str">
        <f>VLOOKUP(Sales_Data!$F2677,tbl_Products[],2,FALSE)</f>
        <v>Product_55</v>
      </c>
      <c r="H2677" t="str">
        <f>VLOOKUP(tbl_Sales[[#This Row],[Product_ID]],tbl_Products[],3,0)</f>
        <v>Apparel</v>
      </c>
      <c r="I2677">
        <v>1</v>
      </c>
      <c r="J2677" s="10">
        <f>VLOOKUP(tbl_Sales[[#This Row],[Product_ID]],tbl_Products[],4,0)</f>
        <v>36.08</v>
      </c>
      <c r="K2677" s="6">
        <v>49.74</v>
      </c>
      <c r="L2677" s="6">
        <f>tbl_Sales[[#This Row],[Price_per_Unit]]*tbl_Sales[[#This Row],[Quantity]]</f>
        <v>49.74</v>
      </c>
      <c r="M2677" s="6">
        <f>tbl_Sales[[#This Row],[Cost_per_Unit]]*tbl_Sales[[#This Row],[Quantity]]</f>
        <v>36.08</v>
      </c>
      <c r="N2677" s="6">
        <f>tbl_Sales[[#This Row],[Sales]]-tbl_Sales[[#This Row],[Total_Cost]]</f>
        <v>13.660000000000004</v>
      </c>
    </row>
    <row r="2678" spans="1:14">
      <c r="A2678" t="s">
        <v>2682</v>
      </c>
      <c r="B2678" s="4">
        <v>45123</v>
      </c>
      <c r="C2678" t="s">
        <v>7163</v>
      </c>
      <c r="D2678" t="str">
        <f>VLOOKUP(Sales_Data!$C2678,tbl_Customers[],2,FALSE)</f>
        <v>Customer_1080</v>
      </c>
      <c r="E2678" t="str">
        <f>VLOOKUP(tbl_Sales[[#This Row],[Customer_ID]],tbl_Customers[],5,0)</f>
        <v>South</v>
      </c>
      <c r="F2678" t="s">
        <v>8550</v>
      </c>
      <c r="G2678" t="str">
        <f>VLOOKUP(Sales_Data!$F2678,tbl_Products[],2,FALSE)</f>
        <v>Product_26</v>
      </c>
      <c r="H2678" t="str">
        <f>VLOOKUP(tbl_Sales[[#This Row],[Product_ID]],tbl_Products[],3,0)</f>
        <v>Health</v>
      </c>
      <c r="I2678">
        <v>3</v>
      </c>
      <c r="J2678" s="10">
        <f>VLOOKUP(tbl_Sales[[#This Row],[Product_ID]],tbl_Products[],4,0)</f>
        <v>31.77</v>
      </c>
      <c r="K2678" s="6">
        <v>91.65</v>
      </c>
      <c r="L2678" s="6">
        <f>tbl_Sales[[#This Row],[Price_per_Unit]]*tbl_Sales[[#This Row],[Quantity]]</f>
        <v>274.95000000000005</v>
      </c>
      <c r="M2678" s="6">
        <f>tbl_Sales[[#This Row],[Cost_per_Unit]]*tbl_Sales[[#This Row],[Quantity]]</f>
        <v>95.31</v>
      </c>
      <c r="N2678" s="6">
        <f>tbl_Sales[[#This Row],[Sales]]-tbl_Sales[[#This Row],[Total_Cost]]</f>
        <v>179.64000000000004</v>
      </c>
    </row>
    <row r="2679" spans="1:14">
      <c r="A2679" t="s">
        <v>2683</v>
      </c>
      <c r="B2679" s="4">
        <v>45047</v>
      </c>
      <c r="C2679" t="s">
        <v>7373</v>
      </c>
      <c r="D2679" t="str">
        <f>VLOOKUP(Sales_Data!$C2679,tbl_Customers[],2,FALSE)</f>
        <v>Customer_1290</v>
      </c>
      <c r="E2679" t="str">
        <f>VLOOKUP(tbl_Sales[[#This Row],[Customer_ID]],tbl_Customers[],5,0)</f>
        <v>West</v>
      </c>
      <c r="F2679" t="s">
        <v>8531</v>
      </c>
      <c r="G2679" t="str">
        <f>VLOOKUP(Sales_Data!$F2679,tbl_Products[],2,FALSE)</f>
        <v>Product_36</v>
      </c>
      <c r="H2679" t="str">
        <f>VLOOKUP(tbl_Sales[[#This Row],[Product_ID]],tbl_Products[],3,0)</f>
        <v>Home Goods</v>
      </c>
      <c r="I2679">
        <v>1</v>
      </c>
      <c r="J2679" s="10">
        <f>VLOOKUP(tbl_Sales[[#This Row],[Product_ID]],tbl_Products[],4,0)</f>
        <v>32.54</v>
      </c>
      <c r="K2679" s="6">
        <v>47.96</v>
      </c>
      <c r="L2679" s="6">
        <f>tbl_Sales[[#This Row],[Price_per_Unit]]*tbl_Sales[[#This Row],[Quantity]]</f>
        <v>47.96</v>
      </c>
      <c r="M2679" s="6">
        <f>tbl_Sales[[#This Row],[Cost_per_Unit]]*tbl_Sales[[#This Row],[Quantity]]</f>
        <v>32.54</v>
      </c>
      <c r="N2679" s="6">
        <f>tbl_Sales[[#This Row],[Sales]]-tbl_Sales[[#This Row],[Total_Cost]]</f>
        <v>15.420000000000002</v>
      </c>
    </row>
    <row r="2680" spans="1:14">
      <c r="A2680" t="s">
        <v>2684</v>
      </c>
      <c r="B2680" s="4">
        <v>45155</v>
      </c>
      <c r="C2680" t="s">
        <v>7732</v>
      </c>
      <c r="D2680" t="str">
        <f>VLOOKUP(Sales_Data!$C2680,tbl_Customers[],2,FALSE)</f>
        <v>Customer_1326</v>
      </c>
      <c r="E2680" t="str">
        <f>VLOOKUP(tbl_Sales[[#This Row],[Customer_ID]],tbl_Customers[],5,0)</f>
        <v>South</v>
      </c>
      <c r="F2680" t="s">
        <v>8547</v>
      </c>
      <c r="G2680" t="str">
        <f>VLOOKUP(Sales_Data!$F2680,tbl_Products[],2,FALSE)</f>
        <v>Product_7</v>
      </c>
      <c r="H2680" t="str">
        <f>VLOOKUP(tbl_Sales[[#This Row],[Product_ID]],tbl_Products[],3,0)</f>
        <v>Apparel</v>
      </c>
      <c r="I2680">
        <v>2</v>
      </c>
      <c r="J2680" s="10">
        <f>VLOOKUP(tbl_Sales[[#This Row],[Product_ID]],tbl_Products[],4,0)</f>
        <v>48.6</v>
      </c>
      <c r="K2680" s="6">
        <v>6.67</v>
      </c>
      <c r="L2680" s="6">
        <f>tbl_Sales[[#This Row],[Price_per_Unit]]*tbl_Sales[[#This Row],[Quantity]]</f>
        <v>13.34</v>
      </c>
      <c r="M2680" s="6">
        <f>tbl_Sales[[#This Row],[Cost_per_Unit]]*tbl_Sales[[#This Row],[Quantity]]</f>
        <v>97.2</v>
      </c>
      <c r="N2680" s="6">
        <f>tbl_Sales[[#This Row],[Sales]]-tbl_Sales[[#This Row],[Total_Cost]]</f>
        <v>-83.86</v>
      </c>
    </row>
    <row r="2681" spans="1:14">
      <c r="A2681" t="s">
        <v>2685</v>
      </c>
      <c r="B2681" s="4">
        <v>45063</v>
      </c>
      <c r="C2681" t="s">
        <v>7165</v>
      </c>
      <c r="D2681" t="str">
        <f>VLOOKUP(Sales_Data!$C2681,tbl_Customers[],2,FALSE)</f>
        <v>Customer_1075</v>
      </c>
      <c r="E2681" t="str">
        <f>VLOOKUP(tbl_Sales[[#This Row],[Customer_ID]],tbl_Customers[],5,0)</f>
        <v>West</v>
      </c>
      <c r="F2681" t="s">
        <v>8555</v>
      </c>
      <c r="G2681" t="str">
        <f>VLOOKUP(Sales_Data!$F2681,tbl_Products[],2,FALSE)</f>
        <v>Product_52</v>
      </c>
      <c r="H2681" t="str">
        <f>VLOOKUP(tbl_Sales[[#This Row],[Product_ID]],tbl_Products[],3,0)</f>
        <v>Toys</v>
      </c>
      <c r="I2681">
        <v>9</v>
      </c>
      <c r="J2681" s="10">
        <f>VLOOKUP(tbl_Sales[[#This Row],[Product_ID]],tbl_Products[],4,0)</f>
        <v>46.58</v>
      </c>
      <c r="K2681" s="6">
        <v>65.62</v>
      </c>
      <c r="L2681" s="6">
        <f>tbl_Sales[[#This Row],[Price_per_Unit]]*tbl_Sales[[#This Row],[Quantity]]</f>
        <v>590.58000000000004</v>
      </c>
      <c r="M2681" s="6">
        <f>tbl_Sales[[#This Row],[Cost_per_Unit]]*tbl_Sales[[#This Row],[Quantity]]</f>
        <v>419.21999999999997</v>
      </c>
      <c r="N2681" s="6">
        <f>tbl_Sales[[#This Row],[Sales]]-tbl_Sales[[#This Row],[Total_Cost]]</f>
        <v>171.36000000000007</v>
      </c>
    </row>
    <row r="2682" spans="1:14">
      <c r="A2682" t="s">
        <v>2686</v>
      </c>
      <c r="B2682" s="4">
        <v>45095</v>
      </c>
      <c r="C2682" t="s">
        <v>7990</v>
      </c>
      <c r="D2682" t="str">
        <f>VLOOKUP(Sales_Data!$C2682,tbl_Customers[],2,FALSE)</f>
        <v>Customer_172</v>
      </c>
      <c r="E2682" t="str">
        <f>VLOOKUP(tbl_Sales[[#This Row],[Customer_ID]],tbl_Customers[],5,0)</f>
        <v>West</v>
      </c>
      <c r="F2682" t="s">
        <v>8498</v>
      </c>
      <c r="G2682" t="str">
        <f>VLOOKUP(Sales_Data!$F2682,tbl_Products[],2,FALSE)</f>
        <v>Product_38</v>
      </c>
      <c r="H2682" t="str">
        <f>VLOOKUP(tbl_Sales[[#This Row],[Product_ID]],tbl_Products[],3,0)</f>
        <v>Toys</v>
      </c>
      <c r="I2682">
        <v>7</v>
      </c>
      <c r="J2682" s="10">
        <f>VLOOKUP(tbl_Sales[[#This Row],[Product_ID]],tbl_Products[],4,0)</f>
        <v>35.82</v>
      </c>
      <c r="K2682" s="6">
        <v>32.869999999999997</v>
      </c>
      <c r="L2682" s="6">
        <f>tbl_Sales[[#This Row],[Price_per_Unit]]*tbl_Sales[[#This Row],[Quantity]]</f>
        <v>230.08999999999997</v>
      </c>
      <c r="M2682" s="6">
        <f>tbl_Sales[[#This Row],[Cost_per_Unit]]*tbl_Sales[[#This Row],[Quantity]]</f>
        <v>250.74</v>
      </c>
      <c r="N2682" s="6">
        <f>tbl_Sales[[#This Row],[Sales]]-tbl_Sales[[#This Row],[Total_Cost]]</f>
        <v>-20.650000000000034</v>
      </c>
    </row>
    <row r="2683" spans="1:14">
      <c r="A2683" t="s">
        <v>2687</v>
      </c>
      <c r="B2683" s="4">
        <v>45081</v>
      </c>
      <c r="C2683" t="s">
        <v>8094</v>
      </c>
      <c r="D2683" t="str">
        <f>VLOOKUP(Sales_Data!$C2683,tbl_Customers[],2,FALSE)</f>
        <v>Customer_596</v>
      </c>
      <c r="E2683" t="str">
        <f>VLOOKUP(tbl_Sales[[#This Row],[Customer_ID]],tbl_Customers[],5,0)</f>
        <v>South</v>
      </c>
      <c r="F2683" t="s">
        <v>8553</v>
      </c>
      <c r="G2683" t="str">
        <f>VLOOKUP(Sales_Data!$F2683,tbl_Products[],2,FALSE)</f>
        <v>Product_50</v>
      </c>
      <c r="H2683" t="str">
        <f>VLOOKUP(tbl_Sales[[#This Row],[Product_ID]],tbl_Products[],3,0)</f>
        <v>Apparel</v>
      </c>
      <c r="I2683">
        <v>1</v>
      </c>
      <c r="J2683" s="10">
        <f>VLOOKUP(tbl_Sales[[#This Row],[Product_ID]],tbl_Products[],4,0)</f>
        <v>42.74</v>
      </c>
      <c r="K2683" s="6">
        <v>82.33</v>
      </c>
      <c r="L2683" s="6">
        <f>tbl_Sales[[#This Row],[Price_per_Unit]]*tbl_Sales[[#This Row],[Quantity]]</f>
        <v>82.33</v>
      </c>
      <c r="M2683" s="6">
        <f>tbl_Sales[[#This Row],[Cost_per_Unit]]*tbl_Sales[[#This Row],[Quantity]]</f>
        <v>42.74</v>
      </c>
      <c r="N2683" s="6">
        <f>tbl_Sales[[#This Row],[Sales]]-tbl_Sales[[#This Row],[Total_Cost]]</f>
        <v>39.589999999999996</v>
      </c>
    </row>
    <row r="2684" spans="1:14">
      <c r="A2684" t="s">
        <v>2688</v>
      </c>
      <c r="B2684" s="4">
        <v>45225</v>
      </c>
      <c r="C2684" t="s">
        <v>8240</v>
      </c>
      <c r="D2684" t="str">
        <f>VLOOKUP(Sales_Data!$C2684,tbl_Customers[],2,FALSE)</f>
        <v>Customer_959</v>
      </c>
      <c r="E2684" t="str">
        <f>VLOOKUP(tbl_Sales[[#This Row],[Customer_ID]],tbl_Customers[],5,0)</f>
        <v>West</v>
      </c>
      <c r="F2684" t="s">
        <v>8516</v>
      </c>
      <c r="G2684" t="str">
        <f>VLOOKUP(Sales_Data!$F2684,tbl_Products[],2,FALSE)</f>
        <v>Product_67</v>
      </c>
      <c r="H2684" t="str">
        <f>VLOOKUP(tbl_Sales[[#This Row],[Product_ID]],tbl_Products[],3,0)</f>
        <v>Toys</v>
      </c>
      <c r="I2684">
        <v>7</v>
      </c>
      <c r="J2684" s="10">
        <f>VLOOKUP(tbl_Sales[[#This Row],[Product_ID]],tbl_Products[],4,0)</f>
        <v>13.68</v>
      </c>
      <c r="K2684" s="6">
        <v>40.51</v>
      </c>
      <c r="L2684" s="6">
        <f>tbl_Sales[[#This Row],[Price_per_Unit]]*tbl_Sales[[#This Row],[Quantity]]</f>
        <v>283.57</v>
      </c>
      <c r="M2684" s="6">
        <f>tbl_Sales[[#This Row],[Cost_per_Unit]]*tbl_Sales[[#This Row],[Quantity]]</f>
        <v>95.759999999999991</v>
      </c>
      <c r="N2684" s="6">
        <f>tbl_Sales[[#This Row],[Sales]]-tbl_Sales[[#This Row],[Total_Cost]]</f>
        <v>187.81</v>
      </c>
    </row>
    <row r="2685" spans="1:14">
      <c r="A2685" t="s">
        <v>2689</v>
      </c>
      <c r="B2685" s="4">
        <v>45220</v>
      </c>
      <c r="C2685" t="s">
        <v>8271</v>
      </c>
      <c r="D2685" t="str">
        <f>VLOOKUP(Sales_Data!$C2685,tbl_Customers[],2,FALSE)</f>
        <v>Customer_896</v>
      </c>
      <c r="E2685" t="str">
        <f>VLOOKUP(tbl_Sales[[#This Row],[Customer_ID]],tbl_Customers[],5,0)</f>
        <v>West</v>
      </c>
      <c r="F2685" t="s">
        <v>8535</v>
      </c>
      <c r="G2685" t="str">
        <f>VLOOKUP(Sales_Data!$F2685,tbl_Products[],2,FALSE)</f>
        <v>Product_54</v>
      </c>
      <c r="H2685" t="str">
        <f>VLOOKUP(tbl_Sales[[#This Row],[Product_ID]],tbl_Products[],3,0)</f>
        <v>Apparel</v>
      </c>
      <c r="I2685">
        <v>3</v>
      </c>
      <c r="J2685" s="10">
        <f>VLOOKUP(tbl_Sales[[#This Row],[Product_ID]],tbl_Products[],4,0)</f>
        <v>1.35</v>
      </c>
      <c r="K2685" s="6">
        <v>36.96</v>
      </c>
      <c r="L2685" s="6">
        <f>tbl_Sales[[#This Row],[Price_per_Unit]]*tbl_Sales[[#This Row],[Quantity]]</f>
        <v>110.88</v>
      </c>
      <c r="M2685" s="6">
        <f>tbl_Sales[[#This Row],[Cost_per_Unit]]*tbl_Sales[[#This Row],[Quantity]]</f>
        <v>4.0500000000000007</v>
      </c>
      <c r="N2685" s="6">
        <f>tbl_Sales[[#This Row],[Sales]]-tbl_Sales[[#This Row],[Total_Cost]]</f>
        <v>106.83</v>
      </c>
    </row>
    <row r="2686" spans="1:14">
      <c r="A2686" t="s">
        <v>2690</v>
      </c>
      <c r="B2686" s="4">
        <v>44932</v>
      </c>
      <c r="C2686" t="s">
        <v>7105</v>
      </c>
      <c r="D2686" t="str">
        <f>VLOOKUP(Sales_Data!$C2686,tbl_Customers[],2,FALSE)</f>
        <v>Customer_163</v>
      </c>
      <c r="E2686" t="str">
        <f>VLOOKUP(tbl_Sales[[#This Row],[Customer_ID]],tbl_Customers[],5,0)</f>
        <v>South</v>
      </c>
      <c r="F2686" t="s">
        <v>8493</v>
      </c>
      <c r="G2686" t="str">
        <f>VLOOKUP(Sales_Data!$F2686,tbl_Products[],2,FALSE)</f>
        <v>Product_61</v>
      </c>
      <c r="H2686" t="str">
        <f>VLOOKUP(tbl_Sales[[#This Row],[Product_ID]],tbl_Products[],3,0)</f>
        <v>Health</v>
      </c>
      <c r="I2686">
        <v>8</v>
      </c>
      <c r="J2686" s="10">
        <f>VLOOKUP(tbl_Sales[[#This Row],[Product_ID]],tbl_Products[],4,0)</f>
        <v>47.78</v>
      </c>
      <c r="K2686" s="6">
        <v>7.32</v>
      </c>
      <c r="L2686" s="6">
        <f>tbl_Sales[[#This Row],[Price_per_Unit]]*tbl_Sales[[#This Row],[Quantity]]</f>
        <v>58.56</v>
      </c>
      <c r="M2686" s="6">
        <f>tbl_Sales[[#This Row],[Cost_per_Unit]]*tbl_Sales[[#This Row],[Quantity]]</f>
        <v>382.24</v>
      </c>
      <c r="N2686" s="6">
        <f>tbl_Sales[[#This Row],[Sales]]-tbl_Sales[[#This Row],[Total_Cost]]</f>
        <v>-323.68</v>
      </c>
    </row>
    <row r="2687" spans="1:14">
      <c r="A2687" t="s">
        <v>2691</v>
      </c>
      <c r="B2687" s="4">
        <v>45060</v>
      </c>
      <c r="C2687" t="s">
        <v>8272</v>
      </c>
      <c r="D2687" t="str">
        <f>VLOOKUP(Sales_Data!$C2687,tbl_Customers[],2,FALSE)</f>
        <v>Customer_979</v>
      </c>
      <c r="E2687" t="str">
        <f>VLOOKUP(tbl_Sales[[#This Row],[Customer_ID]],tbl_Customers[],5,0)</f>
        <v>South</v>
      </c>
      <c r="F2687" t="s">
        <v>8541</v>
      </c>
      <c r="G2687" t="str">
        <f>VLOOKUP(Sales_Data!$F2687,tbl_Products[],2,FALSE)</f>
        <v>Product_60</v>
      </c>
      <c r="H2687" t="str">
        <f>VLOOKUP(tbl_Sales[[#This Row],[Product_ID]],tbl_Products[],3,0)</f>
        <v>Health</v>
      </c>
      <c r="I2687">
        <v>8</v>
      </c>
      <c r="J2687" s="10">
        <f>VLOOKUP(tbl_Sales[[#This Row],[Product_ID]],tbl_Products[],4,0)</f>
        <v>1.01</v>
      </c>
      <c r="K2687" s="6">
        <v>44.74</v>
      </c>
      <c r="L2687" s="6">
        <f>tbl_Sales[[#This Row],[Price_per_Unit]]*tbl_Sales[[#This Row],[Quantity]]</f>
        <v>357.92</v>
      </c>
      <c r="M2687" s="6">
        <f>tbl_Sales[[#This Row],[Cost_per_Unit]]*tbl_Sales[[#This Row],[Quantity]]</f>
        <v>8.08</v>
      </c>
      <c r="N2687" s="6">
        <f>tbl_Sales[[#This Row],[Sales]]-tbl_Sales[[#This Row],[Total_Cost]]</f>
        <v>349.84000000000003</v>
      </c>
    </row>
    <row r="2688" spans="1:14">
      <c r="A2688" t="s">
        <v>2692</v>
      </c>
      <c r="B2688" s="4">
        <v>45261</v>
      </c>
      <c r="C2688" t="s">
        <v>8273</v>
      </c>
      <c r="D2688" t="str">
        <f>VLOOKUP(Sales_Data!$C2688,tbl_Customers[],2,FALSE)</f>
        <v>Customer_616</v>
      </c>
      <c r="E2688" t="str">
        <f>VLOOKUP(tbl_Sales[[#This Row],[Customer_ID]],tbl_Customers[],5,0)</f>
        <v>East</v>
      </c>
      <c r="F2688" t="s">
        <v>8556</v>
      </c>
      <c r="G2688" t="str">
        <f>VLOOKUP(Sales_Data!$F2688,tbl_Products[],2,FALSE)</f>
        <v>Product_42</v>
      </c>
      <c r="H2688" t="str">
        <f>VLOOKUP(tbl_Sales[[#This Row],[Product_ID]],tbl_Products[],3,0)</f>
        <v>Electronics</v>
      </c>
      <c r="I2688">
        <v>3</v>
      </c>
      <c r="J2688" s="10">
        <f>VLOOKUP(tbl_Sales[[#This Row],[Product_ID]],tbl_Products[],4,0)</f>
        <v>28.03</v>
      </c>
      <c r="K2688" s="6">
        <v>14.49</v>
      </c>
      <c r="L2688" s="6">
        <f>tbl_Sales[[#This Row],[Price_per_Unit]]*tbl_Sales[[#This Row],[Quantity]]</f>
        <v>43.47</v>
      </c>
      <c r="M2688" s="6">
        <f>tbl_Sales[[#This Row],[Cost_per_Unit]]*tbl_Sales[[#This Row],[Quantity]]</f>
        <v>84.09</v>
      </c>
      <c r="N2688" s="6">
        <f>tbl_Sales[[#This Row],[Sales]]-tbl_Sales[[#This Row],[Total_Cost]]</f>
        <v>-40.620000000000005</v>
      </c>
    </row>
    <row r="2689" spans="1:14">
      <c r="A2689" t="s">
        <v>2693</v>
      </c>
      <c r="B2689" s="4">
        <v>45111</v>
      </c>
      <c r="C2689" t="s">
        <v>7712</v>
      </c>
      <c r="D2689" t="str">
        <f>VLOOKUP(Sales_Data!$C2689,tbl_Customers[],2,FALSE)</f>
        <v>Customer_305</v>
      </c>
      <c r="E2689" t="str">
        <f>VLOOKUP(tbl_Sales[[#This Row],[Customer_ID]],tbl_Customers[],5,0)</f>
        <v>West</v>
      </c>
      <c r="F2689" t="s">
        <v>8549</v>
      </c>
      <c r="G2689" t="str">
        <f>VLOOKUP(Sales_Data!$F2689,tbl_Products[],2,FALSE)</f>
        <v>Product_18</v>
      </c>
      <c r="H2689" t="str">
        <f>VLOOKUP(tbl_Sales[[#This Row],[Product_ID]],tbl_Products[],3,0)</f>
        <v>Health</v>
      </c>
      <c r="I2689">
        <v>7</v>
      </c>
      <c r="J2689" s="10">
        <f>VLOOKUP(tbl_Sales[[#This Row],[Product_ID]],tbl_Products[],4,0)</f>
        <v>41.18</v>
      </c>
      <c r="K2689" s="6">
        <v>57.66</v>
      </c>
      <c r="L2689" s="6">
        <f>tbl_Sales[[#This Row],[Price_per_Unit]]*tbl_Sales[[#This Row],[Quantity]]</f>
        <v>403.62</v>
      </c>
      <c r="M2689" s="6">
        <f>tbl_Sales[[#This Row],[Cost_per_Unit]]*tbl_Sales[[#This Row],[Quantity]]</f>
        <v>288.26</v>
      </c>
      <c r="N2689" s="6">
        <f>tbl_Sales[[#This Row],[Sales]]-tbl_Sales[[#This Row],[Total_Cost]]</f>
        <v>115.36000000000001</v>
      </c>
    </row>
    <row r="2690" spans="1:14">
      <c r="A2690" t="s">
        <v>2694</v>
      </c>
      <c r="B2690" s="4">
        <v>45281</v>
      </c>
      <c r="C2690" t="s">
        <v>7486</v>
      </c>
      <c r="D2690" t="str">
        <f>VLOOKUP(Sales_Data!$C2690,tbl_Customers[],2,FALSE)</f>
        <v>Customer_262</v>
      </c>
      <c r="E2690" t="str">
        <f>VLOOKUP(tbl_Sales[[#This Row],[Customer_ID]],tbl_Customers[],5,0)</f>
        <v>North</v>
      </c>
      <c r="F2690" t="s">
        <v>8505</v>
      </c>
      <c r="G2690" t="str">
        <f>VLOOKUP(Sales_Data!$F2690,tbl_Products[],2,FALSE)</f>
        <v>Product_39</v>
      </c>
      <c r="H2690" t="str">
        <f>VLOOKUP(tbl_Sales[[#This Row],[Product_ID]],tbl_Products[],3,0)</f>
        <v>Toys</v>
      </c>
      <c r="I2690">
        <v>4</v>
      </c>
      <c r="J2690" s="10">
        <f>VLOOKUP(tbl_Sales[[#This Row],[Product_ID]],tbl_Products[],4,0)</f>
        <v>32.950000000000003</v>
      </c>
      <c r="K2690" s="6">
        <v>5.77</v>
      </c>
      <c r="L2690" s="6">
        <f>tbl_Sales[[#This Row],[Price_per_Unit]]*tbl_Sales[[#This Row],[Quantity]]</f>
        <v>23.08</v>
      </c>
      <c r="M2690" s="6">
        <f>tbl_Sales[[#This Row],[Cost_per_Unit]]*tbl_Sales[[#This Row],[Quantity]]</f>
        <v>131.80000000000001</v>
      </c>
      <c r="N2690" s="6">
        <f>tbl_Sales[[#This Row],[Sales]]-tbl_Sales[[#This Row],[Total_Cost]]</f>
        <v>-108.72000000000001</v>
      </c>
    </row>
    <row r="2691" spans="1:14">
      <c r="A2691" t="s">
        <v>2695</v>
      </c>
      <c r="B2691" s="4">
        <v>45047</v>
      </c>
      <c r="C2691" t="s">
        <v>7389</v>
      </c>
      <c r="D2691" t="str">
        <f>VLOOKUP(Sales_Data!$C2691,tbl_Customers[],2,FALSE)</f>
        <v>Customer_1402</v>
      </c>
      <c r="E2691" t="str">
        <f>VLOOKUP(tbl_Sales[[#This Row],[Customer_ID]],tbl_Customers[],5,0)</f>
        <v>West</v>
      </c>
      <c r="F2691" t="s">
        <v>8548</v>
      </c>
      <c r="G2691" t="str">
        <f>VLOOKUP(Sales_Data!$F2691,tbl_Products[],2,FALSE)</f>
        <v>Product_1</v>
      </c>
      <c r="H2691" t="str">
        <f>VLOOKUP(tbl_Sales[[#This Row],[Product_ID]],tbl_Products[],3,0)</f>
        <v>Apparel</v>
      </c>
      <c r="I2691">
        <v>7</v>
      </c>
      <c r="J2691" s="10">
        <f>VLOOKUP(tbl_Sales[[#This Row],[Product_ID]],tbl_Products[],4,0)</f>
        <v>21.45</v>
      </c>
      <c r="K2691" s="6">
        <v>68.849999999999994</v>
      </c>
      <c r="L2691" s="6">
        <f>tbl_Sales[[#This Row],[Price_per_Unit]]*tbl_Sales[[#This Row],[Quantity]]</f>
        <v>481.94999999999993</v>
      </c>
      <c r="M2691" s="6">
        <f>tbl_Sales[[#This Row],[Cost_per_Unit]]*tbl_Sales[[#This Row],[Quantity]]</f>
        <v>150.15</v>
      </c>
      <c r="N2691" s="6">
        <f>tbl_Sales[[#This Row],[Sales]]-tbl_Sales[[#This Row],[Total_Cost]]</f>
        <v>331.79999999999995</v>
      </c>
    </row>
    <row r="2692" spans="1:14">
      <c r="A2692" t="s">
        <v>2696</v>
      </c>
      <c r="B2692" s="4">
        <v>44958</v>
      </c>
      <c r="C2692" t="s">
        <v>8273</v>
      </c>
      <c r="D2692" t="str">
        <f>VLOOKUP(Sales_Data!$C2692,tbl_Customers[],2,FALSE)</f>
        <v>Customer_616</v>
      </c>
      <c r="E2692" t="str">
        <f>VLOOKUP(tbl_Sales[[#This Row],[Customer_ID]],tbl_Customers[],5,0)</f>
        <v>East</v>
      </c>
      <c r="F2692" t="s">
        <v>8566</v>
      </c>
      <c r="G2692" t="str">
        <f>VLOOKUP(Sales_Data!$F2692,tbl_Products[],2,FALSE)</f>
        <v>Product_10</v>
      </c>
      <c r="H2692" t="str">
        <f>VLOOKUP(tbl_Sales[[#This Row],[Product_ID]],tbl_Products[],3,0)</f>
        <v>Apparel</v>
      </c>
      <c r="I2692">
        <v>9</v>
      </c>
      <c r="J2692" s="10">
        <f>VLOOKUP(tbl_Sales[[#This Row],[Product_ID]],tbl_Products[],4,0)</f>
        <v>14.95</v>
      </c>
      <c r="K2692" s="6">
        <v>46.08</v>
      </c>
      <c r="L2692" s="6">
        <f>tbl_Sales[[#This Row],[Price_per_Unit]]*tbl_Sales[[#This Row],[Quantity]]</f>
        <v>414.71999999999997</v>
      </c>
      <c r="M2692" s="6">
        <f>tbl_Sales[[#This Row],[Cost_per_Unit]]*tbl_Sales[[#This Row],[Quantity]]</f>
        <v>134.54999999999998</v>
      </c>
      <c r="N2692" s="6">
        <f>tbl_Sales[[#This Row],[Sales]]-tbl_Sales[[#This Row],[Total_Cost]]</f>
        <v>280.16999999999996</v>
      </c>
    </row>
    <row r="2693" spans="1:14">
      <c r="A2693" t="s">
        <v>2697</v>
      </c>
      <c r="B2693" s="4">
        <v>45268</v>
      </c>
      <c r="C2693" t="s">
        <v>8274</v>
      </c>
      <c r="D2693" t="str">
        <f>VLOOKUP(Sales_Data!$C2693,tbl_Customers[],2,FALSE)</f>
        <v>Customer_510</v>
      </c>
      <c r="E2693" t="str">
        <f>VLOOKUP(tbl_Sales[[#This Row],[Customer_ID]],tbl_Customers[],5,0)</f>
        <v>North</v>
      </c>
      <c r="F2693" t="s">
        <v>8511</v>
      </c>
      <c r="G2693" t="str">
        <f>VLOOKUP(Sales_Data!$F2693,tbl_Products[],2,FALSE)</f>
        <v>Product_33</v>
      </c>
      <c r="H2693" t="str">
        <f>VLOOKUP(tbl_Sales[[#This Row],[Product_ID]],tbl_Products[],3,0)</f>
        <v>Electronics</v>
      </c>
      <c r="I2693">
        <v>6</v>
      </c>
      <c r="J2693" s="10">
        <f>VLOOKUP(tbl_Sales[[#This Row],[Product_ID]],tbl_Products[],4,0)</f>
        <v>45.26</v>
      </c>
      <c r="K2693" s="6">
        <v>71.94</v>
      </c>
      <c r="L2693" s="6">
        <f>tbl_Sales[[#This Row],[Price_per_Unit]]*tbl_Sales[[#This Row],[Quantity]]</f>
        <v>431.64</v>
      </c>
      <c r="M2693" s="6">
        <f>tbl_Sales[[#This Row],[Cost_per_Unit]]*tbl_Sales[[#This Row],[Quantity]]</f>
        <v>271.56</v>
      </c>
      <c r="N2693" s="6">
        <f>tbl_Sales[[#This Row],[Sales]]-tbl_Sales[[#This Row],[Total_Cost]]</f>
        <v>160.07999999999998</v>
      </c>
    </row>
    <row r="2694" spans="1:14">
      <c r="A2694" t="s">
        <v>2698</v>
      </c>
      <c r="B2694" s="4">
        <v>44987</v>
      </c>
      <c r="C2694" t="s">
        <v>7556</v>
      </c>
      <c r="D2694" t="str">
        <f>VLOOKUP(Sales_Data!$C2694,tbl_Customers[],2,FALSE)</f>
        <v>Customer_1072</v>
      </c>
      <c r="E2694" t="str">
        <f>VLOOKUP(tbl_Sales[[#This Row],[Customer_ID]],tbl_Customers[],5,0)</f>
        <v>South</v>
      </c>
      <c r="F2694" t="s">
        <v>8543</v>
      </c>
      <c r="G2694" t="str">
        <f>VLOOKUP(Sales_Data!$F2694,tbl_Products[],2,FALSE)</f>
        <v>Product_72</v>
      </c>
      <c r="H2694" t="str">
        <f>VLOOKUP(tbl_Sales[[#This Row],[Product_ID]],tbl_Products[],3,0)</f>
        <v>Toys</v>
      </c>
      <c r="I2694">
        <v>6</v>
      </c>
      <c r="J2694" s="10">
        <f>VLOOKUP(tbl_Sales[[#This Row],[Product_ID]],tbl_Products[],4,0)</f>
        <v>23.2</v>
      </c>
      <c r="K2694" s="6">
        <v>29.6</v>
      </c>
      <c r="L2694" s="6">
        <f>tbl_Sales[[#This Row],[Price_per_Unit]]*tbl_Sales[[#This Row],[Quantity]]</f>
        <v>177.60000000000002</v>
      </c>
      <c r="M2694" s="6">
        <f>tbl_Sales[[#This Row],[Cost_per_Unit]]*tbl_Sales[[#This Row],[Quantity]]</f>
        <v>139.19999999999999</v>
      </c>
      <c r="N2694" s="6">
        <f>tbl_Sales[[#This Row],[Sales]]-tbl_Sales[[#This Row],[Total_Cost]]</f>
        <v>38.400000000000034</v>
      </c>
    </row>
    <row r="2695" spans="1:14">
      <c r="A2695" t="s">
        <v>2699</v>
      </c>
      <c r="B2695" s="4">
        <v>45165</v>
      </c>
      <c r="C2695" t="s">
        <v>7154</v>
      </c>
      <c r="D2695" t="str">
        <f>VLOOKUP(Sales_Data!$C2695,tbl_Customers[],2,FALSE)</f>
        <v>Customer_876</v>
      </c>
      <c r="E2695" t="str">
        <f>VLOOKUP(tbl_Sales[[#This Row],[Customer_ID]],tbl_Customers[],5,0)</f>
        <v>South</v>
      </c>
      <c r="F2695" t="s">
        <v>8536</v>
      </c>
      <c r="G2695" t="str">
        <f>VLOOKUP(Sales_Data!$F2695,tbl_Products[],2,FALSE)</f>
        <v>Product_40</v>
      </c>
      <c r="H2695" t="str">
        <f>VLOOKUP(tbl_Sales[[#This Row],[Product_ID]],tbl_Products[],3,0)</f>
        <v>Health</v>
      </c>
      <c r="I2695">
        <v>3</v>
      </c>
      <c r="J2695" s="10">
        <f>VLOOKUP(tbl_Sales[[#This Row],[Product_ID]],tbl_Products[],4,0)</f>
        <v>30.96</v>
      </c>
      <c r="K2695" s="6">
        <v>16.8</v>
      </c>
      <c r="L2695" s="6">
        <f>tbl_Sales[[#This Row],[Price_per_Unit]]*tbl_Sales[[#This Row],[Quantity]]</f>
        <v>50.400000000000006</v>
      </c>
      <c r="M2695" s="6">
        <f>tbl_Sales[[#This Row],[Cost_per_Unit]]*tbl_Sales[[#This Row],[Quantity]]</f>
        <v>92.88</v>
      </c>
      <c r="N2695" s="6">
        <f>tbl_Sales[[#This Row],[Sales]]-tbl_Sales[[#This Row],[Total_Cost]]</f>
        <v>-42.47999999999999</v>
      </c>
    </row>
    <row r="2696" spans="1:14">
      <c r="A2696" t="s">
        <v>2700</v>
      </c>
      <c r="B2696" s="4">
        <v>45084</v>
      </c>
      <c r="C2696" t="s">
        <v>7889</v>
      </c>
      <c r="D2696" t="str">
        <f>VLOOKUP(Sales_Data!$C2696,tbl_Customers[],2,FALSE)</f>
        <v>Customer_606</v>
      </c>
      <c r="E2696" t="str">
        <f>VLOOKUP(tbl_Sales[[#This Row],[Customer_ID]],tbl_Customers[],5,0)</f>
        <v>West</v>
      </c>
      <c r="F2696" t="s">
        <v>8526</v>
      </c>
      <c r="G2696" t="str">
        <f>VLOOKUP(Sales_Data!$F2696,tbl_Products[],2,FALSE)</f>
        <v>Product_27</v>
      </c>
      <c r="H2696" t="str">
        <f>VLOOKUP(tbl_Sales[[#This Row],[Product_ID]],tbl_Products[],3,0)</f>
        <v>Home Goods</v>
      </c>
      <c r="I2696">
        <v>4</v>
      </c>
      <c r="J2696" s="10">
        <f>VLOOKUP(tbl_Sales[[#This Row],[Product_ID]],tbl_Products[],4,0)</f>
        <v>35.53</v>
      </c>
      <c r="K2696" s="6">
        <v>32.840000000000003</v>
      </c>
      <c r="L2696" s="6">
        <f>tbl_Sales[[#This Row],[Price_per_Unit]]*tbl_Sales[[#This Row],[Quantity]]</f>
        <v>131.36000000000001</v>
      </c>
      <c r="M2696" s="6">
        <f>tbl_Sales[[#This Row],[Cost_per_Unit]]*tbl_Sales[[#This Row],[Quantity]]</f>
        <v>142.12</v>
      </c>
      <c r="N2696" s="6">
        <f>tbl_Sales[[#This Row],[Sales]]-tbl_Sales[[#This Row],[Total_Cost]]</f>
        <v>-10.759999999999991</v>
      </c>
    </row>
    <row r="2697" spans="1:14">
      <c r="A2697" t="s">
        <v>2701</v>
      </c>
      <c r="B2697" s="4">
        <v>45008</v>
      </c>
      <c r="C2697" t="s">
        <v>7857</v>
      </c>
      <c r="D2697" t="str">
        <f>VLOOKUP(Sales_Data!$C2697,tbl_Customers[],2,FALSE)</f>
        <v>Customer_1165</v>
      </c>
      <c r="E2697" t="str">
        <f>VLOOKUP(tbl_Sales[[#This Row],[Customer_ID]],tbl_Customers[],5,0)</f>
        <v>South</v>
      </c>
      <c r="F2697" t="s">
        <v>8545</v>
      </c>
      <c r="G2697" t="str">
        <f>VLOOKUP(Sales_Data!$F2697,tbl_Products[],2,FALSE)</f>
        <v>Product_9</v>
      </c>
      <c r="H2697" t="str">
        <f>VLOOKUP(tbl_Sales[[#This Row],[Product_ID]],tbl_Products[],3,0)</f>
        <v>Apparel</v>
      </c>
      <c r="I2697">
        <v>8</v>
      </c>
      <c r="J2697" s="10">
        <f>VLOOKUP(tbl_Sales[[#This Row],[Product_ID]],tbl_Products[],4,0)</f>
        <v>14.27</v>
      </c>
      <c r="K2697" s="6">
        <v>16.239999999999998</v>
      </c>
      <c r="L2697" s="6">
        <f>tbl_Sales[[#This Row],[Price_per_Unit]]*tbl_Sales[[#This Row],[Quantity]]</f>
        <v>129.91999999999999</v>
      </c>
      <c r="M2697" s="6">
        <f>tbl_Sales[[#This Row],[Cost_per_Unit]]*tbl_Sales[[#This Row],[Quantity]]</f>
        <v>114.16</v>
      </c>
      <c r="N2697" s="6">
        <f>tbl_Sales[[#This Row],[Sales]]-tbl_Sales[[#This Row],[Total_Cost]]</f>
        <v>15.759999999999991</v>
      </c>
    </row>
    <row r="2698" spans="1:14">
      <c r="A2698" t="s">
        <v>2702</v>
      </c>
      <c r="B2698" s="4">
        <v>45134</v>
      </c>
      <c r="C2698" t="s">
        <v>8154</v>
      </c>
      <c r="D2698" t="str">
        <f>VLOOKUP(Sales_Data!$C2698,tbl_Customers[],2,FALSE)</f>
        <v>Customer_98</v>
      </c>
      <c r="E2698" t="str">
        <f>VLOOKUP(tbl_Sales[[#This Row],[Customer_ID]],tbl_Customers[],5,0)</f>
        <v>East</v>
      </c>
      <c r="F2698" t="s">
        <v>8564</v>
      </c>
      <c r="G2698" t="str">
        <f>VLOOKUP(Sales_Data!$F2698,tbl_Products[],2,FALSE)</f>
        <v>Product_8</v>
      </c>
      <c r="H2698" t="str">
        <f>VLOOKUP(tbl_Sales[[#This Row],[Product_ID]],tbl_Products[],3,0)</f>
        <v>Electronics</v>
      </c>
      <c r="I2698">
        <v>1</v>
      </c>
      <c r="J2698" s="10">
        <f>VLOOKUP(tbl_Sales[[#This Row],[Product_ID]],tbl_Products[],4,0)</f>
        <v>22.03</v>
      </c>
      <c r="K2698" s="6">
        <v>15.91</v>
      </c>
      <c r="L2698" s="6">
        <f>tbl_Sales[[#This Row],[Price_per_Unit]]*tbl_Sales[[#This Row],[Quantity]]</f>
        <v>15.91</v>
      </c>
      <c r="M2698" s="6">
        <f>tbl_Sales[[#This Row],[Cost_per_Unit]]*tbl_Sales[[#This Row],[Quantity]]</f>
        <v>22.03</v>
      </c>
      <c r="N2698" s="6">
        <f>tbl_Sales[[#This Row],[Sales]]-tbl_Sales[[#This Row],[Total_Cost]]</f>
        <v>-6.120000000000001</v>
      </c>
    </row>
    <row r="2699" spans="1:14">
      <c r="A2699" t="s">
        <v>2703</v>
      </c>
      <c r="B2699" s="4">
        <v>45278</v>
      </c>
      <c r="C2699" t="s">
        <v>7982</v>
      </c>
      <c r="D2699" t="str">
        <f>VLOOKUP(Sales_Data!$C2699,tbl_Customers[],2,FALSE)</f>
        <v>Customer_1129</v>
      </c>
      <c r="E2699" t="str">
        <f>VLOOKUP(tbl_Sales[[#This Row],[Customer_ID]],tbl_Customers[],5,0)</f>
        <v>West</v>
      </c>
      <c r="F2699" t="s">
        <v>8519</v>
      </c>
      <c r="G2699" t="str">
        <f>VLOOKUP(Sales_Data!$F2699,tbl_Products[],2,FALSE)</f>
        <v>Product_53</v>
      </c>
      <c r="H2699" t="str">
        <f>VLOOKUP(tbl_Sales[[#This Row],[Product_ID]],tbl_Products[],3,0)</f>
        <v>Electronics</v>
      </c>
      <c r="I2699">
        <v>5</v>
      </c>
      <c r="J2699" s="10">
        <f>VLOOKUP(tbl_Sales[[#This Row],[Product_ID]],tbl_Products[],4,0)</f>
        <v>21.34</v>
      </c>
      <c r="K2699" s="6">
        <v>85.59</v>
      </c>
      <c r="L2699" s="6">
        <f>tbl_Sales[[#This Row],[Price_per_Unit]]*tbl_Sales[[#This Row],[Quantity]]</f>
        <v>427.95000000000005</v>
      </c>
      <c r="M2699" s="6">
        <f>tbl_Sales[[#This Row],[Cost_per_Unit]]*tbl_Sales[[#This Row],[Quantity]]</f>
        <v>106.7</v>
      </c>
      <c r="N2699" s="6">
        <f>tbl_Sales[[#This Row],[Sales]]-tbl_Sales[[#This Row],[Total_Cost]]</f>
        <v>321.25000000000006</v>
      </c>
    </row>
    <row r="2700" spans="1:14">
      <c r="A2700" t="s">
        <v>2704</v>
      </c>
      <c r="B2700" s="4">
        <v>45184</v>
      </c>
      <c r="C2700" t="s">
        <v>8055</v>
      </c>
      <c r="D2700" t="str">
        <f>VLOOKUP(Sales_Data!$C2700,tbl_Customers[],2,FALSE)</f>
        <v>Customer_157</v>
      </c>
      <c r="E2700" t="str">
        <f>VLOOKUP(tbl_Sales[[#This Row],[Customer_ID]],tbl_Customers[],5,0)</f>
        <v>East</v>
      </c>
      <c r="F2700" t="s">
        <v>8549</v>
      </c>
      <c r="G2700" t="str">
        <f>VLOOKUP(Sales_Data!$F2700,tbl_Products[],2,FALSE)</f>
        <v>Product_18</v>
      </c>
      <c r="H2700" t="str">
        <f>VLOOKUP(tbl_Sales[[#This Row],[Product_ID]],tbl_Products[],3,0)</f>
        <v>Health</v>
      </c>
      <c r="I2700">
        <v>4</v>
      </c>
      <c r="J2700" s="10">
        <f>VLOOKUP(tbl_Sales[[#This Row],[Product_ID]],tbl_Products[],4,0)</f>
        <v>41.18</v>
      </c>
      <c r="K2700" s="6">
        <v>80.34</v>
      </c>
      <c r="L2700" s="6">
        <f>tbl_Sales[[#This Row],[Price_per_Unit]]*tbl_Sales[[#This Row],[Quantity]]</f>
        <v>321.36</v>
      </c>
      <c r="M2700" s="6">
        <f>tbl_Sales[[#This Row],[Cost_per_Unit]]*tbl_Sales[[#This Row],[Quantity]]</f>
        <v>164.72</v>
      </c>
      <c r="N2700" s="6">
        <f>tbl_Sales[[#This Row],[Sales]]-tbl_Sales[[#This Row],[Total_Cost]]</f>
        <v>156.64000000000001</v>
      </c>
    </row>
    <row r="2701" spans="1:14">
      <c r="A2701" t="s">
        <v>2705</v>
      </c>
      <c r="B2701" s="4">
        <v>45287</v>
      </c>
      <c r="C2701" t="s">
        <v>8133</v>
      </c>
      <c r="D2701" t="str">
        <f>VLOOKUP(Sales_Data!$C2701,tbl_Customers[],2,FALSE)</f>
        <v>Customer_93</v>
      </c>
      <c r="E2701" t="str">
        <f>VLOOKUP(tbl_Sales[[#This Row],[Customer_ID]],tbl_Customers[],5,0)</f>
        <v>North</v>
      </c>
      <c r="F2701" t="s">
        <v>8503</v>
      </c>
      <c r="G2701" t="str">
        <f>VLOOKUP(Sales_Data!$F2701,tbl_Products[],2,FALSE)</f>
        <v>Product_19</v>
      </c>
      <c r="H2701" t="str">
        <f>VLOOKUP(tbl_Sales[[#This Row],[Product_ID]],tbl_Products[],3,0)</f>
        <v>Apparel</v>
      </c>
      <c r="I2701">
        <v>6</v>
      </c>
      <c r="J2701" s="10">
        <f>VLOOKUP(tbl_Sales[[#This Row],[Product_ID]],tbl_Products[],4,0)</f>
        <v>41.78</v>
      </c>
      <c r="K2701" s="6">
        <v>64.77</v>
      </c>
      <c r="L2701" s="6">
        <f>tbl_Sales[[#This Row],[Price_per_Unit]]*tbl_Sales[[#This Row],[Quantity]]</f>
        <v>388.62</v>
      </c>
      <c r="M2701" s="6">
        <f>tbl_Sales[[#This Row],[Cost_per_Unit]]*tbl_Sales[[#This Row],[Quantity]]</f>
        <v>250.68</v>
      </c>
      <c r="N2701" s="6">
        <f>tbl_Sales[[#This Row],[Sales]]-tbl_Sales[[#This Row],[Total_Cost]]</f>
        <v>137.94</v>
      </c>
    </row>
    <row r="2702" spans="1:14">
      <c r="A2702" t="s">
        <v>2706</v>
      </c>
      <c r="B2702" s="4">
        <v>45086</v>
      </c>
      <c r="C2702" t="s">
        <v>8066</v>
      </c>
      <c r="D2702" t="str">
        <f>VLOOKUP(Sales_Data!$C2702,tbl_Customers[],2,FALSE)</f>
        <v>Customer_1052</v>
      </c>
      <c r="E2702" t="str">
        <f>VLOOKUP(tbl_Sales[[#This Row],[Customer_ID]],tbl_Customers[],5,0)</f>
        <v>West</v>
      </c>
      <c r="F2702" t="s">
        <v>8517</v>
      </c>
      <c r="G2702" t="str">
        <f>VLOOKUP(Sales_Data!$F2702,tbl_Products[],2,FALSE)</f>
        <v>Product_62</v>
      </c>
      <c r="H2702" t="str">
        <f>VLOOKUP(tbl_Sales[[#This Row],[Product_ID]],tbl_Products[],3,0)</f>
        <v>Health</v>
      </c>
      <c r="I2702">
        <v>6</v>
      </c>
      <c r="J2702" s="10">
        <f>VLOOKUP(tbl_Sales[[#This Row],[Product_ID]],tbl_Products[],4,0)</f>
        <v>24.52</v>
      </c>
      <c r="K2702" s="6">
        <v>59.09</v>
      </c>
      <c r="L2702" s="6">
        <f>tbl_Sales[[#This Row],[Price_per_Unit]]*tbl_Sales[[#This Row],[Quantity]]</f>
        <v>354.54</v>
      </c>
      <c r="M2702" s="6">
        <f>tbl_Sales[[#This Row],[Cost_per_Unit]]*tbl_Sales[[#This Row],[Quantity]]</f>
        <v>147.12</v>
      </c>
      <c r="N2702" s="6">
        <f>tbl_Sales[[#This Row],[Sales]]-tbl_Sales[[#This Row],[Total_Cost]]</f>
        <v>207.42000000000002</v>
      </c>
    </row>
    <row r="2703" spans="1:14">
      <c r="A2703" t="s">
        <v>2707</v>
      </c>
      <c r="B2703" s="4">
        <v>45280</v>
      </c>
      <c r="C2703" t="s">
        <v>8064</v>
      </c>
      <c r="D2703" t="str">
        <f>VLOOKUP(Sales_Data!$C2703,tbl_Customers[],2,FALSE)</f>
        <v>Customer_221</v>
      </c>
      <c r="E2703" t="str">
        <f>VLOOKUP(tbl_Sales[[#This Row],[Customer_ID]],tbl_Customers[],5,0)</f>
        <v>North</v>
      </c>
      <c r="F2703" t="s">
        <v>8544</v>
      </c>
      <c r="G2703" t="str">
        <f>VLOOKUP(Sales_Data!$F2703,tbl_Products[],2,FALSE)</f>
        <v>Product_21</v>
      </c>
      <c r="H2703" t="str">
        <f>VLOOKUP(tbl_Sales[[#This Row],[Product_ID]],tbl_Products[],3,0)</f>
        <v>Toys</v>
      </c>
      <c r="I2703">
        <v>2</v>
      </c>
      <c r="J2703" s="10">
        <f>VLOOKUP(tbl_Sales[[#This Row],[Product_ID]],tbl_Products[],4,0)</f>
        <v>3.13</v>
      </c>
      <c r="K2703" s="6">
        <v>34.9</v>
      </c>
      <c r="L2703" s="6">
        <f>tbl_Sales[[#This Row],[Price_per_Unit]]*tbl_Sales[[#This Row],[Quantity]]</f>
        <v>69.8</v>
      </c>
      <c r="M2703" s="6">
        <f>tbl_Sales[[#This Row],[Cost_per_Unit]]*tbl_Sales[[#This Row],[Quantity]]</f>
        <v>6.26</v>
      </c>
      <c r="N2703" s="6">
        <f>tbl_Sales[[#This Row],[Sales]]-tbl_Sales[[#This Row],[Total_Cost]]</f>
        <v>63.54</v>
      </c>
    </row>
    <row r="2704" spans="1:14">
      <c r="A2704" t="s">
        <v>2708</v>
      </c>
      <c r="B2704" s="4">
        <v>44987</v>
      </c>
      <c r="C2704" t="s">
        <v>7484</v>
      </c>
      <c r="D2704" t="str">
        <f>VLOOKUP(Sales_Data!$C2704,tbl_Customers[],2,FALSE)</f>
        <v>Customer_1046</v>
      </c>
      <c r="E2704" t="str">
        <f>VLOOKUP(tbl_Sales[[#This Row],[Customer_ID]],tbl_Customers[],5,0)</f>
        <v>West</v>
      </c>
      <c r="F2704" t="s">
        <v>8523</v>
      </c>
      <c r="G2704" t="str">
        <f>VLOOKUP(Sales_Data!$F2704,tbl_Products[],2,FALSE)</f>
        <v>Product_32</v>
      </c>
      <c r="H2704" t="str">
        <f>VLOOKUP(tbl_Sales[[#This Row],[Product_ID]],tbl_Products[],3,0)</f>
        <v>Home Goods</v>
      </c>
      <c r="I2704">
        <v>3</v>
      </c>
      <c r="J2704" s="10">
        <f>VLOOKUP(tbl_Sales[[#This Row],[Product_ID]],tbl_Products[],4,0)</f>
        <v>24.03</v>
      </c>
      <c r="K2704" s="6">
        <v>8.1199999999999992</v>
      </c>
      <c r="L2704" s="6">
        <f>tbl_Sales[[#This Row],[Price_per_Unit]]*tbl_Sales[[#This Row],[Quantity]]</f>
        <v>24.36</v>
      </c>
      <c r="M2704" s="6">
        <f>tbl_Sales[[#This Row],[Cost_per_Unit]]*tbl_Sales[[#This Row],[Quantity]]</f>
        <v>72.09</v>
      </c>
      <c r="N2704" s="6">
        <f>tbl_Sales[[#This Row],[Sales]]-tbl_Sales[[#This Row],[Total_Cost]]</f>
        <v>-47.730000000000004</v>
      </c>
    </row>
    <row r="2705" spans="1:14">
      <c r="A2705" t="s">
        <v>2709</v>
      </c>
      <c r="B2705" s="4">
        <v>45254</v>
      </c>
      <c r="C2705" t="s">
        <v>8062</v>
      </c>
      <c r="D2705" t="str">
        <f>VLOOKUP(Sales_Data!$C2705,tbl_Customers[],2,FALSE)</f>
        <v>Customer_871</v>
      </c>
      <c r="E2705" t="str">
        <f>VLOOKUP(tbl_Sales[[#This Row],[Customer_ID]],tbl_Customers[],5,0)</f>
        <v>North</v>
      </c>
      <c r="F2705" t="s">
        <v>8534</v>
      </c>
      <c r="G2705" t="str">
        <f>VLOOKUP(Sales_Data!$F2705,tbl_Products[],2,FALSE)</f>
        <v>Product_51</v>
      </c>
      <c r="H2705" t="str">
        <f>VLOOKUP(tbl_Sales[[#This Row],[Product_ID]],tbl_Products[],3,0)</f>
        <v>Electronics</v>
      </c>
      <c r="I2705">
        <v>3</v>
      </c>
      <c r="J2705" s="10">
        <f>VLOOKUP(tbl_Sales[[#This Row],[Product_ID]],tbl_Products[],4,0)</f>
        <v>45.1</v>
      </c>
      <c r="K2705" s="6">
        <v>65.8</v>
      </c>
      <c r="L2705" s="6">
        <f>tbl_Sales[[#This Row],[Price_per_Unit]]*tbl_Sales[[#This Row],[Quantity]]</f>
        <v>197.39999999999998</v>
      </c>
      <c r="M2705" s="6">
        <f>tbl_Sales[[#This Row],[Cost_per_Unit]]*tbl_Sales[[#This Row],[Quantity]]</f>
        <v>135.30000000000001</v>
      </c>
      <c r="N2705" s="6">
        <f>tbl_Sales[[#This Row],[Sales]]-tbl_Sales[[#This Row],[Total_Cost]]</f>
        <v>62.099999999999966</v>
      </c>
    </row>
    <row r="2706" spans="1:14">
      <c r="A2706" t="s">
        <v>2710</v>
      </c>
      <c r="B2706" s="4">
        <v>45078</v>
      </c>
      <c r="C2706" t="s">
        <v>7618</v>
      </c>
      <c r="D2706" t="str">
        <f>VLOOKUP(Sales_Data!$C2706,tbl_Customers[],2,FALSE)</f>
        <v>Customer_846</v>
      </c>
      <c r="E2706" t="str">
        <f>VLOOKUP(tbl_Sales[[#This Row],[Customer_ID]],tbl_Customers[],5,0)</f>
        <v>North</v>
      </c>
      <c r="F2706" t="s">
        <v>8544</v>
      </c>
      <c r="G2706" t="str">
        <f>VLOOKUP(Sales_Data!$F2706,tbl_Products[],2,FALSE)</f>
        <v>Product_21</v>
      </c>
      <c r="H2706" t="str">
        <f>VLOOKUP(tbl_Sales[[#This Row],[Product_ID]],tbl_Products[],3,0)</f>
        <v>Toys</v>
      </c>
      <c r="I2706">
        <v>2</v>
      </c>
      <c r="J2706" s="10">
        <f>VLOOKUP(tbl_Sales[[#This Row],[Product_ID]],tbl_Products[],4,0)</f>
        <v>3.13</v>
      </c>
      <c r="K2706" s="6">
        <v>55.67</v>
      </c>
      <c r="L2706" s="6">
        <f>tbl_Sales[[#This Row],[Price_per_Unit]]*tbl_Sales[[#This Row],[Quantity]]</f>
        <v>111.34</v>
      </c>
      <c r="M2706" s="6">
        <f>tbl_Sales[[#This Row],[Cost_per_Unit]]*tbl_Sales[[#This Row],[Quantity]]</f>
        <v>6.26</v>
      </c>
      <c r="N2706" s="6">
        <f>tbl_Sales[[#This Row],[Sales]]-tbl_Sales[[#This Row],[Total_Cost]]</f>
        <v>105.08</v>
      </c>
    </row>
    <row r="2707" spans="1:14">
      <c r="A2707" t="s">
        <v>2711</v>
      </c>
      <c r="B2707" s="4">
        <v>45115</v>
      </c>
      <c r="C2707" t="s">
        <v>8041</v>
      </c>
      <c r="D2707" t="str">
        <f>VLOOKUP(Sales_Data!$C2707,tbl_Customers[],2,FALSE)</f>
        <v>Customer_194</v>
      </c>
      <c r="E2707" t="str">
        <f>VLOOKUP(tbl_Sales[[#This Row],[Customer_ID]],tbl_Customers[],5,0)</f>
        <v>West</v>
      </c>
      <c r="F2707" t="s">
        <v>8535</v>
      </c>
      <c r="G2707" t="str">
        <f>VLOOKUP(Sales_Data!$F2707,tbl_Products[],2,FALSE)</f>
        <v>Product_54</v>
      </c>
      <c r="H2707" t="str">
        <f>VLOOKUP(tbl_Sales[[#This Row],[Product_ID]],tbl_Products[],3,0)</f>
        <v>Apparel</v>
      </c>
      <c r="I2707">
        <v>4</v>
      </c>
      <c r="J2707" s="10">
        <f>VLOOKUP(tbl_Sales[[#This Row],[Product_ID]],tbl_Products[],4,0)</f>
        <v>1.35</v>
      </c>
      <c r="K2707" s="6">
        <v>16.59</v>
      </c>
      <c r="L2707" s="6">
        <f>tbl_Sales[[#This Row],[Price_per_Unit]]*tbl_Sales[[#This Row],[Quantity]]</f>
        <v>66.36</v>
      </c>
      <c r="M2707" s="6">
        <f>tbl_Sales[[#This Row],[Cost_per_Unit]]*tbl_Sales[[#This Row],[Quantity]]</f>
        <v>5.4</v>
      </c>
      <c r="N2707" s="6">
        <f>tbl_Sales[[#This Row],[Sales]]-tbl_Sales[[#This Row],[Total_Cost]]</f>
        <v>60.96</v>
      </c>
    </row>
    <row r="2708" spans="1:14">
      <c r="A2708" t="s">
        <v>2712</v>
      </c>
      <c r="B2708" s="4">
        <v>45241</v>
      </c>
      <c r="C2708" t="s">
        <v>8275</v>
      </c>
      <c r="D2708" t="str">
        <f>VLOOKUP(Sales_Data!$C2708,tbl_Customers[],2,FALSE)</f>
        <v>Customer_952</v>
      </c>
      <c r="E2708" t="str">
        <f>VLOOKUP(tbl_Sales[[#This Row],[Customer_ID]],tbl_Customers[],5,0)</f>
        <v>South</v>
      </c>
      <c r="F2708" t="s">
        <v>8534</v>
      </c>
      <c r="G2708" t="str">
        <f>VLOOKUP(Sales_Data!$F2708,tbl_Products[],2,FALSE)</f>
        <v>Product_51</v>
      </c>
      <c r="H2708" t="str">
        <f>VLOOKUP(tbl_Sales[[#This Row],[Product_ID]],tbl_Products[],3,0)</f>
        <v>Electronics</v>
      </c>
      <c r="I2708">
        <v>6</v>
      </c>
      <c r="J2708" s="10">
        <f>VLOOKUP(tbl_Sales[[#This Row],[Product_ID]],tbl_Products[],4,0)</f>
        <v>45.1</v>
      </c>
      <c r="K2708" s="6">
        <v>10.9</v>
      </c>
      <c r="L2708" s="6">
        <f>tbl_Sales[[#This Row],[Price_per_Unit]]*tbl_Sales[[#This Row],[Quantity]]</f>
        <v>65.400000000000006</v>
      </c>
      <c r="M2708" s="6">
        <f>tbl_Sales[[#This Row],[Cost_per_Unit]]*tbl_Sales[[#This Row],[Quantity]]</f>
        <v>270.60000000000002</v>
      </c>
      <c r="N2708" s="6">
        <f>tbl_Sales[[#This Row],[Sales]]-tbl_Sales[[#This Row],[Total_Cost]]</f>
        <v>-205.20000000000002</v>
      </c>
    </row>
    <row r="2709" spans="1:14">
      <c r="A2709" t="s">
        <v>2713</v>
      </c>
      <c r="B2709" s="4">
        <v>45040</v>
      </c>
      <c r="C2709" t="s">
        <v>7138</v>
      </c>
      <c r="D2709" t="str">
        <f>VLOOKUP(Sales_Data!$C2709,tbl_Customers[],2,FALSE)</f>
        <v>Customer_1354</v>
      </c>
      <c r="E2709" t="str">
        <f>VLOOKUP(tbl_Sales[[#This Row],[Customer_ID]],tbl_Customers[],5,0)</f>
        <v>East</v>
      </c>
      <c r="F2709" t="s">
        <v>8528</v>
      </c>
      <c r="G2709" t="str">
        <f>VLOOKUP(Sales_Data!$F2709,tbl_Products[],2,FALSE)</f>
        <v>Product_25</v>
      </c>
      <c r="H2709" t="str">
        <f>VLOOKUP(tbl_Sales[[#This Row],[Product_ID]],tbl_Products[],3,0)</f>
        <v>Electronics</v>
      </c>
      <c r="I2709">
        <v>1</v>
      </c>
      <c r="J2709" s="10">
        <f>VLOOKUP(tbl_Sales[[#This Row],[Product_ID]],tbl_Products[],4,0)</f>
        <v>48.19</v>
      </c>
      <c r="K2709" s="6">
        <v>70.569999999999993</v>
      </c>
      <c r="L2709" s="6">
        <f>tbl_Sales[[#This Row],[Price_per_Unit]]*tbl_Sales[[#This Row],[Quantity]]</f>
        <v>70.569999999999993</v>
      </c>
      <c r="M2709" s="6">
        <f>tbl_Sales[[#This Row],[Cost_per_Unit]]*tbl_Sales[[#This Row],[Quantity]]</f>
        <v>48.19</v>
      </c>
      <c r="N2709" s="6">
        <f>tbl_Sales[[#This Row],[Sales]]-tbl_Sales[[#This Row],[Total_Cost]]</f>
        <v>22.379999999999995</v>
      </c>
    </row>
    <row r="2710" spans="1:14">
      <c r="A2710" t="s">
        <v>2714</v>
      </c>
      <c r="B2710" s="4">
        <v>45039</v>
      </c>
      <c r="C2710" t="s">
        <v>8276</v>
      </c>
      <c r="D2710" t="str">
        <f>VLOOKUP(Sales_Data!$C2710,tbl_Customers[],2,FALSE)</f>
        <v>Customer_1476</v>
      </c>
      <c r="E2710" t="str">
        <f>VLOOKUP(tbl_Sales[[#This Row],[Customer_ID]],tbl_Customers[],5,0)</f>
        <v>West</v>
      </c>
      <c r="F2710" t="s">
        <v>8523</v>
      </c>
      <c r="G2710" t="str">
        <f>VLOOKUP(Sales_Data!$F2710,tbl_Products[],2,FALSE)</f>
        <v>Product_32</v>
      </c>
      <c r="H2710" t="str">
        <f>VLOOKUP(tbl_Sales[[#This Row],[Product_ID]],tbl_Products[],3,0)</f>
        <v>Home Goods</v>
      </c>
      <c r="I2710">
        <v>4</v>
      </c>
      <c r="J2710" s="10">
        <f>VLOOKUP(tbl_Sales[[#This Row],[Product_ID]],tbl_Products[],4,0)</f>
        <v>24.03</v>
      </c>
      <c r="K2710" s="6">
        <v>51.51</v>
      </c>
      <c r="L2710" s="6">
        <f>tbl_Sales[[#This Row],[Price_per_Unit]]*tbl_Sales[[#This Row],[Quantity]]</f>
        <v>206.04</v>
      </c>
      <c r="M2710" s="6">
        <f>tbl_Sales[[#This Row],[Cost_per_Unit]]*tbl_Sales[[#This Row],[Quantity]]</f>
        <v>96.12</v>
      </c>
      <c r="N2710" s="6">
        <f>tbl_Sales[[#This Row],[Sales]]-tbl_Sales[[#This Row],[Total_Cost]]</f>
        <v>109.91999999999999</v>
      </c>
    </row>
    <row r="2711" spans="1:14">
      <c r="A2711" t="s">
        <v>2715</v>
      </c>
      <c r="B2711" s="4">
        <v>44995</v>
      </c>
      <c r="C2711" t="s">
        <v>7857</v>
      </c>
      <c r="D2711" t="str">
        <f>VLOOKUP(Sales_Data!$C2711,tbl_Customers[],2,FALSE)</f>
        <v>Customer_1165</v>
      </c>
      <c r="E2711" t="str">
        <f>VLOOKUP(tbl_Sales[[#This Row],[Customer_ID]],tbl_Customers[],5,0)</f>
        <v>South</v>
      </c>
      <c r="F2711" t="s">
        <v>8509</v>
      </c>
      <c r="G2711" t="str">
        <f>VLOOKUP(Sales_Data!$F2711,tbl_Products[],2,FALSE)</f>
        <v>Product_45</v>
      </c>
      <c r="H2711" t="str">
        <f>VLOOKUP(tbl_Sales[[#This Row],[Product_ID]],tbl_Products[],3,0)</f>
        <v>Home Goods</v>
      </c>
      <c r="I2711">
        <v>1</v>
      </c>
      <c r="J2711" s="10">
        <f>VLOOKUP(tbl_Sales[[#This Row],[Product_ID]],tbl_Products[],4,0)</f>
        <v>47.88</v>
      </c>
      <c r="K2711" s="6">
        <v>32.79</v>
      </c>
      <c r="L2711" s="6">
        <f>tbl_Sales[[#This Row],[Price_per_Unit]]*tbl_Sales[[#This Row],[Quantity]]</f>
        <v>32.79</v>
      </c>
      <c r="M2711" s="6">
        <f>tbl_Sales[[#This Row],[Cost_per_Unit]]*tbl_Sales[[#This Row],[Quantity]]</f>
        <v>47.88</v>
      </c>
      <c r="N2711" s="6">
        <f>tbl_Sales[[#This Row],[Sales]]-tbl_Sales[[#This Row],[Total_Cost]]</f>
        <v>-15.090000000000003</v>
      </c>
    </row>
    <row r="2712" spans="1:14">
      <c r="A2712" t="s">
        <v>2716</v>
      </c>
      <c r="B2712" s="4">
        <v>45171</v>
      </c>
      <c r="C2712" t="s">
        <v>7090</v>
      </c>
      <c r="D2712" t="str">
        <f>VLOOKUP(Sales_Data!$C2712,tbl_Customers[],2,FALSE)</f>
        <v>Customer_519</v>
      </c>
      <c r="E2712" t="str">
        <f>VLOOKUP(tbl_Sales[[#This Row],[Customer_ID]],tbl_Customers[],5,0)</f>
        <v>South</v>
      </c>
      <c r="F2712" t="s">
        <v>8566</v>
      </c>
      <c r="G2712" t="str">
        <f>VLOOKUP(Sales_Data!$F2712,tbl_Products[],2,FALSE)</f>
        <v>Product_10</v>
      </c>
      <c r="H2712" t="str">
        <f>VLOOKUP(tbl_Sales[[#This Row],[Product_ID]],tbl_Products[],3,0)</f>
        <v>Apparel</v>
      </c>
      <c r="I2712">
        <v>1</v>
      </c>
      <c r="J2712" s="10">
        <f>VLOOKUP(tbl_Sales[[#This Row],[Product_ID]],tbl_Products[],4,0)</f>
        <v>14.95</v>
      </c>
      <c r="K2712" s="6">
        <v>56.89</v>
      </c>
      <c r="L2712" s="6">
        <f>tbl_Sales[[#This Row],[Price_per_Unit]]*tbl_Sales[[#This Row],[Quantity]]</f>
        <v>56.89</v>
      </c>
      <c r="M2712" s="6">
        <f>tbl_Sales[[#This Row],[Cost_per_Unit]]*tbl_Sales[[#This Row],[Quantity]]</f>
        <v>14.95</v>
      </c>
      <c r="N2712" s="6">
        <f>tbl_Sales[[#This Row],[Sales]]-tbl_Sales[[#This Row],[Total_Cost]]</f>
        <v>41.94</v>
      </c>
    </row>
    <row r="2713" spans="1:14">
      <c r="A2713" t="s">
        <v>2717</v>
      </c>
      <c r="B2713" s="4">
        <v>45005</v>
      </c>
      <c r="C2713" t="s">
        <v>7531</v>
      </c>
      <c r="D2713" t="str">
        <f>VLOOKUP(Sales_Data!$C2713,tbl_Customers[],2,FALSE)</f>
        <v>Customer_728</v>
      </c>
      <c r="E2713" t="str">
        <f>VLOOKUP(tbl_Sales[[#This Row],[Customer_ID]],tbl_Customers[],5,0)</f>
        <v>East</v>
      </c>
      <c r="F2713" t="s">
        <v>8520</v>
      </c>
      <c r="G2713" t="str">
        <f>VLOOKUP(Sales_Data!$F2713,tbl_Products[],2,FALSE)</f>
        <v>Product_29</v>
      </c>
      <c r="H2713" t="str">
        <f>VLOOKUP(tbl_Sales[[#This Row],[Product_ID]],tbl_Products[],3,0)</f>
        <v>Home Goods</v>
      </c>
      <c r="I2713">
        <v>8</v>
      </c>
      <c r="J2713" s="10">
        <f>VLOOKUP(tbl_Sales[[#This Row],[Product_ID]],tbl_Products[],4,0)</f>
        <v>9.64</v>
      </c>
      <c r="K2713" s="6">
        <v>54.27</v>
      </c>
      <c r="L2713" s="6">
        <f>tbl_Sales[[#This Row],[Price_per_Unit]]*tbl_Sales[[#This Row],[Quantity]]</f>
        <v>434.16</v>
      </c>
      <c r="M2713" s="6">
        <f>tbl_Sales[[#This Row],[Cost_per_Unit]]*tbl_Sales[[#This Row],[Quantity]]</f>
        <v>77.12</v>
      </c>
      <c r="N2713" s="6">
        <f>tbl_Sales[[#This Row],[Sales]]-tbl_Sales[[#This Row],[Total_Cost]]</f>
        <v>357.04</v>
      </c>
    </row>
    <row r="2714" spans="1:14">
      <c r="A2714" t="s">
        <v>2718</v>
      </c>
      <c r="B2714" s="4">
        <v>45159</v>
      </c>
      <c r="C2714" t="s">
        <v>7219</v>
      </c>
      <c r="D2714" t="str">
        <f>VLOOKUP(Sales_Data!$C2714,tbl_Customers[],2,FALSE)</f>
        <v>Customer_522</v>
      </c>
      <c r="E2714" t="str">
        <f>VLOOKUP(tbl_Sales[[#This Row],[Customer_ID]],tbl_Customers[],5,0)</f>
        <v>East</v>
      </c>
      <c r="F2714" t="s">
        <v>8531</v>
      </c>
      <c r="G2714" t="str">
        <f>VLOOKUP(Sales_Data!$F2714,tbl_Products[],2,FALSE)</f>
        <v>Product_36</v>
      </c>
      <c r="H2714" t="str">
        <f>VLOOKUP(tbl_Sales[[#This Row],[Product_ID]],tbl_Products[],3,0)</f>
        <v>Home Goods</v>
      </c>
      <c r="I2714">
        <v>4</v>
      </c>
      <c r="J2714" s="10">
        <f>VLOOKUP(tbl_Sales[[#This Row],[Product_ID]],tbl_Products[],4,0)</f>
        <v>32.54</v>
      </c>
      <c r="K2714" s="6">
        <v>97.46</v>
      </c>
      <c r="L2714" s="6">
        <f>tbl_Sales[[#This Row],[Price_per_Unit]]*tbl_Sales[[#This Row],[Quantity]]</f>
        <v>389.84</v>
      </c>
      <c r="M2714" s="6">
        <f>tbl_Sales[[#This Row],[Cost_per_Unit]]*tbl_Sales[[#This Row],[Quantity]]</f>
        <v>130.16</v>
      </c>
      <c r="N2714" s="6">
        <f>tbl_Sales[[#This Row],[Sales]]-tbl_Sales[[#This Row],[Total_Cost]]</f>
        <v>259.67999999999995</v>
      </c>
    </row>
    <row r="2715" spans="1:14">
      <c r="A2715" t="s">
        <v>2719</v>
      </c>
      <c r="B2715" s="4">
        <v>45237</v>
      </c>
      <c r="C2715" t="s">
        <v>8251</v>
      </c>
      <c r="D2715" t="str">
        <f>VLOOKUP(Sales_Data!$C2715,tbl_Customers[],2,FALSE)</f>
        <v>Customer_1200</v>
      </c>
      <c r="E2715" t="str">
        <f>VLOOKUP(tbl_Sales[[#This Row],[Customer_ID]],tbl_Customers[],5,0)</f>
        <v>West</v>
      </c>
      <c r="F2715" t="s">
        <v>8549</v>
      </c>
      <c r="G2715" t="str">
        <f>VLOOKUP(Sales_Data!$F2715,tbl_Products[],2,FALSE)</f>
        <v>Product_18</v>
      </c>
      <c r="H2715" t="str">
        <f>VLOOKUP(tbl_Sales[[#This Row],[Product_ID]],tbl_Products[],3,0)</f>
        <v>Health</v>
      </c>
      <c r="I2715">
        <v>4</v>
      </c>
      <c r="J2715" s="10">
        <f>VLOOKUP(tbl_Sales[[#This Row],[Product_ID]],tbl_Products[],4,0)</f>
        <v>41.18</v>
      </c>
      <c r="K2715" s="6">
        <v>25.94</v>
      </c>
      <c r="L2715" s="6">
        <f>tbl_Sales[[#This Row],[Price_per_Unit]]*tbl_Sales[[#This Row],[Quantity]]</f>
        <v>103.76</v>
      </c>
      <c r="M2715" s="6">
        <f>tbl_Sales[[#This Row],[Cost_per_Unit]]*tbl_Sales[[#This Row],[Quantity]]</f>
        <v>164.72</v>
      </c>
      <c r="N2715" s="6">
        <f>tbl_Sales[[#This Row],[Sales]]-tbl_Sales[[#This Row],[Total_Cost]]</f>
        <v>-60.959999999999994</v>
      </c>
    </row>
    <row r="2716" spans="1:14">
      <c r="A2716" t="s">
        <v>2720</v>
      </c>
      <c r="B2716" s="4">
        <v>45118</v>
      </c>
      <c r="C2716" t="s">
        <v>8277</v>
      </c>
      <c r="D2716" t="str">
        <f>VLOOKUP(Sales_Data!$C2716,tbl_Customers[],2,FALSE)</f>
        <v>Customer_168</v>
      </c>
      <c r="E2716" t="str">
        <f>VLOOKUP(tbl_Sales[[#This Row],[Customer_ID]],tbl_Customers[],5,0)</f>
        <v>West</v>
      </c>
      <c r="F2716" t="s">
        <v>8555</v>
      </c>
      <c r="G2716" t="str">
        <f>VLOOKUP(Sales_Data!$F2716,tbl_Products[],2,FALSE)</f>
        <v>Product_52</v>
      </c>
      <c r="H2716" t="str">
        <f>VLOOKUP(tbl_Sales[[#This Row],[Product_ID]],tbl_Products[],3,0)</f>
        <v>Toys</v>
      </c>
      <c r="I2716">
        <v>3</v>
      </c>
      <c r="J2716" s="10">
        <f>VLOOKUP(tbl_Sales[[#This Row],[Product_ID]],tbl_Products[],4,0)</f>
        <v>46.58</v>
      </c>
      <c r="K2716" s="6">
        <v>70.25</v>
      </c>
      <c r="L2716" s="6">
        <f>tbl_Sales[[#This Row],[Price_per_Unit]]*tbl_Sales[[#This Row],[Quantity]]</f>
        <v>210.75</v>
      </c>
      <c r="M2716" s="6">
        <f>tbl_Sales[[#This Row],[Cost_per_Unit]]*tbl_Sales[[#This Row],[Quantity]]</f>
        <v>139.74</v>
      </c>
      <c r="N2716" s="6">
        <f>tbl_Sales[[#This Row],[Sales]]-tbl_Sales[[#This Row],[Total_Cost]]</f>
        <v>71.009999999999991</v>
      </c>
    </row>
    <row r="2717" spans="1:14">
      <c r="A2717" t="s">
        <v>2721</v>
      </c>
      <c r="B2717" s="4">
        <v>45139</v>
      </c>
      <c r="C2717" t="s">
        <v>7920</v>
      </c>
      <c r="D2717" t="str">
        <f>VLOOKUP(Sales_Data!$C2717,tbl_Customers[],2,FALSE)</f>
        <v>Customer_1032</v>
      </c>
      <c r="E2717" t="str">
        <f>VLOOKUP(tbl_Sales[[#This Row],[Customer_ID]],tbl_Customers[],5,0)</f>
        <v>North</v>
      </c>
      <c r="F2717" t="s">
        <v>8539</v>
      </c>
      <c r="G2717" t="str">
        <f>VLOOKUP(Sales_Data!$F2717,tbl_Products[],2,FALSE)</f>
        <v>Product_16</v>
      </c>
      <c r="H2717" t="str">
        <f>VLOOKUP(tbl_Sales[[#This Row],[Product_ID]],tbl_Products[],3,0)</f>
        <v>Home Goods</v>
      </c>
      <c r="I2717">
        <v>1</v>
      </c>
      <c r="J2717" s="10">
        <f>VLOOKUP(tbl_Sales[[#This Row],[Product_ID]],tbl_Products[],4,0)</f>
        <v>15.25</v>
      </c>
      <c r="K2717" s="6">
        <v>26.19</v>
      </c>
      <c r="L2717" s="6">
        <f>tbl_Sales[[#This Row],[Price_per_Unit]]*tbl_Sales[[#This Row],[Quantity]]</f>
        <v>26.19</v>
      </c>
      <c r="M2717" s="6">
        <f>tbl_Sales[[#This Row],[Cost_per_Unit]]*tbl_Sales[[#This Row],[Quantity]]</f>
        <v>15.25</v>
      </c>
      <c r="N2717" s="6">
        <f>tbl_Sales[[#This Row],[Sales]]-tbl_Sales[[#This Row],[Total_Cost]]</f>
        <v>10.940000000000001</v>
      </c>
    </row>
    <row r="2718" spans="1:14">
      <c r="A2718" t="s">
        <v>2722</v>
      </c>
      <c r="B2718" s="4">
        <v>45286</v>
      </c>
      <c r="C2718" t="s">
        <v>7753</v>
      </c>
      <c r="D2718" t="str">
        <f>VLOOKUP(Sales_Data!$C2718,tbl_Customers[],2,FALSE)</f>
        <v>Customer_34</v>
      </c>
      <c r="E2718" t="str">
        <f>VLOOKUP(tbl_Sales[[#This Row],[Customer_ID]],tbl_Customers[],5,0)</f>
        <v>West</v>
      </c>
      <c r="F2718" t="s">
        <v>8537</v>
      </c>
      <c r="G2718" t="str">
        <f>VLOOKUP(Sales_Data!$F2718,tbl_Products[],2,FALSE)</f>
        <v>Product_75</v>
      </c>
      <c r="H2718" t="str">
        <f>VLOOKUP(tbl_Sales[[#This Row],[Product_ID]],tbl_Products[],3,0)</f>
        <v>Electronics</v>
      </c>
      <c r="I2718">
        <v>1</v>
      </c>
      <c r="J2718" s="10">
        <f>VLOOKUP(tbl_Sales[[#This Row],[Product_ID]],tbl_Products[],4,0)</f>
        <v>2.25</v>
      </c>
      <c r="K2718" s="6">
        <v>32.020000000000003</v>
      </c>
      <c r="L2718" s="6">
        <f>tbl_Sales[[#This Row],[Price_per_Unit]]*tbl_Sales[[#This Row],[Quantity]]</f>
        <v>32.020000000000003</v>
      </c>
      <c r="M2718" s="6">
        <f>tbl_Sales[[#This Row],[Cost_per_Unit]]*tbl_Sales[[#This Row],[Quantity]]</f>
        <v>2.25</v>
      </c>
      <c r="N2718" s="6">
        <f>tbl_Sales[[#This Row],[Sales]]-tbl_Sales[[#This Row],[Total_Cost]]</f>
        <v>29.770000000000003</v>
      </c>
    </row>
    <row r="2719" spans="1:14">
      <c r="A2719" t="s">
        <v>2723</v>
      </c>
      <c r="B2719" s="4">
        <v>45208</v>
      </c>
      <c r="C2719" t="s">
        <v>7051</v>
      </c>
      <c r="D2719" t="str">
        <f>VLOOKUP(Sales_Data!$C2719,tbl_Customers[],2,FALSE)</f>
        <v>Customer_234</v>
      </c>
      <c r="E2719" t="str">
        <f>VLOOKUP(tbl_Sales[[#This Row],[Customer_ID]],tbl_Customers[],5,0)</f>
        <v>East</v>
      </c>
      <c r="F2719" t="s">
        <v>8542</v>
      </c>
      <c r="G2719" t="str">
        <f>VLOOKUP(Sales_Data!$F2719,tbl_Products[],2,FALSE)</f>
        <v>Product_20</v>
      </c>
      <c r="H2719" t="str">
        <f>VLOOKUP(tbl_Sales[[#This Row],[Product_ID]],tbl_Products[],3,0)</f>
        <v>Electronics</v>
      </c>
      <c r="I2719">
        <v>3</v>
      </c>
      <c r="J2719" s="10">
        <f>VLOOKUP(tbl_Sales[[#This Row],[Product_ID]],tbl_Products[],4,0)</f>
        <v>19.98</v>
      </c>
      <c r="K2719" s="6">
        <v>71.16</v>
      </c>
      <c r="L2719" s="6">
        <f>tbl_Sales[[#This Row],[Price_per_Unit]]*tbl_Sales[[#This Row],[Quantity]]</f>
        <v>213.48</v>
      </c>
      <c r="M2719" s="6">
        <f>tbl_Sales[[#This Row],[Cost_per_Unit]]*tbl_Sales[[#This Row],[Quantity]]</f>
        <v>59.94</v>
      </c>
      <c r="N2719" s="6">
        <f>tbl_Sales[[#This Row],[Sales]]-tbl_Sales[[#This Row],[Total_Cost]]</f>
        <v>153.54</v>
      </c>
    </row>
    <row r="2720" spans="1:14">
      <c r="A2720" t="s">
        <v>2724</v>
      </c>
      <c r="B2720" s="4">
        <v>45168</v>
      </c>
      <c r="C2720" t="s">
        <v>8137</v>
      </c>
      <c r="D2720" t="str">
        <f>VLOOKUP(Sales_Data!$C2720,tbl_Customers[],2,FALSE)</f>
        <v>Customer_1355</v>
      </c>
      <c r="E2720" t="str">
        <f>VLOOKUP(tbl_Sales[[#This Row],[Customer_ID]],tbl_Customers[],5,0)</f>
        <v>East</v>
      </c>
      <c r="F2720" t="s">
        <v>8526</v>
      </c>
      <c r="G2720" t="str">
        <f>VLOOKUP(Sales_Data!$F2720,tbl_Products[],2,FALSE)</f>
        <v>Product_27</v>
      </c>
      <c r="H2720" t="str">
        <f>VLOOKUP(tbl_Sales[[#This Row],[Product_ID]],tbl_Products[],3,0)</f>
        <v>Home Goods</v>
      </c>
      <c r="I2720">
        <v>7</v>
      </c>
      <c r="J2720" s="10">
        <f>VLOOKUP(tbl_Sales[[#This Row],[Product_ID]],tbl_Products[],4,0)</f>
        <v>35.53</v>
      </c>
      <c r="K2720" s="6">
        <v>73.12</v>
      </c>
      <c r="L2720" s="6">
        <f>tbl_Sales[[#This Row],[Price_per_Unit]]*tbl_Sales[[#This Row],[Quantity]]</f>
        <v>511.84000000000003</v>
      </c>
      <c r="M2720" s="6">
        <f>tbl_Sales[[#This Row],[Cost_per_Unit]]*tbl_Sales[[#This Row],[Quantity]]</f>
        <v>248.71</v>
      </c>
      <c r="N2720" s="6">
        <f>tbl_Sales[[#This Row],[Sales]]-tbl_Sales[[#This Row],[Total_Cost]]</f>
        <v>263.13</v>
      </c>
    </row>
    <row r="2721" spans="1:14">
      <c r="A2721" t="s">
        <v>2725</v>
      </c>
      <c r="B2721" s="4">
        <v>45202</v>
      </c>
      <c r="C2721" t="s">
        <v>7247</v>
      </c>
      <c r="D2721" t="str">
        <f>VLOOKUP(Sales_Data!$C2721,tbl_Customers[],2,FALSE)</f>
        <v>Customer_948</v>
      </c>
      <c r="E2721" t="str">
        <f>VLOOKUP(tbl_Sales[[#This Row],[Customer_ID]],tbl_Customers[],5,0)</f>
        <v>East</v>
      </c>
      <c r="F2721" t="s">
        <v>8559</v>
      </c>
      <c r="G2721" t="str">
        <f>VLOOKUP(Sales_Data!$F2721,tbl_Products[],2,FALSE)</f>
        <v>Product_57</v>
      </c>
      <c r="H2721" t="str">
        <f>VLOOKUP(tbl_Sales[[#This Row],[Product_ID]],tbl_Products[],3,0)</f>
        <v>Toys</v>
      </c>
      <c r="I2721">
        <v>2</v>
      </c>
      <c r="J2721" s="10">
        <f>VLOOKUP(tbl_Sales[[#This Row],[Product_ID]],tbl_Products[],4,0)</f>
        <v>31.85</v>
      </c>
      <c r="K2721" s="6">
        <v>25.82</v>
      </c>
      <c r="L2721" s="6">
        <f>tbl_Sales[[#This Row],[Price_per_Unit]]*tbl_Sales[[#This Row],[Quantity]]</f>
        <v>51.64</v>
      </c>
      <c r="M2721" s="6">
        <f>tbl_Sales[[#This Row],[Cost_per_Unit]]*tbl_Sales[[#This Row],[Quantity]]</f>
        <v>63.7</v>
      </c>
      <c r="N2721" s="6">
        <f>tbl_Sales[[#This Row],[Sales]]-tbl_Sales[[#This Row],[Total_Cost]]</f>
        <v>-12.060000000000002</v>
      </c>
    </row>
    <row r="2722" spans="1:14">
      <c r="A2722" t="s">
        <v>2726</v>
      </c>
      <c r="B2722" s="4">
        <v>45267</v>
      </c>
      <c r="C2722" t="s">
        <v>7803</v>
      </c>
      <c r="D2722" t="str">
        <f>VLOOKUP(Sales_Data!$C2722,tbl_Customers[],2,FALSE)</f>
        <v>Customer_368</v>
      </c>
      <c r="E2722" t="str">
        <f>VLOOKUP(tbl_Sales[[#This Row],[Customer_ID]],tbl_Customers[],5,0)</f>
        <v>West</v>
      </c>
      <c r="F2722" t="s">
        <v>8503</v>
      </c>
      <c r="G2722" t="str">
        <f>VLOOKUP(Sales_Data!$F2722,tbl_Products[],2,FALSE)</f>
        <v>Product_19</v>
      </c>
      <c r="H2722" t="str">
        <f>VLOOKUP(tbl_Sales[[#This Row],[Product_ID]],tbl_Products[],3,0)</f>
        <v>Apparel</v>
      </c>
      <c r="I2722">
        <v>7</v>
      </c>
      <c r="J2722" s="10">
        <f>VLOOKUP(tbl_Sales[[#This Row],[Product_ID]],tbl_Products[],4,0)</f>
        <v>41.78</v>
      </c>
      <c r="K2722" s="6">
        <v>62.51</v>
      </c>
      <c r="L2722" s="6">
        <f>tbl_Sales[[#This Row],[Price_per_Unit]]*tbl_Sales[[#This Row],[Quantity]]</f>
        <v>437.57</v>
      </c>
      <c r="M2722" s="6">
        <f>tbl_Sales[[#This Row],[Cost_per_Unit]]*tbl_Sales[[#This Row],[Quantity]]</f>
        <v>292.46000000000004</v>
      </c>
      <c r="N2722" s="6">
        <f>tbl_Sales[[#This Row],[Sales]]-tbl_Sales[[#This Row],[Total_Cost]]</f>
        <v>145.10999999999996</v>
      </c>
    </row>
    <row r="2723" spans="1:14">
      <c r="A2723" t="s">
        <v>2727</v>
      </c>
      <c r="B2723" s="4">
        <v>45038</v>
      </c>
      <c r="C2723" t="s">
        <v>7965</v>
      </c>
      <c r="D2723" t="str">
        <f>VLOOKUP(Sales_Data!$C2723,tbl_Customers[],2,FALSE)</f>
        <v>Customer_374</v>
      </c>
      <c r="E2723" t="str">
        <f>VLOOKUP(tbl_Sales[[#This Row],[Customer_ID]],tbl_Customers[],5,0)</f>
        <v>North</v>
      </c>
      <c r="F2723" t="s">
        <v>8531</v>
      </c>
      <c r="G2723" t="str">
        <f>VLOOKUP(Sales_Data!$F2723,tbl_Products[],2,FALSE)</f>
        <v>Product_36</v>
      </c>
      <c r="H2723" t="str">
        <f>VLOOKUP(tbl_Sales[[#This Row],[Product_ID]],tbl_Products[],3,0)</f>
        <v>Home Goods</v>
      </c>
      <c r="I2723">
        <v>6</v>
      </c>
      <c r="J2723" s="10">
        <f>VLOOKUP(tbl_Sales[[#This Row],[Product_ID]],tbl_Products[],4,0)</f>
        <v>32.54</v>
      </c>
      <c r="K2723" s="6">
        <v>50.04</v>
      </c>
      <c r="L2723" s="6">
        <f>tbl_Sales[[#This Row],[Price_per_Unit]]*tbl_Sales[[#This Row],[Quantity]]</f>
        <v>300.24</v>
      </c>
      <c r="M2723" s="6">
        <f>tbl_Sales[[#This Row],[Cost_per_Unit]]*tbl_Sales[[#This Row],[Quantity]]</f>
        <v>195.24</v>
      </c>
      <c r="N2723" s="6">
        <f>tbl_Sales[[#This Row],[Sales]]-tbl_Sales[[#This Row],[Total_Cost]]</f>
        <v>105</v>
      </c>
    </row>
    <row r="2724" spans="1:14">
      <c r="A2724" t="s">
        <v>2728</v>
      </c>
      <c r="B2724" s="4">
        <v>45053</v>
      </c>
      <c r="C2724" t="s">
        <v>7698</v>
      </c>
      <c r="D2724" t="str">
        <f>VLOOKUP(Sales_Data!$C2724,tbl_Customers[],2,FALSE)</f>
        <v>Customer_805</v>
      </c>
      <c r="E2724" t="str">
        <f>VLOOKUP(tbl_Sales[[#This Row],[Customer_ID]],tbl_Customers[],5,0)</f>
        <v>West</v>
      </c>
      <c r="F2724" t="s">
        <v>8556</v>
      </c>
      <c r="G2724" t="str">
        <f>VLOOKUP(Sales_Data!$F2724,tbl_Products[],2,FALSE)</f>
        <v>Product_42</v>
      </c>
      <c r="H2724" t="str">
        <f>VLOOKUP(tbl_Sales[[#This Row],[Product_ID]],tbl_Products[],3,0)</f>
        <v>Electronics</v>
      </c>
      <c r="I2724">
        <v>7</v>
      </c>
      <c r="J2724" s="10">
        <f>VLOOKUP(tbl_Sales[[#This Row],[Product_ID]],tbl_Products[],4,0)</f>
        <v>28.03</v>
      </c>
      <c r="K2724" s="6">
        <v>51.16</v>
      </c>
      <c r="L2724" s="6">
        <f>tbl_Sales[[#This Row],[Price_per_Unit]]*tbl_Sales[[#This Row],[Quantity]]</f>
        <v>358.12</v>
      </c>
      <c r="M2724" s="6">
        <f>tbl_Sales[[#This Row],[Cost_per_Unit]]*tbl_Sales[[#This Row],[Quantity]]</f>
        <v>196.21</v>
      </c>
      <c r="N2724" s="6">
        <f>tbl_Sales[[#This Row],[Sales]]-tbl_Sales[[#This Row],[Total_Cost]]</f>
        <v>161.91</v>
      </c>
    </row>
    <row r="2725" spans="1:14">
      <c r="A2725" t="s">
        <v>2729</v>
      </c>
      <c r="B2725" s="4">
        <v>45275</v>
      </c>
      <c r="C2725" t="s">
        <v>8133</v>
      </c>
      <c r="D2725" t="str">
        <f>VLOOKUP(Sales_Data!$C2725,tbl_Customers[],2,FALSE)</f>
        <v>Customer_93</v>
      </c>
      <c r="E2725" t="str">
        <f>VLOOKUP(tbl_Sales[[#This Row],[Customer_ID]],tbl_Customers[],5,0)</f>
        <v>North</v>
      </c>
      <c r="F2725" t="s">
        <v>8514</v>
      </c>
      <c r="G2725" t="str">
        <f>VLOOKUP(Sales_Data!$F2725,tbl_Products[],2,FALSE)</f>
        <v>Product_2</v>
      </c>
      <c r="H2725" t="str">
        <f>VLOOKUP(tbl_Sales[[#This Row],[Product_ID]],tbl_Products[],3,0)</f>
        <v>Health</v>
      </c>
      <c r="I2725">
        <v>5</v>
      </c>
      <c r="J2725" s="10">
        <f>VLOOKUP(tbl_Sales[[#This Row],[Product_ID]],tbl_Products[],4,0)</f>
        <v>12.41</v>
      </c>
      <c r="K2725" s="6">
        <v>69.45</v>
      </c>
      <c r="L2725" s="6">
        <f>tbl_Sales[[#This Row],[Price_per_Unit]]*tbl_Sales[[#This Row],[Quantity]]</f>
        <v>347.25</v>
      </c>
      <c r="M2725" s="6">
        <f>tbl_Sales[[#This Row],[Cost_per_Unit]]*tbl_Sales[[#This Row],[Quantity]]</f>
        <v>62.05</v>
      </c>
      <c r="N2725" s="6">
        <f>tbl_Sales[[#This Row],[Sales]]-tbl_Sales[[#This Row],[Total_Cost]]</f>
        <v>285.2</v>
      </c>
    </row>
    <row r="2726" spans="1:14">
      <c r="A2726" t="s">
        <v>2730</v>
      </c>
      <c r="B2726" s="4">
        <v>45232</v>
      </c>
      <c r="C2726" t="s">
        <v>7883</v>
      </c>
      <c r="D2726" t="str">
        <f>VLOOKUP(Sales_Data!$C2726,tbl_Customers[],2,FALSE)</f>
        <v>Customer_171</v>
      </c>
      <c r="E2726" t="str">
        <f>VLOOKUP(tbl_Sales[[#This Row],[Customer_ID]],tbl_Customers[],5,0)</f>
        <v>West</v>
      </c>
      <c r="F2726" t="s">
        <v>8539</v>
      </c>
      <c r="G2726" t="str">
        <f>VLOOKUP(Sales_Data!$F2726,tbl_Products[],2,FALSE)</f>
        <v>Product_16</v>
      </c>
      <c r="H2726" t="str">
        <f>VLOOKUP(tbl_Sales[[#This Row],[Product_ID]],tbl_Products[],3,0)</f>
        <v>Home Goods</v>
      </c>
      <c r="I2726">
        <v>1</v>
      </c>
      <c r="J2726" s="10">
        <f>VLOOKUP(tbl_Sales[[#This Row],[Product_ID]],tbl_Products[],4,0)</f>
        <v>15.25</v>
      </c>
      <c r="K2726" s="6">
        <v>36.53</v>
      </c>
      <c r="L2726" s="6">
        <f>tbl_Sales[[#This Row],[Price_per_Unit]]*tbl_Sales[[#This Row],[Quantity]]</f>
        <v>36.53</v>
      </c>
      <c r="M2726" s="6">
        <f>tbl_Sales[[#This Row],[Cost_per_Unit]]*tbl_Sales[[#This Row],[Quantity]]</f>
        <v>15.25</v>
      </c>
      <c r="N2726" s="6">
        <f>tbl_Sales[[#This Row],[Sales]]-tbl_Sales[[#This Row],[Total_Cost]]</f>
        <v>21.28</v>
      </c>
    </row>
    <row r="2727" spans="1:14">
      <c r="A2727" t="s">
        <v>2731</v>
      </c>
      <c r="B2727" s="4">
        <v>44968</v>
      </c>
      <c r="C2727" t="s">
        <v>7807</v>
      </c>
      <c r="D2727" t="str">
        <f>VLOOKUP(Sales_Data!$C2727,tbl_Customers[],2,FALSE)</f>
        <v>Customer_853</v>
      </c>
      <c r="E2727" t="str">
        <f>VLOOKUP(tbl_Sales[[#This Row],[Customer_ID]],tbl_Customers[],5,0)</f>
        <v>South</v>
      </c>
      <c r="F2727" t="s">
        <v>8516</v>
      </c>
      <c r="G2727" t="str">
        <f>VLOOKUP(Sales_Data!$F2727,tbl_Products[],2,FALSE)</f>
        <v>Product_67</v>
      </c>
      <c r="H2727" t="str">
        <f>VLOOKUP(tbl_Sales[[#This Row],[Product_ID]],tbl_Products[],3,0)</f>
        <v>Toys</v>
      </c>
      <c r="I2727">
        <v>5</v>
      </c>
      <c r="J2727" s="10">
        <f>VLOOKUP(tbl_Sales[[#This Row],[Product_ID]],tbl_Products[],4,0)</f>
        <v>13.68</v>
      </c>
      <c r="K2727" s="6">
        <v>10.68</v>
      </c>
      <c r="L2727" s="6">
        <f>tbl_Sales[[#This Row],[Price_per_Unit]]*tbl_Sales[[#This Row],[Quantity]]</f>
        <v>53.4</v>
      </c>
      <c r="M2727" s="6">
        <f>tbl_Sales[[#This Row],[Cost_per_Unit]]*tbl_Sales[[#This Row],[Quantity]]</f>
        <v>68.400000000000006</v>
      </c>
      <c r="N2727" s="6">
        <f>tbl_Sales[[#This Row],[Sales]]-tbl_Sales[[#This Row],[Total_Cost]]</f>
        <v>-15.000000000000007</v>
      </c>
    </row>
    <row r="2728" spans="1:14">
      <c r="A2728" t="s">
        <v>2732</v>
      </c>
      <c r="B2728" s="4">
        <v>45196</v>
      </c>
      <c r="C2728" t="s">
        <v>7353</v>
      </c>
      <c r="D2728" t="str">
        <f>VLOOKUP(Sales_Data!$C2728,tbl_Customers[],2,FALSE)</f>
        <v>Customer_1443</v>
      </c>
      <c r="E2728" t="str">
        <f>VLOOKUP(tbl_Sales[[#This Row],[Customer_ID]],tbl_Customers[],5,0)</f>
        <v>South</v>
      </c>
      <c r="F2728" t="s">
        <v>8536</v>
      </c>
      <c r="G2728" t="str">
        <f>VLOOKUP(Sales_Data!$F2728,tbl_Products[],2,FALSE)</f>
        <v>Product_40</v>
      </c>
      <c r="H2728" t="str">
        <f>VLOOKUP(tbl_Sales[[#This Row],[Product_ID]],tbl_Products[],3,0)</f>
        <v>Health</v>
      </c>
      <c r="I2728">
        <v>4</v>
      </c>
      <c r="J2728" s="10">
        <f>VLOOKUP(tbl_Sales[[#This Row],[Product_ID]],tbl_Products[],4,0)</f>
        <v>30.96</v>
      </c>
      <c r="K2728" s="6">
        <v>74.58</v>
      </c>
      <c r="L2728" s="6">
        <f>tbl_Sales[[#This Row],[Price_per_Unit]]*tbl_Sales[[#This Row],[Quantity]]</f>
        <v>298.32</v>
      </c>
      <c r="M2728" s="6">
        <f>tbl_Sales[[#This Row],[Cost_per_Unit]]*tbl_Sales[[#This Row],[Quantity]]</f>
        <v>123.84</v>
      </c>
      <c r="N2728" s="6">
        <f>tbl_Sales[[#This Row],[Sales]]-tbl_Sales[[#This Row],[Total_Cost]]</f>
        <v>174.48</v>
      </c>
    </row>
    <row r="2729" spans="1:14">
      <c r="A2729" t="s">
        <v>2733</v>
      </c>
      <c r="B2729" s="4">
        <v>45155</v>
      </c>
      <c r="C2729" t="s">
        <v>8201</v>
      </c>
      <c r="D2729" t="str">
        <f>VLOOKUP(Sales_Data!$C2729,tbl_Customers[],2,FALSE)</f>
        <v>Customer_610</v>
      </c>
      <c r="E2729" t="str">
        <f>VLOOKUP(tbl_Sales[[#This Row],[Customer_ID]],tbl_Customers[],5,0)</f>
        <v>East</v>
      </c>
      <c r="F2729" t="s">
        <v>8500</v>
      </c>
      <c r="G2729" t="str">
        <f>VLOOKUP(Sales_Data!$F2729,tbl_Products[],2,FALSE)</f>
        <v>Product_68</v>
      </c>
      <c r="H2729" t="str">
        <f>VLOOKUP(tbl_Sales[[#This Row],[Product_ID]],tbl_Products[],3,0)</f>
        <v>Home Goods</v>
      </c>
      <c r="I2729">
        <v>3</v>
      </c>
      <c r="J2729" s="10">
        <f>VLOOKUP(tbl_Sales[[#This Row],[Product_ID]],tbl_Products[],4,0)</f>
        <v>17.45</v>
      </c>
      <c r="K2729" s="6">
        <v>6.54</v>
      </c>
      <c r="L2729" s="6">
        <f>tbl_Sales[[#This Row],[Price_per_Unit]]*tbl_Sales[[#This Row],[Quantity]]</f>
        <v>19.62</v>
      </c>
      <c r="M2729" s="6">
        <f>tbl_Sales[[#This Row],[Cost_per_Unit]]*tbl_Sales[[#This Row],[Quantity]]</f>
        <v>52.349999999999994</v>
      </c>
      <c r="N2729" s="6">
        <f>tbl_Sales[[#This Row],[Sales]]-tbl_Sales[[#This Row],[Total_Cost]]</f>
        <v>-32.72999999999999</v>
      </c>
    </row>
    <row r="2730" spans="1:14">
      <c r="A2730" t="s">
        <v>2734</v>
      </c>
      <c r="B2730" s="4">
        <v>45197</v>
      </c>
      <c r="C2730" t="s">
        <v>8183</v>
      </c>
      <c r="D2730" t="str">
        <f>VLOOKUP(Sales_Data!$C2730,tbl_Customers[],2,FALSE)</f>
        <v>Customer_643</v>
      </c>
      <c r="E2730" t="str">
        <f>VLOOKUP(tbl_Sales[[#This Row],[Customer_ID]],tbl_Customers[],5,0)</f>
        <v>North</v>
      </c>
      <c r="F2730" t="s">
        <v>8530</v>
      </c>
      <c r="G2730" t="str">
        <f>VLOOKUP(Sales_Data!$F2730,tbl_Products[],2,FALSE)</f>
        <v>Product_14</v>
      </c>
      <c r="H2730" t="str">
        <f>VLOOKUP(tbl_Sales[[#This Row],[Product_ID]],tbl_Products[],3,0)</f>
        <v>Toys</v>
      </c>
      <c r="I2730">
        <v>8</v>
      </c>
      <c r="J2730" s="10">
        <f>VLOOKUP(tbl_Sales[[#This Row],[Product_ID]],tbl_Products[],4,0)</f>
        <v>36.64</v>
      </c>
      <c r="K2730" s="6">
        <v>39.57</v>
      </c>
      <c r="L2730" s="6">
        <f>tbl_Sales[[#This Row],[Price_per_Unit]]*tbl_Sales[[#This Row],[Quantity]]</f>
        <v>316.56</v>
      </c>
      <c r="M2730" s="6">
        <f>tbl_Sales[[#This Row],[Cost_per_Unit]]*tbl_Sales[[#This Row],[Quantity]]</f>
        <v>293.12</v>
      </c>
      <c r="N2730" s="6">
        <f>tbl_Sales[[#This Row],[Sales]]-tbl_Sales[[#This Row],[Total_Cost]]</f>
        <v>23.439999999999998</v>
      </c>
    </row>
    <row r="2731" spans="1:14">
      <c r="A2731" t="s">
        <v>2735</v>
      </c>
      <c r="B2731" s="4">
        <v>45287</v>
      </c>
      <c r="C2731" t="s">
        <v>8005</v>
      </c>
      <c r="D2731" t="str">
        <f>VLOOKUP(Sales_Data!$C2731,tbl_Customers[],2,FALSE)</f>
        <v>Customer_1203</v>
      </c>
      <c r="E2731" t="str">
        <f>VLOOKUP(tbl_Sales[[#This Row],[Customer_ID]],tbl_Customers[],5,0)</f>
        <v>East</v>
      </c>
      <c r="F2731" t="s">
        <v>8493</v>
      </c>
      <c r="G2731" t="str">
        <f>VLOOKUP(Sales_Data!$F2731,tbl_Products[],2,FALSE)</f>
        <v>Product_61</v>
      </c>
      <c r="H2731" t="str">
        <f>VLOOKUP(tbl_Sales[[#This Row],[Product_ID]],tbl_Products[],3,0)</f>
        <v>Health</v>
      </c>
      <c r="I2731">
        <v>5</v>
      </c>
      <c r="J2731" s="10">
        <f>VLOOKUP(tbl_Sales[[#This Row],[Product_ID]],tbl_Products[],4,0)</f>
        <v>47.78</v>
      </c>
      <c r="K2731" s="6">
        <v>32.99</v>
      </c>
      <c r="L2731" s="6">
        <f>tbl_Sales[[#This Row],[Price_per_Unit]]*tbl_Sales[[#This Row],[Quantity]]</f>
        <v>164.95000000000002</v>
      </c>
      <c r="M2731" s="6">
        <f>tbl_Sales[[#This Row],[Cost_per_Unit]]*tbl_Sales[[#This Row],[Quantity]]</f>
        <v>238.9</v>
      </c>
      <c r="N2731" s="6">
        <f>tbl_Sales[[#This Row],[Sales]]-tbl_Sales[[#This Row],[Total_Cost]]</f>
        <v>-73.949999999999989</v>
      </c>
    </row>
    <row r="2732" spans="1:14">
      <c r="A2732" t="s">
        <v>2736</v>
      </c>
      <c r="B2732" s="4">
        <v>45112</v>
      </c>
      <c r="C2732" t="s">
        <v>7174</v>
      </c>
      <c r="D2732" t="str">
        <f>VLOOKUP(Sales_Data!$C2732,tbl_Customers[],2,FALSE)</f>
        <v>Customer_1483</v>
      </c>
      <c r="E2732" t="str">
        <f>VLOOKUP(tbl_Sales[[#This Row],[Customer_ID]],tbl_Customers[],5,0)</f>
        <v>South</v>
      </c>
      <c r="F2732" t="s">
        <v>8499</v>
      </c>
      <c r="G2732" t="str">
        <f>VLOOKUP(Sales_Data!$F2732,tbl_Products[],2,FALSE)</f>
        <v>Product_30</v>
      </c>
      <c r="H2732" t="str">
        <f>VLOOKUP(tbl_Sales[[#This Row],[Product_ID]],tbl_Products[],3,0)</f>
        <v>Apparel</v>
      </c>
      <c r="I2732">
        <v>3</v>
      </c>
      <c r="J2732" s="10">
        <f>VLOOKUP(tbl_Sales[[#This Row],[Product_ID]],tbl_Products[],4,0)</f>
        <v>49.21</v>
      </c>
      <c r="K2732" s="6">
        <v>10.32</v>
      </c>
      <c r="L2732" s="6">
        <f>tbl_Sales[[#This Row],[Price_per_Unit]]*tbl_Sales[[#This Row],[Quantity]]</f>
        <v>30.96</v>
      </c>
      <c r="M2732" s="6">
        <f>tbl_Sales[[#This Row],[Cost_per_Unit]]*tbl_Sales[[#This Row],[Quantity]]</f>
        <v>147.63</v>
      </c>
      <c r="N2732" s="6">
        <f>tbl_Sales[[#This Row],[Sales]]-tbl_Sales[[#This Row],[Total_Cost]]</f>
        <v>-116.66999999999999</v>
      </c>
    </row>
    <row r="2733" spans="1:14">
      <c r="A2733" t="s">
        <v>2737</v>
      </c>
      <c r="B2733" s="4">
        <v>44966</v>
      </c>
      <c r="C2733" t="s">
        <v>7040</v>
      </c>
      <c r="D2733" t="str">
        <f>VLOOKUP(Sales_Data!$C2733,tbl_Customers[],2,FALSE)</f>
        <v>Customer_932</v>
      </c>
      <c r="E2733" t="str">
        <f>VLOOKUP(tbl_Sales[[#This Row],[Customer_ID]],tbl_Customers[],5,0)</f>
        <v>West</v>
      </c>
      <c r="F2733" t="s">
        <v>8559</v>
      </c>
      <c r="G2733" t="str">
        <f>VLOOKUP(Sales_Data!$F2733,tbl_Products[],2,FALSE)</f>
        <v>Product_57</v>
      </c>
      <c r="H2733" t="str">
        <f>VLOOKUP(tbl_Sales[[#This Row],[Product_ID]],tbl_Products[],3,0)</f>
        <v>Toys</v>
      </c>
      <c r="I2733">
        <v>2</v>
      </c>
      <c r="J2733" s="10">
        <f>VLOOKUP(tbl_Sales[[#This Row],[Product_ID]],tbl_Products[],4,0)</f>
        <v>31.85</v>
      </c>
      <c r="K2733" s="6">
        <v>79.83</v>
      </c>
      <c r="L2733" s="6">
        <f>tbl_Sales[[#This Row],[Price_per_Unit]]*tbl_Sales[[#This Row],[Quantity]]</f>
        <v>159.66</v>
      </c>
      <c r="M2733" s="6">
        <f>tbl_Sales[[#This Row],[Cost_per_Unit]]*tbl_Sales[[#This Row],[Quantity]]</f>
        <v>63.7</v>
      </c>
      <c r="N2733" s="6">
        <f>tbl_Sales[[#This Row],[Sales]]-tbl_Sales[[#This Row],[Total_Cost]]</f>
        <v>95.96</v>
      </c>
    </row>
    <row r="2734" spans="1:14">
      <c r="A2734" t="s">
        <v>2738</v>
      </c>
      <c r="B2734" s="4">
        <v>45215</v>
      </c>
      <c r="C2734" t="s">
        <v>7512</v>
      </c>
      <c r="D2734" t="str">
        <f>VLOOKUP(Sales_Data!$C2734,tbl_Customers[],2,FALSE)</f>
        <v>Customer_1373</v>
      </c>
      <c r="E2734" t="str">
        <f>VLOOKUP(tbl_Sales[[#This Row],[Customer_ID]],tbl_Customers[],5,0)</f>
        <v>West</v>
      </c>
      <c r="F2734" t="s">
        <v>8505</v>
      </c>
      <c r="G2734" t="str">
        <f>VLOOKUP(Sales_Data!$F2734,tbl_Products[],2,FALSE)</f>
        <v>Product_39</v>
      </c>
      <c r="H2734" t="str">
        <f>VLOOKUP(tbl_Sales[[#This Row],[Product_ID]],tbl_Products[],3,0)</f>
        <v>Toys</v>
      </c>
      <c r="I2734">
        <v>2</v>
      </c>
      <c r="J2734" s="10">
        <f>VLOOKUP(tbl_Sales[[#This Row],[Product_ID]],tbl_Products[],4,0)</f>
        <v>32.950000000000003</v>
      </c>
      <c r="K2734" s="6">
        <v>28.42</v>
      </c>
      <c r="L2734" s="6">
        <f>tbl_Sales[[#This Row],[Price_per_Unit]]*tbl_Sales[[#This Row],[Quantity]]</f>
        <v>56.84</v>
      </c>
      <c r="M2734" s="6">
        <f>tbl_Sales[[#This Row],[Cost_per_Unit]]*tbl_Sales[[#This Row],[Quantity]]</f>
        <v>65.900000000000006</v>
      </c>
      <c r="N2734" s="6">
        <f>tbl_Sales[[#This Row],[Sales]]-tbl_Sales[[#This Row],[Total_Cost]]</f>
        <v>-9.0600000000000023</v>
      </c>
    </row>
    <row r="2735" spans="1:14">
      <c r="A2735" t="s">
        <v>2739</v>
      </c>
      <c r="B2735" s="4">
        <v>44984</v>
      </c>
      <c r="C2735" t="s">
        <v>7530</v>
      </c>
      <c r="D2735" t="str">
        <f>VLOOKUP(Sales_Data!$C2735,tbl_Customers[],2,FALSE)</f>
        <v>Customer_922</v>
      </c>
      <c r="E2735" t="str">
        <f>VLOOKUP(tbl_Sales[[#This Row],[Customer_ID]],tbl_Customers[],5,0)</f>
        <v>South</v>
      </c>
      <c r="F2735" t="s">
        <v>8539</v>
      </c>
      <c r="G2735" t="str">
        <f>VLOOKUP(Sales_Data!$F2735,tbl_Products[],2,FALSE)</f>
        <v>Product_16</v>
      </c>
      <c r="H2735" t="str">
        <f>VLOOKUP(tbl_Sales[[#This Row],[Product_ID]],tbl_Products[],3,0)</f>
        <v>Home Goods</v>
      </c>
      <c r="I2735">
        <v>3</v>
      </c>
      <c r="J2735" s="10">
        <f>VLOOKUP(tbl_Sales[[#This Row],[Product_ID]],tbl_Products[],4,0)</f>
        <v>15.25</v>
      </c>
      <c r="K2735" s="6">
        <v>65.599999999999994</v>
      </c>
      <c r="L2735" s="6">
        <f>tbl_Sales[[#This Row],[Price_per_Unit]]*tbl_Sales[[#This Row],[Quantity]]</f>
        <v>196.79999999999998</v>
      </c>
      <c r="M2735" s="6">
        <f>tbl_Sales[[#This Row],[Cost_per_Unit]]*tbl_Sales[[#This Row],[Quantity]]</f>
        <v>45.75</v>
      </c>
      <c r="N2735" s="6">
        <f>tbl_Sales[[#This Row],[Sales]]-tbl_Sales[[#This Row],[Total_Cost]]</f>
        <v>151.04999999999998</v>
      </c>
    </row>
    <row r="2736" spans="1:14">
      <c r="A2736" t="s">
        <v>2740</v>
      </c>
      <c r="B2736" s="4">
        <v>44958</v>
      </c>
      <c r="C2736" t="s">
        <v>8278</v>
      </c>
      <c r="D2736" t="str">
        <f>VLOOKUP(Sales_Data!$C2736,tbl_Customers[],2,FALSE)</f>
        <v>Customer_1278</v>
      </c>
      <c r="E2736" t="str">
        <f>VLOOKUP(tbl_Sales[[#This Row],[Customer_ID]],tbl_Customers[],5,0)</f>
        <v>West</v>
      </c>
      <c r="F2736" t="s">
        <v>8510</v>
      </c>
      <c r="G2736" t="str">
        <f>VLOOKUP(Sales_Data!$F2736,tbl_Products[],2,FALSE)</f>
        <v>Product_70</v>
      </c>
      <c r="H2736" t="str">
        <f>VLOOKUP(tbl_Sales[[#This Row],[Product_ID]],tbl_Products[],3,0)</f>
        <v>Apparel</v>
      </c>
      <c r="I2736">
        <v>8</v>
      </c>
      <c r="J2736" s="10">
        <f>VLOOKUP(tbl_Sales[[#This Row],[Product_ID]],tbl_Products[],4,0)</f>
        <v>26.74</v>
      </c>
      <c r="K2736" s="6">
        <v>73.760000000000005</v>
      </c>
      <c r="L2736" s="6">
        <f>tbl_Sales[[#This Row],[Price_per_Unit]]*tbl_Sales[[#This Row],[Quantity]]</f>
        <v>590.08000000000004</v>
      </c>
      <c r="M2736" s="6">
        <f>tbl_Sales[[#This Row],[Cost_per_Unit]]*tbl_Sales[[#This Row],[Quantity]]</f>
        <v>213.92</v>
      </c>
      <c r="N2736" s="6">
        <f>tbl_Sales[[#This Row],[Sales]]-tbl_Sales[[#This Row],[Total_Cost]]</f>
        <v>376.16000000000008</v>
      </c>
    </row>
    <row r="2737" spans="1:14">
      <c r="A2737" t="s">
        <v>2741</v>
      </c>
      <c r="B2737" s="4">
        <v>45207</v>
      </c>
      <c r="C2737" t="s">
        <v>7694</v>
      </c>
      <c r="D2737" t="str">
        <f>VLOOKUP(Sales_Data!$C2737,tbl_Customers[],2,FALSE)</f>
        <v>Customer_543</v>
      </c>
      <c r="E2737" t="str">
        <f>VLOOKUP(tbl_Sales[[#This Row],[Customer_ID]],tbl_Customers[],5,0)</f>
        <v>North</v>
      </c>
      <c r="F2737" t="s">
        <v>8513</v>
      </c>
      <c r="G2737" t="str">
        <f>VLOOKUP(Sales_Data!$F2737,tbl_Products[],2,FALSE)</f>
        <v>Product_59</v>
      </c>
      <c r="H2737" t="str">
        <f>VLOOKUP(tbl_Sales[[#This Row],[Product_ID]],tbl_Products[],3,0)</f>
        <v>Home Goods</v>
      </c>
      <c r="I2737">
        <v>2</v>
      </c>
      <c r="J2737" s="10">
        <f>VLOOKUP(tbl_Sales[[#This Row],[Product_ID]],tbl_Products[],4,0)</f>
        <v>40.85</v>
      </c>
      <c r="K2737" s="6">
        <v>56.45</v>
      </c>
      <c r="L2737" s="6">
        <f>tbl_Sales[[#This Row],[Price_per_Unit]]*tbl_Sales[[#This Row],[Quantity]]</f>
        <v>112.9</v>
      </c>
      <c r="M2737" s="6">
        <f>tbl_Sales[[#This Row],[Cost_per_Unit]]*tbl_Sales[[#This Row],[Quantity]]</f>
        <v>81.7</v>
      </c>
      <c r="N2737" s="6">
        <f>tbl_Sales[[#This Row],[Sales]]-tbl_Sales[[#This Row],[Total_Cost]]</f>
        <v>31.200000000000003</v>
      </c>
    </row>
    <row r="2738" spans="1:14">
      <c r="A2738" t="s">
        <v>2742</v>
      </c>
      <c r="B2738" s="4">
        <v>45185</v>
      </c>
      <c r="C2738" t="s">
        <v>7226</v>
      </c>
      <c r="D2738" t="str">
        <f>VLOOKUP(Sales_Data!$C2738,tbl_Customers[],2,FALSE)</f>
        <v>Customer_700</v>
      </c>
      <c r="E2738" t="str">
        <f>VLOOKUP(tbl_Sales[[#This Row],[Customer_ID]],tbl_Customers[],5,0)</f>
        <v>South</v>
      </c>
      <c r="F2738" t="s">
        <v>8542</v>
      </c>
      <c r="G2738" t="str">
        <f>VLOOKUP(Sales_Data!$F2738,tbl_Products[],2,FALSE)</f>
        <v>Product_20</v>
      </c>
      <c r="H2738" t="str">
        <f>VLOOKUP(tbl_Sales[[#This Row],[Product_ID]],tbl_Products[],3,0)</f>
        <v>Electronics</v>
      </c>
      <c r="I2738">
        <v>5</v>
      </c>
      <c r="J2738" s="10">
        <f>VLOOKUP(tbl_Sales[[#This Row],[Product_ID]],tbl_Products[],4,0)</f>
        <v>19.98</v>
      </c>
      <c r="K2738" s="6">
        <v>19.88</v>
      </c>
      <c r="L2738" s="6">
        <f>tbl_Sales[[#This Row],[Price_per_Unit]]*tbl_Sales[[#This Row],[Quantity]]</f>
        <v>99.399999999999991</v>
      </c>
      <c r="M2738" s="6">
        <f>tbl_Sales[[#This Row],[Cost_per_Unit]]*tbl_Sales[[#This Row],[Quantity]]</f>
        <v>99.9</v>
      </c>
      <c r="N2738" s="6">
        <f>tbl_Sales[[#This Row],[Sales]]-tbl_Sales[[#This Row],[Total_Cost]]</f>
        <v>-0.50000000000001421</v>
      </c>
    </row>
    <row r="2739" spans="1:14">
      <c r="A2739" t="s">
        <v>2743</v>
      </c>
      <c r="B2739" s="4">
        <v>45030</v>
      </c>
      <c r="C2739" t="s">
        <v>7274</v>
      </c>
      <c r="D2739" t="str">
        <f>VLOOKUP(Sales_Data!$C2739,tbl_Customers[],2,FALSE)</f>
        <v>Customer_384</v>
      </c>
      <c r="E2739" t="str">
        <f>VLOOKUP(tbl_Sales[[#This Row],[Customer_ID]],tbl_Customers[],5,0)</f>
        <v>East</v>
      </c>
      <c r="F2739" t="s">
        <v>8566</v>
      </c>
      <c r="G2739" t="str">
        <f>VLOOKUP(Sales_Data!$F2739,tbl_Products[],2,FALSE)</f>
        <v>Product_10</v>
      </c>
      <c r="H2739" t="str">
        <f>VLOOKUP(tbl_Sales[[#This Row],[Product_ID]],tbl_Products[],3,0)</f>
        <v>Apparel</v>
      </c>
      <c r="I2739">
        <v>4</v>
      </c>
      <c r="J2739" s="10">
        <f>VLOOKUP(tbl_Sales[[#This Row],[Product_ID]],tbl_Products[],4,0)</f>
        <v>14.95</v>
      </c>
      <c r="K2739" s="6">
        <v>47.09</v>
      </c>
      <c r="L2739" s="6">
        <f>tbl_Sales[[#This Row],[Price_per_Unit]]*tbl_Sales[[#This Row],[Quantity]]</f>
        <v>188.36</v>
      </c>
      <c r="M2739" s="6">
        <f>tbl_Sales[[#This Row],[Cost_per_Unit]]*tbl_Sales[[#This Row],[Quantity]]</f>
        <v>59.8</v>
      </c>
      <c r="N2739" s="6">
        <f>tbl_Sales[[#This Row],[Sales]]-tbl_Sales[[#This Row],[Total_Cost]]</f>
        <v>128.56</v>
      </c>
    </row>
    <row r="2740" spans="1:14">
      <c r="A2740" t="s">
        <v>2744</v>
      </c>
      <c r="B2740" s="4">
        <v>45220</v>
      </c>
      <c r="C2740" t="s">
        <v>7504</v>
      </c>
      <c r="D2740" t="str">
        <f>VLOOKUP(Sales_Data!$C2740,tbl_Customers[],2,FALSE)</f>
        <v>Customer_433</v>
      </c>
      <c r="E2740" t="str">
        <f>VLOOKUP(tbl_Sales[[#This Row],[Customer_ID]],tbl_Customers[],5,0)</f>
        <v>West</v>
      </c>
      <c r="F2740" t="s">
        <v>8538</v>
      </c>
      <c r="G2740" t="str">
        <f>VLOOKUP(Sales_Data!$F2740,tbl_Products[],2,FALSE)</f>
        <v>Product_44</v>
      </c>
      <c r="H2740" t="str">
        <f>VLOOKUP(tbl_Sales[[#This Row],[Product_ID]],tbl_Products[],3,0)</f>
        <v>Electronics</v>
      </c>
      <c r="I2740">
        <v>3</v>
      </c>
      <c r="J2740" s="10">
        <f>VLOOKUP(tbl_Sales[[#This Row],[Product_ID]],tbl_Products[],4,0)</f>
        <v>39.729999999999997</v>
      </c>
      <c r="K2740" s="6">
        <v>46.65</v>
      </c>
      <c r="L2740" s="6">
        <f>tbl_Sales[[#This Row],[Price_per_Unit]]*tbl_Sales[[#This Row],[Quantity]]</f>
        <v>139.94999999999999</v>
      </c>
      <c r="M2740" s="6">
        <f>tbl_Sales[[#This Row],[Cost_per_Unit]]*tbl_Sales[[#This Row],[Quantity]]</f>
        <v>119.19</v>
      </c>
      <c r="N2740" s="6">
        <f>tbl_Sales[[#This Row],[Sales]]-tbl_Sales[[#This Row],[Total_Cost]]</f>
        <v>20.759999999999991</v>
      </c>
    </row>
    <row r="2741" spans="1:14">
      <c r="A2741" t="s">
        <v>2745</v>
      </c>
      <c r="B2741" s="4">
        <v>45201</v>
      </c>
      <c r="C2741" t="s">
        <v>8082</v>
      </c>
      <c r="D2741" t="str">
        <f>VLOOKUP(Sales_Data!$C2741,tbl_Customers[],2,FALSE)</f>
        <v>Customer_380</v>
      </c>
      <c r="E2741" t="str">
        <f>VLOOKUP(tbl_Sales[[#This Row],[Customer_ID]],tbl_Customers[],5,0)</f>
        <v>West</v>
      </c>
      <c r="F2741" t="s">
        <v>8518</v>
      </c>
      <c r="G2741" t="str">
        <f>VLOOKUP(Sales_Data!$F2741,tbl_Products[],2,FALSE)</f>
        <v>Product_35</v>
      </c>
      <c r="H2741" t="str">
        <f>VLOOKUP(tbl_Sales[[#This Row],[Product_ID]],tbl_Products[],3,0)</f>
        <v>Toys</v>
      </c>
      <c r="I2741">
        <v>9</v>
      </c>
      <c r="J2741" s="10">
        <f>VLOOKUP(tbl_Sales[[#This Row],[Product_ID]],tbl_Products[],4,0)</f>
        <v>40.75</v>
      </c>
      <c r="K2741" s="6">
        <v>31.05</v>
      </c>
      <c r="L2741" s="6">
        <f>tbl_Sales[[#This Row],[Price_per_Unit]]*tbl_Sales[[#This Row],[Quantity]]</f>
        <v>279.45</v>
      </c>
      <c r="M2741" s="6">
        <f>tbl_Sales[[#This Row],[Cost_per_Unit]]*tbl_Sales[[#This Row],[Quantity]]</f>
        <v>366.75</v>
      </c>
      <c r="N2741" s="6">
        <f>tbl_Sales[[#This Row],[Sales]]-tbl_Sales[[#This Row],[Total_Cost]]</f>
        <v>-87.300000000000011</v>
      </c>
    </row>
    <row r="2742" spans="1:14">
      <c r="A2742" t="s">
        <v>2746</v>
      </c>
      <c r="B2742" s="4">
        <v>45003</v>
      </c>
      <c r="C2742" t="s">
        <v>7382</v>
      </c>
      <c r="D2742" t="str">
        <f>VLOOKUP(Sales_Data!$C2742,tbl_Customers[],2,FALSE)</f>
        <v>Customer_161</v>
      </c>
      <c r="E2742" t="str">
        <f>VLOOKUP(tbl_Sales[[#This Row],[Customer_ID]],tbl_Customers[],5,0)</f>
        <v>North</v>
      </c>
      <c r="F2742" t="s">
        <v>8495</v>
      </c>
      <c r="G2742" t="str">
        <f>VLOOKUP(Sales_Data!$F2742,tbl_Products[],2,FALSE)</f>
        <v>Product_6</v>
      </c>
      <c r="H2742" t="str">
        <f>VLOOKUP(tbl_Sales[[#This Row],[Product_ID]],tbl_Products[],3,0)</f>
        <v>Apparel</v>
      </c>
      <c r="I2742">
        <v>8</v>
      </c>
      <c r="J2742" s="10">
        <f>VLOOKUP(tbl_Sales[[#This Row],[Product_ID]],tbl_Products[],4,0)</f>
        <v>33.65</v>
      </c>
      <c r="K2742" s="6">
        <v>42.29</v>
      </c>
      <c r="L2742" s="6">
        <f>tbl_Sales[[#This Row],[Price_per_Unit]]*tbl_Sales[[#This Row],[Quantity]]</f>
        <v>338.32</v>
      </c>
      <c r="M2742" s="6">
        <f>tbl_Sales[[#This Row],[Cost_per_Unit]]*tbl_Sales[[#This Row],[Quantity]]</f>
        <v>269.2</v>
      </c>
      <c r="N2742" s="6">
        <f>tbl_Sales[[#This Row],[Sales]]-tbl_Sales[[#This Row],[Total_Cost]]</f>
        <v>69.12</v>
      </c>
    </row>
    <row r="2743" spans="1:14">
      <c r="A2743" t="s">
        <v>2747</v>
      </c>
      <c r="B2743" s="4">
        <v>45011</v>
      </c>
      <c r="C2743" t="s">
        <v>7411</v>
      </c>
      <c r="D2743" t="str">
        <f>VLOOKUP(Sales_Data!$C2743,tbl_Customers[],2,FALSE)</f>
        <v>Customer_1238</v>
      </c>
      <c r="E2743" t="str">
        <f>VLOOKUP(tbl_Sales[[#This Row],[Customer_ID]],tbl_Customers[],5,0)</f>
        <v>East</v>
      </c>
      <c r="F2743" t="s">
        <v>8529</v>
      </c>
      <c r="G2743" t="str">
        <f>VLOOKUP(Sales_Data!$F2743,tbl_Products[],2,FALSE)</f>
        <v>Product_49</v>
      </c>
      <c r="H2743" t="str">
        <f>VLOOKUP(tbl_Sales[[#This Row],[Product_ID]],tbl_Products[],3,0)</f>
        <v>Toys</v>
      </c>
      <c r="I2743">
        <v>9</v>
      </c>
      <c r="J2743" s="10">
        <f>VLOOKUP(tbl_Sales[[#This Row],[Product_ID]],tbl_Products[],4,0)</f>
        <v>44.18</v>
      </c>
      <c r="K2743" s="6">
        <v>85.8</v>
      </c>
      <c r="L2743" s="6">
        <f>tbl_Sales[[#This Row],[Price_per_Unit]]*tbl_Sales[[#This Row],[Quantity]]</f>
        <v>772.19999999999993</v>
      </c>
      <c r="M2743" s="6">
        <f>tbl_Sales[[#This Row],[Cost_per_Unit]]*tbl_Sales[[#This Row],[Quantity]]</f>
        <v>397.62</v>
      </c>
      <c r="N2743" s="6">
        <f>tbl_Sales[[#This Row],[Sales]]-tbl_Sales[[#This Row],[Total_Cost]]</f>
        <v>374.57999999999993</v>
      </c>
    </row>
    <row r="2744" spans="1:14">
      <c r="A2744" t="s">
        <v>2748</v>
      </c>
      <c r="B2744" s="4">
        <v>45094</v>
      </c>
      <c r="C2744" t="s">
        <v>7182</v>
      </c>
      <c r="D2744" t="str">
        <f>VLOOKUP(Sales_Data!$C2744,tbl_Customers[],2,FALSE)</f>
        <v>Customer_532</v>
      </c>
      <c r="E2744" t="str">
        <f>VLOOKUP(tbl_Sales[[#This Row],[Customer_ID]],tbl_Customers[],5,0)</f>
        <v>West</v>
      </c>
      <c r="F2744" t="s">
        <v>8511</v>
      </c>
      <c r="G2744" t="str">
        <f>VLOOKUP(Sales_Data!$F2744,tbl_Products[],2,FALSE)</f>
        <v>Product_33</v>
      </c>
      <c r="H2744" t="str">
        <f>VLOOKUP(tbl_Sales[[#This Row],[Product_ID]],tbl_Products[],3,0)</f>
        <v>Electronics</v>
      </c>
      <c r="I2744">
        <v>3</v>
      </c>
      <c r="J2744" s="10">
        <f>VLOOKUP(tbl_Sales[[#This Row],[Product_ID]],tbl_Products[],4,0)</f>
        <v>45.26</v>
      </c>
      <c r="K2744" s="6">
        <v>44.14</v>
      </c>
      <c r="L2744" s="6">
        <f>tbl_Sales[[#This Row],[Price_per_Unit]]*tbl_Sales[[#This Row],[Quantity]]</f>
        <v>132.42000000000002</v>
      </c>
      <c r="M2744" s="6">
        <f>tbl_Sales[[#This Row],[Cost_per_Unit]]*tbl_Sales[[#This Row],[Quantity]]</f>
        <v>135.78</v>
      </c>
      <c r="N2744" s="6">
        <f>tbl_Sales[[#This Row],[Sales]]-tbl_Sales[[#This Row],[Total_Cost]]</f>
        <v>-3.3599999999999852</v>
      </c>
    </row>
    <row r="2745" spans="1:14">
      <c r="A2745" t="s">
        <v>2749</v>
      </c>
      <c r="B2745" s="4">
        <v>45193</v>
      </c>
      <c r="C2745" t="s">
        <v>8084</v>
      </c>
      <c r="D2745" t="str">
        <f>VLOOKUP(Sales_Data!$C2745,tbl_Customers[],2,FALSE)</f>
        <v>Customer_1380</v>
      </c>
      <c r="E2745" t="str">
        <f>VLOOKUP(tbl_Sales[[#This Row],[Customer_ID]],tbl_Customers[],5,0)</f>
        <v>West</v>
      </c>
      <c r="F2745" t="s">
        <v>8494</v>
      </c>
      <c r="G2745" t="str">
        <f>VLOOKUP(Sales_Data!$F2745,tbl_Products[],2,FALSE)</f>
        <v>Product_15</v>
      </c>
      <c r="H2745" t="str">
        <f>VLOOKUP(tbl_Sales[[#This Row],[Product_ID]],tbl_Products[],3,0)</f>
        <v>Apparel</v>
      </c>
      <c r="I2745">
        <v>9</v>
      </c>
      <c r="J2745" s="10">
        <f>VLOOKUP(tbl_Sales[[#This Row],[Product_ID]],tbl_Products[],4,0)</f>
        <v>22.93</v>
      </c>
      <c r="K2745" s="6">
        <v>20.76</v>
      </c>
      <c r="L2745" s="6">
        <f>tbl_Sales[[#This Row],[Price_per_Unit]]*tbl_Sales[[#This Row],[Quantity]]</f>
        <v>186.84</v>
      </c>
      <c r="M2745" s="6">
        <f>tbl_Sales[[#This Row],[Cost_per_Unit]]*tbl_Sales[[#This Row],[Quantity]]</f>
        <v>206.37</v>
      </c>
      <c r="N2745" s="6">
        <f>tbl_Sales[[#This Row],[Sales]]-tbl_Sales[[#This Row],[Total_Cost]]</f>
        <v>-19.53</v>
      </c>
    </row>
    <row r="2746" spans="1:14">
      <c r="A2746" t="s">
        <v>2750</v>
      </c>
      <c r="B2746" s="4">
        <v>45153</v>
      </c>
      <c r="C2746" t="s">
        <v>7704</v>
      </c>
      <c r="D2746" t="str">
        <f>VLOOKUP(Sales_Data!$C2746,tbl_Customers[],2,FALSE)</f>
        <v>Customer_218</v>
      </c>
      <c r="E2746" t="str">
        <f>VLOOKUP(tbl_Sales[[#This Row],[Customer_ID]],tbl_Customers[],5,0)</f>
        <v>South</v>
      </c>
      <c r="F2746" t="s">
        <v>8541</v>
      </c>
      <c r="G2746" t="str">
        <f>VLOOKUP(Sales_Data!$F2746,tbl_Products[],2,FALSE)</f>
        <v>Product_60</v>
      </c>
      <c r="H2746" t="str">
        <f>VLOOKUP(tbl_Sales[[#This Row],[Product_ID]],tbl_Products[],3,0)</f>
        <v>Health</v>
      </c>
      <c r="I2746">
        <v>5</v>
      </c>
      <c r="J2746" s="10">
        <f>VLOOKUP(tbl_Sales[[#This Row],[Product_ID]],tbl_Products[],4,0)</f>
        <v>1.01</v>
      </c>
      <c r="K2746" s="6">
        <v>80.569999999999993</v>
      </c>
      <c r="L2746" s="6">
        <f>tbl_Sales[[#This Row],[Price_per_Unit]]*tbl_Sales[[#This Row],[Quantity]]</f>
        <v>402.84999999999997</v>
      </c>
      <c r="M2746" s="6">
        <f>tbl_Sales[[#This Row],[Cost_per_Unit]]*tbl_Sales[[#This Row],[Quantity]]</f>
        <v>5.05</v>
      </c>
      <c r="N2746" s="6">
        <f>tbl_Sales[[#This Row],[Sales]]-tbl_Sales[[#This Row],[Total_Cost]]</f>
        <v>397.79999999999995</v>
      </c>
    </row>
    <row r="2747" spans="1:14">
      <c r="A2747" t="s">
        <v>2751</v>
      </c>
      <c r="B2747" s="4">
        <v>44986</v>
      </c>
      <c r="C2747" t="s">
        <v>8170</v>
      </c>
      <c r="D2747" t="str">
        <f>VLOOKUP(Sales_Data!$C2747,tbl_Customers[],2,FALSE)</f>
        <v>Customer_889</v>
      </c>
      <c r="E2747" t="str">
        <f>VLOOKUP(tbl_Sales[[#This Row],[Customer_ID]],tbl_Customers[],5,0)</f>
        <v>North</v>
      </c>
      <c r="F2747" t="s">
        <v>8554</v>
      </c>
      <c r="G2747" t="str">
        <f>VLOOKUP(Sales_Data!$F2747,tbl_Products[],2,FALSE)</f>
        <v>Product_55</v>
      </c>
      <c r="H2747" t="str">
        <f>VLOOKUP(tbl_Sales[[#This Row],[Product_ID]],tbl_Products[],3,0)</f>
        <v>Apparel</v>
      </c>
      <c r="I2747">
        <v>6</v>
      </c>
      <c r="J2747" s="10">
        <f>VLOOKUP(tbl_Sales[[#This Row],[Product_ID]],tbl_Products[],4,0)</f>
        <v>36.08</v>
      </c>
      <c r="K2747" s="6">
        <v>96.36</v>
      </c>
      <c r="L2747" s="6">
        <f>tbl_Sales[[#This Row],[Price_per_Unit]]*tbl_Sales[[#This Row],[Quantity]]</f>
        <v>578.16</v>
      </c>
      <c r="M2747" s="6">
        <f>tbl_Sales[[#This Row],[Cost_per_Unit]]*tbl_Sales[[#This Row],[Quantity]]</f>
        <v>216.48</v>
      </c>
      <c r="N2747" s="6">
        <f>tbl_Sales[[#This Row],[Sales]]-tbl_Sales[[#This Row],[Total_Cost]]</f>
        <v>361.67999999999995</v>
      </c>
    </row>
    <row r="2748" spans="1:14">
      <c r="A2748" t="s">
        <v>2752</v>
      </c>
      <c r="B2748" s="4">
        <v>45275</v>
      </c>
      <c r="C2748" t="s">
        <v>7269</v>
      </c>
      <c r="D2748" t="str">
        <f>VLOOKUP(Sales_Data!$C2748,tbl_Customers[],2,FALSE)</f>
        <v>Customer_1095</v>
      </c>
      <c r="E2748" t="str">
        <f>VLOOKUP(tbl_Sales[[#This Row],[Customer_ID]],tbl_Customers[],5,0)</f>
        <v>West</v>
      </c>
      <c r="F2748" t="s">
        <v>8537</v>
      </c>
      <c r="G2748" t="str">
        <f>VLOOKUP(Sales_Data!$F2748,tbl_Products[],2,FALSE)</f>
        <v>Product_75</v>
      </c>
      <c r="H2748" t="str">
        <f>VLOOKUP(tbl_Sales[[#This Row],[Product_ID]],tbl_Products[],3,0)</f>
        <v>Electronics</v>
      </c>
      <c r="I2748">
        <v>6</v>
      </c>
      <c r="J2748" s="10">
        <f>VLOOKUP(tbl_Sales[[#This Row],[Product_ID]],tbl_Products[],4,0)</f>
        <v>2.25</v>
      </c>
      <c r="K2748" s="6">
        <v>47.98</v>
      </c>
      <c r="L2748" s="6">
        <f>tbl_Sales[[#This Row],[Price_per_Unit]]*tbl_Sales[[#This Row],[Quantity]]</f>
        <v>287.88</v>
      </c>
      <c r="M2748" s="6">
        <f>tbl_Sales[[#This Row],[Cost_per_Unit]]*tbl_Sales[[#This Row],[Quantity]]</f>
        <v>13.5</v>
      </c>
      <c r="N2748" s="6">
        <f>tbl_Sales[[#This Row],[Sales]]-tbl_Sales[[#This Row],[Total_Cost]]</f>
        <v>274.38</v>
      </c>
    </row>
    <row r="2749" spans="1:14">
      <c r="A2749" t="s">
        <v>2753</v>
      </c>
      <c r="B2749" s="4">
        <v>45032</v>
      </c>
      <c r="C2749" t="s">
        <v>8122</v>
      </c>
      <c r="D2749" t="str">
        <f>VLOOKUP(Sales_Data!$C2749,tbl_Customers[],2,FALSE)</f>
        <v>Customer_37</v>
      </c>
      <c r="E2749" t="str">
        <f>VLOOKUP(tbl_Sales[[#This Row],[Customer_ID]],tbl_Customers[],5,0)</f>
        <v>North</v>
      </c>
      <c r="F2749" t="s">
        <v>8502</v>
      </c>
      <c r="G2749" t="str">
        <f>VLOOKUP(Sales_Data!$F2749,tbl_Products[],2,FALSE)</f>
        <v>Product_22</v>
      </c>
      <c r="H2749" t="str">
        <f>VLOOKUP(tbl_Sales[[#This Row],[Product_ID]],tbl_Products[],3,0)</f>
        <v>Electronics</v>
      </c>
      <c r="I2749">
        <v>2</v>
      </c>
      <c r="J2749" s="10">
        <f>VLOOKUP(tbl_Sales[[#This Row],[Product_ID]],tbl_Products[],4,0)</f>
        <v>38.15</v>
      </c>
      <c r="K2749" s="6">
        <v>91.44</v>
      </c>
      <c r="L2749" s="6">
        <f>tbl_Sales[[#This Row],[Price_per_Unit]]*tbl_Sales[[#This Row],[Quantity]]</f>
        <v>182.88</v>
      </c>
      <c r="M2749" s="6">
        <f>tbl_Sales[[#This Row],[Cost_per_Unit]]*tbl_Sales[[#This Row],[Quantity]]</f>
        <v>76.3</v>
      </c>
      <c r="N2749" s="6">
        <f>tbl_Sales[[#This Row],[Sales]]-tbl_Sales[[#This Row],[Total_Cost]]</f>
        <v>106.58</v>
      </c>
    </row>
    <row r="2750" spans="1:14">
      <c r="A2750" t="s">
        <v>2754</v>
      </c>
      <c r="B2750" s="4">
        <v>45225</v>
      </c>
      <c r="C2750" t="s">
        <v>7096</v>
      </c>
      <c r="D2750" t="str">
        <f>VLOOKUP(Sales_Data!$C2750,tbl_Customers[],2,FALSE)</f>
        <v>Customer_12</v>
      </c>
      <c r="E2750" t="str">
        <f>VLOOKUP(tbl_Sales[[#This Row],[Customer_ID]],tbl_Customers[],5,0)</f>
        <v>West</v>
      </c>
      <c r="F2750" t="s">
        <v>8508</v>
      </c>
      <c r="G2750" t="str">
        <f>VLOOKUP(Sales_Data!$F2750,tbl_Products[],2,FALSE)</f>
        <v>Product_63</v>
      </c>
      <c r="H2750" t="str">
        <f>VLOOKUP(tbl_Sales[[#This Row],[Product_ID]],tbl_Products[],3,0)</f>
        <v>Electronics</v>
      </c>
      <c r="I2750">
        <v>1</v>
      </c>
      <c r="J2750" s="10">
        <f>VLOOKUP(tbl_Sales[[#This Row],[Product_ID]],tbl_Products[],4,0)</f>
        <v>40</v>
      </c>
      <c r="K2750" s="6">
        <v>65.13</v>
      </c>
      <c r="L2750" s="6">
        <f>tbl_Sales[[#This Row],[Price_per_Unit]]*tbl_Sales[[#This Row],[Quantity]]</f>
        <v>65.13</v>
      </c>
      <c r="M2750" s="6">
        <f>tbl_Sales[[#This Row],[Cost_per_Unit]]*tbl_Sales[[#This Row],[Quantity]]</f>
        <v>40</v>
      </c>
      <c r="N2750" s="6">
        <f>tbl_Sales[[#This Row],[Sales]]-tbl_Sales[[#This Row],[Total_Cost]]</f>
        <v>25.129999999999995</v>
      </c>
    </row>
    <row r="2751" spans="1:14">
      <c r="A2751" t="s">
        <v>2755</v>
      </c>
      <c r="B2751" s="4">
        <v>45177</v>
      </c>
      <c r="C2751" t="s">
        <v>8104</v>
      </c>
      <c r="D2751" t="str">
        <f>VLOOKUP(Sales_Data!$C2751,tbl_Customers[],2,FALSE)</f>
        <v>Customer_809</v>
      </c>
      <c r="E2751" t="str">
        <f>VLOOKUP(tbl_Sales[[#This Row],[Customer_ID]],tbl_Customers[],5,0)</f>
        <v>North</v>
      </c>
      <c r="F2751" t="s">
        <v>8498</v>
      </c>
      <c r="G2751" t="str">
        <f>VLOOKUP(Sales_Data!$F2751,tbl_Products[],2,FALSE)</f>
        <v>Product_38</v>
      </c>
      <c r="H2751" t="str">
        <f>VLOOKUP(tbl_Sales[[#This Row],[Product_ID]],tbl_Products[],3,0)</f>
        <v>Toys</v>
      </c>
      <c r="I2751">
        <v>1</v>
      </c>
      <c r="J2751" s="10">
        <f>VLOOKUP(tbl_Sales[[#This Row],[Product_ID]],tbl_Products[],4,0)</f>
        <v>35.82</v>
      </c>
      <c r="K2751" s="6">
        <v>44.78</v>
      </c>
      <c r="L2751" s="6">
        <f>tbl_Sales[[#This Row],[Price_per_Unit]]*tbl_Sales[[#This Row],[Quantity]]</f>
        <v>44.78</v>
      </c>
      <c r="M2751" s="6">
        <f>tbl_Sales[[#This Row],[Cost_per_Unit]]*tbl_Sales[[#This Row],[Quantity]]</f>
        <v>35.82</v>
      </c>
      <c r="N2751" s="6">
        <f>tbl_Sales[[#This Row],[Sales]]-tbl_Sales[[#This Row],[Total_Cost]]</f>
        <v>8.9600000000000009</v>
      </c>
    </row>
    <row r="2752" spans="1:14">
      <c r="A2752" t="s">
        <v>2756</v>
      </c>
      <c r="B2752" s="4">
        <v>44973</v>
      </c>
      <c r="C2752" t="s">
        <v>8056</v>
      </c>
      <c r="D2752" t="str">
        <f>VLOOKUP(Sales_Data!$C2752,tbl_Customers[],2,FALSE)</f>
        <v>Customer_239</v>
      </c>
      <c r="E2752" t="str">
        <f>VLOOKUP(tbl_Sales[[#This Row],[Customer_ID]],tbl_Customers[],5,0)</f>
        <v>North</v>
      </c>
      <c r="F2752" t="s">
        <v>8520</v>
      </c>
      <c r="G2752" t="str">
        <f>VLOOKUP(Sales_Data!$F2752,tbl_Products[],2,FALSE)</f>
        <v>Product_29</v>
      </c>
      <c r="H2752" t="str">
        <f>VLOOKUP(tbl_Sales[[#This Row],[Product_ID]],tbl_Products[],3,0)</f>
        <v>Home Goods</v>
      </c>
      <c r="I2752">
        <v>9</v>
      </c>
      <c r="J2752" s="10">
        <f>VLOOKUP(tbl_Sales[[#This Row],[Product_ID]],tbl_Products[],4,0)</f>
        <v>9.64</v>
      </c>
      <c r="K2752" s="6">
        <v>23.81</v>
      </c>
      <c r="L2752" s="6">
        <f>tbl_Sales[[#This Row],[Price_per_Unit]]*tbl_Sales[[#This Row],[Quantity]]</f>
        <v>214.29</v>
      </c>
      <c r="M2752" s="6">
        <f>tbl_Sales[[#This Row],[Cost_per_Unit]]*tbl_Sales[[#This Row],[Quantity]]</f>
        <v>86.76</v>
      </c>
      <c r="N2752" s="6">
        <f>tbl_Sales[[#This Row],[Sales]]-tbl_Sales[[#This Row],[Total_Cost]]</f>
        <v>127.52999999999999</v>
      </c>
    </row>
    <row r="2753" spans="1:14">
      <c r="A2753" t="s">
        <v>2757</v>
      </c>
      <c r="B2753" s="4">
        <v>45188</v>
      </c>
      <c r="C2753" t="s">
        <v>8279</v>
      </c>
      <c r="D2753" t="str">
        <f>VLOOKUP(Sales_Data!$C2753,tbl_Customers[],2,FALSE)</f>
        <v>Customer_28</v>
      </c>
      <c r="E2753" t="str">
        <f>VLOOKUP(tbl_Sales[[#This Row],[Customer_ID]],tbl_Customers[],5,0)</f>
        <v>East</v>
      </c>
      <c r="F2753" t="s">
        <v>8516</v>
      </c>
      <c r="G2753" t="str">
        <f>VLOOKUP(Sales_Data!$F2753,tbl_Products[],2,FALSE)</f>
        <v>Product_67</v>
      </c>
      <c r="H2753" t="str">
        <f>VLOOKUP(tbl_Sales[[#This Row],[Product_ID]],tbl_Products[],3,0)</f>
        <v>Toys</v>
      </c>
      <c r="I2753">
        <v>4</v>
      </c>
      <c r="J2753" s="10">
        <f>VLOOKUP(tbl_Sales[[#This Row],[Product_ID]],tbl_Products[],4,0)</f>
        <v>13.68</v>
      </c>
      <c r="K2753" s="6">
        <v>74.36</v>
      </c>
      <c r="L2753" s="6">
        <f>tbl_Sales[[#This Row],[Price_per_Unit]]*tbl_Sales[[#This Row],[Quantity]]</f>
        <v>297.44</v>
      </c>
      <c r="M2753" s="6">
        <f>tbl_Sales[[#This Row],[Cost_per_Unit]]*tbl_Sales[[#This Row],[Quantity]]</f>
        <v>54.72</v>
      </c>
      <c r="N2753" s="6">
        <f>tbl_Sales[[#This Row],[Sales]]-tbl_Sales[[#This Row],[Total_Cost]]</f>
        <v>242.72</v>
      </c>
    </row>
    <row r="2754" spans="1:14">
      <c r="A2754" t="s">
        <v>2758</v>
      </c>
      <c r="B2754" s="4">
        <v>45155</v>
      </c>
      <c r="C2754" t="s">
        <v>7957</v>
      </c>
      <c r="D2754" t="str">
        <f>VLOOKUP(Sales_Data!$C2754,tbl_Customers[],2,FALSE)</f>
        <v>Customer_352</v>
      </c>
      <c r="E2754" t="str">
        <f>VLOOKUP(tbl_Sales[[#This Row],[Customer_ID]],tbl_Customers[],5,0)</f>
        <v>West</v>
      </c>
      <c r="F2754" t="s">
        <v>8530</v>
      </c>
      <c r="G2754" t="str">
        <f>VLOOKUP(Sales_Data!$F2754,tbl_Products[],2,FALSE)</f>
        <v>Product_14</v>
      </c>
      <c r="H2754" t="str">
        <f>VLOOKUP(tbl_Sales[[#This Row],[Product_ID]],tbl_Products[],3,0)</f>
        <v>Toys</v>
      </c>
      <c r="I2754">
        <v>1</v>
      </c>
      <c r="J2754" s="10">
        <f>VLOOKUP(tbl_Sales[[#This Row],[Product_ID]],tbl_Products[],4,0)</f>
        <v>36.64</v>
      </c>
      <c r="K2754" s="6">
        <v>79.48</v>
      </c>
      <c r="L2754" s="6">
        <f>tbl_Sales[[#This Row],[Price_per_Unit]]*tbl_Sales[[#This Row],[Quantity]]</f>
        <v>79.48</v>
      </c>
      <c r="M2754" s="6">
        <f>tbl_Sales[[#This Row],[Cost_per_Unit]]*tbl_Sales[[#This Row],[Quantity]]</f>
        <v>36.64</v>
      </c>
      <c r="N2754" s="6">
        <f>tbl_Sales[[#This Row],[Sales]]-tbl_Sales[[#This Row],[Total_Cost]]</f>
        <v>42.84</v>
      </c>
    </row>
    <row r="2755" spans="1:14">
      <c r="A2755" t="s">
        <v>2759</v>
      </c>
      <c r="B2755" s="4">
        <v>44955</v>
      </c>
      <c r="C2755" t="s">
        <v>8258</v>
      </c>
      <c r="D2755" t="str">
        <f>VLOOKUP(Sales_Data!$C2755,tbl_Customers[],2,FALSE)</f>
        <v>Customer_1344</v>
      </c>
      <c r="E2755" t="str">
        <f>VLOOKUP(tbl_Sales[[#This Row],[Customer_ID]],tbl_Customers[],5,0)</f>
        <v>East</v>
      </c>
      <c r="F2755" t="s">
        <v>8527</v>
      </c>
      <c r="G2755" t="str">
        <f>VLOOKUP(Sales_Data!$F2755,tbl_Products[],2,FALSE)</f>
        <v>Product_12</v>
      </c>
      <c r="H2755" t="str">
        <f>VLOOKUP(tbl_Sales[[#This Row],[Product_ID]],tbl_Products[],3,0)</f>
        <v>Toys</v>
      </c>
      <c r="I2755">
        <v>8</v>
      </c>
      <c r="J2755" s="10">
        <f>VLOOKUP(tbl_Sales[[#This Row],[Product_ID]],tbl_Products[],4,0)</f>
        <v>8.02</v>
      </c>
      <c r="K2755" s="6">
        <v>20.59</v>
      </c>
      <c r="L2755" s="6">
        <f>tbl_Sales[[#This Row],[Price_per_Unit]]*tbl_Sales[[#This Row],[Quantity]]</f>
        <v>164.72</v>
      </c>
      <c r="M2755" s="6">
        <f>tbl_Sales[[#This Row],[Cost_per_Unit]]*tbl_Sales[[#This Row],[Quantity]]</f>
        <v>64.16</v>
      </c>
      <c r="N2755" s="6">
        <f>tbl_Sales[[#This Row],[Sales]]-tbl_Sales[[#This Row],[Total_Cost]]</f>
        <v>100.56</v>
      </c>
    </row>
    <row r="2756" spans="1:14">
      <c r="A2756" t="s">
        <v>2760</v>
      </c>
      <c r="B2756" s="4">
        <v>45159</v>
      </c>
      <c r="C2756" t="s">
        <v>8280</v>
      </c>
      <c r="D2756" t="str">
        <f>VLOOKUP(Sales_Data!$C2756,tbl_Customers[],2,FALSE)</f>
        <v>Customer_978</v>
      </c>
      <c r="E2756" t="str">
        <f>VLOOKUP(tbl_Sales[[#This Row],[Customer_ID]],tbl_Customers[],5,0)</f>
        <v>South</v>
      </c>
      <c r="F2756" t="s">
        <v>8512</v>
      </c>
      <c r="G2756" t="str">
        <f>VLOOKUP(Sales_Data!$F2756,tbl_Products[],2,FALSE)</f>
        <v>Product_47</v>
      </c>
      <c r="H2756" t="str">
        <f>VLOOKUP(tbl_Sales[[#This Row],[Product_ID]],tbl_Products[],3,0)</f>
        <v>Home Goods</v>
      </c>
      <c r="I2756">
        <v>6</v>
      </c>
      <c r="J2756" s="10">
        <f>VLOOKUP(tbl_Sales[[#This Row],[Product_ID]],tbl_Products[],4,0)</f>
        <v>22.66</v>
      </c>
      <c r="K2756" s="6">
        <v>92.67</v>
      </c>
      <c r="L2756" s="6">
        <f>tbl_Sales[[#This Row],[Price_per_Unit]]*tbl_Sales[[#This Row],[Quantity]]</f>
        <v>556.02</v>
      </c>
      <c r="M2756" s="6">
        <f>tbl_Sales[[#This Row],[Cost_per_Unit]]*tbl_Sales[[#This Row],[Quantity]]</f>
        <v>135.96</v>
      </c>
      <c r="N2756" s="6">
        <f>tbl_Sales[[#This Row],[Sales]]-tbl_Sales[[#This Row],[Total_Cost]]</f>
        <v>420.05999999999995</v>
      </c>
    </row>
    <row r="2757" spans="1:14">
      <c r="A2757" t="s">
        <v>2761</v>
      </c>
      <c r="B2757" s="4">
        <v>44994</v>
      </c>
      <c r="C2757" t="s">
        <v>8257</v>
      </c>
      <c r="D2757" t="str">
        <f>VLOOKUP(Sales_Data!$C2757,tbl_Customers[],2,FALSE)</f>
        <v>Customer_943</v>
      </c>
      <c r="E2757" t="str">
        <f>VLOOKUP(tbl_Sales[[#This Row],[Customer_ID]],tbl_Customers[],5,0)</f>
        <v>West</v>
      </c>
      <c r="F2757" t="s">
        <v>8565</v>
      </c>
      <c r="G2757" t="str">
        <f>VLOOKUP(Sales_Data!$F2757,tbl_Products[],2,FALSE)</f>
        <v>Product_31</v>
      </c>
      <c r="H2757" t="str">
        <f>VLOOKUP(tbl_Sales[[#This Row],[Product_ID]],tbl_Products[],3,0)</f>
        <v>Apparel</v>
      </c>
      <c r="I2757">
        <v>3</v>
      </c>
      <c r="J2757" s="10">
        <f>VLOOKUP(tbl_Sales[[#This Row],[Product_ID]],tbl_Products[],4,0)</f>
        <v>3.66</v>
      </c>
      <c r="K2757" s="6">
        <v>5.62</v>
      </c>
      <c r="L2757" s="6">
        <f>tbl_Sales[[#This Row],[Price_per_Unit]]*tbl_Sales[[#This Row],[Quantity]]</f>
        <v>16.86</v>
      </c>
      <c r="M2757" s="6">
        <f>tbl_Sales[[#This Row],[Cost_per_Unit]]*tbl_Sales[[#This Row],[Quantity]]</f>
        <v>10.98</v>
      </c>
      <c r="N2757" s="6">
        <f>tbl_Sales[[#This Row],[Sales]]-tbl_Sales[[#This Row],[Total_Cost]]</f>
        <v>5.879999999999999</v>
      </c>
    </row>
    <row r="2758" spans="1:14">
      <c r="A2758" t="s">
        <v>2762</v>
      </c>
      <c r="B2758" s="4">
        <v>45189</v>
      </c>
      <c r="C2758" t="s">
        <v>7044</v>
      </c>
      <c r="D2758" t="str">
        <f>VLOOKUP(Sales_Data!$C2758,tbl_Customers[],2,FALSE)</f>
        <v>Customer_1417</v>
      </c>
      <c r="E2758" t="str">
        <f>VLOOKUP(tbl_Sales[[#This Row],[Customer_ID]],tbl_Customers[],5,0)</f>
        <v>East</v>
      </c>
      <c r="F2758" t="s">
        <v>8521</v>
      </c>
      <c r="G2758" t="str">
        <f>VLOOKUP(Sales_Data!$F2758,tbl_Products[],2,FALSE)</f>
        <v>Product_64</v>
      </c>
      <c r="H2758" t="str">
        <f>VLOOKUP(tbl_Sales[[#This Row],[Product_ID]],tbl_Products[],3,0)</f>
        <v>Home Goods</v>
      </c>
      <c r="I2758">
        <v>9</v>
      </c>
      <c r="J2758" s="10">
        <f>VLOOKUP(tbl_Sales[[#This Row],[Product_ID]],tbl_Products[],4,0)</f>
        <v>16.21</v>
      </c>
      <c r="K2758" s="6">
        <v>35.47</v>
      </c>
      <c r="L2758" s="6">
        <f>tbl_Sales[[#This Row],[Price_per_Unit]]*tbl_Sales[[#This Row],[Quantity]]</f>
        <v>319.23</v>
      </c>
      <c r="M2758" s="6">
        <f>tbl_Sales[[#This Row],[Cost_per_Unit]]*tbl_Sales[[#This Row],[Quantity]]</f>
        <v>145.89000000000001</v>
      </c>
      <c r="N2758" s="6">
        <f>tbl_Sales[[#This Row],[Sales]]-tbl_Sales[[#This Row],[Total_Cost]]</f>
        <v>173.34</v>
      </c>
    </row>
    <row r="2759" spans="1:14">
      <c r="A2759" t="s">
        <v>2763</v>
      </c>
      <c r="B2759" s="4">
        <v>45139</v>
      </c>
      <c r="C2759" t="s">
        <v>8281</v>
      </c>
      <c r="D2759" t="str">
        <f>VLOOKUP(Sales_Data!$C2759,tbl_Customers[],2,FALSE)</f>
        <v>Customer_830</v>
      </c>
      <c r="E2759" t="str">
        <f>VLOOKUP(tbl_Sales[[#This Row],[Customer_ID]],tbl_Customers[],5,0)</f>
        <v>West</v>
      </c>
      <c r="F2759" t="s">
        <v>8525</v>
      </c>
      <c r="G2759" t="str">
        <f>VLOOKUP(Sales_Data!$F2759,tbl_Products[],2,FALSE)</f>
        <v>Product_56</v>
      </c>
      <c r="H2759" t="str">
        <f>VLOOKUP(tbl_Sales[[#This Row],[Product_ID]],tbl_Products[],3,0)</f>
        <v>Apparel</v>
      </c>
      <c r="I2759">
        <v>2</v>
      </c>
      <c r="J2759" s="10">
        <f>VLOOKUP(tbl_Sales[[#This Row],[Product_ID]],tbl_Products[],4,0)</f>
        <v>3.21</v>
      </c>
      <c r="K2759" s="6">
        <v>28.99</v>
      </c>
      <c r="L2759" s="6">
        <f>tbl_Sales[[#This Row],[Price_per_Unit]]*tbl_Sales[[#This Row],[Quantity]]</f>
        <v>57.98</v>
      </c>
      <c r="M2759" s="6">
        <f>tbl_Sales[[#This Row],[Cost_per_Unit]]*tbl_Sales[[#This Row],[Quantity]]</f>
        <v>6.42</v>
      </c>
      <c r="N2759" s="6">
        <f>tbl_Sales[[#This Row],[Sales]]-tbl_Sales[[#This Row],[Total_Cost]]</f>
        <v>51.559999999999995</v>
      </c>
    </row>
    <row r="2760" spans="1:14">
      <c r="A2760" t="s">
        <v>2764</v>
      </c>
      <c r="B2760" s="4">
        <v>45160</v>
      </c>
      <c r="C2760" t="s">
        <v>7518</v>
      </c>
      <c r="D2760" t="str">
        <f>VLOOKUP(Sales_Data!$C2760,tbl_Customers[],2,FALSE)</f>
        <v>Customer_1348</v>
      </c>
      <c r="E2760" t="str">
        <f>VLOOKUP(tbl_Sales[[#This Row],[Customer_ID]],tbl_Customers[],5,0)</f>
        <v>North</v>
      </c>
      <c r="F2760" t="s">
        <v>8535</v>
      </c>
      <c r="G2760" t="str">
        <f>VLOOKUP(Sales_Data!$F2760,tbl_Products[],2,FALSE)</f>
        <v>Product_54</v>
      </c>
      <c r="H2760" t="str">
        <f>VLOOKUP(tbl_Sales[[#This Row],[Product_ID]],tbl_Products[],3,0)</f>
        <v>Apparel</v>
      </c>
      <c r="I2760">
        <v>1</v>
      </c>
      <c r="J2760" s="10">
        <f>VLOOKUP(tbl_Sales[[#This Row],[Product_ID]],tbl_Products[],4,0)</f>
        <v>1.35</v>
      </c>
      <c r="K2760" s="6">
        <v>5.07</v>
      </c>
      <c r="L2760" s="6">
        <f>tbl_Sales[[#This Row],[Price_per_Unit]]*tbl_Sales[[#This Row],[Quantity]]</f>
        <v>5.07</v>
      </c>
      <c r="M2760" s="6">
        <f>tbl_Sales[[#This Row],[Cost_per_Unit]]*tbl_Sales[[#This Row],[Quantity]]</f>
        <v>1.35</v>
      </c>
      <c r="N2760" s="6">
        <f>tbl_Sales[[#This Row],[Sales]]-tbl_Sales[[#This Row],[Total_Cost]]</f>
        <v>3.72</v>
      </c>
    </row>
    <row r="2761" spans="1:14">
      <c r="A2761" t="s">
        <v>2765</v>
      </c>
      <c r="B2761" s="4">
        <v>45215</v>
      </c>
      <c r="C2761" t="s">
        <v>8070</v>
      </c>
      <c r="D2761" t="str">
        <f>VLOOKUP(Sales_Data!$C2761,tbl_Customers[],2,FALSE)</f>
        <v>Customer_1233</v>
      </c>
      <c r="E2761" t="str">
        <f>VLOOKUP(tbl_Sales[[#This Row],[Customer_ID]],tbl_Customers[],5,0)</f>
        <v>South</v>
      </c>
      <c r="F2761" t="s">
        <v>8564</v>
      </c>
      <c r="G2761" t="str">
        <f>VLOOKUP(Sales_Data!$F2761,tbl_Products[],2,FALSE)</f>
        <v>Product_8</v>
      </c>
      <c r="H2761" t="str">
        <f>VLOOKUP(tbl_Sales[[#This Row],[Product_ID]],tbl_Products[],3,0)</f>
        <v>Electronics</v>
      </c>
      <c r="I2761">
        <v>4</v>
      </c>
      <c r="J2761" s="10">
        <f>VLOOKUP(tbl_Sales[[#This Row],[Product_ID]],tbl_Products[],4,0)</f>
        <v>22.03</v>
      </c>
      <c r="K2761" s="6">
        <v>17.149999999999999</v>
      </c>
      <c r="L2761" s="6">
        <f>tbl_Sales[[#This Row],[Price_per_Unit]]*tbl_Sales[[#This Row],[Quantity]]</f>
        <v>68.599999999999994</v>
      </c>
      <c r="M2761" s="6">
        <f>tbl_Sales[[#This Row],[Cost_per_Unit]]*tbl_Sales[[#This Row],[Quantity]]</f>
        <v>88.12</v>
      </c>
      <c r="N2761" s="6">
        <f>tbl_Sales[[#This Row],[Sales]]-tbl_Sales[[#This Row],[Total_Cost]]</f>
        <v>-19.52000000000001</v>
      </c>
    </row>
    <row r="2762" spans="1:14">
      <c r="A2762" t="s">
        <v>2766</v>
      </c>
      <c r="B2762" s="4">
        <v>44956</v>
      </c>
      <c r="C2762" t="s">
        <v>7621</v>
      </c>
      <c r="D2762" t="str">
        <f>VLOOKUP(Sales_Data!$C2762,tbl_Customers[],2,FALSE)</f>
        <v>Customer_1487</v>
      </c>
      <c r="E2762" t="str">
        <f>VLOOKUP(tbl_Sales[[#This Row],[Customer_ID]],tbl_Customers[],5,0)</f>
        <v>West</v>
      </c>
      <c r="F2762" t="s">
        <v>8530</v>
      </c>
      <c r="G2762" t="str">
        <f>VLOOKUP(Sales_Data!$F2762,tbl_Products[],2,FALSE)</f>
        <v>Product_14</v>
      </c>
      <c r="H2762" t="str">
        <f>VLOOKUP(tbl_Sales[[#This Row],[Product_ID]],tbl_Products[],3,0)</f>
        <v>Toys</v>
      </c>
      <c r="I2762">
        <v>3</v>
      </c>
      <c r="J2762" s="10">
        <f>VLOOKUP(tbl_Sales[[#This Row],[Product_ID]],tbl_Products[],4,0)</f>
        <v>36.64</v>
      </c>
      <c r="K2762" s="6">
        <v>29.52</v>
      </c>
      <c r="L2762" s="6">
        <f>tbl_Sales[[#This Row],[Price_per_Unit]]*tbl_Sales[[#This Row],[Quantity]]</f>
        <v>88.56</v>
      </c>
      <c r="M2762" s="6">
        <f>tbl_Sales[[#This Row],[Cost_per_Unit]]*tbl_Sales[[#This Row],[Quantity]]</f>
        <v>109.92</v>
      </c>
      <c r="N2762" s="6">
        <f>tbl_Sales[[#This Row],[Sales]]-tbl_Sales[[#This Row],[Total_Cost]]</f>
        <v>-21.36</v>
      </c>
    </row>
    <row r="2763" spans="1:14">
      <c r="A2763" t="s">
        <v>2767</v>
      </c>
      <c r="B2763" s="4">
        <v>45213</v>
      </c>
      <c r="C2763" t="s">
        <v>7445</v>
      </c>
      <c r="D2763" t="str">
        <f>VLOOKUP(Sales_Data!$C2763,tbl_Customers[],2,FALSE)</f>
        <v>Customer_997</v>
      </c>
      <c r="E2763" t="str">
        <f>VLOOKUP(tbl_Sales[[#This Row],[Customer_ID]],tbl_Customers[],5,0)</f>
        <v>South</v>
      </c>
      <c r="F2763" t="s">
        <v>8531</v>
      </c>
      <c r="G2763" t="str">
        <f>VLOOKUP(Sales_Data!$F2763,tbl_Products[],2,FALSE)</f>
        <v>Product_36</v>
      </c>
      <c r="H2763" t="str">
        <f>VLOOKUP(tbl_Sales[[#This Row],[Product_ID]],tbl_Products[],3,0)</f>
        <v>Home Goods</v>
      </c>
      <c r="I2763">
        <v>5</v>
      </c>
      <c r="J2763" s="10">
        <f>VLOOKUP(tbl_Sales[[#This Row],[Product_ID]],tbl_Products[],4,0)</f>
        <v>32.54</v>
      </c>
      <c r="K2763" s="6">
        <v>16.28</v>
      </c>
      <c r="L2763" s="6">
        <f>tbl_Sales[[#This Row],[Price_per_Unit]]*tbl_Sales[[#This Row],[Quantity]]</f>
        <v>81.400000000000006</v>
      </c>
      <c r="M2763" s="6">
        <f>tbl_Sales[[#This Row],[Cost_per_Unit]]*tbl_Sales[[#This Row],[Quantity]]</f>
        <v>162.69999999999999</v>
      </c>
      <c r="N2763" s="6">
        <f>tbl_Sales[[#This Row],[Sales]]-tbl_Sales[[#This Row],[Total_Cost]]</f>
        <v>-81.299999999999983</v>
      </c>
    </row>
    <row r="2764" spans="1:14">
      <c r="A2764" t="s">
        <v>2768</v>
      </c>
      <c r="B2764" s="4">
        <v>45163</v>
      </c>
      <c r="C2764" t="s">
        <v>7730</v>
      </c>
      <c r="D2764" t="str">
        <f>VLOOKUP(Sales_Data!$C2764,tbl_Customers[],2,FALSE)</f>
        <v>Customer_621</v>
      </c>
      <c r="E2764" t="str">
        <f>VLOOKUP(tbl_Sales[[#This Row],[Customer_ID]],tbl_Customers[],5,0)</f>
        <v>East</v>
      </c>
      <c r="F2764" t="s">
        <v>8531</v>
      </c>
      <c r="G2764" t="str">
        <f>VLOOKUP(Sales_Data!$F2764,tbl_Products[],2,FALSE)</f>
        <v>Product_36</v>
      </c>
      <c r="H2764" t="str">
        <f>VLOOKUP(tbl_Sales[[#This Row],[Product_ID]],tbl_Products[],3,0)</f>
        <v>Home Goods</v>
      </c>
      <c r="I2764">
        <v>1</v>
      </c>
      <c r="J2764" s="10">
        <f>VLOOKUP(tbl_Sales[[#This Row],[Product_ID]],tbl_Products[],4,0)</f>
        <v>32.54</v>
      </c>
      <c r="K2764" s="6">
        <v>19.010000000000002</v>
      </c>
      <c r="L2764" s="6">
        <f>tbl_Sales[[#This Row],[Price_per_Unit]]*tbl_Sales[[#This Row],[Quantity]]</f>
        <v>19.010000000000002</v>
      </c>
      <c r="M2764" s="6">
        <f>tbl_Sales[[#This Row],[Cost_per_Unit]]*tbl_Sales[[#This Row],[Quantity]]</f>
        <v>32.54</v>
      </c>
      <c r="N2764" s="6">
        <f>tbl_Sales[[#This Row],[Sales]]-tbl_Sales[[#This Row],[Total_Cost]]</f>
        <v>-13.529999999999998</v>
      </c>
    </row>
    <row r="2765" spans="1:14">
      <c r="A2765" t="s">
        <v>2769</v>
      </c>
      <c r="B2765" s="4">
        <v>45271</v>
      </c>
      <c r="C2765" t="s">
        <v>7765</v>
      </c>
      <c r="D2765" t="str">
        <f>VLOOKUP(Sales_Data!$C2765,tbl_Customers[],2,FALSE)</f>
        <v>Customer_1267</v>
      </c>
      <c r="E2765" t="str">
        <f>VLOOKUP(tbl_Sales[[#This Row],[Customer_ID]],tbl_Customers[],5,0)</f>
        <v>East</v>
      </c>
      <c r="F2765" t="s">
        <v>8511</v>
      </c>
      <c r="G2765" t="str">
        <f>VLOOKUP(Sales_Data!$F2765,tbl_Products[],2,FALSE)</f>
        <v>Product_33</v>
      </c>
      <c r="H2765" t="str">
        <f>VLOOKUP(tbl_Sales[[#This Row],[Product_ID]],tbl_Products[],3,0)</f>
        <v>Electronics</v>
      </c>
      <c r="I2765">
        <v>8</v>
      </c>
      <c r="J2765" s="10">
        <f>VLOOKUP(tbl_Sales[[#This Row],[Product_ID]],tbl_Products[],4,0)</f>
        <v>45.26</v>
      </c>
      <c r="K2765" s="6">
        <v>13.23</v>
      </c>
      <c r="L2765" s="6">
        <f>tbl_Sales[[#This Row],[Price_per_Unit]]*tbl_Sales[[#This Row],[Quantity]]</f>
        <v>105.84</v>
      </c>
      <c r="M2765" s="6">
        <f>tbl_Sales[[#This Row],[Cost_per_Unit]]*tbl_Sales[[#This Row],[Quantity]]</f>
        <v>362.08</v>
      </c>
      <c r="N2765" s="6">
        <f>tbl_Sales[[#This Row],[Sales]]-tbl_Sales[[#This Row],[Total_Cost]]</f>
        <v>-256.24</v>
      </c>
    </row>
    <row r="2766" spans="1:14">
      <c r="A2766" t="s">
        <v>2770</v>
      </c>
      <c r="B2766" s="4">
        <v>45084</v>
      </c>
      <c r="C2766" t="s">
        <v>7396</v>
      </c>
      <c r="D2766" t="str">
        <f>VLOOKUP(Sales_Data!$C2766,tbl_Customers[],2,FALSE)</f>
        <v>Customer_1264</v>
      </c>
      <c r="E2766" t="str">
        <f>VLOOKUP(tbl_Sales[[#This Row],[Customer_ID]],tbl_Customers[],5,0)</f>
        <v>East</v>
      </c>
      <c r="F2766" t="s">
        <v>8561</v>
      </c>
      <c r="G2766" t="str">
        <f>VLOOKUP(Sales_Data!$F2766,tbl_Products[],2,FALSE)</f>
        <v>Product_66</v>
      </c>
      <c r="H2766" t="str">
        <f>VLOOKUP(tbl_Sales[[#This Row],[Product_ID]],tbl_Products[],3,0)</f>
        <v>Health</v>
      </c>
      <c r="I2766">
        <v>6</v>
      </c>
      <c r="J2766" s="10">
        <f>VLOOKUP(tbl_Sales[[#This Row],[Product_ID]],tbl_Products[],4,0)</f>
        <v>1.38</v>
      </c>
      <c r="K2766" s="6">
        <v>22.4</v>
      </c>
      <c r="L2766" s="6">
        <f>tbl_Sales[[#This Row],[Price_per_Unit]]*tbl_Sales[[#This Row],[Quantity]]</f>
        <v>134.39999999999998</v>
      </c>
      <c r="M2766" s="6">
        <f>tbl_Sales[[#This Row],[Cost_per_Unit]]*tbl_Sales[[#This Row],[Quantity]]</f>
        <v>8.2799999999999994</v>
      </c>
      <c r="N2766" s="6">
        <f>tbl_Sales[[#This Row],[Sales]]-tbl_Sales[[#This Row],[Total_Cost]]</f>
        <v>126.11999999999998</v>
      </c>
    </row>
    <row r="2767" spans="1:14">
      <c r="A2767" t="s">
        <v>2771</v>
      </c>
      <c r="B2767" s="4">
        <v>44938</v>
      </c>
      <c r="C2767" t="s">
        <v>8242</v>
      </c>
      <c r="D2767" t="str">
        <f>VLOOKUP(Sales_Data!$C2767,tbl_Customers[],2,FALSE)</f>
        <v>Customer_739</v>
      </c>
      <c r="E2767" t="str">
        <f>VLOOKUP(tbl_Sales[[#This Row],[Customer_ID]],tbl_Customers[],5,0)</f>
        <v>East</v>
      </c>
      <c r="F2767" t="s">
        <v>8506</v>
      </c>
      <c r="G2767" t="str">
        <f>VLOOKUP(Sales_Data!$F2767,tbl_Products[],2,FALSE)</f>
        <v>Product_43</v>
      </c>
      <c r="H2767" t="str">
        <f>VLOOKUP(tbl_Sales[[#This Row],[Product_ID]],tbl_Products[],3,0)</f>
        <v>Health</v>
      </c>
      <c r="I2767">
        <v>4</v>
      </c>
      <c r="J2767" s="10">
        <f>VLOOKUP(tbl_Sales[[#This Row],[Product_ID]],tbl_Products[],4,0)</f>
        <v>4.59</v>
      </c>
      <c r="K2767" s="6">
        <v>16.07</v>
      </c>
      <c r="L2767" s="6">
        <f>tbl_Sales[[#This Row],[Price_per_Unit]]*tbl_Sales[[#This Row],[Quantity]]</f>
        <v>64.28</v>
      </c>
      <c r="M2767" s="6">
        <f>tbl_Sales[[#This Row],[Cost_per_Unit]]*tbl_Sales[[#This Row],[Quantity]]</f>
        <v>18.36</v>
      </c>
      <c r="N2767" s="6">
        <f>tbl_Sales[[#This Row],[Sales]]-tbl_Sales[[#This Row],[Total_Cost]]</f>
        <v>45.92</v>
      </c>
    </row>
    <row r="2768" spans="1:14">
      <c r="A2768" t="s">
        <v>2772</v>
      </c>
      <c r="B2768" s="4">
        <v>45129</v>
      </c>
      <c r="C2768" t="s">
        <v>7550</v>
      </c>
      <c r="D2768" t="str">
        <f>VLOOKUP(Sales_Data!$C2768,tbl_Customers[],2,FALSE)</f>
        <v>Customer_1415</v>
      </c>
      <c r="E2768" t="str">
        <f>VLOOKUP(tbl_Sales[[#This Row],[Customer_ID]],tbl_Customers[],5,0)</f>
        <v>East</v>
      </c>
      <c r="F2768" t="s">
        <v>8535</v>
      </c>
      <c r="G2768" t="str">
        <f>VLOOKUP(Sales_Data!$F2768,tbl_Products[],2,FALSE)</f>
        <v>Product_54</v>
      </c>
      <c r="H2768" t="str">
        <f>VLOOKUP(tbl_Sales[[#This Row],[Product_ID]],tbl_Products[],3,0)</f>
        <v>Apparel</v>
      </c>
      <c r="I2768">
        <v>3</v>
      </c>
      <c r="J2768" s="10">
        <f>VLOOKUP(tbl_Sales[[#This Row],[Product_ID]],tbl_Products[],4,0)</f>
        <v>1.35</v>
      </c>
      <c r="K2768" s="6">
        <v>82.16</v>
      </c>
      <c r="L2768" s="6">
        <f>tbl_Sales[[#This Row],[Price_per_Unit]]*tbl_Sales[[#This Row],[Quantity]]</f>
        <v>246.48</v>
      </c>
      <c r="M2768" s="6">
        <f>tbl_Sales[[#This Row],[Cost_per_Unit]]*tbl_Sales[[#This Row],[Quantity]]</f>
        <v>4.0500000000000007</v>
      </c>
      <c r="N2768" s="6">
        <f>tbl_Sales[[#This Row],[Sales]]-tbl_Sales[[#This Row],[Total_Cost]]</f>
        <v>242.42999999999998</v>
      </c>
    </row>
    <row r="2769" spans="1:14">
      <c r="A2769" t="s">
        <v>2773</v>
      </c>
      <c r="B2769" s="4">
        <v>45057</v>
      </c>
      <c r="C2769" t="s">
        <v>8084</v>
      </c>
      <c r="D2769" t="str">
        <f>VLOOKUP(Sales_Data!$C2769,tbl_Customers[],2,FALSE)</f>
        <v>Customer_1380</v>
      </c>
      <c r="E2769" t="str">
        <f>VLOOKUP(tbl_Sales[[#This Row],[Customer_ID]],tbl_Customers[],5,0)</f>
        <v>West</v>
      </c>
      <c r="F2769" t="s">
        <v>8511</v>
      </c>
      <c r="G2769" t="str">
        <f>VLOOKUP(Sales_Data!$F2769,tbl_Products[],2,FALSE)</f>
        <v>Product_33</v>
      </c>
      <c r="H2769" t="str">
        <f>VLOOKUP(tbl_Sales[[#This Row],[Product_ID]],tbl_Products[],3,0)</f>
        <v>Electronics</v>
      </c>
      <c r="I2769">
        <v>6</v>
      </c>
      <c r="J2769" s="10">
        <f>VLOOKUP(tbl_Sales[[#This Row],[Product_ID]],tbl_Products[],4,0)</f>
        <v>45.26</v>
      </c>
      <c r="K2769" s="6">
        <v>15.5</v>
      </c>
      <c r="L2769" s="6">
        <f>tbl_Sales[[#This Row],[Price_per_Unit]]*tbl_Sales[[#This Row],[Quantity]]</f>
        <v>93</v>
      </c>
      <c r="M2769" s="6">
        <f>tbl_Sales[[#This Row],[Cost_per_Unit]]*tbl_Sales[[#This Row],[Quantity]]</f>
        <v>271.56</v>
      </c>
      <c r="N2769" s="6">
        <f>tbl_Sales[[#This Row],[Sales]]-tbl_Sales[[#This Row],[Total_Cost]]</f>
        <v>-178.56</v>
      </c>
    </row>
    <row r="2770" spans="1:14">
      <c r="A2770" t="s">
        <v>2774</v>
      </c>
      <c r="B2770" s="4">
        <v>44928</v>
      </c>
      <c r="C2770" t="s">
        <v>7015</v>
      </c>
      <c r="D2770" t="str">
        <f>VLOOKUP(Sales_Data!$C2770,tbl_Customers[],2,FALSE)</f>
        <v>Customer_1414</v>
      </c>
      <c r="E2770" t="str">
        <f>VLOOKUP(tbl_Sales[[#This Row],[Customer_ID]],tbl_Customers[],5,0)</f>
        <v>South</v>
      </c>
      <c r="F2770" t="s">
        <v>8515</v>
      </c>
      <c r="G2770" t="str">
        <f>VLOOKUP(Sales_Data!$F2770,tbl_Products[],2,FALSE)</f>
        <v>Product_46</v>
      </c>
      <c r="H2770" t="str">
        <f>VLOOKUP(tbl_Sales[[#This Row],[Product_ID]],tbl_Products[],3,0)</f>
        <v>Health</v>
      </c>
      <c r="I2770">
        <v>1</v>
      </c>
      <c r="J2770" s="10">
        <f>VLOOKUP(tbl_Sales[[#This Row],[Product_ID]],tbl_Products[],4,0)</f>
        <v>19.34</v>
      </c>
      <c r="K2770" s="6">
        <v>51.45</v>
      </c>
      <c r="L2770" s="6">
        <f>tbl_Sales[[#This Row],[Price_per_Unit]]*tbl_Sales[[#This Row],[Quantity]]</f>
        <v>51.45</v>
      </c>
      <c r="M2770" s="6">
        <f>tbl_Sales[[#This Row],[Cost_per_Unit]]*tbl_Sales[[#This Row],[Quantity]]</f>
        <v>19.34</v>
      </c>
      <c r="N2770" s="6">
        <f>tbl_Sales[[#This Row],[Sales]]-tbl_Sales[[#This Row],[Total_Cost]]</f>
        <v>32.11</v>
      </c>
    </row>
    <row r="2771" spans="1:14">
      <c r="A2771" t="s">
        <v>2775</v>
      </c>
      <c r="B2771" s="4">
        <v>45038</v>
      </c>
      <c r="C2771" t="s">
        <v>7652</v>
      </c>
      <c r="D2771" t="str">
        <f>VLOOKUP(Sales_Data!$C2771,tbl_Customers[],2,FALSE)</f>
        <v>Customer_1383</v>
      </c>
      <c r="E2771" t="str">
        <f>VLOOKUP(tbl_Sales[[#This Row],[Customer_ID]],tbl_Customers[],5,0)</f>
        <v>East</v>
      </c>
      <c r="F2771" t="s">
        <v>8551</v>
      </c>
      <c r="G2771" t="str">
        <f>VLOOKUP(Sales_Data!$F2771,tbl_Products[],2,FALSE)</f>
        <v>Product_11</v>
      </c>
      <c r="H2771" t="str">
        <f>VLOOKUP(tbl_Sales[[#This Row],[Product_ID]],tbl_Products[],3,0)</f>
        <v>Health</v>
      </c>
      <c r="I2771">
        <v>3</v>
      </c>
      <c r="J2771" s="10">
        <f>VLOOKUP(tbl_Sales[[#This Row],[Product_ID]],tbl_Products[],4,0)</f>
        <v>11.76</v>
      </c>
      <c r="K2771" s="6">
        <v>86.42</v>
      </c>
      <c r="L2771" s="6">
        <f>tbl_Sales[[#This Row],[Price_per_Unit]]*tbl_Sales[[#This Row],[Quantity]]</f>
        <v>259.26</v>
      </c>
      <c r="M2771" s="6">
        <f>tbl_Sales[[#This Row],[Cost_per_Unit]]*tbl_Sales[[#This Row],[Quantity]]</f>
        <v>35.28</v>
      </c>
      <c r="N2771" s="6">
        <f>tbl_Sales[[#This Row],[Sales]]-tbl_Sales[[#This Row],[Total_Cost]]</f>
        <v>223.98</v>
      </c>
    </row>
    <row r="2772" spans="1:14">
      <c r="A2772" t="s">
        <v>2776</v>
      </c>
      <c r="B2772" s="4">
        <v>45223</v>
      </c>
      <c r="C2772" t="s">
        <v>8104</v>
      </c>
      <c r="D2772" t="str">
        <f>VLOOKUP(Sales_Data!$C2772,tbl_Customers[],2,FALSE)</f>
        <v>Customer_809</v>
      </c>
      <c r="E2772" t="str">
        <f>VLOOKUP(tbl_Sales[[#This Row],[Customer_ID]],tbl_Customers[],5,0)</f>
        <v>North</v>
      </c>
      <c r="F2772" t="s">
        <v>8514</v>
      </c>
      <c r="G2772" t="str">
        <f>VLOOKUP(Sales_Data!$F2772,tbl_Products[],2,FALSE)</f>
        <v>Product_2</v>
      </c>
      <c r="H2772" t="str">
        <f>VLOOKUP(tbl_Sales[[#This Row],[Product_ID]],tbl_Products[],3,0)</f>
        <v>Health</v>
      </c>
      <c r="I2772">
        <v>2</v>
      </c>
      <c r="J2772" s="10">
        <f>VLOOKUP(tbl_Sales[[#This Row],[Product_ID]],tbl_Products[],4,0)</f>
        <v>12.41</v>
      </c>
      <c r="K2772" s="6">
        <v>16.12</v>
      </c>
      <c r="L2772" s="6">
        <f>tbl_Sales[[#This Row],[Price_per_Unit]]*tbl_Sales[[#This Row],[Quantity]]</f>
        <v>32.24</v>
      </c>
      <c r="M2772" s="6">
        <f>tbl_Sales[[#This Row],[Cost_per_Unit]]*tbl_Sales[[#This Row],[Quantity]]</f>
        <v>24.82</v>
      </c>
      <c r="N2772" s="6">
        <f>tbl_Sales[[#This Row],[Sales]]-tbl_Sales[[#This Row],[Total_Cost]]</f>
        <v>7.4200000000000017</v>
      </c>
    </row>
    <row r="2773" spans="1:14">
      <c r="A2773" t="s">
        <v>2777</v>
      </c>
      <c r="B2773" s="4">
        <v>44964</v>
      </c>
      <c r="C2773" t="s">
        <v>7286</v>
      </c>
      <c r="D2773" t="str">
        <f>VLOOKUP(Sales_Data!$C2773,tbl_Customers[],2,FALSE)</f>
        <v>Customer_620</v>
      </c>
      <c r="E2773" t="str">
        <f>VLOOKUP(tbl_Sales[[#This Row],[Customer_ID]],tbl_Customers[],5,0)</f>
        <v>South</v>
      </c>
      <c r="F2773" t="s">
        <v>8504</v>
      </c>
      <c r="G2773" t="str">
        <f>VLOOKUP(Sales_Data!$F2773,tbl_Products[],2,FALSE)</f>
        <v>Product_13</v>
      </c>
      <c r="H2773" t="str">
        <f>VLOOKUP(tbl_Sales[[#This Row],[Product_ID]],tbl_Products[],3,0)</f>
        <v>Toys</v>
      </c>
      <c r="I2773">
        <v>4</v>
      </c>
      <c r="J2773" s="10">
        <f>VLOOKUP(tbl_Sales[[#This Row],[Product_ID]],tbl_Products[],4,0)</f>
        <v>45.97</v>
      </c>
      <c r="K2773" s="6">
        <v>7.13</v>
      </c>
      <c r="L2773" s="6">
        <f>tbl_Sales[[#This Row],[Price_per_Unit]]*tbl_Sales[[#This Row],[Quantity]]</f>
        <v>28.52</v>
      </c>
      <c r="M2773" s="6">
        <f>tbl_Sales[[#This Row],[Cost_per_Unit]]*tbl_Sales[[#This Row],[Quantity]]</f>
        <v>183.88</v>
      </c>
      <c r="N2773" s="6">
        <f>tbl_Sales[[#This Row],[Sales]]-tbl_Sales[[#This Row],[Total_Cost]]</f>
        <v>-155.35999999999999</v>
      </c>
    </row>
    <row r="2774" spans="1:14">
      <c r="A2774" t="s">
        <v>2778</v>
      </c>
      <c r="B2774" s="4">
        <v>44950</v>
      </c>
      <c r="C2774" t="s">
        <v>7130</v>
      </c>
      <c r="D2774" t="str">
        <f>VLOOKUP(Sales_Data!$C2774,tbl_Customers[],2,FALSE)</f>
        <v>Customer_180</v>
      </c>
      <c r="E2774" t="str">
        <f>VLOOKUP(tbl_Sales[[#This Row],[Customer_ID]],tbl_Customers[],5,0)</f>
        <v>North</v>
      </c>
      <c r="F2774" t="s">
        <v>8508</v>
      </c>
      <c r="G2774" t="str">
        <f>VLOOKUP(Sales_Data!$F2774,tbl_Products[],2,FALSE)</f>
        <v>Product_63</v>
      </c>
      <c r="H2774" t="str">
        <f>VLOOKUP(tbl_Sales[[#This Row],[Product_ID]],tbl_Products[],3,0)</f>
        <v>Electronics</v>
      </c>
      <c r="I2774">
        <v>3</v>
      </c>
      <c r="J2774" s="10">
        <f>VLOOKUP(tbl_Sales[[#This Row],[Product_ID]],tbl_Products[],4,0)</f>
        <v>40</v>
      </c>
      <c r="K2774" s="6">
        <v>78.66</v>
      </c>
      <c r="L2774" s="6">
        <f>tbl_Sales[[#This Row],[Price_per_Unit]]*tbl_Sales[[#This Row],[Quantity]]</f>
        <v>235.98</v>
      </c>
      <c r="M2774" s="6">
        <f>tbl_Sales[[#This Row],[Cost_per_Unit]]*tbl_Sales[[#This Row],[Quantity]]</f>
        <v>120</v>
      </c>
      <c r="N2774" s="6">
        <f>tbl_Sales[[#This Row],[Sales]]-tbl_Sales[[#This Row],[Total_Cost]]</f>
        <v>115.97999999999999</v>
      </c>
    </row>
    <row r="2775" spans="1:14">
      <c r="A2775" t="s">
        <v>2779</v>
      </c>
      <c r="B2775" s="4">
        <v>45143</v>
      </c>
      <c r="C2775" t="s">
        <v>8061</v>
      </c>
      <c r="D2775" t="str">
        <f>VLOOKUP(Sales_Data!$C2775,tbl_Customers[],2,FALSE)</f>
        <v>Customer_257</v>
      </c>
      <c r="E2775" t="str">
        <f>VLOOKUP(tbl_Sales[[#This Row],[Customer_ID]],tbl_Customers[],5,0)</f>
        <v>South</v>
      </c>
      <c r="F2775" t="s">
        <v>8523</v>
      </c>
      <c r="G2775" t="str">
        <f>VLOOKUP(Sales_Data!$F2775,tbl_Products[],2,FALSE)</f>
        <v>Product_32</v>
      </c>
      <c r="H2775" t="str">
        <f>VLOOKUP(tbl_Sales[[#This Row],[Product_ID]],tbl_Products[],3,0)</f>
        <v>Home Goods</v>
      </c>
      <c r="I2775">
        <v>4</v>
      </c>
      <c r="J2775" s="10">
        <f>VLOOKUP(tbl_Sales[[#This Row],[Product_ID]],tbl_Products[],4,0)</f>
        <v>24.03</v>
      </c>
      <c r="K2775" s="6">
        <v>30.35</v>
      </c>
      <c r="L2775" s="6">
        <f>tbl_Sales[[#This Row],[Price_per_Unit]]*tbl_Sales[[#This Row],[Quantity]]</f>
        <v>121.4</v>
      </c>
      <c r="M2775" s="6">
        <f>tbl_Sales[[#This Row],[Cost_per_Unit]]*tbl_Sales[[#This Row],[Quantity]]</f>
        <v>96.12</v>
      </c>
      <c r="N2775" s="6">
        <f>tbl_Sales[[#This Row],[Sales]]-tbl_Sales[[#This Row],[Total_Cost]]</f>
        <v>25.28</v>
      </c>
    </row>
    <row r="2776" spans="1:14">
      <c r="A2776" t="s">
        <v>2780</v>
      </c>
      <c r="B2776" s="4">
        <v>45103</v>
      </c>
      <c r="C2776" t="s">
        <v>8282</v>
      </c>
      <c r="D2776" t="str">
        <f>VLOOKUP(Sales_Data!$C2776,tbl_Customers[],2,FALSE)</f>
        <v>Customer_277</v>
      </c>
      <c r="E2776" t="str">
        <f>VLOOKUP(tbl_Sales[[#This Row],[Customer_ID]],tbl_Customers[],5,0)</f>
        <v>South</v>
      </c>
      <c r="F2776" t="s">
        <v>8537</v>
      </c>
      <c r="G2776" t="str">
        <f>VLOOKUP(Sales_Data!$F2776,tbl_Products[],2,FALSE)</f>
        <v>Product_75</v>
      </c>
      <c r="H2776" t="str">
        <f>VLOOKUP(tbl_Sales[[#This Row],[Product_ID]],tbl_Products[],3,0)</f>
        <v>Electronics</v>
      </c>
      <c r="I2776">
        <v>8</v>
      </c>
      <c r="J2776" s="10">
        <f>VLOOKUP(tbl_Sales[[#This Row],[Product_ID]],tbl_Products[],4,0)</f>
        <v>2.25</v>
      </c>
      <c r="K2776" s="6">
        <v>53.18</v>
      </c>
      <c r="L2776" s="6">
        <f>tbl_Sales[[#This Row],[Price_per_Unit]]*tbl_Sales[[#This Row],[Quantity]]</f>
        <v>425.44</v>
      </c>
      <c r="M2776" s="6">
        <f>tbl_Sales[[#This Row],[Cost_per_Unit]]*tbl_Sales[[#This Row],[Quantity]]</f>
        <v>18</v>
      </c>
      <c r="N2776" s="6">
        <f>tbl_Sales[[#This Row],[Sales]]-tbl_Sales[[#This Row],[Total_Cost]]</f>
        <v>407.44</v>
      </c>
    </row>
    <row r="2777" spans="1:14">
      <c r="A2777" t="s">
        <v>2781</v>
      </c>
      <c r="B2777" s="4">
        <v>45285</v>
      </c>
      <c r="C2777" t="s">
        <v>8078</v>
      </c>
      <c r="D2777" t="str">
        <f>VLOOKUP(Sales_Data!$C2777,tbl_Customers[],2,FALSE)</f>
        <v>Customer_29</v>
      </c>
      <c r="E2777" t="str">
        <f>VLOOKUP(tbl_Sales[[#This Row],[Customer_ID]],tbl_Customers[],5,0)</f>
        <v>South</v>
      </c>
      <c r="F2777" t="s">
        <v>8521</v>
      </c>
      <c r="G2777" t="str">
        <f>VLOOKUP(Sales_Data!$F2777,tbl_Products[],2,FALSE)</f>
        <v>Product_64</v>
      </c>
      <c r="H2777" t="str">
        <f>VLOOKUP(tbl_Sales[[#This Row],[Product_ID]],tbl_Products[],3,0)</f>
        <v>Home Goods</v>
      </c>
      <c r="I2777">
        <v>8</v>
      </c>
      <c r="J2777" s="10">
        <f>VLOOKUP(tbl_Sales[[#This Row],[Product_ID]],tbl_Products[],4,0)</f>
        <v>16.21</v>
      </c>
      <c r="K2777" s="6">
        <v>58.72</v>
      </c>
      <c r="L2777" s="6">
        <f>tbl_Sales[[#This Row],[Price_per_Unit]]*tbl_Sales[[#This Row],[Quantity]]</f>
        <v>469.76</v>
      </c>
      <c r="M2777" s="6">
        <f>tbl_Sales[[#This Row],[Cost_per_Unit]]*tbl_Sales[[#This Row],[Quantity]]</f>
        <v>129.68</v>
      </c>
      <c r="N2777" s="6">
        <f>tbl_Sales[[#This Row],[Sales]]-tbl_Sales[[#This Row],[Total_Cost]]</f>
        <v>340.08</v>
      </c>
    </row>
    <row r="2778" spans="1:14">
      <c r="A2778" t="s">
        <v>2782</v>
      </c>
      <c r="B2778" s="4">
        <v>44959</v>
      </c>
      <c r="C2778" t="s">
        <v>8228</v>
      </c>
      <c r="D2778" t="str">
        <f>VLOOKUP(Sales_Data!$C2778,tbl_Customers[],2,FALSE)</f>
        <v>Customer_391</v>
      </c>
      <c r="E2778" t="str">
        <f>VLOOKUP(tbl_Sales[[#This Row],[Customer_ID]],tbl_Customers[],5,0)</f>
        <v>West</v>
      </c>
      <c r="F2778" t="s">
        <v>8520</v>
      </c>
      <c r="G2778" t="str">
        <f>VLOOKUP(Sales_Data!$F2778,tbl_Products[],2,FALSE)</f>
        <v>Product_29</v>
      </c>
      <c r="H2778" t="str">
        <f>VLOOKUP(tbl_Sales[[#This Row],[Product_ID]],tbl_Products[],3,0)</f>
        <v>Home Goods</v>
      </c>
      <c r="I2778">
        <v>7</v>
      </c>
      <c r="J2778" s="10">
        <f>VLOOKUP(tbl_Sales[[#This Row],[Product_ID]],tbl_Products[],4,0)</f>
        <v>9.64</v>
      </c>
      <c r="K2778" s="6">
        <v>95.48</v>
      </c>
      <c r="L2778" s="6">
        <f>tbl_Sales[[#This Row],[Price_per_Unit]]*tbl_Sales[[#This Row],[Quantity]]</f>
        <v>668.36</v>
      </c>
      <c r="M2778" s="6">
        <f>tbl_Sales[[#This Row],[Cost_per_Unit]]*tbl_Sales[[#This Row],[Quantity]]</f>
        <v>67.48</v>
      </c>
      <c r="N2778" s="6">
        <f>tbl_Sales[[#This Row],[Sales]]-tbl_Sales[[#This Row],[Total_Cost]]</f>
        <v>600.88</v>
      </c>
    </row>
    <row r="2779" spans="1:14">
      <c r="A2779" t="s">
        <v>2783</v>
      </c>
      <c r="B2779" s="4">
        <v>45204</v>
      </c>
      <c r="C2779" t="s">
        <v>7290</v>
      </c>
      <c r="D2779" t="str">
        <f>VLOOKUP(Sales_Data!$C2779,tbl_Customers[],2,FALSE)</f>
        <v>Customer_230</v>
      </c>
      <c r="E2779" t="str">
        <f>VLOOKUP(tbl_Sales[[#This Row],[Customer_ID]],tbl_Customers[],5,0)</f>
        <v>West</v>
      </c>
      <c r="F2779" t="s">
        <v>8525</v>
      </c>
      <c r="G2779" t="str">
        <f>VLOOKUP(Sales_Data!$F2779,tbl_Products[],2,FALSE)</f>
        <v>Product_56</v>
      </c>
      <c r="H2779" t="str">
        <f>VLOOKUP(tbl_Sales[[#This Row],[Product_ID]],tbl_Products[],3,0)</f>
        <v>Apparel</v>
      </c>
      <c r="I2779">
        <v>7</v>
      </c>
      <c r="J2779" s="10">
        <f>VLOOKUP(tbl_Sales[[#This Row],[Product_ID]],tbl_Products[],4,0)</f>
        <v>3.21</v>
      </c>
      <c r="K2779" s="6">
        <v>59.91</v>
      </c>
      <c r="L2779" s="6">
        <f>tbl_Sales[[#This Row],[Price_per_Unit]]*tbl_Sales[[#This Row],[Quantity]]</f>
        <v>419.37</v>
      </c>
      <c r="M2779" s="6">
        <f>tbl_Sales[[#This Row],[Cost_per_Unit]]*tbl_Sales[[#This Row],[Quantity]]</f>
        <v>22.47</v>
      </c>
      <c r="N2779" s="6">
        <f>tbl_Sales[[#This Row],[Sales]]-tbl_Sales[[#This Row],[Total_Cost]]</f>
        <v>396.9</v>
      </c>
    </row>
    <row r="2780" spans="1:14">
      <c r="A2780" t="s">
        <v>2784</v>
      </c>
      <c r="B2780" s="4">
        <v>44957</v>
      </c>
      <c r="C2780" t="s">
        <v>7516</v>
      </c>
      <c r="D2780" t="str">
        <f>VLOOKUP(Sales_Data!$C2780,tbl_Customers[],2,FALSE)</f>
        <v>Customer_33</v>
      </c>
      <c r="E2780" t="str">
        <f>VLOOKUP(tbl_Sales[[#This Row],[Customer_ID]],tbl_Customers[],5,0)</f>
        <v>North</v>
      </c>
      <c r="F2780" t="s">
        <v>8518</v>
      </c>
      <c r="G2780" t="str">
        <f>VLOOKUP(Sales_Data!$F2780,tbl_Products[],2,FALSE)</f>
        <v>Product_35</v>
      </c>
      <c r="H2780" t="str">
        <f>VLOOKUP(tbl_Sales[[#This Row],[Product_ID]],tbl_Products[],3,0)</f>
        <v>Toys</v>
      </c>
      <c r="I2780">
        <v>3</v>
      </c>
      <c r="J2780" s="10">
        <f>VLOOKUP(tbl_Sales[[#This Row],[Product_ID]],tbl_Products[],4,0)</f>
        <v>40.75</v>
      </c>
      <c r="K2780" s="6">
        <v>8.41</v>
      </c>
      <c r="L2780" s="6">
        <f>tbl_Sales[[#This Row],[Price_per_Unit]]*tbl_Sales[[#This Row],[Quantity]]</f>
        <v>25.23</v>
      </c>
      <c r="M2780" s="6">
        <f>tbl_Sales[[#This Row],[Cost_per_Unit]]*tbl_Sales[[#This Row],[Quantity]]</f>
        <v>122.25</v>
      </c>
      <c r="N2780" s="6">
        <f>tbl_Sales[[#This Row],[Sales]]-tbl_Sales[[#This Row],[Total_Cost]]</f>
        <v>-97.02</v>
      </c>
    </row>
    <row r="2781" spans="1:14">
      <c r="A2781" t="s">
        <v>2785</v>
      </c>
      <c r="B2781" s="4">
        <v>44962</v>
      </c>
      <c r="C2781" t="s">
        <v>7027</v>
      </c>
      <c r="D2781" t="str">
        <f>VLOOKUP(Sales_Data!$C2781,tbl_Customers[],2,FALSE)</f>
        <v>Customer_1426</v>
      </c>
      <c r="E2781" t="str">
        <f>VLOOKUP(tbl_Sales[[#This Row],[Customer_ID]],tbl_Customers[],5,0)</f>
        <v>North</v>
      </c>
      <c r="F2781" t="s">
        <v>8530</v>
      </c>
      <c r="G2781" t="str">
        <f>VLOOKUP(Sales_Data!$F2781,tbl_Products[],2,FALSE)</f>
        <v>Product_14</v>
      </c>
      <c r="H2781" t="str">
        <f>VLOOKUP(tbl_Sales[[#This Row],[Product_ID]],tbl_Products[],3,0)</f>
        <v>Toys</v>
      </c>
      <c r="I2781">
        <v>7</v>
      </c>
      <c r="J2781" s="10">
        <f>VLOOKUP(tbl_Sales[[#This Row],[Product_ID]],tbl_Products[],4,0)</f>
        <v>36.64</v>
      </c>
      <c r="K2781" s="6">
        <v>46.7</v>
      </c>
      <c r="L2781" s="6">
        <f>tbl_Sales[[#This Row],[Price_per_Unit]]*tbl_Sales[[#This Row],[Quantity]]</f>
        <v>326.90000000000003</v>
      </c>
      <c r="M2781" s="6">
        <f>tbl_Sales[[#This Row],[Cost_per_Unit]]*tbl_Sales[[#This Row],[Quantity]]</f>
        <v>256.48</v>
      </c>
      <c r="N2781" s="6">
        <f>tbl_Sales[[#This Row],[Sales]]-tbl_Sales[[#This Row],[Total_Cost]]</f>
        <v>70.420000000000016</v>
      </c>
    </row>
    <row r="2782" spans="1:14">
      <c r="A2782" t="s">
        <v>2786</v>
      </c>
      <c r="B2782" s="4">
        <v>45168</v>
      </c>
      <c r="C2782" t="s">
        <v>7508</v>
      </c>
      <c r="D2782" t="str">
        <f>VLOOKUP(Sales_Data!$C2782,tbl_Customers[],2,FALSE)</f>
        <v>Customer_386</v>
      </c>
      <c r="E2782" t="str">
        <f>VLOOKUP(tbl_Sales[[#This Row],[Customer_ID]],tbl_Customers[],5,0)</f>
        <v>South</v>
      </c>
      <c r="F2782" t="s">
        <v>8508</v>
      </c>
      <c r="G2782" t="str">
        <f>VLOOKUP(Sales_Data!$F2782,tbl_Products[],2,FALSE)</f>
        <v>Product_63</v>
      </c>
      <c r="H2782" t="str">
        <f>VLOOKUP(tbl_Sales[[#This Row],[Product_ID]],tbl_Products[],3,0)</f>
        <v>Electronics</v>
      </c>
      <c r="I2782">
        <v>1</v>
      </c>
      <c r="J2782" s="10">
        <f>VLOOKUP(tbl_Sales[[#This Row],[Product_ID]],tbl_Products[],4,0)</f>
        <v>40</v>
      </c>
      <c r="K2782" s="6">
        <v>44.88</v>
      </c>
      <c r="L2782" s="6">
        <f>tbl_Sales[[#This Row],[Price_per_Unit]]*tbl_Sales[[#This Row],[Quantity]]</f>
        <v>44.88</v>
      </c>
      <c r="M2782" s="6">
        <f>tbl_Sales[[#This Row],[Cost_per_Unit]]*tbl_Sales[[#This Row],[Quantity]]</f>
        <v>40</v>
      </c>
      <c r="N2782" s="6">
        <f>tbl_Sales[[#This Row],[Sales]]-tbl_Sales[[#This Row],[Total_Cost]]</f>
        <v>4.8800000000000026</v>
      </c>
    </row>
    <row r="2783" spans="1:14">
      <c r="A2783" t="s">
        <v>2787</v>
      </c>
      <c r="B2783" s="4">
        <v>44943</v>
      </c>
      <c r="C2783" t="s">
        <v>8018</v>
      </c>
      <c r="D2783" t="str">
        <f>VLOOKUP(Sales_Data!$C2783,tbl_Customers[],2,FALSE)</f>
        <v>Customer_55</v>
      </c>
      <c r="E2783" t="str">
        <f>VLOOKUP(tbl_Sales[[#This Row],[Customer_ID]],tbl_Customers[],5,0)</f>
        <v>North</v>
      </c>
      <c r="F2783" t="s">
        <v>8543</v>
      </c>
      <c r="G2783" t="str">
        <f>VLOOKUP(Sales_Data!$F2783,tbl_Products[],2,FALSE)</f>
        <v>Product_72</v>
      </c>
      <c r="H2783" t="str">
        <f>VLOOKUP(tbl_Sales[[#This Row],[Product_ID]],tbl_Products[],3,0)</f>
        <v>Toys</v>
      </c>
      <c r="I2783">
        <v>4</v>
      </c>
      <c r="J2783" s="10">
        <f>VLOOKUP(tbl_Sales[[#This Row],[Product_ID]],tbl_Products[],4,0)</f>
        <v>23.2</v>
      </c>
      <c r="K2783" s="6">
        <v>22.68</v>
      </c>
      <c r="L2783" s="6">
        <f>tbl_Sales[[#This Row],[Price_per_Unit]]*tbl_Sales[[#This Row],[Quantity]]</f>
        <v>90.72</v>
      </c>
      <c r="M2783" s="6">
        <f>tbl_Sales[[#This Row],[Cost_per_Unit]]*tbl_Sales[[#This Row],[Quantity]]</f>
        <v>92.8</v>
      </c>
      <c r="N2783" s="6">
        <f>tbl_Sales[[#This Row],[Sales]]-tbl_Sales[[#This Row],[Total_Cost]]</f>
        <v>-2.0799999999999983</v>
      </c>
    </row>
    <row r="2784" spans="1:14">
      <c r="A2784" t="s">
        <v>2788</v>
      </c>
      <c r="B2784" s="4">
        <v>45073</v>
      </c>
      <c r="C2784" t="s">
        <v>7167</v>
      </c>
      <c r="D2784" t="str">
        <f>VLOOKUP(Sales_Data!$C2784,tbl_Customers[],2,FALSE)</f>
        <v>Customer_429</v>
      </c>
      <c r="E2784" t="str">
        <f>VLOOKUP(tbl_Sales[[#This Row],[Customer_ID]],tbl_Customers[],5,0)</f>
        <v>North</v>
      </c>
      <c r="F2784" t="s">
        <v>8497</v>
      </c>
      <c r="G2784" t="str">
        <f>VLOOKUP(Sales_Data!$F2784,tbl_Products[],2,FALSE)</f>
        <v>Product_73</v>
      </c>
      <c r="H2784" t="str">
        <f>VLOOKUP(tbl_Sales[[#This Row],[Product_ID]],tbl_Products[],3,0)</f>
        <v>Apparel</v>
      </c>
      <c r="I2784">
        <v>1</v>
      </c>
      <c r="J2784" s="10">
        <f>VLOOKUP(tbl_Sales[[#This Row],[Product_ID]],tbl_Products[],4,0)</f>
        <v>1.21</v>
      </c>
      <c r="K2784" s="6">
        <v>19.649999999999999</v>
      </c>
      <c r="L2784" s="6">
        <f>tbl_Sales[[#This Row],[Price_per_Unit]]*tbl_Sales[[#This Row],[Quantity]]</f>
        <v>19.649999999999999</v>
      </c>
      <c r="M2784" s="6">
        <f>tbl_Sales[[#This Row],[Cost_per_Unit]]*tbl_Sales[[#This Row],[Quantity]]</f>
        <v>1.21</v>
      </c>
      <c r="N2784" s="6">
        <f>tbl_Sales[[#This Row],[Sales]]-tbl_Sales[[#This Row],[Total_Cost]]</f>
        <v>18.439999999999998</v>
      </c>
    </row>
    <row r="2785" spans="1:14">
      <c r="A2785" t="s">
        <v>2789</v>
      </c>
      <c r="B2785" s="4">
        <v>45136</v>
      </c>
      <c r="C2785" t="s">
        <v>8283</v>
      </c>
      <c r="D2785" t="str">
        <f>VLOOKUP(Sales_Data!$C2785,tbl_Customers[],2,FALSE)</f>
        <v>Customer_986</v>
      </c>
      <c r="E2785" t="str">
        <f>VLOOKUP(tbl_Sales[[#This Row],[Customer_ID]],tbl_Customers[],5,0)</f>
        <v>North</v>
      </c>
      <c r="F2785" t="s">
        <v>8529</v>
      </c>
      <c r="G2785" t="str">
        <f>VLOOKUP(Sales_Data!$F2785,tbl_Products[],2,FALSE)</f>
        <v>Product_49</v>
      </c>
      <c r="H2785" t="str">
        <f>VLOOKUP(tbl_Sales[[#This Row],[Product_ID]],tbl_Products[],3,0)</f>
        <v>Toys</v>
      </c>
      <c r="I2785">
        <v>1</v>
      </c>
      <c r="J2785" s="10">
        <f>VLOOKUP(tbl_Sales[[#This Row],[Product_ID]],tbl_Products[],4,0)</f>
        <v>44.18</v>
      </c>
      <c r="K2785" s="6">
        <v>30.38</v>
      </c>
      <c r="L2785" s="6">
        <f>tbl_Sales[[#This Row],[Price_per_Unit]]*tbl_Sales[[#This Row],[Quantity]]</f>
        <v>30.38</v>
      </c>
      <c r="M2785" s="6">
        <f>tbl_Sales[[#This Row],[Cost_per_Unit]]*tbl_Sales[[#This Row],[Quantity]]</f>
        <v>44.18</v>
      </c>
      <c r="N2785" s="6">
        <f>tbl_Sales[[#This Row],[Sales]]-tbl_Sales[[#This Row],[Total_Cost]]</f>
        <v>-13.8</v>
      </c>
    </row>
    <row r="2786" spans="1:14">
      <c r="A2786" t="s">
        <v>2790</v>
      </c>
      <c r="B2786" s="4">
        <v>45019</v>
      </c>
      <c r="C2786" t="s">
        <v>7045</v>
      </c>
      <c r="D2786" t="str">
        <f>VLOOKUP(Sales_Data!$C2786,tbl_Customers[],2,FALSE)</f>
        <v>Customer_1329</v>
      </c>
      <c r="E2786" t="str">
        <f>VLOOKUP(tbl_Sales[[#This Row],[Customer_ID]],tbl_Customers[],5,0)</f>
        <v>North</v>
      </c>
      <c r="F2786" t="s">
        <v>8516</v>
      </c>
      <c r="G2786" t="str">
        <f>VLOOKUP(Sales_Data!$F2786,tbl_Products[],2,FALSE)</f>
        <v>Product_67</v>
      </c>
      <c r="H2786" t="str">
        <f>VLOOKUP(tbl_Sales[[#This Row],[Product_ID]],tbl_Products[],3,0)</f>
        <v>Toys</v>
      </c>
      <c r="I2786">
        <v>9</v>
      </c>
      <c r="J2786" s="10">
        <f>VLOOKUP(tbl_Sales[[#This Row],[Product_ID]],tbl_Products[],4,0)</f>
        <v>13.68</v>
      </c>
      <c r="K2786" s="6">
        <v>45.93</v>
      </c>
      <c r="L2786" s="6">
        <f>tbl_Sales[[#This Row],[Price_per_Unit]]*tbl_Sales[[#This Row],[Quantity]]</f>
        <v>413.37</v>
      </c>
      <c r="M2786" s="6">
        <f>tbl_Sales[[#This Row],[Cost_per_Unit]]*tbl_Sales[[#This Row],[Quantity]]</f>
        <v>123.12</v>
      </c>
      <c r="N2786" s="6">
        <f>tbl_Sales[[#This Row],[Sales]]-tbl_Sales[[#This Row],[Total_Cost]]</f>
        <v>290.25</v>
      </c>
    </row>
    <row r="2787" spans="1:14">
      <c r="A2787" t="s">
        <v>2791</v>
      </c>
      <c r="B2787" s="4">
        <v>44996</v>
      </c>
      <c r="C2787" t="s">
        <v>7123</v>
      </c>
      <c r="D2787" t="str">
        <f>VLOOKUP(Sales_Data!$C2787,tbl_Customers[],2,FALSE)</f>
        <v>Customer_298</v>
      </c>
      <c r="E2787" t="str">
        <f>VLOOKUP(tbl_Sales[[#This Row],[Customer_ID]],tbl_Customers[],5,0)</f>
        <v>West</v>
      </c>
      <c r="F2787" t="s">
        <v>8529</v>
      </c>
      <c r="G2787" t="str">
        <f>VLOOKUP(Sales_Data!$F2787,tbl_Products[],2,FALSE)</f>
        <v>Product_49</v>
      </c>
      <c r="H2787" t="str">
        <f>VLOOKUP(tbl_Sales[[#This Row],[Product_ID]],tbl_Products[],3,0)</f>
        <v>Toys</v>
      </c>
      <c r="I2787">
        <v>3</v>
      </c>
      <c r="J2787" s="10">
        <f>VLOOKUP(tbl_Sales[[#This Row],[Product_ID]],tbl_Products[],4,0)</f>
        <v>44.18</v>
      </c>
      <c r="K2787" s="6">
        <v>23.9</v>
      </c>
      <c r="L2787" s="6">
        <f>tbl_Sales[[#This Row],[Price_per_Unit]]*tbl_Sales[[#This Row],[Quantity]]</f>
        <v>71.699999999999989</v>
      </c>
      <c r="M2787" s="6">
        <f>tbl_Sales[[#This Row],[Cost_per_Unit]]*tbl_Sales[[#This Row],[Quantity]]</f>
        <v>132.54</v>
      </c>
      <c r="N2787" s="6">
        <f>tbl_Sales[[#This Row],[Sales]]-tbl_Sales[[#This Row],[Total_Cost]]</f>
        <v>-60.84</v>
      </c>
    </row>
    <row r="2788" spans="1:14">
      <c r="A2788" t="s">
        <v>2792</v>
      </c>
      <c r="B2788" s="4">
        <v>45255</v>
      </c>
      <c r="C2788" t="s">
        <v>7421</v>
      </c>
      <c r="D2788" t="str">
        <f>VLOOKUP(Sales_Data!$C2788,tbl_Customers[],2,FALSE)</f>
        <v>Customer_1331</v>
      </c>
      <c r="E2788" t="str">
        <f>VLOOKUP(tbl_Sales[[#This Row],[Customer_ID]],tbl_Customers[],5,0)</f>
        <v>North</v>
      </c>
      <c r="F2788" t="s">
        <v>8495</v>
      </c>
      <c r="G2788" t="str">
        <f>VLOOKUP(Sales_Data!$F2788,tbl_Products[],2,FALSE)</f>
        <v>Product_6</v>
      </c>
      <c r="H2788" t="str">
        <f>VLOOKUP(tbl_Sales[[#This Row],[Product_ID]],tbl_Products[],3,0)</f>
        <v>Apparel</v>
      </c>
      <c r="I2788">
        <v>9</v>
      </c>
      <c r="J2788" s="10">
        <f>VLOOKUP(tbl_Sales[[#This Row],[Product_ID]],tbl_Products[],4,0)</f>
        <v>33.65</v>
      </c>
      <c r="K2788" s="6">
        <v>92.88</v>
      </c>
      <c r="L2788" s="6">
        <f>tbl_Sales[[#This Row],[Price_per_Unit]]*tbl_Sales[[#This Row],[Quantity]]</f>
        <v>835.92</v>
      </c>
      <c r="M2788" s="6">
        <f>tbl_Sales[[#This Row],[Cost_per_Unit]]*tbl_Sales[[#This Row],[Quantity]]</f>
        <v>302.84999999999997</v>
      </c>
      <c r="N2788" s="6">
        <f>tbl_Sales[[#This Row],[Sales]]-tbl_Sales[[#This Row],[Total_Cost]]</f>
        <v>533.06999999999994</v>
      </c>
    </row>
    <row r="2789" spans="1:14">
      <c r="A2789" t="s">
        <v>2793</v>
      </c>
      <c r="B2789" s="4">
        <v>45257</v>
      </c>
      <c r="C2789" t="s">
        <v>7653</v>
      </c>
      <c r="D2789" t="str">
        <f>VLOOKUP(Sales_Data!$C2789,tbl_Customers[],2,FALSE)</f>
        <v>Customer_496</v>
      </c>
      <c r="E2789" t="str">
        <f>VLOOKUP(tbl_Sales[[#This Row],[Customer_ID]],tbl_Customers[],5,0)</f>
        <v>South</v>
      </c>
      <c r="F2789" t="s">
        <v>8530</v>
      </c>
      <c r="G2789" t="str">
        <f>VLOOKUP(Sales_Data!$F2789,tbl_Products[],2,FALSE)</f>
        <v>Product_14</v>
      </c>
      <c r="H2789" t="str">
        <f>VLOOKUP(tbl_Sales[[#This Row],[Product_ID]],tbl_Products[],3,0)</f>
        <v>Toys</v>
      </c>
      <c r="I2789">
        <v>1</v>
      </c>
      <c r="J2789" s="10">
        <f>VLOOKUP(tbl_Sales[[#This Row],[Product_ID]],tbl_Products[],4,0)</f>
        <v>36.64</v>
      </c>
      <c r="K2789" s="6">
        <v>85.27</v>
      </c>
      <c r="L2789" s="6">
        <f>tbl_Sales[[#This Row],[Price_per_Unit]]*tbl_Sales[[#This Row],[Quantity]]</f>
        <v>85.27</v>
      </c>
      <c r="M2789" s="6">
        <f>tbl_Sales[[#This Row],[Cost_per_Unit]]*tbl_Sales[[#This Row],[Quantity]]</f>
        <v>36.64</v>
      </c>
      <c r="N2789" s="6">
        <f>tbl_Sales[[#This Row],[Sales]]-tbl_Sales[[#This Row],[Total_Cost]]</f>
        <v>48.629999999999995</v>
      </c>
    </row>
    <row r="2790" spans="1:14">
      <c r="A2790" t="s">
        <v>2794</v>
      </c>
      <c r="B2790" s="4">
        <v>45142</v>
      </c>
      <c r="C2790" t="s">
        <v>7849</v>
      </c>
      <c r="D2790" t="str">
        <f>VLOOKUP(Sales_Data!$C2790,tbl_Customers[],2,FALSE)</f>
        <v>Customer_893</v>
      </c>
      <c r="E2790" t="str">
        <f>VLOOKUP(tbl_Sales[[#This Row],[Customer_ID]],tbl_Customers[],5,0)</f>
        <v>East</v>
      </c>
      <c r="F2790" t="s">
        <v>8504</v>
      </c>
      <c r="G2790" t="str">
        <f>VLOOKUP(Sales_Data!$F2790,tbl_Products[],2,FALSE)</f>
        <v>Product_13</v>
      </c>
      <c r="H2790" t="str">
        <f>VLOOKUP(tbl_Sales[[#This Row],[Product_ID]],tbl_Products[],3,0)</f>
        <v>Toys</v>
      </c>
      <c r="I2790">
        <v>2</v>
      </c>
      <c r="J2790" s="10">
        <f>VLOOKUP(tbl_Sales[[#This Row],[Product_ID]],tbl_Products[],4,0)</f>
        <v>45.97</v>
      </c>
      <c r="K2790" s="6">
        <v>11.72</v>
      </c>
      <c r="L2790" s="6">
        <f>tbl_Sales[[#This Row],[Price_per_Unit]]*tbl_Sales[[#This Row],[Quantity]]</f>
        <v>23.44</v>
      </c>
      <c r="M2790" s="6">
        <f>tbl_Sales[[#This Row],[Cost_per_Unit]]*tbl_Sales[[#This Row],[Quantity]]</f>
        <v>91.94</v>
      </c>
      <c r="N2790" s="6">
        <f>tbl_Sales[[#This Row],[Sales]]-tbl_Sales[[#This Row],[Total_Cost]]</f>
        <v>-68.5</v>
      </c>
    </row>
    <row r="2791" spans="1:14">
      <c r="A2791" t="s">
        <v>2795</v>
      </c>
      <c r="B2791" s="4">
        <v>45118</v>
      </c>
      <c r="C2791" t="s">
        <v>7083</v>
      </c>
      <c r="D2791" t="str">
        <f>VLOOKUP(Sales_Data!$C2791,tbl_Customers[],2,FALSE)</f>
        <v>Customer_1283</v>
      </c>
      <c r="E2791" t="str">
        <f>VLOOKUP(tbl_Sales[[#This Row],[Customer_ID]],tbl_Customers[],5,0)</f>
        <v>North</v>
      </c>
      <c r="F2791" t="s">
        <v>8524</v>
      </c>
      <c r="G2791" t="str">
        <f>VLOOKUP(Sales_Data!$F2791,tbl_Products[],2,FALSE)</f>
        <v>Product_74</v>
      </c>
      <c r="H2791" t="str">
        <f>VLOOKUP(tbl_Sales[[#This Row],[Product_ID]],tbl_Products[],3,0)</f>
        <v>Home Goods</v>
      </c>
      <c r="I2791">
        <v>7</v>
      </c>
      <c r="J2791" s="10">
        <f>VLOOKUP(tbl_Sales[[#This Row],[Product_ID]],tbl_Products[],4,0)</f>
        <v>13.9</v>
      </c>
      <c r="K2791" s="6">
        <v>50.93</v>
      </c>
      <c r="L2791" s="6">
        <f>tbl_Sales[[#This Row],[Price_per_Unit]]*tbl_Sales[[#This Row],[Quantity]]</f>
        <v>356.51</v>
      </c>
      <c r="M2791" s="6">
        <f>tbl_Sales[[#This Row],[Cost_per_Unit]]*tbl_Sales[[#This Row],[Quantity]]</f>
        <v>97.3</v>
      </c>
      <c r="N2791" s="6">
        <f>tbl_Sales[[#This Row],[Sales]]-tbl_Sales[[#This Row],[Total_Cost]]</f>
        <v>259.20999999999998</v>
      </c>
    </row>
    <row r="2792" spans="1:14">
      <c r="A2792" t="s">
        <v>2796</v>
      </c>
      <c r="B2792" s="4">
        <v>45122</v>
      </c>
      <c r="C2792" t="s">
        <v>8284</v>
      </c>
      <c r="D2792" t="str">
        <f>VLOOKUP(Sales_Data!$C2792,tbl_Customers[],2,FALSE)</f>
        <v>Customer_1104</v>
      </c>
      <c r="E2792" t="str">
        <f>VLOOKUP(tbl_Sales[[#This Row],[Customer_ID]],tbl_Customers[],5,0)</f>
        <v>North</v>
      </c>
      <c r="F2792" t="s">
        <v>8504</v>
      </c>
      <c r="G2792" t="str">
        <f>VLOOKUP(Sales_Data!$F2792,tbl_Products[],2,FALSE)</f>
        <v>Product_13</v>
      </c>
      <c r="H2792" t="str">
        <f>VLOOKUP(tbl_Sales[[#This Row],[Product_ID]],tbl_Products[],3,0)</f>
        <v>Toys</v>
      </c>
      <c r="I2792">
        <v>6</v>
      </c>
      <c r="J2792" s="10">
        <f>VLOOKUP(tbl_Sales[[#This Row],[Product_ID]],tbl_Products[],4,0)</f>
        <v>45.97</v>
      </c>
      <c r="K2792" s="6">
        <v>21.64</v>
      </c>
      <c r="L2792" s="6">
        <f>tbl_Sales[[#This Row],[Price_per_Unit]]*tbl_Sales[[#This Row],[Quantity]]</f>
        <v>129.84</v>
      </c>
      <c r="M2792" s="6">
        <f>tbl_Sales[[#This Row],[Cost_per_Unit]]*tbl_Sales[[#This Row],[Quantity]]</f>
        <v>275.82</v>
      </c>
      <c r="N2792" s="6">
        <f>tbl_Sales[[#This Row],[Sales]]-tbl_Sales[[#This Row],[Total_Cost]]</f>
        <v>-145.97999999999999</v>
      </c>
    </row>
    <row r="2793" spans="1:14">
      <c r="A2793" t="s">
        <v>2797</v>
      </c>
      <c r="B2793" s="4">
        <v>45156</v>
      </c>
      <c r="C2793" t="s">
        <v>8228</v>
      </c>
      <c r="D2793" t="str">
        <f>VLOOKUP(Sales_Data!$C2793,tbl_Customers[],2,FALSE)</f>
        <v>Customer_391</v>
      </c>
      <c r="E2793" t="str">
        <f>VLOOKUP(tbl_Sales[[#This Row],[Customer_ID]],tbl_Customers[],5,0)</f>
        <v>West</v>
      </c>
      <c r="F2793" t="s">
        <v>8539</v>
      </c>
      <c r="G2793" t="str">
        <f>VLOOKUP(Sales_Data!$F2793,tbl_Products[],2,FALSE)</f>
        <v>Product_16</v>
      </c>
      <c r="H2793" t="str">
        <f>VLOOKUP(tbl_Sales[[#This Row],[Product_ID]],tbl_Products[],3,0)</f>
        <v>Home Goods</v>
      </c>
      <c r="I2793">
        <v>1</v>
      </c>
      <c r="J2793" s="10">
        <f>VLOOKUP(tbl_Sales[[#This Row],[Product_ID]],tbl_Products[],4,0)</f>
        <v>15.25</v>
      </c>
      <c r="K2793" s="6">
        <v>62.2</v>
      </c>
      <c r="L2793" s="6">
        <f>tbl_Sales[[#This Row],[Price_per_Unit]]*tbl_Sales[[#This Row],[Quantity]]</f>
        <v>62.2</v>
      </c>
      <c r="M2793" s="6">
        <f>tbl_Sales[[#This Row],[Cost_per_Unit]]*tbl_Sales[[#This Row],[Quantity]]</f>
        <v>15.25</v>
      </c>
      <c r="N2793" s="6">
        <f>tbl_Sales[[#This Row],[Sales]]-tbl_Sales[[#This Row],[Total_Cost]]</f>
        <v>46.95</v>
      </c>
    </row>
    <row r="2794" spans="1:14">
      <c r="A2794" t="s">
        <v>2798</v>
      </c>
      <c r="B2794" s="4">
        <v>45120</v>
      </c>
      <c r="C2794" t="s">
        <v>7367</v>
      </c>
      <c r="D2794" t="str">
        <f>VLOOKUP(Sales_Data!$C2794,tbl_Customers[],2,FALSE)</f>
        <v>Customer_177</v>
      </c>
      <c r="E2794" t="str">
        <f>VLOOKUP(tbl_Sales[[#This Row],[Customer_ID]],tbl_Customers[],5,0)</f>
        <v>West</v>
      </c>
      <c r="F2794" t="s">
        <v>8565</v>
      </c>
      <c r="G2794" t="str">
        <f>VLOOKUP(Sales_Data!$F2794,tbl_Products[],2,FALSE)</f>
        <v>Product_31</v>
      </c>
      <c r="H2794" t="str">
        <f>VLOOKUP(tbl_Sales[[#This Row],[Product_ID]],tbl_Products[],3,0)</f>
        <v>Apparel</v>
      </c>
      <c r="I2794">
        <v>5</v>
      </c>
      <c r="J2794" s="10">
        <f>VLOOKUP(tbl_Sales[[#This Row],[Product_ID]],tbl_Products[],4,0)</f>
        <v>3.66</v>
      </c>
      <c r="K2794" s="6">
        <v>21.61</v>
      </c>
      <c r="L2794" s="6">
        <f>tbl_Sales[[#This Row],[Price_per_Unit]]*tbl_Sales[[#This Row],[Quantity]]</f>
        <v>108.05</v>
      </c>
      <c r="M2794" s="6">
        <f>tbl_Sales[[#This Row],[Cost_per_Unit]]*tbl_Sales[[#This Row],[Quantity]]</f>
        <v>18.3</v>
      </c>
      <c r="N2794" s="6">
        <f>tbl_Sales[[#This Row],[Sales]]-tbl_Sales[[#This Row],[Total_Cost]]</f>
        <v>89.75</v>
      </c>
    </row>
    <row r="2795" spans="1:14">
      <c r="A2795" t="s">
        <v>2799</v>
      </c>
      <c r="B2795" s="4">
        <v>45119</v>
      </c>
      <c r="C2795" t="s">
        <v>7817</v>
      </c>
      <c r="D2795" t="str">
        <f>VLOOKUP(Sales_Data!$C2795,tbl_Customers[],2,FALSE)</f>
        <v>Customer_617</v>
      </c>
      <c r="E2795" t="str">
        <f>VLOOKUP(tbl_Sales[[#This Row],[Customer_ID]],tbl_Customers[],5,0)</f>
        <v>West</v>
      </c>
      <c r="F2795" t="s">
        <v>8512</v>
      </c>
      <c r="G2795" t="str">
        <f>VLOOKUP(Sales_Data!$F2795,tbl_Products[],2,FALSE)</f>
        <v>Product_47</v>
      </c>
      <c r="H2795" t="str">
        <f>VLOOKUP(tbl_Sales[[#This Row],[Product_ID]],tbl_Products[],3,0)</f>
        <v>Home Goods</v>
      </c>
      <c r="I2795">
        <v>3</v>
      </c>
      <c r="J2795" s="10">
        <f>VLOOKUP(tbl_Sales[[#This Row],[Product_ID]],tbl_Products[],4,0)</f>
        <v>22.66</v>
      </c>
      <c r="K2795" s="6">
        <v>22.25</v>
      </c>
      <c r="L2795" s="6">
        <f>tbl_Sales[[#This Row],[Price_per_Unit]]*tbl_Sales[[#This Row],[Quantity]]</f>
        <v>66.75</v>
      </c>
      <c r="M2795" s="6">
        <f>tbl_Sales[[#This Row],[Cost_per_Unit]]*tbl_Sales[[#This Row],[Quantity]]</f>
        <v>67.98</v>
      </c>
      <c r="N2795" s="6">
        <f>tbl_Sales[[#This Row],[Sales]]-tbl_Sales[[#This Row],[Total_Cost]]</f>
        <v>-1.230000000000004</v>
      </c>
    </row>
    <row r="2796" spans="1:14">
      <c r="A2796" t="s">
        <v>2800</v>
      </c>
      <c r="B2796" s="4">
        <v>44968</v>
      </c>
      <c r="C2796" t="s">
        <v>7018</v>
      </c>
      <c r="D2796" t="str">
        <f>VLOOKUP(Sales_Data!$C2796,tbl_Customers[],2,FALSE)</f>
        <v>Customer_950</v>
      </c>
      <c r="E2796" t="str">
        <f>VLOOKUP(tbl_Sales[[#This Row],[Customer_ID]],tbl_Customers[],5,0)</f>
        <v>South</v>
      </c>
      <c r="F2796" t="s">
        <v>8537</v>
      </c>
      <c r="G2796" t="str">
        <f>VLOOKUP(Sales_Data!$F2796,tbl_Products[],2,FALSE)</f>
        <v>Product_75</v>
      </c>
      <c r="H2796" t="str">
        <f>VLOOKUP(tbl_Sales[[#This Row],[Product_ID]],tbl_Products[],3,0)</f>
        <v>Electronics</v>
      </c>
      <c r="I2796">
        <v>9</v>
      </c>
      <c r="J2796" s="10">
        <f>VLOOKUP(tbl_Sales[[#This Row],[Product_ID]],tbl_Products[],4,0)</f>
        <v>2.25</v>
      </c>
      <c r="K2796" s="6">
        <v>35.39</v>
      </c>
      <c r="L2796" s="6">
        <f>tbl_Sales[[#This Row],[Price_per_Unit]]*tbl_Sales[[#This Row],[Quantity]]</f>
        <v>318.51</v>
      </c>
      <c r="M2796" s="6">
        <f>tbl_Sales[[#This Row],[Cost_per_Unit]]*tbl_Sales[[#This Row],[Quantity]]</f>
        <v>20.25</v>
      </c>
      <c r="N2796" s="6">
        <f>tbl_Sales[[#This Row],[Sales]]-tbl_Sales[[#This Row],[Total_Cost]]</f>
        <v>298.26</v>
      </c>
    </row>
    <row r="2797" spans="1:14">
      <c r="A2797" t="s">
        <v>2801</v>
      </c>
      <c r="B2797" s="4">
        <v>45276</v>
      </c>
      <c r="C2797" t="s">
        <v>7118</v>
      </c>
      <c r="D2797" t="str">
        <f>VLOOKUP(Sales_Data!$C2797,tbl_Customers[],2,FALSE)</f>
        <v>Customer_304</v>
      </c>
      <c r="E2797" t="str">
        <f>VLOOKUP(tbl_Sales[[#This Row],[Customer_ID]],tbl_Customers[],5,0)</f>
        <v>East</v>
      </c>
      <c r="F2797" t="s">
        <v>8535</v>
      </c>
      <c r="G2797" t="str">
        <f>VLOOKUP(Sales_Data!$F2797,tbl_Products[],2,FALSE)</f>
        <v>Product_54</v>
      </c>
      <c r="H2797" t="str">
        <f>VLOOKUP(tbl_Sales[[#This Row],[Product_ID]],tbl_Products[],3,0)</f>
        <v>Apparel</v>
      </c>
      <c r="I2797">
        <v>6</v>
      </c>
      <c r="J2797" s="10">
        <f>VLOOKUP(tbl_Sales[[#This Row],[Product_ID]],tbl_Products[],4,0)</f>
        <v>1.35</v>
      </c>
      <c r="K2797" s="6">
        <v>72.489999999999995</v>
      </c>
      <c r="L2797" s="6">
        <f>tbl_Sales[[#This Row],[Price_per_Unit]]*tbl_Sales[[#This Row],[Quantity]]</f>
        <v>434.93999999999994</v>
      </c>
      <c r="M2797" s="6">
        <f>tbl_Sales[[#This Row],[Cost_per_Unit]]*tbl_Sales[[#This Row],[Quantity]]</f>
        <v>8.1000000000000014</v>
      </c>
      <c r="N2797" s="6">
        <f>tbl_Sales[[#This Row],[Sales]]-tbl_Sales[[#This Row],[Total_Cost]]</f>
        <v>426.83999999999992</v>
      </c>
    </row>
    <row r="2798" spans="1:14">
      <c r="A2798" t="s">
        <v>2802</v>
      </c>
      <c r="B2798" s="4">
        <v>45265</v>
      </c>
      <c r="C2798" t="s">
        <v>7943</v>
      </c>
      <c r="D2798" t="str">
        <f>VLOOKUP(Sales_Data!$C2798,tbl_Customers[],2,FALSE)</f>
        <v>Customer_971</v>
      </c>
      <c r="E2798" t="str">
        <f>VLOOKUP(tbl_Sales[[#This Row],[Customer_ID]],tbl_Customers[],5,0)</f>
        <v>East</v>
      </c>
      <c r="F2798" t="s">
        <v>8534</v>
      </c>
      <c r="G2798" t="str">
        <f>VLOOKUP(Sales_Data!$F2798,tbl_Products[],2,FALSE)</f>
        <v>Product_51</v>
      </c>
      <c r="H2798" t="str">
        <f>VLOOKUP(tbl_Sales[[#This Row],[Product_ID]],tbl_Products[],3,0)</f>
        <v>Electronics</v>
      </c>
      <c r="I2798">
        <v>4</v>
      </c>
      <c r="J2798" s="10">
        <f>VLOOKUP(tbl_Sales[[#This Row],[Product_ID]],tbl_Products[],4,0)</f>
        <v>45.1</v>
      </c>
      <c r="K2798" s="6">
        <v>8.09</v>
      </c>
      <c r="L2798" s="6">
        <f>tbl_Sales[[#This Row],[Price_per_Unit]]*tbl_Sales[[#This Row],[Quantity]]</f>
        <v>32.36</v>
      </c>
      <c r="M2798" s="6">
        <f>tbl_Sales[[#This Row],[Cost_per_Unit]]*tbl_Sales[[#This Row],[Quantity]]</f>
        <v>180.4</v>
      </c>
      <c r="N2798" s="6">
        <f>tbl_Sales[[#This Row],[Sales]]-tbl_Sales[[#This Row],[Total_Cost]]</f>
        <v>-148.04000000000002</v>
      </c>
    </row>
    <row r="2799" spans="1:14">
      <c r="A2799" t="s">
        <v>2803</v>
      </c>
      <c r="B2799" s="4">
        <v>45203</v>
      </c>
      <c r="C2799" t="s">
        <v>8179</v>
      </c>
      <c r="D2799" t="str">
        <f>VLOOKUP(Sales_Data!$C2799,tbl_Customers[],2,FALSE)</f>
        <v>Customer_865</v>
      </c>
      <c r="E2799" t="str">
        <f>VLOOKUP(tbl_Sales[[#This Row],[Customer_ID]],tbl_Customers[],5,0)</f>
        <v>North</v>
      </c>
      <c r="F2799" t="s">
        <v>8495</v>
      </c>
      <c r="G2799" t="str">
        <f>VLOOKUP(Sales_Data!$F2799,tbl_Products[],2,FALSE)</f>
        <v>Product_6</v>
      </c>
      <c r="H2799" t="str">
        <f>VLOOKUP(tbl_Sales[[#This Row],[Product_ID]],tbl_Products[],3,0)</f>
        <v>Apparel</v>
      </c>
      <c r="I2799">
        <v>6</v>
      </c>
      <c r="J2799" s="10">
        <f>VLOOKUP(tbl_Sales[[#This Row],[Product_ID]],tbl_Products[],4,0)</f>
        <v>33.65</v>
      </c>
      <c r="K2799" s="6">
        <v>80.44</v>
      </c>
      <c r="L2799" s="6">
        <f>tbl_Sales[[#This Row],[Price_per_Unit]]*tbl_Sales[[#This Row],[Quantity]]</f>
        <v>482.64</v>
      </c>
      <c r="M2799" s="6">
        <f>tbl_Sales[[#This Row],[Cost_per_Unit]]*tbl_Sales[[#This Row],[Quantity]]</f>
        <v>201.89999999999998</v>
      </c>
      <c r="N2799" s="6">
        <f>tbl_Sales[[#This Row],[Sales]]-tbl_Sales[[#This Row],[Total_Cost]]</f>
        <v>280.74</v>
      </c>
    </row>
    <row r="2800" spans="1:14">
      <c r="A2800" t="s">
        <v>2804</v>
      </c>
      <c r="B2800" s="4">
        <v>44995</v>
      </c>
      <c r="C2800" t="s">
        <v>8285</v>
      </c>
      <c r="D2800" t="str">
        <f>VLOOKUP(Sales_Data!$C2800,tbl_Customers[],2,FALSE)</f>
        <v>Customer_45</v>
      </c>
      <c r="E2800" t="str">
        <f>VLOOKUP(tbl_Sales[[#This Row],[Customer_ID]],tbl_Customers[],5,0)</f>
        <v>South</v>
      </c>
      <c r="F2800" t="s">
        <v>8509</v>
      </c>
      <c r="G2800" t="str">
        <f>VLOOKUP(Sales_Data!$F2800,tbl_Products[],2,FALSE)</f>
        <v>Product_45</v>
      </c>
      <c r="H2800" t="str">
        <f>VLOOKUP(tbl_Sales[[#This Row],[Product_ID]],tbl_Products[],3,0)</f>
        <v>Home Goods</v>
      </c>
      <c r="I2800">
        <v>6</v>
      </c>
      <c r="J2800" s="10">
        <f>VLOOKUP(tbl_Sales[[#This Row],[Product_ID]],tbl_Products[],4,0)</f>
        <v>47.88</v>
      </c>
      <c r="K2800" s="6">
        <v>16.34</v>
      </c>
      <c r="L2800" s="6">
        <f>tbl_Sales[[#This Row],[Price_per_Unit]]*tbl_Sales[[#This Row],[Quantity]]</f>
        <v>98.039999999999992</v>
      </c>
      <c r="M2800" s="6">
        <f>tbl_Sales[[#This Row],[Cost_per_Unit]]*tbl_Sales[[#This Row],[Quantity]]</f>
        <v>287.28000000000003</v>
      </c>
      <c r="N2800" s="6">
        <f>tbl_Sales[[#This Row],[Sales]]-tbl_Sales[[#This Row],[Total_Cost]]</f>
        <v>-189.24000000000004</v>
      </c>
    </row>
    <row r="2801" spans="1:14">
      <c r="A2801" t="s">
        <v>2805</v>
      </c>
      <c r="B2801" s="4">
        <v>45261</v>
      </c>
      <c r="C2801" t="s">
        <v>8056</v>
      </c>
      <c r="D2801" t="str">
        <f>VLOOKUP(Sales_Data!$C2801,tbl_Customers[],2,FALSE)</f>
        <v>Customer_239</v>
      </c>
      <c r="E2801" t="str">
        <f>VLOOKUP(tbl_Sales[[#This Row],[Customer_ID]],tbl_Customers[],5,0)</f>
        <v>North</v>
      </c>
      <c r="F2801" t="s">
        <v>8559</v>
      </c>
      <c r="G2801" t="str">
        <f>VLOOKUP(Sales_Data!$F2801,tbl_Products[],2,FALSE)</f>
        <v>Product_57</v>
      </c>
      <c r="H2801" t="str">
        <f>VLOOKUP(tbl_Sales[[#This Row],[Product_ID]],tbl_Products[],3,0)</f>
        <v>Toys</v>
      </c>
      <c r="I2801">
        <v>6</v>
      </c>
      <c r="J2801" s="10">
        <f>VLOOKUP(tbl_Sales[[#This Row],[Product_ID]],tbl_Products[],4,0)</f>
        <v>31.85</v>
      </c>
      <c r="K2801" s="6">
        <v>76.650000000000006</v>
      </c>
      <c r="L2801" s="6">
        <f>tbl_Sales[[#This Row],[Price_per_Unit]]*tbl_Sales[[#This Row],[Quantity]]</f>
        <v>459.90000000000003</v>
      </c>
      <c r="M2801" s="6">
        <f>tbl_Sales[[#This Row],[Cost_per_Unit]]*tbl_Sales[[#This Row],[Quantity]]</f>
        <v>191.10000000000002</v>
      </c>
      <c r="N2801" s="6">
        <f>tbl_Sales[[#This Row],[Sales]]-tbl_Sales[[#This Row],[Total_Cost]]</f>
        <v>268.8</v>
      </c>
    </row>
    <row r="2802" spans="1:14">
      <c r="A2802" t="s">
        <v>2806</v>
      </c>
      <c r="B2802" s="4">
        <v>45105</v>
      </c>
      <c r="C2802" t="s">
        <v>7010</v>
      </c>
      <c r="D2802" t="str">
        <f>VLOOKUP(Sales_Data!$C2802,tbl_Customers[],2,FALSE)</f>
        <v>Customer_341</v>
      </c>
      <c r="E2802" t="str">
        <f>VLOOKUP(tbl_Sales[[#This Row],[Customer_ID]],tbl_Customers[],5,0)</f>
        <v>West</v>
      </c>
      <c r="F2802" t="s">
        <v>8513</v>
      </c>
      <c r="G2802" t="str">
        <f>VLOOKUP(Sales_Data!$F2802,tbl_Products[],2,FALSE)</f>
        <v>Product_59</v>
      </c>
      <c r="H2802" t="str">
        <f>VLOOKUP(tbl_Sales[[#This Row],[Product_ID]],tbl_Products[],3,0)</f>
        <v>Home Goods</v>
      </c>
      <c r="I2802">
        <v>1</v>
      </c>
      <c r="J2802" s="10">
        <f>VLOOKUP(tbl_Sales[[#This Row],[Product_ID]],tbl_Products[],4,0)</f>
        <v>40.85</v>
      </c>
      <c r="K2802" s="6">
        <v>59.04</v>
      </c>
      <c r="L2802" s="6">
        <f>tbl_Sales[[#This Row],[Price_per_Unit]]*tbl_Sales[[#This Row],[Quantity]]</f>
        <v>59.04</v>
      </c>
      <c r="M2802" s="6">
        <f>tbl_Sales[[#This Row],[Cost_per_Unit]]*tbl_Sales[[#This Row],[Quantity]]</f>
        <v>40.85</v>
      </c>
      <c r="N2802" s="6">
        <f>tbl_Sales[[#This Row],[Sales]]-tbl_Sales[[#This Row],[Total_Cost]]</f>
        <v>18.189999999999998</v>
      </c>
    </row>
    <row r="2803" spans="1:14">
      <c r="A2803" t="s">
        <v>2807</v>
      </c>
      <c r="B2803" s="4">
        <v>44987</v>
      </c>
      <c r="C2803" t="s">
        <v>8117</v>
      </c>
      <c r="D2803" t="str">
        <f>VLOOKUP(Sales_Data!$C2803,tbl_Customers[],2,FALSE)</f>
        <v>Customer_313</v>
      </c>
      <c r="E2803" t="str">
        <f>VLOOKUP(tbl_Sales[[#This Row],[Customer_ID]],tbl_Customers[],5,0)</f>
        <v>North</v>
      </c>
      <c r="F2803" t="s">
        <v>8524</v>
      </c>
      <c r="G2803" t="str">
        <f>VLOOKUP(Sales_Data!$F2803,tbl_Products[],2,FALSE)</f>
        <v>Product_74</v>
      </c>
      <c r="H2803" t="str">
        <f>VLOOKUP(tbl_Sales[[#This Row],[Product_ID]],tbl_Products[],3,0)</f>
        <v>Home Goods</v>
      </c>
      <c r="I2803">
        <v>5</v>
      </c>
      <c r="J2803" s="10">
        <f>VLOOKUP(tbl_Sales[[#This Row],[Product_ID]],tbl_Products[],4,0)</f>
        <v>13.9</v>
      </c>
      <c r="K2803" s="6">
        <v>87.18</v>
      </c>
      <c r="L2803" s="6">
        <f>tbl_Sales[[#This Row],[Price_per_Unit]]*tbl_Sales[[#This Row],[Quantity]]</f>
        <v>435.90000000000003</v>
      </c>
      <c r="M2803" s="6">
        <f>tbl_Sales[[#This Row],[Cost_per_Unit]]*tbl_Sales[[#This Row],[Quantity]]</f>
        <v>69.5</v>
      </c>
      <c r="N2803" s="6">
        <f>tbl_Sales[[#This Row],[Sales]]-tbl_Sales[[#This Row],[Total_Cost]]</f>
        <v>366.40000000000003</v>
      </c>
    </row>
    <row r="2804" spans="1:14">
      <c r="A2804" t="s">
        <v>2808</v>
      </c>
      <c r="B2804" s="4">
        <v>45018</v>
      </c>
      <c r="C2804" t="s">
        <v>7498</v>
      </c>
      <c r="D2804" t="str">
        <f>VLOOKUP(Sales_Data!$C2804,tbl_Customers[],2,FALSE)</f>
        <v>Customer_1439</v>
      </c>
      <c r="E2804" t="str">
        <f>VLOOKUP(tbl_Sales[[#This Row],[Customer_ID]],tbl_Customers[],5,0)</f>
        <v>North</v>
      </c>
      <c r="F2804" t="s">
        <v>8516</v>
      </c>
      <c r="G2804" t="str">
        <f>VLOOKUP(Sales_Data!$F2804,tbl_Products[],2,FALSE)</f>
        <v>Product_67</v>
      </c>
      <c r="H2804" t="str">
        <f>VLOOKUP(tbl_Sales[[#This Row],[Product_ID]],tbl_Products[],3,0)</f>
        <v>Toys</v>
      </c>
      <c r="I2804">
        <v>8</v>
      </c>
      <c r="J2804" s="10">
        <f>VLOOKUP(tbl_Sales[[#This Row],[Product_ID]],tbl_Products[],4,0)</f>
        <v>13.68</v>
      </c>
      <c r="K2804" s="6">
        <v>90.78</v>
      </c>
      <c r="L2804" s="6">
        <f>tbl_Sales[[#This Row],[Price_per_Unit]]*tbl_Sales[[#This Row],[Quantity]]</f>
        <v>726.24</v>
      </c>
      <c r="M2804" s="6">
        <f>tbl_Sales[[#This Row],[Cost_per_Unit]]*tbl_Sales[[#This Row],[Quantity]]</f>
        <v>109.44</v>
      </c>
      <c r="N2804" s="6">
        <f>tbl_Sales[[#This Row],[Sales]]-tbl_Sales[[#This Row],[Total_Cost]]</f>
        <v>616.79999999999995</v>
      </c>
    </row>
    <row r="2805" spans="1:14">
      <c r="A2805" t="s">
        <v>2809</v>
      </c>
      <c r="B2805" s="4">
        <v>45202</v>
      </c>
      <c r="C2805" t="s">
        <v>7450</v>
      </c>
      <c r="D2805" t="str">
        <f>VLOOKUP(Sales_Data!$C2805,tbl_Customers[],2,FALSE)</f>
        <v>Customer_912</v>
      </c>
      <c r="E2805" t="str">
        <f>VLOOKUP(tbl_Sales[[#This Row],[Customer_ID]],tbl_Customers[],5,0)</f>
        <v>South</v>
      </c>
      <c r="F2805" t="s">
        <v>8552</v>
      </c>
      <c r="G2805" t="str">
        <f>VLOOKUP(Sales_Data!$F2805,tbl_Products[],2,FALSE)</f>
        <v>Product_5</v>
      </c>
      <c r="H2805" t="str">
        <f>VLOOKUP(tbl_Sales[[#This Row],[Product_ID]],tbl_Products[],3,0)</f>
        <v>Health</v>
      </c>
      <c r="I2805">
        <v>2</v>
      </c>
      <c r="J2805" s="10">
        <f>VLOOKUP(tbl_Sales[[#This Row],[Product_ID]],tbl_Products[],4,0)</f>
        <v>35.39</v>
      </c>
      <c r="K2805" s="6">
        <v>86.14</v>
      </c>
      <c r="L2805" s="6">
        <f>tbl_Sales[[#This Row],[Price_per_Unit]]*tbl_Sales[[#This Row],[Quantity]]</f>
        <v>172.28</v>
      </c>
      <c r="M2805" s="6">
        <f>tbl_Sales[[#This Row],[Cost_per_Unit]]*tbl_Sales[[#This Row],[Quantity]]</f>
        <v>70.78</v>
      </c>
      <c r="N2805" s="6">
        <f>tbl_Sales[[#This Row],[Sales]]-tbl_Sales[[#This Row],[Total_Cost]]</f>
        <v>101.5</v>
      </c>
    </row>
    <row r="2806" spans="1:14">
      <c r="A2806" t="s">
        <v>2810</v>
      </c>
      <c r="B2806" s="4">
        <v>45128</v>
      </c>
      <c r="C2806" t="s">
        <v>7611</v>
      </c>
      <c r="D2806" t="str">
        <f>VLOOKUP(Sales_Data!$C2806,tbl_Customers[],2,FALSE)</f>
        <v>Customer_994</v>
      </c>
      <c r="E2806" t="str">
        <f>VLOOKUP(tbl_Sales[[#This Row],[Customer_ID]],tbl_Customers[],5,0)</f>
        <v>West</v>
      </c>
      <c r="F2806" t="s">
        <v>8555</v>
      </c>
      <c r="G2806" t="str">
        <f>VLOOKUP(Sales_Data!$F2806,tbl_Products[],2,FALSE)</f>
        <v>Product_52</v>
      </c>
      <c r="H2806" t="str">
        <f>VLOOKUP(tbl_Sales[[#This Row],[Product_ID]],tbl_Products[],3,0)</f>
        <v>Toys</v>
      </c>
      <c r="I2806">
        <v>1</v>
      </c>
      <c r="J2806" s="10">
        <f>VLOOKUP(tbl_Sales[[#This Row],[Product_ID]],tbl_Products[],4,0)</f>
        <v>46.58</v>
      </c>
      <c r="K2806" s="6">
        <v>67.569999999999993</v>
      </c>
      <c r="L2806" s="6">
        <f>tbl_Sales[[#This Row],[Price_per_Unit]]*tbl_Sales[[#This Row],[Quantity]]</f>
        <v>67.569999999999993</v>
      </c>
      <c r="M2806" s="6">
        <f>tbl_Sales[[#This Row],[Cost_per_Unit]]*tbl_Sales[[#This Row],[Quantity]]</f>
        <v>46.58</v>
      </c>
      <c r="N2806" s="6">
        <f>tbl_Sales[[#This Row],[Sales]]-tbl_Sales[[#This Row],[Total_Cost]]</f>
        <v>20.989999999999995</v>
      </c>
    </row>
    <row r="2807" spans="1:14">
      <c r="A2807" t="s">
        <v>2811</v>
      </c>
      <c r="B2807" s="4">
        <v>45197</v>
      </c>
      <c r="C2807" t="s">
        <v>7764</v>
      </c>
      <c r="D2807" t="str">
        <f>VLOOKUP(Sales_Data!$C2807,tbl_Customers[],2,FALSE)</f>
        <v>Customer_966</v>
      </c>
      <c r="E2807" t="str">
        <f>VLOOKUP(tbl_Sales[[#This Row],[Customer_ID]],tbl_Customers[],5,0)</f>
        <v>North</v>
      </c>
      <c r="F2807" t="s">
        <v>8525</v>
      </c>
      <c r="G2807" t="str">
        <f>VLOOKUP(Sales_Data!$F2807,tbl_Products[],2,FALSE)</f>
        <v>Product_56</v>
      </c>
      <c r="H2807" t="str">
        <f>VLOOKUP(tbl_Sales[[#This Row],[Product_ID]],tbl_Products[],3,0)</f>
        <v>Apparel</v>
      </c>
      <c r="I2807">
        <v>5</v>
      </c>
      <c r="J2807" s="10">
        <f>VLOOKUP(tbl_Sales[[#This Row],[Product_ID]],tbl_Products[],4,0)</f>
        <v>3.21</v>
      </c>
      <c r="K2807" s="6">
        <v>10.79</v>
      </c>
      <c r="L2807" s="6">
        <f>tbl_Sales[[#This Row],[Price_per_Unit]]*tbl_Sales[[#This Row],[Quantity]]</f>
        <v>53.949999999999996</v>
      </c>
      <c r="M2807" s="6">
        <f>tbl_Sales[[#This Row],[Cost_per_Unit]]*tbl_Sales[[#This Row],[Quantity]]</f>
        <v>16.05</v>
      </c>
      <c r="N2807" s="6">
        <f>tbl_Sales[[#This Row],[Sales]]-tbl_Sales[[#This Row],[Total_Cost]]</f>
        <v>37.899999999999991</v>
      </c>
    </row>
    <row r="2808" spans="1:14">
      <c r="A2808" t="s">
        <v>2812</v>
      </c>
      <c r="B2808" s="4">
        <v>44992</v>
      </c>
      <c r="C2808" t="s">
        <v>8141</v>
      </c>
      <c r="D2808" t="str">
        <f>VLOOKUP(Sales_Data!$C2808,tbl_Customers[],2,FALSE)</f>
        <v>Customer_41</v>
      </c>
      <c r="E2808" t="str">
        <f>VLOOKUP(tbl_Sales[[#This Row],[Customer_ID]],tbl_Customers[],5,0)</f>
        <v>East</v>
      </c>
      <c r="F2808" t="s">
        <v>8522</v>
      </c>
      <c r="G2808" t="str">
        <f>VLOOKUP(Sales_Data!$F2808,tbl_Products[],2,FALSE)</f>
        <v>Product_4</v>
      </c>
      <c r="H2808" t="str">
        <f>VLOOKUP(tbl_Sales[[#This Row],[Product_ID]],tbl_Products[],3,0)</f>
        <v>Toys</v>
      </c>
      <c r="I2808">
        <v>9</v>
      </c>
      <c r="J2808" s="10">
        <f>VLOOKUP(tbl_Sales[[#This Row],[Product_ID]],tbl_Products[],4,0)</f>
        <v>14.75</v>
      </c>
      <c r="K2808" s="6">
        <v>11.32</v>
      </c>
      <c r="L2808" s="6">
        <f>tbl_Sales[[#This Row],[Price_per_Unit]]*tbl_Sales[[#This Row],[Quantity]]</f>
        <v>101.88</v>
      </c>
      <c r="M2808" s="6">
        <f>tbl_Sales[[#This Row],[Cost_per_Unit]]*tbl_Sales[[#This Row],[Quantity]]</f>
        <v>132.75</v>
      </c>
      <c r="N2808" s="6">
        <f>tbl_Sales[[#This Row],[Sales]]-tbl_Sales[[#This Row],[Total_Cost]]</f>
        <v>-30.870000000000005</v>
      </c>
    </row>
    <row r="2809" spans="1:14">
      <c r="A2809" t="s">
        <v>2813</v>
      </c>
      <c r="B2809" s="4">
        <v>45041</v>
      </c>
      <c r="C2809" t="s">
        <v>7053</v>
      </c>
      <c r="D2809" t="str">
        <f>VLOOKUP(Sales_Data!$C2809,tbl_Customers[],2,FALSE)</f>
        <v>Customer_921</v>
      </c>
      <c r="E2809" t="str">
        <f>VLOOKUP(tbl_Sales[[#This Row],[Customer_ID]],tbl_Customers[],5,0)</f>
        <v>East</v>
      </c>
      <c r="F2809" t="s">
        <v>8546</v>
      </c>
      <c r="G2809" t="str">
        <f>VLOOKUP(Sales_Data!$F2809,tbl_Products[],2,FALSE)</f>
        <v>Product_28</v>
      </c>
      <c r="H2809" t="str">
        <f>VLOOKUP(tbl_Sales[[#This Row],[Product_ID]],tbl_Products[],3,0)</f>
        <v>Toys</v>
      </c>
      <c r="I2809">
        <v>3</v>
      </c>
      <c r="J2809" s="10">
        <f>VLOOKUP(tbl_Sales[[#This Row],[Product_ID]],tbl_Products[],4,0)</f>
        <v>23.58</v>
      </c>
      <c r="K2809" s="6">
        <v>63.95</v>
      </c>
      <c r="L2809" s="6">
        <f>tbl_Sales[[#This Row],[Price_per_Unit]]*tbl_Sales[[#This Row],[Quantity]]</f>
        <v>191.85000000000002</v>
      </c>
      <c r="M2809" s="6">
        <f>tbl_Sales[[#This Row],[Cost_per_Unit]]*tbl_Sales[[#This Row],[Quantity]]</f>
        <v>70.739999999999995</v>
      </c>
      <c r="N2809" s="6">
        <f>tbl_Sales[[#This Row],[Sales]]-tbl_Sales[[#This Row],[Total_Cost]]</f>
        <v>121.11000000000003</v>
      </c>
    </row>
    <row r="2810" spans="1:14">
      <c r="A2810" t="s">
        <v>2814</v>
      </c>
      <c r="B2810" s="4">
        <v>44928</v>
      </c>
      <c r="C2810" t="s">
        <v>7026</v>
      </c>
      <c r="D2810" t="str">
        <f>VLOOKUP(Sales_Data!$C2810,tbl_Customers[],2,FALSE)</f>
        <v>Customer_1199</v>
      </c>
      <c r="E2810" t="str">
        <f>VLOOKUP(tbl_Sales[[#This Row],[Customer_ID]],tbl_Customers[],5,0)</f>
        <v>East</v>
      </c>
      <c r="F2810" t="s">
        <v>8497</v>
      </c>
      <c r="G2810" t="str">
        <f>VLOOKUP(Sales_Data!$F2810,tbl_Products[],2,FALSE)</f>
        <v>Product_73</v>
      </c>
      <c r="H2810" t="str">
        <f>VLOOKUP(tbl_Sales[[#This Row],[Product_ID]],tbl_Products[],3,0)</f>
        <v>Apparel</v>
      </c>
      <c r="I2810">
        <v>7</v>
      </c>
      <c r="J2810" s="10">
        <f>VLOOKUP(tbl_Sales[[#This Row],[Product_ID]],tbl_Products[],4,0)</f>
        <v>1.21</v>
      </c>
      <c r="K2810" s="6">
        <v>5.12</v>
      </c>
      <c r="L2810" s="6">
        <f>tbl_Sales[[#This Row],[Price_per_Unit]]*tbl_Sales[[#This Row],[Quantity]]</f>
        <v>35.840000000000003</v>
      </c>
      <c r="M2810" s="6">
        <f>tbl_Sales[[#This Row],[Cost_per_Unit]]*tbl_Sales[[#This Row],[Quantity]]</f>
        <v>8.4699999999999989</v>
      </c>
      <c r="N2810" s="6">
        <f>tbl_Sales[[#This Row],[Sales]]-tbl_Sales[[#This Row],[Total_Cost]]</f>
        <v>27.370000000000005</v>
      </c>
    </row>
    <row r="2811" spans="1:14">
      <c r="A2811" t="s">
        <v>2815</v>
      </c>
      <c r="B2811" s="4">
        <v>44938</v>
      </c>
      <c r="C2811" t="s">
        <v>8286</v>
      </c>
      <c r="D2811" t="str">
        <f>VLOOKUP(Sales_Data!$C2811,tbl_Customers[],2,FALSE)</f>
        <v>Customer_497</v>
      </c>
      <c r="E2811" t="str">
        <f>VLOOKUP(tbl_Sales[[#This Row],[Customer_ID]],tbl_Customers[],5,0)</f>
        <v>East</v>
      </c>
      <c r="F2811" t="s">
        <v>8558</v>
      </c>
      <c r="G2811" t="str">
        <f>VLOOKUP(Sales_Data!$F2811,tbl_Products[],2,FALSE)</f>
        <v>Product_24</v>
      </c>
      <c r="H2811" t="str">
        <f>VLOOKUP(tbl_Sales[[#This Row],[Product_ID]],tbl_Products[],3,0)</f>
        <v>Apparel</v>
      </c>
      <c r="I2811">
        <v>2</v>
      </c>
      <c r="J2811" s="10">
        <f>VLOOKUP(tbl_Sales[[#This Row],[Product_ID]],tbl_Products[],4,0)</f>
        <v>47.62</v>
      </c>
      <c r="K2811" s="6">
        <v>96.04</v>
      </c>
      <c r="L2811" s="6">
        <f>tbl_Sales[[#This Row],[Price_per_Unit]]*tbl_Sales[[#This Row],[Quantity]]</f>
        <v>192.08</v>
      </c>
      <c r="M2811" s="6">
        <f>tbl_Sales[[#This Row],[Cost_per_Unit]]*tbl_Sales[[#This Row],[Quantity]]</f>
        <v>95.24</v>
      </c>
      <c r="N2811" s="6">
        <f>tbl_Sales[[#This Row],[Sales]]-tbl_Sales[[#This Row],[Total_Cost]]</f>
        <v>96.840000000000018</v>
      </c>
    </row>
    <row r="2812" spans="1:14">
      <c r="A2812" t="s">
        <v>2816</v>
      </c>
      <c r="B2812" s="4">
        <v>45079</v>
      </c>
      <c r="C2812" t="s">
        <v>7217</v>
      </c>
      <c r="D2812" t="str">
        <f>VLOOKUP(Sales_Data!$C2812,tbl_Customers[],2,FALSE)</f>
        <v>Customer_413</v>
      </c>
      <c r="E2812" t="str">
        <f>VLOOKUP(tbl_Sales[[#This Row],[Customer_ID]],tbl_Customers[],5,0)</f>
        <v>North</v>
      </c>
      <c r="F2812" t="s">
        <v>8522</v>
      </c>
      <c r="G2812" t="str">
        <f>VLOOKUP(Sales_Data!$F2812,tbl_Products[],2,FALSE)</f>
        <v>Product_4</v>
      </c>
      <c r="H2812" t="str">
        <f>VLOOKUP(tbl_Sales[[#This Row],[Product_ID]],tbl_Products[],3,0)</f>
        <v>Toys</v>
      </c>
      <c r="I2812">
        <v>2</v>
      </c>
      <c r="J2812" s="10">
        <f>VLOOKUP(tbl_Sales[[#This Row],[Product_ID]],tbl_Products[],4,0)</f>
        <v>14.75</v>
      </c>
      <c r="K2812" s="6">
        <v>35.450000000000003</v>
      </c>
      <c r="L2812" s="6">
        <f>tbl_Sales[[#This Row],[Price_per_Unit]]*tbl_Sales[[#This Row],[Quantity]]</f>
        <v>70.900000000000006</v>
      </c>
      <c r="M2812" s="6">
        <f>tbl_Sales[[#This Row],[Cost_per_Unit]]*tbl_Sales[[#This Row],[Quantity]]</f>
        <v>29.5</v>
      </c>
      <c r="N2812" s="6">
        <f>tbl_Sales[[#This Row],[Sales]]-tbl_Sales[[#This Row],[Total_Cost]]</f>
        <v>41.400000000000006</v>
      </c>
    </row>
    <row r="2813" spans="1:14">
      <c r="A2813" t="s">
        <v>2817</v>
      </c>
      <c r="B2813" s="4">
        <v>45164</v>
      </c>
      <c r="C2813" t="s">
        <v>7575</v>
      </c>
      <c r="D2813" t="str">
        <f>VLOOKUP(Sales_Data!$C2813,tbl_Customers[],2,FALSE)</f>
        <v>Customer_604</v>
      </c>
      <c r="E2813" t="str">
        <f>VLOOKUP(tbl_Sales[[#This Row],[Customer_ID]],tbl_Customers[],5,0)</f>
        <v>East</v>
      </c>
      <c r="F2813" t="s">
        <v>8506</v>
      </c>
      <c r="G2813" t="str">
        <f>VLOOKUP(Sales_Data!$F2813,tbl_Products[],2,FALSE)</f>
        <v>Product_43</v>
      </c>
      <c r="H2813" t="str">
        <f>VLOOKUP(tbl_Sales[[#This Row],[Product_ID]],tbl_Products[],3,0)</f>
        <v>Health</v>
      </c>
      <c r="I2813">
        <v>6</v>
      </c>
      <c r="J2813" s="10">
        <f>VLOOKUP(tbl_Sales[[#This Row],[Product_ID]],tbl_Products[],4,0)</f>
        <v>4.59</v>
      </c>
      <c r="K2813" s="6">
        <v>64.92</v>
      </c>
      <c r="L2813" s="6">
        <f>tbl_Sales[[#This Row],[Price_per_Unit]]*tbl_Sales[[#This Row],[Quantity]]</f>
        <v>389.52</v>
      </c>
      <c r="M2813" s="6">
        <f>tbl_Sales[[#This Row],[Cost_per_Unit]]*tbl_Sales[[#This Row],[Quantity]]</f>
        <v>27.54</v>
      </c>
      <c r="N2813" s="6">
        <f>tbl_Sales[[#This Row],[Sales]]-tbl_Sales[[#This Row],[Total_Cost]]</f>
        <v>361.97999999999996</v>
      </c>
    </row>
    <row r="2814" spans="1:14">
      <c r="A2814" t="s">
        <v>2818</v>
      </c>
      <c r="B2814" s="4">
        <v>45271</v>
      </c>
      <c r="C2814" t="s">
        <v>8287</v>
      </c>
      <c r="D2814" t="str">
        <f>VLOOKUP(Sales_Data!$C2814,tbl_Customers[],2,FALSE)</f>
        <v>Customer_1167</v>
      </c>
      <c r="E2814" t="str">
        <f>VLOOKUP(tbl_Sales[[#This Row],[Customer_ID]],tbl_Customers[],5,0)</f>
        <v>West</v>
      </c>
      <c r="F2814" t="s">
        <v>8504</v>
      </c>
      <c r="G2814" t="str">
        <f>VLOOKUP(Sales_Data!$F2814,tbl_Products[],2,FALSE)</f>
        <v>Product_13</v>
      </c>
      <c r="H2814" t="str">
        <f>VLOOKUP(tbl_Sales[[#This Row],[Product_ID]],tbl_Products[],3,0)</f>
        <v>Toys</v>
      </c>
      <c r="I2814">
        <v>3</v>
      </c>
      <c r="J2814" s="10">
        <f>VLOOKUP(tbl_Sales[[#This Row],[Product_ID]],tbl_Products[],4,0)</f>
        <v>45.97</v>
      </c>
      <c r="K2814" s="6">
        <v>70.81</v>
      </c>
      <c r="L2814" s="6">
        <f>tbl_Sales[[#This Row],[Price_per_Unit]]*tbl_Sales[[#This Row],[Quantity]]</f>
        <v>212.43</v>
      </c>
      <c r="M2814" s="6">
        <f>tbl_Sales[[#This Row],[Cost_per_Unit]]*tbl_Sales[[#This Row],[Quantity]]</f>
        <v>137.91</v>
      </c>
      <c r="N2814" s="6">
        <f>tbl_Sales[[#This Row],[Sales]]-tbl_Sales[[#This Row],[Total_Cost]]</f>
        <v>74.52000000000001</v>
      </c>
    </row>
    <row r="2815" spans="1:14">
      <c r="A2815" t="s">
        <v>2819</v>
      </c>
      <c r="B2815" s="4">
        <v>45205</v>
      </c>
      <c r="C2815" t="s">
        <v>7369</v>
      </c>
      <c r="D2815" t="str">
        <f>VLOOKUP(Sales_Data!$C2815,tbl_Customers[],2,FALSE)</f>
        <v>Customer_803</v>
      </c>
      <c r="E2815" t="str">
        <f>VLOOKUP(tbl_Sales[[#This Row],[Customer_ID]],tbl_Customers[],5,0)</f>
        <v>East</v>
      </c>
      <c r="F2815" t="s">
        <v>8498</v>
      </c>
      <c r="G2815" t="str">
        <f>VLOOKUP(Sales_Data!$F2815,tbl_Products[],2,FALSE)</f>
        <v>Product_38</v>
      </c>
      <c r="H2815" t="str">
        <f>VLOOKUP(tbl_Sales[[#This Row],[Product_ID]],tbl_Products[],3,0)</f>
        <v>Toys</v>
      </c>
      <c r="I2815">
        <v>6</v>
      </c>
      <c r="J2815" s="10">
        <f>VLOOKUP(tbl_Sales[[#This Row],[Product_ID]],tbl_Products[],4,0)</f>
        <v>35.82</v>
      </c>
      <c r="K2815" s="6">
        <v>98.5</v>
      </c>
      <c r="L2815" s="6">
        <f>tbl_Sales[[#This Row],[Price_per_Unit]]*tbl_Sales[[#This Row],[Quantity]]</f>
        <v>591</v>
      </c>
      <c r="M2815" s="6">
        <f>tbl_Sales[[#This Row],[Cost_per_Unit]]*tbl_Sales[[#This Row],[Quantity]]</f>
        <v>214.92000000000002</v>
      </c>
      <c r="N2815" s="6">
        <f>tbl_Sales[[#This Row],[Sales]]-tbl_Sales[[#This Row],[Total_Cost]]</f>
        <v>376.08</v>
      </c>
    </row>
    <row r="2816" spans="1:14">
      <c r="A2816" t="s">
        <v>2820</v>
      </c>
      <c r="B2816" s="4">
        <v>45144</v>
      </c>
      <c r="C2816" t="s">
        <v>8288</v>
      </c>
      <c r="D2816" t="str">
        <f>VLOOKUP(Sales_Data!$C2816,tbl_Customers[],2,FALSE)</f>
        <v>Customer_105</v>
      </c>
      <c r="E2816" t="str">
        <f>VLOOKUP(tbl_Sales[[#This Row],[Customer_ID]],tbl_Customers[],5,0)</f>
        <v>East</v>
      </c>
      <c r="F2816" t="s">
        <v>8519</v>
      </c>
      <c r="G2816" t="str">
        <f>VLOOKUP(Sales_Data!$F2816,tbl_Products[],2,FALSE)</f>
        <v>Product_53</v>
      </c>
      <c r="H2816" t="str">
        <f>VLOOKUP(tbl_Sales[[#This Row],[Product_ID]],tbl_Products[],3,0)</f>
        <v>Electronics</v>
      </c>
      <c r="I2816">
        <v>1</v>
      </c>
      <c r="J2816" s="10">
        <f>VLOOKUP(tbl_Sales[[#This Row],[Product_ID]],tbl_Products[],4,0)</f>
        <v>21.34</v>
      </c>
      <c r="K2816" s="6">
        <v>16.670000000000002</v>
      </c>
      <c r="L2816" s="6">
        <f>tbl_Sales[[#This Row],[Price_per_Unit]]*tbl_Sales[[#This Row],[Quantity]]</f>
        <v>16.670000000000002</v>
      </c>
      <c r="M2816" s="6">
        <f>tbl_Sales[[#This Row],[Cost_per_Unit]]*tbl_Sales[[#This Row],[Quantity]]</f>
        <v>21.34</v>
      </c>
      <c r="N2816" s="6">
        <f>tbl_Sales[[#This Row],[Sales]]-tbl_Sales[[#This Row],[Total_Cost]]</f>
        <v>-4.6699999999999982</v>
      </c>
    </row>
    <row r="2817" spans="1:14">
      <c r="A2817" t="s">
        <v>2821</v>
      </c>
      <c r="B2817" s="4">
        <v>45199</v>
      </c>
      <c r="C2817" t="s">
        <v>7210</v>
      </c>
      <c r="D2817" t="str">
        <f>VLOOKUP(Sales_Data!$C2817,tbl_Customers[],2,FALSE)</f>
        <v>Customer_684</v>
      </c>
      <c r="E2817" t="str">
        <f>VLOOKUP(tbl_Sales[[#This Row],[Customer_ID]],tbl_Customers[],5,0)</f>
        <v>East</v>
      </c>
      <c r="F2817" t="s">
        <v>8522</v>
      </c>
      <c r="G2817" t="str">
        <f>VLOOKUP(Sales_Data!$F2817,tbl_Products[],2,FALSE)</f>
        <v>Product_4</v>
      </c>
      <c r="H2817" t="str">
        <f>VLOOKUP(tbl_Sales[[#This Row],[Product_ID]],tbl_Products[],3,0)</f>
        <v>Toys</v>
      </c>
      <c r="I2817">
        <v>5</v>
      </c>
      <c r="J2817" s="10">
        <f>VLOOKUP(tbl_Sales[[#This Row],[Product_ID]],tbl_Products[],4,0)</f>
        <v>14.75</v>
      </c>
      <c r="K2817" s="6">
        <v>66.680000000000007</v>
      </c>
      <c r="L2817" s="6">
        <f>tbl_Sales[[#This Row],[Price_per_Unit]]*tbl_Sales[[#This Row],[Quantity]]</f>
        <v>333.40000000000003</v>
      </c>
      <c r="M2817" s="6">
        <f>tbl_Sales[[#This Row],[Cost_per_Unit]]*tbl_Sales[[#This Row],[Quantity]]</f>
        <v>73.75</v>
      </c>
      <c r="N2817" s="6">
        <f>tbl_Sales[[#This Row],[Sales]]-tbl_Sales[[#This Row],[Total_Cost]]</f>
        <v>259.65000000000003</v>
      </c>
    </row>
    <row r="2818" spans="1:14">
      <c r="A2818" t="s">
        <v>2822</v>
      </c>
      <c r="B2818" s="4">
        <v>45121</v>
      </c>
      <c r="C2818" t="s">
        <v>7482</v>
      </c>
      <c r="D2818" t="str">
        <f>VLOOKUP(Sales_Data!$C2818,tbl_Customers[],2,FALSE)</f>
        <v>Customer_17</v>
      </c>
      <c r="E2818" t="str">
        <f>VLOOKUP(tbl_Sales[[#This Row],[Customer_ID]],tbl_Customers[],5,0)</f>
        <v>North</v>
      </c>
      <c r="F2818" t="s">
        <v>8513</v>
      </c>
      <c r="G2818" t="str">
        <f>VLOOKUP(Sales_Data!$F2818,tbl_Products[],2,FALSE)</f>
        <v>Product_59</v>
      </c>
      <c r="H2818" t="str">
        <f>VLOOKUP(tbl_Sales[[#This Row],[Product_ID]],tbl_Products[],3,0)</f>
        <v>Home Goods</v>
      </c>
      <c r="I2818">
        <v>2</v>
      </c>
      <c r="J2818" s="10">
        <f>VLOOKUP(tbl_Sales[[#This Row],[Product_ID]],tbl_Products[],4,0)</f>
        <v>40.85</v>
      </c>
      <c r="K2818" s="6">
        <v>47.03</v>
      </c>
      <c r="L2818" s="6">
        <f>tbl_Sales[[#This Row],[Price_per_Unit]]*tbl_Sales[[#This Row],[Quantity]]</f>
        <v>94.06</v>
      </c>
      <c r="M2818" s="6">
        <f>tbl_Sales[[#This Row],[Cost_per_Unit]]*tbl_Sales[[#This Row],[Quantity]]</f>
        <v>81.7</v>
      </c>
      <c r="N2818" s="6">
        <f>tbl_Sales[[#This Row],[Sales]]-tbl_Sales[[#This Row],[Total_Cost]]</f>
        <v>12.36</v>
      </c>
    </row>
    <row r="2819" spans="1:14">
      <c r="A2819" t="s">
        <v>2823</v>
      </c>
      <c r="B2819" s="4">
        <v>45044</v>
      </c>
      <c r="C2819" t="s">
        <v>7415</v>
      </c>
      <c r="D2819" t="str">
        <f>VLOOKUP(Sales_Data!$C2819,tbl_Customers[],2,FALSE)</f>
        <v>Customer_211</v>
      </c>
      <c r="E2819" t="str">
        <f>VLOOKUP(tbl_Sales[[#This Row],[Customer_ID]],tbl_Customers[],5,0)</f>
        <v>East</v>
      </c>
      <c r="F2819" t="s">
        <v>8511</v>
      </c>
      <c r="G2819" t="str">
        <f>VLOOKUP(Sales_Data!$F2819,tbl_Products[],2,FALSE)</f>
        <v>Product_33</v>
      </c>
      <c r="H2819" t="str">
        <f>VLOOKUP(tbl_Sales[[#This Row],[Product_ID]],tbl_Products[],3,0)</f>
        <v>Electronics</v>
      </c>
      <c r="I2819">
        <v>3</v>
      </c>
      <c r="J2819" s="10">
        <f>VLOOKUP(tbl_Sales[[#This Row],[Product_ID]],tbl_Products[],4,0)</f>
        <v>45.26</v>
      </c>
      <c r="K2819" s="6">
        <v>26.54</v>
      </c>
      <c r="L2819" s="6">
        <f>tbl_Sales[[#This Row],[Price_per_Unit]]*tbl_Sales[[#This Row],[Quantity]]</f>
        <v>79.62</v>
      </c>
      <c r="M2819" s="6">
        <f>tbl_Sales[[#This Row],[Cost_per_Unit]]*tbl_Sales[[#This Row],[Quantity]]</f>
        <v>135.78</v>
      </c>
      <c r="N2819" s="6">
        <f>tbl_Sales[[#This Row],[Sales]]-tbl_Sales[[#This Row],[Total_Cost]]</f>
        <v>-56.16</v>
      </c>
    </row>
    <row r="2820" spans="1:14">
      <c r="A2820" t="s">
        <v>2824</v>
      </c>
      <c r="B2820" s="4">
        <v>45053</v>
      </c>
      <c r="C2820" t="s">
        <v>7561</v>
      </c>
      <c r="D2820" t="str">
        <f>VLOOKUP(Sales_Data!$C2820,tbl_Customers[],2,FALSE)</f>
        <v>Customer_1292</v>
      </c>
      <c r="E2820" t="str">
        <f>VLOOKUP(tbl_Sales[[#This Row],[Customer_ID]],tbl_Customers[],5,0)</f>
        <v>West</v>
      </c>
      <c r="F2820" t="s">
        <v>8515</v>
      </c>
      <c r="G2820" t="str">
        <f>VLOOKUP(Sales_Data!$F2820,tbl_Products[],2,FALSE)</f>
        <v>Product_46</v>
      </c>
      <c r="H2820" t="str">
        <f>VLOOKUP(tbl_Sales[[#This Row],[Product_ID]],tbl_Products[],3,0)</f>
        <v>Health</v>
      </c>
      <c r="I2820">
        <v>9</v>
      </c>
      <c r="J2820" s="10">
        <f>VLOOKUP(tbl_Sales[[#This Row],[Product_ID]],tbl_Products[],4,0)</f>
        <v>19.34</v>
      </c>
      <c r="K2820" s="6">
        <v>89.49</v>
      </c>
      <c r="L2820" s="6">
        <f>tbl_Sales[[#This Row],[Price_per_Unit]]*tbl_Sales[[#This Row],[Quantity]]</f>
        <v>805.41</v>
      </c>
      <c r="M2820" s="6">
        <f>tbl_Sales[[#This Row],[Cost_per_Unit]]*tbl_Sales[[#This Row],[Quantity]]</f>
        <v>174.06</v>
      </c>
      <c r="N2820" s="6">
        <f>tbl_Sales[[#This Row],[Sales]]-tbl_Sales[[#This Row],[Total_Cost]]</f>
        <v>631.34999999999991</v>
      </c>
    </row>
    <row r="2821" spans="1:14">
      <c r="A2821" t="s">
        <v>2825</v>
      </c>
      <c r="B2821" s="4">
        <v>45162</v>
      </c>
      <c r="C2821" t="s">
        <v>7379</v>
      </c>
      <c r="D2821" t="str">
        <f>VLOOKUP(Sales_Data!$C2821,tbl_Customers[],2,FALSE)</f>
        <v>Customer_1461</v>
      </c>
      <c r="E2821" t="str">
        <f>VLOOKUP(tbl_Sales[[#This Row],[Customer_ID]],tbl_Customers[],5,0)</f>
        <v>South</v>
      </c>
      <c r="F2821" t="s">
        <v>8509</v>
      </c>
      <c r="G2821" t="str">
        <f>VLOOKUP(Sales_Data!$F2821,tbl_Products[],2,FALSE)</f>
        <v>Product_45</v>
      </c>
      <c r="H2821" t="str">
        <f>VLOOKUP(tbl_Sales[[#This Row],[Product_ID]],tbl_Products[],3,0)</f>
        <v>Home Goods</v>
      </c>
      <c r="I2821">
        <v>2</v>
      </c>
      <c r="J2821" s="10">
        <f>VLOOKUP(tbl_Sales[[#This Row],[Product_ID]],tbl_Products[],4,0)</f>
        <v>47.88</v>
      </c>
      <c r="K2821" s="6">
        <v>64.09</v>
      </c>
      <c r="L2821" s="6">
        <f>tbl_Sales[[#This Row],[Price_per_Unit]]*tbl_Sales[[#This Row],[Quantity]]</f>
        <v>128.18</v>
      </c>
      <c r="M2821" s="6">
        <f>tbl_Sales[[#This Row],[Cost_per_Unit]]*tbl_Sales[[#This Row],[Quantity]]</f>
        <v>95.76</v>
      </c>
      <c r="N2821" s="6">
        <f>tbl_Sales[[#This Row],[Sales]]-tbl_Sales[[#This Row],[Total_Cost]]</f>
        <v>32.42</v>
      </c>
    </row>
    <row r="2822" spans="1:14">
      <c r="A2822" t="s">
        <v>2826</v>
      </c>
      <c r="B2822" s="4">
        <v>45104</v>
      </c>
      <c r="C2822" t="s">
        <v>7497</v>
      </c>
      <c r="D2822" t="str">
        <f>VLOOKUP(Sales_Data!$C2822,tbl_Customers[],2,FALSE)</f>
        <v>Customer_885</v>
      </c>
      <c r="E2822" t="str">
        <f>VLOOKUP(tbl_Sales[[#This Row],[Customer_ID]],tbl_Customers[],5,0)</f>
        <v>East</v>
      </c>
      <c r="F2822" t="s">
        <v>8515</v>
      </c>
      <c r="G2822" t="str">
        <f>VLOOKUP(Sales_Data!$F2822,tbl_Products[],2,FALSE)</f>
        <v>Product_46</v>
      </c>
      <c r="H2822" t="str">
        <f>VLOOKUP(tbl_Sales[[#This Row],[Product_ID]],tbl_Products[],3,0)</f>
        <v>Health</v>
      </c>
      <c r="I2822">
        <v>4</v>
      </c>
      <c r="J2822" s="10">
        <f>VLOOKUP(tbl_Sales[[#This Row],[Product_ID]],tbl_Products[],4,0)</f>
        <v>19.34</v>
      </c>
      <c r="K2822" s="6">
        <v>22.2</v>
      </c>
      <c r="L2822" s="6">
        <f>tbl_Sales[[#This Row],[Price_per_Unit]]*tbl_Sales[[#This Row],[Quantity]]</f>
        <v>88.8</v>
      </c>
      <c r="M2822" s="6">
        <f>tbl_Sales[[#This Row],[Cost_per_Unit]]*tbl_Sales[[#This Row],[Quantity]]</f>
        <v>77.36</v>
      </c>
      <c r="N2822" s="6">
        <f>tbl_Sales[[#This Row],[Sales]]-tbl_Sales[[#This Row],[Total_Cost]]</f>
        <v>11.439999999999998</v>
      </c>
    </row>
    <row r="2823" spans="1:14">
      <c r="A2823" t="s">
        <v>2827</v>
      </c>
      <c r="B2823" s="4">
        <v>45006</v>
      </c>
      <c r="C2823" t="s">
        <v>7523</v>
      </c>
      <c r="D2823" t="str">
        <f>VLOOKUP(Sales_Data!$C2823,tbl_Customers[],2,FALSE)</f>
        <v>Customer_852</v>
      </c>
      <c r="E2823" t="str">
        <f>VLOOKUP(tbl_Sales[[#This Row],[Customer_ID]],tbl_Customers[],5,0)</f>
        <v>South</v>
      </c>
      <c r="F2823" t="s">
        <v>8523</v>
      </c>
      <c r="G2823" t="str">
        <f>VLOOKUP(Sales_Data!$F2823,tbl_Products[],2,FALSE)</f>
        <v>Product_32</v>
      </c>
      <c r="H2823" t="str">
        <f>VLOOKUP(tbl_Sales[[#This Row],[Product_ID]],tbl_Products[],3,0)</f>
        <v>Home Goods</v>
      </c>
      <c r="I2823">
        <v>3</v>
      </c>
      <c r="J2823" s="10">
        <f>VLOOKUP(tbl_Sales[[#This Row],[Product_ID]],tbl_Products[],4,0)</f>
        <v>24.03</v>
      </c>
      <c r="K2823" s="6">
        <v>85.01</v>
      </c>
      <c r="L2823" s="6">
        <f>tbl_Sales[[#This Row],[Price_per_Unit]]*tbl_Sales[[#This Row],[Quantity]]</f>
        <v>255.03000000000003</v>
      </c>
      <c r="M2823" s="6">
        <f>tbl_Sales[[#This Row],[Cost_per_Unit]]*tbl_Sales[[#This Row],[Quantity]]</f>
        <v>72.09</v>
      </c>
      <c r="N2823" s="6">
        <f>tbl_Sales[[#This Row],[Sales]]-tbl_Sales[[#This Row],[Total_Cost]]</f>
        <v>182.94000000000003</v>
      </c>
    </row>
    <row r="2824" spans="1:14">
      <c r="A2824" t="s">
        <v>2828</v>
      </c>
      <c r="B2824" s="4">
        <v>45068</v>
      </c>
      <c r="C2824" t="s">
        <v>7617</v>
      </c>
      <c r="D2824" t="str">
        <f>VLOOKUP(Sales_Data!$C2824,tbl_Customers[],2,FALSE)</f>
        <v>Customer_1016</v>
      </c>
      <c r="E2824" t="str">
        <f>VLOOKUP(tbl_Sales[[#This Row],[Customer_ID]],tbl_Customers[],5,0)</f>
        <v>South</v>
      </c>
      <c r="F2824" t="s">
        <v>8531</v>
      </c>
      <c r="G2824" t="str">
        <f>VLOOKUP(Sales_Data!$F2824,tbl_Products[],2,FALSE)</f>
        <v>Product_36</v>
      </c>
      <c r="H2824" t="str">
        <f>VLOOKUP(tbl_Sales[[#This Row],[Product_ID]],tbl_Products[],3,0)</f>
        <v>Home Goods</v>
      </c>
      <c r="I2824">
        <v>3</v>
      </c>
      <c r="J2824" s="10">
        <f>VLOOKUP(tbl_Sales[[#This Row],[Product_ID]],tbl_Products[],4,0)</f>
        <v>32.54</v>
      </c>
      <c r="K2824" s="6">
        <v>34.08</v>
      </c>
      <c r="L2824" s="6">
        <f>tbl_Sales[[#This Row],[Price_per_Unit]]*tbl_Sales[[#This Row],[Quantity]]</f>
        <v>102.24</v>
      </c>
      <c r="M2824" s="6">
        <f>tbl_Sales[[#This Row],[Cost_per_Unit]]*tbl_Sales[[#This Row],[Quantity]]</f>
        <v>97.62</v>
      </c>
      <c r="N2824" s="6">
        <f>tbl_Sales[[#This Row],[Sales]]-tbl_Sales[[#This Row],[Total_Cost]]</f>
        <v>4.6199999999999903</v>
      </c>
    </row>
    <row r="2825" spans="1:14">
      <c r="A2825" t="s">
        <v>2829</v>
      </c>
      <c r="B2825" s="4">
        <v>45023</v>
      </c>
      <c r="C2825" t="s">
        <v>7145</v>
      </c>
      <c r="D2825" t="str">
        <f>VLOOKUP(Sales_Data!$C2825,tbl_Customers[],2,FALSE)</f>
        <v>Customer_1186</v>
      </c>
      <c r="E2825" t="str">
        <f>VLOOKUP(tbl_Sales[[#This Row],[Customer_ID]],tbl_Customers[],5,0)</f>
        <v>West</v>
      </c>
      <c r="F2825" t="s">
        <v>8507</v>
      </c>
      <c r="G2825" t="str">
        <f>VLOOKUP(Sales_Data!$F2825,tbl_Products[],2,FALSE)</f>
        <v>Product_58</v>
      </c>
      <c r="H2825" t="str">
        <f>VLOOKUP(tbl_Sales[[#This Row],[Product_ID]],tbl_Products[],3,0)</f>
        <v>Home Goods</v>
      </c>
      <c r="I2825">
        <v>7</v>
      </c>
      <c r="J2825" s="10">
        <f>VLOOKUP(tbl_Sales[[#This Row],[Product_ID]],tbl_Products[],4,0)</f>
        <v>23.97</v>
      </c>
      <c r="K2825" s="6">
        <v>48.54</v>
      </c>
      <c r="L2825" s="6">
        <f>tbl_Sales[[#This Row],[Price_per_Unit]]*tbl_Sales[[#This Row],[Quantity]]</f>
        <v>339.78</v>
      </c>
      <c r="M2825" s="6">
        <f>tbl_Sales[[#This Row],[Cost_per_Unit]]*tbl_Sales[[#This Row],[Quantity]]</f>
        <v>167.79</v>
      </c>
      <c r="N2825" s="6">
        <f>tbl_Sales[[#This Row],[Sales]]-tbl_Sales[[#This Row],[Total_Cost]]</f>
        <v>171.98999999999998</v>
      </c>
    </row>
    <row r="2826" spans="1:14">
      <c r="A2826" t="s">
        <v>2830</v>
      </c>
      <c r="B2826" s="4">
        <v>44984</v>
      </c>
      <c r="C2826" t="s">
        <v>7371</v>
      </c>
      <c r="D2826" t="str">
        <f>VLOOKUP(Sales_Data!$C2826,tbl_Customers[],2,FALSE)</f>
        <v>Customer_1221</v>
      </c>
      <c r="E2826" t="str">
        <f>VLOOKUP(tbl_Sales[[#This Row],[Customer_ID]],tbl_Customers[],5,0)</f>
        <v>North</v>
      </c>
      <c r="F2826" t="s">
        <v>8547</v>
      </c>
      <c r="G2826" t="str">
        <f>VLOOKUP(Sales_Data!$F2826,tbl_Products[],2,FALSE)</f>
        <v>Product_7</v>
      </c>
      <c r="H2826" t="str">
        <f>VLOOKUP(tbl_Sales[[#This Row],[Product_ID]],tbl_Products[],3,0)</f>
        <v>Apparel</v>
      </c>
      <c r="I2826">
        <v>5</v>
      </c>
      <c r="J2826" s="10">
        <f>VLOOKUP(tbl_Sales[[#This Row],[Product_ID]],tbl_Products[],4,0)</f>
        <v>48.6</v>
      </c>
      <c r="K2826" s="6">
        <v>73.42</v>
      </c>
      <c r="L2826" s="6">
        <f>tbl_Sales[[#This Row],[Price_per_Unit]]*tbl_Sales[[#This Row],[Quantity]]</f>
        <v>367.1</v>
      </c>
      <c r="M2826" s="6">
        <f>tbl_Sales[[#This Row],[Cost_per_Unit]]*tbl_Sales[[#This Row],[Quantity]]</f>
        <v>243</v>
      </c>
      <c r="N2826" s="6">
        <f>tbl_Sales[[#This Row],[Sales]]-tbl_Sales[[#This Row],[Total_Cost]]</f>
        <v>124.10000000000002</v>
      </c>
    </row>
    <row r="2827" spans="1:14">
      <c r="A2827" t="s">
        <v>2831</v>
      </c>
      <c r="B2827" s="4">
        <v>44943</v>
      </c>
      <c r="C2827" t="s">
        <v>7553</v>
      </c>
      <c r="D2827" t="str">
        <f>VLOOKUP(Sales_Data!$C2827,tbl_Customers[],2,FALSE)</f>
        <v>Customer_1498</v>
      </c>
      <c r="E2827" t="str">
        <f>VLOOKUP(tbl_Sales[[#This Row],[Customer_ID]],tbl_Customers[],5,0)</f>
        <v>South</v>
      </c>
      <c r="F2827" t="s">
        <v>8556</v>
      </c>
      <c r="G2827" t="str">
        <f>VLOOKUP(Sales_Data!$F2827,tbl_Products[],2,FALSE)</f>
        <v>Product_42</v>
      </c>
      <c r="H2827" t="str">
        <f>VLOOKUP(tbl_Sales[[#This Row],[Product_ID]],tbl_Products[],3,0)</f>
        <v>Electronics</v>
      </c>
      <c r="I2827">
        <v>7</v>
      </c>
      <c r="J2827" s="10">
        <f>VLOOKUP(tbl_Sales[[#This Row],[Product_ID]],tbl_Products[],4,0)</f>
        <v>28.03</v>
      </c>
      <c r="K2827" s="6">
        <v>66.39</v>
      </c>
      <c r="L2827" s="6">
        <f>tbl_Sales[[#This Row],[Price_per_Unit]]*tbl_Sales[[#This Row],[Quantity]]</f>
        <v>464.73</v>
      </c>
      <c r="M2827" s="6">
        <f>tbl_Sales[[#This Row],[Cost_per_Unit]]*tbl_Sales[[#This Row],[Quantity]]</f>
        <v>196.21</v>
      </c>
      <c r="N2827" s="6">
        <f>tbl_Sales[[#This Row],[Sales]]-tbl_Sales[[#This Row],[Total_Cost]]</f>
        <v>268.52</v>
      </c>
    </row>
    <row r="2828" spans="1:14">
      <c r="A2828" t="s">
        <v>2832</v>
      </c>
      <c r="B2828" s="4">
        <v>45265</v>
      </c>
      <c r="C2828" t="s">
        <v>7738</v>
      </c>
      <c r="D2828" t="str">
        <f>VLOOKUP(Sales_Data!$C2828,tbl_Customers[],2,FALSE)</f>
        <v>Customer_1136</v>
      </c>
      <c r="E2828" t="str">
        <f>VLOOKUP(tbl_Sales[[#This Row],[Customer_ID]],tbl_Customers[],5,0)</f>
        <v>West</v>
      </c>
      <c r="F2828" t="s">
        <v>8513</v>
      </c>
      <c r="G2828" t="str">
        <f>VLOOKUP(Sales_Data!$F2828,tbl_Products[],2,FALSE)</f>
        <v>Product_59</v>
      </c>
      <c r="H2828" t="str">
        <f>VLOOKUP(tbl_Sales[[#This Row],[Product_ID]],tbl_Products[],3,0)</f>
        <v>Home Goods</v>
      </c>
      <c r="I2828">
        <v>9</v>
      </c>
      <c r="J2828" s="10">
        <f>VLOOKUP(tbl_Sales[[#This Row],[Product_ID]],tbl_Products[],4,0)</f>
        <v>40.85</v>
      </c>
      <c r="K2828" s="6">
        <v>21.67</v>
      </c>
      <c r="L2828" s="6">
        <f>tbl_Sales[[#This Row],[Price_per_Unit]]*tbl_Sales[[#This Row],[Quantity]]</f>
        <v>195.03000000000003</v>
      </c>
      <c r="M2828" s="6">
        <f>tbl_Sales[[#This Row],[Cost_per_Unit]]*tbl_Sales[[#This Row],[Quantity]]</f>
        <v>367.65000000000003</v>
      </c>
      <c r="N2828" s="6">
        <f>tbl_Sales[[#This Row],[Sales]]-tbl_Sales[[#This Row],[Total_Cost]]</f>
        <v>-172.62</v>
      </c>
    </row>
    <row r="2829" spans="1:14">
      <c r="A2829" t="s">
        <v>2833</v>
      </c>
      <c r="B2829" s="4">
        <v>45141</v>
      </c>
      <c r="C2829" t="s">
        <v>8094</v>
      </c>
      <c r="D2829" t="str">
        <f>VLOOKUP(Sales_Data!$C2829,tbl_Customers[],2,FALSE)</f>
        <v>Customer_596</v>
      </c>
      <c r="E2829" t="str">
        <f>VLOOKUP(tbl_Sales[[#This Row],[Customer_ID]],tbl_Customers[],5,0)</f>
        <v>South</v>
      </c>
      <c r="F2829" t="s">
        <v>8533</v>
      </c>
      <c r="G2829" t="str">
        <f>VLOOKUP(Sales_Data!$F2829,tbl_Products[],2,FALSE)</f>
        <v>Product_34</v>
      </c>
      <c r="H2829" t="str">
        <f>VLOOKUP(tbl_Sales[[#This Row],[Product_ID]],tbl_Products[],3,0)</f>
        <v>Electronics</v>
      </c>
      <c r="I2829">
        <v>4</v>
      </c>
      <c r="J2829" s="10">
        <f>VLOOKUP(tbl_Sales[[#This Row],[Product_ID]],tbl_Products[],4,0)</f>
        <v>21.9</v>
      </c>
      <c r="K2829" s="6">
        <v>79.09</v>
      </c>
      <c r="L2829" s="6">
        <f>tbl_Sales[[#This Row],[Price_per_Unit]]*tbl_Sales[[#This Row],[Quantity]]</f>
        <v>316.36</v>
      </c>
      <c r="M2829" s="6">
        <f>tbl_Sales[[#This Row],[Cost_per_Unit]]*tbl_Sales[[#This Row],[Quantity]]</f>
        <v>87.6</v>
      </c>
      <c r="N2829" s="6">
        <f>tbl_Sales[[#This Row],[Sales]]-tbl_Sales[[#This Row],[Total_Cost]]</f>
        <v>228.76000000000002</v>
      </c>
    </row>
    <row r="2830" spans="1:14">
      <c r="A2830" t="s">
        <v>2834</v>
      </c>
      <c r="B2830" s="4">
        <v>45241</v>
      </c>
      <c r="C2830" t="s">
        <v>7122</v>
      </c>
      <c r="D2830" t="str">
        <f>VLOOKUP(Sales_Data!$C2830,tbl_Customers[],2,FALSE)</f>
        <v>Customer_76</v>
      </c>
      <c r="E2830" t="str">
        <f>VLOOKUP(tbl_Sales[[#This Row],[Customer_ID]],tbl_Customers[],5,0)</f>
        <v>West</v>
      </c>
      <c r="F2830" t="s">
        <v>8544</v>
      </c>
      <c r="G2830" t="str">
        <f>VLOOKUP(Sales_Data!$F2830,tbl_Products[],2,FALSE)</f>
        <v>Product_21</v>
      </c>
      <c r="H2830" t="str">
        <f>VLOOKUP(tbl_Sales[[#This Row],[Product_ID]],tbl_Products[],3,0)</f>
        <v>Toys</v>
      </c>
      <c r="I2830">
        <v>8</v>
      </c>
      <c r="J2830" s="10">
        <f>VLOOKUP(tbl_Sales[[#This Row],[Product_ID]],tbl_Products[],4,0)</f>
        <v>3.13</v>
      </c>
      <c r="K2830" s="6">
        <v>20.66</v>
      </c>
      <c r="L2830" s="6">
        <f>tbl_Sales[[#This Row],[Price_per_Unit]]*tbl_Sales[[#This Row],[Quantity]]</f>
        <v>165.28</v>
      </c>
      <c r="M2830" s="6">
        <f>tbl_Sales[[#This Row],[Cost_per_Unit]]*tbl_Sales[[#This Row],[Quantity]]</f>
        <v>25.04</v>
      </c>
      <c r="N2830" s="6">
        <f>tbl_Sales[[#This Row],[Sales]]-tbl_Sales[[#This Row],[Total_Cost]]</f>
        <v>140.24</v>
      </c>
    </row>
    <row r="2831" spans="1:14">
      <c r="A2831" t="s">
        <v>2835</v>
      </c>
      <c r="B2831" s="4">
        <v>44935</v>
      </c>
      <c r="C2831" t="s">
        <v>7403</v>
      </c>
      <c r="D2831" t="str">
        <f>VLOOKUP(Sales_Data!$C2831,tbl_Customers[],2,FALSE)</f>
        <v>Customer_999</v>
      </c>
      <c r="E2831" t="str">
        <f>VLOOKUP(tbl_Sales[[#This Row],[Customer_ID]],tbl_Customers[],5,0)</f>
        <v>East</v>
      </c>
      <c r="F2831" t="s">
        <v>8526</v>
      </c>
      <c r="G2831" t="str">
        <f>VLOOKUP(Sales_Data!$F2831,tbl_Products[],2,FALSE)</f>
        <v>Product_27</v>
      </c>
      <c r="H2831" t="str">
        <f>VLOOKUP(tbl_Sales[[#This Row],[Product_ID]],tbl_Products[],3,0)</f>
        <v>Home Goods</v>
      </c>
      <c r="I2831">
        <v>8</v>
      </c>
      <c r="J2831" s="10">
        <f>VLOOKUP(tbl_Sales[[#This Row],[Product_ID]],tbl_Products[],4,0)</f>
        <v>35.53</v>
      </c>
      <c r="K2831" s="6">
        <v>62.25</v>
      </c>
      <c r="L2831" s="6">
        <f>tbl_Sales[[#This Row],[Price_per_Unit]]*tbl_Sales[[#This Row],[Quantity]]</f>
        <v>498</v>
      </c>
      <c r="M2831" s="6">
        <f>tbl_Sales[[#This Row],[Cost_per_Unit]]*tbl_Sales[[#This Row],[Quantity]]</f>
        <v>284.24</v>
      </c>
      <c r="N2831" s="6">
        <f>tbl_Sales[[#This Row],[Sales]]-tbl_Sales[[#This Row],[Total_Cost]]</f>
        <v>213.76</v>
      </c>
    </row>
    <row r="2832" spans="1:14">
      <c r="A2832" t="s">
        <v>2836</v>
      </c>
      <c r="B2832" s="4">
        <v>45050</v>
      </c>
      <c r="C2832" t="s">
        <v>8289</v>
      </c>
      <c r="D2832" t="str">
        <f>VLOOKUP(Sales_Data!$C2832,tbl_Customers[],2,FALSE)</f>
        <v>Customer_819</v>
      </c>
      <c r="E2832" t="str">
        <f>VLOOKUP(tbl_Sales[[#This Row],[Customer_ID]],tbl_Customers[],5,0)</f>
        <v>North</v>
      </c>
      <c r="F2832" t="s">
        <v>8543</v>
      </c>
      <c r="G2832" t="str">
        <f>VLOOKUP(Sales_Data!$F2832,tbl_Products[],2,FALSE)</f>
        <v>Product_72</v>
      </c>
      <c r="H2832" t="str">
        <f>VLOOKUP(tbl_Sales[[#This Row],[Product_ID]],tbl_Products[],3,0)</f>
        <v>Toys</v>
      </c>
      <c r="I2832">
        <v>5</v>
      </c>
      <c r="J2832" s="10">
        <f>VLOOKUP(tbl_Sales[[#This Row],[Product_ID]],tbl_Products[],4,0)</f>
        <v>23.2</v>
      </c>
      <c r="K2832" s="6">
        <v>42.01</v>
      </c>
      <c r="L2832" s="6">
        <f>tbl_Sales[[#This Row],[Price_per_Unit]]*tbl_Sales[[#This Row],[Quantity]]</f>
        <v>210.04999999999998</v>
      </c>
      <c r="M2832" s="6">
        <f>tbl_Sales[[#This Row],[Cost_per_Unit]]*tbl_Sales[[#This Row],[Quantity]]</f>
        <v>116</v>
      </c>
      <c r="N2832" s="6">
        <f>tbl_Sales[[#This Row],[Sales]]-tbl_Sales[[#This Row],[Total_Cost]]</f>
        <v>94.049999999999983</v>
      </c>
    </row>
    <row r="2833" spans="1:14">
      <c r="A2833" t="s">
        <v>2837</v>
      </c>
      <c r="B2833" s="4">
        <v>45032</v>
      </c>
      <c r="C2833" t="s">
        <v>7925</v>
      </c>
      <c r="D2833" t="str">
        <f>VLOOKUP(Sales_Data!$C2833,tbl_Customers[],2,FALSE)</f>
        <v>Customer_996</v>
      </c>
      <c r="E2833" t="str">
        <f>VLOOKUP(tbl_Sales[[#This Row],[Customer_ID]],tbl_Customers[],5,0)</f>
        <v>West</v>
      </c>
      <c r="F2833" t="s">
        <v>8557</v>
      </c>
      <c r="G2833" t="str">
        <f>VLOOKUP(Sales_Data!$F2833,tbl_Products[],2,FALSE)</f>
        <v>Product_71</v>
      </c>
      <c r="H2833" t="str">
        <f>VLOOKUP(tbl_Sales[[#This Row],[Product_ID]],tbl_Products[],3,0)</f>
        <v>Electronics</v>
      </c>
      <c r="I2833">
        <v>5</v>
      </c>
      <c r="J2833" s="10">
        <f>VLOOKUP(tbl_Sales[[#This Row],[Product_ID]],tbl_Products[],4,0)</f>
        <v>34.61</v>
      </c>
      <c r="K2833" s="6">
        <v>26.16</v>
      </c>
      <c r="L2833" s="6">
        <f>tbl_Sales[[#This Row],[Price_per_Unit]]*tbl_Sales[[#This Row],[Quantity]]</f>
        <v>130.80000000000001</v>
      </c>
      <c r="M2833" s="6">
        <f>tbl_Sales[[#This Row],[Cost_per_Unit]]*tbl_Sales[[#This Row],[Quantity]]</f>
        <v>173.05</v>
      </c>
      <c r="N2833" s="6">
        <f>tbl_Sales[[#This Row],[Sales]]-tbl_Sales[[#This Row],[Total_Cost]]</f>
        <v>-42.25</v>
      </c>
    </row>
    <row r="2834" spans="1:14">
      <c r="A2834" t="s">
        <v>2838</v>
      </c>
      <c r="B2834" s="4">
        <v>44961</v>
      </c>
      <c r="C2834" t="s">
        <v>8066</v>
      </c>
      <c r="D2834" t="str">
        <f>VLOOKUP(Sales_Data!$C2834,tbl_Customers[],2,FALSE)</f>
        <v>Customer_1052</v>
      </c>
      <c r="E2834" t="str">
        <f>VLOOKUP(tbl_Sales[[#This Row],[Customer_ID]],tbl_Customers[],5,0)</f>
        <v>West</v>
      </c>
      <c r="F2834" t="s">
        <v>8556</v>
      </c>
      <c r="G2834" t="str">
        <f>VLOOKUP(Sales_Data!$F2834,tbl_Products[],2,FALSE)</f>
        <v>Product_42</v>
      </c>
      <c r="H2834" t="str">
        <f>VLOOKUP(tbl_Sales[[#This Row],[Product_ID]],tbl_Products[],3,0)</f>
        <v>Electronics</v>
      </c>
      <c r="I2834">
        <v>3</v>
      </c>
      <c r="J2834" s="10">
        <f>VLOOKUP(tbl_Sales[[#This Row],[Product_ID]],tbl_Products[],4,0)</f>
        <v>28.03</v>
      </c>
      <c r="K2834" s="6">
        <v>95.77</v>
      </c>
      <c r="L2834" s="6">
        <f>tbl_Sales[[#This Row],[Price_per_Unit]]*tbl_Sales[[#This Row],[Quantity]]</f>
        <v>287.31</v>
      </c>
      <c r="M2834" s="6">
        <f>tbl_Sales[[#This Row],[Cost_per_Unit]]*tbl_Sales[[#This Row],[Quantity]]</f>
        <v>84.09</v>
      </c>
      <c r="N2834" s="6">
        <f>tbl_Sales[[#This Row],[Sales]]-tbl_Sales[[#This Row],[Total_Cost]]</f>
        <v>203.22</v>
      </c>
    </row>
    <row r="2835" spans="1:14">
      <c r="A2835" t="s">
        <v>2839</v>
      </c>
      <c r="B2835" s="4">
        <v>44978</v>
      </c>
      <c r="C2835" t="s">
        <v>7434</v>
      </c>
      <c r="D2835" t="str">
        <f>VLOOKUP(Sales_Data!$C2835,tbl_Customers[],2,FALSE)</f>
        <v>Customer_1211</v>
      </c>
      <c r="E2835" t="str">
        <f>VLOOKUP(tbl_Sales[[#This Row],[Customer_ID]],tbl_Customers[],5,0)</f>
        <v>North</v>
      </c>
      <c r="F2835" t="s">
        <v>8555</v>
      </c>
      <c r="G2835" t="str">
        <f>VLOOKUP(Sales_Data!$F2835,tbl_Products[],2,FALSE)</f>
        <v>Product_52</v>
      </c>
      <c r="H2835" t="str">
        <f>VLOOKUP(tbl_Sales[[#This Row],[Product_ID]],tbl_Products[],3,0)</f>
        <v>Toys</v>
      </c>
      <c r="I2835">
        <v>1</v>
      </c>
      <c r="J2835" s="10">
        <f>VLOOKUP(tbl_Sales[[#This Row],[Product_ID]],tbl_Products[],4,0)</f>
        <v>46.58</v>
      </c>
      <c r="K2835" s="6">
        <v>71.42</v>
      </c>
      <c r="L2835" s="6">
        <f>tbl_Sales[[#This Row],[Price_per_Unit]]*tbl_Sales[[#This Row],[Quantity]]</f>
        <v>71.42</v>
      </c>
      <c r="M2835" s="6">
        <f>tbl_Sales[[#This Row],[Cost_per_Unit]]*tbl_Sales[[#This Row],[Quantity]]</f>
        <v>46.58</v>
      </c>
      <c r="N2835" s="6">
        <f>tbl_Sales[[#This Row],[Sales]]-tbl_Sales[[#This Row],[Total_Cost]]</f>
        <v>24.840000000000003</v>
      </c>
    </row>
    <row r="2836" spans="1:14">
      <c r="A2836" t="s">
        <v>2840</v>
      </c>
      <c r="B2836" s="4">
        <v>45231</v>
      </c>
      <c r="C2836" t="s">
        <v>7252</v>
      </c>
      <c r="D2836" t="str">
        <f>VLOOKUP(Sales_Data!$C2836,tbl_Customers[],2,FALSE)</f>
        <v>Customer_1485</v>
      </c>
      <c r="E2836" t="str">
        <f>VLOOKUP(tbl_Sales[[#This Row],[Customer_ID]],tbl_Customers[],5,0)</f>
        <v>West</v>
      </c>
      <c r="F2836" t="s">
        <v>8509</v>
      </c>
      <c r="G2836" t="str">
        <f>VLOOKUP(Sales_Data!$F2836,tbl_Products[],2,FALSE)</f>
        <v>Product_45</v>
      </c>
      <c r="H2836" t="str">
        <f>VLOOKUP(tbl_Sales[[#This Row],[Product_ID]],tbl_Products[],3,0)</f>
        <v>Home Goods</v>
      </c>
      <c r="I2836">
        <v>5</v>
      </c>
      <c r="J2836" s="10">
        <f>VLOOKUP(tbl_Sales[[#This Row],[Product_ID]],tbl_Products[],4,0)</f>
        <v>47.88</v>
      </c>
      <c r="K2836" s="6">
        <v>24.23</v>
      </c>
      <c r="L2836" s="6">
        <f>tbl_Sales[[#This Row],[Price_per_Unit]]*tbl_Sales[[#This Row],[Quantity]]</f>
        <v>121.15</v>
      </c>
      <c r="M2836" s="6">
        <f>tbl_Sales[[#This Row],[Cost_per_Unit]]*tbl_Sales[[#This Row],[Quantity]]</f>
        <v>239.4</v>
      </c>
      <c r="N2836" s="6">
        <f>tbl_Sales[[#This Row],[Sales]]-tbl_Sales[[#This Row],[Total_Cost]]</f>
        <v>-118.25</v>
      </c>
    </row>
    <row r="2837" spans="1:14">
      <c r="A2837" t="s">
        <v>2841</v>
      </c>
      <c r="B2837" s="4">
        <v>44944</v>
      </c>
      <c r="C2837" t="s">
        <v>7483</v>
      </c>
      <c r="D2837" t="str">
        <f>VLOOKUP(Sales_Data!$C2837,tbl_Customers[],2,FALSE)</f>
        <v>Customer_1253</v>
      </c>
      <c r="E2837" t="str">
        <f>VLOOKUP(tbl_Sales[[#This Row],[Customer_ID]],tbl_Customers[],5,0)</f>
        <v>South</v>
      </c>
      <c r="F2837" t="s">
        <v>8532</v>
      </c>
      <c r="G2837" t="str">
        <f>VLOOKUP(Sales_Data!$F2837,tbl_Products[],2,FALSE)</f>
        <v>Product_23</v>
      </c>
      <c r="H2837" t="str">
        <f>VLOOKUP(tbl_Sales[[#This Row],[Product_ID]],tbl_Products[],3,0)</f>
        <v>Apparel</v>
      </c>
      <c r="I2837">
        <v>7</v>
      </c>
      <c r="J2837" s="10">
        <f>VLOOKUP(tbl_Sales[[#This Row],[Product_ID]],tbl_Products[],4,0)</f>
        <v>2.85</v>
      </c>
      <c r="K2837" s="6">
        <v>79.16</v>
      </c>
      <c r="L2837" s="6">
        <f>tbl_Sales[[#This Row],[Price_per_Unit]]*tbl_Sales[[#This Row],[Quantity]]</f>
        <v>554.12</v>
      </c>
      <c r="M2837" s="6">
        <f>tbl_Sales[[#This Row],[Cost_per_Unit]]*tbl_Sales[[#This Row],[Quantity]]</f>
        <v>19.95</v>
      </c>
      <c r="N2837" s="6">
        <f>tbl_Sales[[#This Row],[Sales]]-tbl_Sales[[#This Row],[Total_Cost]]</f>
        <v>534.16999999999996</v>
      </c>
    </row>
    <row r="2838" spans="1:14">
      <c r="A2838" t="s">
        <v>2842</v>
      </c>
      <c r="B2838" s="4">
        <v>45155</v>
      </c>
      <c r="C2838" t="s">
        <v>7640</v>
      </c>
      <c r="D2838" t="str">
        <f>VLOOKUP(Sales_Data!$C2838,tbl_Customers[],2,FALSE)</f>
        <v>Customer_1390</v>
      </c>
      <c r="E2838" t="str">
        <f>VLOOKUP(tbl_Sales[[#This Row],[Customer_ID]],tbl_Customers[],5,0)</f>
        <v>East</v>
      </c>
      <c r="F2838" t="s">
        <v>8521</v>
      </c>
      <c r="G2838" t="str">
        <f>VLOOKUP(Sales_Data!$F2838,tbl_Products[],2,FALSE)</f>
        <v>Product_64</v>
      </c>
      <c r="H2838" t="str">
        <f>VLOOKUP(tbl_Sales[[#This Row],[Product_ID]],tbl_Products[],3,0)</f>
        <v>Home Goods</v>
      </c>
      <c r="I2838">
        <v>4</v>
      </c>
      <c r="J2838" s="10">
        <f>VLOOKUP(tbl_Sales[[#This Row],[Product_ID]],tbl_Products[],4,0)</f>
        <v>16.21</v>
      </c>
      <c r="K2838" s="6">
        <v>99.9</v>
      </c>
      <c r="L2838" s="6">
        <f>tbl_Sales[[#This Row],[Price_per_Unit]]*tbl_Sales[[#This Row],[Quantity]]</f>
        <v>399.6</v>
      </c>
      <c r="M2838" s="6">
        <f>tbl_Sales[[#This Row],[Cost_per_Unit]]*tbl_Sales[[#This Row],[Quantity]]</f>
        <v>64.84</v>
      </c>
      <c r="N2838" s="6">
        <f>tbl_Sales[[#This Row],[Sales]]-tbl_Sales[[#This Row],[Total_Cost]]</f>
        <v>334.76</v>
      </c>
    </row>
    <row r="2839" spans="1:14">
      <c r="A2839" t="s">
        <v>2843</v>
      </c>
      <c r="B2839" s="4">
        <v>45233</v>
      </c>
      <c r="C2839" t="s">
        <v>8290</v>
      </c>
      <c r="D2839" t="str">
        <f>VLOOKUP(Sales_Data!$C2839,tbl_Customers[],2,FALSE)</f>
        <v>Customer_1000</v>
      </c>
      <c r="E2839" t="str">
        <f>VLOOKUP(tbl_Sales[[#This Row],[Customer_ID]],tbl_Customers[],5,0)</f>
        <v>West</v>
      </c>
      <c r="F2839" t="s">
        <v>8527</v>
      </c>
      <c r="G2839" t="str">
        <f>VLOOKUP(Sales_Data!$F2839,tbl_Products[],2,FALSE)</f>
        <v>Product_12</v>
      </c>
      <c r="H2839" t="str">
        <f>VLOOKUP(tbl_Sales[[#This Row],[Product_ID]],tbl_Products[],3,0)</f>
        <v>Toys</v>
      </c>
      <c r="I2839">
        <v>8</v>
      </c>
      <c r="J2839" s="10">
        <f>VLOOKUP(tbl_Sales[[#This Row],[Product_ID]],tbl_Products[],4,0)</f>
        <v>8.02</v>
      </c>
      <c r="K2839" s="6">
        <v>35.74</v>
      </c>
      <c r="L2839" s="6">
        <f>tbl_Sales[[#This Row],[Price_per_Unit]]*tbl_Sales[[#This Row],[Quantity]]</f>
        <v>285.92</v>
      </c>
      <c r="M2839" s="6">
        <f>tbl_Sales[[#This Row],[Cost_per_Unit]]*tbl_Sales[[#This Row],[Quantity]]</f>
        <v>64.16</v>
      </c>
      <c r="N2839" s="6">
        <f>tbl_Sales[[#This Row],[Sales]]-tbl_Sales[[#This Row],[Total_Cost]]</f>
        <v>221.76000000000002</v>
      </c>
    </row>
    <row r="2840" spans="1:14">
      <c r="A2840" t="s">
        <v>2844</v>
      </c>
      <c r="B2840" s="4">
        <v>45271</v>
      </c>
      <c r="C2840" t="s">
        <v>7393</v>
      </c>
      <c r="D2840" t="str">
        <f>VLOOKUP(Sales_Data!$C2840,tbl_Customers[],2,FALSE)</f>
        <v>Customer_475</v>
      </c>
      <c r="E2840" t="str">
        <f>VLOOKUP(tbl_Sales[[#This Row],[Customer_ID]],tbl_Customers[],5,0)</f>
        <v>South</v>
      </c>
      <c r="F2840" t="s">
        <v>8506</v>
      </c>
      <c r="G2840" t="str">
        <f>VLOOKUP(Sales_Data!$F2840,tbl_Products[],2,FALSE)</f>
        <v>Product_43</v>
      </c>
      <c r="H2840" t="str">
        <f>VLOOKUP(tbl_Sales[[#This Row],[Product_ID]],tbl_Products[],3,0)</f>
        <v>Health</v>
      </c>
      <c r="I2840">
        <v>8</v>
      </c>
      <c r="J2840" s="10">
        <f>VLOOKUP(tbl_Sales[[#This Row],[Product_ID]],tbl_Products[],4,0)</f>
        <v>4.59</v>
      </c>
      <c r="K2840" s="6">
        <v>72.180000000000007</v>
      </c>
      <c r="L2840" s="6">
        <f>tbl_Sales[[#This Row],[Price_per_Unit]]*tbl_Sales[[#This Row],[Quantity]]</f>
        <v>577.44000000000005</v>
      </c>
      <c r="M2840" s="6">
        <f>tbl_Sales[[#This Row],[Cost_per_Unit]]*tbl_Sales[[#This Row],[Quantity]]</f>
        <v>36.72</v>
      </c>
      <c r="N2840" s="6">
        <f>tbl_Sales[[#This Row],[Sales]]-tbl_Sales[[#This Row],[Total_Cost]]</f>
        <v>540.72</v>
      </c>
    </row>
    <row r="2841" spans="1:14">
      <c r="A2841" t="s">
        <v>2845</v>
      </c>
      <c r="B2841" s="4">
        <v>45287</v>
      </c>
      <c r="C2841" t="s">
        <v>7417</v>
      </c>
      <c r="D2841" t="str">
        <f>VLOOKUP(Sales_Data!$C2841,tbl_Customers[],2,FALSE)</f>
        <v>Customer_1463</v>
      </c>
      <c r="E2841" t="str">
        <f>VLOOKUP(tbl_Sales[[#This Row],[Customer_ID]],tbl_Customers[],5,0)</f>
        <v>West</v>
      </c>
      <c r="F2841" t="s">
        <v>8515</v>
      </c>
      <c r="G2841" t="str">
        <f>VLOOKUP(Sales_Data!$F2841,tbl_Products[],2,FALSE)</f>
        <v>Product_46</v>
      </c>
      <c r="H2841" t="str">
        <f>VLOOKUP(tbl_Sales[[#This Row],[Product_ID]],tbl_Products[],3,0)</f>
        <v>Health</v>
      </c>
      <c r="I2841">
        <v>5</v>
      </c>
      <c r="J2841" s="10">
        <f>VLOOKUP(tbl_Sales[[#This Row],[Product_ID]],tbl_Products[],4,0)</f>
        <v>19.34</v>
      </c>
      <c r="K2841" s="6">
        <v>7.54</v>
      </c>
      <c r="L2841" s="6">
        <f>tbl_Sales[[#This Row],[Price_per_Unit]]*tbl_Sales[[#This Row],[Quantity]]</f>
        <v>37.700000000000003</v>
      </c>
      <c r="M2841" s="6">
        <f>tbl_Sales[[#This Row],[Cost_per_Unit]]*tbl_Sales[[#This Row],[Quantity]]</f>
        <v>96.7</v>
      </c>
      <c r="N2841" s="6">
        <f>tbl_Sales[[#This Row],[Sales]]-tbl_Sales[[#This Row],[Total_Cost]]</f>
        <v>-59</v>
      </c>
    </row>
    <row r="2842" spans="1:14">
      <c r="A2842" t="s">
        <v>2846</v>
      </c>
      <c r="B2842" s="4">
        <v>44951</v>
      </c>
      <c r="C2842" t="s">
        <v>8291</v>
      </c>
      <c r="D2842" t="str">
        <f>VLOOKUP(Sales_Data!$C2842,tbl_Customers[],2,FALSE)</f>
        <v>Customer_125</v>
      </c>
      <c r="E2842" t="str">
        <f>VLOOKUP(tbl_Sales[[#This Row],[Customer_ID]],tbl_Customers[],5,0)</f>
        <v>East</v>
      </c>
      <c r="F2842" t="s">
        <v>8567</v>
      </c>
      <c r="G2842" t="str">
        <f>VLOOKUP(Sales_Data!$F2842,tbl_Products[],2,FALSE)</f>
        <v>Product_69</v>
      </c>
      <c r="H2842" t="str">
        <f>VLOOKUP(tbl_Sales[[#This Row],[Product_ID]],tbl_Products[],3,0)</f>
        <v>Home Goods</v>
      </c>
      <c r="I2842">
        <v>8</v>
      </c>
      <c r="J2842" s="10">
        <f>VLOOKUP(tbl_Sales[[#This Row],[Product_ID]],tbl_Products[],4,0)</f>
        <v>8.86</v>
      </c>
      <c r="K2842" s="6">
        <v>56.75</v>
      </c>
      <c r="L2842" s="6">
        <f>tbl_Sales[[#This Row],[Price_per_Unit]]*tbl_Sales[[#This Row],[Quantity]]</f>
        <v>454</v>
      </c>
      <c r="M2842" s="6">
        <f>tbl_Sales[[#This Row],[Cost_per_Unit]]*tbl_Sales[[#This Row],[Quantity]]</f>
        <v>70.88</v>
      </c>
      <c r="N2842" s="6">
        <f>tbl_Sales[[#This Row],[Sales]]-tbl_Sales[[#This Row],[Total_Cost]]</f>
        <v>383.12</v>
      </c>
    </row>
    <row r="2843" spans="1:14">
      <c r="A2843" t="s">
        <v>2847</v>
      </c>
      <c r="B2843" s="4">
        <v>45052</v>
      </c>
      <c r="C2843" t="s">
        <v>8292</v>
      </c>
      <c r="D2843" t="str">
        <f>VLOOKUP(Sales_Data!$C2843,tbl_Customers[],2,FALSE)</f>
        <v>Customer_1082</v>
      </c>
      <c r="E2843" t="str">
        <f>VLOOKUP(tbl_Sales[[#This Row],[Customer_ID]],tbl_Customers[],5,0)</f>
        <v>North</v>
      </c>
      <c r="F2843" t="s">
        <v>8499</v>
      </c>
      <c r="G2843" t="str">
        <f>VLOOKUP(Sales_Data!$F2843,tbl_Products[],2,FALSE)</f>
        <v>Product_30</v>
      </c>
      <c r="H2843" t="str">
        <f>VLOOKUP(tbl_Sales[[#This Row],[Product_ID]],tbl_Products[],3,0)</f>
        <v>Apparel</v>
      </c>
      <c r="I2843">
        <v>5</v>
      </c>
      <c r="J2843" s="10">
        <f>VLOOKUP(tbl_Sales[[#This Row],[Product_ID]],tbl_Products[],4,0)</f>
        <v>49.21</v>
      </c>
      <c r="K2843" s="6">
        <v>6.87</v>
      </c>
      <c r="L2843" s="6">
        <f>tbl_Sales[[#This Row],[Price_per_Unit]]*tbl_Sales[[#This Row],[Quantity]]</f>
        <v>34.35</v>
      </c>
      <c r="M2843" s="6">
        <f>tbl_Sales[[#This Row],[Cost_per_Unit]]*tbl_Sales[[#This Row],[Quantity]]</f>
        <v>246.05</v>
      </c>
      <c r="N2843" s="6">
        <f>tbl_Sales[[#This Row],[Sales]]-tbl_Sales[[#This Row],[Total_Cost]]</f>
        <v>-211.70000000000002</v>
      </c>
    </row>
    <row r="2844" spans="1:14">
      <c r="A2844" t="s">
        <v>2848</v>
      </c>
      <c r="B2844" s="4">
        <v>44949</v>
      </c>
      <c r="C2844" t="s">
        <v>7257</v>
      </c>
      <c r="D2844" t="str">
        <f>VLOOKUP(Sales_Data!$C2844,tbl_Customers[],2,FALSE)</f>
        <v>Customer_39</v>
      </c>
      <c r="E2844" t="str">
        <f>VLOOKUP(tbl_Sales[[#This Row],[Customer_ID]],tbl_Customers[],5,0)</f>
        <v>East</v>
      </c>
      <c r="F2844" t="s">
        <v>8560</v>
      </c>
      <c r="G2844" t="str">
        <f>VLOOKUP(Sales_Data!$F2844,tbl_Products[],2,FALSE)</f>
        <v>Product_41</v>
      </c>
      <c r="H2844" t="str">
        <f>VLOOKUP(tbl_Sales[[#This Row],[Product_ID]],tbl_Products[],3,0)</f>
        <v>Home Goods</v>
      </c>
      <c r="I2844">
        <v>2</v>
      </c>
      <c r="J2844" s="10">
        <f>VLOOKUP(tbl_Sales[[#This Row],[Product_ID]],tbl_Products[],4,0)</f>
        <v>31.5</v>
      </c>
      <c r="K2844" s="6">
        <v>69.510000000000005</v>
      </c>
      <c r="L2844" s="6">
        <f>tbl_Sales[[#This Row],[Price_per_Unit]]*tbl_Sales[[#This Row],[Quantity]]</f>
        <v>139.02000000000001</v>
      </c>
      <c r="M2844" s="6">
        <f>tbl_Sales[[#This Row],[Cost_per_Unit]]*tbl_Sales[[#This Row],[Quantity]]</f>
        <v>63</v>
      </c>
      <c r="N2844" s="6">
        <f>tbl_Sales[[#This Row],[Sales]]-tbl_Sales[[#This Row],[Total_Cost]]</f>
        <v>76.02000000000001</v>
      </c>
    </row>
    <row r="2845" spans="1:14">
      <c r="A2845" t="s">
        <v>2849</v>
      </c>
      <c r="B2845" s="4">
        <v>45132</v>
      </c>
      <c r="C2845" t="s">
        <v>8179</v>
      </c>
      <c r="D2845" t="str">
        <f>VLOOKUP(Sales_Data!$C2845,tbl_Customers[],2,FALSE)</f>
        <v>Customer_865</v>
      </c>
      <c r="E2845" t="str">
        <f>VLOOKUP(tbl_Sales[[#This Row],[Customer_ID]],tbl_Customers[],5,0)</f>
        <v>North</v>
      </c>
      <c r="F2845" t="s">
        <v>8536</v>
      </c>
      <c r="G2845" t="str">
        <f>VLOOKUP(Sales_Data!$F2845,tbl_Products[],2,FALSE)</f>
        <v>Product_40</v>
      </c>
      <c r="H2845" t="str">
        <f>VLOOKUP(tbl_Sales[[#This Row],[Product_ID]],tbl_Products[],3,0)</f>
        <v>Health</v>
      </c>
      <c r="I2845">
        <v>7</v>
      </c>
      <c r="J2845" s="10">
        <f>VLOOKUP(tbl_Sales[[#This Row],[Product_ID]],tbl_Products[],4,0)</f>
        <v>30.96</v>
      </c>
      <c r="K2845" s="6">
        <v>52.87</v>
      </c>
      <c r="L2845" s="6">
        <f>tbl_Sales[[#This Row],[Price_per_Unit]]*tbl_Sales[[#This Row],[Quantity]]</f>
        <v>370.09</v>
      </c>
      <c r="M2845" s="6">
        <f>tbl_Sales[[#This Row],[Cost_per_Unit]]*tbl_Sales[[#This Row],[Quantity]]</f>
        <v>216.72</v>
      </c>
      <c r="N2845" s="6">
        <f>tbl_Sales[[#This Row],[Sales]]-tbl_Sales[[#This Row],[Total_Cost]]</f>
        <v>153.36999999999998</v>
      </c>
    </row>
    <row r="2846" spans="1:14">
      <c r="A2846" t="s">
        <v>2850</v>
      </c>
      <c r="B2846" s="4">
        <v>45151</v>
      </c>
      <c r="C2846" t="s">
        <v>7543</v>
      </c>
      <c r="D2846" t="str">
        <f>VLOOKUP(Sales_Data!$C2846,tbl_Customers[],2,FALSE)</f>
        <v>Customer_1181</v>
      </c>
      <c r="E2846" t="str">
        <f>VLOOKUP(tbl_Sales[[#This Row],[Customer_ID]],tbl_Customers[],5,0)</f>
        <v>East</v>
      </c>
      <c r="F2846" t="s">
        <v>8504</v>
      </c>
      <c r="G2846" t="str">
        <f>VLOOKUP(Sales_Data!$F2846,tbl_Products[],2,FALSE)</f>
        <v>Product_13</v>
      </c>
      <c r="H2846" t="str">
        <f>VLOOKUP(tbl_Sales[[#This Row],[Product_ID]],tbl_Products[],3,0)</f>
        <v>Toys</v>
      </c>
      <c r="I2846">
        <v>8</v>
      </c>
      <c r="J2846" s="10">
        <f>VLOOKUP(tbl_Sales[[#This Row],[Product_ID]],tbl_Products[],4,0)</f>
        <v>45.97</v>
      </c>
      <c r="K2846" s="6">
        <v>76.88</v>
      </c>
      <c r="L2846" s="6">
        <f>tbl_Sales[[#This Row],[Price_per_Unit]]*tbl_Sales[[#This Row],[Quantity]]</f>
        <v>615.04</v>
      </c>
      <c r="M2846" s="6">
        <f>tbl_Sales[[#This Row],[Cost_per_Unit]]*tbl_Sales[[#This Row],[Quantity]]</f>
        <v>367.76</v>
      </c>
      <c r="N2846" s="6">
        <f>tbl_Sales[[#This Row],[Sales]]-tbl_Sales[[#This Row],[Total_Cost]]</f>
        <v>247.27999999999997</v>
      </c>
    </row>
    <row r="2847" spans="1:14">
      <c r="A2847" t="s">
        <v>2851</v>
      </c>
      <c r="B2847" s="4">
        <v>45046</v>
      </c>
      <c r="C2847" t="s">
        <v>7254</v>
      </c>
      <c r="D2847" t="str">
        <f>VLOOKUP(Sales_Data!$C2847,tbl_Customers[],2,FALSE)</f>
        <v>Customer_647</v>
      </c>
      <c r="E2847" t="str">
        <f>VLOOKUP(tbl_Sales[[#This Row],[Customer_ID]],tbl_Customers[],5,0)</f>
        <v>South</v>
      </c>
      <c r="F2847" t="s">
        <v>8527</v>
      </c>
      <c r="G2847" t="str">
        <f>VLOOKUP(Sales_Data!$F2847,tbl_Products[],2,FALSE)</f>
        <v>Product_12</v>
      </c>
      <c r="H2847" t="str">
        <f>VLOOKUP(tbl_Sales[[#This Row],[Product_ID]],tbl_Products[],3,0)</f>
        <v>Toys</v>
      </c>
      <c r="I2847">
        <v>2</v>
      </c>
      <c r="J2847" s="10">
        <f>VLOOKUP(tbl_Sales[[#This Row],[Product_ID]],tbl_Products[],4,0)</f>
        <v>8.02</v>
      </c>
      <c r="K2847" s="6">
        <v>33.44</v>
      </c>
      <c r="L2847" s="6">
        <f>tbl_Sales[[#This Row],[Price_per_Unit]]*tbl_Sales[[#This Row],[Quantity]]</f>
        <v>66.88</v>
      </c>
      <c r="M2847" s="6">
        <f>tbl_Sales[[#This Row],[Cost_per_Unit]]*tbl_Sales[[#This Row],[Quantity]]</f>
        <v>16.04</v>
      </c>
      <c r="N2847" s="6">
        <f>tbl_Sales[[#This Row],[Sales]]-tbl_Sales[[#This Row],[Total_Cost]]</f>
        <v>50.839999999999996</v>
      </c>
    </row>
    <row r="2848" spans="1:14">
      <c r="A2848" t="s">
        <v>2852</v>
      </c>
      <c r="B2848" s="4">
        <v>45203</v>
      </c>
      <c r="C2848" t="s">
        <v>7789</v>
      </c>
      <c r="D2848" t="str">
        <f>VLOOKUP(Sales_Data!$C2848,tbl_Customers[],2,FALSE)</f>
        <v>Customer_1134</v>
      </c>
      <c r="E2848" t="str">
        <f>VLOOKUP(tbl_Sales[[#This Row],[Customer_ID]],tbl_Customers[],5,0)</f>
        <v>North</v>
      </c>
      <c r="F2848" t="s">
        <v>8555</v>
      </c>
      <c r="G2848" t="str">
        <f>VLOOKUP(Sales_Data!$F2848,tbl_Products[],2,FALSE)</f>
        <v>Product_52</v>
      </c>
      <c r="H2848" t="str">
        <f>VLOOKUP(tbl_Sales[[#This Row],[Product_ID]],tbl_Products[],3,0)</f>
        <v>Toys</v>
      </c>
      <c r="I2848">
        <v>3</v>
      </c>
      <c r="J2848" s="10">
        <f>VLOOKUP(tbl_Sales[[#This Row],[Product_ID]],tbl_Products[],4,0)</f>
        <v>46.58</v>
      </c>
      <c r="K2848" s="6">
        <v>30.92</v>
      </c>
      <c r="L2848" s="6">
        <f>tbl_Sales[[#This Row],[Price_per_Unit]]*tbl_Sales[[#This Row],[Quantity]]</f>
        <v>92.76</v>
      </c>
      <c r="M2848" s="6">
        <f>tbl_Sales[[#This Row],[Cost_per_Unit]]*tbl_Sales[[#This Row],[Quantity]]</f>
        <v>139.74</v>
      </c>
      <c r="N2848" s="6">
        <f>tbl_Sales[[#This Row],[Sales]]-tbl_Sales[[#This Row],[Total_Cost]]</f>
        <v>-46.980000000000004</v>
      </c>
    </row>
    <row r="2849" spans="1:14">
      <c r="A2849" t="s">
        <v>2853</v>
      </c>
      <c r="B2849" s="4">
        <v>45038</v>
      </c>
      <c r="C2849" t="s">
        <v>7773</v>
      </c>
      <c r="D2849" t="str">
        <f>VLOOKUP(Sales_Data!$C2849,tbl_Customers[],2,FALSE)</f>
        <v>Customer_131</v>
      </c>
      <c r="E2849" t="str">
        <f>VLOOKUP(tbl_Sales[[#This Row],[Customer_ID]],tbl_Customers[],5,0)</f>
        <v>South</v>
      </c>
      <c r="F2849" t="s">
        <v>8560</v>
      </c>
      <c r="G2849" t="str">
        <f>VLOOKUP(Sales_Data!$F2849,tbl_Products[],2,FALSE)</f>
        <v>Product_41</v>
      </c>
      <c r="H2849" t="str">
        <f>VLOOKUP(tbl_Sales[[#This Row],[Product_ID]],tbl_Products[],3,0)</f>
        <v>Home Goods</v>
      </c>
      <c r="I2849">
        <v>9</v>
      </c>
      <c r="J2849" s="10">
        <f>VLOOKUP(tbl_Sales[[#This Row],[Product_ID]],tbl_Products[],4,0)</f>
        <v>31.5</v>
      </c>
      <c r="K2849" s="6">
        <v>12.13</v>
      </c>
      <c r="L2849" s="6">
        <f>tbl_Sales[[#This Row],[Price_per_Unit]]*tbl_Sales[[#This Row],[Quantity]]</f>
        <v>109.17</v>
      </c>
      <c r="M2849" s="6">
        <f>tbl_Sales[[#This Row],[Cost_per_Unit]]*tbl_Sales[[#This Row],[Quantity]]</f>
        <v>283.5</v>
      </c>
      <c r="N2849" s="6">
        <f>tbl_Sales[[#This Row],[Sales]]-tbl_Sales[[#This Row],[Total_Cost]]</f>
        <v>-174.32999999999998</v>
      </c>
    </row>
    <row r="2850" spans="1:14">
      <c r="A2850" t="s">
        <v>2854</v>
      </c>
      <c r="B2850" s="4">
        <v>44955</v>
      </c>
      <c r="C2850" t="s">
        <v>8169</v>
      </c>
      <c r="D2850" t="str">
        <f>VLOOKUP(Sales_Data!$C2850,tbl_Customers[],2,FALSE)</f>
        <v>Customer_549</v>
      </c>
      <c r="E2850" t="str">
        <f>VLOOKUP(tbl_Sales[[#This Row],[Customer_ID]],tbl_Customers[],5,0)</f>
        <v>West</v>
      </c>
      <c r="F2850" t="s">
        <v>8521</v>
      </c>
      <c r="G2850" t="str">
        <f>VLOOKUP(Sales_Data!$F2850,tbl_Products[],2,FALSE)</f>
        <v>Product_64</v>
      </c>
      <c r="H2850" t="str">
        <f>VLOOKUP(tbl_Sales[[#This Row],[Product_ID]],tbl_Products[],3,0)</f>
        <v>Home Goods</v>
      </c>
      <c r="I2850">
        <v>8</v>
      </c>
      <c r="J2850" s="10">
        <f>VLOOKUP(tbl_Sales[[#This Row],[Product_ID]],tbl_Products[],4,0)</f>
        <v>16.21</v>
      </c>
      <c r="K2850" s="6">
        <v>29.13</v>
      </c>
      <c r="L2850" s="6">
        <f>tbl_Sales[[#This Row],[Price_per_Unit]]*tbl_Sales[[#This Row],[Quantity]]</f>
        <v>233.04</v>
      </c>
      <c r="M2850" s="6">
        <f>tbl_Sales[[#This Row],[Cost_per_Unit]]*tbl_Sales[[#This Row],[Quantity]]</f>
        <v>129.68</v>
      </c>
      <c r="N2850" s="6">
        <f>tbl_Sales[[#This Row],[Sales]]-tbl_Sales[[#This Row],[Total_Cost]]</f>
        <v>103.35999999999999</v>
      </c>
    </row>
    <row r="2851" spans="1:14">
      <c r="A2851" t="s">
        <v>2855</v>
      </c>
      <c r="B2851" s="4">
        <v>44998</v>
      </c>
      <c r="C2851" t="s">
        <v>7515</v>
      </c>
      <c r="D2851" t="str">
        <f>VLOOKUP(Sales_Data!$C2851,tbl_Customers[],2,FALSE)</f>
        <v>Customer_1328</v>
      </c>
      <c r="E2851" t="str">
        <f>VLOOKUP(tbl_Sales[[#This Row],[Customer_ID]],tbl_Customers[],5,0)</f>
        <v>North</v>
      </c>
      <c r="F2851" t="s">
        <v>8558</v>
      </c>
      <c r="G2851" t="str">
        <f>VLOOKUP(Sales_Data!$F2851,tbl_Products[],2,FALSE)</f>
        <v>Product_24</v>
      </c>
      <c r="H2851" t="str">
        <f>VLOOKUP(tbl_Sales[[#This Row],[Product_ID]],tbl_Products[],3,0)</f>
        <v>Apparel</v>
      </c>
      <c r="I2851">
        <v>7</v>
      </c>
      <c r="J2851" s="10">
        <f>VLOOKUP(tbl_Sales[[#This Row],[Product_ID]],tbl_Products[],4,0)</f>
        <v>47.62</v>
      </c>
      <c r="K2851" s="6">
        <v>54.73</v>
      </c>
      <c r="L2851" s="6">
        <f>tbl_Sales[[#This Row],[Price_per_Unit]]*tbl_Sales[[#This Row],[Quantity]]</f>
        <v>383.10999999999996</v>
      </c>
      <c r="M2851" s="6">
        <f>tbl_Sales[[#This Row],[Cost_per_Unit]]*tbl_Sales[[#This Row],[Quantity]]</f>
        <v>333.34</v>
      </c>
      <c r="N2851" s="6">
        <f>tbl_Sales[[#This Row],[Sales]]-tbl_Sales[[#This Row],[Total_Cost]]</f>
        <v>49.769999999999982</v>
      </c>
    </row>
    <row r="2852" spans="1:14">
      <c r="A2852" t="s">
        <v>2856</v>
      </c>
      <c r="B2852" s="4">
        <v>45184</v>
      </c>
      <c r="C2852" t="s">
        <v>7510</v>
      </c>
      <c r="D2852" t="str">
        <f>VLOOKUP(Sales_Data!$C2852,tbl_Customers[],2,FALSE)</f>
        <v>Customer_855</v>
      </c>
      <c r="E2852" t="str">
        <f>VLOOKUP(tbl_Sales[[#This Row],[Customer_ID]],tbl_Customers[],5,0)</f>
        <v>North</v>
      </c>
      <c r="F2852" t="s">
        <v>8529</v>
      </c>
      <c r="G2852" t="str">
        <f>VLOOKUP(Sales_Data!$F2852,tbl_Products[],2,FALSE)</f>
        <v>Product_49</v>
      </c>
      <c r="H2852" t="str">
        <f>VLOOKUP(tbl_Sales[[#This Row],[Product_ID]],tbl_Products[],3,0)</f>
        <v>Toys</v>
      </c>
      <c r="I2852">
        <v>1</v>
      </c>
      <c r="J2852" s="10">
        <f>VLOOKUP(tbl_Sales[[#This Row],[Product_ID]],tbl_Products[],4,0)</f>
        <v>44.18</v>
      </c>
      <c r="K2852" s="6">
        <v>69.739999999999995</v>
      </c>
      <c r="L2852" s="6">
        <f>tbl_Sales[[#This Row],[Price_per_Unit]]*tbl_Sales[[#This Row],[Quantity]]</f>
        <v>69.739999999999995</v>
      </c>
      <c r="M2852" s="6">
        <f>tbl_Sales[[#This Row],[Cost_per_Unit]]*tbl_Sales[[#This Row],[Quantity]]</f>
        <v>44.18</v>
      </c>
      <c r="N2852" s="6">
        <f>tbl_Sales[[#This Row],[Sales]]-tbl_Sales[[#This Row],[Total_Cost]]</f>
        <v>25.559999999999995</v>
      </c>
    </row>
    <row r="2853" spans="1:14">
      <c r="A2853" t="s">
        <v>2857</v>
      </c>
      <c r="B2853" s="4">
        <v>45075</v>
      </c>
      <c r="C2853" t="s">
        <v>7583</v>
      </c>
      <c r="D2853" t="str">
        <f>VLOOKUP(Sales_Data!$C2853,tbl_Customers[],2,FALSE)</f>
        <v>Customer_970</v>
      </c>
      <c r="E2853" t="str">
        <f>VLOOKUP(tbl_Sales[[#This Row],[Customer_ID]],tbl_Customers[],5,0)</f>
        <v>South</v>
      </c>
      <c r="F2853" t="s">
        <v>8550</v>
      </c>
      <c r="G2853" t="str">
        <f>VLOOKUP(Sales_Data!$F2853,tbl_Products[],2,FALSE)</f>
        <v>Product_26</v>
      </c>
      <c r="H2853" t="str">
        <f>VLOOKUP(tbl_Sales[[#This Row],[Product_ID]],tbl_Products[],3,0)</f>
        <v>Health</v>
      </c>
      <c r="I2853">
        <v>8</v>
      </c>
      <c r="J2853" s="10">
        <f>VLOOKUP(tbl_Sales[[#This Row],[Product_ID]],tbl_Products[],4,0)</f>
        <v>31.77</v>
      </c>
      <c r="K2853" s="6">
        <v>96.62</v>
      </c>
      <c r="L2853" s="6">
        <f>tbl_Sales[[#This Row],[Price_per_Unit]]*tbl_Sales[[#This Row],[Quantity]]</f>
        <v>772.96</v>
      </c>
      <c r="M2853" s="6">
        <f>tbl_Sales[[#This Row],[Cost_per_Unit]]*tbl_Sales[[#This Row],[Quantity]]</f>
        <v>254.16</v>
      </c>
      <c r="N2853" s="6">
        <f>tbl_Sales[[#This Row],[Sales]]-tbl_Sales[[#This Row],[Total_Cost]]</f>
        <v>518.80000000000007</v>
      </c>
    </row>
    <row r="2854" spans="1:14">
      <c r="A2854" t="s">
        <v>2858</v>
      </c>
      <c r="B2854" s="4">
        <v>45046</v>
      </c>
      <c r="C2854" t="s">
        <v>7275</v>
      </c>
      <c r="D2854" t="str">
        <f>VLOOKUP(Sales_Data!$C2854,tbl_Customers[],2,FALSE)</f>
        <v>Customer_240</v>
      </c>
      <c r="E2854" t="str">
        <f>VLOOKUP(tbl_Sales[[#This Row],[Customer_ID]],tbl_Customers[],5,0)</f>
        <v>West</v>
      </c>
      <c r="F2854" t="s">
        <v>8533</v>
      </c>
      <c r="G2854" t="str">
        <f>VLOOKUP(Sales_Data!$F2854,tbl_Products[],2,FALSE)</f>
        <v>Product_34</v>
      </c>
      <c r="H2854" t="str">
        <f>VLOOKUP(tbl_Sales[[#This Row],[Product_ID]],tbl_Products[],3,0)</f>
        <v>Electronics</v>
      </c>
      <c r="I2854">
        <v>5</v>
      </c>
      <c r="J2854" s="10">
        <f>VLOOKUP(tbl_Sales[[#This Row],[Product_ID]],tbl_Products[],4,0)</f>
        <v>21.9</v>
      </c>
      <c r="K2854" s="6">
        <v>59.61</v>
      </c>
      <c r="L2854" s="6">
        <f>tbl_Sales[[#This Row],[Price_per_Unit]]*tbl_Sales[[#This Row],[Quantity]]</f>
        <v>298.05</v>
      </c>
      <c r="M2854" s="6">
        <f>tbl_Sales[[#This Row],[Cost_per_Unit]]*tbl_Sales[[#This Row],[Quantity]]</f>
        <v>109.5</v>
      </c>
      <c r="N2854" s="6">
        <f>tbl_Sales[[#This Row],[Sales]]-tbl_Sales[[#This Row],[Total_Cost]]</f>
        <v>188.55</v>
      </c>
    </row>
    <row r="2855" spans="1:14">
      <c r="A2855" t="s">
        <v>2859</v>
      </c>
      <c r="B2855" s="4">
        <v>45221</v>
      </c>
      <c r="C2855" t="s">
        <v>8130</v>
      </c>
      <c r="D2855" t="str">
        <f>VLOOKUP(Sales_Data!$C2855,tbl_Customers[],2,FALSE)</f>
        <v>Customer_1014</v>
      </c>
      <c r="E2855" t="str">
        <f>VLOOKUP(tbl_Sales[[#This Row],[Customer_ID]],tbl_Customers[],5,0)</f>
        <v>West</v>
      </c>
      <c r="F2855" t="s">
        <v>8508</v>
      </c>
      <c r="G2855" t="str">
        <f>VLOOKUP(Sales_Data!$F2855,tbl_Products[],2,FALSE)</f>
        <v>Product_63</v>
      </c>
      <c r="H2855" t="str">
        <f>VLOOKUP(tbl_Sales[[#This Row],[Product_ID]],tbl_Products[],3,0)</f>
        <v>Electronics</v>
      </c>
      <c r="I2855">
        <v>6</v>
      </c>
      <c r="J2855" s="10">
        <f>VLOOKUP(tbl_Sales[[#This Row],[Product_ID]],tbl_Products[],4,0)</f>
        <v>40</v>
      </c>
      <c r="K2855" s="6">
        <v>28.23</v>
      </c>
      <c r="L2855" s="6">
        <f>tbl_Sales[[#This Row],[Price_per_Unit]]*tbl_Sales[[#This Row],[Quantity]]</f>
        <v>169.38</v>
      </c>
      <c r="M2855" s="6">
        <f>tbl_Sales[[#This Row],[Cost_per_Unit]]*tbl_Sales[[#This Row],[Quantity]]</f>
        <v>240</v>
      </c>
      <c r="N2855" s="6">
        <f>tbl_Sales[[#This Row],[Sales]]-tbl_Sales[[#This Row],[Total_Cost]]</f>
        <v>-70.62</v>
      </c>
    </row>
    <row r="2856" spans="1:14">
      <c r="A2856" t="s">
        <v>2860</v>
      </c>
      <c r="B2856" s="4">
        <v>45090</v>
      </c>
      <c r="C2856" t="s">
        <v>7089</v>
      </c>
      <c r="D2856" t="str">
        <f>VLOOKUP(Sales_Data!$C2856,tbl_Customers[],2,FALSE)</f>
        <v>Customer_1276</v>
      </c>
      <c r="E2856" t="str">
        <f>VLOOKUP(tbl_Sales[[#This Row],[Customer_ID]],tbl_Customers[],5,0)</f>
        <v>South</v>
      </c>
      <c r="F2856" t="s">
        <v>8509</v>
      </c>
      <c r="G2856" t="str">
        <f>VLOOKUP(Sales_Data!$F2856,tbl_Products[],2,FALSE)</f>
        <v>Product_45</v>
      </c>
      <c r="H2856" t="str">
        <f>VLOOKUP(tbl_Sales[[#This Row],[Product_ID]],tbl_Products[],3,0)</f>
        <v>Home Goods</v>
      </c>
      <c r="I2856">
        <v>9</v>
      </c>
      <c r="J2856" s="10">
        <f>VLOOKUP(tbl_Sales[[#This Row],[Product_ID]],tbl_Products[],4,0)</f>
        <v>47.88</v>
      </c>
      <c r="K2856" s="6">
        <v>21.81</v>
      </c>
      <c r="L2856" s="6">
        <f>tbl_Sales[[#This Row],[Price_per_Unit]]*tbl_Sales[[#This Row],[Quantity]]</f>
        <v>196.29</v>
      </c>
      <c r="M2856" s="6">
        <f>tbl_Sales[[#This Row],[Cost_per_Unit]]*tbl_Sales[[#This Row],[Quantity]]</f>
        <v>430.92</v>
      </c>
      <c r="N2856" s="6">
        <f>tbl_Sales[[#This Row],[Sales]]-tbl_Sales[[#This Row],[Total_Cost]]</f>
        <v>-234.63000000000002</v>
      </c>
    </row>
    <row r="2857" spans="1:14">
      <c r="A2857" t="s">
        <v>2861</v>
      </c>
      <c r="B2857" s="4">
        <v>45222</v>
      </c>
      <c r="C2857" t="s">
        <v>7019</v>
      </c>
      <c r="D2857" t="str">
        <f>VLOOKUP(Sales_Data!$C2857,tbl_Customers[],2,FALSE)</f>
        <v>Customer_1324</v>
      </c>
      <c r="E2857" t="str">
        <f>VLOOKUP(tbl_Sales[[#This Row],[Customer_ID]],tbl_Customers[],5,0)</f>
        <v>South</v>
      </c>
      <c r="F2857" t="s">
        <v>8538</v>
      </c>
      <c r="G2857" t="str">
        <f>VLOOKUP(Sales_Data!$F2857,tbl_Products[],2,FALSE)</f>
        <v>Product_44</v>
      </c>
      <c r="H2857" t="str">
        <f>VLOOKUP(tbl_Sales[[#This Row],[Product_ID]],tbl_Products[],3,0)</f>
        <v>Electronics</v>
      </c>
      <c r="I2857">
        <v>2</v>
      </c>
      <c r="J2857" s="10">
        <f>VLOOKUP(tbl_Sales[[#This Row],[Product_ID]],tbl_Products[],4,0)</f>
        <v>39.729999999999997</v>
      </c>
      <c r="K2857" s="6">
        <v>97.09</v>
      </c>
      <c r="L2857" s="6">
        <f>tbl_Sales[[#This Row],[Price_per_Unit]]*tbl_Sales[[#This Row],[Quantity]]</f>
        <v>194.18</v>
      </c>
      <c r="M2857" s="6">
        <f>tbl_Sales[[#This Row],[Cost_per_Unit]]*tbl_Sales[[#This Row],[Quantity]]</f>
        <v>79.459999999999994</v>
      </c>
      <c r="N2857" s="6">
        <f>tbl_Sales[[#This Row],[Sales]]-tbl_Sales[[#This Row],[Total_Cost]]</f>
        <v>114.72000000000001</v>
      </c>
    </row>
    <row r="2858" spans="1:14">
      <c r="A2858" t="s">
        <v>2862</v>
      </c>
      <c r="B2858" s="4">
        <v>45233</v>
      </c>
      <c r="C2858" t="s">
        <v>7944</v>
      </c>
      <c r="D2858" t="str">
        <f>VLOOKUP(Sales_Data!$C2858,tbl_Customers[],2,FALSE)</f>
        <v>Customer_711</v>
      </c>
      <c r="E2858" t="str">
        <f>VLOOKUP(tbl_Sales[[#This Row],[Customer_ID]],tbl_Customers[],5,0)</f>
        <v>East</v>
      </c>
      <c r="F2858" t="s">
        <v>8559</v>
      </c>
      <c r="G2858" t="str">
        <f>VLOOKUP(Sales_Data!$F2858,tbl_Products[],2,FALSE)</f>
        <v>Product_57</v>
      </c>
      <c r="H2858" t="str">
        <f>VLOOKUP(tbl_Sales[[#This Row],[Product_ID]],tbl_Products[],3,0)</f>
        <v>Toys</v>
      </c>
      <c r="I2858">
        <v>2</v>
      </c>
      <c r="J2858" s="10">
        <f>VLOOKUP(tbl_Sales[[#This Row],[Product_ID]],tbl_Products[],4,0)</f>
        <v>31.85</v>
      </c>
      <c r="K2858" s="6">
        <v>46.72</v>
      </c>
      <c r="L2858" s="6">
        <f>tbl_Sales[[#This Row],[Price_per_Unit]]*tbl_Sales[[#This Row],[Quantity]]</f>
        <v>93.44</v>
      </c>
      <c r="M2858" s="6">
        <f>tbl_Sales[[#This Row],[Cost_per_Unit]]*tbl_Sales[[#This Row],[Quantity]]</f>
        <v>63.7</v>
      </c>
      <c r="N2858" s="6">
        <f>tbl_Sales[[#This Row],[Sales]]-tbl_Sales[[#This Row],[Total_Cost]]</f>
        <v>29.739999999999995</v>
      </c>
    </row>
    <row r="2859" spans="1:14">
      <c r="A2859" t="s">
        <v>2863</v>
      </c>
      <c r="B2859" s="4">
        <v>45271</v>
      </c>
      <c r="C2859" t="s">
        <v>7972</v>
      </c>
      <c r="D2859" t="str">
        <f>VLOOKUP(Sales_Data!$C2859,tbl_Customers[],2,FALSE)</f>
        <v>Customer_919</v>
      </c>
      <c r="E2859" t="str">
        <f>VLOOKUP(tbl_Sales[[#This Row],[Customer_ID]],tbl_Customers[],5,0)</f>
        <v>East</v>
      </c>
      <c r="F2859" t="s">
        <v>8512</v>
      </c>
      <c r="G2859" t="str">
        <f>VLOOKUP(Sales_Data!$F2859,tbl_Products[],2,FALSE)</f>
        <v>Product_47</v>
      </c>
      <c r="H2859" t="str">
        <f>VLOOKUP(tbl_Sales[[#This Row],[Product_ID]],tbl_Products[],3,0)</f>
        <v>Home Goods</v>
      </c>
      <c r="I2859">
        <v>1</v>
      </c>
      <c r="J2859" s="10">
        <f>VLOOKUP(tbl_Sales[[#This Row],[Product_ID]],tbl_Products[],4,0)</f>
        <v>22.66</v>
      </c>
      <c r="K2859" s="6">
        <v>56.04</v>
      </c>
      <c r="L2859" s="6">
        <f>tbl_Sales[[#This Row],[Price_per_Unit]]*tbl_Sales[[#This Row],[Quantity]]</f>
        <v>56.04</v>
      </c>
      <c r="M2859" s="6">
        <f>tbl_Sales[[#This Row],[Cost_per_Unit]]*tbl_Sales[[#This Row],[Quantity]]</f>
        <v>22.66</v>
      </c>
      <c r="N2859" s="6">
        <f>tbl_Sales[[#This Row],[Sales]]-tbl_Sales[[#This Row],[Total_Cost]]</f>
        <v>33.379999999999995</v>
      </c>
    </row>
    <row r="2860" spans="1:14">
      <c r="A2860" t="s">
        <v>2864</v>
      </c>
      <c r="B2860" s="4">
        <v>45091</v>
      </c>
      <c r="C2860" t="s">
        <v>8293</v>
      </c>
      <c r="D2860" t="str">
        <f>VLOOKUP(Sales_Data!$C2860,tbl_Customers[],2,FALSE)</f>
        <v>Customer_1429</v>
      </c>
      <c r="E2860" t="str">
        <f>VLOOKUP(tbl_Sales[[#This Row],[Customer_ID]],tbl_Customers[],5,0)</f>
        <v>East</v>
      </c>
      <c r="F2860" t="s">
        <v>8544</v>
      </c>
      <c r="G2860" t="str">
        <f>VLOOKUP(Sales_Data!$F2860,tbl_Products[],2,FALSE)</f>
        <v>Product_21</v>
      </c>
      <c r="H2860" t="str">
        <f>VLOOKUP(tbl_Sales[[#This Row],[Product_ID]],tbl_Products[],3,0)</f>
        <v>Toys</v>
      </c>
      <c r="I2860">
        <v>7</v>
      </c>
      <c r="J2860" s="10">
        <f>VLOOKUP(tbl_Sales[[#This Row],[Product_ID]],tbl_Products[],4,0)</f>
        <v>3.13</v>
      </c>
      <c r="K2860" s="6">
        <v>78.36</v>
      </c>
      <c r="L2860" s="6">
        <f>tbl_Sales[[#This Row],[Price_per_Unit]]*tbl_Sales[[#This Row],[Quantity]]</f>
        <v>548.52</v>
      </c>
      <c r="M2860" s="6">
        <f>tbl_Sales[[#This Row],[Cost_per_Unit]]*tbl_Sales[[#This Row],[Quantity]]</f>
        <v>21.91</v>
      </c>
      <c r="N2860" s="6">
        <f>tbl_Sales[[#This Row],[Sales]]-tbl_Sales[[#This Row],[Total_Cost]]</f>
        <v>526.61</v>
      </c>
    </row>
    <row r="2861" spans="1:14">
      <c r="A2861" t="s">
        <v>2865</v>
      </c>
      <c r="B2861" s="4">
        <v>45048</v>
      </c>
      <c r="C2861" t="s">
        <v>7722</v>
      </c>
      <c r="D2861" t="str">
        <f>VLOOKUP(Sales_Data!$C2861,tbl_Customers[],2,FALSE)</f>
        <v>Customer_894</v>
      </c>
      <c r="E2861" t="str">
        <f>VLOOKUP(tbl_Sales[[#This Row],[Customer_ID]],tbl_Customers[],5,0)</f>
        <v>East</v>
      </c>
      <c r="F2861" t="s">
        <v>8502</v>
      </c>
      <c r="G2861" t="str">
        <f>VLOOKUP(Sales_Data!$F2861,tbl_Products[],2,FALSE)</f>
        <v>Product_22</v>
      </c>
      <c r="H2861" t="str">
        <f>VLOOKUP(tbl_Sales[[#This Row],[Product_ID]],tbl_Products[],3,0)</f>
        <v>Electronics</v>
      </c>
      <c r="I2861">
        <v>7</v>
      </c>
      <c r="J2861" s="10">
        <f>VLOOKUP(tbl_Sales[[#This Row],[Product_ID]],tbl_Products[],4,0)</f>
        <v>38.15</v>
      </c>
      <c r="K2861" s="6">
        <v>92.56</v>
      </c>
      <c r="L2861" s="6">
        <f>tbl_Sales[[#This Row],[Price_per_Unit]]*tbl_Sales[[#This Row],[Quantity]]</f>
        <v>647.92000000000007</v>
      </c>
      <c r="M2861" s="6">
        <f>tbl_Sales[[#This Row],[Cost_per_Unit]]*tbl_Sales[[#This Row],[Quantity]]</f>
        <v>267.05</v>
      </c>
      <c r="N2861" s="6">
        <f>tbl_Sales[[#This Row],[Sales]]-tbl_Sales[[#This Row],[Total_Cost]]</f>
        <v>380.87000000000006</v>
      </c>
    </row>
    <row r="2862" spans="1:14">
      <c r="A2862" t="s">
        <v>2866</v>
      </c>
      <c r="B2862" s="4">
        <v>45081</v>
      </c>
      <c r="C2862" t="s">
        <v>8220</v>
      </c>
      <c r="D2862" t="str">
        <f>VLOOKUP(Sales_Data!$C2862,tbl_Customers[],2,FALSE)</f>
        <v>Customer_43</v>
      </c>
      <c r="E2862" t="str">
        <f>VLOOKUP(tbl_Sales[[#This Row],[Customer_ID]],tbl_Customers[],5,0)</f>
        <v>North</v>
      </c>
      <c r="F2862" t="s">
        <v>8556</v>
      </c>
      <c r="G2862" t="str">
        <f>VLOOKUP(Sales_Data!$F2862,tbl_Products[],2,FALSE)</f>
        <v>Product_42</v>
      </c>
      <c r="H2862" t="str">
        <f>VLOOKUP(tbl_Sales[[#This Row],[Product_ID]],tbl_Products[],3,0)</f>
        <v>Electronics</v>
      </c>
      <c r="I2862">
        <v>2</v>
      </c>
      <c r="J2862" s="10">
        <f>VLOOKUP(tbl_Sales[[#This Row],[Product_ID]],tbl_Products[],4,0)</f>
        <v>28.03</v>
      </c>
      <c r="K2862" s="6">
        <v>52.68</v>
      </c>
      <c r="L2862" s="6">
        <f>tbl_Sales[[#This Row],[Price_per_Unit]]*tbl_Sales[[#This Row],[Quantity]]</f>
        <v>105.36</v>
      </c>
      <c r="M2862" s="6">
        <f>tbl_Sales[[#This Row],[Cost_per_Unit]]*tbl_Sales[[#This Row],[Quantity]]</f>
        <v>56.06</v>
      </c>
      <c r="N2862" s="6">
        <f>tbl_Sales[[#This Row],[Sales]]-tbl_Sales[[#This Row],[Total_Cost]]</f>
        <v>49.3</v>
      </c>
    </row>
    <row r="2863" spans="1:14">
      <c r="A2863" t="s">
        <v>2867</v>
      </c>
      <c r="B2863" s="4">
        <v>45000</v>
      </c>
      <c r="C2863" t="s">
        <v>7134</v>
      </c>
      <c r="D2863" t="str">
        <f>VLOOKUP(Sales_Data!$C2863,tbl_Customers[],2,FALSE)</f>
        <v>Customer_331</v>
      </c>
      <c r="E2863" t="str">
        <f>VLOOKUP(tbl_Sales[[#This Row],[Customer_ID]],tbl_Customers[],5,0)</f>
        <v>West</v>
      </c>
      <c r="F2863" t="s">
        <v>8496</v>
      </c>
      <c r="G2863" t="str">
        <f>VLOOKUP(Sales_Data!$F2863,tbl_Products[],2,FALSE)</f>
        <v>Product_3</v>
      </c>
      <c r="H2863" t="str">
        <f>VLOOKUP(tbl_Sales[[#This Row],[Product_ID]],tbl_Products[],3,0)</f>
        <v>Health</v>
      </c>
      <c r="I2863">
        <v>5</v>
      </c>
      <c r="J2863" s="10">
        <f>VLOOKUP(tbl_Sales[[#This Row],[Product_ID]],tbl_Products[],4,0)</f>
        <v>28.91</v>
      </c>
      <c r="K2863" s="6">
        <v>87.91</v>
      </c>
      <c r="L2863" s="6">
        <f>tbl_Sales[[#This Row],[Price_per_Unit]]*tbl_Sales[[#This Row],[Quantity]]</f>
        <v>439.54999999999995</v>
      </c>
      <c r="M2863" s="6">
        <f>tbl_Sales[[#This Row],[Cost_per_Unit]]*tbl_Sales[[#This Row],[Quantity]]</f>
        <v>144.55000000000001</v>
      </c>
      <c r="N2863" s="6">
        <f>tbl_Sales[[#This Row],[Sales]]-tbl_Sales[[#This Row],[Total_Cost]]</f>
        <v>294.99999999999994</v>
      </c>
    </row>
    <row r="2864" spans="1:14">
      <c r="A2864" t="s">
        <v>2868</v>
      </c>
      <c r="B2864" s="4">
        <v>45265</v>
      </c>
      <c r="C2864" t="s">
        <v>8022</v>
      </c>
      <c r="D2864" t="str">
        <f>VLOOKUP(Sales_Data!$C2864,tbl_Customers[],2,FALSE)</f>
        <v>Customer_590</v>
      </c>
      <c r="E2864" t="str">
        <f>VLOOKUP(tbl_Sales[[#This Row],[Customer_ID]],tbl_Customers[],5,0)</f>
        <v>East</v>
      </c>
      <c r="F2864" t="s">
        <v>8494</v>
      </c>
      <c r="G2864" t="str">
        <f>VLOOKUP(Sales_Data!$F2864,tbl_Products[],2,FALSE)</f>
        <v>Product_15</v>
      </c>
      <c r="H2864" t="str">
        <f>VLOOKUP(tbl_Sales[[#This Row],[Product_ID]],tbl_Products[],3,0)</f>
        <v>Apparel</v>
      </c>
      <c r="I2864">
        <v>2</v>
      </c>
      <c r="J2864" s="10">
        <f>VLOOKUP(tbl_Sales[[#This Row],[Product_ID]],tbl_Products[],4,0)</f>
        <v>22.93</v>
      </c>
      <c r="K2864" s="6">
        <v>50.71</v>
      </c>
      <c r="L2864" s="6">
        <f>tbl_Sales[[#This Row],[Price_per_Unit]]*tbl_Sales[[#This Row],[Quantity]]</f>
        <v>101.42</v>
      </c>
      <c r="M2864" s="6">
        <f>tbl_Sales[[#This Row],[Cost_per_Unit]]*tbl_Sales[[#This Row],[Quantity]]</f>
        <v>45.86</v>
      </c>
      <c r="N2864" s="6">
        <f>tbl_Sales[[#This Row],[Sales]]-tbl_Sales[[#This Row],[Total_Cost]]</f>
        <v>55.56</v>
      </c>
    </row>
    <row r="2865" spans="1:14">
      <c r="A2865" t="s">
        <v>2869</v>
      </c>
      <c r="B2865" s="4">
        <v>45193</v>
      </c>
      <c r="C2865" t="s">
        <v>8294</v>
      </c>
      <c r="D2865" t="str">
        <f>VLOOKUP(Sales_Data!$C2865,tbl_Customers[],2,FALSE)</f>
        <v>Customer_1488</v>
      </c>
      <c r="E2865" t="str">
        <f>VLOOKUP(tbl_Sales[[#This Row],[Customer_ID]],tbl_Customers[],5,0)</f>
        <v>East</v>
      </c>
      <c r="F2865" t="s">
        <v>8528</v>
      </c>
      <c r="G2865" t="str">
        <f>VLOOKUP(Sales_Data!$F2865,tbl_Products[],2,FALSE)</f>
        <v>Product_25</v>
      </c>
      <c r="H2865" t="str">
        <f>VLOOKUP(tbl_Sales[[#This Row],[Product_ID]],tbl_Products[],3,0)</f>
        <v>Electronics</v>
      </c>
      <c r="I2865">
        <v>7</v>
      </c>
      <c r="J2865" s="10">
        <f>VLOOKUP(tbl_Sales[[#This Row],[Product_ID]],tbl_Products[],4,0)</f>
        <v>48.19</v>
      </c>
      <c r="K2865" s="6">
        <v>88.39</v>
      </c>
      <c r="L2865" s="6">
        <f>tbl_Sales[[#This Row],[Price_per_Unit]]*tbl_Sales[[#This Row],[Quantity]]</f>
        <v>618.73</v>
      </c>
      <c r="M2865" s="6">
        <f>tbl_Sales[[#This Row],[Cost_per_Unit]]*tbl_Sales[[#This Row],[Quantity]]</f>
        <v>337.33</v>
      </c>
      <c r="N2865" s="6">
        <f>tbl_Sales[[#This Row],[Sales]]-tbl_Sales[[#This Row],[Total_Cost]]</f>
        <v>281.40000000000003</v>
      </c>
    </row>
    <row r="2866" spans="1:14">
      <c r="A2866" t="s">
        <v>2870</v>
      </c>
      <c r="B2866" s="4">
        <v>45040</v>
      </c>
      <c r="C2866" t="s">
        <v>7823</v>
      </c>
      <c r="D2866" t="str">
        <f>VLOOKUP(Sales_Data!$C2866,tbl_Customers[],2,FALSE)</f>
        <v>Customer_394</v>
      </c>
      <c r="E2866" t="str">
        <f>VLOOKUP(tbl_Sales[[#This Row],[Customer_ID]],tbl_Customers[],5,0)</f>
        <v>West</v>
      </c>
      <c r="F2866" t="s">
        <v>8537</v>
      </c>
      <c r="G2866" t="str">
        <f>VLOOKUP(Sales_Data!$F2866,tbl_Products[],2,FALSE)</f>
        <v>Product_75</v>
      </c>
      <c r="H2866" t="str">
        <f>VLOOKUP(tbl_Sales[[#This Row],[Product_ID]],tbl_Products[],3,0)</f>
        <v>Electronics</v>
      </c>
      <c r="I2866">
        <v>4</v>
      </c>
      <c r="J2866" s="10">
        <f>VLOOKUP(tbl_Sales[[#This Row],[Product_ID]],tbl_Products[],4,0)</f>
        <v>2.25</v>
      </c>
      <c r="K2866" s="6">
        <v>49.45</v>
      </c>
      <c r="L2866" s="6">
        <f>tbl_Sales[[#This Row],[Price_per_Unit]]*tbl_Sales[[#This Row],[Quantity]]</f>
        <v>197.8</v>
      </c>
      <c r="M2866" s="6">
        <f>tbl_Sales[[#This Row],[Cost_per_Unit]]*tbl_Sales[[#This Row],[Quantity]]</f>
        <v>9</v>
      </c>
      <c r="N2866" s="6">
        <f>tbl_Sales[[#This Row],[Sales]]-tbl_Sales[[#This Row],[Total_Cost]]</f>
        <v>188.8</v>
      </c>
    </row>
    <row r="2867" spans="1:14">
      <c r="A2867" t="s">
        <v>2871</v>
      </c>
      <c r="B2867" s="4">
        <v>45138</v>
      </c>
      <c r="C2867" t="s">
        <v>8143</v>
      </c>
      <c r="D2867" t="str">
        <f>VLOOKUP(Sales_Data!$C2867,tbl_Customers[],2,FALSE)</f>
        <v>Customer_962</v>
      </c>
      <c r="E2867" t="str">
        <f>VLOOKUP(tbl_Sales[[#This Row],[Customer_ID]],tbl_Customers[],5,0)</f>
        <v>West</v>
      </c>
      <c r="F2867" t="s">
        <v>8536</v>
      </c>
      <c r="G2867" t="str">
        <f>VLOOKUP(Sales_Data!$F2867,tbl_Products[],2,FALSE)</f>
        <v>Product_40</v>
      </c>
      <c r="H2867" t="str">
        <f>VLOOKUP(tbl_Sales[[#This Row],[Product_ID]],tbl_Products[],3,0)</f>
        <v>Health</v>
      </c>
      <c r="I2867">
        <v>3</v>
      </c>
      <c r="J2867" s="10">
        <f>VLOOKUP(tbl_Sales[[#This Row],[Product_ID]],tbl_Products[],4,0)</f>
        <v>30.96</v>
      </c>
      <c r="K2867" s="6">
        <v>58.7</v>
      </c>
      <c r="L2867" s="6">
        <f>tbl_Sales[[#This Row],[Price_per_Unit]]*tbl_Sales[[#This Row],[Quantity]]</f>
        <v>176.10000000000002</v>
      </c>
      <c r="M2867" s="6">
        <f>tbl_Sales[[#This Row],[Cost_per_Unit]]*tbl_Sales[[#This Row],[Quantity]]</f>
        <v>92.88</v>
      </c>
      <c r="N2867" s="6">
        <f>tbl_Sales[[#This Row],[Sales]]-tbl_Sales[[#This Row],[Total_Cost]]</f>
        <v>83.220000000000027</v>
      </c>
    </row>
    <row r="2868" spans="1:14">
      <c r="A2868" t="s">
        <v>2872</v>
      </c>
      <c r="B2868" s="4">
        <v>45080</v>
      </c>
      <c r="C2868" t="s">
        <v>7970</v>
      </c>
      <c r="D2868" t="str">
        <f>VLOOKUP(Sales_Data!$C2868,tbl_Customers[],2,FALSE)</f>
        <v>Customer_705</v>
      </c>
      <c r="E2868" t="str">
        <f>VLOOKUP(tbl_Sales[[#This Row],[Customer_ID]],tbl_Customers[],5,0)</f>
        <v>South</v>
      </c>
      <c r="F2868" t="s">
        <v>8501</v>
      </c>
      <c r="G2868" t="str">
        <f>VLOOKUP(Sales_Data!$F2868,tbl_Products[],2,FALSE)</f>
        <v>Product_65</v>
      </c>
      <c r="H2868" t="str">
        <f>VLOOKUP(tbl_Sales[[#This Row],[Product_ID]],tbl_Products[],3,0)</f>
        <v>Health</v>
      </c>
      <c r="I2868">
        <v>4</v>
      </c>
      <c r="J2868" s="10">
        <f>VLOOKUP(tbl_Sales[[#This Row],[Product_ID]],tbl_Products[],4,0)</f>
        <v>37.880000000000003</v>
      </c>
      <c r="K2868" s="6">
        <v>10.44</v>
      </c>
      <c r="L2868" s="6">
        <f>tbl_Sales[[#This Row],[Price_per_Unit]]*tbl_Sales[[#This Row],[Quantity]]</f>
        <v>41.76</v>
      </c>
      <c r="M2868" s="6">
        <f>tbl_Sales[[#This Row],[Cost_per_Unit]]*tbl_Sales[[#This Row],[Quantity]]</f>
        <v>151.52000000000001</v>
      </c>
      <c r="N2868" s="6">
        <f>tbl_Sales[[#This Row],[Sales]]-tbl_Sales[[#This Row],[Total_Cost]]</f>
        <v>-109.76000000000002</v>
      </c>
    </row>
    <row r="2869" spans="1:14">
      <c r="A2869" t="s">
        <v>2873</v>
      </c>
      <c r="B2869" s="4">
        <v>45067</v>
      </c>
      <c r="C2869" t="s">
        <v>8101</v>
      </c>
      <c r="D2869" t="str">
        <f>VLOOKUP(Sales_Data!$C2869,tbl_Customers[],2,FALSE)</f>
        <v>Customer_898</v>
      </c>
      <c r="E2869" t="str">
        <f>VLOOKUP(tbl_Sales[[#This Row],[Customer_ID]],tbl_Customers[],5,0)</f>
        <v>West</v>
      </c>
      <c r="F2869" t="s">
        <v>8543</v>
      </c>
      <c r="G2869" t="str">
        <f>VLOOKUP(Sales_Data!$F2869,tbl_Products[],2,FALSE)</f>
        <v>Product_72</v>
      </c>
      <c r="H2869" t="str">
        <f>VLOOKUP(tbl_Sales[[#This Row],[Product_ID]],tbl_Products[],3,0)</f>
        <v>Toys</v>
      </c>
      <c r="I2869">
        <v>1</v>
      </c>
      <c r="J2869" s="10">
        <f>VLOOKUP(tbl_Sales[[#This Row],[Product_ID]],tbl_Products[],4,0)</f>
        <v>23.2</v>
      </c>
      <c r="K2869" s="6">
        <v>72.489999999999995</v>
      </c>
      <c r="L2869" s="6">
        <f>tbl_Sales[[#This Row],[Price_per_Unit]]*tbl_Sales[[#This Row],[Quantity]]</f>
        <v>72.489999999999995</v>
      </c>
      <c r="M2869" s="6">
        <f>tbl_Sales[[#This Row],[Cost_per_Unit]]*tbl_Sales[[#This Row],[Quantity]]</f>
        <v>23.2</v>
      </c>
      <c r="N2869" s="6">
        <f>tbl_Sales[[#This Row],[Sales]]-tbl_Sales[[#This Row],[Total_Cost]]</f>
        <v>49.289999999999992</v>
      </c>
    </row>
    <row r="2870" spans="1:14">
      <c r="A2870" t="s">
        <v>2874</v>
      </c>
      <c r="B2870" s="4">
        <v>44958</v>
      </c>
      <c r="C2870" t="s">
        <v>7951</v>
      </c>
      <c r="D2870" t="str">
        <f>VLOOKUP(Sales_Data!$C2870,tbl_Customers[],2,FALSE)</f>
        <v>Customer_476</v>
      </c>
      <c r="E2870" t="str">
        <f>VLOOKUP(tbl_Sales[[#This Row],[Customer_ID]],tbl_Customers[],5,0)</f>
        <v>South</v>
      </c>
      <c r="F2870" t="s">
        <v>8498</v>
      </c>
      <c r="G2870" t="str">
        <f>VLOOKUP(Sales_Data!$F2870,tbl_Products[],2,FALSE)</f>
        <v>Product_38</v>
      </c>
      <c r="H2870" t="str">
        <f>VLOOKUP(tbl_Sales[[#This Row],[Product_ID]],tbl_Products[],3,0)</f>
        <v>Toys</v>
      </c>
      <c r="I2870">
        <v>5</v>
      </c>
      <c r="J2870" s="10">
        <f>VLOOKUP(tbl_Sales[[#This Row],[Product_ID]],tbl_Products[],4,0)</f>
        <v>35.82</v>
      </c>
      <c r="K2870" s="6">
        <v>42.42</v>
      </c>
      <c r="L2870" s="6">
        <f>tbl_Sales[[#This Row],[Price_per_Unit]]*tbl_Sales[[#This Row],[Quantity]]</f>
        <v>212.10000000000002</v>
      </c>
      <c r="M2870" s="6">
        <f>tbl_Sales[[#This Row],[Cost_per_Unit]]*tbl_Sales[[#This Row],[Quantity]]</f>
        <v>179.1</v>
      </c>
      <c r="N2870" s="6">
        <f>tbl_Sales[[#This Row],[Sales]]-tbl_Sales[[#This Row],[Total_Cost]]</f>
        <v>33.000000000000028</v>
      </c>
    </row>
    <row r="2871" spans="1:14">
      <c r="A2871" t="s">
        <v>2875</v>
      </c>
      <c r="B2871" s="4">
        <v>45212</v>
      </c>
      <c r="C2871" t="s">
        <v>7828</v>
      </c>
      <c r="D2871" t="str">
        <f>VLOOKUP(Sales_Data!$C2871,tbl_Customers[],2,FALSE)</f>
        <v>Customer_1040</v>
      </c>
      <c r="E2871" t="str">
        <f>VLOOKUP(tbl_Sales[[#This Row],[Customer_ID]],tbl_Customers[],5,0)</f>
        <v>North</v>
      </c>
      <c r="F2871" t="s">
        <v>8543</v>
      </c>
      <c r="G2871" t="str">
        <f>VLOOKUP(Sales_Data!$F2871,tbl_Products[],2,FALSE)</f>
        <v>Product_72</v>
      </c>
      <c r="H2871" t="str">
        <f>VLOOKUP(tbl_Sales[[#This Row],[Product_ID]],tbl_Products[],3,0)</f>
        <v>Toys</v>
      </c>
      <c r="I2871">
        <v>6</v>
      </c>
      <c r="J2871" s="10">
        <f>VLOOKUP(tbl_Sales[[#This Row],[Product_ID]],tbl_Products[],4,0)</f>
        <v>23.2</v>
      </c>
      <c r="K2871" s="6">
        <v>17.829999999999998</v>
      </c>
      <c r="L2871" s="6">
        <f>tbl_Sales[[#This Row],[Price_per_Unit]]*tbl_Sales[[#This Row],[Quantity]]</f>
        <v>106.97999999999999</v>
      </c>
      <c r="M2871" s="6">
        <f>tbl_Sales[[#This Row],[Cost_per_Unit]]*tbl_Sales[[#This Row],[Quantity]]</f>
        <v>139.19999999999999</v>
      </c>
      <c r="N2871" s="6">
        <f>tbl_Sales[[#This Row],[Sales]]-tbl_Sales[[#This Row],[Total_Cost]]</f>
        <v>-32.22</v>
      </c>
    </row>
    <row r="2872" spans="1:14">
      <c r="A2872" t="s">
        <v>2876</v>
      </c>
      <c r="B2872" s="4">
        <v>45229</v>
      </c>
      <c r="C2872" t="s">
        <v>7665</v>
      </c>
      <c r="D2872" t="str">
        <f>VLOOKUP(Sales_Data!$C2872,tbl_Customers[],2,FALSE)</f>
        <v>Customer_450</v>
      </c>
      <c r="E2872" t="str">
        <f>VLOOKUP(tbl_Sales[[#This Row],[Customer_ID]],tbl_Customers[],5,0)</f>
        <v>South</v>
      </c>
      <c r="F2872" t="s">
        <v>8567</v>
      </c>
      <c r="G2872" t="str">
        <f>VLOOKUP(Sales_Data!$F2872,tbl_Products[],2,FALSE)</f>
        <v>Product_69</v>
      </c>
      <c r="H2872" t="str">
        <f>VLOOKUP(tbl_Sales[[#This Row],[Product_ID]],tbl_Products[],3,0)</f>
        <v>Home Goods</v>
      </c>
      <c r="I2872">
        <v>2</v>
      </c>
      <c r="J2872" s="10">
        <f>VLOOKUP(tbl_Sales[[#This Row],[Product_ID]],tbl_Products[],4,0)</f>
        <v>8.86</v>
      </c>
      <c r="K2872" s="6">
        <v>31.09</v>
      </c>
      <c r="L2872" s="6">
        <f>tbl_Sales[[#This Row],[Price_per_Unit]]*tbl_Sales[[#This Row],[Quantity]]</f>
        <v>62.18</v>
      </c>
      <c r="M2872" s="6">
        <f>tbl_Sales[[#This Row],[Cost_per_Unit]]*tbl_Sales[[#This Row],[Quantity]]</f>
        <v>17.72</v>
      </c>
      <c r="N2872" s="6">
        <f>tbl_Sales[[#This Row],[Sales]]-tbl_Sales[[#This Row],[Total_Cost]]</f>
        <v>44.46</v>
      </c>
    </row>
    <row r="2873" spans="1:14">
      <c r="A2873" t="s">
        <v>2877</v>
      </c>
      <c r="B2873" s="4">
        <v>45016</v>
      </c>
      <c r="C2873" t="s">
        <v>8071</v>
      </c>
      <c r="D2873" t="str">
        <f>VLOOKUP(Sales_Data!$C2873,tbl_Customers[],2,FALSE)</f>
        <v>Customer_1204</v>
      </c>
      <c r="E2873" t="str">
        <f>VLOOKUP(tbl_Sales[[#This Row],[Customer_ID]],tbl_Customers[],5,0)</f>
        <v>North</v>
      </c>
      <c r="F2873" t="s">
        <v>8532</v>
      </c>
      <c r="G2873" t="str">
        <f>VLOOKUP(Sales_Data!$F2873,tbl_Products[],2,FALSE)</f>
        <v>Product_23</v>
      </c>
      <c r="H2873" t="str">
        <f>VLOOKUP(tbl_Sales[[#This Row],[Product_ID]],tbl_Products[],3,0)</f>
        <v>Apparel</v>
      </c>
      <c r="I2873">
        <v>7</v>
      </c>
      <c r="J2873" s="10">
        <f>VLOOKUP(tbl_Sales[[#This Row],[Product_ID]],tbl_Products[],4,0)</f>
        <v>2.85</v>
      </c>
      <c r="K2873" s="6">
        <v>84</v>
      </c>
      <c r="L2873" s="6">
        <f>tbl_Sales[[#This Row],[Price_per_Unit]]*tbl_Sales[[#This Row],[Quantity]]</f>
        <v>588</v>
      </c>
      <c r="M2873" s="6">
        <f>tbl_Sales[[#This Row],[Cost_per_Unit]]*tbl_Sales[[#This Row],[Quantity]]</f>
        <v>19.95</v>
      </c>
      <c r="N2873" s="6">
        <f>tbl_Sales[[#This Row],[Sales]]-tbl_Sales[[#This Row],[Total_Cost]]</f>
        <v>568.04999999999995</v>
      </c>
    </row>
    <row r="2874" spans="1:14">
      <c r="A2874" t="s">
        <v>2878</v>
      </c>
      <c r="B2874" s="4">
        <v>45247</v>
      </c>
      <c r="C2874" t="s">
        <v>7904</v>
      </c>
      <c r="D2874" t="str">
        <f>VLOOKUP(Sales_Data!$C2874,tbl_Customers[],2,FALSE)</f>
        <v>Customer_1403</v>
      </c>
      <c r="E2874" t="str">
        <f>VLOOKUP(tbl_Sales[[#This Row],[Customer_ID]],tbl_Customers[],5,0)</f>
        <v>West</v>
      </c>
      <c r="F2874" t="s">
        <v>8534</v>
      </c>
      <c r="G2874" t="str">
        <f>VLOOKUP(Sales_Data!$F2874,tbl_Products[],2,FALSE)</f>
        <v>Product_51</v>
      </c>
      <c r="H2874" t="str">
        <f>VLOOKUP(tbl_Sales[[#This Row],[Product_ID]],tbl_Products[],3,0)</f>
        <v>Electronics</v>
      </c>
      <c r="I2874">
        <v>3</v>
      </c>
      <c r="J2874" s="10">
        <f>VLOOKUP(tbl_Sales[[#This Row],[Product_ID]],tbl_Products[],4,0)</f>
        <v>45.1</v>
      </c>
      <c r="K2874" s="6">
        <v>48.04</v>
      </c>
      <c r="L2874" s="6">
        <f>tbl_Sales[[#This Row],[Price_per_Unit]]*tbl_Sales[[#This Row],[Quantity]]</f>
        <v>144.12</v>
      </c>
      <c r="M2874" s="6">
        <f>tbl_Sales[[#This Row],[Cost_per_Unit]]*tbl_Sales[[#This Row],[Quantity]]</f>
        <v>135.30000000000001</v>
      </c>
      <c r="N2874" s="6">
        <f>tbl_Sales[[#This Row],[Sales]]-tbl_Sales[[#This Row],[Total_Cost]]</f>
        <v>8.8199999999999932</v>
      </c>
    </row>
    <row r="2875" spans="1:14">
      <c r="A2875" t="s">
        <v>2879</v>
      </c>
      <c r="B2875" s="4">
        <v>45274</v>
      </c>
      <c r="C2875" t="s">
        <v>7266</v>
      </c>
      <c r="D2875" t="str">
        <f>VLOOKUP(Sales_Data!$C2875,tbl_Customers[],2,FALSE)</f>
        <v>Customer_695</v>
      </c>
      <c r="E2875" t="str">
        <f>VLOOKUP(tbl_Sales[[#This Row],[Customer_ID]],tbl_Customers[],5,0)</f>
        <v>West</v>
      </c>
      <c r="F2875" t="s">
        <v>8566</v>
      </c>
      <c r="G2875" t="str">
        <f>VLOOKUP(Sales_Data!$F2875,tbl_Products[],2,FALSE)</f>
        <v>Product_10</v>
      </c>
      <c r="H2875" t="str">
        <f>VLOOKUP(tbl_Sales[[#This Row],[Product_ID]],tbl_Products[],3,0)</f>
        <v>Apparel</v>
      </c>
      <c r="I2875">
        <v>7</v>
      </c>
      <c r="J2875" s="10">
        <f>VLOOKUP(tbl_Sales[[#This Row],[Product_ID]],tbl_Products[],4,0)</f>
        <v>14.95</v>
      </c>
      <c r="K2875" s="6">
        <v>14.6</v>
      </c>
      <c r="L2875" s="6">
        <f>tbl_Sales[[#This Row],[Price_per_Unit]]*tbl_Sales[[#This Row],[Quantity]]</f>
        <v>102.2</v>
      </c>
      <c r="M2875" s="6">
        <f>tbl_Sales[[#This Row],[Cost_per_Unit]]*tbl_Sales[[#This Row],[Quantity]]</f>
        <v>104.64999999999999</v>
      </c>
      <c r="N2875" s="6">
        <f>tbl_Sales[[#This Row],[Sales]]-tbl_Sales[[#This Row],[Total_Cost]]</f>
        <v>-2.4499999999999886</v>
      </c>
    </row>
    <row r="2876" spans="1:14">
      <c r="A2876" t="s">
        <v>2880</v>
      </c>
      <c r="B2876" s="4">
        <v>45145</v>
      </c>
      <c r="C2876" t="s">
        <v>8208</v>
      </c>
      <c r="D2876" t="str">
        <f>VLOOKUP(Sales_Data!$C2876,tbl_Customers[],2,FALSE)</f>
        <v>Customer_1234</v>
      </c>
      <c r="E2876" t="str">
        <f>VLOOKUP(tbl_Sales[[#This Row],[Customer_ID]],tbl_Customers[],5,0)</f>
        <v>South</v>
      </c>
      <c r="F2876" t="s">
        <v>8550</v>
      </c>
      <c r="G2876" t="str">
        <f>VLOOKUP(Sales_Data!$F2876,tbl_Products[],2,FALSE)</f>
        <v>Product_26</v>
      </c>
      <c r="H2876" t="str">
        <f>VLOOKUP(tbl_Sales[[#This Row],[Product_ID]],tbl_Products[],3,0)</f>
        <v>Health</v>
      </c>
      <c r="I2876">
        <v>1</v>
      </c>
      <c r="J2876" s="10">
        <f>VLOOKUP(tbl_Sales[[#This Row],[Product_ID]],tbl_Products[],4,0)</f>
        <v>31.77</v>
      </c>
      <c r="K2876" s="6">
        <v>33.950000000000003</v>
      </c>
      <c r="L2876" s="6">
        <f>tbl_Sales[[#This Row],[Price_per_Unit]]*tbl_Sales[[#This Row],[Quantity]]</f>
        <v>33.950000000000003</v>
      </c>
      <c r="M2876" s="6">
        <f>tbl_Sales[[#This Row],[Cost_per_Unit]]*tbl_Sales[[#This Row],[Quantity]]</f>
        <v>31.77</v>
      </c>
      <c r="N2876" s="6">
        <f>tbl_Sales[[#This Row],[Sales]]-tbl_Sales[[#This Row],[Total_Cost]]</f>
        <v>2.1800000000000033</v>
      </c>
    </row>
    <row r="2877" spans="1:14">
      <c r="A2877" t="s">
        <v>2881</v>
      </c>
      <c r="B2877" s="4">
        <v>45211</v>
      </c>
      <c r="C2877" t="s">
        <v>8295</v>
      </c>
      <c r="D2877" t="str">
        <f>VLOOKUP(Sales_Data!$C2877,tbl_Customers[],2,FALSE)</f>
        <v>Customer_1465</v>
      </c>
      <c r="E2877" t="str">
        <f>VLOOKUP(tbl_Sales[[#This Row],[Customer_ID]],tbl_Customers[],5,0)</f>
        <v>North</v>
      </c>
      <c r="F2877" t="s">
        <v>8527</v>
      </c>
      <c r="G2877" t="str">
        <f>VLOOKUP(Sales_Data!$F2877,tbl_Products[],2,FALSE)</f>
        <v>Product_12</v>
      </c>
      <c r="H2877" t="str">
        <f>VLOOKUP(tbl_Sales[[#This Row],[Product_ID]],tbl_Products[],3,0)</f>
        <v>Toys</v>
      </c>
      <c r="I2877">
        <v>5</v>
      </c>
      <c r="J2877" s="10">
        <f>VLOOKUP(tbl_Sales[[#This Row],[Product_ID]],tbl_Products[],4,0)</f>
        <v>8.02</v>
      </c>
      <c r="K2877" s="6">
        <v>48.32</v>
      </c>
      <c r="L2877" s="6">
        <f>tbl_Sales[[#This Row],[Price_per_Unit]]*tbl_Sales[[#This Row],[Quantity]]</f>
        <v>241.6</v>
      </c>
      <c r="M2877" s="6">
        <f>tbl_Sales[[#This Row],[Cost_per_Unit]]*tbl_Sales[[#This Row],[Quantity]]</f>
        <v>40.099999999999994</v>
      </c>
      <c r="N2877" s="6">
        <f>tbl_Sales[[#This Row],[Sales]]-tbl_Sales[[#This Row],[Total_Cost]]</f>
        <v>201.5</v>
      </c>
    </row>
    <row r="2878" spans="1:14">
      <c r="A2878" t="s">
        <v>2882</v>
      </c>
      <c r="B2878" s="4">
        <v>45180</v>
      </c>
      <c r="C2878" t="s">
        <v>8296</v>
      </c>
      <c r="D2878" t="str">
        <f>VLOOKUP(Sales_Data!$C2878,tbl_Customers[],2,FALSE)</f>
        <v>Customer_1346</v>
      </c>
      <c r="E2878" t="str">
        <f>VLOOKUP(tbl_Sales[[#This Row],[Customer_ID]],tbl_Customers[],5,0)</f>
        <v>South</v>
      </c>
      <c r="F2878" t="s">
        <v>8527</v>
      </c>
      <c r="G2878" t="str">
        <f>VLOOKUP(Sales_Data!$F2878,tbl_Products[],2,FALSE)</f>
        <v>Product_12</v>
      </c>
      <c r="H2878" t="str">
        <f>VLOOKUP(tbl_Sales[[#This Row],[Product_ID]],tbl_Products[],3,0)</f>
        <v>Toys</v>
      </c>
      <c r="I2878">
        <v>4</v>
      </c>
      <c r="J2878" s="10">
        <f>VLOOKUP(tbl_Sales[[#This Row],[Product_ID]],tbl_Products[],4,0)</f>
        <v>8.02</v>
      </c>
      <c r="K2878" s="6">
        <v>15.7</v>
      </c>
      <c r="L2878" s="6">
        <f>tbl_Sales[[#This Row],[Price_per_Unit]]*tbl_Sales[[#This Row],[Quantity]]</f>
        <v>62.8</v>
      </c>
      <c r="M2878" s="6">
        <f>tbl_Sales[[#This Row],[Cost_per_Unit]]*tbl_Sales[[#This Row],[Quantity]]</f>
        <v>32.08</v>
      </c>
      <c r="N2878" s="6">
        <f>tbl_Sales[[#This Row],[Sales]]-tbl_Sales[[#This Row],[Total_Cost]]</f>
        <v>30.72</v>
      </c>
    </row>
    <row r="2879" spans="1:14">
      <c r="A2879" t="s">
        <v>2883</v>
      </c>
      <c r="B2879" s="4">
        <v>44951</v>
      </c>
      <c r="C2879" t="s">
        <v>7386</v>
      </c>
      <c r="D2879" t="str">
        <f>VLOOKUP(Sales_Data!$C2879,tbl_Customers[],2,FALSE)</f>
        <v>Customer_960</v>
      </c>
      <c r="E2879" t="str">
        <f>VLOOKUP(tbl_Sales[[#This Row],[Customer_ID]],tbl_Customers[],5,0)</f>
        <v>South</v>
      </c>
      <c r="F2879" t="s">
        <v>8555</v>
      </c>
      <c r="G2879" t="str">
        <f>VLOOKUP(Sales_Data!$F2879,tbl_Products[],2,FALSE)</f>
        <v>Product_52</v>
      </c>
      <c r="H2879" t="str">
        <f>VLOOKUP(tbl_Sales[[#This Row],[Product_ID]],tbl_Products[],3,0)</f>
        <v>Toys</v>
      </c>
      <c r="I2879">
        <v>6</v>
      </c>
      <c r="J2879" s="10">
        <f>VLOOKUP(tbl_Sales[[#This Row],[Product_ID]],tbl_Products[],4,0)</f>
        <v>46.58</v>
      </c>
      <c r="K2879" s="6">
        <v>13.88</v>
      </c>
      <c r="L2879" s="6">
        <f>tbl_Sales[[#This Row],[Price_per_Unit]]*tbl_Sales[[#This Row],[Quantity]]</f>
        <v>83.28</v>
      </c>
      <c r="M2879" s="6">
        <f>tbl_Sales[[#This Row],[Cost_per_Unit]]*tbl_Sales[[#This Row],[Quantity]]</f>
        <v>279.48</v>
      </c>
      <c r="N2879" s="6">
        <f>tbl_Sales[[#This Row],[Sales]]-tbl_Sales[[#This Row],[Total_Cost]]</f>
        <v>-196.20000000000002</v>
      </c>
    </row>
    <row r="2880" spans="1:14">
      <c r="A2880" t="s">
        <v>2884</v>
      </c>
      <c r="B2880" s="4">
        <v>45103</v>
      </c>
      <c r="C2880" t="s">
        <v>8057</v>
      </c>
      <c r="D2880" t="str">
        <f>VLOOKUP(Sales_Data!$C2880,tbl_Customers[],2,FALSE)</f>
        <v>Customer_269</v>
      </c>
      <c r="E2880" t="str">
        <f>VLOOKUP(tbl_Sales[[#This Row],[Customer_ID]],tbl_Customers[],5,0)</f>
        <v>North</v>
      </c>
      <c r="F2880" t="s">
        <v>8533</v>
      </c>
      <c r="G2880" t="str">
        <f>VLOOKUP(Sales_Data!$F2880,tbl_Products[],2,FALSE)</f>
        <v>Product_34</v>
      </c>
      <c r="H2880" t="str">
        <f>VLOOKUP(tbl_Sales[[#This Row],[Product_ID]],tbl_Products[],3,0)</f>
        <v>Electronics</v>
      </c>
      <c r="I2880">
        <v>2</v>
      </c>
      <c r="J2880" s="10">
        <f>VLOOKUP(tbl_Sales[[#This Row],[Product_ID]],tbl_Products[],4,0)</f>
        <v>21.9</v>
      </c>
      <c r="K2880" s="6">
        <v>30.79</v>
      </c>
      <c r="L2880" s="6">
        <f>tbl_Sales[[#This Row],[Price_per_Unit]]*tbl_Sales[[#This Row],[Quantity]]</f>
        <v>61.58</v>
      </c>
      <c r="M2880" s="6">
        <f>tbl_Sales[[#This Row],[Cost_per_Unit]]*tbl_Sales[[#This Row],[Quantity]]</f>
        <v>43.8</v>
      </c>
      <c r="N2880" s="6">
        <f>tbl_Sales[[#This Row],[Sales]]-tbl_Sales[[#This Row],[Total_Cost]]</f>
        <v>17.78</v>
      </c>
    </row>
    <row r="2881" spans="1:14">
      <c r="A2881" t="s">
        <v>2885</v>
      </c>
      <c r="B2881" s="4">
        <v>45256</v>
      </c>
      <c r="C2881" t="s">
        <v>7939</v>
      </c>
      <c r="D2881" t="str">
        <f>VLOOKUP(Sales_Data!$C2881,tbl_Customers[],2,FALSE)</f>
        <v>Customer_601</v>
      </c>
      <c r="E2881" t="str">
        <f>VLOOKUP(tbl_Sales[[#This Row],[Customer_ID]],tbl_Customers[],5,0)</f>
        <v>South</v>
      </c>
      <c r="F2881" t="s">
        <v>8503</v>
      </c>
      <c r="G2881" t="str">
        <f>VLOOKUP(Sales_Data!$F2881,tbl_Products[],2,FALSE)</f>
        <v>Product_19</v>
      </c>
      <c r="H2881" t="str">
        <f>VLOOKUP(tbl_Sales[[#This Row],[Product_ID]],tbl_Products[],3,0)</f>
        <v>Apparel</v>
      </c>
      <c r="I2881">
        <v>6</v>
      </c>
      <c r="J2881" s="10">
        <f>VLOOKUP(tbl_Sales[[#This Row],[Product_ID]],tbl_Products[],4,0)</f>
        <v>41.78</v>
      </c>
      <c r="K2881" s="6">
        <v>85.63</v>
      </c>
      <c r="L2881" s="6">
        <f>tbl_Sales[[#This Row],[Price_per_Unit]]*tbl_Sales[[#This Row],[Quantity]]</f>
        <v>513.78</v>
      </c>
      <c r="M2881" s="6">
        <f>tbl_Sales[[#This Row],[Cost_per_Unit]]*tbl_Sales[[#This Row],[Quantity]]</f>
        <v>250.68</v>
      </c>
      <c r="N2881" s="6">
        <f>tbl_Sales[[#This Row],[Sales]]-tbl_Sales[[#This Row],[Total_Cost]]</f>
        <v>263.09999999999997</v>
      </c>
    </row>
    <row r="2882" spans="1:14">
      <c r="A2882" t="s">
        <v>2886</v>
      </c>
      <c r="B2882" s="4">
        <v>45270</v>
      </c>
      <c r="C2882" t="s">
        <v>8297</v>
      </c>
      <c r="D2882" t="str">
        <f>VLOOKUP(Sales_Data!$C2882,tbl_Customers[],2,FALSE)</f>
        <v>Customer_1481</v>
      </c>
      <c r="E2882" t="str">
        <f>VLOOKUP(tbl_Sales[[#This Row],[Customer_ID]],tbl_Customers[],5,0)</f>
        <v>East</v>
      </c>
      <c r="F2882" t="s">
        <v>8538</v>
      </c>
      <c r="G2882" t="str">
        <f>VLOOKUP(Sales_Data!$F2882,tbl_Products[],2,FALSE)</f>
        <v>Product_44</v>
      </c>
      <c r="H2882" t="str">
        <f>VLOOKUP(tbl_Sales[[#This Row],[Product_ID]],tbl_Products[],3,0)</f>
        <v>Electronics</v>
      </c>
      <c r="I2882">
        <v>7</v>
      </c>
      <c r="J2882" s="10">
        <f>VLOOKUP(tbl_Sales[[#This Row],[Product_ID]],tbl_Products[],4,0)</f>
        <v>39.729999999999997</v>
      </c>
      <c r="K2882" s="6">
        <v>74.349999999999994</v>
      </c>
      <c r="L2882" s="6">
        <f>tbl_Sales[[#This Row],[Price_per_Unit]]*tbl_Sales[[#This Row],[Quantity]]</f>
        <v>520.44999999999993</v>
      </c>
      <c r="M2882" s="6">
        <f>tbl_Sales[[#This Row],[Cost_per_Unit]]*tbl_Sales[[#This Row],[Quantity]]</f>
        <v>278.10999999999996</v>
      </c>
      <c r="N2882" s="6">
        <f>tbl_Sales[[#This Row],[Sales]]-tbl_Sales[[#This Row],[Total_Cost]]</f>
        <v>242.33999999999997</v>
      </c>
    </row>
    <row r="2883" spans="1:14">
      <c r="A2883" t="s">
        <v>2887</v>
      </c>
      <c r="B2883" s="4">
        <v>45122</v>
      </c>
      <c r="C2883" t="s">
        <v>8298</v>
      </c>
      <c r="D2883" t="str">
        <f>VLOOKUP(Sales_Data!$C2883,tbl_Customers[],2,FALSE)</f>
        <v>Customer_1457</v>
      </c>
      <c r="E2883" t="str">
        <f>VLOOKUP(tbl_Sales[[#This Row],[Customer_ID]],tbl_Customers[],5,0)</f>
        <v>North</v>
      </c>
      <c r="F2883" t="s">
        <v>8567</v>
      </c>
      <c r="G2883" t="str">
        <f>VLOOKUP(Sales_Data!$F2883,tbl_Products[],2,FALSE)</f>
        <v>Product_69</v>
      </c>
      <c r="H2883" t="str">
        <f>VLOOKUP(tbl_Sales[[#This Row],[Product_ID]],tbl_Products[],3,0)</f>
        <v>Home Goods</v>
      </c>
      <c r="I2883">
        <v>2</v>
      </c>
      <c r="J2883" s="10">
        <f>VLOOKUP(tbl_Sales[[#This Row],[Product_ID]],tbl_Products[],4,0)</f>
        <v>8.86</v>
      </c>
      <c r="K2883" s="6">
        <v>73.010000000000005</v>
      </c>
      <c r="L2883" s="6">
        <f>tbl_Sales[[#This Row],[Price_per_Unit]]*tbl_Sales[[#This Row],[Quantity]]</f>
        <v>146.02000000000001</v>
      </c>
      <c r="M2883" s="6">
        <f>tbl_Sales[[#This Row],[Cost_per_Unit]]*tbl_Sales[[#This Row],[Quantity]]</f>
        <v>17.72</v>
      </c>
      <c r="N2883" s="6">
        <f>tbl_Sales[[#This Row],[Sales]]-tbl_Sales[[#This Row],[Total_Cost]]</f>
        <v>128.30000000000001</v>
      </c>
    </row>
    <row r="2884" spans="1:14">
      <c r="A2884" t="s">
        <v>2888</v>
      </c>
      <c r="B2884" s="4">
        <v>45195</v>
      </c>
      <c r="C2884" t="s">
        <v>7714</v>
      </c>
      <c r="D2884" t="str">
        <f>VLOOKUP(Sales_Data!$C2884,tbl_Customers[],2,FALSE)</f>
        <v>Customer_800</v>
      </c>
      <c r="E2884" t="str">
        <f>VLOOKUP(tbl_Sales[[#This Row],[Customer_ID]],tbl_Customers[],5,0)</f>
        <v>East</v>
      </c>
      <c r="F2884" t="s">
        <v>8515</v>
      </c>
      <c r="G2884" t="str">
        <f>VLOOKUP(Sales_Data!$F2884,tbl_Products[],2,FALSE)</f>
        <v>Product_46</v>
      </c>
      <c r="H2884" t="str">
        <f>VLOOKUP(tbl_Sales[[#This Row],[Product_ID]],tbl_Products[],3,0)</f>
        <v>Health</v>
      </c>
      <c r="I2884">
        <v>4</v>
      </c>
      <c r="J2884" s="10">
        <f>VLOOKUP(tbl_Sales[[#This Row],[Product_ID]],tbl_Products[],4,0)</f>
        <v>19.34</v>
      </c>
      <c r="K2884" s="6">
        <v>57.85</v>
      </c>
      <c r="L2884" s="6">
        <f>tbl_Sales[[#This Row],[Price_per_Unit]]*tbl_Sales[[#This Row],[Quantity]]</f>
        <v>231.4</v>
      </c>
      <c r="M2884" s="6">
        <f>tbl_Sales[[#This Row],[Cost_per_Unit]]*tbl_Sales[[#This Row],[Quantity]]</f>
        <v>77.36</v>
      </c>
      <c r="N2884" s="6">
        <f>tbl_Sales[[#This Row],[Sales]]-tbl_Sales[[#This Row],[Total_Cost]]</f>
        <v>154.04000000000002</v>
      </c>
    </row>
    <row r="2885" spans="1:14">
      <c r="A2885" t="s">
        <v>2889</v>
      </c>
      <c r="B2885" s="4">
        <v>45090</v>
      </c>
      <c r="C2885" t="s">
        <v>7132</v>
      </c>
      <c r="D2885" t="str">
        <f>VLOOKUP(Sales_Data!$C2885,tbl_Customers[],2,FALSE)</f>
        <v>Customer_854</v>
      </c>
      <c r="E2885" t="str">
        <f>VLOOKUP(tbl_Sales[[#This Row],[Customer_ID]],tbl_Customers[],5,0)</f>
        <v>East</v>
      </c>
      <c r="F2885" t="s">
        <v>8534</v>
      </c>
      <c r="G2885" t="str">
        <f>VLOOKUP(Sales_Data!$F2885,tbl_Products[],2,FALSE)</f>
        <v>Product_51</v>
      </c>
      <c r="H2885" t="str">
        <f>VLOOKUP(tbl_Sales[[#This Row],[Product_ID]],tbl_Products[],3,0)</f>
        <v>Electronics</v>
      </c>
      <c r="I2885">
        <v>3</v>
      </c>
      <c r="J2885" s="10">
        <f>VLOOKUP(tbl_Sales[[#This Row],[Product_ID]],tbl_Products[],4,0)</f>
        <v>45.1</v>
      </c>
      <c r="K2885" s="6">
        <v>70.86</v>
      </c>
      <c r="L2885" s="6">
        <f>tbl_Sales[[#This Row],[Price_per_Unit]]*tbl_Sales[[#This Row],[Quantity]]</f>
        <v>212.57999999999998</v>
      </c>
      <c r="M2885" s="6">
        <f>tbl_Sales[[#This Row],[Cost_per_Unit]]*tbl_Sales[[#This Row],[Quantity]]</f>
        <v>135.30000000000001</v>
      </c>
      <c r="N2885" s="6">
        <f>tbl_Sales[[#This Row],[Sales]]-tbl_Sales[[#This Row],[Total_Cost]]</f>
        <v>77.279999999999973</v>
      </c>
    </row>
    <row r="2886" spans="1:14">
      <c r="A2886" t="s">
        <v>2890</v>
      </c>
      <c r="B2886" s="4">
        <v>45283</v>
      </c>
      <c r="C2886" t="s">
        <v>7932</v>
      </c>
      <c r="D2886" t="str">
        <f>VLOOKUP(Sales_Data!$C2886,tbl_Customers[],2,FALSE)</f>
        <v>Customer_1379</v>
      </c>
      <c r="E2886" t="str">
        <f>VLOOKUP(tbl_Sales[[#This Row],[Customer_ID]],tbl_Customers[],5,0)</f>
        <v>North</v>
      </c>
      <c r="F2886" t="s">
        <v>8549</v>
      </c>
      <c r="G2886" t="str">
        <f>VLOOKUP(Sales_Data!$F2886,tbl_Products[],2,FALSE)</f>
        <v>Product_18</v>
      </c>
      <c r="H2886" t="str">
        <f>VLOOKUP(tbl_Sales[[#This Row],[Product_ID]],tbl_Products[],3,0)</f>
        <v>Health</v>
      </c>
      <c r="I2886">
        <v>2</v>
      </c>
      <c r="J2886" s="10">
        <f>VLOOKUP(tbl_Sales[[#This Row],[Product_ID]],tbl_Products[],4,0)</f>
        <v>41.18</v>
      </c>
      <c r="K2886" s="6">
        <v>9.36</v>
      </c>
      <c r="L2886" s="6">
        <f>tbl_Sales[[#This Row],[Price_per_Unit]]*tbl_Sales[[#This Row],[Quantity]]</f>
        <v>18.72</v>
      </c>
      <c r="M2886" s="6">
        <f>tbl_Sales[[#This Row],[Cost_per_Unit]]*tbl_Sales[[#This Row],[Quantity]]</f>
        <v>82.36</v>
      </c>
      <c r="N2886" s="6">
        <f>tbl_Sales[[#This Row],[Sales]]-tbl_Sales[[#This Row],[Total_Cost]]</f>
        <v>-63.64</v>
      </c>
    </row>
    <row r="2887" spans="1:14">
      <c r="A2887" t="s">
        <v>2891</v>
      </c>
      <c r="B2887" s="4">
        <v>45140</v>
      </c>
      <c r="C2887" t="s">
        <v>8299</v>
      </c>
      <c r="D2887" t="str">
        <f>VLOOKUP(Sales_Data!$C2887,tbl_Customers[],2,FALSE)</f>
        <v>Customer_1337</v>
      </c>
      <c r="E2887" t="str">
        <f>VLOOKUP(tbl_Sales[[#This Row],[Customer_ID]],tbl_Customers[],5,0)</f>
        <v>West</v>
      </c>
      <c r="F2887" t="s">
        <v>8553</v>
      </c>
      <c r="G2887" t="str">
        <f>VLOOKUP(Sales_Data!$F2887,tbl_Products[],2,FALSE)</f>
        <v>Product_50</v>
      </c>
      <c r="H2887" t="str">
        <f>VLOOKUP(tbl_Sales[[#This Row],[Product_ID]],tbl_Products[],3,0)</f>
        <v>Apparel</v>
      </c>
      <c r="I2887">
        <v>7</v>
      </c>
      <c r="J2887" s="10">
        <f>VLOOKUP(tbl_Sales[[#This Row],[Product_ID]],tbl_Products[],4,0)</f>
        <v>42.74</v>
      </c>
      <c r="K2887" s="6">
        <v>55.89</v>
      </c>
      <c r="L2887" s="6">
        <f>tbl_Sales[[#This Row],[Price_per_Unit]]*tbl_Sales[[#This Row],[Quantity]]</f>
        <v>391.23</v>
      </c>
      <c r="M2887" s="6">
        <f>tbl_Sales[[#This Row],[Cost_per_Unit]]*tbl_Sales[[#This Row],[Quantity]]</f>
        <v>299.18</v>
      </c>
      <c r="N2887" s="6">
        <f>tbl_Sales[[#This Row],[Sales]]-tbl_Sales[[#This Row],[Total_Cost]]</f>
        <v>92.050000000000011</v>
      </c>
    </row>
    <row r="2888" spans="1:14">
      <c r="A2888" t="s">
        <v>2892</v>
      </c>
      <c r="B2888" s="4">
        <v>45136</v>
      </c>
      <c r="C2888" t="s">
        <v>7146</v>
      </c>
      <c r="D2888" t="str">
        <f>VLOOKUP(Sales_Data!$C2888,tbl_Customers[],2,FALSE)</f>
        <v>Customer_738</v>
      </c>
      <c r="E2888" t="str">
        <f>VLOOKUP(tbl_Sales[[#This Row],[Customer_ID]],tbl_Customers[],5,0)</f>
        <v>South</v>
      </c>
      <c r="F2888" t="s">
        <v>8530</v>
      </c>
      <c r="G2888" t="str">
        <f>VLOOKUP(Sales_Data!$F2888,tbl_Products[],2,FALSE)</f>
        <v>Product_14</v>
      </c>
      <c r="H2888" t="str">
        <f>VLOOKUP(tbl_Sales[[#This Row],[Product_ID]],tbl_Products[],3,0)</f>
        <v>Toys</v>
      </c>
      <c r="I2888">
        <v>6</v>
      </c>
      <c r="J2888" s="10">
        <f>VLOOKUP(tbl_Sales[[#This Row],[Product_ID]],tbl_Products[],4,0)</f>
        <v>36.64</v>
      </c>
      <c r="K2888" s="6">
        <v>25.96</v>
      </c>
      <c r="L2888" s="6">
        <f>tbl_Sales[[#This Row],[Price_per_Unit]]*tbl_Sales[[#This Row],[Quantity]]</f>
        <v>155.76</v>
      </c>
      <c r="M2888" s="6">
        <f>tbl_Sales[[#This Row],[Cost_per_Unit]]*tbl_Sales[[#This Row],[Quantity]]</f>
        <v>219.84</v>
      </c>
      <c r="N2888" s="6">
        <f>tbl_Sales[[#This Row],[Sales]]-tbl_Sales[[#This Row],[Total_Cost]]</f>
        <v>-64.080000000000013</v>
      </c>
    </row>
    <row r="2889" spans="1:14">
      <c r="A2889" t="s">
        <v>2893</v>
      </c>
      <c r="B2889" s="4">
        <v>45003</v>
      </c>
      <c r="C2889" t="s">
        <v>7560</v>
      </c>
      <c r="D2889" t="str">
        <f>VLOOKUP(Sales_Data!$C2889,tbl_Customers[],2,FALSE)</f>
        <v>Customer_968</v>
      </c>
      <c r="E2889" t="str">
        <f>VLOOKUP(tbl_Sales[[#This Row],[Customer_ID]],tbl_Customers[],5,0)</f>
        <v>West</v>
      </c>
      <c r="F2889" t="s">
        <v>8498</v>
      </c>
      <c r="G2889" t="str">
        <f>VLOOKUP(Sales_Data!$F2889,tbl_Products[],2,FALSE)</f>
        <v>Product_38</v>
      </c>
      <c r="H2889" t="str">
        <f>VLOOKUP(tbl_Sales[[#This Row],[Product_ID]],tbl_Products[],3,0)</f>
        <v>Toys</v>
      </c>
      <c r="I2889">
        <v>3</v>
      </c>
      <c r="J2889" s="10">
        <f>VLOOKUP(tbl_Sales[[#This Row],[Product_ID]],tbl_Products[],4,0)</f>
        <v>35.82</v>
      </c>
      <c r="K2889" s="6">
        <v>6.07</v>
      </c>
      <c r="L2889" s="6">
        <f>tbl_Sales[[#This Row],[Price_per_Unit]]*tbl_Sales[[#This Row],[Quantity]]</f>
        <v>18.21</v>
      </c>
      <c r="M2889" s="6">
        <f>tbl_Sales[[#This Row],[Cost_per_Unit]]*tbl_Sales[[#This Row],[Quantity]]</f>
        <v>107.46000000000001</v>
      </c>
      <c r="N2889" s="6">
        <f>tbl_Sales[[#This Row],[Sales]]-tbl_Sales[[#This Row],[Total_Cost]]</f>
        <v>-89.25</v>
      </c>
    </row>
    <row r="2890" spans="1:14">
      <c r="A2890" t="s">
        <v>2894</v>
      </c>
      <c r="B2890" s="4">
        <v>45080</v>
      </c>
      <c r="C2890" t="s">
        <v>7688</v>
      </c>
      <c r="D2890" t="str">
        <f>VLOOKUP(Sales_Data!$C2890,tbl_Customers[],2,FALSE)</f>
        <v>Customer_332</v>
      </c>
      <c r="E2890" t="str">
        <f>VLOOKUP(tbl_Sales[[#This Row],[Customer_ID]],tbl_Customers[],5,0)</f>
        <v>North</v>
      </c>
      <c r="F2890" t="s">
        <v>8497</v>
      </c>
      <c r="G2890" t="str">
        <f>VLOOKUP(Sales_Data!$F2890,tbl_Products[],2,FALSE)</f>
        <v>Product_73</v>
      </c>
      <c r="H2890" t="str">
        <f>VLOOKUP(tbl_Sales[[#This Row],[Product_ID]],tbl_Products[],3,0)</f>
        <v>Apparel</v>
      </c>
      <c r="I2890">
        <v>8</v>
      </c>
      <c r="J2890" s="10">
        <f>VLOOKUP(tbl_Sales[[#This Row],[Product_ID]],tbl_Products[],4,0)</f>
        <v>1.21</v>
      </c>
      <c r="K2890" s="6">
        <v>38.619999999999997</v>
      </c>
      <c r="L2890" s="6">
        <f>tbl_Sales[[#This Row],[Price_per_Unit]]*tbl_Sales[[#This Row],[Quantity]]</f>
        <v>308.95999999999998</v>
      </c>
      <c r="M2890" s="6">
        <f>tbl_Sales[[#This Row],[Cost_per_Unit]]*tbl_Sales[[#This Row],[Quantity]]</f>
        <v>9.68</v>
      </c>
      <c r="N2890" s="6">
        <f>tbl_Sales[[#This Row],[Sales]]-tbl_Sales[[#This Row],[Total_Cost]]</f>
        <v>299.27999999999997</v>
      </c>
    </row>
    <row r="2891" spans="1:14">
      <c r="A2891" t="s">
        <v>2895</v>
      </c>
      <c r="B2891" s="4">
        <v>45119</v>
      </c>
      <c r="C2891" t="s">
        <v>8118</v>
      </c>
      <c r="D2891" t="str">
        <f>VLOOKUP(Sales_Data!$C2891,tbl_Customers[],2,FALSE)</f>
        <v>Customer_1274</v>
      </c>
      <c r="E2891" t="str">
        <f>VLOOKUP(tbl_Sales[[#This Row],[Customer_ID]],tbl_Customers[],5,0)</f>
        <v>North</v>
      </c>
      <c r="F2891" t="s">
        <v>8551</v>
      </c>
      <c r="G2891" t="str">
        <f>VLOOKUP(Sales_Data!$F2891,tbl_Products[],2,FALSE)</f>
        <v>Product_11</v>
      </c>
      <c r="H2891" t="str">
        <f>VLOOKUP(tbl_Sales[[#This Row],[Product_ID]],tbl_Products[],3,0)</f>
        <v>Health</v>
      </c>
      <c r="I2891">
        <v>1</v>
      </c>
      <c r="J2891" s="10">
        <f>VLOOKUP(tbl_Sales[[#This Row],[Product_ID]],tbl_Products[],4,0)</f>
        <v>11.76</v>
      </c>
      <c r="K2891" s="6">
        <v>82.95</v>
      </c>
      <c r="L2891" s="6">
        <f>tbl_Sales[[#This Row],[Price_per_Unit]]*tbl_Sales[[#This Row],[Quantity]]</f>
        <v>82.95</v>
      </c>
      <c r="M2891" s="6">
        <f>tbl_Sales[[#This Row],[Cost_per_Unit]]*tbl_Sales[[#This Row],[Quantity]]</f>
        <v>11.76</v>
      </c>
      <c r="N2891" s="6">
        <f>tbl_Sales[[#This Row],[Sales]]-tbl_Sales[[#This Row],[Total_Cost]]</f>
        <v>71.19</v>
      </c>
    </row>
    <row r="2892" spans="1:14">
      <c r="A2892" t="s">
        <v>2896</v>
      </c>
      <c r="B2892" s="4">
        <v>45021</v>
      </c>
      <c r="C2892" t="s">
        <v>7206</v>
      </c>
      <c r="D2892" t="str">
        <f>VLOOKUP(Sales_Data!$C2892,tbl_Customers[],2,FALSE)</f>
        <v>Customer_425</v>
      </c>
      <c r="E2892" t="str">
        <f>VLOOKUP(tbl_Sales[[#This Row],[Customer_ID]],tbl_Customers[],5,0)</f>
        <v>South</v>
      </c>
      <c r="F2892" t="s">
        <v>8556</v>
      </c>
      <c r="G2892" t="str">
        <f>VLOOKUP(Sales_Data!$F2892,tbl_Products[],2,FALSE)</f>
        <v>Product_42</v>
      </c>
      <c r="H2892" t="str">
        <f>VLOOKUP(tbl_Sales[[#This Row],[Product_ID]],tbl_Products[],3,0)</f>
        <v>Electronics</v>
      </c>
      <c r="I2892">
        <v>5</v>
      </c>
      <c r="J2892" s="10">
        <f>VLOOKUP(tbl_Sales[[#This Row],[Product_ID]],tbl_Products[],4,0)</f>
        <v>28.03</v>
      </c>
      <c r="K2892" s="6">
        <v>45.39</v>
      </c>
      <c r="L2892" s="6">
        <f>tbl_Sales[[#This Row],[Price_per_Unit]]*tbl_Sales[[#This Row],[Quantity]]</f>
        <v>226.95</v>
      </c>
      <c r="M2892" s="6">
        <f>tbl_Sales[[#This Row],[Cost_per_Unit]]*tbl_Sales[[#This Row],[Quantity]]</f>
        <v>140.15</v>
      </c>
      <c r="N2892" s="6">
        <f>tbl_Sales[[#This Row],[Sales]]-tbl_Sales[[#This Row],[Total_Cost]]</f>
        <v>86.799999999999983</v>
      </c>
    </row>
    <row r="2893" spans="1:14">
      <c r="A2893" t="s">
        <v>2897</v>
      </c>
      <c r="B2893" s="4">
        <v>45202</v>
      </c>
      <c r="C2893" t="s">
        <v>7409</v>
      </c>
      <c r="D2893" t="str">
        <f>VLOOKUP(Sales_Data!$C2893,tbl_Customers[],2,FALSE)</f>
        <v>Customer_579</v>
      </c>
      <c r="E2893" t="str">
        <f>VLOOKUP(tbl_Sales[[#This Row],[Customer_ID]],tbl_Customers[],5,0)</f>
        <v>North</v>
      </c>
      <c r="F2893" t="s">
        <v>8520</v>
      </c>
      <c r="G2893" t="str">
        <f>VLOOKUP(Sales_Data!$F2893,tbl_Products[],2,FALSE)</f>
        <v>Product_29</v>
      </c>
      <c r="H2893" t="str">
        <f>VLOOKUP(tbl_Sales[[#This Row],[Product_ID]],tbl_Products[],3,0)</f>
        <v>Home Goods</v>
      </c>
      <c r="I2893">
        <v>9</v>
      </c>
      <c r="J2893" s="10">
        <f>VLOOKUP(tbl_Sales[[#This Row],[Product_ID]],tbl_Products[],4,0)</f>
        <v>9.64</v>
      </c>
      <c r="K2893" s="6">
        <v>81.84</v>
      </c>
      <c r="L2893" s="6">
        <f>tbl_Sales[[#This Row],[Price_per_Unit]]*tbl_Sales[[#This Row],[Quantity]]</f>
        <v>736.56000000000006</v>
      </c>
      <c r="M2893" s="6">
        <f>tbl_Sales[[#This Row],[Cost_per_Unit]]*tbl_Sales[[#This Row],[Quantity]]</f>
        <v>86.76</v>
      </c>
      <c r="N2893" s="6">
        <f>tbl_Sales[[#This Row],[Sales]]-tbl_Sales[[#This Row],[Total_Cost]]</f>
        <v>649.80000000000007</v>
      </c>
    </row>
    <row r="2894" spans="1:14">
      <c r="A2894" t="s">
        <v>2898</v>
      </c>
      <c r="B2894" s="4">
        <v>45169</v>
      </c>
      <c r="C2894" t="s">
        <v>7550</v>
      </c>
      <c r="D2894" t="str">
        <f>VLOOKUP(Sales_Data!$C2894,tbl_Customers[],2,FALSE)</f>
        <v>Customer_1415</v>
      </c>
      <c r="E2894" t="str">
        <f>VLOOKUP(tbl_Sales[[#This Row],[Customer_ID]],tbl_Customers[],5,0)</f>
        <v>East</v>
      </c>
      <c r="F2894" t="s">
        <v>8559</v>
      </c>
      <c r="G2894" t="str">
        <f>VLOOKUP(Sales_Data!$F2894,tbl_Products[],2,FALSE)</f>
        <v>Product_57</v>
      </c>
      <c r="H2894" t="str">
        <f>VLOOKUP(tbl_Sales[[#This Row],[Product_ID]],tbl_Products[],3,0)</f>
        <v>Toys</v>
      </c>
      <c r="I2894">
        <v>7</v>
      </c>
      <c r="J2894" s="10">
        <f>VLOOKUP(tbl_Sales[[#This Row],[Product_ID]],tbl_Products[],4,0)</f>
        <v>31.85</v>
      </c>
      <c r="K2894" s="6">
        <v>48.19</v>
      </c>
      <c r="L2894" s="6">
        <f>tbl_Sales[[#This Row],[Price_per_Unit]]*tbl_Sales[[#This Row],[Quantity]]</f>
        <v>337.33</v>
      </c>
      <c r="M2894" s="6">
        <f>tbl_Sales[[#This Row],[Cost_per_Unit]]*tbl_Sales[[#This Row],[Quantity]]</f>
        <v>222.95000000000002</v>
      </c>
      <c r="N2894" s="6">
        <f>tbl_Sales[[#This Row],[Sales]]-tbl_Sales[[#This Row],[Total_Cost]]</f>
        <v>114.37999999999997</v>
      </c>
    </row>
    <row r="2895" spans="1:14">
      <c r="A2895" t="s">
        <v>2899</v>
      </c>
      <c r="B2895" s="4">
        <v>45050</v>
      </c>
      <c r="C2895" t="s">
        <v>7367</v>
      </c>
      <c r="D2895" t="str">
        <f>VLOOKUP(Sales_Data!$C2895,tbl_Customers[],2,FALSE)</f>
        <v>Customer_177</v>
      </c>
      <c r="E2895" t="str">
        <f>VLOOKUP(tbl_Sales[[#This Row],[Customer_ID]],tbl_Customers[],5,0)</f>
        <v>West</v>
      </c>
      <c r="F2895" t="s">
        <v>8495</v>
      </c>
      <c r="G2895" t="str">
        <f>VLOOKUP(Sales_Data!$F2895,tbl_Products[],2,FALSE)</f>
        <v>Product_6</v>
      </c>
      <c r="H2895" t="str">
        <f>VLOOKUP(tbl_Sales[[#This Row],[Product_ID]],tbl_Products[],3,0)</f>
        <v>Apparel</v>
      </c>
      <c r="I2895">
        <v>1</v>
      </c>
      <c r="J2895" s="10">
        <f>VLOOKUP(tbl_Sales[[#This Row],[Product_ID]],tbl_Products[],4,0)</f>
        <v>33.65</v>
      </c>
      <c r="K2895" s="6">
        <v>49.54</v>
      </c>
      <c r="L2895" s="6">
        <f>tbl_Sales[[#This Row],[Price_per_Unit]]*tbl_Sales[[#This Row],[Quantity]]</f>
        <v>49.54</v>
      </c>
      <c r="M2895" s="6">
        <f>tbl_Sales[[#This Row],[Cost_per_Unit]]*tbl_Sales[[#This Row],[Quantity]]</f>
        <v>33.65</v>
      </c>
      <c r="N2895" s="6">
        <f>tbl_Sales[[#This Row],[Sales]]-tbl_Sales[[#This Row],[Total_Cost]]</f>
        <v>15.89</v>
      </c>
    </row>
    <row r="2896" spans="1:14">
      <c r="A2896" t="s">
        <v>2900</v>
      </c>
      <c r="B2896" s="4">
        <v>45042</v>
      </c>
      <c r="C2896" t="s">
        <v>7125</v>
      </c>
      <c r="D2896" t="str">
        <f>VLOOKUP(Sales_Data!$C2896,tbl_Customers[],2,FALSE)</f>
        <v>Customer_1367</v>
      </c>
      <c r="E2896" t="str">
        <f>VLOOKUP(tbl_Sales[[#This Row],[Customer_ID]],tbl_Customers[],5,0)</f>
        <v>East</v>
      </c>
      <c r="F2896" t="s">
        <v>8523</v>
      </c>
      <c r="G2896" t="str">
        <f>VLOOKUP(Sales_Data!$F2896,tbl_Products[],2,FALSE)</f>
        <v>Product_32</v>
      </c>
      <c r="H2896" t="str">
        <f>VLOOKUP(tbl_Sales[[#This Row],[Product_ID]],tbl_Products[],3,0)</f>
        <v>Home Goods</v>
      </c>
      <c r="I2896">
        <v>4</v>
      </c>
      <c r="J2896" s="10">
        <f>VLOOKUP(tbl_Sales[[#This Row],[Product_ID]],tbl_Products[],4,0)</f>
        <v>24.03</v>
      </c>
      <c r="K2896" s="6">
        <v>13.1</v>
      </c>
      <c r="L2896" s="6">
        <f>tbl_Sales[[#This Row],[Price_per_Unit]]*tbl_Sales[[#This Row],[Quantity]]</f>
        <v>52.4</v>
      </c>
      <c r="M2896" s="6">
        <f>tbl_Sales[[#This Row],[Cost_per_Unit]]*tbl_Sales[[#This Row],[Quantity]]</f>
        <v>96.12</v>
      </c>
      <c r="N2896" s="6">
        <f>tbl_Sales[[#This Row],[Sales]]-tbl_Sales[[#This Row],[Total_Cost]]</f>
        <v>-43.720000000000006</v>
      </c>
    </row>
    <row r="2897" spans="1:14">
      <c r="A2897" t="s">
        <v>2901</v>
      </c>
      <c r="B2897" s="4">
        <v>45080</v>
      </c>
      <c r="C2897" t="s">
        <v>7296</v>
      </c>
      <c r="D2897" t="str">
        <f>VLOOKUP(Sales_Data!$C2897,tbl_Customers[],2,FALSE)</f>
        <v>Customer_989</v>
      </c>
      <c r="E2897" t="str">
        <f>VLOOKUP(tbl_Sales[[#This Row],[Customer_ID]],tbl_Customers[],5,0)</f>
        <v>East</v>
      </c>
      <c r="F2897" t="s">
        <v>8557</v>
      </c>
      <c r="G2897" t="str">
        <f>VLOOKUP(Sales_Data!$F2897,tbl_Products[],2,FALSE)</f>
        <v>Product_71</v>
      </c>
      <c r="H2897" t="str">
        <f>VLOOKUP(tbl_Sales[[#This Row],[Product_ID]],tbl_Products[],3,0)</f>
        <v>Electronics</v>
      </c>
      <c r="I2897">
        <v>6</v>
      </c>
      <c r="J2897" s="10">
        <f>VLOOKUP(tbl_Sales[[#This Row],[Product_ID]],tbl_Products[],4,0)</f>
        <v>34.61</v>
      </c>
      <c r="K2897" s="6">
        <v>14.63</v>
      </c>
      <c r="L2897" s="6">
        <f>tbl_Sales[[#This Row],[Price_per_Unit]]*tbl_Sales[[#This Row],[Quantity]]</f>
        <v>87.78</v>
      </c>
      <c r="M2897" s="6">
        <f>tbl_Sales[[#This Row],[Cost_per_Unit]]*tbl_Sales[[#This Row],[Quantity]]</f>
        <v>207.66</v>
      </c>
      <c r="N2897" s="6">
        <f>tbl_Sales[[#This Row],[Sales]]-tbl_Sales[[#This Row],[Total_Cost]]</f>
        <v>-119.88</v>
      </c>
    </row>
    <row r="2898" spans="1:14">
      <c r="A2898" t="s">
        <v>2902</v>
      </c>
      <c r="B2898" s="4">
        <v>45289</v>
      </c>
      <c r="C2898" t="s">
        <v>8260</v>
      </c>
      <c r="D2898" t="str">
        <f>VLOOKUP(Sales_Data!$C2898,tbl_Customers[],2,FALSE)</f>
        <v>Customer_265</v>
      </c>
      <c r="E2898" t="str">
        <f>VLOOKUP(tbl_Sales[[#This Row],[Customer_ID]],tbl_Customers[],5,0)</f>
        <v>North</v>
      </c>
      <c r="F2898" t="s">
        <v>8542</v>
      </c>
      <c r="G2898" t="str">
        <f>VLOOKUP(Sales_Data!$F2898,tbl_Products[],2,FALSE)</f>
        <v>Product_20</v>
      </c>
      <c r="H2898" t="str">
        <f>VLOOKUP(tbl_Sales[[#This Row],[Product_ID]],tbl_Products[],3,0)</f>
        <v>Electronics</v>
      </c>
      <c r="I2898">
        <v>2</v>
      </c>
      <c r="J2898" s="10">
        <f>VLOOKUP(tbl_Sales[[#This Row],[Product_ID]],tbl_Products[],4,0)</f>
        <v>19.98</v>
      </c>
      <c r="K2898" s="6">
        <v>21.37</v>
      </c>
      <c r="L2898" s="6">
        <f>tbl_Sales[[#This Row],[Price_per_Unit]]*tbl_Sales[[#This Row],[Quantity]]</f>
        <v>42.74</v>
      </c>
      <c r="M2898" s="6">
        <f>tbl_Sales[[#This Row],[Cost_per_Unit]]*tbl_Sales[[#This Row],[Quantity]]</f>
        <v>39.96</v>
      </c>
      <c r="N2898" s="6">
        <f>tbl_Sales[[#This Row],[Sales]]-tbl_Sales[[#This Row],[Total_Cost]]</f>
        <v>2.7800000000000011</v>
      </c>
    </row>
    <row r="2899" spans="1:14">
      <c r="A2899" t="s">
        <v>2903</v>
      </c>
      <c r="B2899" s="4">
        <v>45000</v>
      </c>
      <c r="C2899" t="s">
        <v>7441</v>
      </c>
      <c r="D2899" t="str">
        <f>VLOOKUP(Sales_Data!$C2899,tbl_Customers[],2,FALSE)</f>
        <v>Customer_355</v>
      </c>
      <c r="E2899" t="str">
        <f>VLOOKUP(tbl_Sales[[#This Row],[Customer_ID]],tbl_Customers[],5,0)</f>
        <v>East</v>
      </c>
      <c r="F2899" t="s">
        <v>8531</v>
      </c>
      <c r="G2899" t="str">
        <f>VLOOKUP(Sales_Data!$F2899,tbl_Products[],2,FALSE)</f>
        <v>Product_36</v>
      </c>
      <c r="H2899" t="str">
        <f>VLOOKUP(tbl_Sales[[#This Row],[Product_ID]],tbl_Products[],3,0)</f>
        <v>Home Goods</v>
      </c>
      <c r="I2899">
        <v>1</v>
      </c>
      <c r="J2899" s="10">
        <f>VLOOKUP(tbl_Sales[[#This Row],[Product_ID]],tbl_Products[],4,0)</f>
        <v>32.54</v>
      </c>
      <c r="K2899" s="6">
        <v>58.36</v>
      </c>
      <c r="L2899" s="6">
        <f>tbl_Sales[[#This Row],[Price_per_Unit]]*tbl_Sales[[#This Row],[Quantity]]</f>
        <v>58.36</v>
      </c>
      <c r="M2899" s="6">
        <f>tbl_Sales[[#This Row],[Cost_per_Unit]]*tbl_Sales[[#This Row],[Quantity]]</f>
        <v>32.54</v>
      </c>
      <c r="N2899" s="6">
        <f>tbl_Sales[[#This Row],[Sales]]-tbl_Sales[[#This Row],[Total_Cost]]</f>
        <v>25.82</v>
      </c>
    </row>
    <row r="2900" spans="1:14">
      <c r="A2900" t="s">
        <v>2904</v>
      </c>
      <c r="B2900" s="4">
        <v>45164</v>
      </c>
      <c r="C2900" t="s">
        <v>8012</v>
      </c>
      <c r="D2900" t="str">
        <f>VLOOKUP(Sales_Data!$C2900,tbl_Customers[],2,FALSE)</f>
        <v>Customer_409</v>
      </c>
      <c r="E2900" t="str">
        <f>VLOOKUP(tbl_Sales[[#This Row],[Customer_ID]],tbl_Customers[],5,0)</f>
        <v>East</v>
      </c>
      <c r="F2900" t="s">
        <v>8522</v>
      </c>
      <c r="G2900" t="str">
        <f>VLOOKUP(Sales_Data!$F2900,tbl_Products[],2,FALSE)</f>
        <v>Product_4</v>
      </c>
      <c r="H2900" t="str">
        <f>VLOOKUP(tbl_Sales[[#This Row],[Product_ID]],tbl_Products[],3,0)</f>
        <v>Toys</v>
      </c>
      <c r="I2900">
        <v>9</v>
      </c>
      <c r="J2900" s="10">
        <f>VLOOKUP(tbl_Sales[[#This Row],[Product_ID]],tbl_Products[],4,0)</f>
        <v>14.75</v>
      </c>
      <c r="K2900" s="6">
        <v>23.29</v>
      </c>
      <c r="L2900" s="6">
        <f>tbl_Sales[[#This Row],[Price_per_Unit]]*tbl_Sales[[#This Row],[Quantity]]</f>
        <v>209.60999999999999</v>
      </c>
      <c r="M2900" s="6">
        <f>tbl_Sales[[#This Row],[Cost_per_Unit]]*tbl_Sales[[#This Row],[Quantity]]</f>
        <v>132.75</v>
      </c>
      <c r="N2900" s="6">
        <f>tbl_Sales[[#This Row],[Sales]]-tbl_Sales[[#This Row],[Total_Cost]]</f>
        <v>76.859999999999985</v>
      </c>
    </row>
    <row r="2901" spans="1:14">
      <c r="A2901" t="s">
        <v>2905</v>
      </c>
      <c r="B2901" s="4">
        <v>44956</v>
      </c>
      <c r="C2901" t="s">
        <v>8128</v>
      </c>
      <c r="D2901" t="str">
        <f>VLOOKUP(Sales_Data!$C2901,tbl_Customers[],2,FALSE)</f>
        <v>Customer_321</v>
      </c>
      <c r="E2901" t="str">
        <f>VLOOKUP(tbl_Sales[[#This Row],[Customer_ID]],tbl_Customers[],5,0)</f>
        <v>East</v>
      </c>
      <c r="F2901" t="s">
        <v>8521</v>
      </c>
      <c r="G2901" t="str">
        <f>VLOOKUP(Sales_Data!$F2901,tbl_Products[],2,FALSE)</f>
        <v>Product_64</v>
      </c>
      <c r="H2901" t="str">
        <f>VLOOKUP(tbl_Sales[[#This Row],[Product_ID]],tbl_Products[],3,0)</f>
        <v>Home Goods</v>
      </c>
      <c r="I2901">
        <v>1</v>
      </c>
      <c r="J2901" s="10">
        <f>VLOOKUP(tbl_Sales[[#This Row],[Product_ID]],tbl_Products[],4,0)</f>
        <v>16.21</v>
      </c>
      <c r="K2901" s="6">
        <v>78.88</v>
      </c>
      <c r="L2901" s="6">
        <f>tbl_Sales[[#This Row],[Price_per_Unit]]*tbl_Sales[[#This Row],[Quantity]]</f>
        <v>78.88</v>
      </c>
      <c r="M2901" s="6">
        <f>tbl_Sales[[#This Row],[Cost_per_Unit]]*tbl_Sales[[#This Row],[Quantity]]</f>
        <v>16.21</v>
      </c>
      <c r="N2901" s="6">
        <f>tbl_Sales[[#This Row],[Sales]]-tbl_Sales[[#This Row],[Total_Cost]]</f>
        <v>62.669999999999995</v>
      </c>
    </row>
    <row r="2902" spans="1:14">
      <c r="A2902" t="s">
        <v>2906</v>
      </c>
      <c r="B2902" s="4">
        <v>45214</v>
      </c>
      <c r="C2902" t="s">
        <v>7272</v>
      </c>
      <c r="D2902" t="str">
        <f>VLOOKUP(Sales_Data!$C2902,tbl_Customers[],2,FALSE)</f>
        <v>Customer_1241</v>
      </c>
      <c r="E2902" t="str">
        <f>VLOOKUP(tbl_Sales[[#This Row],[Customer_ID]],tbl_Customers[],5,0)</f>
        <v>North</v>
      </c>
      <c r="F2902" t="s">
        <v>8520</v>
      </c>
      <c r="G2902" t="str">
        <f>VLOOKUP(Sales_Data!$F2902,tbl_Products[],2,FALSE)</f>
        <v>Product_29</v>
      </c>
      <c r="H2902" t="str">
        <f>VLOOKUP(tbl_Sales[[#This Row],[Product_ID]],tbl_Products[],3,0)</f>
        <v>Home Goods</v>
      </c>
      <c r="I2902">
        <v>6</v>
      </c>
      <c r="J2902" s="10">
        <f>VLOOKUP(tbl_Sales[[#This Row],[Product_ID]],tbl_Products[],4,0)</f>
        <v>9.64</v>
      </c>
      <c r="K2902" s="6">
        <v>40.33</v>
      </c>
      <c r="L2902" s="6">
        <f>tbl_Sales[[#This Row],[Price_per_Unit]]*tbl_Sales[[#This Row],[Quantity]]</f>
        <v>241.98</v>
      </c>
      <c r="M2902" s="6">
        <f>tbl_Sales[[#This Row],[Cost_per_Unit]]*tbl_Sales[[#This Row],[Quantity]]</f>
        <v>57.84</v>
      </c>
      <c r="N2902" s="6">
        <f>tbl_Sales[[#This Row],[Sales]]-tbl_Sales[[#This Row],[Total_Cost]]</f>
        <v>184.14</v>
      </c>
    </row>
    <row r="2903" spans="1:14">
      <c r="A2903" t="s">
        <v>2907</v>
      </c>
      <c r="B2903" s="4">
        <v>45138</v>
      </c>
      <c r="C2903" t="s">
        <v>7697</v>
      </c>
      <c r="D2903" t="str">
        <f>VLOOKUP(Sales_Data!$C2903,tbl_Customers[],2,FALSE)</f>
        <v>Customer_1008</v>
      </c>
      <c r="E2903" t="str">
        <f>VLOOKUP(tbl_Sales[[#This Row],[Customer_ID]],tbl_Customers[],5,0)</f>
        <v>West</v>
      </c>
      <c r="F2903" t="s">
        <v>8520</v>
      </c>
      <c r="G2903" t="str">
        <f>VLOOKUP(Sales_Data!$F2903,tbl_Products[],2,FALSE)</f>
        <v>Product_29</v>
      </c>
      <c r="H2903" t="str">
        <f>VLOOKUP(tbl_Sales[[#This Row],[Product_ID]],tbl_Products[],3,0)</f>
        <v>Home Goods</v>
      </c>
      <c r="I2903">
        <v>2</v>
      </c>
      <c r="J2903" s="10">
        <f>VLOOKUP(tbl_Sales[[#This Row],[Product_ID]],tbl_Products[],4,0)</f>
        <v>9.64</v>
      </c>
      <c r="K2903" s="6">
        <v>86.25</v>
      </c>
      <c r="L2903" s="6">
        <f>tbl_Sales[[#This Row],[Price_per_Unit]]*tbl_Sales[[#This Row],[Quantity]]</f>
        <v>172.5</v>
      </c>
      <c r="M2903" s="6">
        <f>tbl_Sales[[#This Row],[Cost_per_Unit]]*tbl_Sales[[#This Row],[Quantity]]</f>
        <v>19.28</v>
      </c>
      <c r="N2903" s="6">
        <f>tbl_Sales[[#This Row],[Sales]]-tbl_Sales[[#This Row],[Total_Cost]]</f>
        <v>153.22</v>
      </c>
    </row>
    <row r="2904" spans="1:14">
      <c r="A2904" t="s">
        <v>2908</v>
      </c>
      <c r="B2904" s="4">
        <v>45140</v>
      </c>
      <c r="C2904" t="s">
        <v>8300</v>
      </c>
      <c r="D2904" t="str">
        <f>VLOOKUP(Sales_Data!$C2904,tbl_Customers[],2,FALSE)</f>
        <v>Customer_207</v>
      </c>
      <c r="E2904" t="str">
        <f>VLOOKUP(tbl_Sales[[#This Row],[Customer_ID]],tbl_Customers[],5,0)</f>
        <v>East</v>
      </c>
      <c r="F2904" t="s">
        <v>8523</v>
      </c>
      <c r="G2904" t="str">
        <f>VLOOKUP(Sales_Data!$F2904,tbl_Products[],2,FALSE)</f>
        <v>Product_32</v>
      </c>
      <c r="H2904" t="str">
        <f>VLOOKUP(tbl_Sales[[#This Row],[Product_ID]],tbl_Products[],3,0)</f>
        <v>Home Goods</v>
      </c>
      <c r="I2904">
        <v>1</v>
      </c>
      <c r="J2904" s="10">
        <f>VLOOKUP(tbl_Sales[[#This Row],[Product_ID]],tbl_Products[],4,0)</f>
        <v>24.03</v>
      </c>
      <c r="K2904" s="6">
        <v>80.02</v>
      </c>
      <c r="L2904" s="6">
        <f>tbl_Sales[[#This Row],[Price_per_Unit]]*tbl_Sales[[#This Row],[Quantity]]</f>
        <v>80.02</v>
      </c>
      <c r="M2904" s="6">
        <f>tbl_Sales[[#This Row],[Cost_per_Unit]]*tbl_Sales[[#This Row],[Quantity]]</f>
        <v>24.03</v>
      </c>
      <c r="N2904" s="6">
        <f>tbl_Sales[[#This Row],[Sales]]-tbl_Sales[[#This Row],[Total_Cost]]</f>
        <v>55.989999999999995</v>
      </c>
    </row>
    <row r="2905" spans="1:14">
      <c r="A2905" t="s">
        <v>2909</v>
      </c>
      <c r="B2905" s="4">
        <v>45212</v>
      </c>
      <c r="C2905" t="s">
        <v>7523</v>
      </c>
      <c r="D2905" t="str">
        <f>VLOOKUP(Sales_Data!$C2905,tbl_Customers[],2,FALSE)</f>
        <v>Customer_852</v>
      </c>
      <c r="E2905" t="str">
        <f>VLOOKUP(tbl_Sales[[#This Row],[Customer_ID]],tbl_Customers[],5,0)</f>
        <v>South</v>
      </c>
      <c r="F2905" t="s">
        <v>8520</v>
      </c>
      <c r="G2905" t="str">
        <f>VLOOKUP(Sales_Data!$F2905,tbl_Products[],2,FALSE)</f>
        <v>Product_29</v>
      </c>
      <c r="H2905" t="str">
        <f>VLOOKUP(tbl_Sales[[#This Row],[Product_ID]],tbl_Products[],3,0)</f>
        <v>Home Goods</v>
      </c>
      <c r="I2905">
        <v>8</v>
      </c>
      <c r="J2905" s="10">
        <f>VLOOKUP(tbl_Sales[[#This Row],[Product_ID]],tbl_Products[],4,0)</f>
        <v>9.64</v>
      </c>
      <c r="K2905" s="6">
        <v>54.52</v>
      </c>
      <c r="L2905" s="6">
        <f>tbl_Sales[[#This Row],[Price_per_Unit]]*tbl_Sales[[#This Row],[Quantity]]</f>
        <v>436.16</v>
      </c>
      <c r="M2905" s="6">
        <f>tbl_Sales[[#This Row],[Cost_per_Unit]]*tbl_Sales[[#This Row],[Quantity]]</f>
        <v>77.12</v>
      </c>
      <c r="N2905" s="6">
        <f>tbl_Sales[[#This Row],[Sales]]-tbl_Sales[[#This Row],[Total_Cost]]</f>
        <v>359.04</v>
      </c>
    </row>
    <row r="2906" spans="1:14">
      <c r="A2906" t="s">
        <v>2910</v>
      </c>
      <c r="B2906" s="4">
        <v>45198</v>
      </c>
      <c r="C2906" t="s">
        <v>8015</v>
      </c>
      <c r="D2906" t="str">
        <f>VLOOKUP(Sales_Data!$C2906,tbl_Customers[],2,FALSE)</f>
        <v>Customer_1012</v>
      </c>
      <c r="E2906" t="str">
        <f>VLOOKUP(tbl_Sales[[#This Row],[Customer_ID]],tbl_Customers[],5,0)</f>
        <v>West</v>
      </c>
      <c r="F2906" t="s">
        <v>8559</v>
      </c>
      <c r="G2906" t="str">
        <f>VLOOKUP(Sales_Data!$F2906,tbl_Products[],2,FALSE)</f>
        <v>Product_57</v>
      </c>
      <c r="H2906" t="str">
        <f>VLOOKUP(tbl_Sales[[#This Row],[Product_ID]],tbl_Products[],3,0)</f>
        <v>Toys</v>
      </c>
      <c r="I2906">
        <v>2</v>
      </c>
      <c r="J2906" s="10">
        <f>VLOOKUP(tbl_Sales[[#This Row],[Product_ID]],tbl_Products[],4,0)</f>
        <v>31.85</v>
      </c>
      <c r="K2906" s="6">
        <v>88.8</v>
      </c>
      <c r="L2906" s="6">
        <f>tbl_Sales[[#This Row],[Price_per_Unit]]*tbl_Sales[[#This Row],[Quantity]]</f>
        <v>177.6</v>
      </c>
      <c r="M2906" s="6">
        <f>tbl_Sales[[#This Row],[Cost_per_Unit]]*tbl_Sales[[#This Row],[Quantity]]</f>
        <v>63.7</v>
      </c>
      <c r="N2906" s="6">
        <f>tbl_Sales[[#This Row],[Sales]]-tbl_Sales[[#This Row],[Total_Cost]]</f>
        <v>113.89999999999999</v>
      </c>
    </row>
    <row r="2907" spans="1:14">
      <c r="A2907" t="s">
        <v>2911</v>
      </c>
      <c r="B2907" s="4">
        <v>44995</v>
      </c>
      <c r="C2907" t="s">
        <v>8007</v>
      </c>
      <c r="D2907" t="str">
        <f>VLOOKUP(Sales_Data!$C2907,tbl_Customers[],2,FALSE)</f>
        <v>Customer_622</v>
      </c>
      <c r="E2907" t="str">
        <f>VLOOKUP(tbl_Sales[[#This Row],[Customer_ID]],tbl_Customers[],5,0)</f>
        <v>North</v>
      </c>
      <c r="F2907" t="s">
        <v>8546</v>
      </c>
      <c r="G2907" t="str">
        <f>VLOOKUP(Sales_Data!$F2907,tbl_Products[],2,FALSE)</f>
        <v>Product_28</v>
      </c>
      <c r="H2907" t="str">
        <f>VLOOKUP(tbl_Sales[[#This Row],[Product_ID]],tbl_Products[],3,0)</f>
        <v>Toys</v>
      </c>
      <c r="I2907">
        <v>9</v>
      </c>
      <c r="J2907" s="10">
        <f>VLOOKUP(tbl_Sales[[#This Row],[Product_ID]],tbl_Products[],4,0)</f>
        <v>23.58</v>
      </c>
      <c r="K2907" s="6">
        <v>54.86</v>
      </c>
      <c r="L2907" s="6">
        <f>tbl_Sales[[#This Row],[Price_per_Unit]]*tbl_Sales[[#This Row],[Quantity]]</f>
        <v>493.74</v>
      </c>
      <c r="M2907" s="6">
        <f>tbl_Sales[[#This Row],[Cost_per_Unit]]*tbl_Sales[[#This Row],[Quantity]]</f>
        <v>212.21999999999997</v>
      </c>
      <c r="N2907" s="6">
        <f>tbl_Sales[[#This Row],[Sales]]-tbl_Sales[[#This Row],[Total_Cost]]</f>
        <v>281.52000000000004</v>
      </c>
    </row>
    <row r="2908" spans="1:14">
      <c r="A2908" t="s">
        <v>2912</v>
      </c>
      <c r="B2908" s="4">
        <v>45125</v>
      </c>
      <c r="C2908" t="s">
        <v>8139</v>
      </c>
      <c r="D2908" t="str">
        <f>VLOOKUP(Sales_Data!$C2908,tbl_Customers[],2,FALSE)</f>
        <v>Customer_481</v>
      </c>
      <c r="E2908" t="str">
        <f>VLOOKUP(tbl_Sales[[#This Row],[Customer_ID]],tbl_Customers[],5,0)</f>
        <v>West</v>
      </c>
      <c r="F2908" t="s">
        <v>8503</v>
      </c>
      <c r="G2908" t="str">
        <f>VLOOKUP(Sales_Data!$F2908,tbl_Products[],2,FALSE)</f>
        <v>Product_19</v>
      </c>
      <c r="H2908" t="str">
        <f>VLOOKUP(tbl_Sales[[#This Row],[Product_ID]],tbl_Products[],3,0)</f>
        <v>Apparel</v>
      </c>
      <c r="I2908">
        <v>1</v>
      </c>
      <c r="J2908" s="10">
        <f>VLOOKUP(tbl_Sales[[#This Row],[Product_ID]],tbl_Products[],4,0)</f>
        <v>41.78</v>
      </c>
      <c r="K2908" s="6">
        <v>18.79</v>
      </c>
      <c r="L2908" s="6">
        <f>tbl_Sales[[#This Row],[Price_per_Unit]]*tbl_Sales[[#This Row],[Quantity]]</f>
        <v>18.79</v>
      </c>
      <c r="M2908" s="6">
        <f>tbl_Sales[[#This Row],[Cost_per_Unit]]*tbl_Sales[[#This Row],[Quantity]]</f>
        <v>41.78</v>
      </c>
      <c r="N2908" s="6">
        <f>tbl_Sales[[#This Row],[Sales]]-tbl_Sales[[#This Row],[Total_Cost]]</f>
        <v>-22.990000000000002</v>
      </c>
    </row>
    <row r="2909" spans="1:14">
      <c r="A2909" t="s">
        <v>2913</v>
      </c>
      <c r="B2909" s="4">
        <v>45051</v>
      </c>
      <c r="C2909" t="s">
        <v>7167</v>
      </c>
      <c r="D2909" t="str">
        <f>VLOOKUP(Sales_Data!$C2909,tbl_Customers[],2,FALSE)</f>
        <v>Customer_429</v>
      </c>
      <c r="E2909" t="str">
        <f>VLOOKUP(tbl_Sales[[#This Row],[Customer_ID]],tbl_Customers[],5,0)</f>
        <v>North</v>
      </c>
      <c r="F2909" t="s">
        <v>8514</v>
      </c>
      <c r="G2909" t="str">
        <f>VLOOKUP(Sales_Data!$F2909,tbl_Products[],2,FALSE)</f>
        <v>Product_2</v>
      </c>
      <c r="H2909" t="str">
        <f>VLOOKUP(tbl_Sales[[#This Row],[Product_ID]],tbl_Products[],3,0)</f>
        <v>Health</v>
      </c>
      <c r="I2909">
        <v>8</v>
      </c>
      <c r="J2909" s="10">
        <f>VLOOKUP(tbl_Sales[[#This Row],[Product_ID]],tbl_Products[],4,0)</f>
        <v>12.41</v>
      </c>
      <c r="K2909" s="6">
        <v>33.72</v>
      </c>
      <c r="L2909" s="6">
        <f>tbl_Sales[[#This Row],[Price_per_Unit]]*tbl_Sales[[#This Row],[Quantity]]</f>
        <v>269.76</v>
      </c>
      <c r="M2909" s="6">
        <f>tbl_Sales[[#This Row],[Cost_per_Unit]]*tbl_Sales[[#This Row],[Quantity]]</f>
        <v>99.28</v>
      </c>
      <c r="N2909" s="6">
        <f>tbl_Sales[[#This Row],[Sales]]-tbl_Sales[[#This Row],[Total_Cost]]</f>
        <v>170.48</v>
      </c>
    </row>
    <row r="2910" spans="1:14">
      <c r="A2910" t="s">
        <v>2914</v>
      </c>
      <c r="B2910" s="4">
        <v>45057</v>
      </c>
      <c r="C2910" t="s">
        <v>8125</v>
      </c>
      <c r="D2910" t="str">
        <f>VLOOKUP(Sales_Data!$C2910,tbl_Customers[],2,FALSE)</f>
        <v>Customer_1141</v>
      </c>
      <c r="E2910" t="str">
        <f>VLOOKUP(tbl_Sales[[#This Row],[Customer_ID]],tbl_Customers[],5,0)</f>
        <v>East</v>
      </c>
      <c r="F2910" t="s">
        <v>8498</v>
      </c>
      <c r="G2910" t="str">
        <f>VLOOKUP(Sales_Data!$F2910,tbl_Products[],2,FALSE)</f>
        <v>Product_38</v>
      </c>
      <c r="H2910" t="str">
        <f>VLOOKUP(tbl_Sales[[#This Row],[Product_ID]],tbl_Products[],3,0)</f>
        <v>Toys</v>
      </c>
      <c r="I2910">
        <v>3</v>
      </c>
      <c r="J2910" s="10">
        <f>VLOOKUP(tbl_Sales[[#This Row],[Product_ID]],tbl_Products[],4,0)</f>
        <v>35.82</v>
      </c>
      <c r="K2910" s="6">
        <v>79.94</v>
      </c>
      <c r="L2910" s="6">
        <f>tbl_Sales[[#This Row],[Price_per_Unit]]*tbl_Sales[[#This Row],[Quantity]]</f>
        <v>239.82</v>
      </c>
      <c r="M2910" s="6">
        <f>tbl_Sales[[#This Row],[Cost_per_Unit]]*tbl_Sales[[#This Row],[Quantity]]</f>
        <v>107.46000000000001</v>
      </c>
      <c r="N2910" s="6">
        <f>tbl_Sales[[#This Row],[Sales]]-tbl_Sales[[#This Row],[Total_Cost]]</f>
        <v>132.35999999999999</v>
      </c>
    </row>
    <row r="2911" spans="1:14">
      <c r="A2911" t="s">
        <v>2915</v>
      </c>
      <c r="B2911" s="4">
        <v>45031</v>
      </c>
      <c r="C2911" t="s">
        <v>7961</v>
      </c>
      <c r="D2911" t="str">
        <f>VLOOKUP(Sales_Data!$C2911,tbl_Customers[],2,FALSE)</f>
        <v>Customer_97</v>
      </c>
      <c r="E2911" t="str">
        <f>VLOOKUP(tbl_Sales[[#This Row],[Customer_ID]],tbl_Customers[],5,0)</f>
        <v>West</v>
      </c>
      <c r="F2911" t="s">
        <v>8523</v>
      </c>
      <c r="G2911" t="str">
        <f>VLOOKUP(Sales_Data!$F2911,tbl_Products[],2,FALSE)</f>
        <v>Product_32</v>
      </c>
      <c r="H2911" t="str">
        <f>VLOOKUP(tbl_Sales[[#This Row],[Product_ID]],tbl_Products[],3,0)</f>
        <v>Home Goods</v>
      </c>
      <c r="I2911">
        <v>7</v>
      </c>
      <c r="J2911" s="10">
        <f>VLOOKUP(tbl_Sales[[#This Row],[Product_ID]],tbl_Products[],4,0)</f>
        <v>24.03</v>
      </c>
      <c r="K2911" s="6">
        <v>28.63</v>
      </c>
      <c r="L2911" s="6">
        <f>tbl_Sales[[#This Row],[Price_per_Unit]]*tbl_Sales[[#This Row],[Quantity]]</f>
        <v>200.41</v>
      </c>
      <c r="M2911" s="6">
        <f>tbl_Sales[[#This Row],[Cost_per_Unit]]*tbl_Sales[[#This Row],[Quantity]]</f>
        <v>168.21</v>
      </c>
      <c r="N2911" s="6">
        <f>tbl_Sales[[#This Row],[Sales]]-tbl_Sales[[#This Row],[Total_Cost]]</f>
        <v>32.199999999999989</v>
      </c>
    </row>
    <row r="2912" spans="1:14">
      <c r="A2912" t="s">
        <v>2916</v>
      </c>
      <c r="B2912" s="4">
        <v>45096</v>
      </c>
      <c r="C2912" t="s">
        <v>8301</v>
      </c>
      <c r="D2912" t="str">
        <f>VLOOKUP(Sales_Data!$C2912,tbl_Customers[],2,FALSE)</f>
        <v>Customer_38</v>
      </c>
      <c r="E2912" t="str">
        <f>VLOOKUP(tbl_Sales[[#This Row],[Customer_ID]],tbl_Customers[],5,0)</f>
        <v>North</v>
      </c>
      <c r="F2912" t="s">
        <v>8496</v>
      </c>
      <c r="G2912" t="str">
        <f>VLOOKUP(Sales_Data!$F2912,tbl_Products[],2,FALSE)</f>
        <v>Product_3</v>
      </c>
      <c r="H2912" t="str">
        <f>VLOOKUP(tbl_Sales[[#This Row],[Product_ID]],tbl_Products[],3,0)</f>
        <v>Health</v>
      </c>
      <c r="I2912">
        <v>9</v>
      </c>
      <c r="J2912" s="10">
        <f>VLOOKUP(tbl_Sales[[#This Row],[Product_ID]],tbl_Products[],4,0)</f>
        <v>28.91</v>
      </c>
      <c r="K2912" s="6">
        <v>96.53</v>
      </c>
      <c r="L2912" s="6">
        <f>tbl_Sales[[#This Row],[Price_per_Unit]]*tbl_Sales[[#This Row],[Quantity]]</f>
        <v>868.77</v>
      </c>
      <c r="M2912" s="6">
        <f>tbl_Sales[[#This Row],[Cost_per_Unit]]*tbl_Sales[[#This Row],[Quantity]]</f>
        <v>260.19</v>
      </c>
      <c r="N2912" s="6">
        <f>tbl_Sales[[#This Row],[Sales]]-tbl_Sales[[#This Row],[Total_Cost]]</f>
        <v>608.57999999999993</v>
      </c>
    </row>
    <row r="2913" spans="1:14">
      <c r="A2913" t="s">
        <v>2917</v>
      </c>
      <c r="B2913" s="4">
        <v>45258</v>
      </c>
      <c r="C2913" t="s">
        <v>7853</v>
      </c>
      <c r="D2913" t="str">
        <f>VLOOKUP(Sales_Data!$C2913,tbl_Customers[],2,FALSE)</f>
        <v>Customer_735</v>
      </c>
      <c r="E2913" t="str">
        <f>VLOOKUP(tbl_Sales[[#This Row],[Customer_ID]],tbl_Customers[],5,0)</f>
        <v>West</v>
      </c>
      <c r="F2913" t="s">
        <v>8517</v>
      </c>
      <c r="G2913" t="str">
        <f>VLOOKUP(Sales_Data!$F2913,tbl_Products[],2,FALSE)</f>
        <v>Product_62</v>
      </c>
      <c r="H2913" t="str">
        <f>VLOOKUP(tbl_Sales[[#This Row],[Product_ID]],tbl_Products[],3,0)</f>
        <v>Health</v>
      </c>
      <c r="I2913">
        <v>8</v>
      </c>
      <c r="J2913" s="10">
        <f>VLOOKUP(tbl_Sales[[#This Row],[Product_ID]],tbl_Products[],4,0)</f>
        <v>24.52</v>
      </c>
      <c r="K2913" s="6">
        <v>27.82</v>
      </c>
      <c r="L2913" s="6">
        <f>tbl_Sales[[#This Row],[Price_per_Unit]]*tbl_Sales[[#This Row],[Quantity]]</f>
        <v>222.56</v>
      </c>
      <c r="M2913" s="6">
        <f>tbl_Sales[[#This Row],[Cost_per_Unit]]*tbl_Sales[[#This Row],[Quantity]]</f>
        <v>196.16</v>
      </c>
      <c r="N2913" s="6">
        <f>tbl_Sales[[#This Row],[Sales]]-tbl_Sales[[#This Row],[Total_Cost]]</f>
        <v>26.400000000000006</v>
      </c>
    </row>
    <row r="2914" spans="1:14">
      <c r="A2914" t="s">
        <v>2918</v>
      </c>
      <c r="B2914" s="4">
        <v>44967</v>
      </c>
      <c r="C2914" t="s">
        <v>8206</v>
      </c>
      <c r="D2914" t="str">
        <f>VLOOKUP(Sales_Data!$C2914,tbl_Customers[],2,FALSE)</f>
        <v>Customer_535</v>
      </c>
      <c r="E2914" t="str">
        <f>VLOOKUP(tbl_Sales[[#This Row],[Customer_ID]],tbl_Customers[],5,0)</f>
        <v>North</v>
      </c>
      <c r="F2914" t="s">
        <v>8559</v>
      </c>
      <c r="G2914" t="str">
        <f>VLOOKUP(Sales_Data!$F2914,tbl_Products[],2,FALSE)</f>
        <v>Product_57</v>
      </c>
      <c r="H2914" t="str">
        <f>VLOOKUP(tbl_Sales[[#This Row],[Product_ID]],tbl_Products[],3,0)</f>
        <v>Toys</v>
      </c>
      <c r="I2914">
        <v>8</v>
      </c>
      <c r="J2914" s="10">
        <f>VLOOKUP(tbl_Sales[[#This Row],[Product_ID]],tbl_Products[],4,0)</f>
        <v>31.85</v>
      </c>
      <c r="K2914" s="6">
        <v>20.79</v>
      </c>
      <c r="L2914" s="6">
        <f>tbl_Sales[[#This Row],[Price_per_Unit]]*tbl_Sales[[#This Row],[Quantity]]</f>
        <v>166.32</v>
      </c>
      <c r="M2914" s="6">
        <f>tbl_Sales[[#This Row],[Cost_per_Unit]]*tbl_Sales[[#This Row],[Quantity]]</f>
        <v>254.8</v>
      </c>
      <c r="N2914" s="6">
        <f>tbl_Sales[[#This Row],[Sales]]-tbl_Sales[[#This Row],[Total_Cost]]</f>
        <v>-88.480000000000018</v>
      </c>
    </row>
    <row r="2915" spans="1:14">
      <c r="A2915" t="s">
        <v>2919</v>
      </c>
      <c r="B2915" s="4">
        <v>45157</v>
      </c>
      <c r="C2915" t="s">
        <v>7986</v>
      </c>
      <c r="D2915" t="str">
        <f>VLOOKUP(Sales_Data!$C2915,tbl_Customers[],2,FALSE)</f>
        <v>Customer_732</v>
      </c>
      <c r="E2915" t="str">
        <f>VLOOKUP(tbl_Sales[[#This Row],[Customer_ID]],tbl_Customers[],5,0)</f>
        <v>South</v>
      </c>
      <c r="F2915" t="s">
        <v>8535</v>
      </c>
      <c r="G2915" t="str">
        <f>VLOOKUP(Sales_Data!$F2915,tbl_Products[],2,FALSE)</f>
        <v>Product_54</v>
      </c>
      <c r="H2915" t="str">
        <f>VLOOKUP(tbl_Sales[[#This Row],[Product_ID]],tbl_Products[],3,0)</f>
        <v>Apparel</v>
      </c>
      <c r="I2915">
        <v>5</v>
      </c>
      <c r="J2915" s="10">
        <f>VLOOKUP(tbl_Sales[[#This Row],[Product_ID]],tbl_Products[],4,0)</f>
        <v>1.35</v>
      </c>
      <c r="K2915" s="6">
        <v>92.74</v>
      </c>
      <c r="L2915" s="6">
        <f>tbl_Sales[[#This Row],[Price_per_Unit]]*tbl_Sales[[#This Row],[Quantity]]</f>
        <v>463.7</v>
      </c>
      <c r="M2915" s="6">
        <f>tbl_Sales[[#This Row],[Cost_per_Unit]]*tbl_Sales[[#This Row],[Quantity]]</f>
        <v>6.75</v>
      </c>
      <c r="N2915" s="6">
        <f>tbl_Sales[[#This Row],[Sales]]-tbl_Sales[[#This Row],[Total_Cost]]</f>
        <v>456.95</v>
      </c>
    </row>
    <row r="2916" spans="1:14">
      <c r="A2916" t="s">
        <v>2920</v>
      </c>
      <c r="B2916" s="4">
        <v>45116</v>
      </c>
      <c r="C2916" t="s">
        <v>7841</v>
      </c>
      <c r="D2916" t="str">
        <f>VLOOKUP(Sales_Data!$C2916,tbl_Customers[],2,FALSE)</f>
        <v>Customer_1387</v>
      </c>
      <c r="E2916" t="str">
        <f>VLOOKUP(tbl_Sales[[#This Row],[Customer_ID]],tbl_Customers[],5,0)</f>
        <v>South</v>
      </c>
      <c r="F2916" t="s">
        <v>8543</v>
      </c>
      <c r="G2916" t="str">
        <f>VLOOKUP(Sales_Data!$F2916,tbl_Products[],2,FALSE)</f>
        <v>Product_72</v>
      </c>
      <c r="H2916" t="str">
        <f>VLOOKUP(tbl_Sales[[#This Row],[Product_ID]],tbl_Products[],3,0)</f>
        <v>Toys</v>
      </c>
      <c r="I2916">
        <v>8</v>
      </c>
      <c r="J2916" s="10">
        <f>VLOOKUP(tbl_Sales[[#This Row],[Product_ID]],tbl_Products[],4,0)</f>
        <v>23.2</v>
      </c>
      <c r="K2916" s="6">
        <v>89.6</v>
      </c>
      <c r="L2916" s="6">
        <f>tbl_Sales[[#This Row],[Price_per_Unit]]*tbl_Sales[[#This Row],[Quantity]]</f>
        <v>716.8</v>
      </c>
      <c r="M2916" s="6">
        <f>tbl_Sales[[#This Row],[Cost_per_Unit]]*tbl_Sales[[#This Row],[Quantity]]</f>
        <v>185.6</v>
      </c>
      <c r="N2916" s="6">
        <f>tbl_Sales[[#This Row],[Sales]]-tbl_Sales[[#This Row],[Total_Cost]]</f>
        <v>531.19999999999993</v>
      </c>
    </row>
    <row r="2917" spans="1:14">
      <c r="A2917" t="s">
        <v>2921</v>
      </c>
      <c r="B2917" s="4">
        <v>44974</v>
      </c>
      <c r="C2917" t="s">
        <v>8302</v>
      </c>
      <c r="D2917" t="str">
        <f>VLOOKUP(Sales_Data!$C2917,tbl_Customers[],2,FALSE)</f>
        <v>Customer_325</v>
      </c>
      <c r="E2917" t="str">
        <f>VLOOKUP(tbl_Sales[[#This Row],[Customer_ID]],tbl_Customers[],5,0)</f>
        <v>West</v>
      </c>
      <c r="F2917" t="s">
        <v>8557</v>
      </c>
      <c r="G2917" t="str">
        <f>VLOOKUP(Sales_Data!$F2917,tbl_Products[],2,FALSE)</f>
        <v>Product_71</v>
      </c>
      <c r="H2917" t="str">
        <f>VLOOKUP(tbl_Sales[[#This Row],[Product_ID]],tbl_Products[],3,0)</f>
        <v>Electronics</v>
      </c>
      <c r="I2917">
        <v>9</v>
      </c>
      <c r="J2917" s="10">
        <f>VLOOKUP(tbl_Sales[[#This Row],[Product_ID]],tbl_Products[],4,0)</f>
        <v>34.61</v>
      </c>
      <c r="K2917" s="6">
        <v>93.07</v>
      </c>
      <c r="L2917" s="6">
        <f>tbl_Sales[[#This Row],[Price_per_Unit]]*tbl_Sales[[#This Row],[Quantity]]</f>
        <v>837.62999999999988</v>
      </c>
      <c r="M2917" s="6">
        <f>tbl_Sales[[#This Row],[Cost_per_Unit]]*tbl_Sales[[#This Row],[Quantity]]</f>
        <v>311.49</v>
      </c>
      <c r="N2917" s="6">
        <f>tbl_Sales[[#This Row],[Sales]]-tbl_Sales[[#This Row],[Total_Cost]]</f>
        <v>526.13999999999987</v>
      </c>
    </row>
    <row r="2918" spans="1:14">
      <c r="A2918" t="s">
        <v>2922</v>
      </c>
      <c r="B2918" s="4">
        <v>45201</v>
      </c>
      <c r="C2918" t="s">
        <v>7604</v>
      </c>
      <c r="D2918" t="str">
        <f>VLOOKUP(Sales_Data!$C2918,tbl_Customers[],2,FALSE)</f>
        <v>Customer_358</v>
      </c>
      <c r="E2918" t="str">
        <f>VLOOKUP(tbl_Sales[[#This Row],[Customer_ID]],tbl_Customers[],5,0)</f>
        <v>West</v>
      </c>
      <c r="F2918" t="s">
        <v>8497</v>
      </c>
      <c r="G2918" t="str">
        <f>VLOOKUP(Sales_Data!$F2918,tbl_Products[],2,FALSE)</f>
        <v>Product_73</v>
      </c>
      <c r="H2918" t="str">
        <f>VLOOKUP(tbl_Sales[[#This Row],[Product_ID]],tbl_Products[],3,0)</f>
        <v>Apparel</v>
      </c>
      <c r="I2918">
        <v>4</v>
      </c>
      <c r="J2918" s="10">
        <f>VLOOKUP(tbl_Sales[[#This Row],[Product_ID]],tbl_Products[],4,0)</f>
        <v>1.21</v>
      </c>
      <c r="K2918" s="6">
        <v>20.059999999999999</v>
      </c>
      <c r="L2918" s="6">
        <f>tbl_Sales[[#This Row],[Price_per_Unit]]*tbl_Sales[[#This Row],[Quantity]]</f>
        <v>80.239999999999995</v>
      </c>
      <c r="M2918" s="6">
        <f>tbl_Sales[[#This Row],[Cost_per_Unit]]*tbl_Sales[[#This Row],[Quantity]]</f>
        <v>4.84</v>
      </c>
      <c r="N2918" s="6">
        <f>tbl_Sales[[#This Row],[Sales]]-tbl_Sales[[#This Row],[Total_Cost]]</f>
        <v>75.399999999999991</v>
      </c>
    </row>
    <row r="2919" spans="1:14">
      <c r="A2919" t="s">
        <v>2923</v>
      </c>
      <c r="B2919" s="4">
        <v>45024</v>
      </c>
      <c r="C2919" t="s">
        <v>7920</v>
      </c>
      <c r="D2919" t="str">
        <f>VLOOKUP(Sales_Data!$C2919,tbl_Customers[],2,FALSE)</f>
        <v>Customer_1032</v>
      </c>
      <c r="E2919" t="str">
        <f>VLOOKUP(tbl_Sales[[#This Row],[Customer_ID]],tbl_Customers[],5,0)</f>
        <v>North</v>
      </c>
      <c r="F2919" t="s">
        <v>8528</v>
      </c>
      <c r="G2919" t="str">
        <f>VLOOKUP(Sales_Data!$F2919,tbl_Products[],2,FALSE)</f>
        <v>Product_25</v>
      </c>
      <c r="H2919" t="str">
        <f>VLOOKUP(tbl_Sales[[#This Row],[Product_ID]],tbl_Products[],3,0)</f>
        <v>Electronics</v>
      </c>
      <c r="I2919">
        <v>5</v>
      </c>
      <c r="J2919" s="10">
        <f>VLOOKUP(tbl_Sales[[#This Row],[Product_ID]],tbl_Products[],4,0)</f>
        <v>48.19</v>
      </c>
      <c r="K2919" s="6">
        <v>24.13</v>
      </c>
      <c r="L2919" s="6">
        <f>tbl_Sales[[#This Row],[Price_per_Unit]]*tbl_Sales[[#This Row],[Quantity]]</f>
        <v>120.64999999999999</v>
      </c>
      <c r="M2919" s="6">
        <f>tbl_Sales[[#This Row],[Cost_per_Unit]]*tbl_Sales[[#This Row],[Quantity]]</f>
        <v>240.95</v>
      </c>
      <c r="N2919" s="6">
        <f>tbl_Sales[[#This Row],[Sales]]-tbl_Sales[[#This Row],[Total_Cost]]</f>
        <v>-120.3</v>
      </c>
    </row>
    <row r="2920" spans="1:14">
      <c r="A2920" t="s">
        <v>2924</v>
      </c>
      <c r="B2920" s="4">
        <v>44953</v>
      </c>
      <c r="C2920" t="s">
        <v>7856</v>
      </c>
      <c r="D2920" t="str">
        <f>VLOOKUP(Sales_Data!$C2920,tbl_Customers[],2,FALSE)</f>
        <v>Customer_66</v>
      </c>
      <c r="E2920" t="str">
        <f>VLOOKUP(tbl_Sales[[#This Row],[Customer_ID]],tbl_Customers[],5,0)</f>
        <v>West</v>
      </c>
      <c r="F2920" t="s">
        <v>8519</v>
      </c>
      <c r="G2920" t="str">
        <f>VLOOKUP(Sales_Data!$F2920,tbl_Products[],2,FALSE)</f>
        <v>Product_53</v>
      </c>
      <c r="H2920" t="str">
        <f>VLOOKUP(tbl_Sales[[#This Row],[Product_ID]],tbl_Products[],3,0)</f>
        <v>Electronics</v>
      </c>
      <c r="I2920">
        <v>1</v>
      </c>
      <c r="J2920" s="10">
        <f>VLOOKUP(tbl_Sales[[#This Row],[Product_ID]],tbl_Products[],4,0)</f>
        <v>21.34</v>
      </c>
      <c r="K2920" s="6">
        <v>40.33</v>
      </c>
      <c r="L2920" s="6">
        <f>tbl_Sales[[#This Row],[Price_per_Unit]]*tbl_Sales[[#This Row],[Quantity]]</f>
        <v>40.33</v>
      </c>
      <c r="M2920" s="6">
        <f>tbl_Sales[[#This Row],[Cost_per_Unit]]*tbl_Sales[[#This Row],[Quantity]]</f>
        <v>21.34</v>
      </c>
      <c r="N2920" s="6">
        <f>tbl_Sales[[#This Row],[Sales]]-tbl_Sales[[#This Row],[Total_Cost]]</f>
        <v>18.989999999999998</v>
      </c>
    </row>
    <row r="2921" spans="1:14">
      <c r="A2921" t="s">
        <v>2925</v>
      </c>
      <c r="B2921" s="4">
        <v>45064</v>
      </c>
      <c r="C2921" t="s">
        <v>7773</v>
      </c>
      <c r="D2921" t="str">
        <f>VLOOKUP(Sales_Data!$C2921,tbl_Customers[],2,FALSE)</f>
        <v>Customer_131</v>
      </c>
      <c r="E2921" t="str">
        <f>VLOOKUP(tbl_Sales[[#This Row],[Customer_ID]],tbl_Customers[],5,0)</f>
        <v>South</v>
      </c>
      <c r="F2921" t="s">
        <v>8558</v>
      </c>
      <c r="G2921" t="str">
        <f>VLOOKUP(Sales_Data!$F2921,tbl_Products[],2,FALSE)</f>
        <v>Product_24</v>
      </c>
      <c r="H2921" t="str">
        <f>VLOOKUP(tbl_Sales[[#This Row],[Product_ID]],tbl_Products[],3,0)</f>
        <v>Apparel</v>
      </c>
      <c r="I2921">
        <v>8</v>
      </c>
      <c r="J2921" s="10">
        <f>VLOOKUP(tbl_Sales[[#This Row],[Product_ID]],tbl_Products[],4,0)</f>
        <v>47.62</v>
      </c>
      <c r="K2921" s="6">
        <v>24.46</v>
      </c>
      <c r="L2921" s="6">
        <f>tbl_Sales[[#This Row],[Price_per_Unit]]*tbl_Sales[[#This Row],[Quantity]]</f>
        <v>195.68</v>
      </c>
      <c r="M2921" s="6">
        <f>tbl_Sales[[#This Row],[Cost_per_Unit]]*tbl_Sales[[#This Row],[Quantity]]</f>
        <v>380.96</v>
      </c>
      <c r="N2921" s="6">
        <f>tbl_Sales[[#This Row],[Sales]]-tbl_Sales[[#This Row],[Total_Cost]]</f>
        <v>-185.27999999999997</v>
      </c>
    </row>
    <row r="2922" spans="1:14">
      <c r="A2922" t="s">
        <v>2926</v>
      </c>
      <c r="B2922" s="4">
        <v>45120</v>
      </c>
      <c r="C2922" t="s">
        <v>7655</v>
      </c>
      <c r="D2922" t="str">
        <f>VLOOKUP(Sales_Data!$C2922,tbl_Customers[],2,FALSE)</f>
        <v>Customer_692</v>
      </c>
      <c r="E2922" t="str">
        <f>VLOOKUP(tbl_Sales[[#This Row],[Customer_ID]],tbl_Customers[],5,0)</f>
        <v>East</v>
      </c>
      <c r="F2922" t="s">
        <v>8516</v>
      </c>
      <c r="G2922" t="str">
        <f>VLOOKUP(Sales_Data!$F2922,tbl_Products[],2,FALSE)</f>
        <v>Product_67</v>
      </c>
      <c r="H2922" t="str">
        <f>VLOOKUP(tbl_Sales[[#This Row],[Product_ID]],tbl_Products[],3,0)</f>
        <v>Toys</v>
      </c>
      <c r="I2922">
        <v>2</v>
      </c>
      <c r="J2922" s="10">
        <f>VLOOKUP(tbl_Sales[[#This Row],[Product_ID]],tbl_Products[],4,0)</f>
        <v>13.68</v>
      </c>
      <c r="K2922" s="6">
        <v>24.85</v>
      </c>
      <c r="L2922" s="6">
        <f>tbl_Sales[[#This Row],[Price_per_Unit]]*tbl_Sales[[#This Row],[Quantity]]</f>
        <v>49.7</v>
      </c>
      <c r="M2922" s="6">
        <f>tbl_Sales[[#This Row],[Cost_per_Unit]]*tbl_Sales[[#This Row],[Quantity]]</f>
        <v>27.36</v>
      </c>
      <c r="N2922" s="6">
        <f>tbl_Sales[[#This Row],[Sales]]-tbl_Sales[[#This Row],[Total_Cost]]</f>
        <v>22.340000000000003</v>
      </c>
    </row>
    <row r="2923" spans="1:14">
      <c r="A2923" t="s">
        <v>2927</v>
      </c>
      <c r="B2923" s="4">
        <v>45271</v>
      </c>
      <c r="C2923" t="s">
        <v>8123</v>
      </c>
      <c r="D2923" t="str">
        <f>VLOOKUP(Sales_Data!$C2923,tbl_Customers[],2,FALSE)</f>
        <v>Customer_882</v>
      </c>
      <c r="E2923" t="str">
        <f>VLOOKUP(tbl_Sales[[#This Row],[Customer_ID]],tbl_Customers[],5,0)</f>
        <v>North</v>
      </c>
      <c r="F2923" t="s">
        <v>8537</v>
      </c>
      <c r="G2923" t="str">
        <f>VLOOKUP(Sales_Data!$F2923,tbl_Products[],2,FALSE)</f>
        <v>Product_75</v>
      </c>
      <c r="H2923" t="str">
        <f>VLOOKUP(tbl_Sales[[#This Row],[Product_ID]],tbl_Products[],3,0)</f>
        <v>Electronics</v>
      </c>
      <c r="I2923">
        <v>7</v>
      </c>
      <c r="J2923" s="10">
        <f>VLOOKUP(tbl_Sales[[#This Row],[Product_ID]],tbl_Products[],4,0)</f>
        <v>2.25</v>
      </c>
      <c r="K2923" s="6">
        <v>44.5</v>
      </c>
      <c r="L2923" s="6">
        <f>tbl_Sales[[#This Row],[Price_per_Unit]]*tbl_Sales[[#This Row],[Quantity]]</f>
        <v>311.5</v>
      </c>
      <c r="M2923" s="6">
        <f>tbl_Sales[[#This Row],[Cost_per_Unit]]*tbl_Sales[[#This Row],[Quantity]]</f>
        <v>15.75</v>
      </c>
      <c r="N2923" s="6">
        <f>tbl_Sales[[#This Row],[Sales]]-tbl_Sales[[#This Row],[Total_Cost]]</f>
        <v>295.75</v>
      </c>
    </row>
    <row r="2924" spans="1:14">
      <c r="A2924" t="s">
        <v>2928</v>
      </c>
      <c r="B2924" s="4">
        <v>45236</v>
      </c>
      <c r="C2924" t="s">
        <v>7051</v>
      </c>
      <c r="D2924" t="str">
        <f>VLOOKUP(Sales_Data!$C2924,tbl_Customers[],2,FALSE)</f>
        <v>Customer_234</v>
      </c>
      <c r="E2924" t="str">
        <f>VLOOKUP(tbl_Sales[[#This Row],[Customer_ID]],tbl_Customers[],5,0)</f>
        <v>East</v>
      </c>
      <c r="F2924" t="s">
        <v>8555</v>
      </c>
      <c r="G2924" t="str">
        <f>VLOOKUP(Sales_Data!$F2924,tbl_Products[],2,FALSE)</f>
        <v>Product_52</v>
      </c>
      <c r="H2924" t="str">
        <f>VLOOKUP(tbl_Sales[[#This Row],[Product_ID]],tbl_Products[],3,0)</f>
        <v>Toys</v>
      </c>
      <c r="I2924">
        <v>2</v>
      </c>
      <c r="J2924" s="10">
        <f>VLOOKUP(tbl_Sales[[#This Row],[Product_ID]],tbl_Products[],4,0)</f>
        <v>46.58</v>
      </c>
      <c r="K2924" s="6">
        <v>96.81</v>
      </c>
      <c r="L2924" s="6">
        <f>tbl_Sales[[#This Row],[Price_per_Unit]]*tbl_Sales[[#This Row],[Quantity]]</f>
        <v>193.62</v>
      </c>
      <c r="M2924" s="6">
        <f>tbl_Sales[[#This Row],[Cost_per_Unit]]*tbl_Sales[[#This Row],[Quantity]]</f>
        <v>93.16</v>
      </c>
      <c r="N2924" s="6">
        <f>tbl_Sales[[#This Row],[Sales]]-tbl_Sales[[#This Row],[Total_Cost]]</f>
        <v>100.46000000000001</v>
      </c>
    </row>
    <row r="2925" spans="1:14">
      <c r="A2925" t="s">
        <v>2929</v>
      </c>
      <c r="B2925" s="4">
        <v>45235</v>
      </c>
      <c r="C2925" t="s">
        <v>7985</v>
      </c>
      <c r="D2925" t="str">
        <f>VLOOKUP(Sales_Data!$C2925,tbl_Customers[],2,FALSE)</f>
        <v>Customer_1265</v>
      </c>
      <c r="E2925" t="str">
        <f>VLOOKUP(tbl_Sales[[#This Row],[Customer_ID]],tbl_Customers[],5,0)</f>
        <v>South</v>
      </c>
      <c r="F2925" t="s">
        <v>8524</v>
      </c>
      <c r="G2925" t="str">
        <f>VLOOKUP(Sales_Data!$F2925,tbl_Products[],2,FALSE)</f>
        <v>Product_74</v>
      </c>
      <c r="H2925" t="str">
        <f>VLOOKUP(tbl_Sales[[#This Row],[Product_ID]],tbl_Products[],3,0)</f>
        <v>Home Goods</v>
      </c>
      <c r="I2925">
        <v>8</v>
      </c>
      <c r="J2925" s="10">
        <f>VLOOKUP(tbl_Sales[[#This Row],[Product_ID]],tbl_Products[],4,0)</f>
        <v>13.9</v>
      </c>
      <c r="K2925" s="6">
        <v>65.09</v>
      </c>
      <c r="L2925" s="6">
        <f>tbl_Sales[[#This Row],[Price_per_Unit]]*tbl_Sales[[#This Row],[Quantity]]</f>
        <v>520.72</v>
      </c>
      <c r="M2925" s="6">
        <f>tbl_Sales[[#This Row],[Cost_per_Unit]]*tbl_Sales[[#This Row],[Quantity]]</f>
        <v>111.2</v>
      </c>
      <c r="N2925" s="6">
        <f>tbl_Sales[[#This Row],[Sales]]-tbl_Sales[[#This Row],[Total_Cost]]</f>
        <v>409.52000000000004</v>
      </c>
    </row>
    <row r="2926" spans="1:14">
      <c r="A2926" t="s">
        <v>2930</v>
      </c>
      <c r="B2926" s="4">
        <v>44947</v>
      </c>
      <c r="C2926" t="s">
        <v>7959</v>
      </c>
      <c r="D2926" t="str">
        <f>VLOOKUP(Sales_Data!$C2926,tbl_Customers[],2,FALSE)</f>
        <v>Customer_465</v>
      </c>
      <c r="E2926" t="str">
        <f>VLOOKUP(tbl_Sales[[#This Row],[Customer_ID]],tbl_Customers[],5,0)</f>
        <v>East</v>
      </c>
      <c r="F2926" t="s">
        <v>8553</v>
      </c>
      <c r="G2926" t="str">
        <f>VLOOKUP(Sales_Data!$F2926,tbl_Products[],2,FALSE)</f>
        <v>Product_50</v>
      </c>
      <c r="H2926" t="str">
        <f>VLOOKUP(tbl_Sales[[#This Row],[Product_ID]],tbl_Products[],3,0)</f>
        <v>Apparel</v>
      </c>
      <c r="I2926">
        <v>6</v>
      </c>
      <c r="J2926" s="10">
        <f>VLOOKUP(tbl_Sales[[#This Row],[Product_ID]],tbl_Products[],4,0)</f>
        <v>42.74</v>
      </c>
      <c r="K2926" s="6">
        <v>58.16</v>
      </c>
      <c r="L2926" s="6">
        <f>tbl_Sales[[#This Row],[Price_per_Unit]]*tbl_Sales[[#This Row],[Quantity]]</f>
        <v>348.96</v>
      </c>
      <c r="M2926" s="6">
        <f>tbl_Sales[[#This Row],[Cost_per_Unit]]*tbl_Sales[[#This Row],[Quantity]]</f>
        <v>256.44</v>
      </c>
      <c r="N2926" s="6">
        <f>tbl_Sales[[#This Row],[Sales]]-tbl_Sales[[#This Row],[Total_Cost]]</f>
        <v>92.519999999999982</v>
      </c>
    </row>
    <row r="2927" spans="1:14">
      <c r="A2927" t="s">
        <v>2931</v>
      </c>
      <c r="B2927" s="4">
        <v>44964</v>
      </c>
      <c r="C2927" t="s">
        <v>7780</v>
      </c>
      <c r="D2927" t="str">
        <f>VLOOKUP(Sales_Data!$C2927,tbl_Customers[],2,FALSE)</f>
        <v>Customer_248</v>
      </c>
      <c r="E2927" t="str">
        <f>VLOOKUP(tbl_Sales[[#This Row],[Customer_ID]],tbl_Customers[],5,0)</f>
        <v>East</v>
      </c>
      <c r="F2927" t="s">
        <v>8533</v>
      </c>
      <c r="G2927" t="str">
        <f>VLOOKUP(Sales_Data!$F2927,tbl_Products[],2,FALSE)</f>
        <v>Product_34</v>
      </c>
      <c r="H2927" t="str">
        <f>VLOOKUP(tbl_Sales[[#This Row],[Product_ID]],tbl_Products[],3,0)</f>
        <v>Electronics</v>
      </c>
      <c r="I2927">
        <v>9</v>
      </c>
      <c r="J2927" s="10">
        <f>VLOOKUP(tbl_Sales[[#This Row],[Product_ID]],tbl_Products[],4,0)</f>
        <v>21.9</v>
      </c>
      <c r="K2927" s="6">
        <v>67.819999999999993</v>
      </c>
      <c r="L2927" s="6">
        <f>tbl_Sales[[#This Row],[Price_per_Unit]]*tbl_Sales[[#This Row],[Quantity]]</f>
        <v>610.37999999999988</v>
      </c>
      <c r="M2927" s="6">
        <f>tbl_Sales[[#This Row],[Cost_per_Unit]]*tbl_Sales[[#This Row],[Quantity]]</f>
        <v>197.1</v>
      </c>
      <c r="N2927" s="6">
        <f>tbl_Sales[[#This Row],[Sales]]-tbl_Sales[[#This Row],[Total_Cost]]</f>
        <v>413.27999999999986</v>
      </c>
    </row>
    <row r="2928" spans="1:14">
      <c r="A2928" t="s">
        <v>2932</v>
      </c>
      <c r="B2928" s="4">
        <v>45023</v>
      </c>
      <c r="C2928" t="s">
        <v>8303</v>
      </c>
      <c r="D2928" t="str">
        <f>VLOOKUP(Sales_Data!$C2928,tbl_Customers[],2,FALSE)</f>
        <v>Customer_1151</v>
      </c>
      <c r="E2928" t="str">
        <f>VLOOKUP(tbl_Sales[[#This Row],[Customer_ID]],tbl_Customers[],5,0)</f>
        <v>West</v>
      </c>
      <c r="F2928" t="s">
        <v>8512</v>
      </c>
      <c r="G2928" t="str">
        <f>VLOOKUP(Sales_Data!$F2928,tbl_Products[],2,FALSE)</f>
        <v>Product_47</v>
      </c>
      <c r="H2928" t="str">
        <f>VLOOKUP(tbl_Sales[[#This Row],[Product_ID]],tbl_Products[],3,0)</f>
        <v>Home Goods</v>
      </c>
      <c r="I2928">
        <v>3</v>
      </c>
      <c r="J2928" s="10">
        <f>VLOOKUP(tbl_Sales[[#This Row],[Product_ID]],tbl_Products[],4,0)</f>
        <v>22.66</v>
      </c>
      <c r="K2928" s="6">
        <v>78.23</v>
      </c>
      <c r="L2928" s="6">
        <f>tbl_Sales[[#This Row],[Price_per_Unit]]*tbl_Sales[[#This Row],[Quantity]]</f>
        <v>234.69</v>
      </c>
      <c r="M2928" s="6">
        <f>tbl_Sales[[#This Row],[Cost_per_Unit]]*tbl_Sales[[#This Row],[Quantity]]</f>
        <v>67.98</v>
      </c>
      <c r="N2928" s="6">
        <f>tbl_Sales[[#This Row],[Sales]]-tbl_Sales[[#This Row],[Total_Cost]]</f>
        <v>166.70999999999998</v>
      </c>
    </row>
    <row r="2929" spans="1:14">
      <c r="A2929" t="s">
        <v>2933</v>
      </c>
      <c r="B2929" s="4">
        <v>45227</v>
      </c>
      <c r="C2929" t="s">
        <v>7394</v>
      </c>
      <c r="D2929" t="str">
        <f>VLOOKUP(Sales_Data!$C2929,tbl_Customers[],2,FALSE)</f>
        <v>Customer_459</v>
      </c>
      <c r="E2929" t="str">
        <f>VLOOKUP(tbl_Sales[[#This Row],[Customer_ID]],tbl_Customers[],5,0)</f>
        <v>West</v>
      </c>
      <c r="F2929" t="s">
        <v>8533</v>
      </c>
      <c r="G2929" t="str">
        <f>VLOOKUP(Sales_Data!$F2929,tbl_Products[],2,FALSE)</f>
        <v>Product_34</v>
      </c>
      <c r="H2929" t="str">
        <f>VLOOKUP(tbl_Sales[[#This Row],[Product_ID]],tbl_Products[],3,0)</f>
        <v>Electronics</v>
      </c>
      <c r="I2929">
        <v>9</v>
      </c>
      <c r="J2929" s="10">
        <f>VLOOKUP(tbl_Sales[[#This Row],[Product_ID]],tbl_Products[],4,0)</f>
        <v>21.9</v>
      </c>
      <c r="K2929" s="6">
        <v>39.630000000000003</v>
      </c>
      <c r="L2929" s="6">
        <f>tbl_Sales[[#This Row],[Price_per_Unit]]*tbl_Sales[[#This Row],[Quantity]]</f>
        <v>356.67</v>
      </c>
      <c r="M2929" s="6">
        <f>tbl_Sales[[#This Row],[Cost_per_Unit]]*tbl_Sales[[#This Row],[Quantity]]</f>
        <v>197.1</v>
      </c>
      <c r="N2929" s="6">
        <f>tbl_Sales[[#This Row],[Sales]]-tbl_Sales[[#This Row],[Total_Cost]]</f>
        <v>159.57000000000002</v>
      </c>
    </row>
    <row r="2930" spans="1:14">
      <c r="A2930" t="s">
        <v>2934</v>
      </c>
      <c r="B2930" s="4">
        <v>45270</v>
      </c>
      <c r="C2930" t="s">
        <v>7445</v>
      </c>
      <c r="D2930" t="str">
        <f>VLOOKUP(Sales_Data!$C2930,tbl_Customers[],2,FALSE)</f>
        <v>Customer_997</v>
      </c>
      <c r="E2930" t="str">
        <f>VLOOKUP(tbl_Sales[[#This Row],[Customer_ID]],tbl_Customers[],5,0)</f>
        <v>South</v>
      </c>
      <c r="F2930" t="s">
        <v>8525</v>
      </c>
      <c r="G2930" t="str">
        <f>VLOOKUP(Sales_Data!$F2930,tbl_Products[],2,FALSE)</f>
        <v>Product_56</v>
      </c>
      <c r="H2930" t="str">
        <f>VLOOKUP(tbl_Sales[[#This Row],[Product_ID]],tbl_Products[],3,0)</f>
        <v>Apparel</v>
      </c>
      <c r="I2930">
        <v>5</v>
      </c>
      <c r="J2930" s="10">
        <f>VLOOKUP(tbl_Sales[[#This Row],[Product_ID]],tbl_Products[],4,0)</f>
        <v>3.21</v>
      </c>
      <c r="K2930" s="6">
        <v>70.92</v>
      </c>
      <c r="L2930" s="6">
        <f>tbl_Sales[[#This Row],[Price_per_Unit]]*tbl_Sales[[#This Row],[Quantity]]</f>
        <v>354.6</v>
      </c>
      <c r="M2930" s="6">
        <f>tbl_Sales[[#This Row],[Cost_per_Unit]]*tbl_Sales[[#This Row],[Quantity]]</f>
        <v>16.05</v>
      </c>
      <c r="N2930" s="6">
        <f>tbl_Sales[[#This Row],[Sales]]-tbl_Sales[[#This Row],[Total_Cost]]</f>
        <v>338.55</v>
      </c>
    </row>
    <row r="2931" spans="1:14">
      <c r="A2931" t="s">
        <v>2935</v>
      </c>
      <c r="B2931" s="4">
        <v>45213</v>
      </c>
      <c r="C2931" t="s">
        <v>7397</v>
      </c>
      <c r="D2931" t="str">
        <f>VLOOKUP(Sales_Data!$C2931,tbl_Customers[],2,FALSE)</f>
        <v>Customer_529</v>
      </c>
      <c r="E2931" t="str">
        <f>VLOOKUP(tbl_Sales[[#This Row],[Customer_ID]],tbl_Customers[],5,0)</f>
        <v>South</v>
      </c>
      <c r="F2931" t="s">
        <v>8562</v>
      </c>
      <c r="G2931" t="str">
        <f>VLOOKUP(Sales_Data!$F2931,tbl_Products[],2,FALSE)</f>
        <v>Product_48</v>
      </c>
      <c r="H2931" t="str">
        <f>VLOOKUP(tbl_Sales[[#This Row],[Product_ID]],tbl_Products[],3,0)</f>
        <v>Apparel</v>
      </c>
      <c r="I2931">
        <v>7</v>
      </c>
      <c r="J2931" s="10">
        <f>VLOOKUP(tbl_Sales[[#This Row],[Product_ID]],tbl_Products[],4,0)</f>
        <v>25.33</v>
      </c>
      <c r="K2931" s="6">
        <v>71.3</v>
      </c>
      <c r="L2931" s="6">
        <f>tbl_Sales[[#This Row],[Price_per_Unit]]*tbl_Sales[[#This Row],[Quantity]]</f>
        <v>499.09999999999997</v>
      </c>
      <c r="M2931" s="6">
        <f>tbl_Sales[[#This Row],[Cost_per_Unit]]*tbl_Sales[[#This Row],[Quantity]]</f>
        <v>177.31</v>
      </c>
      <c r="N2931" s="6">
        <f>tbl_Sales[[#This Row],[Sales]]-tbl_Sales[[#This Row],[Total_Cost]]</f>
        <v>321.78999999999996</v>
      </c>
    </row>
    <row r="2932" spans="1:14">
      <c r="A2932" t="s">
        <v>2936</v>
      </c>
      <c r="B2932" s="4">
        <v>45038</v>
      </c>
      <c r="C2932" t="s">
        <v>7300</v>
      </c>
      <c r="D2932" t="str">
        <f>VLOOKUP(Sales_Data!$C2932,tbl_Customers[],2,FALSE)</f>
        <v>Customer_697</v>
      </c>
      <c r="E2932" t="str">
        <f>VLOOKUP(tbl_Sales[[#This Row],[Customer_ID]],tbl_Customers[],5,0)</f>
        <v>North</v>
      </c>
      <c r="F2932" t="s">
        <v>8512</v>
      </c>
      <c r="G2932" t="str">
        <f>VLOOKUP(Sales_Data!$F2932,tbl_Products[],2,FALSE)</f>
        <v>Product_47</v>
      </c>
      <c r="H2932" t="str">
        <f>VLOOKUP(tbl_Sales[[#This Row],[Product_ID]],tbl_Products[],3,0)</f>
        <v>Home Goods</v>
      </c>
      <c r="I2932">
        <v>9</v>
      </c>
      <c r="J2932" s="10">
        <f>VLOOKUP(tbl_Sales[[#This Row],[Product_ID]],tbl_Products[],4,0)</f>
        <v>22.66</v>
      </c>
      <c r="K2932" s="6">
        <v>88.95</v>
      </c>
      <c r="L2932" s="6">
        <f>tbl_Sales[[#This Row],[Price_per_Unit]]*tbl_Sales[[#This Row],[Quantity]]</f>
        <v>800.55000000000007</v>
      </c>
      <c r="M2932" s="6">
        <f>tbl_Sales[[#This Row],[Cost_per_Unit]]*tbl_Sales[[#This Row],[Quantity]]</f>
        <v>203.94</v>
      </c>
      <c r="N2932" s="6">
        <f>tbl_Sales[[#This Row],[Sales]]-tbl_Sales[[#This Row],[Total_Cost]]</f>
        <v>596.61000000000013</v>
      </c>
    </row>
    <row r="2933" spans="1:14">
      <c r="A2933" t="s">
        <v>2937</v>
      </c>
      <c r="B2933" s="4">
        <v>45172</v>
      </c>
      <c r="C2933" t="s">
        <v>7531</v>
      </c>
      <c r="D2933" t="str">
        <f>VLOOKUP(Sales_Data!$C2933,tbl_Customers[],2,FALSE)</f>
        <v>Customer_728</v>
      </c>
      <c r="E2933" t="str">
        <f>VLOOKUP(tbl_Sales[[#This Row],[Customer_ID]],tbl_Customers[],5,0)</f>
        <v>East</v>
      </c>
      <c r="F2933" t="s">
        <v>8565</v>
      </c>
      <c r="G2933" t="str">
        <f>VLOOKUP(Sales_Data!$F2933,tbl_Products[],2,FALSE)</f>
        <v>Product_31</v>
      </c>
      <c r="H2933" t="str">
        <f>VLOOKUP(tbl_Sales[[#This Row],[Product_ID]],tbl_Products[],3,0)</f>
        <v>Apparel</v>
      </c>
      <c r="I2933">
        <v>7</v>
      </c>
      <c r="J2933" s="10">
        <f>VLOOKUP(tbl_Sales[[#This Row],[Product_ID]],tbl_Products[],4,0)</f>
        <v>3.66</v>
      </c>
      <c r="K2933" s="6">
        <v>83.17</v>
      </c>
      <c r="L2933" s="6">
        <f>tbl_Sales[[#This Row],[Price_per_Unit]]*tbl_Sales[[#This Row],[Quantity]]</f>
        <v>582.19000000000005</v>
      </c>
      <c r="M2933" s="6">
        <f>tbl_Sales[[#This Row],[Cost_per_Unit]]*tbl_Sales[[#This Row],[Quantity]]</f>
        <v>25.62</v>
      </c>
      <c r="N2933" s="6">
        <f>tbl_Sales[[#This Row],[Sales]]-tbl_Sales[[#This Row],[Total_Cost]]</f>
        <v>556.57000000000005</v>
      </c>
    </row>
    <row r="2934" spans="1:14">
      <c r="A2934" t="s">
        <v>2938</v>
      </c>
      <c r="B2934" s="4">
        <v>45033</v>
      </c>
      <c r="C2934" t="s">
        <v>8304</v>
      </c>
      <c r="D2934" t="str">
        <f>VLOOKUP(Sales_Data!$C2934,tbl_Customers[],2,FALSE)</f>
        <v>Customer_96</v>
      </c>
      <c r="E2934" t="str">
        <f>VLOOKUP(tbl_Sales[[#This Row],[Customer_ID]],tbl_Customers[],5,0)</f>
        <v>East</v>
      </c>
      <c r="F2934" t="s">
        <v>8560</v>
      </c>
      <c r="G2934" t="str">
        <f>VLOOKUP(Sales_Data!$F2934,tbl_Products[],2,FALSE)</f>
        <v>Product_41</v>
      </c>
      <c r="H2934" t="str">
        <f>VLOOKUP(tbl_Sales[[#This Row],[Product_ID]],tbl_Products[],3,0)</f>
        <v>Home Goods</v>
      </c>
      <c r="I2934">
        <v>1</v>
      </c>
      <c r="J2934" s="10">
        <f>VLOOKUP(tbl_Sales[[#This Row],[Product_ID]],tbl_Products[],4,0)</f>
        <v>31.5</v>
      </c>
      <c r="K2934" s="6">
        <v>63</v>
      </c>
      <c r="L2934" s="6">
        <f>tbl_Sales[[#This Row],[Price_per_Unit]]*tbl_Sales[[#This Row],[Quantity]]</f>
        <v>63</v>
      </c>
      <c r="M2934" s="6">
        <f>tbl_Sales[[#This Row],[Cost_per_Unit]]*tbl_Sales[[#This Row],[Quantity]]</f>
        <v>31.5</v>
      </c>
      <c r="N2934" s="6">
        <f>tbl_Sales[[#This Row],[Sales]]-tbl_Sales[[#This Row],[Total_Cost]]</f>
        <v>31.5</v>
      </c>
    </row>
    <row r="2935" spans="1:14">
      <c r="A2935" t="s">
        <v>2939</v>
      </c>
      <c r="B2935" s="4">
        <v>45097</v>
      </c>
      <c r="C2935" t="s">
        <v>8125</v>
      </c>
      <c r="D2935" t="str">
        <f>VLOOKUP(Sales_Data!$C2935,tbl_Customers[],2,FALSE)</f>
        <v>Customer_1141</v>
      </c>
      <c r="E2935" t="str">
        <f>VLOOKUP(tbl_Sales[[#This Row],[Customer_ID]],tbl_Customers[],5,0)</f>
        <v>East</v>
      </c>
      <c r="F2935" t="s">
        <v>8510</v>
      </c>
      <c r="G2935" t="str">
        <f>VLOOKUP(Sales_Data!$F2935,tbl_Products[],2,FALSE)</f>
        <v>Product_70</v>
      </c>
      <c r="H2935" t="str">
        <f>VLOOKUP(tbl_Sales[[#This Row],[Product_ID]],tbl_Products[],3,0)</f>
        <v>Apparel</v>
      </c>
      <c r="I2935">
        <v>3</v>
      </c>
      <c r="J2935" s="10">
        <f>VLOOKUP(tbl_Sales[[#This Row],[Product_ID]],tbl_Products[],4,0)</f>
        <v>26.74</v>
      </c>
      <c r="K2935" s="6">
        <v>20.38</v>
      </c>
      <c r="L2935" s="6">
        <f>tbl_Sales[[#This Row],[Price_per_Unit]]*tbl_Sales[[#This Row],[Quantity]]</f>
        <v>61.14</v>
      </c>
      <c r="M2935" s="6">
        <f>tbl_Sales[[#This Row],[Cost_per_Unit]]*tbl_Sales[[#This Row],[Quantity]]</f>
        <v>80.22</v>
      </c>
      <c r="N2935" s="6">
        <f>tbl_Sales[[#This Row],[Sales]]-tbl_Sales[[#This Row],[Total_Cost]]</f>
        <v>-19.079999999999998</v>
      </c>
    </row>
    <row r="2936" spans="1:14">
      <c r="A2936" t="s">
        <v>2940</v>
      </c>
      <c r="B2936" s="4">
        <v>45082</v>
      </c>
      <c r="C2936" t="s">
        <v>7919</v>
      </c>
      <c r="D2936" t="str">
        <f>VLOOKUP(Sales_Data!$C2936,tbl_Customers[],2,FALSE)</f>
        <v>Customer_548</v>
      </c>
      <c r="E2936" t="str">
        <f>VLOOKUP(tbl_Sales[[#This Row],[Customer_ID]],tbl_Customers[],5,0)</f>
        <v>West</v>
      </c>
      <c r="F2936" t="s">
        <v>8515</v>
      </c>
      <c r="G2936" t="str">
        <f>VLOOKUP(Sales_Data!$F2936,tbl_Products[],2,FALSE)</f>
        <v>Product_46</v>
      </c>
      <c r="H2936" t="str">
        <f>VLOOKUP(tbl_Sales[[#This Row],[Product_ID]],tbl_Products[],3,0)</f>
        <v>Health</v>
      </c>
      <c r="I2936">
        <v>7</v>
      </c>
      <c r="J2936" s="10">
        <f>VLOOKUP(tbl_Sales[[#This Row],[Product_ID]],tbl_Products[],4,0)</f>
        <v>19.34</v>
      </c>
      <c r="K2936" s="6">
        <v>51.73</v>
      </c>
      <c r="L2936" s="6">
        <f>tbl_Sales[[#This Row],[Price_per_Unit]]*tbl_Sales[[#This Row],[Quantity]]</f>
        <v>362.10999999999996</v>
      </c>
      <c r="M2936" s="6">
        <f>tbl_Sales[[#This Row],[Cost_per_Unit]]*tbl_Sales[[#This Row],[Quantity]]</f>
        <v>135.38</v>
      </c>
      <c r="N2936" s="6">
        <f>tbl_Sales[[#This Row],[Sales]]-tbl_Sales[[#This Row],[Total_Cost]]</f>
        <v>226.72999999999996</v>
      </c>
    </row>
    <row r="2937" spans="1:14">
      <c r="A2937" t="s">
        <v>2941</v>
      </c>
      <c r="B2937" s="4">
        <v>44934</v>
      </c>
      <c r="C2937" t="s">
        <v>7606</v>
      </c>
      <c r="D2937" t="str">
        <f>VLOOKUP(Sales_Data!$C2937,tbl_Customers[],2,FALSE)</f>
        <v>Customer_310</v>
      </c>
      <c r="E2937" t="str">
        <f>VLOOKUP(tbl_Sales[[#This Row],[Customer_ID]],tbl_Customers[],5,0)</f>
        <v>West</v>
      </c>
      <c r="F2937" t="s">
        <v>8566</v>
      </c>
      <c r="G2937" t="str">
        <f>VLOOKUP(Sales_Data!$F2937,tbl_Products[],2,FALSE)</f>
        <v>Product_10</v>
      </c>
      <c r="H2937" t="str">
        <f>VLOOKUP(tbl_Sales[[#This Row],[Product_ID]],tbl_Products[],3,0)</f>
        <v>Apparel</v>
      </c>
      <c r="I2937">
        <v>3</v>
      </c>
      <c r="J2937" s="10">
        <f>VLOOKUP(tbl_Sales[[#This Row],[Product_ID]],tbl_Products[],4,0)</f>
        <v>14.95</v>
      </c>
      <c r="K2937" s="6">
        <v>78.73</v>
      </c>
      <c r="L2937" s="6">
        <f>tbl_Sales[[#This Row],[Price_per_Unit]]*tbl_Sales[[#This Row],[Quantity]]</f>
        <v>236.19</v>
      </c>
      <c r="M2937" s="6">
        <f>tbl_Sales[[#This Row],[Cost_per_Unit]]*tbl_Sales[[#This Row],[Quantity]]</f>
        <v>44.849999999999994</v>
      </c>
      <c r="N2937" s="6">
        <f>tbl_Sales[[#This Row],[Sales]]-tbl_Sales[[#This Row],[Total_Cost]]</f>
        <v>191.34</v>
      </c>
    </row>
    <row r="2938" spans="1:14">
      <c r="A2938" t="s">
        <v>2942</v>
      </c>
      <c r="B2938" s="4">
        <v>45035</v>
      </c>
      <c r="C2938" t="s">
        <v>7015</v>
      </c>
      <c r="D2938" t="str">
        <f>VLOOKUP(Sales_Data!$C2938,tbl_Customers[],2,FALSE)</f>
        <v>Customer_1414</v>
      </c>
      <c r="E2938" t="str">
        <f>VLOOKUP(tbl_Sales[[#This Row],[Customer_ID]],tbl_Customers[],5,0)</f>
        <v>South</v>
      </c>
      <c r="F2938" t="s">
        <v>8549</v>
      </c>
      <c r="G2938" t="str">
        <f>VLOOKUP(Sales_Data!$F2938,tbl_Products[],2,FALSE)</f>
        <v>Product_18</v>
      </c>
      <c r="H2938" t="str">
        <f>VLOOKUP(tbl_Sales[[#This Row],[Product_ID]],tbl_Products[],3,0)</f>
        <v>Health</v>
      </c>
      <c r="I2938">
        <v>1</v>
      </c>
      <c r="J2938" s="10">
        <f>VLOOKUP(tbl_Sales[[#This Row],[Product_ID]],tbl_Products[],4,0)</f>
        <v>41.18</v>
      </c>
      <c r="K2938" s="6">
        <v>83.73</v>
      </c>
      <c r="L2938" s="6">
        <f>tbl_Sales[[#This Row],[Price_per_Unit]]*tbl_Sales[[#This Row],[Quantity]]</f>
        <v>83.73</v>
      </c>
      <c r="M2938" s="6">
        <f>tbl_Sales[[#This Row],[Cost_per_Unit]]*tbl_Sales[[#This Row],[Quantity]]</f>
        <v>41.18</v>
      </c>
      <c r="N2938" s="6">
        <f>tbl_Sales[[#This Row],[Sales]]-tbl_Sales[[#This Row],[Total_Cost]]</f>
        <v>42.550000000000004</v>
      </c>
    </row>
    <row r="2939" spans="1:14">
      <c r="A2939" t="s">
        <v>2943</v>
      </c>
      <c r="B2939" s="4">
        <v>45024</v>
      </c>
      <c r="C2939" t="s">
        <v>7718</v>
      </c>
      <c r="D2939" t="str">
        <f>VLOOKUP(Sales_Data!$C2939,tbl_Customers[],2,FALSE)</f>
        <v>Customer_1056</v>
      </c>
      <c r="E2939" t="str">
        <f>VLOOKUP(tbl_Sales[[#This Row],[Customer_ID]],tbl_Customers[],5,0)</f>
        <v>North</v>
      </c>
      <c r="F2939" t="s">
        <v>8556</v>
      </c>
      <c r="G2939" t="str">
        <f>VLOOKUP(Sales_Data!$F2939,tbl_Products[],2,FALSE)</f>
        <v>Product_42</v>
      </c>
      <c r="H2939" t="str">
        <f>VLOOKUP(tbl_Sales[[#This Row],[Product_ID]],tbl_Products[],3,0)</f>
        <v>Electronics</v>
      </c>
      <c r="I2939">
        <v>3</v>
      </c>
      <c r="J2939" s="10">
        <f>VLOOKUP(tbl_Sales[[#This Row],[Product_ID]],tbl_Products[],4,0)</f>
        <v>28.03</v>
      </c>
      <c r="K2939" s="6">
        <v>52.89</v>
      </c>
      <c r="L2939" s="6">
        <f>tbl_Sales[[#This Row],[Price_per_Unit]]*tbl_Sales[[#This Row],[Quantity]]</f>
        <v>158.67000000000002</v>
      </c>
      <c r="M2939" s="6">
        <f>tbl_Sales[[#This Row],[Cost_per_Unit]]*tbl_Sales[[#This Row],[Quantity]]</f>
        <v>84.09</v>
      </c>
      <c r="N2939" s="6">
        <f>tbl_Sales[[#This Row],[Sales]]-tbl_Sales[[#This Row],[Total_Cost]]</f>
        <v>74.580000000000013</v>
      </c>
    </row>
    <row r="2940" spans="1:14">
      <c r="A2940" t="s">
        <v>2944</v>
      </c>
      <c r="B2940" s="4">
        <v>44987</v>
      </c>
      <c r="C2940" t="s">
        <v>7411</v>
      </c>
      <c r="D2940" t="str">
        <f>VLOOKUP(Sales_Data!$C2940,tbl_Customers[],2,FALSE)</f>
        <v>Customer_1238</v>
      </c>
      <c r="E2940" t="str">
        <f>VLOOKUP(tbl_Sales[[#This Row],[Customer_ID]],tbl_Customers[],5,0)</f>
        <v>East</v>
      </c>
      <c r="F2940" t="s">
        <v>8523</v>
      </c>
      <c r="G2940" t="str">
        <f>VLOOKUP(Sales_Data!$F2940,tbl_Products[],2,FALSE)</f>
        <v>Product_32</v>
      </c>
      <c r="H2940" t="str">
        <f>VLOOKUP(tbl_Sales[[#This Row],[Product_ID]],tbl_Products[],3,0)</f>
        <v>Home Goods</v>
      </c>
      <c r="I2940">
        <v>6</v>
      </c>
      <c r="J2940" s="10">
        <f>VLOOKUP(tbl_Sales[[#This Row],[Product_ID]],tbl_Products[],4,0)</f>
        <v>24.03</v>
      </c>
      <c r="K2940" s="6">
        <v>94.9</v>
      </c>
      <c r="L2940" s="6">
        <f>tbl_Sales[[#This Row],[Price_per_Unit]]*tbl_Sales[[#This Row],[Quantity]]</f>
        <v>569.40000000000009</v>
      </c>
      <c r="M2940" s="6">
        <f>tbl_Sales[[#This Row],[Cost_per_Unit]]*tbl_Sales[[#This Row],[Quantity]]</f>
        <v>144.18</v>
      </c>
      <c r="N2940" s="6">
        <f>tbl_Sales[[#This Row],[Sales]]-tbl_Sales[[#This Row],[Total_Cost]]</f>
        <v>425.22000000000008</v>
      </c>
    </row>
    <row r="2941" spans="1:14">
      <c r="A2941" t="s">
        <v>2945</v>
      </c>
      <c r="B2941" s="4">
        <v>45172</v>
      </c>
      <c r="C2941" t="s">
        <v>7443</v>
      </c>
      <c r="D2941" t="str">
        <f>VLOOKUP(Sales_Data!$C2941,tbl_Customers[],2,FALSE)</f>
        <v>Customer_1372</v>
      </c>
      <c r="E2941" t="str">
        <f>VLOOKUP(tbl_Sales[[#This Row],[Customer_ID]],tbl_Customers[],5,0)</f>
        <v>East</v>
      </c>
      <c r="F2941" t="s">
        <v>8567</v>
      </c>
      <c r="G2941" t="str">
        <f>VLOOKUP(Sales_Data!$F2941,tbl_Products[],2,FALSE)</f>
        <v>Product_69</v>
      </c>
      <c r="H2941" t="str">
        <f>VLOOKUP(tbl_Sales[[#This Row],[Product_ID]],tbl_Products[],3,0)</f>
        <v>Home Goods</v>
      </c>
      <c r="I2941">
        <v>4</v>
      </c>
      <c r="J2941" s="10">
        <f>VLOOKUP(tbl_Sales[[#This Row],[Product_ID]],tbl_Products[],4,0)</f>
        <v>8.86</v>
      </c>
      <c r="K2941" s="6">
        <v>24.51</v>
      </c>
      <c r="L2941" s="6">
        <f>tbl_Sales[[#This Row],[Price_per_Unit]]*tbl_Sales[[#This Row],[Quantity]]</f>
        <v>98.04</v>
      </c>
      <c r="M2941" s="6">
        <f>tbl_Sales[[#This Row],[Cost_per_Unit]]*tbl_Sales[[#This Row],[Quantity]]</f>
        <v>35.44</v>
      </c>
      <c r="N2941" s="6">
        <f>tbl_Sales[[#This Row],[Sales]]-tbl_Sales[[#This Row],[Total_Cost]]</f>
        <v>62.600000000000009</v>
      </c>
    </row>
    <row r="2942" spans="1:14">
      <c r="A2942" t="s">
        <v>2946</v>
      </c>
      <c r="B2942" s="4">
        <v>45051</v>
      </c>
      <c r="C2942" t="s">
        <v>7835</v>
      </c>
      <c r="D2942" t="str">
        <f>VLOOKUP(Sales_Data!$C2942,tbl_Customers[],2,FALSE)</f>
        <v>Customer_214</v>
      </c>
      <c r="E2942" t="str">
        <f>VLOOKUP(tbl_Sales[[#This Row],[Customer_ID]],tbl_Customers[],5,0)</f>
        <v>North</v>
      </c>
      <c r="F2942" t="s">
        <v>8537</v>
      </c>
      <c r="G2942" t="str">
        <f>VLOOKUP(Sales_Data!$F2942,tbl_Products[],2,FALSE)</f>
        <v>Product_75</v>
      </c>
      <c r="H2942" t="str">
        <f>VLOOKUP(tbl_Sales[[#This Row],[Product_ID]],tbl_Products[],3,0)</f>
        <v>Electronics</v>
      </c>
      <c r="I2942">
        <v>5</v>
      </c>
      <c r="J2942" s="10">
        <f>VLOOKUP(tbl_Sales[[#This Row],[Product_ID]],tbl_Products[],4,0)</f>
        <v>2.25</v>
      </c>
      <c r="K2942" s="6">
        <v>99.77</v>
      </c>
      <c r="L2942" s="6">
        <f>tbl_Sales[[#This Row],[Price_per_Unit]]*tbl_Sales[[#This Row],[Quantity]]</f>
        <v>498.84999999999997</v>
      </c>
      <c r="M2942" s="6">
        <f>tbl_Sales[[#This Row],[Cost_per_Unit]]*tbl_Sales[[#This Row],[Quantity]]</f>
        <v>11.25</v>
      </c>
      <c r="N2942" s="6">
        <f>tbl_Sales[[#This Row],[Sales]]-tbl_Sales[[#This Row],[Total_Cost]]</f>
        <v>487.59999999999997</v>
      </c>
    </row>
    <row r="2943" spans="1:14">
      <c r="A2943" t="s">
        <v>2947</v>
      </c>
      <c r="B2943" s="4">
        <v>45283</v>
      </c>
      <c r="C2943" t="s">
        <v>7052</v>
      </c>
      <c r="D2943" t="str">
        <f>VLOOKUP(Sales_Data!$C2943,tbl_Customers[],2,FALSE)</f>
        <v>Customer_1447</v>
      </c>
      <c r="E2943" t="str">
        <f>VLOOKUP(tbl_Sales[[#This Row],[Customer_ID]],tbl_Customers[],5,0)</f>
        <v>South</v>
      </c>
      <c r="F2943" t="s">
        <v>8563</v>
      </c>
      <c r="G2943" t="str">
        <f>VLOOKUP(Sales_Data!$F2943,tbl_Products[],2,FALSE)</f>
        <v>Product_17</v>
      </c>
      <c r="H2943" t="str">
        <f>VLOOKUP(tbl_Sales[[#This Row],[Product_ID]],tbl_Products[],3,0)</f>
        <v>Toys</v>
      </c>
      <c r="I2943">
        <v>8</v>
      </c>
      <c r="J2943" s="10">
        <f>VLOOKUP(tbl_Sales[[#This Row],[Product_ID]],tbl_Products[],4,0)</f>
        <v>36.229999999999997</v>
      </c>
      <c r="K2943" s="6">
        <v>15.54</v>
      </c>
      <c r="L2943" s="6">
        <f>tbl_Sales[[#This Row],[Price_per_Unit]]*tbl_Sales[[#This Row],[Quantity]]</f>
        <v>124.32</v>
      </c>
      <c r="M2943" s="6">
        <f>tbl_Sales[[#This Row],[Cost_per_Unit]]*tbl_Sales[[#This Row],[Quantity]]</f>
        <v>289.83999999999997</v>
      </c>
      <c r="N2943" s="6">
        <f>tbl_Sales[[#This Row],[Sales]]-tbl_Sales[[#This Row],[Total_Cost]]</f>
        <v>-165.51999999999998</v>
      </c>
    </row>
    <row r="2944" spans="1:14">
      <c r="A2944" t="s">
        <v>2948</v>
      </c>
      <c r="B2944" s="4">
        <v>45236</v>
      </c>
      <c r="C2944" t="s">
        <v>7361</v>
      </c>
      <c r="D2944" t="str">
        <f>VLOOKUP(Sales_Data!$C2944,tbl_Customers[],2,FALSE)</f>
        <v>Customer_104</v>
      </c>
      <c r="E2944" t="str">
        <f>VLOOKUP(tbl_Sales[[#This Row],[Customer_ID]],tbl_Customers[],5,0)</f>
        <v>North</v>
      </c>
      <c r="F2944" t="s">
        <v>8504</v>
      </c>
      <c r="G2944" t="str">
        <f>VLOOKUP(Sales_Data!$F2944,tbl_Products[],2,FALSE)</f>
        <v>Product_13</v>
      </c>
      <c r="H2944" t="str">
        <f>VLOOKUP(tbl_Sales[[#This Row],[Product_ID]],tbl_Products[],3,0)</f>
        <v>Toys</v>
      </c>
      <c r="I2944">
        <v>9</v>
      </c>
      <c r="J2944" s="10">
        <f>VLOOKUP(tbl_Sales[[#This Row],[Product_ID]],tbl_Products[],4,0)</f>
        <v>45.97</v>
      </c>
      <c r="K2944" s="6">
        <v>44.04</v>
      </c>
      <c r="L2944" s="6">
        <f>tbl_Sales[[#This Row],[Price_per_Unit]]*tbl_Sales[[#This Row],[Quantity]]</f>
        <v>396.36</v>
      </c>
      <c r="M2944" s="6">
        <f>tbl_Sales[[#This Row],[Cost_per_Unit]]*tbl_Sales[[#This Row],[Quantity]]</f>
        <v>413.73</v>
      </c>
      <c r="N2944" s="6">
        <f>tbl_Sales[[#This Row],[Sales]]-tbl_Sales[[#This Row],[Total_Cost]]</f>
        <v>-17.370000000000005</v>
      </c>
    </row>
    <row r="2945" spans="1:14">
      <c r="A2945" t="s">
        <v>2949</v>
      </c>
      <c r="B2945" s="4">
        <v>45287</v>
      </c>
      <c r="C2945" t="s">
        <v>7743</v>
      </c>
      <c r="D2945" t="str">
        <f>VLOOKUP(Sales_Data!$C2945,tbl_Customers[],2,FALSE)</f>
        <v>Customer_897</v>
      </c>
      <c r="E2945" t="str">
        <f>VLOOKUP(tbl_Sales[[#This Row],[Customer_ID]],tbl_Customers[],5,0)</f>
        <v>West</v>
      </c>
      <c r="F2945" t="s">
        <v>8501</v>
      </c>
      <c r="G2945" t="str">
        <f>VLOOKUP(Sales_Data!$F2945,tbl_Products[],2,FALSE)</f>
        <v>Product_65</v>
      </c>
      <c r="H2945" t="str">
        <f>VLOOKUP(tbl_Sales[[#This Row],[Product_ID]],tbl_Products[],3,0)</f>
        <v>Health</v>
      </c>
      <c r="I2945">
        <v>5</v>
      </c>
      <c r="J2945" s="10">
        <f>VLOOKUP(tbl_Sales[[#This Row],[Product_ID]],tbl_Products[],4,0)</f>
        <v>37.880000000000003</v>
      </c>
      <c r="K2945" s="6">
        <v>59.51</v>
      </c>
      <c r="L2945" s="6">
        <f>tbl_Sales[[#This Row],[Price_per_Unit]]*tbl_Sales[[#This Row],[Quantity]]</f>
        <v>297.55</v>
      </c>
      <c r="M2945" s="6">
        <f>tbl_Sales[[#This Row],[Cost_per_Unit]]*tbl_Sales[[#This Row],[Quantity]]</f>
        <v>189.4</v>
      </c>
      <c r="N2945" s="6">
        <f>tbl_Sales[[#This Row],[Sales]]-tbl_Sales[[#This Row],[Total_Cost]]</f>
        <v>108.15</v>
      </c>
    </row>
    <row r="2946" spans="1:14">
      <c r="A2946" t="s">
        <v>2950</v>
      </c>
      <c r="B2946" s="4">
        <v>45031</v>
      </c>
      <c r="C2946" t="s">
        <v>8305</v>
      </c>
      <c r="D2946" t="str">
        <f>VLOOKUP(Sales_Data!$C2946,tbl_Customers[],2,FALSE)</f>
        <v>Customer_937</v>
      </c>
      <c r="E2946" t="str">
        <f>VLOOKUP(tbl_Sales[[#This Row],[Customer_ID]],tbl_Customers[],5,0)</f>
        <v>North</v>
      </c>
      <c r="F2946" t="s">
        <v>8493</v>
      </c>
      <c r="G2946" t="str">
        <f>VLOOKUP(Sales_Data!$F2946,tbl_Products[],2,FALSE)</f>
        <v>Product_61</v>
      </c>
      <c r="H2946" t="str">
        <f>VLOOKUP(tbl_Sales[[#This Row],[Product_ID]],tbl_Products[],3,0)</f>
        <v>Health</v>
      </c>
      <c r="I2946">
        <v>9</v>
      </c>
      <c r="J2946" s="10">
        <f>VLOOKUP(tbl_Sales[[#This Row],[Product_ID]],tbl_Products[],4,0)</f>
        <v>47.78</v>
      </c>
      <c r="K2946" s="6">
        <v>64.95</v>
      </c>
      <c r="L2946" s="6">
        <f>tbl_Sales[[#This Row],[Price_per_Unit]]*tbl_Sales[[#This Row],[Quantity]]</f>
        <v>584.55000000000007</v>
      </c>
      <c r="M2946" s="6">
        <f>tbl_Sales[[#This Row],[Cost_per_Unit]]*tbl_Sales[[#This Row],[Quantity]]</f>
        <v>430.02</v>
      </c>
      <c r="N2946" s="6">
        <f>tbl_Sales[[#This Row],[Sales]]-tbl_Sales[[#This Row],[Total_Cost]]</f>
        <v>154.53000000000009</v>
      </c>
    </row>
    <row r="2947" spans="1:14">
      <c r="A2947" t="s">
        <v>2951</v>
      </c>
      <c r="B2947" s="4">
        <v>45130</v>
      </c>
      <c r="C2947" t="s">
        <v>7682</v>
      </c>
      <c r="D2947" t="str">
        <f>VLOOKUP(Sales_Data!$C2947,tbl_Customers[],2,FALSE)</f>
        <v>Customer_228</v>
      </c>
      <c r="E2947" t="str">
        <f>VLOOKUP(tbl_Sales[[#This Row],[Customer_ID]],tbl_Customers[],5,0)</f>
        <v>North</v>
      </c>
      <c r="F2947" t="s">
        <v>8567</v>
      </c>
      <c r="G2947" t="str">
        <f>VLOOKUP(Sales_Data!$F2947,tbl_Products[],2,FALSE)</f>
        <v>Product_69</v>
      </c>
      <c r="H2947" t="str">
        <f>VLOOKUP(tbl_Sales[[#This Row],[Product_ID]],tbl_Products[],3,0)</f>
        <v>Home Goods</v>
      </c>
      <c r="I2947">
        <v>8</v>
      </c>
      <c r="J2947" s="10">
        <f>VLOOKUP(tbl_Sales[[#This Row],[Product_ID]],tbl_Products[],4,0)</f>
        <v>8.86</v>
      </c>
      <c r="K2947" s="6">
        <v>45.46</v>
      </c>
      <c r="L2947" s="6">
        <f>tbl_Sales[[#This Row],[Price_per_Unit]]*tbl_Sales[[#This Row],[Quantity]]</f>
        <v>363.68</v>
      </c>
      <c r="M2947" s="6">
        <f>tbl_Sales[[#This Row],[Cost_per_Unit]]*tbl_Sales[[#This Row],[Quantity]]</f>
        <v>70.88</v>
      </c>
      <c r="N2947" s="6">
        <f>tbl_Sales[[#This Row],[Sales]]-tbl_Sales[[#This Row],[Total_Cost]]</f>
        <v>292.8</v>
      </c>
    </row>
    <row r="2948" spans="1:14">
      <c r="A2948" t="s">
        <v>2952</v>
      </c>
      <c r="B2948" s="4">
        <v>45049</v>
      </c>
      <c r="C2948" t="s">
        <v>7364</v>
      </c>
      <c r="D2948" t="str">
        <f>VLOOKUP(Sales_Data!$C2948,tbl_Customers[],2,FALSE)</f>
        <v>Customer_217</v>
      </c>
      <c r="E2948" t="str">
        <f>VLOOKUP(tbl_Sales[[#This Row],[Customer_ID]],tbl_Customers[],5,0)</f>
        <v>South</v>
      </c>
      <c r="F2948" t="s">
        <v>8560</v>
      </c>
      <c r="G2948" t="str">
        <f>VLOOKUP(Sales_Data!$F2948,tbl_Products[],2,FALSE)</f>
        <v>Product_41</v>
      </c>
      <c r="H2948" t="str">
        <f>VLOOKUP(tbl_Sales[[#This Row],[Product_ID]],tbl_Products[],3,0)</f>
        <v>Home Goods</v>
      </c>
      <c r="I2948">
        <v>7</v>
      </c>
      <c r="J2948" s="10">
        <f>VLOOKUP(tbl_Sales[[#This Row],[Product_ID]],tbl_Products[],4,0)</f>
        <v>31.5</v>
      </c>
      <c r="K2948" s="6">
        <v>87.21</v>
      </c>
      <c r="L2948" s="6">
        <f>tbl_Sales[[#This Row],[Price_per_Unit]]*tbl_Sales[[#This Row],[Quantity]]</f>
        <v>610.46999999999991</v>
      </c>
      <c r="M2948" s="6">
        <f>tbl_Sales[[#This Row],[Cost_per_Unit]]*tbl_Sales[[#This Row],[Quantity]]</f>
        <v>220.5</v>
      </c>
      <c r="N2948" s="6">
        <f>tbl_Sales[[#This Row],[Sales]]-tbl_Sales[[#This Row],[Total_Cost]]</f>
        <v>389.96999999999991</v>
      </c>
    </row>
    <row r="2949" spans="1:14">
      <c r="A2949" t="s">
        <v>2953</v>
      </c>
      <c r="B2949" s="4">
        <v>45209</v>
      </c>
      <c r="C2949" t="s">
        <v>7644</v>
      </c>
      <c r="D2949" t="str">
        <f>VLOOKUP(Sales_Data!$C2949,tbl_Customers[],2,FALSE)</f>
        <v>Customer_1251</v>
      </c>
      <c r="E2949" t="str">
        <f>VLOOKUP(tbl_Sales[[#This Row],[Customer_ID]],tbl_Customers[],5,0)</f>
        <v>North</v>
      </c>
      <c r="F2949" t="s">
        <v>8530</v>
      </c>
      <c r="G2949" t="str">
        <f>VLOOKUP(Sales_Data!$F2949,tbl_Products[],2,FALSE)</f>
        <v>Product_14</v>
      </c>
      <c r="H2949" t="str">
        <f>VLOOKUP(tbl_Sales[[#This Row],[Product_ID]],tbl_Products[],3,0)</f>
        <v>Toys</v>
      </c>
      <c r="I2949">
        <v>7</v>
      </c>
      <c r="J2949" s="10">
        <f>VLOOKUP(tbl_Sales[[#This Row],[Product_ID]],tbl_Products[],4,0)</f>
        <v>36.64</v>
      </c>
      <c r="K2949" s="6">
        <v>73.12</v>
      </c>
      <c r="L2949" s="6">
        <f>tbl_Sales[[#This Row],[Price_per_Unit]]*tbl_Sales[[#This Row],[Quantity]]</f>
        <v>511.84000000000003</v>
      </c>
      <c r="M2949" s="6">
        <f>tbl_Sales[[#This Row],[Cost_per_Unit]]*tbl_Sales[[#This Row],[Quantity]]</f>
        <v>256.48</v>
      </c>
      <c r="N2949" s="6">
        <f>tbl_Sales[[#This Row],[Sales]]-tbl_Sales[[#This Row],[Total_Cost]]</f>
        <v>255.36</v>
      </c>
    </row>
    <row r="2950" spans="1:14">
      <c r="A2950" t="s">
        <v>2954</v>
      </c>
      <c r="B2950" s="4">
        <v>45091</v>
      </c>
      <c r="C2950" t="s">
        <v>7195</v>
      </c>
      <c r="D2950" t="str">
        <f>VLOOKUP(Sales_Data!$C2950,tbl_Customers[],2,FALSE)</f>
        <v>Customer_1249</v>
      </c>
      <c r="E2950" t="str">
        <f>VLOOKUP(tbl_Sales[[#This Row],[Customer_ID]],tbl_Customers[],5,0)</f>
        <v>South</v>
      </c>
      <c r="F2950" t="s">
        <v>8499</v>
      </c>
      <c r="G2950" t="str">
        <f>VLOOKUP(Sales_Data!$F2950,tbl_Products[],2,FALSE)</f>
        <v>Product_30</v>
      </c>
      <c r="H2950" t="str">
        <f>VLOOKUP(tbl_Sales[[#This Row],[Product_ID]],tbl_Products[],3,0)</f>
        <v>Apparel</v>
      </c>
      <c r="I2950">
        <v>3</v>
      </c>
      <c r="J2950" s="10">
        <f>VLOOKUP(tbl_Sales[[#This Row],[Product_ID]],tbl_Products[],4,0)</f>
        <v>49.21</v>
      </c>
      <c r="K2950" s="6">
        <v>30.78</v>
      </c>
      <c r="L2950" s="6">
        <f>tbl_Sales[[#This Row],[Price_per_Unit]]*tbl_Sales[[#This Row],[Quantity]]</f>
        <v>92.34</v>
      </c>
      <c r="M2950" s="6">
        <f>tbl_Sales[[#This Row],[Cost_per_Unit]]*tbl_Sales[[#This Row],[Quantity]]</f>
        <v>147.63</v>
      </c>
      <c r="N2950" s="6">
        <f>tbl_Sales[[#This Row],[Sales]]-tbl_Sales[[#This Row],[Total_Cost]]</f>
        <v>-55.289999999999992</v>
      </c>
    </row>
    <row r="2951" spans="1:14">
      <c r="A2951" t="s">
        <v>2955</v>
      </c>
      <c r="B2951" s="4">
        <v>45071</v>
      </c>
      <c r="C2951" t="s">
        <v>8105</v>
      </c>
      <c r="D2951" t="str">
        <f>VLOOKUP(Sales_Data!$C2951,tbl_Customers[],2,FALSE)</f>
        <v>Customer_209</v>
      </c>
      <c r="E2951" t="str">
        <f>VLOOKUP(tbl_Sales[[#This Row],[Customer_ID]],tbl_Customers[],5,0)</f>
        <v>South</v>
      </c>
      <c r="F2951" t="s">
        <v>8509</v>
      </c>
      <c r="G2951" t="str">
        <f>VLOOKUP(Sales_Data!$F2951,tbl_Products[],2,FALSE)</f>
        <v>Product_45</v>
      </c>
      <c r="H2951" t="str">
        <f>VLOOKUP(tbl_Sales[[#This Row],[Product_ID]],tbl_Products[],3,0)</f>
        <v>Home Goods</v>
      </c>
      <c r="I2951">
        <v>4</v>
      </c>
      <c r="J2951" s="10">
        <f>VLOOKUP(tbl_Sales[[#This Row],[Product_ID]],tbl_Products[],4,0)</f>
        <v>47.88</v>
      </c>
      <c r="K2951" s="6">
        <v>51.92</v>
      </c>
      <c r="L2951" s="6">
        <f>tbl_Sales[[#This Row],[Price_per_Unit]]*tbl_Sales[[#This Row],[Quantity]]</f>
        <v>207.68</v>
      </c>
      <c r="M2951" s="6">
        <f>tbl_Sales[[#This Row],[Cost_per_Unit]]*tbl_Sales[[#This Row],[Quantity]]</f>
        <v>191.52</v>
      </c>
      <c r="N2951" s="6">
        <f>tbl_Sales[[#This Row],[Sales]]-tbl_Sales[[#This Row],[Total_Cost]]</f>
        <v>16.159999999999997</v>
      </c>
    </row>
    <row r="2952" spans="1:14">
      <c r="A2952" t="s">
        <v>2956</v>
      </c>
      <c r="B2952" s="4">
        <v>45121</v>
      </c>
      <c r="C2952" t="s">
        <v>7142</v>
      </c>
      <c r="D2952" t="str">
        <f>VLOOKUP(Sales_Data!$C2952,tbl_Customers[],2,FALSE)</f>
        <v>Customer_1152</v>
      </c>
      <c r="E2952" t="str">
        <f>VLOOKUP(tbl_Sales[[#This Row],[Customer_ID]],tbl_Customers[],5,0)</f>
        <v>North</v>
      </c>
      <c r="F2952" t="s">
        <v>8557</v>
      </c>
      <c r="G2952" t="str">
        <f>VLOOKUP(Sales_Data!$F2952,tbl_Products[],2,FALSE)</f>
        <v>Product_71</v>
      </c>
      <c r="H2952" t="str">
        <f>VLOOKUP(tbl_Sales[[#This Row],[Product_ID]],tbl_Products[],3,0)</f>
        <v>Electronics</v>
      </c>
      <c r="I2952">
        <v>4</v>
      </c>
      <c r="J2952" s="10">
        <f>VLOOKUP(tbl_Sales[[#This Row],[Product_ID]],tbl_Products[],4,0)</f>
        <v>34.61</v>
      </c>
      <c r="K2952" s="6">
        <v>8.7799999999999994</v>
      </c>
      <c r="L2952" s="6">
        <f>tbl_Sales[[#This Row],[Price_per_Unit]]*tbl_Sales[[#This Row],[Quantity]]</f>
        <v>35.119999999999997</v>
      </c>
      <c r="M2952" s="6">
        <f>tbl_Sales[[#This Row],[Cost_per_Unit]]*tbl_Sales[[#This Row],[Quantity]]</f>
        <v>138.44</v>
      </c>
      <c r="N2952" s="6">
        <f>tbl_Sales[[#This Row],[Sales]]-tbl_Sales[[#This Row],[Total_Cost]]</f>
        <v>-103.32</v>
      </c>
    </row>
    <row r="2953" spans="1:14">
      <c r="A2953" t="s">
        <v>2957</v>
      </c>
      <c r="B2953" s="4">
        <v>45165</v>
      </c>
      <c r="C2953" t="s">
        <v>8306</v>
      </c>
      <c r="D2953" t="str">
        <f>VLOOKUP(Sales_Data!$C2953,tbl_Customers[],2,FALSE)</f>
        <v>Customer_86</v>
      </c>
      <c r="E2953" t="str">
        <f>VLOOKUP(tbl_Sales[[#This Row],[Customer_ID]],tbl_Customers[],5,0)</f>
        <v>North</v>
      </c>
      <c r="F2953" t="s">
        <v>8520</v>
      </c>
      <c r="G2953" t="str">
        <f>VLOOKUP(Sales_Data!$F2953,tbl_Products[],2,FALSE)</f>
        <v>Product_29</v>
      </c>
      <c r="H2953" t="str">
        <f>VLOOKUP(tbl_Sales[[#This Row],[Product_ID]],tbl_Products[],3,0)</f>
        <v>Home Goods</v>
      </c>
      <c r="I2953">
        <v>6</v>
      </c>
      <c r="J2953" s="10">
        <f>VLOOKUP(tbl_Sales[[#This Row],[Product_ID]],tbl_Products[],4,0)</f>
        <v>9.64</v>
      </c>
      <c r="K2953" s="6">
        <v>30.86</v>
      </c>
      <c r="L2953" s="6">
        <f>tbl_Sales[[#This Row],[Price_per_Unit]]*tbl_Sales[[#This Row],[Quantity]]</f>
        <v>185.16</v>
      </c>
      <c r="M2953" s="6">
        <f>tbl_Sales[[#This Row],[Cost_per_Unit]]*tbl_Sales[[#This Row],[Quantity]]</f>
        <v>57.84</v>
      </c>
      <c r="N2953" s="6">
        <f>tbl_Sales[[#This Row],[Sales]]-tbl_Sales[[#This Row],[Total_Cost]]</f>
        <v>127.32</v>
      </c>
    </row>
    <row r="2954" spans="1:14">
      <c r="A2954" t="s">
        <v>2958</v>
      </c>
      <c r="B2954" s="4">
        <v>45200</v>
      </c>
      <c r="C2954" t="s">
        <v>8307</v>
      </c>
      <c r="D2954" t="str">
        <f>VLOOKUP(Sales_Data!$C2954,tbl_Customers[],2,FALSE)</f>
        <v>Customer_1039</v>
      </c>
      <c r="E2954" t="str">
        <f>VLOOKUP(tbl_Sales[[#This Row],[Customer_ID]],tbl_Customers[],5,0)</f>
        <v>South</v>
      </c>
      <c r="F2954" t="s">
        <v>8541</v>
      </c>
      <c r="G2954" t="str">
        <f>VLOOKUP(Sales_Data!$F2954,tbl_Products[],2,FALSE)</f>
        <v>Product_60</v>
      </c>
      <c r="H2954" t="str">
        <f>VLOOKUP(tbl_Sales[[#This Row],[Product_ID]],tbl_Products[],3,0)</f>
        <v>Health</v>
      </c>
      <c r="I2954">
        <v>3</v>
      </c>
      <c r="J2954" s="10">
        <f>VLOOKUP(tbl_Sales[[#This Row],[Product_ID]],tbl_Products[],4,0)</f>
        <v>1.01</v>
      </c>
      <c r="K2954" s="6">
        <v>17.75</v>
      </c>
      <c r="L2954" s="6">
        <f>tbl_Sales[[#This Row],[Price_per_Unit]]*tbl_Sales[[#This Row],[Quantity]]</f>
        <v>53.25</v>
      </c>
      <c r="M2954" s="6">
        <f>tbl_Sales[[#This Row],[Cost_per_Unit]]*tbl_Sales[[#This Row],[Quantity]]</f>
        <v>3.0300000000000002</v>
      </c>
      <c r="N2954" s="6">
        <f>tbl_Sales[[#This Row],[Sales]]-tbl_Sales[[#This Row],[Total_Cost]]</f>
        <v>50.22</v>
      </c>
    </row>
    <row r="2955" spans="1:14">
      <c r="A2955" t="s">
        <v>2959</v>
      </c>
      <c r="B2955" s="4">
        <v>45259</v>
      </c>
      <c r="C2955" t="s">
        <v>8100</v>
      </c>
      <c r="D2955" t="str">
        <f>VLOOKUP(Sales_Data!$C2955,tbl_Customers[],2,FALSE)</f>
        <v>Customer_216</v>
      </c>
      <c r="E2955" t="str">
        <f>VLOOKUP(tbl_Sales[[#This Row],[Customer_ID]],tbl_Customers[],5,0)</f>
        <v>West</v>
      </c>
      <c r="F2955" t="s">
        <v>8518</v>
      </c>
      <c r="G2955" t="str">
        <f>VLOOKUP(Sales_Data!$F2955,tbl_Products[],2,FALSE)</f>
        <v>Product_35</v>
      </c>
      <c r="H2955" t="str">
        <f>VLOOKUP(tbl_Sales[[#This Row],[Product_ID]],tbl_Products[],3,0)</f>
        <v>Toys</v>
      </c>
      <c r="I2955">
        <v>9</v>
      </c>
      <c r="J2955" s="10">
        <f>VLOOKUP(tbl_Sales[[#This Row],[Product_ID]],tbl_Products[],4,0)</f>
        <v>40.75</v>
      </c>
      <c r="K2955" s="6">
        <v>21.34</v>
      </c>
      <c r="L2955" s="6">
        <f>tbl_Sales[[#This Row],[Price_per_Unit]]*tbl_Sales[[#This Row],[Quantity]]</f>
        <v>192.06</v>
      </c>
      <c r="M2955" s="6">
        <f>tbl_Sales[[#This Row],[Cost_per_Unit]]*tbl_Sales[[#This Row],[Quantity]]</f>
        <v>366.75</v>
      </c>
      <c r="N2955" s="6">
        <f>tbl_Sales[[#This Row],[Sales]]-tbl_Sales[[#This Row],[Total_Cost]]</f>
        <v>-174.69</v>
      </c>
    </row>
    <row r="2956" spans="1:14">
      <c r="A2956" t="s">
        <v>2960</v>
      </c>
      <c r="B2956" s="4">
        <v>45110</v>
      </c>
      <c r="C2956" t="s">
        <v>7622</v>
      </c>
      <c r="D2956" t="str">
        <f>VLOOKUP(Sales_Data!$C2956,tbl_Customers[],2,FALSE)</f>
        <v>Customer_343</v>
      </c>
      <c r="E2956" t="str">
        <f>VLOOKUP(tbl_Sales[[#This Row],[Customer_ID]],tbl_Customers[],5,0)</f>
        <v>North</v>
      </c>
      <c r="F2956" t="s">
        <v>8524</v>
      </c>
      <c r="G2956" t="str">
        <f>VLOOKUP(Sales_Data!$F2956,tbl_Products[],2,FALSE)</f>
        <v>Product_74</v>
      </c>
      <c r="H2956" t="str">
        <f>VLOOKUP(tbl_Sales[[#This Row],[Product_ID]],tbl_Products[],3,0)</f>
        <v>Home Goods</v>
      </c>
      <c r="I2956">
        <v>8</v>
      </c>
      <c r="J2956" s="10">
        <f>VLOOKUP(tbl_Sales[[#This Row],[Product_ID]],tbl_Products[],4,0)</f>
        <v>13.9</v>
      </c>
      <c r="K2956" s="6">
        <v>81.11</v>
      </c>
      <c r="L2956" s="6">
        <f>tbl_Sales[[#This Row],[Price_per_Unit]]*tbl_Sales[[#This Row],[Quantity]]</f>
        <v>648.88</v>
      </c>
      <c r="M2956" s="6">
        <f>tbl_Sales[[#This Row],[Cost_per_Unit]]*tbl_Sales[[#This Row],[Quantity]]</f>
        <v>111.2</v>
      </c>
      <c r="N2956" s="6">
        <f>tbl_Sales[[#This Row],[Sales]]-tbl_Sales[[#This Row],[Total_Cost]]</f>
        <v>537.67999999999995</v>
      </c>
    </row>
    <row r="2957" spans="1:14">
      <c r="A2957" t="s">
        <v>2961</v>
      </c>
      <c r="B2957" s="4">
        <v>45084</v>
      </c>
      <c r="C2957" t="s">
        <v>8211</v>
      </c>
      <c r="D2957" t="str">
        <f>VLOOKUP(Sales_Data!$C2957,tbl_Customers[],2,FALSE)</f>
        <v>Customer_1291</v>
      </c>
      <c r="E2957" t="str">
        <f>VLOOKUP(tbl_Sales[[#This Row],[Customer_ID]],tbl_Customers[],5,0)</f>
        <v>South</v>
      </c>
      <c r="F2957" t="s">
        <v>8547</v>
      </c>
      <c r="G2957" t="str">
        <f>VLOOKUP(Sales_Data!$F2957,tbl_Products[],2,FALSE)</f>
        <v>Product_7</v>
      </c>
      <c r="H2957" t="str">
        <f>VLOOKUP(tbl_Sales[[#This Row],[Product_ID]],tbl_Products[],3,0)</f>
        <v>Apparel</v>
      </c>
      <c r="I2957">
        <v>4</v>
      </c>
      <c r="J2957" s="10">
        <f>VLOOKUP(tbl_Sales[[#This Row],[Product_ID]],tbl_Products[],4,0)</f>
        <v>48.6</v>
      </c>
      <c r="K2957" s="6">
        <v>37.83</v>
      </c>
      <c r="L2957" s="6">
        <f>tbl_Sales[[#This Row],[Price_per_Unit]]*tbl_Sales[[#This Row],[Quantity]]</f>
        <v>151.32</v>
      </c>
      <c r="M2957" s="6">
        <f>tbl_Sales[[#This Row],[Cost_per_Unit]]*tbl_Sales[[#This Row],[Quantity]]</f>
        <v>194.4</v>
      </c>
      <c r="N2957" s="6">
        <f>tbl_Sales[[#This Row],[Sales]]-tbl_Sales[[#This Row],[Total_Cost]]</f>
        <v>-43.080000000000013</v>
      </c>
    </row>
    <row r="2958" spans="1:14">
      <c r="A2958" t="s">
        <v>2962</v>
      </c>
      <c r="B2958" s="4">
        <v>45060</v>
      </c>
      <c r="C2958" t="s">
        <v>7205</v>
      </c>
      <c r="D2958" t="str">
        <f>VLOOKUP(Sales_Data!$C2958,tbl_Customers[],2,FALSE)</f>
        <v>Customer_242</v>
      </c>
      <c r="E2958" t="str">
        <f>VLOOKUP(tbl_Sales[[#This Row],[Customer_ID]],tbl_Customers[],5,0)</f>
        <v>East</v>
      </c>
      <c r="F2958" t="s">
        <v>8513</v>
      </c>
      <c r="G2958" t="str">
        <f>VLOOKUP(Sales_Data!$F2958,tbl_Products[],2,FALSE)</f>
        <v>Product_59</v>
      </c>
      <c r="H2958" t="str">
        <f>VLOOKUP(tbl_Sales[[#This Row],[Product_ID]],tbl_Products[],3,0)</f>
        <v>Home Goods</v>
      </c>
      <c r="I2958">
        <v>6</v>
      </c>
      <c r="J2958" s="10">
        <f>VLOOKUP(tbl_Sales[[#This Row],[Product_ID]],tbl_Products[],4,0)</f>
        <v>40.85</v>
      </c>
      <c r="K2958" s="6">
        <v>15.13</v>
      </c>
      <c r="L2958" s="6">
        <f>tbl_Sales[[#This Row],[Price_per_Unit]]*tbl_Sales[[#This Row],[Quantity]]</f>
        <v>90.78</v>
      </c>
      <c r="M2958" s="6">
        <f>tbl_Sales[[#This Row],[Cost_per_Unit]]*tbl_Sales[[#This Row],[Quantity]]</f>
        <v>245.10000000000002</v>
      </c>
      <c r="N2958" s="6">
        <f>tbl_Sales[[#This Row],[Sales]]-tbl_Sales[[#This Row],[Total_Cost]]</f>
        <v>-154.32000000000002</v>
      </c>
    </row>
    <row r="2959" spans="1:14">
      <c r="A2959" t="s">
        <v>2963</v>
      </c>
      <c r="B2959" s="4">
        <v>45111</v>
      </c>
      <c r="C2959" t="s">
        <v>7308</v>
      </c>
      <c r="D2959" t="str">
        <f>VLOOKUP(Sales_Data!$C2959,tbl_Customers[],2,FALSE)</f>
        <v>Customer_421</v>
      </c>
      <c r="E2959" t="str">
        <f>VLOOKUP(tbl_Sales[[#This Row],[Customer_ID]],tbl_Customers[],5,0)</f>
        <v>North</v>
      </c>
      <c r="F2959" t="s">
        <v>8559</v>
      </c>
      <c r="G2959" t="str">
        <f>VLOOKUP(Sales_Data!$F2959,tbl_Products[],2,FALSE)</f>
        <v>Product_57</v>
      </c>
      <c r="H2959" t="str">
        <f>VLOOKUP(tbl_Sales[[#This Row],[Product_ID]],tbl_Products[],3,0)</f>
        <v>Toys</v>
      </c>
      <c r="I2959">
        <v>3</v>
      </c>
      <c r="J2959" s="10">
        <f>VLOOKUP(tbl_Sales[[#This Row],[Product_ID]],tbl_Products[],4,0)</f>
        <v>31.85</v>
      </c>
      <c r="K2959" s="6">
        <v>38.06</v>
      </c>
      <c r="L2959" s="6">
        <f>tbl_Sales[[#This Row],[Price_per_Unit]]*tbl_Sales[[#This Row],[Quantity]]</f>
        <v>114.18</v>
      </c>
      <c r="M2959" s="6">
        <f>tbl_Sales[[#This Row],[Cost_per_Unit]]*tbl_Sales[[#This Row],[Quantity]]</f>
        <v>95.550000000000011</v>
      </c>
      <c r="N2959" s="6">
        <f>tbl_Sales[[#This Row],[Sales]]-tbl_Sales[[#This Row],[Total_Cost]]</f>
        <v>18.629999999999995</v>
      </c>
    </row>
    <row r="2960" spans="1:14">
      <c r="A2960" t="s">
        <v>2964</v>
      </c>
      <c r="B2960" s="4">
        <v>45189</v>
      </c>
      <c r="C2960" t="s">
        <v>8029</v>
      </c>
      <c r="D2960" t="str">
        <f>VLOOKUP(Sales_Data!$C2960,tbl_Customers[],2,FALSE)</f>
        <v>Customer_741</v>
      </c>
      <c r="E2960" t="str">
        <f>VLOOKUP(tbl_Sales[[#This Row],[Customer_ID]],tbl_Customers[],5,0)</f>
        <v>South</v>
      </c>
      <c r="F2960" t="s">
        <v>8521</v>
      </c>
      <c r="G2960" t="str">
        <f>VLOOKUP(Sales_Data!$F2960,tbl_Products[],2,FALSE)</f>
        <v>Product_64</v>
      </c>
      <c r="H2960" t="str">
        <f>VLOOKUP(tbl_Sales[[#This Row],[Product_ID]],tbl_Products[],3,0)</f>
        <v>Home Goods</v>
      </c>
      <c r="I2960">
        <v>6</v>
      </c>
      <c r="J2960" s="10">
        <f>VLOOKUP(tbl_Sales[[#This Row],[Product_ID]],tbl_Products[],4,0)</f>
        <v>16.21</v>
      </c>
      <c r="K2960" s="6">
        <v>34.51</v>
      </c>
      <c r="L2960" s="6">
        <f>tbl_Sales[[#This Row],[Price_per_Unit]]*tbl_Sales[[#This Row],[Quantity]]</f>
        <v>207.06</v>
      </c>
      <c r="M2960" s="6">
        <f>tbl_Sales[[#This Row],[Cost_per_Unit]]*tbl_Sales[[#This Row],[Quantity]]</f>
        <v>97.26</v>
      </c>
      <c r="N2960" s="6">
        <f>tbl_Sales[[#This Row],[Sales]]-tbl_Sales[[#This Row],[Total_Cost]]</f>
        <v>109.8</v>
      </c>
    </row>
    <row r="2961" spans="1:14">
      <c r="A2961" t="s">
        <v>2965</v>
      </c>
      <c r="B2961" s="4">
        <v>45181</v>
      </c>
      <c r="C2961" t="s">
        <v>7862</v>
      </c>
      <c r="D2961" t="str">
        <f>VLOOKUP(Sales_Data!$C2961,tbl_Customers[],2,FALSE)</f>
        <v>Customer_322</v>
      </c>
      <c r="E2961" t="str">
        <f>VLOOKUP(tbl_Sales[[#This Row],[Customer_ID]],tbl_Customers[],5,0)</f>
        <v>South</v>
      </c>
      <c r="F2961" t="s">
        <v>8525</v>
      </c>
      <c r="G2961" t="str">
        <f>VLOOKUP(Sales_Data!$F2961,tbl_Products[],2,FALSE)</f>
        <v>Product_56</v>
      </c>
      <c r="H2961" t="str">
        <f>VLOOKUP(tbl_Sales[[#This Row],[Product_ID]],tbl_Products[],3,0)</f>
        <v>Apparel</v>
      </c>
      <c r="I2961">
        <v>4</v>
      </c>
      <c r="J2961" s="10">
        <f>VLOOKUP(tbl_Sales[[#This Row],[Product_ID]],tbl_Products[],4,0)</f>
        <v>3.21</v>
      </c>
      <c r="K2961" s="6">
        <v>19.45</v>
      </c>
      <c r="L2961" s="6">
        <f>tbl_Sales[[#This Row],[Price_per_Unit]]*tbl_Sales[[#This Row],[Quantity]]</f>
        <v>77.8</v>
      </c>
      <c r="M2961" s="6">
        <f>tbl_Sales[[#This Row],[Cost_per_Unit]]*tbl_Sales[[#This Row],[Quantity]]</f>
        <v>12.84</v>
      </c>
      <c r="N2961" s="6">
        <f>tbl_Sales[[#This Row],[Sales]]-tbl_Sales[[#This Row],[Total_Cost]]</f>
        <v>64.959999999999994</v>
      </c>
    </row>
    <row r="2962" spans="1:14">
      <c r="A2962" t="s">
        <v>2966</v>
      </c>
      <c r="B2962" s="4">
        <v>45165</v>
      </c>
      <c r="C2962" t="s">
        <v>8308</v>
      </c>
      <c r="D2962" t="str">
        <f>VLOOKUP(Sales_Data!$C2962,tbl_Customers[],2,FALSE)</f>
        <v>Customer_1492</v>
      </c>
      <c r="E2962" t="str">
        <f>VLOOKUP(tbl_Sales[[#This Row],[Customer_ID]],tbl_Customers[],5,0)</f>
        <v>West</v>
      </c>
      <c r="F2962" t="s">
        <v>8545</v>
      </c>
      <c r="G2962" t="str">
        <f>VLOOKUP(Sales_Data!$F2962,tbl_Products[],2,FALSE)</f>
        <v>Product_9</v>
      </c>
      <c r="H2962" t="str">
        <f>VLOOKUP(tbl_Sales[[#This Row],[Product_ID]],tbl_Products[],3,0)</f>
        <v>Apparel</v>
      </c>
      <c r="I2962">
        <v>6</v>
      </c>
      <c r="J2962" s="10">
        <f>VLOOKUP(tbl_Sales[[#This Row],[Product_ID]],tbl_Products[],4,0)</f>
        <v>14.27</v>
      </c>
      <c r="K2962" s="6">
        <v>47.04</v>
      </c>
      <c r="L2962" s="6">
        <f>tbl_Sales[[#This Row],[Price_per_Unit]]*tbl_Sales[[#This Row],[Quantity]]</f>
        <v>282.24</v>
      </c>
      <c r="M2962" s="6">
        <f>tbl_Sales[[#This Row],[Cost_per_Unit]]*tbl_Sales[[#This Row],[Quantity]]</f>
        <v>85.62</v>
      </c>
      <c r="N2962" s="6">
        <f>tbl_Sales[[#This Row],[Sales]]-tbl_Sales[[#This Row],[Total_Cost]]</f>
        <v>196.62</v>
      </c>
    </row>
    <row r="2963" spans="1:14">
      <c r="A2963" t="s">
        <v>2967</v>
      </c>
      <c r="B2963" s="4">
        <v>44977</v>
      </c>
      <c r="C2963" t="s">
        <v>7930</v>
      </c>
      <c r="D2963" t="str">
        <f>VLOOKUP(Sales_Data!$C2963,tbl_Customers[],2,FALSE)</f>
        <v>Customer_599</v>
      </c>
      <c r="E2963" t="str">
        <f>VLOOKUP(tbl_Sales[[#This Row],[Customer_ID]],tbl_Customers[],5,0)</f>
        <v>North</v>
      </c>
      <c r="F2963" t="s">
        <v>8502</v>
      </c>
      <c r="G2963" t="str">
        <f>VLOOKUP(Sales_Data!$F2963,tbl_Products[],2,FALSE)</f>
        <v>Product_22</v>
      </c>
      <c r="H2963" t="str">
        <f>VLOOKUP(tbl_Sales[[#This Row],[Product_ID]],tbl_Products[],3,0)</f>
        <v>Electronics</v>
      </c>
      <c r="I2963">
        <v>2</v>
      </c>
      <c r="J2963" s="10">
        <f>VLOOKUP(tbl_Sales[[#This Row],[Product_ID]],tbl_Products[],4,0)</f>
        <v>38.15</v>
      </c>
      <c r="K2963" s="6">
        <v>21.04</v>
      </c>
      <c r="L2963" s="6">
        <f>tbl_Sales[[#This Row],[Price_per_Unit]]*tbl_Sales[[#This Row],[Quantity]]</f>
        <v>42.08</v>
      </c>
      <c r="M2963" s="6">
        <f>tbl_Sales[[#This Row],[Cost_per_Unit]]*tbl_Sales[[#This Row],[Quantity]]</f>
        <v>76.3</v>
      </c>
      <c r="N2963" s="6">
        <f>tbl_Sales[[#This Row],[Sales]]-tbl_Sales[[#This Row],[Total_Cost]]</f>
        <v>-34.22</v>
      </c>
    </row>
    <row r="2964" spans="1:14">
      <c r="A2964" t="s">
        <v>2968</v>
      </c>
      <c r="B2964" s="4">
        <v>45167</v>
      </c>
      <c r="C2964" t="s">
        <v>7677</v>
      </c>
      <c r="D2964" t="str">
        <f>VLOOKUP(Sales_Data!$C2964,tbl_Customers[],2,FALSE)</f>
        <v>Customer_1451</v>
      </c>
      <c r="E2964" t="str">
        <f>VLOOKUP(tbl_Sales[[#This Row],[Customer_ID]],tbl_Customers[],5,0)</f>
        <v>South</v>
      </c>
      <c r="F2964" t="s">
        <v>8496</v>
      </c>
      <c r="G2964" t="str">
        <f>VLOOKUP(Sales_Data!$F2964,tbl_Products[],2,FALSE)</f>
        <v>Product_3</v>
      </c>
      <c r="H2964" t="str">
        <f>VLOOKUP(tbl_Sales[[#This Row],[Product_ID]],tbl_Products[],3,0)</f>
        <v>Health</v>
      </c>
      <c r="I2964">
        <v>9</v>
      </c>
      <c r="J2964" s="10">
        <f>VLOOKUP(tbl_Sales[[#This Row],[Product_ID]],tbl_Products[],4,0)</f>
        <v>28.91</v>
      </c>
      <c r="K2964" s="6">
        <v>47.4</v>
      </c>
      <c r="L2964" s="6">
        <f>tbl_Sales[[#This Row],[Price_per_Unit]]*tbl_Sales[[#This Row],[Quantity]]</f>
        <v>426.59999999999997</v>
      </c>
      <c r="M2964" s="6">
        <f>tbl_Sales[[#This Row],[Cost_per_Unit]]*tbl_Sales[[#This Row],[Quantity]]</f>
        <v>260.19</v>
      </c>
      <c r="N2964" s="6">
        <f>tbl_Sales[[#This Row],[Sales]]-tbl_Sales[[#This Row],[Total_Cost]]</f>
        <v>166.40999999999997</v>
      </c>
    </row>
    <row r="2965" spans="1:14">
      <c r="A2965" t="s">
        <v>2969</v>
      </c>
      <c r="B2965" s="4">
        <v>45090</v>
      </c>
      <c r="C2965" t="s">
        <v>7104</v>
      </c>
      <c r="D2965" t="str">
        <f>VLOOKUP(Sales_Data!$C2965,tbl_Customers[],2,FALSE)</f>
        <v>Customer_905</v>
      </c>
      <c r="E2965" t="str">
        <f>VLOOKUP(tbl_Sales[[#This Row],[Customer_ID]],tbl_Customers[],5,0)</f>
        <v>West</v>
      </c>
      <c r="F2965" t="s">
        <v>8543</v>
      </c>
      <c r="G2965" t="str">
        <f>VLOOKUP(Sales_Data!$F2965,tbl_Products[],2,FALSE)</f>
        <v>Product_72</v>
      </c>
      <c r="H2965" t="str">
        <f>VLOOKUP(tbl_Sales[[#This Row],[Product_ID]],tbl_Products[],3,0)</f>
        <v>Toys</v>
      </c>
      <c r="I2965">
        <v>5</v>
      </c>
      <c r="J2965" s="10">
        <f>VLOOKUP(tbl_Sales[[#This Row],[Product_ID]],tbl_Products[],4,0)</f>
        <v>23.2</v>
      </c>
      <c r="K2965" s="6">
        <v>43.9</v>
      </c>
      <c r="L2965" s="6">
        <f>tbl_Sales[[#This Row],[Price_per_Unit]]*tbl_Sales[[#This Row],[Quantity]]</f>
        <v>219.5</v>
      </c>
      <c r="M2965" s="6">
        <f>tbl_Sales[[#This Row],[Cost_per_Unit]]*tbl_Sales[[#This Row],[Quantity]]</f>
        <v>116</v>
      </c>
      <c r="N2965" s="6">
        <f>tbl_Sales[[#This Row],[Sales]]-tbl_Sales[[#This Row],[Total_Cost]]</f>
        <v>103.5</v>
      </c>
    </row>
    <row r="2966" spans="1:14">
      <c r="A2966" t="s">
        <v>2970</v>
      </c>
      <c r="B2966" s="4">
        <v>45031</v>
      </c>
      <c r="C2966" t="s">
        <v>7295</v>
      </c>
      <c r="D2966" t="str">
        <f>VLOOKUP(Sales_Data!$C2966,tbl_Customers[],2,FALSE)</f>
        <v>Customer_1037</v>
      </c>
      <c r="E2966" t="str">
        <f>VLOOKUP(tbl_Sales[[#This Row],[Customer_ID]],tbl_Customers[],5,0)</f>
        <v>West</v>
      </c>
      <c r="F2966" t="s">
        <v>8507</v>
      </c>
      <c r="G2966" t="str">
        <f>VLOOKUP(Sales_Data!$F2966,tbl_Products[],2,FALSE)</f>
        <v>Product_58</v>
      </c>
      <c r="H2966" t="str">
        <f>VLOOKUP(tbl_Sales[[#This Row],[Product_ID]],tbl_Products[],3,0)</f>
        <v>Home Goods</v>
      </c>
      <c r="I2966">
        <v>6</v>
      </c>
      <c r="J2966" s="10">
        <f>VLOOKUP(tbl_Sales[[#This Row],[Product_ID]],tbl_Products[],4,0)</f>
        <v>23.97</v>
      </c>
      <c r="K2966" s="6">
        <v>93.99</v>
      </c>
      <c r="L2966" s="6">
        <f>tbl_Sales[[#This Row],[Price_per_Unit]]*tbl_Sales[[#This Row],[Quantity]]</f>
        <v>563.93999999999994</v>
      </c>
      <c r="M2966" s="6">
        <f>tbl_Sales[[#This Row],[Cost_per_Unit]]*tbl_Sales[[#This Row],[Quantity]]</f>
        <v>143.82</v>
      </c>
      <c r="N2966" s="6">
        <f>tbl_Sales[[#This Row],[Sales]]-tbl_Sales[[#This Row],[Total_Cost]]</f>
        <v>420.11999999999995</v>
      </c>
    </row>
    <row r="2967" spans="1:14">
      <c r="A2967" t="s">
        <v>2971</v>
      </c>
      <c r="B2967" s="4">
        <v>45116</v>
      </c>
      <c r="C2967" t="s">
        <v>7536</v>
      </c>
      <c r="D2967" t="str">
        <f>VLOOKUP(Sales_Data!$C2967,tbl_Customers[],2,FALSE)</f>
        <v>Customer_1021</v>
      </c>
      <c r="E2967" t="str">
        <f>VLOOKUP(tbl_Sales[[#This Row],[Customer_ID]],tbl_Customers[],5,0)</f>
        <v>East</v>
      </c>
      <c r="F2967" t="s">
        <v>8543</v>
      </c>
      <c r="G2967" t="str">
        <f>VLOOKUP(Sales_Data!$F2967,tbl_Products[],2,FALSE)</f>
        <v>Product_72</v>
      </c>
      <c r="H2967" t="str">
        <f>VLOOKUP(tbl_Sales[[#This Row],[Product_ID]],tbl_Products[],3,0)</f>
        <v>Toys</v>
      </c>
      <c r="I2967">
        <v>2</v>
      </c>
      <c r="J2967" s="10">
        <f>VLOOKUP(tbl_Sales[[#This Row],[Product_ID]],tbl_Products[],4,0)</f>
        <v>23.2</v>
      </c>
      <c r="K2967" s="6">
        <v>17.059999999999999</v>
      </c>
      <c r="L2967" s="6">
        <f>tbl_Sales[[#This Row],[Price_per_Unit]]*tbl_Sales[[#This Row],[Quantity]]</f>
        <v>34.119999999999997</v>
      </c>
      <c r="M2967" s="6">
        <f>tbl_Sales[[#This Row],[Cost_per_Unit]]*tbl_Sales[[#This Row],[Quantity]]</f>
        <v>46.4</v>
      </c>
      <c r="N2967" s="6">
        <f>tbl_Sales[[#This Row],[Sales]]-tbl_Sales[[#This Row],[Total_Cost]]</f>
        <v>-12.280000000000001</v>
      </c>
    </row>
    <row r="2968" spans="1:14">
      <c r="A2968" t="s">
        <v>2972</v>
      </c>
      <c r="B2968" s="4">
        <v>45087</v>
      </c>
      <c r="C2968" t="s">
        <v>8115</v>
      </c>
      <c r="D2968" t="str">
        <f>VLOOKUP(Sales_Data!$C2968,tbl_Customers[],2,FALSE)</f>
        <v>Customer_204</v>
      </c>
      <c r="E2968" t="str">
        <f>VLOOKUP(tbl_Sales[[#This Row],[Customer_ID]],tbl_Customers[],5,0)</f>
        <v>North</v>
      </c>
      <c r="F2968" t="s">
        <v>8564</v>
      </c>
      <c r="G2968" t="str">
        <f>VLOOKUP(Sales_Data!$F2968,tbl_Products[],2,FALSE)</f>
        <v>Product_8</v>
      </c>
      <c r="H2968" t="str">
        <f>VLOOKUP(tbl_Sales[[#This Row],[Product_ID]],tbl_Products[],3,0)</f>
        <v>Electronics</v>
      </c>
      <c r="I2968">
        <v>4</v>
      </c>
      <c r="J2968" s="10">
        <f>VLOOKUP(tbl_Sales[[#This Row],[Product_ID]],tbl_Products[],4,0)</f>
        <v>22.03</v>
      </c>
      <c r="K2968" s="6">
        <v>54.79</v>
      </c>
      <c r="L2968" s="6">
        <f>tbl_Sales[[#This Row],[Price_per_Unit]]*tbl_Sales[[#This Row],[Quantity]]</f>
        <v>219.16</v>
      </c>
      <c r="M2968" s="6">
        <f>tbl_Sales[[#This Row],[Cost_per_Unit]]*tbl_Sales[[#This Row],[Quantity]]</f>
        <v>88.12</v>
      </c>
      <c r="N2968" s="6">
        <f>tbl_Sales[[#This Row],[Sales]]-tbl_Sales[[#This Row],[Total_Cost]]</f>
        <v>131.04</v>
      </c>
    </row>
    <row r="2969" spans="1:14">
      <c r="A2969" t="s">
        <v>2973</v>
      </c>
      <c r="B2969" s="4">
        <v>45138</v>
      </c>
      <c r="C2969" t="s">
        <v>7298</v>
      </c>
      <c r="D2969" t="str">
        <f>VLOOKUP(Sales_Data!$C2969,tbl_Customers[],2,FALSE)</f>
        <v>Customer_316</v>
      </c>
      <c r="E2969" t="str">
        <f>VLOOKUP(tbl_Sales[[#This Row],[Customer_ID]],tbl_Customers[],5,0)</f>
        <v>West</v>
      </c>
      <c r="F2969" t="s">
        <v>8509</v>
      </c>
      <c r="G2969" t="str">
        <f>VLOOKUP(Sales_Data!$F2969,tbl_Products[],2,FALSE)</f>
        <v>Product_45</v>
      </c>
      <c r="H2969" t="str">
        <f>VLOOKUP(tbl_Sales[[#This Row],[Product_ID]],tbl_Products[],3,0)</f>
        <v>Home Goods</v>
      </c>
      <c r="I2969">
        <v>5</v>
      </c>
      <c r="J2969" s="10">
        <f>VLOOKUP(tbl_Sales[[#This Row],[Product_ID]],tbl_Products[],4,0)</f>
        <v>47.88</v>
      </c>
      <c r="K2969" s="6">
        <v>37.06</v>
      </c>
      <c r="L2969" s="6">
        <f>tbl_Sales[[#This Row],[Price_per_Unit]]*tbl_Sales[[#This Row],[Quantity]]</f>
        <v>185.3</v>
      </c>
      <c r="M2969" s="6">
        <f>tbl_Sales[[#This Row],[Cost_per_Unit]]*tbl_Sales[[#This Row],[Quantity]]</f>
        <v>239.4</v>
      </c>
      <c r="N2969" s="6">
        <f>tbl_Sales[[#This Row],[Sales]]-tbl_Sales[[#This Row],[Total_Cost]]</f>
        <v>-54.099999999999994</v>
      </c>
    </row>
    <row r="2970" spans="1:14">
      <c r="A2970" t="s">
        <v>2974</v>
      </c>
      <c r="B2970" s="4">
        <v>44950</v>
      </c>
      <c r="C2970" t="s">
        <v>7732</v>
      </c>
      <c r="D2970" t="str">
        <f>VLOOKUP(Sales_Data!$C2970,tbl_Customers[],2,FALSE)</f>
        <v>Customer_1326</v>
      </c>
      <c r="E2970" t="str">
        <f>VLOOKUP(tbl_Sales[[#This Row],[Customer_ID]],tbl_Customers[],5,0)</f>
        <v>South</v>
      </c>
      <c r="F2970" t="s">
        <v>8517</v>
      </c>
      <c r="G2970" t="str">
        <f>VLOOKUP(Sales_Data!$F2970,tbl_Products[],2,FALSE)</f>
        <v>Product_62</v>
      </c>
      <c r="H2970" t="str">
        <f>VLOOKUP(tbl_Sales[[#This Row],[Product_ID]],tbl_Products[],3,0)</f>
        <v>Health</v>
      </c>
      <c r="I2970">
        <v>3</v>
      </c>
      <c r="J2970" s="10">
        <f>VLOOKUP(tbl_Sales[[#This Row],[Product_ID]],tbl_Products[],4,0)</f>
        <v>24.52</v>
      </c>
      <c r="K2970" s="6">
        <v>11.92</v>
      </c>
      <c r="L2970" s="6">
        <f>tbl_Sales[[#This Row],[Price_per_Unit]]*tbl_Sales[[#This Row],[Quantity]]</f>
        <v>35.76</v>
      </c>
      <c r="M2970" s="6">
        <f>tbl_Sales[[#This Row],[Cost_per_Unit]]*tbl_Sales[[#This Row],[Quantity]]</f>
        <v>73.56</v>
      </c>
      <c r="N2970" s="6">
        <f>tbl_Sales[[#This Row],[Sales]]-tbl_Sales[[#This Row],[Total_Cost]]</f>
        <v>-37.800000000000004</v>
      </c>
    </row>
    <row r="2971" spans="1:14">
      <c r="A2971" t="s">
        <v>2975</v>
      </c>
      <c r="B2971" s="4">
        <v>45215</v>
      </c>
      <c r="C2971" t="s">
        <v>7398</v>
      </c>
      <c r="D2971" t="str">
        <f>VLOOKUP(Sales_Data!$C2971,tbl_Customers[],2,FALSE)</f>
        <v>Customer_745</v>
      </c>
      <c r="E2971" t="str">
        <f>VLOOKUP(tbl_Sales[[#This Row],[Customer_ID]],tbl_Customers[],5,0)</f>
        <v>East</v>
      </c>
      <c r="F2971" t="s">
        <v>8503</v>
      </c>
      <c r="G2971" t="str">
        <f>VLOOKUP(Sales_Data!$F2971,tbl_Products[],2,FALSE)</f>
        <v>Product_19</v>
      </c>
      <c r="H2971" t="str">
        <f>VLOOKUP(tbl_Sales[[#This Row],[Product_ID]],tbl_Products[],3,0)</f>
        <v>Apparel</v>
      </c>
      <c r="I2971">
        <v>8</v>
      </c>
      <c r="J2971" s="10">
        <f>VLOOKUP(tbl_Sales[[#This Row],[Product_ID]],tbl_Products[],4,0)</f>
        <v>41.78</v>
      </c>
      <c r="K2971" s="6">
        <v>50.27</v>
      </c>
      <c r="L2971" s="6">
        <f>tbl_Sales[[#This Row],[Price_per_Unit]]*tbl_Sales[[#This Row],[Quantity]]</f>
        <v>402.16</v>
      </c>
      <c r="M2971" s="6">
        <f>tbl_Sales[[#This Row],[Cost_per_Unit]]*tbl_Sales[[#This Row],[Quantity]]</f>
        <v>334.24</v>
      </c>
      <c r="N2971" s="6">
        <f>tbl_Sales[[#This Row],[Sales]]-tbl_Sales[[#This Row],[Total_Cost]]</f>
        <v>67.920000000000016</v>
      </c>
    </row>
    <row r="2972" spans="1:14">
      <c r="A2972" t="s">
        <v>2976</v>
      </c>
      <c r="B2972" s="4">
        <v>45040</v>
      </c>
      <c r="C2972" t="s">
        <v>7913</v>
      </c>
      <c r="D2972" t="str">
        <f>VLOOKUP(Sales_Data!$C2972,tbl_Customers[],2,FALSE)</f>
        <v>Customer_686</v>
      </c>
      <c r="E2972" t="str">
        <f>VLOOKUP(tbl_Sales[[#This Row],[Customer_ID]],tbl_Customers[],5,0)</f>
        <v>East</v>
      </c>
      <c r="F2972" t="s">
        <v>8545</v>
      </c>
      <c r="G2972" t="str">
        <f>VLOOKUP(Sales_Data!$F2972,tbl_Products[],2,FALSE)</f>
        <v>Product_9</v>
      </c>
      <c r="H2972" t="str">
        <f>VLOOKUP(tbl_Sales[[#This Row],[Product_ID]],tbl_Products[],3,0)</f>
        <v>Apparel</v>
      </c>
      <c r="I2972">
        <v>3</v>
      </c>
      <c r="J2972" s="10">
        <f>VLOOKUP(tbl_Sales[[#This Row],[Product_ID]],tbl_Products[],4,0)</f>
        <v>14.27</v>
      </c>
      <c r="K2972" s="6">
        <v>68.33</v>
      </c>
      <c r="L2972" s="6">
        <f>tbl_Sales[[#This Row],[Price_per_Unit]]*tbl_Sales[[#This Row],[Quantity]]</f>
        <v>204.99</v>
      </c>
      <c r="M2972" s="6">
        <f>tbl_Sales[[#This Row],[Cost_per_Unit]]*tbl_Sales[[#This Row],[Quantity]]</f>
        <v>42.81</v>
      </c>
      <c r="N2972" s="6">
        <f>tbl_Sales[[#This Row],[Sales]]-tbl_Sales[[#This Row],[Total_Cost]]</f>
        <v>162.18</v>
      </c>
    </row>
    <row r="2973" spans="1:14">
      <c r="A2973" t="s">
        <v>2977</v>
      </c>
      <c r="B2973" s="4">
        <v>45001</v>
      </c>
      <c r="C2973" t="s">
        <v>8309</v>
      </c>
      <c r="D2973" t="str">
        <f>VLOOKUP(Sales_Data!$C2973,tbl_Customers[],2,FALSE)</f>
        <v>Customer_283</v>
      </c>
      <c r="E2973" t="str">
        <f>VLOOKUP(tbl_Sales[[#This Row],[Customer_ID]],tbl_Customers[],5,0)</f>
        <v>East</v>
      </c>
      <c r="F2973" t="s">
        <v>8515</v>
      </c>
      <c r="G2973" t="str">
        <f>VLOOKUP(Sales_Data!$F2973,tbl_Products[],2,FALSE)</f>
        <v>Product_46</v>
      </c>
      <c r="H2973" t="str">
        <f>VLOOKUP(tbl_Sales[[#This Row],[Product_ID]],tbl_Products[],3,0)</f>
        <v>Health</v>
      </c>
      <c r="I2973">
        <v>4</v>
      </c>
      <c r="J2973" s="10">
        <f>VLOOKUP(tbl_Sales[[#This Row],[Product_ID]],tbl_Products[],4,0)</f>
        <v>19.34</v>
      </c>
      <c r="K2973" s="6">
        <v>76.06</v>
      </c>
      <c r="L2973" s="6">
        <f>tbl_Sales[[#This Row],[Price_per_Unit]]*tbl_Sales[[#This Row],[Quantity]]</f>
        <v>304.24</v>
      </c>
      <c r="M2973" s="6">
        <f>tbl_Sales[[#This Row],[Cost_per_Unit]]*tbl_Sales[[#This Row],[Quantity]]</f>
        <v>77.36</v>
      </c>
      <c r="N2973" s="6">
        <f>tbl_Sales[[#This Row],[Sales]]-tbl_Sales[[#This Row],[Total_Cost]]</f>
        <v>226.88</v>
      </c>
    </row>
    <row r="2974" spans="1:14">
      <c r="A2974" t="s">
        <v>2978</v>
      </c>
      <c r="B2974" s="4">
        <v>44935</v>
      </c>
      <c r="C2974" t="s">
        <v>7927</v>
      </c>
      <c r="D2974" t="str">
        <f>VLOOKUP(Sales_Data!$C2974,tbl_Customers[],2,FALSE)</f>
        <v>Customer_252</v>
      </c>
      <c r="E2974" t="str">
        <f>VLOOKUP(tbl_Sales[[#This Row],[Customer_ID]],tbl_Customers[],5,0)</f>
        <v>West</v>
      </c>
      <c r="F2974" t="s">
        <v>8545</v>
      </c>
      <c r="G2974" t="str">
        <f>VLOOKUP(Sales_Data!$F2974,tbl_Products[],2,FALSE)</f>
        <v>Product_9</v>
      </c>
      <c r="H2974" t="str">
        <f>VLOOKUP(tbl_Sales[[#This Row],[Product_ID]],tbl_Products[],3,0)</f>
        <v>Apparel</v>
      </c>
      <c r="I2974">
        <v>9</v>
      </c>
      <c r="J2974" s="10">
        <f>VLOOKUP(tbl_Sales[[#This Row],[Product_ID]],tbl_Products[],4,0)</f>
        <v>14.27</v>
      </c>
      <c r="K2974" s="6">
        <v>98.08</v>
      </c>
      <c r="L2974" s="6">
        <f>tbl_Sales[[#This Row],[Price_per_Unit]]*tbl_Sales[[#This Row],[Quantity]]</f>
        <v>882.72</v>
      </c>
      <c r="M2974" s="6">
        <f>tbl_Sales[[#This Row],[Cost_per_Unit]]*tbl_Sales[[#This Row],[Quantity]]</f>
        <v>128.43</v>
      </c>
      <c r="N2974" s="6">
        <f>tbl_Sales[[#This Row],[Sales]]-tbl_Sales[[#This Row],[Total_Cost]]</f>
        <v>754.29</v>
      </c>
    </row>
    <row r="2975" spans="1:14">
      <c r="A2975" t="s">
        <v>2979</v>
      </c>
      <c r="B2975" s="4">
        <v>45060</v>
      </c>
      <c r="C2975" t="s">
        <v>7039</v>
      </c>
      <c r="D2975" t="str">
        <f>VLOOKUP(Sales_Data!$C2975,tbl_Customers[],2,FALSE)</f>
        <v>Customer_414</v>
      </c>
      <c r="E2975" t="str">
        <f>VLOOKUP(tbl_Sales[[#This Row],[Customer_ID]],tbl_Customers[],5,0)</f>
        <v>South</v>
      </c>
      <c r="F2975" t="s">
        <v>8531</v>
      </c>
      <c r="G2975" t="str">
        <f>VLOOKUP(Sales_Data!$F2975,tbl_Products[],2,FALSE)</f>
        <v>Product_36</v>
      </c>
      <c r="H2975" t="str">
        <f>VLOOKUP(tbl_Sales[[#This Row],[Product_ID]],tbl_Products[],3,0)</f>
        <v>Home Goods</v>
      </c>
      <c r="I2975">
        <v>9</v>
      </c>
      <c r="J2975" s="10">
        <f>VLOOKUP(tbl_Sales[[#This Row],[Product_ID]],tbl_Products[],4,0)</f>
        <v>32.54</v>
      </c>
      <c r="K2975" s="6">
        <v>86.81</v>
      </c>
      <c r="L2975" s="6">
        <f>tbl_Sales[[#This Row],[Price_per_Unit]]*tbl_Sales[[#This Row],[Quantity]]</f>
        <v>781.29</v>
      </c>
      <c r="M2975" s="6">
        <f>tbl_Sales[[#This Row],[Cost_per_Unit]]*tbl_Sales[[#This Row],[Quantity]]</f>
        <v>292.86</v>
      </c>
      <c r="N2975" s="6">
        <f>tbl_Sales[[#This Row],[Sales]]-tbl_Sales[[#This Row],[Total_Cost]]</f>
        <v>488.42999999999995</v>
      </c>
    </row>
    <row r="2976" spans="1:14">
      <c r="A2976" t="s">
        <v>2980</v>
      </c>
      <c r="B2976" s="4">
        <v>45210</v>
      </c>
      <c r="C2976" t="s">
        <v>8310</v>
      </c>
      <c r="D2976" t="str">
        <f>VLOOKUP(Sales_Data!$C2976,tbl_Customers[],2,FALSE)</f>
        <v>Customer_900</v>
      </c>
      <c r="E2976" t="str">
        <f>VLOOKUP(tbl_Sales[[#This Row],[Customer_ID]],tbl_Customers[],5,0)</f>
        <v>North</v>
      </c>
      <c r="F2976" t="s">
        <v>8497</v>
      </c>
      <c r="G2976" t="str">
        <f>VLOOKUP(Sales_Data!$F2976,tbl_Products[],2,FALSE)</f>
        <v>Product_73</v>
      </c>
      <c r="H2976" t="str">
        <f>VLOOKUP(tbl_Sales[[#This Row],[Product_ID]],tbl_Products[],3,0)</f>
        <v>Apparel</v>
      </c>
      <c r="I2976">
        <v>3</v>
      </c>
      <c r="J2976" s="10">
        <f>VLOOKUP(tbl_Sales[[#This Row],[Product_ID]],tbl_Products[],4,0)</f>
        <v>1.21</v>
      </c>
      <c r="K2976" s="6">
        <v>69.73</v>
      </c>
      <c r="L2976" s="6">
        <f>tbl_Sales[[#This Row],[Price_per_Unit]]*tbl_Sales[[#This Row],[Quantity]]</f>
        <v>209.19</v>
      </c>
      <c r="M2976" s="6">
        <f>tbl_Sales[[#This Row],[Cost_per_Unit]]*tbl_Sales[[#This Row],[Quantity]]</f>
        <v>3.63</v>
      </c>
      <c r="N2976" s="6">
        <f>tbl_Sales[[#This Row],[Sales]]-tbl_Sales[[#This Row],[Total_Cost]]</f>
        <v>205.56</v>
      </c>
    </row>
    <row r="2977" spans="1:14">
      <c r="A2977" t="s">
        <v>2981</v>
      </c>
      <c r="B2977" s="4">
        <v>45226</v>
      </c>
      <c r="C2977" t="s">
        <v>7523</v>
      </c>
      <c r="D2977" t="str">
        <f>VLOOKUP(Sales_Data!$C2977,tbl_Customers[],2,FALSE)</f>
        <v>Customer_852</v>
      </c>
      <c r="E2977" t="str">
        <f>VLOOKUP(tbl_Sales[[#This Row],[Customer_ID]],tbl_Customers[],5,0)</f>
        <v>South</v>
      </c>
      <c r="F2977" t="s">
        <v>8511</v>
      </c>
      <c r="G2977" t="str">
        <f>VLOOKUP(Sales_Data!$F2977,tbl_Products[],2,FALSE)</f>
        <v>Product_33</v>
      </c>
      <c r="H2977" t="str">
        <f>VLOOKUP(tbl_Sales[[#This Row],[Product_ID]],tbl_Products[],3,0)</f>
        <v>Electronics</v>
      </c>
      <c r="I2977">
        <v>2</v>
      </c>
      <c r="J2977" s="10">
        <f>VLOOKUP(tbl_Sales[[#This Row],[Product_ID]],tbl_Products[],4,0)</f>
        <v>45.26</v>
      </c>
      <c r="K2977" s="6">
        <v>33.85</v>
      </c>
      <c r="L2977" s="6">
        <f>tbl_Sales[[#This Row],[Price_per_Unit]]*tbl_Sales[[#This Row],[Quantity]]</f>
        <v>67.7</v>
      </c>
      <c r="M2977" s="6">
        <f>tbl_Sales[[#This Row],[Cost_per_Unit]]*tbl_Sales[[#This Row],[Quantity]]</f>
        <v>90.52</v>
      </c>
      <c r="N2977" s="6">
        <f>tbl_Sales[[#This Row],[Sales]]-tbl_Sales[[#This Row],[Total_Cost]]</f>
        <v>-22.819999999999993</v>
      </c>
    </row>
    <row r="2978" spans="1:14">
      <c r="A2978" t="s">
        <v>2982</v>
      </c>
      <c r="B2978" s="4">
        <v>45223</v>
      </c>
      <c r="C2978" t="s">
        <v>7108</v>
      </c>
      <c r="D2978" t="str">
        <f>VLOOKUP(Sales_Data!$C2978,tbl_Customers[],2,FALSE)</f>
        <v>Customer_14</v>
      </c>
      <c r="E2978" t="str">
        <f>VLOOKUP(tbl_Sales[[#This Row],[Customer_ID]],tbl_Customers[],5,0)</f>
        <v>East</v>
      </c>
      <c r="F2978" t="s">
        <v>8522</v>
      </c>
      <c r="G2978" t="str">
        <f>VLOOKUP(Sales_Data!$F2978,tbl_Products[],2,FALSE)</f>
        <v>Product_4</v>
      </c>
      <c r="H2978" t="str">
        <f>VLOOKUP(tbl_Sales[[#This Row],[Product_ID]],tbl_Products[],3,0)</f>
        <v>Toys</v>
      </c>
      <c r="I2978">
        <v>5</v>
      </c>
      <c r="J2978" s="10">
        <f>VLOOKUP(tbl_Sales[[#This Row],[Product_ID]],tbl_Products[],4,0)</f>
        <v>14.75</v>
      </c>
      <c r="K2978" s="6">
        <v>19.29</v>
      </c>
      <c r="L2978" s="6">
        <f>tbl_Sales[[#This Row],[Price_per_Unit]]*tbl_Sales[[#This Row],[Quantity]]</f>
        <v>96.449999999999989</v>
      </c>
      <c r="M2978" s="6">
        <f>tbl_Sales[[#This Row],[Cost_per_Unit]]*tbl_Sales[[#This Row],[Quantity]]</f>
        <v>73.75</v>
      </c>
      <c r="N2978" s="6">
        <f>tbl_Sales[[#This Row],[Sales]]-tbl_Sales[[#This Row],[Total_Cost]]</f>
        <v>22.699999999999989</v>
      </c>
    </row>
    <row r="2979" spans="1:14">
      <c r="A2979" t="s">
        <v>2983</v>
      </c>
      <c r="B2979" s="4">
        <v>45140</v>
      </c>
      <c r="C2979" t="s">
        <v>7559</v>
      </c>
      <c r="D2979" t="str">
        <f>VLOOKUP(Sales_Data!$C2979,tbl_Customers[],2,FALSE)</f>
        <v>Customer_503</v>
      </c>
      <c r="E2979" t="str">
        <f>VLOOKUP(tbl_Sales[[#This Row],[Customer_ID]],tbl_Customers[],5,0)</f>
        <v>South</v>
      </c>
      <c r="F2979" t="s">
        <v>8508</v>
      </c>
      <c r="G2979" t="str">
        <f>VLOOKUP(Sales_Data!$F2979,tbl_Products[],2,FALSE)</f>
        <v>Product_63</v>
      </c>
      <c r="H2979" t="str">
        <f>VLOOKUP(tbl_Sales[[#This Row],[Product_ID]],tbl_Products[],3,0)</f>
        <v>Electronics</v>
      </c>
      <c r="I2979">
        <v>3</v>
      </c>
      <c r="J2979" s="10">
        <f>VLOOKUP(tbl_Sales[[#This Row],[Product_ID]],tbl_Products[],4,0)</f>
        <v>40</v>
      </c>
      <c r="K2979" s="6">
        <v>93.65</v>
      </c>
      <c r="L2979" s="6">
        <f>tbl_Sales[[#This Row],[Price_per_Unit]]*tbl_Sales[[#This Row],[Quantity]]</f>
        <v>280.95000000000005</v>
      </c>
      <c r="M2979" s="6">
        <f>tbl_Sales[[#This Row],[Cost_per_Unit]]*tbl_Sales[[#This Row],[Quantity]]</f>
        <v>120</v>
      </c>
      <c r="N2979" s="6">
        <f>tbl_Sales[[#This Row],[Sales]]-tbl_Sales[[#This Row],[Total_Cost]]</f>
        <v>160.95000000000005</v>
      </c>
    </row>
    <row r="2980" spans="1:14">
      <c r="A2980" t="s">
        <v>2984</v>
      </c>
      <c r="B2980" s="4">
        <v>45078</v>
      </c>
      <c r="C2980" t="s">
        <v>7943</v>
      </c>
      <c r="D2980" t="str">
        <f>VLOOKUP(Sales_Data!$C2980,tbl_Customers[],2,FALSE)</f>
        <v>Customer_971</v>
      </c>
      <c r="E2980" t="str">
        <f>VLOOKUP(tbl_Sales[[#This Row],[Customer_ID]],tbl_Customers[],5,0)</f>
        <v>East</v>
      </c>
      <c r="F2980" t="s">
        <v>8525</v>
      </c>
      <c r="G2980" t="str">
        <f>VLOOKUP(Sales_Data!$F2980,tbl_Products[],2,FALSE)</f>
        <v>Product_56</v>
      </c>
      <c r="H2980" t="str">
        <f>VLOOKUP(tbl_Sales[[#This Row],[Product_ID]],tbl_Products[],3,0)</f>
        <v>Apparel</v>
      </c>
      <c r="I2980">
        <v>9</v>
      </c>
      <c r="J2980" s="10">
        <f>VLOOKUP(tbl_Sales[[#This Row],[Product_ID]],tbl_Products[],4,0)</f>
        <v>3.21</v>
      </c>
      <c r="K2980" s="6">
        <v>74.45</v>
      </c>
      <c r="L2980" s="6">
        <f>tbl_Sales[[#This Row],[Price_per_Unit]]*tbl_Sales[[#This Row],[Quantity]]</f>
        <v>670.05000000000007</v>
      </c>
      <c r="M2980" s="6">
        <f>tbl_Sales[[#This Row],[Cost_per_Unit]]*tbl_Sales[[#This Row],[Quantity]]</f>
        <v>28.89</v>
      </c>
      <c r="N2980" s="6">
        <f>tbl_Sales[[#This Row],[Sales]]-tbl_Sales[[#This Row],[Total_Cost]]</f>
        <v>641.16000000000008</v>
      </c>
    </row>
    <row r="2981" spans="1:14">
      <c r="A2981" t="s">
        <v>2985</v>
      </c>
      <c r="B2981" s="4">
        <v>45005</v>
      </c>
      <c r="C2981" t="s">
        <v>7226</v>
      </c>
      <c r="D2981" t="str">
        <f>VLOOKUP(Sales_Data!$C2981,tbl_Customers[],2,FALSE)</f>
        <v>Customer_700</v>
      </c>
      <c r="E2981" t="str">
        <f>VLOOKUP(tbl_Sales[[#This Row],[Customer_ID]],tbl_Customers[],5,0)</f>
        <v>South</v>
      </c>
      <c r="F2981" t="s">
        <v>8549</v>
      </c>
      <c r="G2981" t="str">
        <f>VLOOKUP(Sales_Data!$F2981,tbl_Products[],2,FALSE)</f>
        <v>Product_18</v>
      </c>
      <c r="H2981" t="str">
        <f>VLOOKUP(tbl_Sales[[#This Row],[Product_ID]],tbl_Products[],3,0)</f>
        <v>Health</v>
      </c>
      <c r="I2981">
        <v>8</v>
      </c>
      <c r="J2981" s="10">
        <f>VLOOKUP(tbl_Sales[[#This Row],[Product_ID]],tbl_Products[],4,0)</f>
        <v>41.18</v>
      </c>
      <c r="K2981" s="6">
        <v>55.22</v>
      </c>
      <c r="L2981" s="6">
        <f>tbl_Sales[[#This Row],[Price_per_Unit]]*tbl_Sales[[#This Row],[Quantity]]</f>
        <v>441.76</v>
      </c>
      <c r="M2981" s="6">
        <f>tbl_Sales[[#This Row],[Cost_per_Unit]]*tbl_Sales[[#This Row],[Quantity]]</f>
        <v>329.44</v>
      </c>
      <c r="N2981" s="6">
        <f>tbl_Sales[[#This Row],[Sales]]-tbl_Sales[[#This Row],[Total_Cost]]</f>
        <v>112.32</v>
      </c>
    </row>
    <row r="2982" spans="1:14">
      <c r="A2982" t="s">
        <v>2986</v>
      </c>
      <c r="B2982" s="4">
        <v>45027</v>
      </c>
      <c r="C2982" t="s">
        <v>7591</v>
      </c>
      <c r="D2982" t="str">
        <f>VLOOKUP(Sales_Data!$C2982,tbl_Customers[],2,FALSE)</f>
        <v>Customer_588</v>
      </c>
      <c r="E2982" t="str">
        <f>VLOOKUP(tbl_Sales[[#This Row],[Customer_ID]],tbl_Customers[],5,0)</f>
        <v>South</v>
      </c>
      <c r="F2982" t="s">
        <v>8534</v>
      </c>
      <c r="G2982" t="str">
        <f>VLOOKUP(Sales_Data!$F2982,tbl_Products[],2,FALSE)</f>
        <v>Product_51</v>
      </c>
      <c r="H2982" t="str">
        <f>VLOOKUP(tbl_Sales[[#This Row],[Product_ID]],tbl_Products[],3,0)</f>
        <v>Electronics</v>
      </c>
      <c r="I2982">
        <v>5</v>
      </c>
      <c r="J2982" s="10">
        <f>VLOOKUP(tbl_Sales[[#This Row],[Product_ID]],tbl_Products[],4,0)</f>
        <v>45.1</v>
      </c>
      <c r="K2982" s="6">
        <v>85.41</v>
      </c>
      <c r="L2982" s="6">
        <f>tbl_Sales[[#This Row],[Price_per_Unit]]*tbl_Sales[[#This Row],[Quantity]]</f>
        <v>427.04999999999995</v>
      </c>
      <c r="M2982" s="6">
        <f>tbl_Sales[[#This Row],[Cost_per_Unit]]*tbl_Sales[[#This Row],[Quantity]]</f>
        <v>225.5</v>
      </c>
      <c r="N2982" s="6">
        <f>tbl_Sales[[#This Row],[Sales]]-tbl_Sales[[#This Row],[Total_Cost]]</f>
        <v>201.54999999999995</v>
      </c>
    </row>
    <row r="2983" spans="1:14">
      <c r="A2983" t="s">
        <v>2987</v>
      </c>
      <c r="B2983" s="4">
        <v>45095</v>
      </c>
      <c r="C2983" t="s">
        <v>8076</v>
      </c>
      <c r="D2983" t="str">
        <f>VLOOKUP(Sales_Data!$C2983,tbl_Customers[],2,FALSE)</f>
        <v>Customer_1035</v>
      </c>
      <c r="E2983" t="str">
        <f>VLOOKUP(tbl_Sales[[#This Row],[Customer_ID]],tbl_Customers[],5,0)</f>
        <v>North</v>
      </c>
      <c r="F2983" t="s">
        <v>8546</v>
      </c>
      <c r="G2983" t="str">
        <f>VLOOKUP(Sales_Data!$F2983,tbl_Products[],2,FALSE)</f>
        <v>Product_28</v>
      </c>
      <c r="H2983" t="str">
        <f>VLOOKUP(tbl_Sales[[#This Row],[Product_ID]],tbl_Products[],3,0)</f>
        <v>Toys</v>
      </c>
      <c r="I2983">
        <v>7</v>
      </c>
      <c r="J2983" s="10">
        <f>VLOOKUP(tbl_Sales[[#This Row],[Product_ID]],tbl_Products[],4,0)</f>
        <v>23.58</v>
      </c>
      <c r="K2983" s="6">
        <v>44.98</v>
      </c>
      <c r="L2983" s="6">
        <f>tbl_Sales[[#This Row],[Price_per_Unit]]*tbl_Sales[[#This Row],[Quantity]]</f>
        <v>314.85999999999996</v>
      </c>
      <c r="M2983" s="6">
        <f>tbl_Sales[[#This Row],[Cost_per_Unit]]*tbl_Sales[[#This Row],[Quantity]]</f>
        <v>165.06</v>
      </c>
      <c r="N2983" s="6">
        <f>tbl_Sales[[#This Row],[Sales]]-tbl_Sales[[#This Row],[Total_Cost]]</f>
        <v>149.79999999999995</v>
      </c>
    </row>
    <row r="2984" spans="1:14">
      <c r="A2984" t="s">
        <v>2988</v>
      </c>
      <c r="B2984" s="4">
        <v>45044</v>
      </c>
      <c r="C2984" t="s">
        <v>7356</v>
      </c>
      <c r="D2984" t="str">
        <f>VLOOKUP(Sales_Data!$C2984,tbl_Customers[],2,FALSE)</f>
        <v>Customer_351</v>
      </c>
      <c r="E2984" t="str">
        <f>VLOOKUP(tbl_Sales[[#This Row],[Customer_ID]],tbl_Customers[],5,0)</f>
        <v>East</v>
      </c>
      <c r="F2984" t="s">
        <v>8507</v>
      </c>
      <c r="G2984" t="str">
        <f>VLOOKUP(Sales_Data!$F2984,tbl_Products[],2,FALSE)</f>
        <v>Product_58</v>
      </c>
      <c r="H2984" t="str">
        <f>VLOOKUP(tbl_Sales[[#This Row],[Product_ID]],tbl_Products[],3,0)</f>
        <v>Home Goods</v>
      </c>
      <c r="I2984">
        <v>3</v>
      </c>
      <c r="J2984" s="10">
        <f>VLOOKUP(tbl_Sales[[#This Row],[Product_ID]],tbl_Products[],4,0)</f>
        <v>23.97</v>
      </c>
      <c r="K2984" s="6">
        <v>63.04</v>
      </c>
      <c r="L2984" s="6">
        <f>tbl_Sales[[#This Row],[Price_per_Unit]]*tbl_Sales[[#This Row],[Quantity]]</f>
        <v>189.12</v>
      </c>
      <c r="M2984" s="6">
        <f>tbl_Sales[[#This Row],[Cost_per_Unit]]*tbl_Sales[[#This Row],[Quantity]]</f>
        <v>71.91</v>
      </c>
      <c r="N2984" s="6">
        <f>tbl_Sales[[#This Row],[Sales]]-tbl_Sales[[#This Row],[Total_Cost]]</f>
        <v>117.21000000000001</v>
      </c>
    </row>
    <row r="2985" spans="1:14">
      <c r="A2985" t="s">
        <v>2989</v>
      </c>
      <c r="B2985" s="4">
        <v>45121</v>
      </c>
      <c r="C2985" t="s">
        <v>7056</v>
      </c>
      <c r="D2985" t="str">
        <f>VLOOKUP(Sales_Data!$C2985,tbl_Customers[],2,FALSE)</f>
        <v>Customer_175</v>
      </c>
      <c r="E2985" t="str">
        <f>VLOOKUP(tbl_Sales[[#This Row],[Customer_ID]],tbl_Customers[],5,0)</f>
        <v>West</v>
      </c>
      <c r="F2985" t="s">
        <v>8536</v>
      </c>
      <c r="G2985" t="str">
        <f>VLOOKUP(Sales_Data!$F2985,tbl_Products[],2,FALSE)</f>
        <v>Product_40</v>
      </c>
      <c r="H2985" t="str">
        <f>VLOOKUP(tbl_Sales[[#This Row],[Product_ID]],tbl_Products[],3,0)</f>
        <v>Health</v>
      </c>
      <c r="I2985">
        <v>5</v>
      </c>
      <c r="J2985" s="10">
        <f>VLOOKUP(tbl_Sales[[#This Row],[Product_ID]],tbl_Products[],4,0)</f>
        <v>30.96</v>
      </c>
      <c r="K2985" s="6">
        <v>9.1199999999999992</v>
      </c>
      <c r="L2985" s="6">
        <f>tbl_Sales[[#This Row],[Price_per_Unit]]*tbl_Sales[[#This Row],[Quantity]]</f>
        <v>45.599999999999994</v>
      </c>
      <c r="M2985" s="6">
        <f>tbl_Sales[[#This Row],[Cost_per_Unit]]*tbl_Sales[[#This Row],[Quantity]]</f>
        <v>154.80000000000001</v>
      </c>
      <c r="N2985" s="6">
        <f>tbl_Sales[[#This Row],[Sales]]-tbl_Sales[[#This Row],[Total_Cost]]</f>
        <v>-109.20000000000002</v>
      </c>
    </row>
    <row r="2986" spans="1:14">
      <c r="A2986" t="s">
        <v>2990</v>
      </c>
      <c r="B2986" s="4">
        <v>45218</v>
      </c>
      <c r="C2986" t="s">
        <v>8311</v>
      </c>
      <c r="D2986" t="str">
        <f>VLOOKUP(Sales_Data!$C2986,tbl_Customers[],2,FALSE)</f>
        <v>Customer_545</v>
      </c>
      <c r="E2986" t="str">
        <f>VLOOKUP(tbl_Sales[[#This Row],[Customer_ID]],tbl_Customers[],5,0)</f>
        <v>West</v>
      </c>
      <c r="F2986" t="s">
        <v>8567</v>
      </c>
      <c r="G2986" t="str">
        <f>VLOOKUP(Sales_Data!$F2986,tbl_Products[],2,FALSE)</f>
        <v>Product_69</v>
      </c>
      <c r="H2986" t="str">
        <f>VLOOKUP(tbl_Sales[[#This Row],[Product_ID]],tbl_Products[],3,0)</f>
        <v>Home Goods</v>
      </c>
      <c r="I2986">
        <v>8</v>
      </c>
      <c r="J2986" s="10">
        <f>VLOOKUP(tbl_Sales[[#This Row],[Product_ID]],tbl_Products[],4,0)</f>
        <v>8.86</v>
      </c>
      <c r="K2986" s="6">
        <v>51.55</v>
      </c>
      <c r="L2986" s="6">
        <f>tbl_Sales[[#This Row],[Price_per_Unit]]*tbl_Sales[[#This Row],[Quantity]]</f>
        <v>412.4</v>
      </c>
      <c r="M2986" s="6">
        <f>tbl_Sales[[#This Row],[Cost_per_Unit]]*tbl_Sales[[#This Row],[Quantity]]</f>
        <v>70.88</v>
      </c>
      <c r="N2986" s="6">
        <f>tbl_Sales[[#This Row],[Sales]]-tbl_Sales[[#This Row],[Total_Cost]]</f>
        <v>341.52</v>
      </c>
    </row>
    <row r="2987" spans="1:14">
      <c r="A2987" t="s">
        <v>2991</v>
      </c>
      <c r="B2987" s="4">
        <v>45052</v>
      </c>
      <c r="C2987" t="s">
        <v>8312</v>
      </c>
      <c r="D2987" t="str">
        <f>VLOOKUP(Sales_Data!$C2987,tbl_Customers[],2,FALSE)</f>
        <v>Customer_763</v>
      </c>
      <c r="E2987" t="str">
        <f>VLOOKUP(tbl_Sales[[#This Row],[Customer_ID]],tbl_Customers[],5,0)</f>
        <v>South</v>
      </c>
      <c r="F2987" t="s">
        <v>8505</v>
      </c>
      <c r="G2987" t="str">
        <f>VLOOKUP(Sales_Data!$F2987,tbl_Products[],2,FALSE)</f>
        <v>Product_39</v>
      </c>
      <c r="H2987" t="str">
        <f>VLOOKUP(tbl_Sales[[#This Row],[Product_ID]],tbl_Products[],3,0)</f>
        <v>Toys</v>
      </c>
      <c r="I2987">
        <v>7</v>
      </c>
      <c r="J2987" s="10">
        <f>VLOOKUP(tbl_Sales[[#This Row],[Product_ID]],tbl_Products[],4,0)</f>
        <v>32.950000000000003</v>
      </c>
      <c r="K2987" s="6">
        <v>92.82</v>
      </c>
      <c r="L2987" s="6">
        <f>tbl_Sales[[#This Row],[Price_per_Unit]]*tbl_Sales[[#This Row],[Quantity]]</f>
        <v>649.74</v>
      </c>
      <c r="M2987" s="6">
        <f>tbl_Sales[[#This Row],[Cost_per_Unit]]*tbl_Sales[[#This Row],[Quantity]]</f>
        <v>230.65000000000003</v>
      </c>
      <c r="N2987" s="6">
        <f>tbl_Sales[[#This Row],[Sales]]-tbl_Sales[[#This Row],[Total_Cost]]</f>
        <v>419.09</v>
      </c>
    </row>
    <row r="2988" spans="1:14">
      <c r="A2988" t="s">
        <v>2992</v>
      </c>
      <c r="B2988" s="4">
        <v>45182</v>
      </c>
      <c r="C2988" t="s">
        <v>8295</v>
      </c>
      <c r="D2988" t="str">
        <f>VLOOKUP(Sales_Data!$C2988,tbl_Customers[],2,FALSE)</f>
        <v>Customer_1465</v>
      </c>
      <c r="E2988" t="str">
        <f>VLOOKUP(tbl_Sales[[#This Row],[Customer_ID]],tbl_Customers[],5,0)</f>
        <v>North</v>
      </c>
      <c r="F2988" t="s">
        <v>8506</v>
      </c>
      <c r="G2988" t="str">
        <f>VLOOKUP(Sales_Data!$F2988,tbl_Products[],2,FALSE)</f>
        <v>Product_43</v>
      </c>
      <c r="H2988" t="str">
        <f>VLOOKUP(tbl_Sales[[#This Row],[Product_ID]],tbl_Products[],3,0)</f>
        <v>Health</v>
      </c>
      <c r="I2988">
        <v>5</v>
      </c>
      <c r="J2988" s="10">
        <f>VLOOKUP(tbl_Sales[[#This Row],[Product_ID]],tbl_Products[],4,0)</f>
        <v>4.59</v>
      </c>
      <c r="K2988" s="6">
        <v>37.18</v>
      </c>
      <c r="L2988" s="6">
        <f>tbl_Sales[[#This Row],[Price_per_Unit]]*tbl_Sales[[#This Row],[Quantity]]</f>
        <v>185.9</v>
      </c>
      <c r="M2988" s="6">
        <f>tbl_Sales[[#This Row],[Cost_per_Unit]]*tbl_Sales[[#This Row],[Quantity]]</f>
        <v>22.95</v>
      </c>
      <c r="N2988" s="6">
        <f>tbl_Sales[[#This Row],[Sales]]-tbl_Sales[[#This Row],[Total_Cost]]</f>
        <v>162.95000000000002</v>
      </c>
    </row>
    <row r="2989" spans="1:14">
      <c r="A2989" t="s">
        <v>2993</v>
      </c>
      <c r="B2989" s="4">
        <v>45208</v>
      </c>
      <c r="C2989" t="s">
        <v>7208</v>
      </c>
      <c r="D2989" t="str">
        <f>VLOOKUP(Sales_Data!$C2989,tbl_Customers[],2,FALSE)</f>
        <v>Customer_850</v>
      </c>
      <c r="E2989" t="str">
        <f>VLOOKUP(tbl_Sales[[#This Row],[Customer_ID]],tbl_Customers[],5,0)</f>
        <v>West</v>
      </c>
      <c r="F2989" t="s">
        <v>8499</v>
      </c>
      <c r="G2989" t="str">
        <f>VLOOKUP(Sales_Data!$F2989,tbl_Products[],2,FALSE)</f>
        <v>Product_30</v>
      </c>
      <c r="H2989" t="str">
        <f>VLOOKUP(tbl_Sales[[#This Row],[Product_ID]],tbl_Products[],3,0)</f>
        <v>Apparel</v>
      </c>
      <c r="I2989">
        <v>7</v>
      </c>
      <c r="J2989" s="10">
        <f>VLOOKUP(tbl_Sales[[#This Row],[Product_ID]],tbl_Products[],4,0)</f>
        <v>49.21</v>
      </c>
      <c r="K2989" s="6">
        <v>64.709999999999994</v>
      </c>
      <c r="L2989" s="6">
        <f>tbl_Sales[[#This Row],[Price_per_Unit]]*tbl_Sales[[#This Row],[Quantity]]</f>
        <v>452.96999999999997</v>
      </c>
      <c r="M2989" s="6">
        <f>tbl_Sales[[#This Row],[Cost_per_Unit]]*tbl_Sales[[#This Row],[Quantity]]</f>
        <v>344.47</v>
      </c>
      <c r="N2989" s="6">
        <f>tbl_Sales[[#This Row],[Sales]]-tbl_Sales[[#This Row],[Total_Cost]]</f>
        <v>108.49999999999994</v>
      </c>
    </row>
    <row r="2990" spans="1:14">
      <c r="A2990" t="s">
        <v>2994</v>
      </c>
      <c r="B2990" s="4">
        <v>45262</v>
      </c>
      <c r="C2990" t="s">
        <v>8242</v>
      </c>
      <c r="D2990" t="str">
        <f>VLOOKUP(Sales_Data!$C2990,tbl_Customers[],2,FALSE)</f>
        <v>Customer_739</v>
      </c>
      <c r="E2990" t="str">
        <f>VLOOKUP(tbl_Sales[[#This Row],[Customer_ID]],tbl_Customers[],5,0)</f>
        <v>East</v>
      </c>
      <c r="F2990" t="s">
        <v>8497</v>
      </c>
      <c r="G2990" t="str">
        <f>VLOOKUP(Sales_Data!$F2990,tbl_Products[],2,FALSE)</f>
        <v>Product_73</v>
      </c>
      <c r="H2990" t="str">
        <f>VLOOKUP(tbl_Sales[[#This Row],[Product_ID]],tbl_Products[],3,0)</f>
        <v>Apparel</v>
      </c>
      <c r="I2990">
        <v>7</v>
      </c>
      <c r="J2990" s="10">
        <f>VLOOKUP(tbl_Sales[[#This Row],[Product_ID]],tbl_Products[],4,0)</f>
        <v>1.21</v>
      </c>
      <c r="K2990" s="6">
        <v>45.29</v>
      </c>
      <c r="L2990" s="6">
        <f>tbl_Sales[[#This Row],[Price_per_Unit]]*tbl_Sales[[#This Row],[Quantity]]</f>
        <v>317.02999999999997</v>
      </c>
      <c r="M2990" s="6">
        <f>tbl_Sales[[#This Row],[Cost_per_Unit]]*tbl_Sales[[#This Row],[Quantity]]</f>
        <v>8.4699999999999989</v>
      </c>
      <c r="N2990" s="6">
        <f>tbl_Sales[[#This Row],[Sales]]-tbl_Sales[[#This Row],[Total_Cost]]</f>
        <v>308.55999999999995</v>
      </c>
    </row>
    <row r="2991" spans="1:14">
      <c r="A2991" t="s">
        <v>2995</v>
      </c>
      <c r="B2991" s="4">
        <v>45277</v>
      </c>
      <c r="C2991" t="s">
        <v>7373</v>
      </c>
      <c r="D2991" t="str">
        <f>VLOOKUP(Sales_Data!$C2991,tbl_Customers[],2,FALSE)</f>
        <v>Customer_1290</v>
      </c>
      <c r="E2991" t="str">
        <f>VLOOKUP(tbl_Sales[[#This Row],[Customer_ID]],tbl_Customers[],5,0)</f>
        <v>West</v>
      </c>
      <c r="F2991" t="s">
        <v>8561</v>
      </c>
      <c r="G2991" t="str">
        <f>VLOOKUP(Sales_Data!$F2991,tbl_Products[],2,FALSE)</f>
        <v>Product_66</v>
      </c>
      <c r="H2991" t="str">
        <f>VLOOKUP(tbl_Sales[[#This Row],[Product_ID]],tbl_Products[],3,0)</f>
        <v>Health</v>
      </c>
      <c r="I2991">
        <v>1</v>
      </c>
      <c r="J2991" s="10">
        <f>VLOOKUP(tbl_Sales[[#This Row],[Product_ID]],tbl_Products[],4,0)</f>
        <v>1.38</v>
      </c>
      <c r="K2991" s="6">
        <v>9.25</v>
      </c>
      <c r="L2991" s="6">
        <f>tbl_Sales[[#This Row],[Price_per_Unit]]*tbl_Sales[[#This Row],[Quantity]]</f>
        <v>9.25</v>
      </c>
      <c r="M2991" s="6">
        <f>tbl_Sales[[#This Row],[Cost_per_Unit]]*tbl_Sales[[#This Row],[Quantity]]</f>
        <v>1.38</v>
      </c>
      <c r="N2991" s="6">
        <f>tbl_Sales[[#This Row],[Sales]]-tbl_Sales[[#This Row],[Total_Cost]]</f>
        <v>7.87</v>
      </c>
    </row>
    <row r="2992" spans="1:14">
      <c r="A2992" t="s">
        <v>2996</v>
      </c>
      <c r="B2992" s="4">
        <v>45099</v>
      </c>
      <c r="C2992" t="s">
        <v>7713</v>
      </c>
      <c r="D2992" t="str">
        <f>VLOOKUP(Sales_Data!$C2992,tbl_Customers[],2,FALSE)</f>
        <v>Customer_1362</v>
      </c>
      <c r="E2992" t="str">
        <f>VLOOKUP(tbl_Sales[[#This Row],[Customer_ID]],tbl_Customers[],5,0)</f>
        <v>West</v>
      </c>
      <c r="F2992" t="s">
        <v>8519</v>
      </c>
      <c r="G2992" t="str">
        <f>VLOOKUP(Sales_Data!$F2992,tbl_Products[],2,FALSE)</f>
        <v>Product_53</v>
      </c>
      <c r="H2992" t="str">
        <f>VLOOKUP(tbl_Sales[[#This Row],[Product_ID]],tbl_Products[],3,0)</f>
        <v>Electronics</v>
      </c>
      <c r="I2992">
        <v>5</v>
      </c>
      <c r="J2992" s="10">
        <f>VLOOKUP(tbl_Sales[[#This Row],[Product_ID]],tbl_Products[],4,0)</f>
        <v>21.34</v>
      </c>
      <c r="K2992" s="6">
        <v>86.05</v>
      </c>
      <c r="L2992" s="6">
        <f>tbl_Sales[[#This Row],[Price_per_Unit]]*tbl_Sales[[#This Row],[Quantity]]</f>
        <v>430.25</v>
      </c>
      <c r="M2992" s="6">
        <f>tbl_Sales[[#This Row],[Cost_per_Unit]]*tbl_Sales[[#This Row],[Quantity]]</f>
        <v>106.7</v>
      </c>
      <c r="N2992" s="6">
        <f>tbl_Sales[[#This Row],[Sales]]-tbl_Sales[[#This Row],[Total_Cost]]</f>
        <v>323.55</v>
      </c>
    </row>
    <row r="2993" spans="1:14">
      <c r="A2993" t="s">
        <v>2997</v>
      </c>
      <c r="B2993" s="4">
        <v>45058</v>
      </c>
      <c r="C2993" t="s">
        <v>7559</v>
      </c>
      <c r="D2993" t="str">
        <f>VLOOKUP(Sales_Data!$C2993,tbl_Customers[],2,FALSE)</f>
        <v>Customer_503</v>
      </c>
      <c r="E2993" t="str">
        <f>VLOOKUP(tbl_Sales[[#This Row],[Customer_ID]],tbl_Customers[],5,0)</f>
        <v>South</v>
      </c>
      <c r="F2993" t="s">
        <v>8503</v>
      </c>
      <c r="G2993" t="str">
        <f>VLOOKUP(Sales_Data!$F2993,tbl_Products[],2,FALSE)</f>
        <v>Product_19</v>
      </c>
      <c r="H2993" t="str">
        <f>VLOOKUP(tbl_Sales[[#This Row],[Product_ID]],tbl_Products[],3,0)</f>
        <v>Apparel</v>
      </c>
      <c r="I2993">
        <v>1</v>
      </c>
      <c r="J2993" s="10">
        <f>VLOOKUP(tbl_Sales[[#This Row],[Product_ID]],tbl_Products[],4,0)</f>
        <v>41.78</v>
      </c>
      <c r="K2993" s="6">
        <v>36.44</v>
      </c>
      <c r="L2993" s="6">
        <f>tbl_Sales[[#This Row],[Price_per_Unit]]*tbl_Sales[[#This Row],[Quantity]]</f>
        <v>36.44</v>
      </c>
      <c r="M2993" s="6">
        <f>tbl_Sales[[#This Row],[Cost_per_Unit]]*tbl_Sales[[#This Row],[Quantity]]</f>
        <v>41.78</v>
      </c>
      <c r="N2993" s="6">
        <f>tbl_Sales[[#This Row],[Sales]]-tbl_Sales[[#This Row],[Total_Cost]]</f>
        <v>-5.3400000000000034</v>
      </c>
    </row>
    <row r="2994" spans="1:14">
      <c r="A2994" t="s">
        <v>2998</v>
      </c>
      <c r="B2994" s="4">
        <v>45177</v>
      </c>
      <c r="C2994" t="s">
        <v>7716</v>
      </c>
      <c r="D2994" t="str">
        <f>VLOOKUP(Sales_Data!$C2994,tbl_Customers[],2,FALSE)</f>
        <v>Customer_311</v>
      </c>
      <c r="E2994" t="str">
        <f>VLOOKUP(tbl_Sales[[#This Row],[Customer_ID]],tbl_Customers[],5,0)</f>
        <v>South</v>
      </c>
      <c r="F2994" t="s">
        <v>8510</v>
      </c>
      <c r="G2994" t="str">
        <f>VLOOKUP(Sales_Data!$F2994,tbl_Products[],2,FALSE)</f>
        <v>Product_70</v>
      </c>
      <c r="H2994" t="str">
        <f>VLOOKUP(tbl_Sales[[#This Row],[Product_ID]],tbl_Products[],3,0)</f>
        <v>Apparel</v>
      </c>
      <c r="I2994">
        <v>9</v>
      </c>
      <c r="J2994" s="10">
        <f>VLOOKUP(tbl_Sales[[#This Row],[Product_ID]],tbl_Products[],4,0)</f>
        <v>26.74</v>
      </c>
      <c r="K2994" s="6">
        <v>14.45</v>
      </c>
      <c r="L2994" s="6">
        <f>tbl_Sales[[#This Row],[Price_per_Unit]]*tbl_Sales[[#This Row],[Quantity]]</f>
        <v>130.04999999999998</v>
      </c>
      <c r="M2994" s="6">
        <f>tbl_Sales[[#This Row],[Cost_per_Unit]]*tbl_Sales[[#This Row],[Quantity]]</f>
        <v>240.66</v>
      </c>
      <c r="N2994" s="6">
        <f>tbl_Sales[[#This Row],[Sales]]-tbl_Sales[[#This Row],[Total_Cost]]</f>
        <v>-110.61000000000001</v>
      </c>
    </row>
    <row r="2995" spans="1:14">
      <c r="A2995" t="s">
        <v>2999</v>
      </c>
      <c r="B2995" s="4">
        <v>45255</v>
      </c>
      <c r="C2995" t="s">
        <v>8040</v>
      </c>
      <c r="D2995" t="str">
        <f>VLOOKUP(Sales_Data!$C2995,tbl_Customers[],2,FALSE)</f>
        <v>Customer_1085</v>
      </c>
      <c r="E2995" t="str">
        <f>VLOOKUP(tbl_Sales[[#This Row],[Customer_ID]],tbl_Customers[],5,0)</f>
        <v>East</v>
      </c>
      <c r="F2995" t="s">
        <v>8560</v>
      </c>
      <c r="G2995" t="str">
        <f>VLOOKUP(Sales_Data!$F2995,tbl_Products[],2,FALSE)</f>
        <v>Product_41</v>
      </c>
      <c r="H2995" t="str">
        <f>VLOOKUP(tbl_Sales[[#This Row],[Product_ID]],tbl_Products[],3,0)</f>
        <v>Home Goods</v>
      </c>
      <c r="I2995">
        <v>9</v>
      </c>
      <c r="J2995" s="10">
        <f>VLOOKUP(tbl_Sales[[#This Row],[Product_ID]],tbl_Products[],4,0)</f>
        <v>31.5</v>
      </c>
      <c r="K2995" s="6">
        <v>54.18</v>
      </c>
      <c r="L2995" s="6">
        <f>tbl_Sales[[#This Row],[Price_per_Unit]]*tbl_Sales[[#This Row],[Quantity]]</f>
        <v>487.62</v>
      </c>
      <c r="M2995" s="6">
        <f>tbl_Sales[[#This Row],[Cost_per_Unit]]*tbl_Sales[[#This Row],[Quantity]]</f>
        <v>283.5</v>
      </c>
      <c r="N2995" s="6">
        <f>tbl_Sales[[#This Row],[Sales]]-tbl_Sales[[#This Row],[Total_Cost]]</f>
        <v>204.12</v>
      </c>
    </row>
    <row r="2996" spans="1:14">
      <c r="A2996" t="s">
        <v>3000</v>
      </c>
      <c r="B2996" s="4">
        <v>45178</v>
      </c>
      <c r="C2996" t="s">
        <v>8313</v>
      </c>
      <c r="D2996" t="str">
        <f>VLOOKUP(Sales_Data!$C2996,tbl_Customers[],2,FALSE)</f>
        <v>Customer_864</v>
      </c>
      <c r="E2996" t="str">
        <f>VLOOKUP(tbl_Sales[[#This Row],[Customer_ID]],tbl_Customers[],5,0)</f>
        <v>West</v>
      </c>
      <c r="F2996" t="s">
        <v>8548</v>
      </c>
      <c r="G2996" t="str">
        <f>VLOOKUP(Sales_Data!$F2996,tbl_Products[],2,FALSE)</f>
        <v>Product_1</v>
      </c>
      <c r="H2996" t="str">
        <f>VLOOKUP(tbl_Sales[[#This Row],[Product_ID]],tbl_Products[],3,0)</f>
        <v>Apparel</v>
      </c>
      <c r="I2996">
        <v>2</v>
      </c>
      <c r="J2996" s="10">
        <f>VLOOKUP(tbl_Sales[[#This Row],[Product_ID]],tbl_Products[],4,0)</f>
        <v>21.45</v>
      </c>
      <c r="K2996" s="6">
        <v>6.48</v>
      </c>
      <c r="L2996" s="6">
        <f>tbl_Sales[[#This Row],[Price_per_Unit]]*tbl_Sales[[#This Row],[Quantity]]</f>
        <v>12.96</v>
      </c>
      <c r="M2996" s="6">
        <f>tbl_Sales[[#This Row],[Cost_per_Unit]]*tbl_Sales[[#This Row],[Quantity]]</f>
        <v>42.9</v>
      </c>
      <c r="N2996" s="6">
        <f>tbl_Sales[[#This Row],[Sales]]-tbl_Sales[[#This Row],[Total_Cost]]</f>
        <v>-29.939999999999998</v>
      </c>
    </row>
    <row r="2997" spans="1:14">
      <c r="A2997" t="s">
        <v>3001</v>
      </c>
      <c r="B2997" s="4">
        <v>45162</v>
      </c>
      <c r="C2997" t="s">
        <v>8314</v>
      </c>
      <c r="D2997" t="str">
        <f>VLOOKUP(Sales_Data!$C2997,tbl_Customers[],2,FALSE)</f>
        <v>Customer_468</v>
      </c>
      <c r="E2997" t="str">
        <f>VLOOKUP(tbl_Sales[[#This Row],[Customer_ID]],tbl_Customers[],5,0)</f>
        <v>East</v>
      </c>
      <c r="F2997" t="s">
        <v>8547</v>
      </c>
      <c r="G2997" t="str">
        <f>VLOOKUP(Sales_Data!$F2997,tbl_Products[],2,FALSE)</f>
        <v>Product_7</v>
      </c>
      <c r="H2997" t="str">
        <f>VLOOKUP(tbl_Sales[[#This Row],[Product_ID]],tbl_Products[],3,0)</f>
        <v>Apparel</v>
      </c>
      <c r="I2997">
        <v>3</v>
      </c>
      <c r="J2997" s="10">
        <f>VLOOKUP(tbl_Sales[[#This Row],[Product_ID]],tbl_Products[],4,0)</f>
        <v>48.6</v>
      </c>
      <c r="K2997" s="6">
        <v>17.079999999999998</v>
      </c>
      <c r="L2997" s="6">
        <f>tbl_Sales[[#This Row],[Price_per_Unit]]*tbl_Sales[[#This Row],[Quantity]]</f>
        <v>51.239999999999995</v>
      </c>
      <c r="M2997" s="6">
        <f>tbl_Sales[[#This Row],[Cost_per_Unit]]*tbl_Sales[[#This Row],[Quantity]]</f>
        <v>145.80000000000001</v>
      </c>
      <c r="N2997" s="6">
        <f>tbl_Sales[[#This Row],[Sales]]-tbl_Sales[[#This Row],[Total_Cost]]</f>
        <v>-94.560000000000016</v>
      </c>
    </row>
    <row r="2998" spans="1:14">
      <c r="A2998" t="s">
        <v>3002</v>
      </c>
      <c r="B2998" s="4">
        <v>45013</v>
      </c>
      <c r="C2998" t="s">
        <v>8309</v>
      </c>
      <c r="D2998" t="str">
        <f>VLOOKUP(Sales_Data!$C2998,tbl_Customers[],2,FALSE)</f>
        <v>Customer_283</v>
      </c>
      <c r="E2998" t="str">
        <f>VLOOKUP(tbl_Sales[[#This Row],[Customer_ID]],tbl_Customers[],5,0)</f>
        <v>East</v>
      </c>
      <c r="F2998" t="s">
        <v>8515</v>
      </c>
      <c r="G2998" t="str">
        <f>VLOOKUP(Sales_Data!$F2998,tbl_Products[],2,FALSE)</f>
        <v>Product_46</v>
      </c>
      <c r="H2998" t="str">
        <f>VLOOKUP(tbl_Sales[[#This Row],[Product_ID]],tbl_Products[],3,0)</f>
        <v>Health</v>
      </c>
      <c r="I2998">
        <v>8</v>
      </c>
      <c r="J2998" s="10">
        <f>VLOOKUP(tbl_Sales[[#This Row],[Product_ID]],tbl_Products[],4,0)</f>
        <v>19.34</v>
      </c>
      <c r="K2998" s="6">
        <v>38.35</v>
      </c>
      <c r="L2998" s="6">
        <f>tbl_Sales[[#This Row],[Price_per_Unit]]*tbl_Sales[[#This Row],[Quantity]]</f>
        <v>306.8</v>
      </c>
      <c r="M2998" s="6">
        <f>tbl_Sales[[#This Row],[Cost_per_Unit]]*tbl_Sales[[#This Row],[Quantity]]</f>
        <v>154.72</v>
      </c>
      <c r="N2998" s="6">
        <f>tbl_Sales[[#This Row],[Sales]]-tbl_Sales[[#This Row],[Total_Cost]]</f>
        <v>152.08000000000001</v>
      </c>
    </row>
    <row r="2999" spans="1:14">
      <c r="A2999" t="s">
        <v>3003</v>
      </c>
      <c r="B2999" s="4">
        <v>45107</v>
      </c>
      <c r="C2999" t="s">
        <v>8227</v>
      </c>
      <c r="D2999" t="str">
        <f>VLOOKUP(Sales_Data!$C2999,tbl_Customers[],2,FALSE)</f>
        <v>Customer_879</v>
      </c>
      <c r="E2999" t="str">
        <f>VLOOKUP(tbl_Sales[[#This Row],[Customer_ID]],tbl_Customers[],5,0)</f>
        <v>South</v>
      </c>
      <c r="F2999" t="s">
        <v>8539</v>
      </c>
      <c r="G2999" t="str">
        <f>VLOOKUP(Sales_Data!$F2999,tbl_Products[],2,FALSE)</f>
        <v>Product_16</v>
      </c>
      <c r="H2999" t="str">
        <f>VLOOKUP(tbl_Sales[[#This Row],[Product_ID]],tbl_Products[],3,0)</f>
        <v>Home Goods</v>
      </c>
      <c r="I2999">
        <v>8</v>
      </c>
      <c r="J2999" s="10">
        <f>VLOOKUP(tbl_Sales[[#This Row],[Product_ID]],tbl_Products[],4,0)</f>
        <v>15.25</v>
      </c>
      <c r="K2999" s="6">
        <v>93.79</v>
      </c>
      <c r="L2999" s="6">
        <f>tbl_Sales[[#This Row],[Price_per_Unit]]*tbl_Sales[[#This Row],[Quantity]]</f>
        <v>750.32</v>
      </c>
      <c r="M2999" s="6">
        <f>tbl_Sales[[#This Row],[Cost_per_Unit]]*tbl_Sales[[#This Row],[Quantity]]</f>
        <v>122</v>
      </c>
      <c r="N2999" s="6">
        <f>tbl_Sales[[#This Row],[Sales]]-tbl_Sales[[#This Row],[Total_Cost]]</f>
        <v>628.32000000000005</v>
      </c>
    </row>
    <row r="3000" spans="1:14">
      <c r="A3000" t="s">
        <v>3004</v>
      </c>
      <c r="B3000" s="4">
        <v>45013</v>
      </c>
      <c r="C3000" t="s">
        <v>7031</v>
      </c>
      <c r="D3000" t="str">
        <f>VLOOKUP(Sales_Data!$C3000,tbl_Customers[],2,FALSE)</f>
        <v>Customer_847</v>
      </c>
      <c r="E3000" t="str">
        <f>VLOOKUP(tbl_Sales[[#This Row],[Customer_ID]],tbl_Customers[],5,0)</f>
        <v>West</v>
      </c>
      <c r="F3000" t="s">
        <v>8566</v>
      </c>
      <c r="G3000" t="str">
        <f>VLOOKUP(Sales_Data!$F3000,tbl_Products[],2,FALSE)</f>
        <v>Product_10</v>
      </c>
      <c r="H3000" t="str">
        <f>VLOOKUP(tbl_Sales[[#This Row],[Product_ID]],tbl_Products[],3,0)</f>
        <v>Apparel</v>
      </c>
      <c r="I3000">
        <v>7</v>
      </c>
      <c r="J3000" s="10">
        <f>VLOOKUP(tbl_Sales[[#This Row],[Product_ID]],tbl_Products[],4,0)</f>
        <v>14.95</v>
      </c>
      <c r="K3000" s="6">
        <v>26.21</v>
      </c>
      <c r="L3000" s="6">
        <f>tbl_Sales[[#This Row],[Price_per_Unit]]*tbl_Sales[[#This Row],[Quantity]]</f>
        <v>183.47</v>
      </c>
      <c r="M3000" s="6">
        <f>tbl_Sales[[#This Row],[Cost_per_Unit]]*tbl_Sales[[#This Row],[Quantity]]</f>
        <v>104.64999999999999</v>
      </c>
      <c r="N3000" s="6">
        <f>tbl_Sales[[#This Row],[Sales]]-tbl_Sales[[#This Row],[Total_Cost]]</f>
        <v>78.820000000000007</v>
      </c>
    </row>
    <row r="3001" spans="1:14">
      <c r="A3001" t="s">
        <v>3005</v>
      </c>
      <c r="B3001" s="4">
        <v>44998</v>
      </c>
      <c r="C3001" t="s">
        <v>8008</v>
      </c>
      <c r="D3001" t="str">
        <f>VLOOKUP(Sales_Data!$C3001,tbl_Customers[],2,FALSE)</f>
        <v>Customer_839</v>
      </c>
      <c r="E3001" t="str">
        <f>VLOOKUP(tbl_Sales[[#This Row],[Customer_ID]],tbl_Customers[],5,0)</f>
        <v>West</v>
      </c>
      <c r="F3001" t="s">
        <v>8545</v>
      </c>
      <c r="G3001" t="str">
        <f>VLOOKUP(Sales_Data!$F3001,tbl_Products[],2,FALSE)</f>
        <v>Product_9</v>
      </c>
      <c r="H3001" t="str">
        <f>VLOOKUP(tbl_Sales[[#This Row],[Product_ID]],tbl_Products[],3,0)</f>
        <v>Apparel</v>
      </c>
      <c r="I3001">
        <v>3</v>
      </c>
      <c r="J3001" s="10">
        <f>VLOOKUP(tbl_Sales[[#This Row],[Product_ID]],tbl_Products[],4,0)</f>
        <v>14.27</v>
      </c>
      <c r="K3001" s="6">
        <v>98.15</v>
      </c>
      <c r="L3001" s="6">
        <f>tbl_Sales[[#This Row],[Price_per_Unit]]*tbl_Sales[[#This Row],[Quantity]]</f>
        <v>294.45000000000005</v>
      </c>
      <c r="M3001" s="6">
        <f>tbl_Sales[[#This Row],[Cost_per_Unit]]*tbl_Sales[[#This Row],[Quantity]]</f>
        <v>42.81</v>
      </c>
      <c r="N3001" s="6">
        <f>tbl_Sales[[#This Row],[Sales]]-tbl_Sales[[#This Row],[Total_Cost]]</f>
        <v>251.64000000000004</v>
      </c>
    </row>
    <row r="3002" spans="1:14">
      <c r="A3002" t="s">
        <v>3006</v>
      </c>
      <c r="B3002" s="4">
        <v>45206</v>
      </c>
      <c r="C3002" t="s">
        <v>7092</v>
      </c>
      <c r="D3002" t="str">
        <f>VLOOKUP(Sales_Data!$C3002,tbl_Customers[],2,FALSE)</f>
        <v>Customer_940</v>
      </c>
      <c r="E3002" t="str">
        <f>VLOOKUP(tbl_Sales[[#This Row],[Customer_ID]],tbl_Customers[],5,0)</f>
        <v>South</v>
      </c>
      <c r="F3002" t="s">
        <v>8500</v>
      </c>
      <c r="G3002" t="str">
        <f>VLOOKUP(Sales_Data!$F3002,tbl_Products[],2,FALSE)</f>
        <v>Product_68</v>
      </c>
      <c r="H3002" t="str">
        <f>VLOOKUP(tbl_Sales[[#This Row],[Product_ID]],tbl_Products[],3,0)</f>
        <v>Home Goods</v>
      </c>
      <c r="I3002">
        <v>2</v>
      </c>
      <c r="J3002" s="10">
        <f>VLOOKUP(tbl_Sales[[#This Row],[Product_ID]],tbl_Products[],4,0)</f>
        <v>17.45</v>
      </c>
      <c r="K3002" s="6">
        <v>48.18</v>
      </c>
      <c r="L3002" s="6">
        <f>tbl_Sales[[#This Row],[Price_per_Unit]]*tbl_Sales[[#This Row],[Quantity]]</f>
        <v>96.36</v>
      </c>
      <c r="M3002" s="6">
        <f>tbl_Sales[[#This Row],[Cost_per_Unit]]*tbl_Sales[[#This Row],[Quantity]]</f>
        <v>34.9</v>
      </c>
      <c r="N3002" s="6">
        <f>tbl_Sales[[#This Row],[Sales]]-tbl_Sales[[#This Row],[Total_Cost]]</f>
        <v>61.46</v>
      </c>
    </row>
    <row r="3003" spans="1:14">
      <c r="A3003" t="s">
        <v>3007</v>
      </c>
      <c r="B3003" s="4">
        <v>45177</v>
      </c>
      <c r="C3003" t="s">
        <v>7305</v>
      </c>
      <c r="D3003" t="str">
        <f>VLOOKUP(Sales_Data!$C3003,tbl_Customers[],2,FALSE)</f>
        <v>Customer_1058</v>
      </c>
      <c r="E3003" t="str">
        <f>VLOOKUP(tbl_Sales[[#This Row],[Customer_ID]],tbl_Customers[],5,0)</f>
        <v>South</v>
      </c>
      <c r="F3003" t="s">
        <v>8519</v>
      </c>
      <c r="G3003" t="str">
        <f>VLOOKUP(Sales_Data!$F3003,tbl_Products[],2,FALSE)</f>
        <v>Product_53</v>
      </c>
      <c r="H3003" t="str">
        <f>VLOOKUP(tbl_Sales[[#This Row],[Product_ID]],tbl_Products[],3,0)</f>
        <v>Electronics</v>
      </c>
      <c r="I3003">
        <v>8</v>
      </c>
      <c r="J3003" s="10">
        <f>VLOOKUP(tbl_Sales[[#This Row],[Product_ID]],tbl_Products[],4,0)</f>
        <v>21.34</v>
      </c>
      <c r="K3003" s="6">
        <v>98.11</v>
      </c>
      <c r="L3003" s="6">
        <f>tbl_Sales[[#This Row],[Price_per_Unit]]*tbl_Sales[[#This Row],[Quantity]]</f>
        <v>784.88</v>
      </c>
      <c r="M3003" s="6">
        <f>tbl_Sales[[#This Row],[Cost_per_Unit]]*tbl_Sales[[#This Row],[Quantity]]</f>
        <v>170.72</v>
      </c>
      <c r="N3003" s="6">
        <f>tbl_Sales[[#This Row],[Sales]]-tbl_Sales[[#This Row],[Total_Cost]]</f>
        <v>614.16</v>
      </c>
    </row>
    <row r="3004" spans="1:14">
      <c r="A3004" t="s">
        <v>3008</v>
      </c>
      <c r="B3004" s="4">
        <v>45021</v>
      </c>
      <c r="C3004" t="s">
        <v>7940</v>
      </c>
      <c r="D3004" t="str">
        <f>VLOOKUP(Sales_Data!$C3004,tbl_Customers[],2,FALSE)</f>
        <v>Customer_1398</v>
      </c>
      <c r="E3004" t="str">
        <f>VLOOKUP(tbl_Sales[[#This Row],[Customer_ID]],tbl_Customers[],5,0)</f>
        <v>West</v>
      </c>
      <c r="F3004" t="s">
        <v>8544</v>
      </c>
      <c r="G3004" t="str">
        <f>VLOOKUP(Sales_Data!$F3004,tbl_Products[],2,FALSE)</f>
        <v>Product_21</v>
      </c>
      <c r="H3004" t="str">
        <f>VLOOKUP(tbl_Sales[[#This Row],[Product_ID]],tbl_Products[],3,0)</f>
        <v>Toys</v>
      </c>
      <c r="I3004">
        <v>5</v>
      </c>
      <c r="J3004" s="10">
        <f>VLOOKUP(tbl_Sales[[#This Row],[Product_ID]],tbl_Products[],4,0)</f>
        <v>3.13</v>
      </c>
      <c r="K3004" s="6">
        <v>68.900000000000006</v>
      </c>
      <c r="L3004" s="6">
        <f>tbl_Sales[[#This Row],[Price_per_Unit]]*tbl_Sales[[#This Row],[Quantity]]</f>
        <v>344.5</v>
      </c>
      <c r="M3004" s="6">
        <f>tbl_Sales[[#This Row],[Cost_per_Unit]]*tbl_Sales[[#This Row],[Quantity]]</f>
        <v>15.649999999999999</v>
      </c>
      <c r="N3004" s="6">
        <f>tbl_Sales[[#This Row],[Sales]]-tbl_Sales[[#This Row],[Total_Cost]]</f>
        <v>328.85</v>
      </c>
    </row>
    <row r="3005" spans="1:14">
      <c r="A3005" t="s">
        <v>3009</v>
      </c>
      <c r="B3005" s="4">
        <v>45204</v>
      </c>
      <c r="C3005" t="s">
        <v>8029</v>
      </c>
      <c r="D3005" t="str">
        <f>VLOOKUP(Sales_Data!$C3005,tbl_Customers[],2,FALSE)</f>
        <v>Customer_741</v>
      </c>
      <c r="E3005" t="str">
        <f>VLOOKUP(tbl_Sales[[#This Row],[Customer_ID]],tbl_Customers[],5,0)</f>
        <v>South</v>
      </c>
      <c r="F3005" t="s">
        <v>8528</v>
      </c>
      <c r="G3005" t="str">
        <f>VLOOKUP(Sales_Data!$F3005,tbl_Products[],2,FALSE)</f>
        <v>Product_25</v>
      </c>
      <c r="H3005" t="str">
        <f>VLOOKUP(tbl_Sales[[#This Row],[Product_ID]],tbl_Products[],3,0)</f>
        <v>Electronics</v>
      </c>
      <c r="I3005">
        <v>6</v>
      </c>
      <c r="J3005" s="10">
        <f>VLOOKUP(tbl_Sales[[#This Row],[Product_ID]],tbl_Products[],4,0)</f>
        <v>48.19</v>
      </c>
      <c r="K3005" s="6">
        <v>76.34</v>
      </c>
      <c r="L3005" s="6">
        <f>tbl_Sales[[#This Row],[Price_per_Unit]]*tbl_Sales[[#This Row],[Quantity]]</f>
        <v>458.04</v>
      </c>
      <c r="M3005" s="6">
        <f>tbl_Sales[[#This Row],[Cost_per_Unit]]*tbl_Sales[[#This Row],[Quantity]]</f>
        <v>289.14</v>
      </c>
      <c r="N3005" s="6">
        <f>tbl_Sales[[#This Row],[Sales]]-tbl_Sales[[#This Row],[Total_Cost]]</f>
        <v>168.90000000000003</v>
      </c>
    </row>
    <row r="3006" spans="1:14">
      <c r="A3006" t="s">
        <v>3010</v>
      </c>
      <c r="B3006" s="4">
        <v>45255</v>
      </c>
      <c r="C3006" t="s">
        <v>8114</v>
      </c>
      <c r="D3006" t="str">
        <f>VLOOKUP(Sales_Data!$C3006,tbl_Customers[],2,FALSE)</f>
        <v>Customer_61</v>
      </c>
      <c r="E3006" t="str">
        <f>VLOOKUP(tbl_Sales[[#This Row],[Customer_ID]],tbl_Customers[],5,0)</f>
        <v>West</v>
      </c>
      <c r="F3006" t="s">
        <v>8523</v>
      </c>
      <c r="G3006" t="str">
        <f>VLOOKUP(Sales_Data!$F3006,tbl_Products[],2,FALSE)</f>
        <v>Product_32</v>
      </c>
      <c r="H3006" t="str">
        <f>VLOOKUP(tbl_Sales[[#This Row],[Product_ID]],tbl_Products[],3,0)</f>
        <v>Home Goods</v>
      </c>
      <c r="I3006">
        <v>9</v>
      </c>
      <c r="J3006" s="10">
        <f>VLOOKUP(tbl_Sales[[#This Row],[Product_ID]],tbl_Products[],4,0)</f>
        <v>24.03</v>
      </c>
      <c r="K3006" s="6">
        <v>22.72</v>
      </c>
      <c r="L3006" s="6">
        <f>tbl_Sales[[#This Row],[Price_per_Unit]]*tbl_Sales[[#This Row],[Quantity]]</f>
        <v>204.48</v>
      </c>
      <c r="M3006" s="6">
        <f>tbl_Sales[[#This Row],[Cost_per_Unit]]*tbl_Sales[[#This Row],[Quantity]]</f>
        <v>216.27</v>
      </c>
      <c r="N3006" s="6">
        <f>tbl_Sales[[#This Row],[Sales]]-tbl_Sales[[#This Row],[Total_Cost]]</f>
        <v>-11.79000000000002</v>
      </c>
    </row>
    <row r="3007" spans="1:14">
      <c r="A3007" t="s">
        <v>3011</v>
      </c>
      <c r="B3007" s="4">
        <v>44957</v>
      </c>
      <c r="C3007" t="s">
        <v>8003</v>
      </c>
      <c r="D3007" t="str">
        <f>VLOOKUP(Sales_Data!$C3007,tbl_Customers[],2,FALSE)</f>
        <v>Customer_907</v>
      </c>
      <c r="E3007" t="str">
        <f>VLOOKUP(tbl_Sales[[#This Row],[Customer_ID]],tbl_Customers[],5,0)</f>
        <v>South</v>
      </c>
      <c r="F3007" t="s">
        <v>8532</v>
      </c>
      <c r="G3007" t="str">
        <f>VLOOKUP(Sales_Data!$F3007,tbl_Products[],2,FALSE)</f>
        <v>Product_23</v>
      </c>
      <c r="H3007" t="str">
        <f>VLOOKUP(tbl_Sales[[#This Row],[Product_ID]],tbl_Products[],3,0)</f>
        <v>Apparel</v>
      </c>
      <c r="I3007">
        <v>9</v>
      </c>
      <c r="J3007" s="10">
        <f>VLOOKUP(tbl_Sales[[#This Row],[Product_ID]],tbl_Products[],4,0)</f>
        <v>2.85</v>
      </c>
      <c r="K3007" s="6">
        <v>54.73</v>
      </c>
      <c r="L3007" s="6">
        <f>tbl_Sales[[#This Row],[Price_per_Unit]]*tbl_Sales[[#This Row],[Quantity]]</f>
        <v>492.57</v>
      </c>
      <c r="M3007" s="6">
        <f>tbl_Sales[[#This Row],[Cost_per_Unit]]*tbl_Sales[[#This Row],[Quantity]]</f>
        <v>25.650000000000002</v>
      </c>
      <c r="N3007" s="6">
        <f>tbl_Sales[[#This Row],[Sales]]-tbl_Sales[[#This Row],[Total_Cost]]</f>
        <v>466.92</v>
      </c>
    </row>
    <row r="3008" spans="1:14">
      <c r="A3008" t="s">
        <v>3012</v>
      </c>
      <c r="B3008" s="4">
        <v>45195</v>
      </c>
      <c r="C3008" t="s">
        <v>8072</v>
      </c>
      <c r="D3008" t="str">
        <f>VLOOKUP(Sales_Data!$C3008,tbl_Customers[],2,FALSE)</f>
        <v>Customer_299</v>
      </c>
      <c r="E3008" t="str">
        <f>VLOOKUP(tbl_Sales[[#This Row],[Customer_ID]],tbl_Customers[],5,0)</f>
        <v>North</v>
      </c>
      <c r="F3008" t="s">
        <v>8558</v>
      </c>
      <c r="G3008" t="str">
        <f>VLOOKUP(Sales_Data!$F3008,tbl_Products[],2,FALSE)</f>
        <v>Product_24</v>
      </c>
      <c r="H3008" t="str">
        <f>VLOOKUP(tbl_Sales[[#This Row],[Product_ID]],tbl_Products[],3,0)</f>
        <v>Apparel</v>
      </c>
      <c r="I3008">
        <v>6</v>
      </c>
      <c r="J3008" s="10">
        <f>VLOOKUP(tbl_Sales[[#This Row],[Product_ID]],tbl_Products[],4,0)</f>
        <v>47.62</v>
      </c>
      <c r="K3008" s="6">
        <v>93.91</v>
      </c>
      <c r="L3008" s="6">
        <f>tbl_Sales[[#This Row],[Price_per_Unit]]*tbl_Sales[[#This Row],[Quantity]]</f>
        <v>563.46</v>
      </c>
      <c r="M3008" s="6">
        <f>tbl_Sales[[#This Row],[Cost_per_Unit]]*tbl_Sales[[#This Row],[Quantity]]</f>
        <v>285.71999999999997</v>
      </c>
      <c r="N3008" s="6">
        <f>tbl_Sales[[#This Row],[Sales]]-tbl_Sales[[#This Row],[Total_Cost]]</f>
        <v>277.74000000000007</v>
      </c>
    </row>
    <row r="3009" spans="1:14">
      <c r="A3009" t="s">
        <v>3013</v>
      </c>
      <c r="B3009" s="4">
        <v>44944</v>
      </c>
      <c r="C3009" t="s">
        <v>8315</v>
      </c>
      <c r="D3009" t="str">
        <f>VLOOKUP(Sales_Data!$C3009,tbl_Customers[],2,FALSE)</f>
        <v>Customer_21</v>
      </c>
      <c r="E3009" t="str">
        <f>VLOOKUP(tbl_Sales[[#This Row],[Customer_ID]],tbl_Customers[],5,0)</f>
        <v>West</v>
      </c>
      <c r="F3009" t="s">
        <v>8522</v>
      </c>
      <c r="G3009" t="str">
        <f>VLOOKUP(Sales_Data!$F3009,tbl_Products[],2,FALSE)</f>
        <v>Product_4</v>
      </c>
      <c r="H3009" t="str">
        <f>VLOOKUP(tbl_Sales[[#This Row],[Product_ID]],tbl_Products[],3,0)</f>
        <v>Toys</v>
      </c>
      <c r="I3009">
        <v>6</v>
      </c>
      <c r="J3009" s="10">
        <f>VLOOKUP(tbl_Sales[[#This Row],[Product_ID]],tbl_Products[],4,0)</f>
        <v>14.75</v>
      </c>
      <c r="K3009" s="6">
        <v>67.75</v>
      </c>
      <c r="L3009" s="6">
        <f>tbl_Sales[[#This Row],[Price_per_Unit]]*tbl_Sales[[#This Row],[Quantity]]</f>
        <v>406.5</v>
      </c>
      <c r="M3009" s="6">
        <f>tbl_Sales[[#This Row],[Cost_per_Unit]]*tbl_Sales[[#This Row],[Quantity]]</f>
        <v>88.5</v>
      </c>
      <c r="N3009" s="6">
        <f>tbl_Sales[[#This Row],[Sales]]-tbl_Sales[[#This Row],[Total_Cost]]</f>
        <v>318</v>
      </c>
    </row>
    <row r="3010" spans="1:14">
      <c r="A3010" t="s">
        <v>3014</v>
      </c>
      <c r="B3010" s="4">
        <v>44965</v>
      </c>
      <c r="C3010" t="s">
        <v>8157</v>
      </c>
      <c r="D3010" t="str">
        <f>VLOOKUP(Sales_Data!$C3010,tbl_Customers[],2,FALSE)</f>
        <v>Customer_1470</v>
      </c>
      <c r="E3010" t="str">
        <f>VLOOKUP(tbl_Sales[[#This Row],[Customer_ID]],tbl_Customers[],5,0)</f>
        <v>East</v>
      </c>
      <c r="F3010" t="s">
        <v>8521</v>
      </c>
      <c r="G3010" t="str">
        <f>VLOOKUP(Sales_Data!$F3010,tbl_Products[],2,FALSE)</f>
        <v>Product_64</v>
      </c>
      <c r="H3010" t="str">
        <f>VLOOKUP(tbl_Sales[[#This Row],[Product_ID]],tbl_Products[],3,0)</f>
        <v>Home Goods</v>
      </c>
      <c r="I3010">
        <v>4</v>
      </c>
      <c r="J3010" s="10">
        <f>VLOOKUP(tbl_Sales[[#This Row],[Product_ID]],tbl_Products[],4,0)</f>
        <v>16.21</v>
      </c>
      <c r="K3010" s="6">
        <v>57.12</v>
      </c>
      <c r="L3010" s="6">
        <f>tbl_Sales[[#This Row],[Price_per_Unit]]*tbl_Sales[[#This Row],[Quantity]]</f>
        <v>228.48</v>
      </c>
      <c r="M3010" s="6">
        <f>tbl_Sales[[#This Row],[Cost_per_Unit]]*tbl_Sales[[#This Row],[Quantity]]</f>
        <v>64.84</v>
      </c>
      <c r="N3010" s="6">
        <f>tbl_Sales[[#This Row],[Sales]]-tbl_Sales[[#This Row],[Total_Cost]]</f>
        <v>163.63999999999999</v>
      </c>
    </row>
    <row r="3011" spans="1:14">
      <c r="A3011" t="s">
        <v>3015</v>
      </c>
      <c r="B3011" s="4">
        <v>45269</v>
      </c>
      <c r="C3011" t="s">
        <v>8316</v>
      </c>
      <c r="D3011" t="str">
        <f>VLOOKUP(Sales_Data!$C3011,tbl_Customers[],2,FALSE)</f>
        <v>Customer_1060</v>
      </c>
      <c r="E3011" t="str">
        <f>VLOOKUP(tbl_Sales[[#This Row],[Customer_ID]],tbl_Customers[],5,0)</f>
        <v>West</v>
      </c>
      <c r="F3011" t="s">
        <v>8539</v>
      </c>
      <c r="G3011" t="str">
        <f>VLOOKUP(Sales_Data!$F3011,tbl_Products[],2,FALSE)</f>
        <v>Product_16</v>
      </c>
      <c r="H3011" t="str">
        <f>VLOOKUP(tbl_Sales[[#This Row],[Product_ID]],tbl_Products[],3,0)</f>
        <v>Home Goods</v>
      </c>
      <c r="I3011">
        <v>5</v>
      </c>
      <c r="J3011" s="10">
        <f>VLOOKUP(tbl_Sales[[#This Row],[Product_ID]],tbl_Products[],4,0)</f>
        <v>15.25</v>
      </c>
      <c r="K3011" s="6">
        <v>70.319999999999993</v>
      </c>
      <c r="L3011" s="6">
        <f>tbl_Sales[[#This Row],[Price_per_Unit]]*tbl_Sales[[#This Row],[Quantity]]</f>
        <v>351.59999999999997</v>
      </c>
      <c r="M3011" s="6">
        <f>tbl_Sales[[#This Row],[Cost_per_Unit]]*tbl_Sales[[#This Row],[Quantity]]</f>
        <v>76.25</v>
      </c>
      <c r="N3011" s="6">
        <f>tbl_Sales[[#This Row],[Sales]]-tbl_Sales[[#This Row],[Total_Cost]]</f>
        <v>275.34999999999997</v>
      </c>
    </row>
    <row r="3012" spans="1:14">
      <c r="A3012" t="s">
        <v>3016</v>
      </c>
      <c r="B3012" s="4">
        <v>44951</v>
      </c>
      <c r="C3012" t="s">
        <v>7453</v>
      </c>
      <c r="D3012" t="str">
        <f>VLOOKUP(Sales_Data!$C3012,tbl_Customers[],2,FALSE)</f>
        <v>Customer_143</v>
      </c>
      <c r="E3012" t="str">
        <f>VLOOKUP(tbl_Sales[[#This Row],[Customer_ID]],tbl_Customers[],5,0)</f>
        <v>West</v>
      </c>
      <c r="F3012" t="s">
        <v>8506</v>
      </c>
      <c r="G3012" t="str">
        <f>VLOOKUP(Sales_Data!$F3012,tbl_Products[],2,FALSE)</f>
        <v>Product_43</v>
      </c>
      <c r="H3012" t="str">
        <f>VLOOKUP(tbl_Sales[[#This Row],[Product_ID]],tbl_Products[],3,0)</f>
        <v>Health</v>
      </c>
      <c r="I3012">
        <v>1</v>
      </c>
      <c r="J3012" s="10">
        <f>VLOOKUP(tbl_Sales[[#This Row],[Product_ID]],tbl_Products[],4,0)</f>
        <v>4.59</v>
      </c>
      <c r="K3012" s="6">
        <v>72.61</v>
      </c>
      <c r="L3012" s="6">
        <f>tbl_Sales[[#This Row],[Price_per_Unit]]*tbl_Sales[[#This Row],[Quantity]]</f>
        <v>72.61</v>
      </c>
      <c r="M3012" s="6">
        <f>tbl_Sales[[#This Row],[Cost_per_Unit]]*tbl_Sales[[#This Row],[Quantity]]</f>
        <v>4.59</v>
      </c>
      <c r="N3012" s="6">
        <f>tbl_Sales[[#This Row],[Sales]]-tbl_Sales[[#This Row],[Total_Cost]]</f>
        <v>68.02</v>
      </c>
    </row>
    <row r="3013" spans="1:14">
      <c r="A3013" t="s">
        <v>3017</v>
      </c>
      <c r="B3013" s="4">
        <v>44930</v>
      </c>
      <c r="C3013" t="s">
        <v>7520</v>
      </c>
      <c r="D3013" t="str">
        <f>VLOOKUP(Sales_Data!$C3013,tbl_Customers[],2,FALSE)</f>
        <v>Customer_174</v>
      </c>
      <c r="E3013" t="str">
        <f>VLOOKUP(tbl_Sales[[#This Row],[Customer_ID]],tbl_Customers[],5,0)</f>
        <v>South</v>
      </c>
      <c r="F3013" t="s">
        <v>8527</v>
      </c>
      <c r="G3013" t="str">
        <f>VLOOKUP(Sales_Data!$F3013,tbl_Products[],2,FALSE)</f>
        <v>Product_12</v>
      </c>
      <c r="H3013" t="str">
        <f>VLOOKUP(tbl_Sales[[#This Row],[Product_ID]],tbl_Products[],3,0)</f>
        <v>Toys</v>
      </c>
      <c r="I3013">
        <v>9</v>
      </c>
      <c r="J3013" s="10">
        <f>VLOOKUP(tbl_Sales[[#This Row],[Product_ID]],tbl_Products[],4,0)</f>
        <v>8.02</v>
      </c>
      <c r="K3013" s="6">
        <v>91.62</v>
      </c>
      <c r="L3013" s="6">
        <f>tbl_Sales[[#This Row],[Price_per_Unit]]*tbl_Sales[[#This Row],[Quantity]]</f>
        <v>824.58</v>
      </c>
      <c r="M3013" s="6">
        <f>tbl_Sales[[#This Row],[Cost_per_Unit]]*tbl_Sales[[#This Row],[Quantity]]</f>
        <v>72.179999999999993</v>
      </c>
      <c r="N3013" s="6">
        <f>tbl_Sales[[#This Row],[Sales]]-tbl_Sales[[#This Row],[Total_Cost]]</f>
        <v>752.40000000000009</v>
      </c>
    </row>
    <row r="3014" spans="1:14">
      <c r="A3014" t="s">
        <v>3018</v>
      </c>
      <c r="B3014" s="4">
        <v>45138</v>
      </c>
      <c r="C3014" t="s">
        <v>7235</v>
      </c>
      <c r="D3014" t="str">
        <f>VLOOKUP(Sales_Data!$C3014,tbl_Customers[],2,FALSE)</f>
        <v>Customer_693</v>
      </c>
      <c r="E3014" t="str">
        <f>VLOOKUP(tbl_Sales[[#This Row],[Customer_ID]],tbl_Customers[],5,0)</f>
        <v>South</v>
      </c>
      <c r="F3014" t="s">
        <v>8504</v>
      </c>
      <c r="G3014" t="str">
        <f>VLOOKUP(Sales_Data!$F3014,tbl_Products[],2,FALSE)</f>
        <v>Product_13</v>
      </c>
      <c r="H3014" t="str">
        <f>VLOOKUP(tbl_Sales[[#This Row],[Product_ID]],tbl_Products[],3,0)</f>
        <v>Toys</v>
      </c>
      <c r="I3014">
        <v>1</v>
      </c>
      <c r="J3014" s="10">
        <f>VLOOKUP(tbl_Sales[[#This Row],[Product_ID]],tbl_Products[],4,0)</f>
        <v>45.97</v>
      </c>
      <c r="K3014" s="6">
        <v>77.069999999999993</v>
      </c>
      <c r="L3014" s="6">
        <f>tbl_Sales[[#This Row],[Price_per_Unit]]*tbl_Sales[[#This Row],[Quantity]]</f>
        <v>77.069999999999993</v>
      </c>
      <c r="M3014" s="6">
        <f>tbl_Sales[[#This Row],[Cost_per_Unit]]*tbl_Sales[[#This Row],[Quantity]]</f>
        <v>45.97</v>
      </c>
      <c r="N3014" s="6">
        <f>tbl_Sales[[#This Row],[Sales]]-tbl_Sales[[#This Row],[Total_Cost]]</f>
        <v>31.099999999999994</v>
      </c>
    </row>
    <row r="3015" spans="1:14">
      <c r="A3015" t="s">
        <v>3019</v>
      </c>
      <c r="B3015" s="4">
        <v>44997</v>
      </c>
      <c r="C3015" t="s">
        <v>7278</v>
      </c>
      <c r="D3015" t="str">
        <f>VLOOKUP(Sales_Data!$C3015,tbl_Customers[],2,FALSE)</f>
        <v>Customer_645</v>
      </c>
      <c r="E3015" t="str">
        <f>VLOOKUP(tbl_Sales[[#This Row],[Customer_ID]],tbl_Customers[],5,0)</f>
        <v>West</v>
      </c>
      <c r="F3015" t="s">
        <v>8555</v>
      </c>
      <c r="G3015" t="str">
        <f>VLOOKUP(Sales_Data!$F3015,tbl_Products[],2,FALSE)</f>
        <v>Product_52</v>
      </c>
      <c r="H3015" t="str">
        <f>VLOOKUP(tbl_Sales[[#This Row],[Product_ID]],tbl_Products[],3,0)</f>
        <v>Toys</v>
      </c>
      <c r="I3015">
        <v>1</v>
      </c>
      <c r="J3015" s="10">
        <f>VLOOKUP(tbl_Sales[[#This Row],[Product_ID]],tbl_Products[],4,0)</f>
        <v>46.58</v>
      </c>
      <c r="K3015" s="6">
        <v>70.709999999999994</v>
      </c>
      <c r="L3015" s="6">
        <f>tbl_Sales[[#This Row],[Price_per_Unit]]*tbl_Sales[[#This Row],[Quantity]]</f>
        <v>70.709999999999994</v>
      </c>
      <c r="M3015" s="6">
        <f>tbl_Sales[[#This Row],[Cost_per_Unit]]*tbl_Sales[[#This Row],[Quantity]]</f>
        <v>46.58</v>
      </c>
      <c r="N3015" s="6">
        <f>tbl_Sales[[#This Row],[Sales]]-tbl_Sales[[#This Row],[Total_Cost]]</f>
        <v>24.129999999999995</v>
      </c>
    </row>
    <row r="3016" spans="1:14">
      <c r="A3016" t="s">
        <v>3020</v>
      </c>
      <c r="B3016" s="4">
        <v>45249</v>
      </c>
      <c r="C3016" t="s">
        <v>7984</v>
      </c>
      <c r="D3016" t="str">
        <f>VLOOKUP(Sales_Data!$C3016,tbl_Customers[],2,FALSE)</f>
        <v>Customer_823</v>
      </c>
      <c r="E3016" t="str">
        <f>VLOOKUP(tbl_Sales[[#This Row],[Customer_ID]],tbl_Customers[],5,0)</f>
        <v>West</v>
      </c>
      <c r="F3016" t="s">
        <v>8524</v>
      </c>
      <c r="G3016" t="str">
        <f>VLOOKUP(Sales_Data!$F3016,tbl_Products[],2,FALSE)</f>
        <v>Product_74</v>
      </c>
      <c r="H3016" t="str">
        <f>VLOOKUP(tbl_Sales[[#This Row],[Product_ID]],tbl_Products[],3,0)</f>
        <v>Home Goods</v>
      </c>
      <c r="I3016">
        <v>4</v>
      </c>
      <c r="J3016" s="10">
        <f>VLOOKUP(tbl_Sales[[#This Row],[Product_ID]],tbl_Products[],4,0)</f>
        <v>13.9</v>
      </c>
      <c r="K3016" s="6">
        <v>65</v>
      </c>
      <c r="L3016" s="6">
        <f>tbl_Sales[[#This Row],[Price_per_Unit]]*tbl_Sales[[#This Row],[Quantity]]</f>
        <v>260</v>
      </c>
      <c r="M3016" s="6">
        <f>tbl_Sales[[#This Row],[Cost_per_Unit]]*tbl_Sales[[#This Row],[Quantity]]</f>
        <v>55.6</v>
      </c>
      <c r="N3016" s="6">
        <f>tbl_Sales[[#This Row],[Sales]]-tbl_Sales[[#This Row],[Total_Cost]]</f>
        <v>204.4</v>
      </c>
    </row>
    <row r="3017" spans="1:14">
      <c r="A3017" t="s">
        <v>3021</v>
      </c>
      <c r="B3017" s="4">
        <v>45045</v>
      </c>
      <c r="C3017" t="s">
        <v>8126</v>
      </c>
      <c r="D3017" t="str">
        <f>VLOOKUP(Sales_Data!$C3017,tbl_Customers[],2,FALSE)</f>
        <v>Customer_337</v>
      </c>
      <c r="E3017" t="str">
        <f>VLOOKUP(tbl_Sales[[#This Row],[Customer_ID]],tbl_Customers[],5,0)</f>
        <v>West</v>
      </c>
      <c r="F3017" t="s">
        <v>8553</v>
      </c>
      <c r="G3017" t="str">
        <f>VLOOKUP(Sales_Data!$F3017,tbl_Products[],2,FALSE)</f>
        <v>Product_50</v>
      </c>
      <c r="H3017" t="str">
        <f>VLOOKUP(tbl_Sales[[#This Row],[Product_ID]],tbl_Products[],3,0)</f>
        <v>Apparel</v>
      </c>
      <c r="I3017">
        <v>4</v>
      </c>
      <c r="J3017" s="10">
        <f>VLOOKUP(tbl_Sales[[#This Row],[Product_ID]],tbl_Products[],4,0)</f>
        <v>42.74</v>
      </c>
      <c r="K3017" s="6">
        <v>39.61</v>
      </c>
      <c r="L3017" s="6">
        <f>tbl_Sales[[#This Row],[Price_per_Unit]]*tbl_Sales[[#This Row],[Quantity]]</f>
        <v>158.44</v>
      </c>
      <c r="M3017" s="6">
        <f>tbl_Sales[[#This Row],[Cost_per_Unit]]*tbl_Sales[[#This Row],[Quantity]]</f>
        <v>170.96</v>
      </c>
      <c r="N3017" s="6">
        <f>tbl_Sales[[#This Row],[Sales]]-tbl_Sales[[#This Row],[Total_Cost]]</f>
        <v>-12.52000000000001</v>
      </c>
    </row>
    <row r="3018" spans="1:14">
      <c r="A3018" t="s">
        <v>3022</v>
      </c>
      <c r="B3018" s="4">
        <v>44961</v>
      </c>
      <c r="C3018" t="s">
        <v>8170</v>
      </c>
      <c r="D3018" t="str">
        <f>VLOOKUP(Sales_Data!$C3018,tbl_Customers[],2,FALSE)</f>
        <v>Customer_889</v>
      </c>
      <c r="E3018" t="str">
        <f>VLOOKUP(tbl_Sales[[#This Row],[Customer_ID]],tbl_Customers[],5,0)</f>
        <v>North</v>
      </c>
      <c r="F3018" t="s">
        <v>8519</v>
      </c>
      <c r="G3018" t="str">
        <f>VLOOKUP(Sales_Data!$F3018,tbl_Products[],2,FALSE)</f>
        <v>Product_53</v>
      </c>
      <c r="H3018" t="str">
        <f>VLOOKUP(tbl_Sales[[#This Row],[Product_ID]],tbl_Products[],3,0)</f>
        <v>Electronics</v>
      </c>
      <c r="I3018">
        <v>5</v>
      </c>
      <c r="J3018" s="10">
        <f>VLOOKUP(tbl_Sales[[#This Row],[Product_ID]],tbl_Products[],4,0)</f>
        <v>21.34</v>
      </c>
      <c r="K3018" s="6">
        <v>28.4</v>
      </c>
      <c r="L3018" s="6">
        <f>tbl_Sales[[#This Row],[Price_per_Unit]]*tbl_Sales[[#This Row],[Quantity]]</f>
        <v>142</v>
      </c>
      <c r="M3018" s="6">
        <f>tbl_Sales[[#This Row],[Cost_per_Unit]]*tbl_Sales[[#This Row],[Quantity]]</f>
        <v>106.7</v>
      </c>
      <c r="N3018" s="6">
        <f>tbl_Sales[[#This Row],[Sales]]-tbl_Sales[[#This Row],[Total_Cost]]</f>
        <v>35.299999999999997</v>
      </c>
    </row>
    <row r="3019" spans="1:14">
      <c r="A3019" t="s">
        <v>3023</v>
      </c>
      <c r="B3019" s="4">
        <v>45289</v>
      </c>
      <c r="C3019" t="s">
        <v>7460</v>
      </c>
      <c r="D3019" t="str">
        <f>VLOOKUP(Sales_Data!$C3019,tbl_Customers[],2,FALSE)</f>
        <v>Customer_126</v>
      </c>
      <c r="E3019" t="str">
        <f>VLOOKUP(tbl_Sales[[#This Row],[Customer_ID]],tbl_Customers[],5,0)</f>
        <v>North</v>
      </c>
      <c r="F3019" t="s">
        <v>8529</v>
      </c>
      <c r="G3019" t="str">
        <f>VLOOKUP(Sales_Data!$F3019,tbl_Products[],2,FALSE)</f>
        <v>Product_49</v>
      </c>
      <c r="H3019" t="str">
        <f>VLOOKUP(tbl_Sales[[#This Row],[Product_ID]],tbl_Products[],3,0)</f>
        <v>Toys</v>
      </c>
      <c r="I3019">
        <v>9</v>
      </c>
      <c r="J3019" s="10">
        <f>VLOOKUP(tbl_Sales[[#This Row],[Product_ID]],tbl_Products[],4,0)</f>
        <v>44.18</v>
      </c>
      <c r="K3019" s="6">
        <v>32.82</v>
      </c>
      <c r="L3019" s="6">
        <f>tbl_Sales[[#This Row],[Price_per_Unit]]*tbl_Sales[[#This Row],[Quantity]]</f>
        <v>295.38</v>
      </c>
      <c r="M3019" s="6">
        <f>tbl_Sales[[#This Row],[Cost_per_Unit]]*tbl_Sales[[#This Row],[Quantity]]</f>
        <v>397.62</v>
      </c>
      <c r="N3019" s="6">
        <f>tbl_Sales[[#This Row],[Sales]]-tbl_Sales[[#This Row],[Total_Cost]]</f>
        <v>-102.24000000000001</v>
      </c>
    </row>
    <row r="3020" spans="1:14">
      <c r="A3020" t="s">
        <v>3024</v>
      </c>
      <c r="B3020" s="4">
        <v>45004</v>
      </c>
      <c r="C3020" t="s">
        <v>7030</v>
      </c>
      <c r="D3020" t="str">
        <f>VLOOKUP(Sales_Data!$C3020,tbl_Customers[],2,FALSE)</f>
        <v>Customer_806</v>
      </c>
      <c r="E3020" t="str">
        <f>VLOOKUP(tbl_Sales[[#This Row],[Customer_ID]],tbl_Customers[],5,0)</f>
        <v>West</v>
      </c>
      <c r="F3020" t="s">
        <v>8493</v>
      </c>
      <c r="G3020" t="str">
        <f>VLOOKUP(Sales_Data!$F3020,tbl_Products[],2,FALSE)</f>
        <v>Product_61</v>
      </c>
      <c r="H3020" t="str">
        <f>VLOOKUP(tbl_Sales[[#This Row],[Product_ID]],tbl_Products[],3,0)</f>
        <v>Health</v>
      </c>
      <c r="I3020">
        <v>1</v>
      </c>
      <c r="J3020" s="10">
        <f>VLOOKUP(tbl_Sales[[#This Row],[Product_ID]],tbl_Products[],4,0)</f>
        <v>47.78</v>
      </c>
      <c r="K3020" s="6">
        <v>6</v>
      </c>
      <c r="L3020" s="6">
        <f>tbl_Sales[[#This Row],[Price_per_Unit]]*tbl_Sales[[#This Row],[Quantity]]</f>
        <v>6</v>
      </c>
      <c r="M3020" s="6">
        <f>tbl_Sales[[#This Row],[Cost_per_Unit]]*tbl_Sales[[#This Row],[Quantity]]</f>
        <v>47.78</v>
      </c>
      <c r="N3020" s="6">
        <f>tbl_Sales[[#This Row],[Sales]]-tbl_Sales[[#This Row],[Total_Cost]]</f>
        <v>-41.78</v>
      </c>
    </row>
    <row r="3021" spans="1:14">
      <c r="A3021" t="s">
        <v>3025</v>
      </c>
      <c r="B3021" s="4">
        <v>44931</v>
      </c>
      <c r="C3021" t="s">
        <v>7122</v>
      </c>
      <c r="D3021" t="str">
        <f>VLOOKUP(Sales_Data!$C3021,tbl_Customers[],2,FALSE)</f>
        <v>Customer_76</v>
      </c>
      <c r="E3021" t="str">
        <f>VLOOKUP(tbl_Sales[[#This Row],[Customer_ID]],tbl_Customers[],5,0)</f>
        <v>West</v>
      </c>
      <c r="F3021" t="s">
        <v>8549</v>
      </c>
      <c r="G3021" t="str">
        <f>VLOOKUP(Sales_Data!$F3021,tbl_Products[],2,FALSE)</f>
        <v>Product_18</v>
      </c>
      <c r="H3021" t="str">
        <f>VLOOKUP(tbl_Sales[[#This Row],[Product_ID]],tbl_Products[],3,0)</f>
        <v>Health</v>
      </c>
      <c r="I3021">
        <v>3</v>
      </c>
      <c r="J3021" s="10">
        <f>VLOOKUP(tbl_Sales[[#This Row],[Product_ID]],tbl_Products[],4,0)</f>
        <v>41.18</v>
      </c>
      <c r="K3021" s="6">
        <v>59.51</v>
      </c>
      <c r="L3021" s="6">
        <f>tbl_Sales[[#This Row],[Price_per_Unit]]*tbl_Sales[[#This Row],[Quantity]]</f>
        <v>178.53</v>
      </c>
      <c r="M3021" s="6">
        <f>tbl_Sales[[#This Row],[Cost_per_Unit]]*tbl_Sales[[#This Row],[Quantity]]</f>
        <v>123.53999999999999</v>
      </c>
      <c r="N3021" s="6">
        <f>tbl_Sales[[#This Row],[Sales]]-tbl_Sales[[#This Row],[Total_Cost]]</f>
        <v>54.990000000000009</v>
      </c>
    </row>
    <row r="3022" spans="1:14">
      <c r="A3022" t="s">
        <v>3026</v>
      </c>
      <c r="B3022" s="4">
        <v>45038</v>
      </c>
      <c r="C3022" t="s">
        <v>7459</v>
      </c>
      <c r="D3022" t="str">
        <f>VLOOKUP(Sales_Data!$C3022,tbl_Customers[],2,FALSE)</f>
        <v>Customer_1353</v>
      </c>
      <c r="E3022" t="str">
        <f>VLOOKUP(tbl_Sales[[#This Row],[Customer_ID]],tbl_Customers[],5,0)</f>
        <v>West</v>
      </c>
      <c r="F3022" t="s">
        <v>8538</v>
      </c>
      <c r="G3022" t="str">
        <f>VLOOKUP(Sales_Data!$F3022,tbl_Products[],2,FALSE)</f>
        <v>Product_44</v>
      </c>
      <c r="H3022" t="str">
        <f>VLOOKUP(tbl_Sales[[#This Row],[Product_ID]],tbl_Products[],3,0)</f>
        <v>Electronics</v>
      </c>
      <c r="I3022">
        <v>1</v>
      </c>
      <c r="J3022" s="10">
        <f>VLOOKUP(tbl_Sales[[#This Row],[Product_ID]],tbl_Products[],4,0)</f>
        <v>39.729999999999997</v>
      </c>
      <c r="K3022" s="6">
        <v>68.58</v>
      </c>
      <c r="L3022" s="6">
        <f>tbl_Sales[[#This Row],[Price_per_Unit]]*tbl_Sales[[#This Row],[Quantity]]</f>
        <v>68.58</v>
      </c>
      <c r="M3022" s="6">
        <f>tbl_Sales[[#This Row],[Cost_per_Unit]]*tbl_Sales[[#This Row],[Quantity]]</f>
        <v>39.729999999999997</v>
      </c>
      <c r="N3022" s="6">
        <f>tbl_Sales[[#This Row],[Sales]]-tbl_Sales[[#This Row],[Total_Cost]]</f>
        <v>28.85</v>
      </c>
    </row>
    <row r="3023" spans="1:14">
      <c r="A3023" t="s">
        <v>3027</v>
      </c>
      <c r="B3023" s="4">
        <v>45185</v>
      </c>
      <c r="C3023" t="s">
        <v>7987</v>
      </c>
      <c r="D3023" t="str">
        <f>VLOOKUP(Sales_Data!$C3023,tbl_Customers[],2,FALSE)</f>
        <v>Customer_1314</v>
      </c>
      <c r="E3023" t="str">
        <f>VLOOKUP(tbl_Sales[[#This Row],[Customer_ID]],tbl_Customers[],5,0)</f>
        <v>East</v>
      </c>
      <c r="F3023" t="s">
        <v>8558</v>
      </c>
      <c r="G3023" t="str">
        <f>VLOOKUP(Sales_Data!$F3023,tbl_Products[],2,FALSE)</f>
        <v>Product_24</v>
      </c>
      <c r="H3023" t="str">
        <f>VLOOKUP(tbl_Sales[[#This Row],[Product_ID]],tbl_Products[],3,0)</f>
        <v>Apparel</v>
      </c>
      <c r="I3023">
        <v>4</v>
      </c>
      <c r="J3023" s="10">
        <f>VLOOKUP(tbl_Sales[[#This Row],[Product_ID]],tbl_Products[],4,0)</f>
        <v>47.62</v>
      </c>
      <c r="K3023" s="6">
        <v>17.29</v>
      </c>
      <c r="L3023" s="6">
        <f>tbl_Sales[[#This Row],[Price_per_Unit]]*tbl_Sales[[#This Row],[Quantity]]</f>
        <v>69.16</v>
      </c>
      <c r="M3023" s="6">
        <f>tbl_Sales[[#This Row],[Cost_per_Unit]]*tbl_Sales[[#This Row],[Quantity]]</f>
        <v>190.48</v>
      </c>
      <c r="N3023" s="6">
        <f>tbl_Sales[[#This Row],[Sales]]-tbl_Sales[[#This Row],[Total_Cost]]</f>
        <v>-121.32</v>
      </c>
    </row>
    <row r="3024" spans="1:14">
      <c r="A3024" t="s">
        <v>3028</v>
      </c>
      <c r="B3024" s="4">
        <v>45160</v>
      </c>
      <c r="C3024" t="s">
        <v>7606</v>
      </c>
      <c r="D3024" t="str">
        <f>VLOOKUP(Sales_Data!$C3024,tbl_Customers[],2,FALSE)</f>
        <v>Customer_310</v>
      </c>
      <c r="E3024" t="str">
        <f>VLOOKUP(tbl_Sales[[#This Row],[Customer_ID]],tbl_Customers[],5,0)</f>
        <v>West</v>
      </c>
      <c r="F3024" t="s">
        <v>8504</v>
      </c>
      <c r="G3024" t="str">
        <f>VLOOKUP(Sales_Data!$F3024,tbl_Products[],2,FALSE)</f>
        <v>Product_13</v>
      </c>
      <c r="H3024" t="str">
        <f>VLOOKUP(tbl_Sales[[#This Row],[Product_ID]],tbl_Products[],3,0)</f>
        <v>Toys</v>
      </c>
      <c r="I3024">
        <v>4</v>
      </c>
      <c r="J3024" s="10">
        <f>VLOOKUP(tbl_Sales[[#This Row],[Product_ID]],tbl_Products[],4,0)</f>
        <v>45.97</v>
      </c>
      <c r="K3024" s="6">
        <v>34.18</v>
      </c>
      <c r="L3024" s="6">
        <f>tbl_Sales[[#This Row],[Price_per_Unit]]*tbl_Sales[[#This Row],[Quantity]]</f>
        <v>136.72</v>
      </c>
      <c r="M3024" s="6">
        <f>tbl_Sales[[#This Row],[Cost_per_Unit]]*tbl_Sales[[#This Row],[Quantity]]</f>
        <v>183.88</v>
      </c>
      <c r="N3024" s="6">
        <f>tbl_Sales[[#This Row],[Sales]]-tbl_Sales[[#This Row],[Total_Cost]]</f>
        <v>-47.16</v>
      </c>
    </row>
    <row r="3025" spans="1:14">
      <c r="A3025" t="s">
        <v>3029</v>
      </c>
      <c r="B3025" s="4">
        <v>45118</v>
      </c>
      <c r="C3025" t="s">
        <v>7412</v>
      </c>
      <c r="D3025" t="str">
        <f>VLOOKUP(Sales_Data!$C3025,tbl_Customers[],2,FALSE)</f>
        <v>Customer_1177</v>
      </c>
      <c r="E3025" t="str">
        <f>VLOOKUP(tbl_Sales[[#This Row],[Customer_ID]],tbl_Customers[],5,0)</f>
        <v>North</v>
      </c>
      <c r="F3025" t="s">
        <v>8536</v>
      </c>
      <c r="G3025" t="str">
        <f>VLOOKUP(Sales_Data!$F3025,tbl_Products[],2,FALSE)</f>
        <v>Product_40</v>
      </c>
      <c r="H3025" t="str">
        <f>VLOOKUP(tbl_Sales[[#This Row],[Product_ID]],tbl_Products[],3,0)</f>
        <v>Health</v>
      </c>
      <c r="I3025">
        <v>5</v>
      </c>
      <c r="J3025" s="10">
        <f>VLOOKUP(tbl_Sales[[#This Row],[Product_ID]],tbl_Products[],4,0)</f>
        <v>30.96</v>
      </c>
      <c r="K3025" s="6">
        <v>48.93</v>
      </c>
      <c r="L3025" s="6">
        <f>tbl_Sales[[#This Row],[Price_per_Unit]]*tbl_Sales[[#This Row],[Quantity]]</f>
        <v>244.65</v>
      </c>
      <c r="M3025" s="6">
        <f>tbl_Sales[[#This Row],[Cost_per_Unit]]*tbl_Sales[[#This Row],[Quantity]]</f>
        <v>154.80000000000001</v>
      </c>
      <c r="N3025" s="6">
        <f>tbl_Sales[[#This Row],[Sales]]-tbl_Sales[[#This Row],[Total_Cost]]</f>
        <v>89.85</v>
      </c>
    </row>
    <row r="3026" spans="1:14">
      <c r="A3026" t="s">
        <v>3030</v>
      </c>
      <c r="B3026" s="4">
        <v>44957</v>
      </c>
      <c r="C3026" t="s">
        <v>8317</v>
      </c>
      <c r="D3026" t="str">
        <f>VLOOKUP(Sales_Data!$C3026,tbl_Customers[],2,FALSE)</f>
        <v>Customer_119</v>
      </c>
      <c r="E3026" t="str">
        <f>VLOOKUP(tbl_Sales[[#This Row],[Customer_ID]],tbl_Customers[],5,0)</f>
        <v>East</v>
      </c>
      <c r="F3026" t="s">
        <v>8515</v>
      </c>
      <c r="G3026" t="str">
        <f>VLOOKUP(Sales_Data!$F3026,tbl_Products[],2,FALSE)</f>
        <v>Product_46</v>
      </c>
      <c r="H3026" t="str">
        <f>VLOOKUP(tbl_Sales[[#This Row],[Product_ID]],tbl_Products[],3,0)</f>
        <v>Health</v>
      </c>
      <c r="I3026">
        <v>4</v>
      </c>
      <c r="J3026" s="10">
        <f>VLOOKUP(tbl_Sales[[#This Row],[Product_ID]],tbl_Products[],4,0)</f>
        <v>19.34</v>
      </c>
      <c r="K3026" s="6">
        <v>78.569999999999993</v>
      </c>
      <c r="L3026" s="6">
        <f>tbl_Sales[[#This Row],[Price_per_Unit]]*tbl_Sales[[#This Row],[Quantity]]</f>
        <v>314.27999999999997</v>
      </c>
      <c r="M3026" s="6">
        <f>tbl_Sales[[#This Row],[Cost_per_Unit]]*tbl_Sales[[#This Row],[Quantity]]</f>
        <v>77.36</v>
      </c>
      <c r="N3026" s="6">
        <f>tbl_Sales[[#This Row],[Sales]]-tbl_Sales[[#This Row],[Total_Cost]]</f>
        <v>236.91999999999996</v>
      </c>
    </row>
    <row r="3027" spans="1:14">
      <c r="A3027" t="s">
        <v>3031</v>
      </c>
      <c r="B3027" s="4">
        <v>45243</v>
      </c>
      <c r="C3027" t="s">
        <v>8203</v>
      </c>
      <c r="D3027" t="str">
        <f>VLOOKUP(Sales_Data!$C3027,tbl_Customers[],2,FALSE)</f>
        <v>Customer_1294</v>
      </c>
      <c r="E3027" t="str">
        <f>VLOOKUP(tbl_Sales[[#This Row],[Customer_ID]],tbl_Customers[],5,0)</f>
        <v>West</v>
      </c>
      <c r="F3027" t="s">
        <v>8532</v>
      </c>
      <c r="G3027" t="str">
        <f>VLOOKUP(Sales_Data!$F3027,tbl_Products[],2,FALSE)</f>
        <v>Product_23</v>
      </c>
      <c r="H3027" t="str">
        <f>VLOOKUP(tbl_Sales[[#This Row],[Product_ID]],tbl_Products[],3,0)</f>
        <v>Apparel</v>
      </c>
      <c r="I3027">
        <v>1</v>
      </c>
      <c r="J3027" s="10">
        <f>VLOOKUP(tbl_Sales[[#This Row],[Product_ID]],tbl_Products[],4,0)</f>
        <v>2.85</v>
      </c>
      <c r="K3027" s="6">
        <v>38.9</v>
      </c>
      <c r="L3027" s="6">
        <f>tbl_Sales[[#This Row],[Price_per_Unit]]*tbl_Sales[[#This Row],[Quantity]]</f>
        <v>38.9</v>
      </c>
      <c r="M3027" s="6">
        <f>tbl_Sales[[#This Row],[Cost_per_Unit]]*tbl_Sales[[#This Row],[Quantity]]</f>
        <v>2.85</v>
      </c>
      <c r="N3027" s="6">
        <f>tbl_Sales[[#This Row],[Sales]]-tbl_Sales[[#This Row],[Total_Cost]]</f>
        <v>36.049999999999997</v>
      </c>
    </row>
    <row r="3028" spans="1:14">
      <c r="A3028" t="s">
        <v>3032</v>
      </c>
      <c r="B3028" s="4">
        <v>45253</v>
      </c>
      <c r="C3028" t="s">
        <v>7379</v>
      </c>
      <c r="D3028" t="str">
        <f>VLOOKUP(Sales_Data!$C3028,tbl_Customers[],2,FALSE)</f>
        <v>Customer_1461</v>
      </c>
      <c r="E3028" t="str">
        <f>VLOOKUP(tbl_Sales[[#This Row],[Customer_ID]],tbl_Customers[],5,0)</f>
        <v>South</v>
      </c>
      <c r="F3028" t="s">
        <v>8525</v>
      </c>
      <c r="G3028" t="str">
        <f>VLOOKUP(Sales_Data!$F3028,tbl_Products[],2,FALSE)</f>
        <v>Product_56</v>
      </c>
      <c r="H3028" t="str">
        <f>VLOOKUP(tbl_Sales[[#This Row],[Product_ID]],tbl_Products[],3,0)</f>
        <v>Apparel</v>
      </c>
      <c r="I3028">
        <v>4</v>
      </c>
      <c r="J3028" s="10">
        <f>VLOOKUP(tbl_Sales[[#This Row],[Product_ID]],tbl_Products[],4,0)</f>
        <v>3.21</v>
      </c>
      <c r="K3028" s="6">
        <v>77.69</v>
      </c>
      <c r="L3028" s="6">
        <f>tbl_Sales[[#This Row],[Price_per_Unit]]*tbl_Sales[[#This Row],[Quantity]]</f>
        <v>310.76</v>
      </c>
      <c r="M3028" s="6">
        <f>tbl_Sales[[#This Row],[Cost_per_Unit]]*tbl_Sales[[#This Row],[Quantity]]</f>
        <v>12.84</v>
      </c>
      <c r="N3028" s="6">
        <f>tbl_Sales[[#This Row],[Sales]]-tbl_Sales[[#This Row],[Total_Cost]]</f>
        <v>297.92</v>
      </c>
    </row>
    <row r="3029" spans="1:14">
      <c r="A3029" t="s">
        <v>3033</v>
      </c>
      <c r="B3029" s="4">
        <v>45268</v>
      </c>
      <c r="C3029" t="s">
        <v>7459</v>
      </c>
      <c r="D3029" t="str">
        <f>VLOOKUP(Sales_Data!$C3029,tbl_Customers[],2,FALSE)</f>
        <v>Customer_1353</v>
      </c>
      <c r="E3029" t="str">
        <f>VLOOKUP(tbl_Sales[[#This Row],[Customer_ID]],tbl_Customers[],5,0)</f>
        <v>West</v>
      </c>
      <c r="F3029" t="s">
        <v>8511</v>
      </c>
      <c r="G3029" t="str">
        <f>VLOOKUP(Sales_Data!$F3029,tbl_Products[],2,FALSE)</f>
        <v>Product_33</v>
      </c>
      <c r="H3029" t="str">
        <f>VLOOKUP(tbl_Sales[[#This Row],[Product_ID]],tbl_Products[],3,0)</f>
        <v>Electronics</v>
      </c>
      <c r="I3029">
        <v>3</v>
      </c>
      <c r="J3029" s="10">
        <f>VLOOKUP(tbl_Sales[[#This Row],[Product_ID]],tbl_Products[],4,0)</f>
        <v>45.26</v>
      </c>
      <c r="K3029" s="6">
        <v>65.760000000000005</v>
      </c>
      <c r="L3029" s="6">
        <f>tbl_Sales[[#This Row],[Price_per_Unit]]*tbl_Sales[[#This Row],[Quantity]]</f>
        <v>197.28000000000003</v>
      </c>
      <c r="M3029" s="6">
        <f>tbl_Sales[[#This Row],[Cost_per_Unit]]*tbl_Sales[[#This Row],[Quantity]]</f>
        <v>135.78</v>
      </c>
      <c r="N3029" s="6">
        <f>tbl_Sales[[#This Row],[Sales]]-tbl_Sales[[#This Row],[Total_Cost]]</f>
        <v>61.500000000000028</v>
      </c>
    </row>
    <row r="3030" spans="1:14">
      <c r="A3030" t="s">
        <v>3034</v>
      </c>
      <c r="B3030" s="4">
        <v>45242</v>
      </c>
      <c r="C3030" t="s">
        <v>7191</v>
      </c>
      <c r="D3030" t="str">
        <f>VLOOKUP(Sales_Data!$C3030,tbl_Customers[],2,FALSE)</f>
        <v>Customer_1065</v>
      </c>
      <c r="E3030" t="str">
        <f>VLOOKUP(tbl_Sales[[#This Row],[Customer_ID]],tbl_Customers[],5,0)</f>
        <v>East</v>
      </c>
      <c r="F3030" t="s">
        <v>8521</v>
      </c>
      <c r="G3030" t="str">
        <f>VLOOKUP(Sales_Data!$F3030,tbl_Products[],2,FALSE)</f>
        <v>Product_64</v>
      </c>
      <c r="H3030" t="str">
        <f>VLOOKUP(tbl_Sales[[#This Row],[Product_ID]],tbl_Products[],3,0)</f>
        <v>Home Goods</v>
      </c>
      <c r="I3030">
        <v>8</v>
      </c>
      <c r="J3030" s="10">
        <f>VLOOKUP(tbl_Sales[[#This Row],[Product_ID]],tbl_Products[],4,0)</f>
        <v>16.21</v>
      </c>
      <c r="K3030" s="6">
        <v>91.37</v>
      </c>
      <c r="L3030" s="6">
        <f>tbl_Sales[[#This Row],[Price_per_Unit]]*tbl_Sales[[#This Row],[Quantity]]</f>
        <v>730.96</v>
      </c>
      <c r="M3030" s="6">
        <f>tbl_Sales[[#This Row],[Cost_per_Unit]]*tbl_Sales[[#This Row],[Quantity]]</f>
        <v>129.68</v>
      </c>
      <c r="N3030" s="6">
        <f>tbl_Sales[[#This Row],[Sales]]-tbl_Sales[[#This Row],[Total_Cost]]</f>
        <v>601.28</v>
      </c>
    </row>
    <row r="3031" spans="1:14">
      <c r="A3031" t="s">
        <v>3035</v>
      </c>
      <c r="B3031" s="4">
        <v>45174</v>
      </c>
      <c r="C3031" t="s">
        <v>7889</v>
      </c>
      <c r="D3031" t="str">
        <f>VLOOKUP(Sales_Data!$C3031,tbl_Customers[],2,FALSE)</f>
        <v>Customer_606</v>
      </c>
      <c r="E3031" t="str">
        <f>VLOOKUP(tbl_Sales[[#This Row],[Customer_ID]],tbl_Customers[],5,0)</f>
        <v>West</v>
      </c>
      <c r="F3031" t="s">
        <v>8527</v>
      </c>
      <c r="G3031" t="str">
        <f>VLOOKUP(Sales_Data!$F3031,tbl_Products[],2,FALSE)</f>
        <v>Product_12</v>
      </c>
      <c r="H3031" t="str">
        <f>VLOOKUP(tbl_Sales[[#This Row],[Product_ID]],tbl_Products[],3,0)</f>
        <v>Toys</v>
      </c>
      <c r="I3031">
        <v>1</v>
      </c>
      <c r="J3031" s="10">
        <f>VLOOKUP(tbl_Sales[[#This Row],[Product_ID]],tbl_Products[],4,0)</f>
        <v>8.02</v>
      </c>
      <c r="K3031" s="6">
        <v>17.03</v>
      </c>
      <c r="L3031" s="6">
        <f>tbl_Sales[[#This Row],[Price_per_Unit]]*tbl_Sales[[#This Row],[Quantity]]</f>
        <v>17.03</v>
      </c>
      <c r="M3031" s="6">
        <f>tbl_Sales[[#This Row],[Cost_per_Unit]]*tbl_Sales[[#This Row],[Quantity]]</f>
        <v>8.02</v>
      </c>
      <c r="N3031" s="6">
        <f>tbl_Sales[[#This Row],[Sales]]-tbl_Sales[[#This Row],[Total_Cost]]</f>
        <v>9.0100000000000016</v>
      </c>
    </row>
    <row r="3032" spans="1:14">
      <c r="A3032" t="s">
        <v>3036</v>
      </c>
      <c r="B3032" s="4">
        <v>45264</v>
      </c>
      <c r="C3032" t="s">
        <v>7839</v>
      </c>
      <c r="D3032" t="str">
        <f>VLOOKUP(Sales_Data!$C3032,tbl_Customers[],2,FALSE)</f>
        <v>Customer_859</v>
      </c>
      <c r="E3032" t="str">
        <f>VLOOKUP(tbl_Sales[[#This Row],[Customer_ID]],tbl_Customers[],5,0)</f>
        <v>North</v>
      </c>
      <c r="F3032" t="s">
        <v>8558</v>
      </c>
      <c r="G3032" t="str">
        <f>VLOOKUP(Sales_Data!$F3032,tbl_Products[],2,FALSE)</f>
        <v>Product_24</v>
      </c>
      <c r="H3032" t="str">
        <f>VLOOKUP(tbl_Sales[[#This Row],[Product_ID]],tbl_Products[],3,0)</f>
        <v>Apparel</v>
      </c>
      <c r="I3032">
        <v>2</v>
      </c>
      <c r="J3032" s="10">
        <f>VLOOKUP(tbl_Sales[[#This Row],[Product_ID]],tbl_Products[],4,0)</f>
        <v>47.62</v>
      </c>
      <c r="K3032" s="6">
        <v>54.93</v>
      </c>
      <c r="L3032" s="6">
        <f>tbl_Sales[[#This Row],[Price_per_Unit]]*tbl_Sales[[#This Row],[Quantity]]</f>
        <v>109.86</v>
      </c>
      <c r="M3032" s="6">
        <f>tbl_Sales[[#This Row],[Cost_per_Unit]]*tbl_Sales[[#This Row],[Quantity]]</f>
        <v>95.24</v>
      </c>
      <c r="N3032" s="6">
        <f>tbl_Sales[[#This Row],[Sales]]-tbl_Sales[[#This Row],[Total_Cost]]</f>
        <v>14.620000000000005</v>
      </c>
    </row>
    <row r="3033" spans="1:14">
      <c r="A3033" t="s">
        <v>3037</v>
      </c>
      <c r="B3033" s="4">
        <v>45176</v>
      </c>
      <c r="C3033" t="s">
        <v>7778</v>
      </c>
      <c r="D3033" t="str">
        <f>VLOOKUP(Sales_Data!$C3033,tbl_Customers[],2,FALSE)</f>
        <v>Customer_824</v>
      </c>
      <c r="E3033" t="str">
        <f>VLOOKUP(tbl_Sales[[#This Row],[Customer_ID]],tbl_Customers[],5,0)</f>
        <v>West</v>
      </c>
      <c r="F3033" t="s">
        <v>8533</v>
      </c>
      <c r="G3033" t="str">
        <f>VLOOKUP(Sales_Data!$F3033,tbl_Products[],2,FALSE)</f>
        <v>Product_34</v>
      </c>
      <c r="H3033" t="str">
        <f>VLOOKUP(tbl_Sales[[#This Row],[Product_ID]],tbl_Products[],3,0)</f>
        <v>Electronics</v>
      </c>
      <c r="I3033">
        <v>6</v>
      </c>
      <c r="J3033" s="10">
        <f>VLOOKUP(tbl_Sales[[#This Row],[Product_ID]],tbl_Products[],4,0)</f>
        <v>21.9</v>
      </c>
      <c r="K3033" s="6">
        <v>51.33</v>
      </c>
      <c r="L3033" s="6">
        <f>tbl_Sales[[#This Row],[Price_per_Unit]]*tbl_Sales[[#This Row],[Quantity]]</f>
        <v>307.98</v>
      </c>
      <c r="M3033" s="6">
        <f>tbl_Sales[[#This Row],[Cost_per_Unit]]*tbl_Sales[[#This Row],[Quantity]]</f>
        <v>131.39999999999998</v>
      </c>
      <c r="N3033" s="6">
        <f>tbl_Sales[[#This Row],[Sales]]-tbl_Sales[[#This Row],[Total_Cost]]</f>
        <v>176.58000000000004</v>
      </c>
    </row>
    <row r="3034" spans="1:14">
      <c r="A3034" t="s">
        <v>3038</v>
      </c>
      <c r="B3034" s="4">
        <v>44935</v>
      </c>
      <c r="C3034" t="s">
        <v>8318</v>
      </c>
      <c r="D3034" t="str">
        <f>VLOOKUP(Sales_Data!$C3034,tbl_Customers[],2,FALSE)</f>
        <v>Customer_1395</v>
      </c>
      <c r="E3034" t="str">
        <f>VLOOKUP(tbl_Sales[[#This Row],[Customer_ID]],tbl_Customers[],5,0)</f>
        <v>East</v>
      </c>
      <c r="F3034" t="s">
        <v>8555</v>
      </c>
      <c r="G3034" t="str">
        <f>VLOOKUP(Sales_Data!$F3034,tbl_Products[],2,FALSE)</f>
        <v>Product_52</v>
      </c>
      <c r="H3034" t="str">
        <f>VLOOKUP(tbl_Sales[[#This Row],[Product_ID]],tbl_Products[],3,0)</f>
        <v>Toys</v>
      </c>
      <c r="I3034">
        <v>5</v>
      </c>
      <c r="J3034" s="10">
        <f>VLOOKUP(tbl_Sales[[#This Row],[Product_ID]],tbl_Products[],4,0)</f>
        <v>46.58</v>
      </c>
      <c r="K3034" s="6">
        <v>23.29</v>
      </c>
      <c r="L3034" s="6">
        <f>tbl_Sales[[#This Row],[Price_per_Unit]]*tbl_Sales[[#This Row],[Quantity]]</f>
        <v>116.44999999999999</v>
      </c>
      <c r="M3034" s="6">
        <f>tbl_Sales[[#This Row],[Cost_per_Unit]]*tbl_Sales[[#This Row],[Quantity]]</f>
        <v>232.89999999999998</v>
      </c>
      <c r="N3034" s="6">
        <f>tbl_Sales[[#This Row],[Sales]]-tbl_Sales[[#This Row],[Total_Cost]]</f>
        <v>-116.44999999999999</v>
      </c>
    </row>
    <row r="3035" spans="1:14">
      <c r="A3035" t="s">
        <v>3039</v>
      </c>
      <c r="B3035" s="4">
        <v>44930</v>
      </c>
      <c r="C3035" t="s">
        <v>7610</v>
      </c>
      <c r="D3035" t="str">
        <f>VLOOKUP(Sales_Data!$C3035,tbl_Customers[],2,FALSE)</f>
        <v>Customer_1436</v>
      </c>
      <c r="E3035" t="str">
        <f>VLOOKUP(tbl_Sales[[#This Row],[Customer_ID]],tbl_Customers[],5,0)</f>
        <v>North</v>
      </c>
      <c r="F3035" t="s">
        <v>8550</v>
      </c>
      <c r="G3035" t="str">
        <f>VLOOKUP(Sales_Data!$F3035,tbl_Products[],2,FALSE)</f>
        <v>Product_26</v>
      </c>
      <c r="H3035" t="str">
        <f>VLOOKUP(tbl_Sales[[#This Row],[Product_ID]],tbl_Products[],3,0)</f>
        <v>Health</v>
      </c>
      <c r="I3035">
        <v>9</v>
      </c>
      <c r="J3035" s="10">
        <f>VLOOKUP(tbl_Sales[[#This Row],[Product_ID]],tbl_Products[],4,0)</f>
        <v>31.77</v>
      </c>
      <c r="K3035" s="6">
        <v>55.36</v>
      </c>
      <c r="L3035" s="6">
        <f>tbl_Sales[[#This Row],[Price_per_Unit]]*tbl_Sales[[#This Row],[Quantity]]</f>
        <v>498.24</v>
      </c>
      <c r="M3035" s="6">
        <f>tbl_Sales[[#This Row],[Cost_per_Unit]]*tbl_Sales[[#This Row],[Quantity]]</f>
        <v>285.93</v>
      </c>
      <c r="N3035" s="6">
        <f>tbl_Sales[[#This Row],[Sales]]-tbl_Sales[[#This Row],[Total_Cost]]</f>
        <v>212.31</v>
      </c>
    </row>
    <row r="3036" spans="1:14">
      <c r="A3036" t="s">
        <v>3040</v>
      </c>
      <c r="B3036" s="4">
        <v>45199</v>
      </c>
      <c r="C3036" t="s">
        <v>7789</v>
      </c>
      <c r="D3036" t="str">
        <f>VLOOKUP(Sales_Data!$C3036,tbl_Customers[],2,FALSE)</f>
        <v>Customer_1134</v>
      </c>
      <c r="E3036" t="str">
        <f>VLOOKUP(tbl_Sales[[#This Row],[Customer_ID]],tbl_Customers[],5,0)</f>
        <v>North</v>
      </c>
      <c r="F3036" t="s">
        <v>8499</v>
      </c>
      <c r="G3036" t="str">
        <f>VLOOKUP(Sales_Data!$F3036,tbl_Products[],2,FALSE)</f>
        <v>Product_30</v>
      </c>
      <c r="H3036" t="str">
        <f>VLOOKUP(tbl_Sales[[#This Row],[Product_ID]],tbl_Products[],3,0)</f>
        <v>Apparel</v>
      </c>
      <c r="I3036">
        <v>2</v>
      </c>
      <c r="J3036" s="10">
        <f>VLOOKUP(tbl_Sales[[#This Row],[Product_ID]],tbl_Products[],4,0)</f>
        <v>49.21</v>
      </c>
      <c r="K3036" s="6">
        <v>84.28</v>
      </c>
      <c r="L3036" s="6">
        <f>tbl_Sales[[#This Row],[Price_per_Unit]]*tbl_Sales[[#This Row],[Quantity]]</f>
        <v>168.56</v>
      </c>
      <c r="M3036" s="6">
        <f>tbl_Sales[[#This Row],[Cost_per_Unit]]*tbl_Sales[[#This Row],[Quantity]]</f>
        <v>98.42</v>
      </c>
      <c r="N3036" s="6">
        <f>tbl_Sales[[#This Row],[Sales]]-tbl_Sales[[#This Row],[Total_Cost]]</f>
        <v>70.14</v>
      </c>
    </row>
    <row r="3037" spans="1:14">
      <c r="A3037" t="s">
        <v>3041</v>
      </c>
      <c r="B3037" s="4">
        <v>45209</v>
      </c>
      <c r="C3037" t="s">
        <v>7007</v>
      </c>
      <c r="D3037" t="str">
        <f>VLOOKUP(Sales_Data!$C3037,tbl_Customers[],2,FALSE)</f>
        <v>Customer_624</v>
      </c>
      <c r="E3037" t="str">
        <f>VLOOKUP(tbl_Sales[[#This Row],[Customer_ID]],tbl_Customers[],5,0)</f>
        <v>South</v>
      </c>
      <c r="F3037" t="s">
        <v>8509</v>
      </c>
      <c r="G3037" t="str">
        <f>VLOOKUP(Sales_Data!$F3037,tbl_Products[],2,FALSE)</f>
        <v>Product_45</v>
      </c>
      <c r="H3037" t="str">
        <f>VLOOKUP(tbl_Sales[[#This Row],[Product_ID]],tbl_Products[],3,0)</f>
        <v>Home Goods</v>
      </c>
      <c r="I3037">
        <v>4</v>
      </c>
      <c r="J3037" s="10">
        <f>VLOOKUP(tbl_Sales[[#This Row],[Product_ID]],tbl_Products[],4,0)</f>
        <v>47.88</v>
      </c>
      <c r="K3037" s="6">
        <v>10.33</v>
      </c>
      <c r="L3037" s="6">
        <f>tbl_Sales[[#This Row],[Price_per_Unit]]*tbl_Sales[[#This Row],[Quantity]]</f>
        <v>41.32</v>
      </c>
      <c r="M3037" s="6">
        <f>tbl_Sales[[#This Row],[Cost_per_Unit]]*tbl_Sales[[#This Row],[Quantity]]</f>
        <v>191.52</v>
      </c>
      <c r="N3037" s="6">
        <f>tbl_Sales[[#This Row],[Sales]]-tbl_Sales[[#This Row],[Total_Cost]]</f>
        <v>-150.20000000000002</v>
      </c>
    </row>
    <row r="3038" spans="1:14">
      <c r="A3038" t="s">
        <v>3042</v>
      </c>
      <c r="B3038" s="4">
        <v>45137</v>
      </c>
      <c r="C3038" t="s">
        <v>7517</v>
      </c>
      <c r="D3038" t="str">
        <f>VLOOKUP(Sales_Data!$C3038,tbl_Customers[],2,FALSE)</f>
        <v>Customer_1478</v>
      </c>
      <c r="E3038" t="str">
        <f>VLOOKUP(tbl_Sales[[#This Row],[Customer_ID]],tbl_Customers[],5,0)</f>
        <v>West</v>
      </c>
      <c r="F3038" t="s">
        <v>8551</v>
      </c>
      <c r="G3038" t="str">
        <f>VLOOKUP(Sales_Data!$F3038,tbl_Products[],2,FALSE)</f>
        <v>Product_11</v>
      </c>
      <c r="H3038" t="str">
        <f>VLOOKUP(tbl_Sales[[#This Row],[Product_ID]],tbl_Products[],3,0)</f>
        <v>Health</v>
      </c>
      <c r="I3038">
        <v>3</v>
      </c>
      <c r="J3038" s="10">
        <f>VLOOKUP(tbl_Sales[[#This Row],[Product_ID]],tbl_Products[],4,0)</f>
        <v>11.76</v>
      </c>
      <c r="K3038" s="6">
        <v>20.25</v>
      </c>
      <c r="L3038" s="6">
        <f>tbl_Sales[[#This Row],[Price_per_Unit]]*tbl_Sales[[#This Row],[Quantity]]</f>
        <v>60.75</v>
      </c>
      <c r="M3038" s="6">
        <f>tbl_Sales[[#This Row],[Cost_per_Unit]]*tbl_Sales[[#This Row],[Quantity]]</f>
        <v>35.28</v>
      </c>
      <c r="N3038" s="6">
        <f>tbl_Sales[[#This Row],[Sales]]-tbl_Sales[[#This Row],[Total_Cost]]</f>
        <v>25.47</v>
      </c>
    </row>
    <row r="3039" spans="1:14">
      <c r="A3039" t="s">
        <v>3043</v>
      </c>
      <c r="B3039" s="4">
        <v>44933</v>
      </c>
      <c r="C3039" t="s">
        <v>8183</v>
      </c>
      <c r="D3039" t="str">
        <f>VLOOKUP(Sales_Data!$C3039,tbl_Customers[],2,FALSE)</f>
        <v>Customer_643</v>
      </c>
      <c r="E3039" t="str">
        <f>VLOOKUP(tbl_Sales[[#This Row],[Customer_ID]],tbl_Customers[],5,0)</f>
        <v>North</v>
      </c>
      <c r="F3039" t="s">
        <v>8538</v>
      </c>
      <c r="G3039" t="str">
        <f>VLOOKUP(Sales_Data!$F3039,tbl_Products[],2,FALSE)</f>
        <v>Product_44</v>
      </c>
      <c r="H3039" t="str">
        <f>VLOOKUP(tbl_Sales[[#This Row],[Product_ID]],tbl_Products[],3,0)</f>
        <v>Electronics</v>
      </c>
      <c r="I3039">
        <v>8</v>
      </c>
      <c r="J3039" s="10">
        <f>VLOOKUP(tbl_Sales[[#This Row],[Product_ID]],tbl_Products[],4,0)</f>
        <v>39.729999999999997</v>
      </c>
      <c r="K3039" s="6">
        <v>55.6</v>
      </c>
      <c r="L3039" s="6">
        <f>tbl_Sales[[#This Row],[Price_per_Unit]]*tbl_Sales[[#This Row],[Quantity]]</f>
        <v>444.8</v>
      </c>
      <c r="M3039" s="6">
        <f>tbl_Sales[[#This Row],[Cost_per_Unit]]*tbl_Sales[[#This Row],[Quantity]]</f>
        <v>317.83999999999997</v>
      </c>
      <c r="N3039" s="6">
        <f>tbl_Sales[[#This Row],[Sales]]-tbl_Sales[[#This Row],[Total_Cost]]</f>
        <v>126.96000000000004</v>
      </c>
    </row>
    <row r="3040" spans="1:14">
      <c r="A3040" t="s">
        <v>3044</v>
      </c>
      <c r="B3040" s="4">
        <v>44935</v>
      </c>
      <c r="C3040" t="s">
        <v>7970</v>
      </c>
      <c r="D3040" t="str">
        <f>VLOOKUP(Sales_Data!$C3040,tbl_Customers[],2,FALSE)</f>
        <v>Customer_705</v>
      </c>
      <c r="E3040" t="str">
        <f>VLOOKUP(tbl_Sales[[#This Row],[Customer_ID]],tbl_Customers[],5,0)</f>
        <v>South</v>
      </c>
      <c r="F3040" t="s">
        <v>8507</v>
      </c>
      <c r="G3040" t="str">
        <f>VLOOKUP(Sales_Data!$F3040,tbl_Products[],2,FALSE)</f>
        <v>Product_58</v>
      </c>
      <c r="H3040" t="str">
        <f>VLOOKUP(tbl_Sales[[#This Row],[Product_ID]],tbl_Products[],3,0)</f>
        <v>Home Goods</v>
      </c>
      <c r="I3040">
        <v>4</v>
      </c>
      <c r="J3040" s="10">
        <f>VLOOKUP(tbl_Sales[[#This Row],[Product_ID]],tbl_Products[],4,0)</f>
        <v>23.97</v>
      </c>
      <c r="K3040" s="6">
        <v>30.92</v>
      </c>
      <c r="L3040" s="6">
        <f>tbl_Sales[[#This Row],[Price_per_Unit]]*tbl_Sales[[#This Row],[Quantity]]</f>
        <v>123.68</v>
      </c>
      <c r="M3040" s="6">
        <f>tbl_Sales[[#This Row],[Cost_per_Unit]]*tbl_Sales[[#This Row],[Quantity]]</f>
        <v>95.88</v>
      </c>
      <c r="N3040" s="6">
        <f>tbl_Sales[[#This Row],[Sales]]-tbl_Sales[[#This Row],[Total_Cost]]</f>
        <v>27.800000000000011</v>
      </c>
    </row>
    <row r="3041" spans="1:14">
      <c r="A3041" t="s">
        <v>3045</v>
      </c>
      <c r="B3041" s="4">
        <v>45198</v>
      </c>
      <c r="C3041" t="s">
        <v>7482</v>
      </c>
      <c r="D3041" t="str">
        <f>VLOOKUP(Sales_Data!$C3041,tbl_Customers[],2,FALSE)</f>
        <v>Customer_17</v>
      </c>
      <c r="E3041" t="str">
        <f>VLOOKUP(tbl_Sales[[#This Row],[Customer_ID]],tbl_Customers[],5,0)</f>
        <v>North</v>
      </c>
      <c r="F3041" t="s">
        <v>8504</v>
      </c>
      <c r="G3041" t="str">
        <f>VLOOKUP(Sales_Data!$F3041,tbl_Products[],2,FALSE)</f>
        <v>Product_13</v>
      </c>
      <c r="H3041" t="str">
        <f>VLOOKUP(tbl_Sales[[#This Row],[Product_ID]],tbl_Products[],3,0)</f>
        <v>Toys</v>
      </c>
      <c r="I3041">
        <v>4</v>
      </c>
      <c r="J3041" s="10">
        <f>VLOOKUP(tbl_Sales[[#This Row],[Product_ID]],tbl_Products[],4,0)</f>
        <v>45.97</v>
      </c>
      <c r="K3041" s="6">
        <v>33.369999999999997</v>
      </c>
      <c r="L3041" s="6">
        <f>tbl_Sales[[#This Row],[Price_per_Unit]]*tbl_Sales[[#This Row],[Quantity]]</f>
        <v>133.47999999999999</v>
      </c>
      <c r="M3041" s="6">
        <f>tbl_Sales[[#This Row],[Cost_per_Unit]]*tbl_Sales[[#This Row],[Quantity]]</f>
        <v>183.88</v>
      </c>
      <c r="N3041" s="6">
        <f>tbl_Sales[[#This Row],[Sales]]-tbl_Sales[[#This Row],[Total_Cost]]</f>
        <v>-50.400000000000006</v>
      </c>
    </row>
    <row r="3042" spans="1:14">
      <c r="A3042" t="s">
        <v>3046</v>
      </c>
      <c r="B3042" s="4">
        <v>45067</v>
      </c>
      <c r="C3042" t="s">
        <v>7555</v>
      </c>
      <c r="D3042" t="str">
        <f>VLOOKUP(Sales_Data!$C3042,tbl_Customers[],2,FALSE)</f>
        <v>Customer_573</v>
      </c>
      <c r="E3042" t="str">
        <f>VLOOKUP(tbl_Sales[[#This Row],[Customer_ID]],tbl_Customers[],5,0)</f>
        <v>South</v>
      </c>
      <c r="F3042" t="s">
        <v>8500</v>
      </c>
      <c r="G3042" t="str">
        <f>VLOOKUP(Sales_Data!$F3042,tbl_Products[],2,FALSE)</f>
        <v>Product_68</v>
      </c>
      <c r="H3042" t="str">
        <f>VLOOKUP(tbl_Sales[[#This Row],[Product_ID]],tbl_Products[],3,0)</f>
        <v>Home Goods</v>
      </c>
      <c r="I3042">
        <v>1</v>
      </c>
      <c r="J3042" s="10">
        <f>VLOOKUP(tbl_Sales[[#This Row],[Product_ID]],tbl_Products[],4,0)</f>
        <v>17.45</v>
      </c>
      <c r="K3042" s="6">
        <v>16.84</v>
      </c>
      <c r="L3042" s="6">
        <f>tbl_Sales[[#This Row],[Price_per_Unit]]*tbl_Sales[[#This Row],[Quantity]]</f>
        <v>16.84</v>
      </c>
      <c r="M3042" s="6">
        <f>tbl_Sales[[#This Row],[Cost_per_Unit]]*tbl_Sales[[#This Row],[Quantity]]</f>
        <v>17.45</v>
      </c>
      <c r="N3042" s="6">
        <f>tbl_Sales[[#This Row],[Sales]]-tbl_Sales[[#This Row],[Total_Cost]]</f>
        <v>-0.60999999999999943</v>
      </c>
    </row>
    <row r="3043" spans="1:14">
      <c r="A3043" t="s">
        <v>3047</v>
      </c>
      <c r="B3043" s="4">
        <v>45201</v>
      </c>
      <c r="C3043" t="s">
        <v>7612</v>
      </c>
      <c r="D3043" t="str">
        <f>VLOOKUP(Sales_Data!$C3043,tbl_Customers[],2,FALSE)</f>
        <v>Customer_1081</v>
      </c>
      <c r="E3043" t="str">
        <f>VLOOKUP(tbl_Sales[[#This Row],[Customer_ID]],tbl_Customers[],5,0)</f>
        <v>West</v>
      </c>
      <c r="F3043" t="s">
        <v>8511</v>
      </c>
      <c r="G3043" t="str">
        <f>VLOOKUP(Sales_Data!$F3043,tbl_Products[],2,FALSE)</f>
        <v>Product_33</v>
      </c>
      <c r="H3043" t="str">
        <f>VLOOKUP(tbl_Sales[[#This Row],[Product_ID]],tbl_Products[],3,0)</f>
        <v>Electronics</v>
      </c>
      <c r="I3043">
        <v>4</v>
      </c>
      <c r="J3043" s="10">
        <f>VLOOKUP(tbl_Sales[[#This Row],[Product_ID]],tbl_Products[],4,0)</f>
        <v>45.26</v>
      </c>
      <c r="K3043" s="6">
        <v>26.26</v>
      </c>
      <c r="L3043" s="6">
        <f>tbl_Sales[[#This Row],[Price_per_Unit]]*tbl_Sales[[#This Row],[Quantity]]</f>
        <v>105.04</v>
      </c>
      <c r="M3043" s="6">
        <f>tbl_Sales[[#This Row],[Cost_per_Unit]]*tbl_Sales[[#This Row],[Quantity]]</f>
        <v>181.04</v>
      </c>
      <c r="N3043" s="6">
        <f>tbl_Sales[[#This Row],[Sales]]-tbl_Sales[[#This Row],[Total_Cost]]</f>
        <v>-75.999999999999986</v>
      </c>
    </row>
    <row r="3044" spans="1:14">
      <c r="A3044" t="s">
        <v>3048</v>
      </c>
      <c r="B3044" s="4">
        <v>45073</v>
      </c>
      <c r="C3044" t="s">
        <v>7644</v>
      </c>
      <c r="D3044" t="str">
        <f>VLOOKUP(Sales_Data!$C3044,tbl_Customers[],2,FALSE)</f>
        <v>Customer_1251</v>
      </c>
      <c r="E3044" t="str">
        <f>VLOOKUP(tbl_Sales[[#This Row],[Customer_ID]],tbl_Customers[],5,0)</f>
        <v>North</v>
      </c>
      <c r="F3044" t="s">
        <v>8496</v>
      </c>
      <c r="G3044" t="str">
        <f>VLOOKUP(Sales_Data!$F3044,tbl_Products[],2,FALSE)</f>
        <v>Product_3</v>
      </c>
      <c r="H3044" t="str">
        <f>VLOOKUP(tbl_Sales[[#This Row],[Product_ID]],tbl_Products[],3,0)</f>
        <v>Health</v>
      </c>
      <c r="I3044">
        <v>2</v>
      </c>
      <c r="J3044" s="10">
        <f>VLOOKUP(tbl_Sales[[#This Row],[Product_ID]],tbl_Products[],4,0)</f>
        <v>28.91</v>
      </c>
      <c r="K3044" s="6">
        <v>23.9</v>
      </c>
      <c r="L3044" s="6">
        <f>tbl_Sales[[#This Row],[Price_per_Unit]]*tbl_Sales[[#This Row],[Quantity]]</f>
        <v>47.8</v>
      </c>
      <c r="M3044" s="6">
        <f>tbl_Sales[[#This Row],[Cost_per_Unit]]*tbl_Sales[[#This Row],[Quantity]]</f>
        <v>57.82</v>
      </c>
      <c r="N3044" s="6">
        <f>tbl_Sales[[#This Row],[Sales]]-tbl_Sales[[#This Row],[Total_Cost]]</f>
        <v>-10.020000000000003</v>
      </c>
    </row>
    <row r="3045" spans="1:14">
      <c r="A3045" t="s">
        <v>3049</v>
      </c>
      <c r="B3045" s="4">
        <v>44935</v>
      </c>
      <c r="C3045" t="s">
        <v>7466</v>
      </c>
      <c r="D3045" t="str">
        <f>VLOOKUP(Sales_Data!$C3045,tbl_Customers[],2,FALSE)</f>
        <v>Customer_301</v>
      </c>
      <c r="E3045" t="str">
        <f>VLOOKUP(tbl_Sales[[#This Row],[Customer_ID]],tbl_Customers[],5,0)</f>
        <v>East</v>
      </c>
      <c r="F3045" t="s">
        <v>8564</v>
      </c>
      <c r="G3045" t="str">
        <f>VLOOKUP(Sales_Data!$F3045,tbl_Products[],2,FALSE)</f>
        <v>Product_8</v>
      </c>
      <c r="H3045" t="str">
        <f>VLOOKUP(tbl_Sales[[#This Row],[Product_ID]],tbl_Products[],3,0)</f>
        <v>Electronics</v>
      </c>
      <c r="I3045">
        <v>9</v>
      </c>
      <c r="J3045" s="10">
        <f>VLOOKUP(tbl_Sales[[#This Row],[Product_ID]],tbl_Products[],4,0)</f>
        <v>22.03</v>
      </c>
      <c r="K3045" s="6">
        <v>67.62</v>
      </c>
      <c r="L3045" s="6">
        <f>tbl_Sales[[#This Row],[Price_per_Unit]]*tbl_Sales[[#This Row],[Quantity]]</f>
        <v>608.58000000000004</v>
      </c>
      <c r="M3045" s="6">
        <f>tbl_Sales[[#This Row],[Cost_per_Unit]]*tbl_Sales[[#This Row],[Quantity]]</f>
        <v>198.27</v>
      </c>
      <c r="N3045" s="6">
        <f>tbl_Sales[[#This Row],[Sales]]-tbl_Sales[[#This Row],[Total_Cost]]</f>
        <v>410.31000000000006</v>
      </c>
    </row>
    <row r="3046" spans="1:14">
      <c r="A3046" t="s">
        <v>3050</v>
      </c>
      <c r="B3046" s="4">
        <v>45184</v>
      </c>
      <c r="C3046" t="s">
        <v>8199</v>
      </c>
      <c r="D3046" t="str">
        <f>VLOOKUP(Sales_Data!$C3046,tbl_Customers[],2,FALSE)</f>
        <v>Customer_1435</v>
      </c>
      <c r="E3046" t="str">
        <f>VLOOKUP(tbl_Sales[[#This Row],[Customer_ID]],tbl_Customers[],5,0)</f>
        <v>West</v>
      </c>
      <c r="F3046" t="s">
        <v>8543</v>
      </c>
      <c r="G3046" t="str">
        <f>VLOOKUP(Sales_Data!$F3046,tbl_Products[],2,FALSE)</f>
        <v>Product_72</v>
      </c>
      <c r="H3046" t="str">
        <f>VLOOKUP(tbl_Sales[[#This Row],[Product_ID]],tbl_Products[],3,0)</f>
        <v>Toys</v>
      </c>
      <c r="I3046">
        <v>2</v>
      </c>
      <c r="J3046" s="10">
        <f>VLOOKUP(tbl_Sales[[#This Row],[Product_ID]],tbl_Products[],4,0)</f>
        <v>23.2</v>
      </c>
      <c r="K3046" s="6">
        <v>9.35</v>
      </c>
      <c r="L3046" s="6">
        <f>tbl_Sales[[#This Row],[Price_per_Unit]]*tbl_Sales[[#This Row],[Quantity]]</f>
        <v>18.7</v>
      </c>
      <c r="M3046" s="6">
        <f>tbl_Sales[[#This Row],[Cost_per_Unit]]*tbl_Sales[[#This Row],[Quantity]]</f>
        <v>46.4</v>
      </c>
      <c r="N3046" s="6">
        <f>tbl_Sales[[#This Row],[Sales]]-tbl_Sales[[#This Row],[Total_Cost]]</f>
        <v>-27.7</v>
      </c>
    </row>
    <row r="3047" spans="1:14">
      <c r="A3047" t="s">
        <v>3051</v>
      </c>
      <c r="B3047" s="4">
        <v>45284</v>
      </c>
      <c r="C3047" t="s">
        <v>7485</v>
      </c>
      <c r="D3047" t="str">
        <f>VLOOKUP(Sales_Data!$C3047,tbl_Customers[],2,FALSE)</f>
        <v>Customer_828</v>
      </c>
      <c r="E3047" t="str">
        <f>VLOOKUP(tbl_Sales[[#This Row],[Customer_ID]],tbl_Customers[],5,0)</f>
        <v>South</v>
      </c>
      <c r="F3047" t="s">
        <v>8564</v>
      </c>
      <c r="G3047" t="str">
        <f>VLOOKUP(Sales_Data!$F3047,tbl_Products[],2,FALSE)</f>
        <v>Product_8</v>
      </c>
      <c r="H3047" t="str">
        <f>VLOOKUP(tbl_Sales[[#This Row],[Product_ID]],tbl_Products[],3,0)</f>
        <v>Electronics</v>
      </c>
      <c r="I3047">
        <v>4</v>
      </c>
      <c r="J3047" s="10">
        <f>VLOOKUP(tbl_Sales[[#This Row],[Product_ID]],tbl_Products[],4,0)</f>
        <v>22.03</v>
      </c>
      <c r="K3047" s="6">
        <v>95.18</v>
      </c>
      <c r="L3047" s="6">
        <f>tbl_Sales[[#This Row],[Price_per_Unit]]*tbl_Sales[[#This Row],[Quantity]]</f>
        <v>380.72</v>
      </c>
      <c r="M3047" s="6">
        <f>tbl_Sales[[#This Row],[Cost_per_Unit]]*tbl_Sales[[#This Row],[Quantity]]</f>
        <v>88.12</v>
      </c>
      <c r="N3047" s="6">
        <f>tbl_Sales[[#This Row],[Sales]]-tbl_Sales[[#This Row],[Total_Cost]]</f>
        <v>292.60000000000002</v>
      </c>
    </row>
    <row r="3048" spans="1:14">
      <c r="A3048" t="s">
        <v>3052</v>
      </c>
      <c r="B3048" s="4">
        <v>45272</v>
      </c>
      <c r="C3048" t="s">
        <v>7081</v>
      </c>
      <c r="D3048" t="str">
        <f>VLOOKUP(Sales_Data!$C3048,tbl_Customers[],2,FALSE)</f>
        <v>Customer_914</v>
      </c>
      <c r="E3048" t="str">
        <f>VLOOKUP(tbl_Sales[[#This Row],[Customer_ID]],tbl_Customers[],5,0)</f>
        <v>South</v>
      </c>
      <c r="F3048" t="s">
        <v>8562</v>
      </c>
      <c r="G3048" t="str">
        <f>VLOOKUP(Sales_Data!$F3048,tbl_Products[],2,FALSE)</f>
        <v>Product_48</v>
      </c>
      <c r="H3048" t="str">
        <f>VLOOKUP(tbl_Sales[[#This Row],[Product_ID]],tbl_Products[],3,0)</f>
        <v>Apparel</v>
      </c>
      <c r="I3048">
        <v>7</v>
      </c>
      <c r="J3048" s="10">
        <f>VLOOKUP(tbl_Sales[[#This Row],[Product_ID]],tbl_Products[],4,0)</f>
        <v>25.33</v>
      </c>
      <c r="K3048" s="6">
        <v>8.9499999999999993</v>
      </c>
      <c r="L3048" s="6">
        <f>tbl_Sales[[#This Row],[Price_per_Unit]]*tbl_Sales[[#This Row],[Quantity]]</f>
        <v>62.649999999999991</v>
      </c>
      <c r="M3048" s="6">
        <f>tbl_Sales[[#This Row],[Cost_per_Unit]]*tbl_Sales[[#This Row],[Quantity]]</f>
        <v>177.31</v>
      </c>
      <c r="N3048" s="6">
        <f>tbl_Sales[[#This Row],[Sales]]-tbl_Sales[[#This Row],[Total_Cost]]</f>
        <v>-114.66000000000001</v>
      </c>
    </row>
    <row r="3049" spans="1:14">
      <c r="A3049" t="s">
        <v>3053</v>
      </c>
      <c r="B3049" s="4">
        <v>45147</v>
      </c>
      <c r="C3049" t="s">
        <v>8108</v>
      </c>
      <c r="D3049" t="str">
        <f>VLOOKUP(Sales_Data!$C3049,tbl_Customers[],2,FALSE)</f>
        <v>Customer_1319</v>
      </c>
      <c r="E3049" t="str">
        <f>VLOOKUP(tbl_Sales[[#This Row],[Customer_ID]],tbl_Customers[],5,0)</f>
        <v>North</v>
      </c>
      <c r="F3049" t="s">
        <v>8504</v>
      </c>
      <c r="G3049" t="str">
        <f>VLOOKUP(Sales_Data!$F3049,tbl_Products[],2,FALSE)</f>
        <v>Product_13</v>
      </c>
      <c r="H3049" t="str">
        <f>VLOOKUP(tbl_Sales[[#This Row],[Product_ID]],tbl_Products[],3,0)</f>
        <v>Toys</v>
      </c>
      <c r="I3049">
        <v>9</v>
      </c>
      <c r="J3049" s="10">
        <f>VLOOKUP(tbl_Sales[[#This Row],[Product_ID]],tbl_Products[],4,0)</f>
        <v>45.97</v>
      </c>
      <c r="K3049" s="6">
        <v>7.14</v>
      </c>
      <c r="L3049" s="6">
        <f>tbl_Sales[[#This Row],[Price_per_Unit]]*tbl_Sales[[#This Row],[Quantity]]</f>
        <v>64.259999999999991</v>
      </c>
      <c r="M3049" s="6">
        <f>tbl_Sales[[#This Row],[Cost_per_Unit]]*tbl_Sales[[#This Row],[Quantity]]</f>
        <v>413.73</v>
      </c>
      <c r="N3049" s="6">
        <f>tbl_Sales[[#This Row],[Sales]]-tbl_Sales[[#This Row],[Total_Cost]]</f>
        <v>-349.47</v>
      </c>
    </row>
    <row r="3050" spans="1:14">
      <c r="A3050" t="s">
        <v>3054</v>
      </c>
      <c r="B3050" s="4">
        <v>45018</v>
      </c>
      <c r="C3050" t="s">
        <v>7308</v>
      </c>
      <c r="D3050" t="str">
        <f>VLOOKUP(Sales_Data!$C3050,tbl_Customers[],2,FALSE)</f>
        <v>Customer_421</v>
      </c>
      <c r="E3050" t="str">
        <f>VLOOKUP(tbl_Sales[[#This Row],[Customer_ID]],tbl_Customers[],5,0)</f>
        <v>North</v>
      </c>
      <c r="F3050" t="s">
        <v>8502</v>
      </c>
      <c r="G3050" t="str">
        <f>VLOOKUP(Sales_Data!$F3050,tbl_Products[],2,FALSE)</f>
        <v>Product_22</v>
      </c>
      <c r="H3050" t="str">
        <f>VLOOKUP(tbl_Sales[[#This Row],[Product_ID]],tbl_Products[],3,0)</f>
        <v>Electronics</v>
      </c>
      <c r="I3050">
        <v>9</v>
      </c>
      <c r="J3050" s="10">
        <f>VLOOKUP(tbl_Sales[[#This Row],[Product_ID]],tbl_Products[],4,0)</f>
        <v>38.15</v>
      </c>
      <c r="K3050" s="6">
        <v>84.33</v>
      </c>
      <c r="L3050" s="6">
        <f>tbl_Sales[[#This Row],[Price_per_Unit]]*tbl_Sales[[#This Row],[Quantity]]</f>
        <v>758.97</v>
      </c>
      <c r="M3050" s="6">
        <f>tbl_Sales[[#This Row],[Cost_per_Unit]]*tbl_Sales[[#This Row],[Quantity]]</f>
        <v>343.34999999999997</v>
      </c>
      <c r="N3050" s="6">
        <f>tbl_Sales[[#This Row],[Sales]]-tbl_Sales[[#This Row],[Total_Cost]]</f>
        <v>415.62000000000006</v>
      </c>
    </row>
    <row r="3051" spans="1:14">
      <c r="A3051" t="s">
        <v>3055</v>
      </c>
      <c r="B3051" s="4">
        <v>44981</v>
      </c>
      <c r="C3051" t="s">
        <v>8319</v>
      </c>
      <c r="D3051" t="str">
        <f>VLOOKUP(Sales_Data!$C3051,tbl_Customers[],2,FALSE)</f>
        <v>Customer_1115</v>
      </c>
      <c r="E3051" t="str">
        <f>VLOOKUP(tbl_Sales[[#This Row],[Customer_ID]],tbl_Customers[],5,0)</f>
        <v>East</v>
      </c>
      <c r="F3051" t="s">
        <v>8548</v>
      </c>
      <c r="G3051" t="str">
        <f>VLOOKUP(Sales_Data!$F3051,tbl_Products[],2,FALSE)</f>
        <v>Product_1</v>
      </c>
      <c r="H3051" t="str">
        <f>VLOOKUP(tbl_Sales[[#This Row],[Product_ID]],tbl_Products[],3,0)</f>
        <v>Apparel</v>
      </c>
      <c r="I3051">
        <v>3</v>
      </c>
      <c r="J3051" s="10">
        <f>VLOOKUP(tbl_Sales[[#This Row],[Product_ID]],tbl_Products[],4,0)</f>
        <v>21.45</v>
      </c>
      <c r="K3051" s="6">
        <v>89.19</v>
      </c>
      <c r="L3051" s="6">
        <f>tbl_Sales[[#This Row],[Price_per_Unit]]*tbl_Sales[[#This Row],[Quantity]]</f>
        <v>267.57</v>
      </c>
      <c r="M3051" s="6">
        <f>tbl_Sales[[#This Row],[Cost_per_Unit]]*tbl_Sales[[#This Row],[Quantity]]</f>
        <v>64.349999999999994</v>
      </c>
      <c r="N3051" s="6">
        <f>tbl_Sales[[#This Row],[Sales]]-tbl_Sales[[#This Row],[Total_Cost]]</f>
        <v>203.22</v>
      </c>
    </row>
    <row r="3052" spans="1:14">
      <c r="A3052" t="s">
        <v>3056</v>
      </c>
      <c r="B3052" s="4">
        <v>44976</v>
      </c>
      <c r="C3052" t="s">
        <v>7589</v>
      </c>
      <c r="D3052" t="str">
        <f>VLOOKUP(Sales_Data!$C3052,tbl_Customers[],2,FALSE)</f>
        <v>Customer_1279</v>
      </c>
      <c r="E3052" t="str">
        <f>VLOOKUP(tbl_Sales[[#This Row],[Customer_ID]],tbl_Customers[],5,0)</f>
        <v>West</v>
      </c>
      <c r="F3052" t="s">
        <v>8500</v>
      </c>
      <c r="G3052" t="str">
        <f>VLOOKUP(Sales_Data!$F3052,tbl_Products[],2,FALSE)</f>
        <v>Product_68</v>
      </c>
      <c r="H3052" t="str">
        <f>VLOOKUP(tbl_Sales[[#This Row],[Product_ID]],tbl_Products[],3,0)</f>
        <v>Home Goods</v>
      </c>
      <c r="I3052">
        <v>1</v>
      </c>
      <c r="J3052" s="10">
        <f>VLOOKUP(tbl_Sales[[#This Row],[Product_ID]],tbl_Products[],4,0)</f>
        <v>17.45</v>
      </c>
      <c r="K3052" s="6">
        <v>13.5</v>
      </c>
      <c r="L3052" s="6">
        <f>tbl_Sales[[#This Row],[Price_per_Unit]]*tbl_Sales[[#This Row],[Quantity]]</f>
        <v>13.5</v>
      </c>
      <c r="M3052" s="6">
        <f>tbl_Sales[[#This Row],[Cost_per_Unit]]*tbl_Sales[[#This Row],[Quantity]]</f>
        <v>17.45</v>
      </c>
      <c r="N3052" s="6">
        <f>tbl_Sales[[#This Row],[Sales]]-tbl_Sales[[#This Row],[Total_Cost]]</f>
        <v>-3.9499999999999993</v>
      </c>
    </row>
    <row r="3053" spans="1:14">
      <c r="A3053" t="s">
        <v>3057</v>
      </c>
      <c r="B3053" s="4">
        <v>45195</v>
      </c>
      <c r="C3053" t="s">
        <v>7765</v>
      </c>
      <c r="D3053" t="str">
        <f>VLOOKUP(Sales_Data!$C3053,tbl_Customers[],2,FALSE)</f>
        <v>Customer_1267</v>
      </c>
      <c r="E3053" t="str">
        <f>VLOOKUP(tbl_Sales[[#This Row],[Customer_ID]],tbl_Customers[],5,0)</f>
        <v>East</v>
      </c>
      <c r="F3053" t="s">
        <v>8514</v>
      </c>
      <c r="G3053" t="str">
        <f>VLOOKUP(Sales_Data!$F3053,tbl_Products[],2,FALSE)</f>
        <v>Product_2</v>
      </c>
      <c r="H3053" t="str">
        <f>VLOOKUP(tbl_Sales[[#This Row],[Product_ID]],tbl_Products[],3,0)</f>
        <v>Health</v>
      </c>
      <c r="I3053">
        <v>9</v>
      </c>
      <c r="J3053" s="10">
        <f>VLOOKUP(tbl_Sales[[#This Row],[Product_ID]],tbl_Products[],4,0)</f>
        <v>12.41</v>
      </c>
      <c r="K3053" s="6">
        <v>38.56</v>
      </c>
      <c r="L3053" s="6">
        <f>tbl_Sales[[#This Row],[Price_per_Unit]]*tbl_Sales[[#This Row],[Quantity]]</f>
        <v>347.04</v>
      </c>
      <c r="M3053" s="6">
        <f>tbl_Sales[[#This Row],[Cost_per_Unit]]*tbl_Sales[[#This Row],[Quantity]]</f>
        <v>111.69</v>
      </c>
      <c r="N3053" s="6">
        <f>tbl_Sales[[#This Row],[Sales]]-tbl_Sales[[#This Row],[Total_Cost]]</f>
        <v>235.35000000000002</v>
      </c>
    </row>
    <row r="3054" spans="1:14">
      <c r="A3054" t="s">
        <v>3058</v>
      </c>
      <c r="B3054" s="4">
        <v>45003</v>
      </c>
      <c r="C3054" t="s">
        <v>7645</v>
      </c>
      <c r="D3054" t="str">
        <f>VLOOKUP(Sales_Data!$C3054,tbl_Customers[],2,FALSE)</f>
        <v>Customer_1336</v>
      </c>
      <c r="E3054" t="str">
        <f>VLOOKUP(tbl_Sales[[#This Row],[Customer_ID]],tbl_Customers[],5,0)</f>
        <v>North</v>
      </c>
      <c r="F3054" t="s">
        <v>8548</v>
      </c>
      <c r="G3054" t="str">
        <f>VLOOKUP(Sales_Data!$F3054,tbl_Products[],2,FALSE)</f>
        <v>Product_1</v>
      </c>
      <c r="H3054" t="str">
        <f>VLOOKUP(tbl_Sales[[#This Row],[Product_ID]],tbl_Products[],3,0)</f>
        <v>Apparel</v>
      </c>
      <c r="I3054">
        <v>5</v>
      </c>
      <c r="J3054" s="10">
        <f>VLOOKUP(tbl_Sales[[#This Row],[Product_ID]],tbl_Products[],4,0)</f>
        <v>21.45</v>
      </c>
      <c r="K3054" s="6">
        <v>75.430000000000007</v>
      </c>
      <c r="L3054" s="6">
        <f>tbl_Sales[[#This Row],[Price_per_Unit]]*tbl_Sales[[#This Row],[Quantity]]</f>
        <v>377.15000000000003</v>
      </c>
      <c r="M3054" s="6">
        <f>tbl_Sales[[#This Row],[Cost_per_Unit]]*tbl_Sales[[#This Row],[Quantity]]</f>
        <v>107.25</v>
      </c>
      <c r="N3054" s="6">
        <f>tbl_Sales[[#This Row],[Sales]]-tbl_Sales[[#This Row],[Total_Cost]]</f>
        <v>269.90000000000003</v>
      </c>
    </row>
    <row r="3055" spans="1:14">
      <c r="A3055" t="s">
        <v>3059</v>
      </c>
      <c r="B3055" s="4">
        <v>45050</v>
      </c>
      <c r="C3055" t="s">
        <v>7980</v>
      </c>
      <c r="D3055" t="str">
        <f>VLOOKUP(Sales_Data!$C3055,tbl_Customers[],2,FALSE)</f>
        <v>Customer_906</v>
      </c>
      <c r="E3055" t="str">
        <f>VLOOKUP(tbl_Sales[[#This Row],[Customer_ID]],tbl_Customers[],5,0)</f>
        <v>North</v>
      </c>
      <c r="F3055" t="s">
        <v>8556</v>
      </c>
      <c r="G3055" t="str">
        <f>VLOOKUP(Sales_Data!$F3055,tbl_Products[],2,FALSE)</f>
        <v>Product_42</v>
      </c>
      <c r="H3055" t="str">
        <f>VLOOKUP(tbl_Sales[[#This Row],[Product_ID]],tbl_Products[],3,0)</f>
        <v>Electronics</v>
      </c>
      <c r="I3055">
        <v>6</v>
      </c>
      <c r="J3055" s="10">
        <f>VLOOKUP(tbl_Sales[[#This Row],[Product_ID]],tbl_Products[],4,0)</f>
        <v>28.03</v>
      </c>
      <c r="K3055" s="6">
        <v>66.8</v>
      </c>
      <c r="L3055" s="6">
        <f>tbl_Sales[[#This Row],[Price_per_Unit]]*tbl_Sales[[#This Row],[Quantity]]</f>
        <v>400.79999999999995</v>
      </c>
      <c r="M3055" s="6">
        <f>tbl_Sales[[#This Row],[Cost_per_Unit]]*tbl_Sales[[#This Row],[Quantity]]</f>
        <v>168.18</v>
      </c>
      <c r="N3055" s="6">
        <f>tbl_Sales[[#This Row],[Sales]]-tbl_Sales[[#This Row],[Total_Cost]]</f>
        <v>232.61999999999995</v>
      </c>
    </row>
    <row r="3056" spans="1:14">
      <c r="A3056" t="s">
        <v>3060</v>
      </c>
      <c r="B3056" s="4">
        <v>45025</v>
      </c>
      <c r="C3056" t="s">
        <v>8293</v>
      </c>
      <c r="D3056" t="str">
        <f>VLOOKUP(Sales_Data!$C3056,tbl_Customers[],2,FALSE)</f>
        <v>Customer_1429</v>
      </c>
      <c r="E3056" t="str">
        <f>VLOOKUP(tbl_Sales[[#This Row],[Customer_ID]],tbl_Customers[],5,0)</f>
        <v>East</v>
      </c>
      <c r="F3056" t="s">
        <v>8553</v>
      </c>
      <c r="G3056" t="str">
        <f>VLOOKUP(Sales_Data!$F3056,tbl_Products[],2,FALSE)</f>
        <v>Product_50</v>
      </c>
      <c r="H3056" t="str">
        <f>VLOOKUP(tbl_Sales[[#This Row],[Product_ID]],tbl_Products[],3,0)</f>
        <v>Apparel</v>
      </c>
      <c r="I3056">
        <v>9</v>
      </c>
      <c r="J3056" s="10">
        <f>VLOOKUP(tbl_Sales[[#This Row],[Product_ID]],tbl_Products[],4,0)</f>
        <v>42.74</v>
      </c>
      <c r="K3056" s="6">
        <v>51.05</v>
      </c>
      <c r="L3056" s="6">
        <f>tbl_Sales[[#This Row],[Price_per_Unit]]*tbl_Sales[[#This Row],[Quantity]]</f>
        <v>459.45</v>
      </c>
      <c r="M3056" s="6">
        <f>tbl_Sales[[#This Row],[Cost_per_Unit]]*tbl_Sales[[#This Row],[Quantity]]</f>
        <v>384.66</v>
      </c>
      <c r="N3056" s="6">
        <f>tbl_Sales[[#This Row],[Sales]]-tbl_Sales[[#This Row],[Total_Cost]]</f>
        <v>74.789999999999964</v>
      </c>
    </row>
    <row r="3057" spans="1:14">
      <c r="A3057" t="s">
        <v>3061</v>
      </c>
      <c r="B3057" s="4">
        <v>45244</v>
      </c>
      <c r="C3057" t="s">
        <v>7924</v>
      </c>
      <c r="D3057" t="str">
        <f>VLOOKUP(Sales_Data!$C3057,tbl_Customers[],2,FALSE)</f>
        <v>Customer_708</v>
      </c>
      <c r="E3057" t="str">
        <f>VLOOKUP(tbl_Sales[[#This Row],[Customer_ID]],tbl_Customers[],5,0)</f>
        <v>East</v>
      </c>
      <c r="F3057" t="s">
        <v>8536</v>
      </c>
      <c r="G3057" t="str">
        <f>VLOOKUP(Sales_Data!$F3057,tbl_Products[],2,FALSE)</f>
        <v>Product_40</v>
      </c>
      <c r="H3057" t="str">
        <f>VLOOKUP(tbl_Sales[[#This Row],[Product_ID]],tbl_Products[],3,0)</f>
        <v>Health</v>
      </c>
      <c r="I3057">
        <v>2</v>
      </c>
      <c r="J3057" s="10">
        <f>VLOOKUP(tbl_Sales[[#This Row],[Product_ID]],tbl_Products[],4,0)</f>
        <v>30.96</v>
      </c>
      <c r="K3057" s="6">
        <v>11.61</v>
      </c>
      <c r="L3057" s="6">
        <f>tbl_Sales[[#This Row],[Price_per_Unit]]*tbl_Sales[[#This Row],[Quantity]]</f>
        <v>23.22</v>
      </c>
      <c r="M3057" s="6">
        <f>tbl_Sales[[#This Row],[Cost_per_Unit]]*tbl_Sales[[#This Row],[Quantity]]</f>
        <v>61.92</v>
      </c>
      <c r="N3057" s="6">
        <f>tbl_Sales[[#This Row],[Sales]]-tbl_Sales[[#This Row],[Total_Cost]]</f>
        <v>-38.700000000000003</v>
      </c>
    </row>
    <row r="3058" spans="1:14">
      <c r="A3058" t="s">
        <v>3062</v>
      </c>
      <c r="B3058" s="4">
        <v>45196</v>
      </c>
      <c r="C3058" t="s">
        <v>7045</v>
      </c>
      <c r="D3058" t="str">
        <f>VLOOKUP(Sales_Data!$C3058,tbl_Customers[],2,FALSE)</f>
        <v>Customer_1329</v>
      </c>
      <c r="E3058" t="str">
        <f>VLOOKUP(tbl_Sales[[#This Row],[Customer_ID]],tbl_Customers[],5,0)</f>
        <v>North</v>
      </c>
      <c r="F3058" t="s">
        <v>8522</v>
      </c>
      <c r="G3058" t="str">
        <f>VLOOKUP(Sales_Data!$F3058,tbl_Products[],2,FALSE)</f>
        <v>Product_4</v>
      </c>
      <c r="H3058" t="str">
        <f>VLOOKUP(tbl_Sales[[#This Row],[Product_ID]],tbl_Products[],3,0)</f>
        <v>Toys</v>
      </c>
      <c r="I3058">
        <v>4</v>
      </c>
      <c r="J3058" s="10">
        <f>VLOOKUP(tbl_Sales[[#This Row],[Product_ID]],tbl_Products[],4,0)</f>
        <v>14.75</v>
      </c>
      <c r="K3058" s="6">
        <v>60.17</v>
      </c>
      <c r="L3058" s="6">
        <f>tbl_Sales[[#This Row],[Price_per_Unit]]*tbl_Sales[[#This Row],[Quantity]]</f>
        <v>240.68</v>
      </c>
      <c r="M3058" s="6">
        <f>tbl_Sales[[#This Row],[Cost_per_Unit]]*tbl_Sales[[#This Row],[Quantity]]</f>
        <v>59</v>
      </c>
      <c r="N3058" s="6">
        <f>tbl_Sales[[#This Row],[Sales]]-tbl_Sales[[#This Row],[Total_Cost]]</f>
        <v>181.68</v>
      </c>
    </row>
    <row r="3059" spans="1:14">
      <c r="A3059" t="s">
        <v>3063</v>
      </c>
      <c r="B3059" s="4">
        <v>45056</v>
      </c>
      <c r="C3059" t="s">
        <v>7973</v>
      </c>
      <c r="D3059" t="str">
        <f>VLOOKUP(Sales_Data!$C3059,tbl_Customers[],2,FALSE)</f>
        <v>Customer_829</v>
      </c>
      <c r="E3059" t="str">
        <f>VLOOKUP(tbl_Sales[[#This Row],[Customer_ID]],tbl_Customers[],5,0)</f>
        <v>East</v>
      </c>
      <c r="F3059" t="s">
        <v>8497</v>
      </c>
      <c r="G3059" t="str">
        <f>VLOOKUP(Sales_Data!$F3059,tbl_Products[],2,FALSE)</f>
        <v>Product_73</v>
      </c>
      <c r="H3059" t="str">
        <f>VLOOKUP(tbl_Sales[[#This Row],[Product_ID]],tbl_Products[],3,0)</f>
        <v>Apparel</v>
      </c>
      <c r="I3059">
        <v>7</v>
      </c>
      <c r="J3059" s="10">
        <f>VLOOKUP(tbl_Sales[[#This Row],[Product_ID]],tbl_Products[],4,0)</f>
        <v>1.21</v>
      </c>
      <c r="K3059" s="6">
        <v>26.93</v>
      </c>
      <c r="L3059" s="6">
        <f>tbl_Sales[[#This Row],[Price_per_Unit]]*tbl_Sales[[#This Row],[Quantity]]</f>
        <v>188.51</v>
      </c>
      <c r="M3059" s="6">
        <f>tbl_Sales[[#This Row],[Cost_per_Unit]]*tbl_Sales[[#This Row],[Quantity]]</f>
        <v>8.4699999999999989</v>
      </c>
      <c r="N3059" s="6">
        <f>tbl_Sales[[#This Row],[Sales]]-tbl_Sales[[#This Row],[Total_Cost]]</f>
        <v>180.04</v>
      </c>
    </row>
    <row r="3060" spans="1:14">
      <c r="A3060" t="s">
        <v>3064</v>
      </c>
      <c r="B3060" s="4">
        <v>45108</v>
      </c>
      <c r="C3060" t="s">
        <v>8320</v>
      </c>
      <c r="D3060" t="str">
        <f>VLOOKUP(Sales_Data!$C3060,tbl_Customers[],2,FALSE)</f>
        <v>Customer_405</v>
      </c>
      <c r="E3060" t="str">
        <f>VLOOKUP(tbl_Sales[[#This Row],[Customer_ID]],tbl_Customers[],5,0)</f>
        <v>South</v>
      </c>
      <c r="F3060" t="s">
        <v>8497</v>
      </c>
      <c r="G3060" t="str">
        <f>VLOOKUP(Sales_Data!$F3060,tbl_Products[],2,FALSE)</f>
        <v>Product_73</v>
      </c>
      <c r="H3060" t="str">
        <f>VLOOKUP(tbl_Sales[[#This Row],[Product_ID]],tbl_Products[],3,0)</f>
        <v>Apparel</v>
      </c>
      <c r="I3060">
        <v>3</v>
      </c>
      <c r="J3060" s="10">
        <f>VLOOKUP(tbl_Sales[[#This Row],[Product_ID]],tbl_Products[],4,0)</f>
        <v>1.21</v>
      </c>
      <c r="K3060" s="6">
        <v>98.19</v>
      </c>
      <c r="L3060" s="6">
        <f>tbl_Sales[[#This Row],[Price_per_Unit]]*tbl_Sales[[#This Row],[Quantity]]</f>
        <v>294.57</v>
      </c>
      <c r="M3060" s="6">
        <f>tbl_Sales[[#This Row],[Cost_per_Unit]]*tbl_Sales[[#This Row],[Quantity]]</f>
        <v>3.63</v>
      </c>
      <c r="N3060" s="6">
        <f>tbl_Sales[[#This Row],[Sales]]-tbl_Sales[[#This Row],[Total_Cost]]</f>
        <v>290.94</v>
      </c>
    </row>
    <row r="3061" spans="1:14">
      <c r="A3061" t="s">
        <v>3065</v>
      </c>
      <c r="B3061" s="4">
        <v>45063</v>
      </c>
      <c r="C3061" t="s">
        <v>7630</v>
      </c>
      <c r="D3061" t="str">
        <f>VLOOKUP(Sales_Data!$C3061,tbl_Customers[],2,FALSE)</f>
        <v>Customer_618</v>
      </c>
      <c r="E3061" t="str">
        <f>VLOOKUP(tbl_Sales[[#This Row],[Customer_ID]],tbl_Customers[],5,0)</f>
        <v>West</v>
      </c>
      <c r="F3061" t="s">
        <v>8562</v>
      </c>
      <c r="G3061" t="str">
        <f>VLOOKUP(Sales_Data!$F3061,tbl_Products[],2,FALSE)</f>
        <v>Product_48</v>
      </c>
      <c r="H3061" t="str">
        <f>VLOOKUP(tbl_Sales[[#This Row],[Product_ID]],tbl_Products[],3,0)</f>
        <v>Apparel</v>
      </c>
      <c r="I3061">
        <v>1</v>
      </c>
      <c r="J3061" s="10">
        <f>VLOOKUP(tbl_Sales[[#This Row],[Product_ID]],tbl_Products[],4,0)</f>
        <v>25.33</v>
      </c>
      <c r="K3061" s="6">
        <v>68.92</v>
      </c>
      <c r="L3061" s="6">
        <f>tbl_Sales[[#This Row],[Price_per_Unit]]*tbl_Sales[[#This Row],[Quantity]]</f>
        <v>68.92</v>
      </c>
      <c r="M3061" s="6">
        <f>tbl_Sales[[#This Row],[Cost_per_Unit]]*tbl_Sales[[#This Row],[Quantity]]</f>
        <v>25.33</v>
      </c>
      <c r="N3061" s="6">
        <f>tbl_Sales[[#This Row],[Sales]]-tbl_Sales[[#This Row],[Total_Cost]]</f>
        <v>43.59</v>
      </c>
    </row>
    <row r="3062" spans="1:14">
      <c r="A3062" t="s">
        <v>3066</v>
      </c>
      <c r="B3062" s="4">
        <v>45130</v>
      </c>
      <c r="C3062" t="s">
        <v>7615</v>
      </c>
      <c r="D3062" t="str">
        <f>VLOOKUP(Sales_Data!$C3062,tbl_Customers[],2,FALSE)</f>
        <v>Customer_173</v>
      </c>
      <c r="E3062" t="str">
        <f>VLOOKUP(tbl_Sales[[#This Row],[Customer_ID]],tbl_Customers[],5,0)</f>
        <v>East</v>
      </c>
      <c r="F3062" t="s">
        <v>8545</v>
      </c>
      <c r="G3062" t="str">
        <f>VLOOKUP(Sales_Data!$F3062,tbl_Products[],2,FALSE)</f>
        <v>Product_9</v>
      </c>
      <c r="H3062" t="str">
        <f>VLOOKUP(tbl_Sales[[#This Row],[Product_ID]],tbl_Products[],3,0)</f>
        <v>Apparel</v>
      </c>
      <c r="I3062">
        <v>4</v>
      </c>
      <c r="J3062" s="10">
        <f>VLOOKUP(tbl_Sales[[#This Row],[Product_ID]],tbl_Products[],4,0)</f>
        <v>14.27</v>
      </c>
      <c r="K3062" s="6">
        <v>85.47</v>
      </c>
      <c r="L3062" s="6">
        <f>tbl_Sales[[#This Row],[Price_per_Unit]]*tbl_Sales[[#This Row],[Quantity]]</f>
        <v>341.88</v>
      </c>
      <c r="M3062" s="6">
        <f>tbl_Sales[[#This Row],[Cost_per_Unit]]*tbl_Sales[[#This Row],[Quantity]]</f>
        <v>57.08</v>
      </c>
      <c r="N3062" s="6">
        <f>tbl_Sales[[#This Row],[Sales]]-tbl_Sales[[#This Row],[Total_Cost]]</f>
        <v>284.8</v>
      </c>
    </row>
    <row r="3063" spans="1:14">
      <c r="A3063" t="s">
        <v>3067</v>
      </c>
      <c r="B3063" s="4">
        <v>44967</v>
      </c>
      <c r="C3063" t="s">
        <v>7122</v>
      </c>
      <c r="D3063" t="str">
        <f>VLOOKUP(Sales_Data!$C3063,tbl_Customers[],2,FALSE)</f>
        <v>Customer_76</v>
      </c>
      <c r="E3063" t="str">
        <f>VLOOKUP(tbl_Sales[[#This Row],[Customer_ID]],tbl_Customers[],5,0)</f>
        <v>West</v>
      </c>
      <c r="F3063" t="s">
        <v>8532</v>
      </c>
      <c r="G3063" t="str">
        <f>VLOOKUP(Sales_Data!$F3063,tbl_Products[],2,FALSE)</f>
        <v>Product_23</v>
      </c>
      <c r="H3063" t="str">
        <f>VLOOKUP(tbl_Sales[[#This Row],[Product_ID]],tbl_Products[],3,0)</f>
        <v>Apparel</v>
      </c>
      <c r="I3063">
        <v>7</v>
      </c>
      <c r="J3063" s="10">
        <f>VLOOKUP(tbl_Sales[[#This Row],[Product_ID]],tbl_Products[],4,0)</f>
        <v>2.85</v>
      </c>
      <c r="K3063" s="6">
        <v>98.42</v>
      </c>
      <c r="L3063" s="6">
        <f>tbl_Sales[[#This Row],[Price_per_Unit]]*tbl_Sales[[#This Row],[Quantity]]</f>
        <v>688.94</v>
      </c>
      <c r="M3063" s="6">
        <f>tbl_Sales[[#This Row],[Cost_per_Unit]]*tbl_Sales[[#This Row],[Quantity]]</f>
        <v>19.95</v>
      </c>
      <c r="N3063" s="6">
        <f>tbl_Sales[[#This Row],[Sales]]-tbl_Sales[[#This Row],[Total_Cost]]</f>
        <v>668.99</v>
      </c>
    </row>
    <row r="3064" spans="1:14">
      <c r="A3064" t="s">
        <v>3068</v>
      </c>
      <c r="B3064" s="4">
        <v>45118</v>
      </c>
      <c r="C3064" t="s">
        <v>7836</v>
      </c>
      <c r="D3064" t="str">
        <f>VLOOKUP(Sales_Data!$C3064,tbl_Customers[],2,FALSE)</f>
        <v>Customer_1101</v>
      </c>
      <c r="E3064" t="str">
        <f>VLOOKUP(tbl_Sales[[#This Row],[Customer_ID]],tbl_Customers[],5,0)</f>
        <v>West</v>
      </c>
      <c r="F3064" t="s">
        <v>8528</v>
      </c>
      <c r="G3064" t="str">
        <f>VLOOKUP(Sales_Data!$F3064,tbl_Products[],2,FALSE)</f>
        <v>Product_25</v>
      </c>
      <c r="H3064" t="str">
        <f>VLOOKUP(tbl_Sales[[#This Row],[Product_ID]],tbl_Products[],3,0)</f>
        <v>Electronics</v>
      </c>
      <c r="I3064">
        <v>1</v>
      </c>
      <c r="J3064" s="10">
        <f>VLOOKUP(tbl_Sales[[#This Row],[Product_ID]],tbl_Products[],4,0)</f>
        <v>48.19</v>
      </c>
      <c r="K3064" s="6">
        <v>62.36</v>
      </c>
      <c r="L3064" s="6">
        <f>tbl_Sales[[#This Row],[Price_per_Unit]]*tbl_Sales[[#This Row],[Quantity]]</f>
        <v>62.36</v>
      </c>
      <c r="M3064" s="6">
        <f>tbl_Sales[[#This Row],[Cost_per_Unit]]*tbl_Sales[[#This Row],[Quantity]]</f>
        <v>48.19</v>
      </c>
      <c r="N3064" s="6">
        <f>tbl_Sales[[#This Row],[Sales]]-tbl_Sales[[#This Row],[Total_Cost]]</f>
        <v>14.170000000000002</v>
      </c>
    </row>
    <row r="3065" spans="1:14">
      <c r="A3065" t="s">
        <v>3069</v>
      </c>
      <c r="B3065" s="4">
        <v>45134</v>
      </c>
      <c r="C3065" t="s">
        <v>7913</v>
      </c>
      <c r="D3065" t="str">
        <f>VLOOKUP(Sales_Data!$C3065,tbl_Customers[],2,FALSE)</f>
        <v>Customer_686</v>
      </c>
      <c r="E3065" t="str">
        <f>VLOOKUP(tbl_Sales[[#This Row],[Customer_ID]],tbl_Customers[],5,0)</f>
        <v>East</v>
      </c>
      <c r="F3065" t="s">
        <v>8521</v>
      </c>
      <c r="G3065" t="str">
        <f>VLOOKUP(Sales_Data!$F3065,tbl_Products[],2,FALSE)</f>
        <v>Product_64</v>
      </c>
      <c r="H3065" t="str">
        <f>VLOOKUP(tbl_Sales[[#This Row],[Product_ID]],tbl_Products[],3,0)</f>
        <v>Home Goods</v>
      </c>
      <c r="I3065">
        <v>3</v>
      </c>
      <c r="J3065" s="10">
        <f>VLOOKUP(tbl_Sales[[#This Row],[Product_ID]],tbl_Products[],4,0)</f>
        <v>16.21</v>
      </c>
      <c r="K3065" s="6">
        <v>88.72</v>
      </c>
      <c r="L3065" s="6">
        <f>tbl_Sales[[#This Row],[Price_per_Unit]]*tbl_Sales[[#This Row],[Quantity]]</f>
        <v>266.15999999999997</v>
      </c>
      <c r="M3065" s="6">
        <f>tbl_Sales[[#This Row],[Cost_per_Unit]]*tbl_Sales[[#This Row],[Quantity]]</f>
        <v>48.63</v>
      </c>
      <c r="N3065" s="6">
        <f>tbl_Sales[[#This Row],[Sales]]-tbl_Sales[[#This Row],[Total_Cost]]</f>
        <v>217.52999999999997</v>
      </c>
    </row>
    <row r="3066" spans="1:14">
      <c r="A3066" t="s">
        <v>3070</v>
      </c>
      <c r="B3066" s="4">
        <v>45162</v>
      </c>
      <c r="C3066" t="s">
        <v>7470</v>
      </c>
      <c r="D3066" t="str">
        <f>VLOOKUP(Sales_Data!$C3066,tbl_Customers[],2,FALSE)</f>
        <v>Customer_799</v>
      </c>
      <c r="E3066" t="str">
        <f>VLOOKUP(tbl_Sales[[#This Row],[Customer_ID]],tbl_Customers[],5,0)</f>
        <v>East</v>
      </c>
      <c r="F3066" t="s">
        <v>8558</v>
      </c>
      <c r="G3066" t="str">
        <f>VLOOKUP(Sales_Data!$F3066,tbl_Products[],2,FALSE)</f>
        <v>Product_24</v>
      </c>
      <c r="H3066" t="str">
        <f>VLOOKUP(tbl_Sales[[#This Row],[Product_ID]],tbl_Products[],3,0)</f>
        <v>Apparel</v>
      </c>
      <c r="I3066">
        <v>7</v>
      </c>
      <c r="J3066" s="10">
        <f>VLOOKUP(tbl_Sales[[#This Row],[Product_ID]],tbl_Products[],4,0)</f>
        <v>47.62</v>
      </c>
      <c r="K3066" s="6">
        <v>91.37</v>
      </c>
      <c r="L3066" s="6">
        <f>tbl_Sales[[#This Row],[Price_per_Unit]]*tbl_Sales[[#This Row],[Quantity]]</f>
        <v>639.59</v>
      </c>
      <c r="M3066" s="6">
        <f>tbl_Sales[[#This Row],[Cost_per_Unit]]*tbl_Sales[[#This Row],[Quantity]]</f>
        <v>333.34</v>
      </c>
      <c r="N3066" s="6">
        <f>tbl_Sales[[#This Row],[Sales]]-tbl_Sales[[#This Row],[Total_Cost]]</f>
        <v>306.25000000000006</v>
      </c>
    </row>
    <row r="3067" spans="1:14">
      <c r="A3067" t="s">
        <v>3071</v>
      </c>
      <c r="B3067" s="4">
        <v>45216</v>
      </c>
      <c r="C3067" t="s">
        <v>7666</v>
      </c>
      <c r="D3067" t="str">
        <f>VLOOKUP(Sales_Data!$C3067,tbl_Customers[],2,FALSE)</f>
        <v>Customer_1486</v>
      </c>
      <c r="E3067" t="str">
        <f>VLOOKUP(tbl_Sales[[#This Row],[Customer_ID]],tbl_Customers[],5,0)</f>
        <v>North</v>
      </c>
      <c r="F3067" t="s">
        <v>8567</v>
      </c>
      <c r="G3067" t="str">
        <f>VLOOKUP(Sales_Data!$F3067,tbl_Products[],2,FALSE)</f>
        <v>Product_69</v>
      </c>
      <c r="H3067" t="str">
        <f>VLOOKUP(tbl_Sales[[#This Row],[Product_ID]],tbl_Products[],3,0)</f>
        <v>Home Goods</v>
      </c>
      <c r="I3067">
        <v>2</v>
      </c>
      <c r="J3067" s="10">
        <f>VLOOKUP(tbl_Sales[[#This Row],[Product_ID]],tbl_Products[],4,0)</f>
        <v>8.86</v>
      </c>
      <c r="K3067" s="6">
        <v>40.270000000000003</v>
      </c>
      <c r="L3067" s="6">
        <f>tbl_Sales[[#This Row],[Price_per_Unit]]*tbl_Sales[[#This Row],[Quantity]]</f>
        <v>80.540000000000006</v>
      </c>
      <c r="M3067" s="6">
        <f>tbl_Sales[[#This Row],[Cost_per_Unit]]*tbl_Sales[[#This Row],[Quantity]]</f>
        <v>17.72</v>
      </c>
      <c r="N3067" s="6">
        <f>tbl_Sales[[#This Row],[Sales]]-tbl_Sales[[#This Row],[Total_Cost]]</f>
        <v>62.820000000000007</v>
      </c>
    </row>
    <row r="3068" spans="1:14">
      <c r="A3068" t="s">
        <v>3072</v>
      </c>
      <c r="B3068" s="4">
        <v>45051</v>
      </c>
      <c r="C3068" t="s">
        <v>8321</v>
      </c>
      <c r="D3068" t="str">
        <f>VLOOKUP(Sales_Data!$C3068,tbl_Customers[],2,FALSE)</f>
        <v>Customer_1473</v>
      </c>
      <c r="E3068" t="str">
        <f>VLOOKUP(tbl_Sales[[#This Row],[Customer_ID]],tbl_Customers[],5,0)</f>
        <v>South</v>
      </c>
      <c r="F3068" t="s">
        <v>8546</v>
      </c>
      <c r="G3068" t="str">
        <f>VLOOKUP(Sales_Data!$F3068,tbl_Products[],2,FALSE)</f>
        <v>Product_28</v>
      </c>
      <c r="H3068" t="str">
        <f>VLOOKUP(tbl_Sales[[#This Row],[Product_ID]],tbl_Products[],3,0)</f>
        <v>Toys</v>
      </c>
      <c r="I3068">
        <v>4</v>
      </c>
      <c r="J3068" s="10">
        <f>VLOOKUP(tbl_Sales[[#This Row],[Product_ID]],tbl_Products[],4,0)</f>
        <v>23.58</v>
      </c>
      <c r="K3068" s="6">
        <v>68.930000000000007</v>
      </c>
      <c r="L3068" s="6">
        <f>tbl_Sales[[#This Row],[Price_per_Unit]]*tbl_Sales[[#This Row],[Quantity]]</f>
        <v>275.72000000000003</v>
      </c>
      <c r="M3068" s="6">
        <f>tbl_Sales[[#This Row],[Cost_per_Unit]]*tbl_Sales[[#This Row],[Quantity]]</f>
        <v>94.32</v>
      </c>
      <c r="N3068" s="6">
        <f>tbl_Sales[[#This Row],[Sales]]-tbl_Sales[[#This Row],[Total_Cost]]</f>
        <v>181.40000000000003</v>
      </c>
    </row>
    <row r="3069" spans="1:14">
      <c r="A3069" t="s">
        <v>3073</v>
      </c>
      <c r="B3069" s="4">
        <v>45283</v>
      </c>
      <c r="C3069" t="s">
        <v>8322</v>
      </c>
      <c r="D3069" t="str">
        <f>VLOOKUP(Sales_Data!$C3069,tbl_Customers[],2,FALSE)</f>
        <v>Customer_259</v>
      </c>
      <c r="E3069" t="str">
        <f>VLOOKUP(tbl_Sales[[#This Row],[Customer_ID]],tbl_Customers[],5,0)</f>
        <v>North</v>
      </c>
      <c r="F3069" t="s">
        <v>8509</v>
      </c>
      <c r="G3069" t="str">
        <f>VLOOKUP(Sales_Data!$F3069,tbl_Products[],2,FALSE)</f>
        <v>Product_45</v>
      </c>
      <c r="H3069" t="str">
        <f>VLOOKUP(tbl_Sales[[#This Row],[Product_ID]],tbl_Products[],3,0)</f>
        <v>Home Goods</v>
      </c>
      <c r="I3069">
        <v>4</v>
      </c>
      <c r="J3069" s="10">
        <f>VLOOKUP(tbl_Sales[[#This Row],[Product_ID]],tbl_Products[],4,0)</f>
        <v>47.88</v>
      </c>
      <c r="K3069" s="6">
        <v>57.25</v>
      </c>
      <c r="L3069" s="6">
        <f>tbl_Sales[[#This Row],[Price_per_Unit]]*tbl_Sales[[#This Row],[Quantity]]</f>
        <v>229</v>
      </c>
      <c r="M3069" s="6">
        <f>tbl_Sales[[#This Row],[Cost_per_Unit]]*tbl_Sales[[#This Row],[Quantity]]</f>
        <v>191.52</v>
      </c>
      <c r="N3069" s="6">
        <f>tbl_Sales[[#This Row],[Sales]]-tbl_Sales[[#This Row],[Total_Cost]]</f>
        <v>37.47999999999999</v>
      </c>
    </row>
    <row r="3070" spans="1:14">
      <c r="A3070" t="s">
        <v>3074</v>
      </c>
      <c r="B3070" s="4">
        <v>45042</v>
      </c>
      <c r="C3070" t="s">
        <v>8323</v>
      </c>
      <c r="D3070" t="str">
        <f>VLOOKUP(Sales_Data!$C3070,tbl_Customers[],2,FALSE)</f>
        <v>Customer_1066</v>
      </c>
      <c r="E3070" t="str">
        <f>VLOOKUP(tbl_Sales[[#This Row],[Customer_ID]],tbl_Customers[],5,0)</f>
        <v>West</v>
      </c>
      <c r="F3070" t="s">
        <v>8504</v>
      </c>
      <c r="G3070" t="str">
        <f>VLOOKUP(Sales_Data!$F3070,tbl_Products[],2,FALSE)</f>
        <v>Product_13</v>
      </c>
      <c r="H3070" t="str">
        <f>VLOOKUP(tbl_Sales[[#This Row],[Product_ID]],tbl_Products[],3,0)</f>
        <v>Toys</v>
      </c>
      <c r="I3070">
        <v>3</v>
      </c>
      <c r="J3070" s="10">
        <f>VLOOKUP(tbl_Sales[[#This Row],[Product_ID]],tbl_Products[],4,0)</f>
        <v>45.97</v>
      </c>
      <c r="K3070" s="6">
        <v>51.04</v>
      </c>
      <c r="L3070" s="6">
        <f>tbl_Sales[[#This Row],[Price_per_Unit]]*tbl_Sales[[#This Row],[Quantity]]</f>
        <v>153.12</v>
      </c>
      <c r="M3070" s="6">
        <f>tbl_Sales[[#This Row],[Cost_per_Unit]]*tbl_Sales[[#This Row],[Quantity]]</f>
        <v>137.91</v>
      </c>
      <c r="N3070" s="6">
        <f>tbl_Sales[[#This Row],[Sales]]-tbl_Sales[[#This Row],[Total_Cost]]</f>
        <v>15.210000000000008</v>
      </c>
    </row>
    <row r="3071" spans="1:14">
      <c r="A3071" t="s">
        <v>3075</v>
      </c>
      <c r="B3071" s="4">
        <v>45080</v>
      </c>
      <c r="C3071" t="s">
        <v>7360</v>
      </c>
      <c r="D3071" t="str">
        <f>VLOOKUP(Sales_Data!$C3071,tbl_Customers[],2,FALSE)</f>
        <v>Customer_1108</v>
      </c>
      <c r="E3071" t="str">
        <f>VLOOKUP(tbl_Sales[[#This Row],[Customer_ID]],tbl_Customers[],5,0)</f>
        <v>West</v>
      </c>
      <c r="F3071" t="s">
        <v>8542</v>
      </c>
      <c r="G3071" t="str">
        <f>VLOOKUP(Sales_Data!$F3071,tbl_Products[],2,FALSE)</f>
        <v>Product_20</v>
      </c>
      <c r="H3071" t="str">
        <f>VLOOKUP(tbl_Sales[[#This Row],[Product_ID]],tbl_Products[],3,0)</f>
        <v>Electronics</v>
      </c>
      <c r="I3071">
        <v>7</v>
      </c>
      <c r="J3071" s="10">
        <f>VLOOKUP(tbl_Sales[[#This Row],[Product_ID]],tbl_Products[],4,0)</f>
        <v>19.98</v>
      </c>
      <c r="K3071" s="6">
        <v>82.75</v>
      </c>
      <c r="L3071" s="6">
        <f>tbl_Sales[[#This Row],[Price_per_Unit]]*tbl_Sales[[#This Row],[Quantity]]</f>
        <v>579.25</v>
      </c>
      <c r="M3071" s="6">
        <f>tbl_Sales[[#This Row],[Cost_per_Unit]]*tbl_Sales[[#This Row],[Quantity]]</f>
        <v>139.86000000000001</v>
      </c>
      <c r="N3071" s="6">
        <f>tbl_Sales[[#This Row],[Sales]]-tbl_Sales[[#This Row],[Total_Cost]]</f>
        <v>439.39</v>
      </c>
    </row>
    <row r="3072" spans="1:14">
      <c r="A3072" t="s">
        <v>3076</v>
      </c>
      <c r="B3072" s="4">
        <v>45277</v>
      </c>
      <c r="C3072" t="s">
        <v>7806</v>
      </c>
      <c r="D3072" t="str">
        <f>VLOOKUP(Sales_Data!$C3072,tbl_Customers[],2,FALSE)</f>
        <v>Customer_582</v>
      </c>
      <c r="E3072" t="str">
        <f>VLOOKUP(tbl_Sales[[#This Row],[Customer_ID]],tbl_Customers[],5,0)</f>
        <v>East</v>
      </c>
      <c r="F3072" t="s">
        <v>8562</v>
      </c>
      <c r="G3072" t="str">
        <f>VLOOKUP(Sales_Data!$F3072,tbl_Products[],2,FALSE)</f>
        <v>Product_48</v>
      </c>
      <c r="H3072" t="str">
        <f>VLOOKUP(tbl_Sales[[#This Row],[Product_ID]],tbl_Products[],3,0)</f>
        <v>Apparel</v>
      </c>
      <c r="I3072">
        <v>3</v>
      </c>
      <c r="J3072" s="10">
        <f>VLOOKUP(tbl_Sales[[#This Row],[Product_ID]],tbl_Products[],4,0)</f>
        <v>25.33</v>
      </c>
      <c r="K3072" s="6">
        <v>16.34</v>
      </c>
      <c r="L3072" s="6">
        <f>tbl_Sales[[#This Row],[Price_per_Unit]]*tbl_Sales[[#This Row],[Quantity]]</f>
        <v>49.019999999999996</v>
      </c>
      <c r="M3072" s="6">
        <f>tbl_Sales[[#This Row],[Cost_per_Unit]]*tbl_Sales[[#This Row],[Quantity]]</f>
        <v>75.989999999999995</v>
      </c>
      <c r="N3072" s="6">
        <f>tbl_Sales[[#This Row],[Sales]]-tbl_Sales[[#This Row],[Total_Cost]]</f>
        <v>-26.97</v>
      </c>
    </row>
    <row r="3073" spans="1:14">
      <c r="A3073" t="s">
        <v>3077</v>
      </c>
      <c r="B3073" s="4">
        <v>44968</v>
      </c>
      <c r="C3073" t="s">
        <v>8324</v>
      </c>
      <c r="D3073" t="str">
        <f>VLOOKUP(Sales_Data!$C3073,tbl_Customers[],2,FALSE)</f>
        <v>Customer_438</v>
      </c>
      <c r="E3073" t="str">
        <f>VLOOKUP(tbl_Sales[[#This Row],[Customer_ID]],tbl_Customers[],5,0)</f>
        <v>West</v>
      </c>
      <c r="F3073" t="s">
        <v>8524</v>
      </c>
      <c r="G3073" t="str">
        <f>VLOOKUP(Sales_Data!$F3073,tbl_Products[],2,FALSE)</f>
        <v>Product_74</v>
      </c>
      <c r="H3073" t="str">
        <f>VLOOKUP(tbl_Sales[[#This Row],[Product_ID]],tbl_Products[],3,0)</f>
        <v>Home Goods</v>
      </c>
      <c r="I3073">
        <v>9</v>
      </c>
      <c r="J3073" s="10">
        <f>VLOOKUP(tbl_Sales[[#This Row],[Product_ID]],tbl_Products[],4,0)</f>
        <v>13.9</v>
      </c>
      <c r="K3073" s="6">
        <v>74.47</v>
      </c>
      <c r="L3073" s="6">
        <f>tbl_Sales[[#This Row],[Price_per_Unit]]*tbl_Sales[[#This Row],[Quantity]]</f>
        <v>670.23</v>
      </c>
      <c r="M3073" s="6">
        <f>tbl_Sales[[#This Row],[Cost_per_Unit]]*tbl_Sales[[#This Row],[Quantity]]</f>
        <v>125.10000000000001</v>
      </c>
      <c r="N3073" s="6">
        <f>tbl_Sales[[#This Row],[Sales]]-tbl_Sales[[#This Row],[Total_Cost]]</f>
        <v>545.13</v>
      </c>
    </row>
    <row r="3074" spans="1:14">
      <c r="A3074" t="s">
        <v>3078</v>
      </c>
      <c r="B3074" s="4">
        <v>45261</v>
      </c>
      <c r="C3074" t="s">
        <v>7148</v>
      </c>
      <c r="D3074" t="str">
        <f>VLOOKUP(Sales_Data!$C3074,tbl_Customers[],2,FALSE)</f>
        <v>Customer_191</v>
      </c>
      <c r="E3074" t="str">
        <f>VLOOKUP(tbl_Sales[[#This Row],[Customer_ID]],tbl_Customers[],5,0)</f>
        <v>North</v>
      </c>
      <c r="F3074" t="s">
        <v>8532</v>
      </c>
      <c r="G3074" t="str">
        <f>VLOOKUP(Sales_Data!$F3074,tbl_Products[],2,FALSE)</f>
        <v>Product_23</v>
      </c>
      <c r="H3074" t="str">
        <f>VLOOKUP(tbl_Sales[[#This Row],[Product_ID]],tbl_Products[],3,0)</f>
        <v>Apparel</v>
      </c>
      <c r="I3074">
        <v>6</v>
      </c>
      <c r="J3074" s="10">
        <f>VLOOKUP(tbl_Sales[[#This Row],[Product_ID]],tbl_Products[],4,0)</f>
        <v>2.85</v>
      </c>
      <c r="K3074" s="6">
        <v>58.16</v>
      </c>
      <c r="L3074" s="6">
        <f>tbl_Sales[[#This Row],[Price_per_Unit]]*tbl_Sales[[#This Row],[Quantity]]</f>
        <v>348.96</v>
      </c>
      <c r="M3074" s="6">
        <f>tbl_Sales[[#This Row],[Cost_per_Unit]]*tbl_Sales[[#This Row],[Quantity]]</f>
        <v>17.100000000000001</v>
      </c>
      <c r="N3074" s="6">
        <f>tbl_Sales[[#This Row],[Sales]]-tbl_Sales[[#This Row],[Total_Cost]]</f>
        <v>331.85999999999996</v>
      </c>
    </row>
    <row r="3075" spans="1:14">
      <c r="A3075" t="s">
        <v>3079</v>
      </c>
      <c r="B3075" s="4">
        <v>45259</v>
      </c>
      <c r="C3075" t="s">
        <v>7061</v>
      </c>
      <c r="D3075" t="str">
        <f>VLOOKUP(Sales_Data!$C3075,tbl_Customers[],2,FALSE)</f>
        <v>Customer_1048</v>
      </c>
      <c r="E3075" t="str">
        <f>VLOOKUP(tbl_Sales[[#This Row],[Customer_ID]],tbl_Customers[],5,0)</f>
        <v>North</v>
      </c>
      <c r="F3075" t="s">
        <v>8559</v>
      </c>
      <c r="G3075" t="str">
        <f>VLOOKUP(Sales_Data!$F3075,tbl_Products[],2,FALSE)</f>
        <v>Product_57</v>
      </c>
      <c r="H3075" t="str">
        <f>VLOOKUP(tbl_Sales[[#This Row],[Product_ID]],tbl_Products[],3,0)</f>
        <v>Toys</v>
      </c>
      <c r="I3075">
        <v>8</v>
      </c>
      <c r="J3075" s="10">
        <f>VLOOKUP(tbl_Sales[[#This Row],[Product_ID]],tbl_Products[],4,0)</f>
        <v>31.85</v>
      </c>
      <c r="K3075" s="6">
        <v>24.85</v>
      </c>
      <c r="L3075" s="6">
        <f>tbl_Sales[[#This Row],[Price_per_Unit]]*tbl_Sales[[#This Row],[Quantity]]</f>
        <v>198.8</v>
      </c>
      <c r="M3075" s="6">
        <f>tbl_Sales[[#This Row],[Cost_per_Unit]]*tbl_Sales[[#This Row],[Quantity]]</f>
        <v>254.8</v>
      </c>
      <c r="N3075" s="6">
        <f>tbl_Sales[[#This Row],[Sales]]-tbl_Sales[[#This Row],[Total_Cost]]</f>
        <v>-56</v>
      </c>
    </row>
    <row r="3076" spans="1:14">
      <c r="A3076" t="s">
        <v>3080</v>
      </c>
      <c r="B3076" s="4">
        <v>44943</v>
      </c>
      <c r="C3076" t="s">
        <v>7529</v>
      </c>
      <c r="D3076" t="str">
        <f>VLOOKUP(Sales_Data!$C3076,tbl_Customers[],2,FALSE)</f>
        <v>Customer_1131</v>
      </c>
      <c r="E3076" t="str">
        <f>VLOOKUP(tbl_Sales[[#This Row],[Customer_ID]],tbl_Customers[],5,0)</f>
        <v>South</v>
      </c>
      <c r="F3076" t="s">
        <v>8532</v>
      </c>
      <c r="G3076" t="str">
        <f>VLOOKUP(Sales_Data!$F3076,tbl_Products[],2,FALSE)</f>
        <v>Product_23</v>
      </c>
      <c r="H3076" t="str">
        <f>VLOOKUP(tbl_Sales[[#This Row],[Product_ID]],tbl_Products[],3,0)</f>
        <v>Apparel</v>
      </c>
      <c r="I3076">
        <v>4</v>
      </c>
      <c r="J3076" s="10">
        <f>VLOOKUP(tbl_Sales[[#This Row],[Product_ID]],tbl_Products[],4,0)</f>
        <v>2.85</v>
      </c>
      <c r="K3076" s="6">
        <v>63.6</v>
      </c>
      <c r="L3076" s="6">
        <f>tbl_Sales[[#This Row],[Price_per_Unit]]*tbl_Sales[[#This Row],[Quantity]]</f>
        <v>254.4</v>
      </c>
      <c r="M3076" s="6">
        <f>tbl_Sales[[#This Row],[Cost_per_Unit]]*tbl_Sales[[#This Row],[Quantity]]</f>
        <v>11.4</v>
      </c>
      <c r="N3076" s="6">
        <f>tbl_Sales[[#This Row],[Sales]]-tbl_Sales[[#This Row],[Total_Cost]]</f>
        <v>243</v>
      </c>
    </row>
    <row r="3077" spans="1:14">
      <c r="A3077" t="s">
        <v>3081</v>
      </c>
      <c r="B3077" s="4">
        <v>44974</v>
      </c>
      <c r="C3077" t="s">
        <v>7326</v>
      </c>
      <c r="D3077" t="str">
        <f>VLOOKUP(Sales_Data!$C3077,tbl_Customers[],2,FALSE)</f>
        <v>Customer_640</v>
      </c>
      <c r="E3077" t="str">
        <f>VLOOKUP(tbl_Sales[[#This Row],[Customer_ID]],tbl_Customers[],5,0)</f>
        <v>East</v>
      </c>
      <c r="F3077" t="s">
        <v>8501</v>
      </c>
      <c r="G3077" t="str">
        <f>VLOOKUP(Sales_Data!$F3077,tbl_Products[],2,FALSE)</f>
        <v>Product_65</v>
      </c>
      <c r="H3077" t="str">
        <f>VLOOKUP(tbl_Sales[[#This Row],[Product_ID]],tbl_Products[],3,0)</f>
        <v>Health</v>
      </c>
      <c r="I3077">
        <v>5</v>
      </c>
      <c r="J3077" s="10">
        <f>VLOOKUP(tbl_Sales[[#This Row],[Product_ID]],tbl_Products[],4,0)</f>
        <v>37.880000000000003</v>
      </c>
      <c r="K3077" s="6">
        <v>12.45</v>
      </c>
      <c r="L3077" s="6">
        <f>tbl_Sales[[#This Row],[Price_per_Unit]]*tbl_Sales[[#This Row],[Quantity]]</f>
        <v>62.25</v>
      </c>
      <c r="M3077" s="6">
        <f>tbl_Sales[[#This Row],[Cost_per_Unit]]*tbl_Sales[[#This Row],[Quantity]]</f>
        <v>189.4</v>
      </c>
      <c r="N3077" s="6">
        <f>tbl_Sales[[#This Row],[Sales]]-tbl_Sales[[#This Row],[Total_Cost]]</f>
        <v>-127.15</v>
      </c>
    </row>
    <row r="3078" spans="1:14">
      <c r="A3078" t="s">
        <v>3082</v>
      </c>
      <c r="B3078" s="4">
        <v>45134</v>
      </c>
      <c r="C3078" t="s">
        <v>7249</v>
      </c>
      <c r="D3078" t="str">
        <f>VLOOKUP(Sales_Data!$C3078,tbl_Customers[],2,FALSE)</f>
        <v>Customer_1068</v>
      </c>
      <c r="E3078" t="str">
        <f>VLOOKUP(tbl_Sales[[#This Row],[Customer_ID]],tbl_Customers[],5,0)</f>
        <v>West</v>
      </c>
      <c r="F3078" t="s">
        <v>8542</v>
      </c>
      <c r="G3078" t="str">
        <f>VLOOKUP(Sales_Data!$F3078,tbl_Products[],2,FALSE)</f>
        <v>Product_20</v>
      </c>
      <c r="H3078" t="str">
        <f>VLOOKUP(tbl_Sales[[#This Row],[Product_ID]],tbl_Products[],3,0)</f>
        <v>Electronics</v>
      </c>
      <c r="I3078">
        <v>8</v>
      </c>
      <c r="J3078" s="10">
        <f>VLOOKUP(tbl_Sales[[#This Row],[Product_ID]],tbl_Products[],4,0)</f>
        <v>19.98</v>
      </c>
      <c r="K3078" s="6">
        <v>17.73</v>
      </c>
      <c r="L3078" s="6">
        <f>tbl_Sales[[#This Row],[Price_per_Unit]]*tbl_Sales[[#This Row],[Quantity]]</f>
        <v>141.84</v>
      </c>
      <c r="M3078" s="6">
        <f>tbl_Sales[[#This Row],[Cost_per_Unit]]*tbl_Sales[[#This Row],[Quantity]]</f>
        <v>159.84</v>
      </c>
      <c r="N3078" s="6">
        <f>tbl_Sales[[#This Row],[Sales]]-tbl_Sales[[#This Row],[Total_Cost]]</f>
        <v>-18</v>
      </c>
    </row>
    <row r="3079" spans="1:14">
      <c r="A3079" t="s">
        <v>3083</v>
      </c>
      <c r="B3079" s="4">
        <v>45121</v>
      </c>
      <c r="C3079" t="s">
        <v>7432</v>
      </c>
      <c r="D3079" t="str">
        <f>VLOOKUP(Sales_Data!$C3079,tbl_Customers[],2,FALSE)</f>
        <v>Customer_698</v>
      </c>
      <c r="E3079" t="str">
        <f>VLOOKUP(tbl_Sales[[#This Row],[Customer_ID]],tbl_Customers[],5,0)</f>
        <v>North</v>
      </c>
      <c r="F3079" t="s">
        <v>8559</v>
      </c>
      <c r="G3079" t="str">
        <f>VLOOKUP(Sales_Data!$F3079,tbl_Products[],2,FALSE)</f>
        <v>Product_57</v>
      </c>
      <c r="H3079" t="str">
        <f>VLOOKUP(tbl_Sales[[#This Row],[Product_ID]],tbl_Products[],3,0)</f>
        <v>Toys</v>
      </c>
      <c r="I3079">
        <v>9</v>
      </c>
      <c r="J3079" s="10">
        <f>VLOOKUP(tbl_Sales[[#This Row],[Product_ID]],tbl_Products[],4,0)</f>
        <v>31.85</v>
      </c>
      <c r="K3079" s="6">
        <v>39.479999999999997</v>
      </c>
      <c r="L3079" s="6">
        <f>tbl_Sales[[#This Row],[Price_per_Unit]]*tbl_Sales[[#This Row],[Quantity]]</f>
        <v>355.32</v>
      </c>
      <c r="M3079" s="6">
        <f>tbl_Sales[[#This Row],[Cost_per_Unit]]*tbl_Sales[[#This Row],[Quantity]]</f>
        <v>286.65000000000003</v>
      </c>
      <c r="N3079" s="6">
        <f>tbl_Sales[[#This Row],[Sales]]-tbl_Sales[[#This Row],[Total_Cost]]</f>
        <v>68.669999999999959</v>
      </c>
    </row>
    <row r="3080" spans="1:14">
      <c r="A3080" t="s">
        <v>3084</v>
      </c>
      <c r="B3080" s="4">
        <v>45120</v>
      </c>
      <c r="C3080" t="s">
        <v>8151</v>
      </c>
      <c r="D3080" t="str">
        <f>VLOOKUP(Sales_Data!$C3080,tbl_Customers[],2,FALSE)</f>
        <v>Customer_1302</v>
      </c>
      <c r="E3080" t="str">
        <f>VLOOKUP(tbl_Sales[[#This Row],[Customer_ID]],tbl_Customers[],5,0)</f>
        <v>South</v>
      </c>
      <c r="F3080" t="s">
        <v>8522</v>
      </c>
      <c r="G3080" t="str">
        <f>VLOOKUP(Sales_Data!$F3080,tbl_Products[],2,FALSE)</f>
        <v>Product_4</v>
      </c>
      <c r="H3080" t="str">
        <f>VLOOKUP(tbl_Sales[[#This Row],[Product_ID]],tbl_Products[],3,0)</f>
        <v>Toys</v>
      </c>
      <c r="I3080">
        <v>2</v>
      </c>
      <c r="J3080" s="10">
        <f>VLOOKUP(tbl_Sales[[#This Row],[Product_ID]],tbl_Products[],4,0)</f>
        <v>14.75</v>
      </c>
      <c r="K3080" s="6">
        <v>83.22</v>
      </c>
      <c r="L3080" s="6">
        <f>tbl_Sales[[#This Row],[Price_per_Unit]]*tbl_Sales[[#This Row],[Quantity]]</f>
        <v>166.44</v>
      </c>
      <c r="M3080" s="6">
        <f>tbl_Sales[[#This Row],[Cost_per_Unit]]*tbl_Sales[[#This Row],[Quantity]]</f>
        <v>29.5</v>
      </c>
      <c r="N3080" s="6">
        <f>tbl_Sales[[#This Row],[Sales]]-tbl_Sales[[#This Row],[Total_Cost]]</f>
        <v>136.94</v>
      </c>
    </row>
    <row r="3081" spans="1:14">
      <c r="A3081" t="s">
        <v>3085</v>
      </c>
      <c r="B3081" s="4">
        <v>45209</v>
      </c>
      <c r="C3081" t="s">
        <v>7063</v>
      </c>
      <c r="D3081" t="str">
        <f>VLOOKUP(Sales_Data!$C3081,tbl_Customers[],2,FALSE)</f>
        <v>Customer_328</v>
      </c>
      <c r="E3081" t="str">
        <f>VLOOKUP(tbl_Sales[[#This Row],[Customer_ID]],tbl_Customers[],5,0)</f>
        <v>North</v>
      </c>
      <c r="F3081" t="s">
        <v>8552</v>
      </c>
      <c r="G3081" t="str">
        <f>VLOOKUP(Sales_Data!$F3081,tbl_Products[],2,FALSE)</f>
        <v>Product_5</v>
      </c>
      <c r="H3081" t="str">
        <f>VLOOKUP(tbl_Sales[[#This Row],[Product_ID]],tbl_Products[],3,0)</f>
        <v>Health</v>
      </c>
      <c r="I3081">
        <v>3</v>
      </c>
      <c r="J3081" s="10">
        <f>VLOOKUP(tbl_Sales[[#This Row],[Product_ID]],tbl_Products[],4,0)</f>
        <v>35.39</v>
      </c>
      <c r="K3081" s="6">
        <v>60.51</v>
      </c>
      <c r="L3081" s="6">
        <f>tbl_Sales[[#This Row],[Price_per_Unit]]*tbl_Sales[[#This Row],[Quantity]]</f>
        <v>181.53</v>
      </c>
      <c r="M3081" s="6">
        <f>tbl_Sales[[#This Row],[Cost_per_Unit]]*tbl_Sales[[#This Row],[Quantity]]</f>
        <v>106.17</v>
      </c>
      <c r="N3081" s="6">
        <f>tbl_Sales[[#This Row],[Sales]]-tbl_Sales[[#This Row],[Total_Cost]]</f>
        <v>75.36</v>
      </c>
    </row>
    <row r="3082" spans="1:14">
      <c r="A3082" t="s">
        <v>3086</v>
      </c>
      <c r="B3082" s="4">
        <v>45170</v>
      </c>
      <c r="C3082" t="s">
        <v>8221</v>
      </c>
      <c r="D3082" t="str">
        <f>VLOOKUP(Sales_Data!$C3082,tbl_Customers[],2,FALSE)</f>
        <v>Customer_48</v>
      </c>
      <c r="E3082" t="str">
        <f>VLOOKUP(tbl_Sales[[#This Row],[Customer_ID]],tbl_Customers[],5,0)</f>
        <v>West</v>
      </c>
      <c r="F3082" t="s">
        <v>8567</v>
      </c>
      <c r="G3082" t="str">
        <f>VLOOKUP(Sales_Data!$F3082,tbl_Products[],2,FALSE)</f>
        <v>Product_69</v>
      </c>
      <c r="H3082" t="str">
        <f>VLOOKUP(tbl_Sales[[#This Row],[Product_ID]],tbl_Products[],3,0)</f>
        <v>Home Goods</v>
      </c>
      <c r="I3082">
        <v>8</v>
      </c>
      <c r="J3082" s="10">
        <f>VLOOKUP(tbl_Sales[[#This Row],[Product_ID]],tbl_Products[],4,0)</f>
        <v>8.86</v>
      </c>
      <c r="K3082" s="6">
        <v>39.950000000000003</v>
      </c>
      <c r="L3082" s="6">
        <f>tbl_Sales[[#This Row],[Price_per_Unit]]*tbl_Sales[[#This Row],[Quantity]]</f>
        <v>319.60000000000002</v>
      </c>
      <c r="M3082" s="6">
        <f>tbl_Sales[[#This Row],[Cost_per_Unit]]*tbl_Sales[[#This Row],[Quantity]]</f>
        <v>70.88</v>
      </c>
      <c r="N3082" s="6">
        <f>tbl_Sales[[#This Row],[Sales]]-tbl_Sales[[#This Row],[Total_Cost]]</f>
        <v>248.72000000000003</v>
      </c>
    </row>
    <row r="3083" spans="1:14">
      <c r="A3083" t="s">
        <v>3087</v>
      </c>
      <c r="B3083" s="4">
        <v>44955</v>
      </c>
      <c r="C3083" t="s">
        <v>8132</v>
      </c>
      <c r="D3083" t="str">
        <f>VLOOKUP(Sales_Data!$C3083,tbl_Customers[],2,FALSE)</f>
        <v>Customer_58</v>
      </c>
      <c r="E3083" t="str">
        <f>VLOOKUP(tbl_Sales[[#This Row],[Customer_ID]],tbl_Customers[],5,0)</f>
        <v>West</v>
      </c>
      <c r="F3083" t="s">
        <v>8539</v>
      </c>
      <c r="G3083" t="str">
        <f>VLOOKUP(Sales_Data!$F3083,tbl_Products[],2,FALSE)</f>
        <v>Product_16</v>
      </c>
      <c r="H3083" t="str">
        <f>VLOOKUP(tbl_Sales[[#This Row],[Product_ID]],tbl_Products[],3,0)</f>
        <v>Home Goods</v>
      </c>
      <c r="I3083">
        <v>1</v>
      </c>
      <c r="J3083" s="10">
        <f>VLOOKUP(tbl_Sales[[#This Row],[Product_ID]],tbl_Products[],4,0)</f>
        <v>15.25</v>
      </c>
      <c r="K3083" s="6">
        <v>98.25</v>
      </c>
      <c r="L3083" s="6">
        <f>tbl_Sales[[#This Row],[Price_per_Unit]]*tbl_Sales[[#This Row],[Quantity]]</f>
        <v>98.25</v>
      </c>
      <c r="M3083" s="6">
        <f>tbl_Sales[[#This Row],[Cost_per_Unit]]*tbl_Sales[[#This Row],[Quantity]]</f>
        <v>15.25</v>
      </c>
      <c r="N3083" s="6">
        <f>tbl_Sales[[#This Row],[Sales]]-tbl_Sales[[#This Row],[Total_Cost]]</f>
        <v>83</v>
      </c>
    </row>
    <row r="3084" spans="1:14">
      <c r="A3084" t="s">
        <v>3088</v>
      </c>
      <c r="B3084" s="4">
        <v>45253</v>
      </c>
      <c r="C3084" t="s">
        <v>7827</v>
      </c>
      <c r="D3084" t="str">
        <f>VLOOKUP(Sales_Data!$C3084,tbl_Customers[],2,FALSE)</f>
        <v>Customer_1106</v>
      </c>
      <c r="E3084" t="str">
        <f>VLOOKUP(tbl_Sales[[#This Row],[Customer_ID]],tbl_Customers[],5,0)</f>
        <v>West</v>
      </c>
      <c r="F3084" t="s">
        <v>8536</v>
      </c>
      <c r="G3084" t="str">
        <f>VLOOKUP(Sales_Data!$F3084,tbl_Products[],2,FALSE)</f>
        <v>Product_40</v>
      </c>
      <c r="H3084" t="str">
        <f>VLOOKUP(tbl_Sales[[#This Row],[Product_ID]],tbl_Products[],3,0)</f>
        <v>Health</v>
      </c>
      <c r="I3084">
        <v>8</v>
      </c>
      <c r="J3084" s="10">
        <f>VLOOKUP(tbl_Sales[[#This Row],[Product_ID]],tbl_Products[],4,0)</f>
        <v>30.96</v>
      </c>
      <c r="K3084" s="6">
        <v>9.6199999999999992</v>
      </c>
      <c r="L3084" s="6">
        <f>tbl_Sales[[#This Row],[Price_per_Unit]]*tbl_Sales[[#This Row],[Quantity]]</f>
        <v>76.959999999999994</v>
      </c>
      <c r="M3084" s="6">
        <f>tbl_Sales[[#This Row],[Cost_per_Unit]]*tbl_Sales[[#This Row],[Quantity]]</f>
        <v>247.68</v>
      </c>
      <c r="N3084" s="6">
        <f>tbl_Sales[[#This Row],[Sales]]-tbl_Sales[[#This Row],[Total_Cost]]</f>
        <v>-170.72000000000003</v>
      </c>
    </row>
    <row r="3085" spans="1:14">
      <c r="A3085" t="s">
        <v>3089</v>
      </c>
      <c r="B3085" s="4">
        <v>44931</v>
      </c>
      <c r="C3085" t="s">
        <v>7372</v>
      </c>
      <c r="D3085" t="str">
        <f>VLOOKUP(Sales_Data!$C3085,tbl_Customers[],2,FALSE)</f>
        <v>Customer_1214</v>
      </c>
      <c r="E3085" t="str">
        <f>VLOOKUP(tbl_Sales[[#This Row],[Customer_ID]],tbl_Customers[],5,0)</f>
        <v>West</v>
      </c>
      <c r="F3085" t="s">
        <v>8498</v>
      </c>
      <c r="G3085" t="str">
        <f>VLOOKUP(Sales_Data!$F3085,tbl_Products[],2,FALSE)</f>
        <v>Product_38</v>
      </c>
      <c r="H3085" t="str">
        <f>VLOOKUP(tbl_Sales[[#This Row],[Product_ID]],tbl_Products[],3,0)</f>
        <v>Toys</v>
      </c>
      <c r="I3085">
        <v>1</v>
      </c>
      <c r="J3085" s="10">
        <f>VLOOKUP(tbl_Sales[[#This Row],[Product_ID]],tbl_Products[],4,0)</f>
        <v>35.82</v>
      </c>
      <c r="K3085" s="6">
        <v>82.99</v>
      </c>
      <c r="L3085" s="6">
        <f>tbl_Sales[[#This Row],[Price_per_Unit]]*tbl_Sales[[#This Row],[Quantity]]</f>
        <v>82.99</v>
      </c>
      <c r="M3085" s="6">
        <f>tbl_Sales[[#This Row],[Cost_per_Unit]]*tbl_Sales[[#This Row],[Quantity]]</f>
        <v>35.82</v>
      </c>
      <c r="N3085" s="6">
        <f>tbl_Sales[[#This Row],[Sales]]-tbl_Sales[[#This Row],[Total_Cost]]</f>
        <v>47.169999999999995</v>
      </c>
    </row>
    <row r="3086" spans="1:14">
      <c r="A3086" t="s">
        <v>3090</v>
      </c>
      <c r="B3086" s="4">
        <v>45286</v>
      </c>
      <c r="C3086" t="s">
        <v>8182</v>
      </c>
      <c r="D3086" t="str">
        <f>VLOOKUP(Sales_Data!$C3086,tbl_Customers[],2,FALSE)</f>
        <v>Customer_530</v>
      </c>
      <c r="E3086" t="str">
        <f>VLOOKUP(tbl_Sales[[#This Row],[Customer_ID]],tbl_Customers[],5,0)</f>
        <v>West</v>
      </c>
      <c r="F3086" t="s">
        <v>8530</v>
      </c>
      <c r="G3086" t="str">
        <f>VLOOKUP(Sales_Data!$F3086,tbl_Products[],2,FALSE)</f>
        <v>Product_14</v>
      </c>
      <c r="H3086" t="str">
        <f>VLOOKUP(tbl_Sales[[#This Row],[Product_ID]],tbl_Products[],3,0)</f>
        <v>Toys</v>
      </c>
      <c r="I3086">
        <v>6</v>
      </c>
      <c r="J3086" s="10">
        <f>VLOOKUP(tbl_Sales[[#This Row],[Product_ID]],tbl_Products[],4,0)</f>
        <v>36.64</v>
      </c>
      <c r="K3086" s="6">
        <v>20.83</v>
      </c>
      <c r="L3086" s="6">
        <f>tbl_Sales[[#This Row],[Price_per_Unit]]*tbl_Sales[[#This Row],[Quantity]]</f>
        <v>124.97999999999999</v>
      </c>
      <c r="M3086" s="6">
        <f>tbl_Sales[[#This Row],[Cost_per_Unit]]*tbl_Sales[[#This Row],[Quantity]]</f>
        <v>219.84</v>
      </c>
      <c r="N3086" s="6">
        <f>tbl_Sales[[#This Row],[Sales]]-tbl_Sales[[#This Row],[Total_Cost]]</f>
        <v>-94.860000000000014</v>
      </c>
    </row>
    <row r="3087" spans="1:14">
      <c r="A3087" t="s">
        <v>3091</v>
      </c>
      <c r="B3087" s="4">
        <v>45014</v>
      </c>
      <c r="C3087" t="s">
        <v>8325</v>
      </c>
      <c r="D3087" t="str">
        <f>VLOOKUP(Sales_Data!$C3087,tbl_Customers[],2,FALSE)</f>
        <v>Customer_495</v>
      </c>
      <c r="E3087" t="str">
        <f>VLOOKUP(tbl_Sales[[#This Row],[Customer_ID]],tbl_Customers[],5,0)</f>
        <v>West</v>
      </c>
      <c r="F3087" t="s">
        <v>8509</v>
      </c>
      <c r="G3087" t="str">
        <f>VLOOKUP(Sales_Data!$F3087,tbl_Products[],2,FALSE)</f>
        <v>Product_45</v>
      </c>
      <c r="H3087" t="str">
        <f>VLOOKUP(tbl_Sales[[#This Row],[Product_ID]],tbl_Products[],3,0)</f>
        <v>Home Goods</v>
      </c>
      <c r="I3087">
        <v>8</v>
      </c>
      <c r="J3087" s="10">
        <f>VLOOKUP(tbl_Sales[[#This Row],[Product_ID]],tbl_Products[],4,0)</f>
        <v>47.88</v>
      </c>
      <c r="K3087" s="6">
        <v>69.83</v>
      </c>
      <c r="L3087" s="6">
        <f>tbl_Sales[[#This Row],[Price_per_Unit]]*tbl_Sales[[#This Row],[Quantity]]</f>
        <v>558.64</v>
      </c>
      <c r="M3087" s="6">
        <f>tbl_Sales[[#This Row],[Cost_per_Unit]]*tbl_Sales[[#This Row],[Quantity]]</f>
        <v>383.04</v>
      </c>
      <c r="N3087" s="6">
        <f>tbl_Sales[[#This Row],[Sales]]-tbl_Sales[[#This Row],[Total_Cost]]</f>
        <v>175.59999999999997</v>
      </c>
    </row>
    <row r="3088" spans="1:14">
      <c r="A3088" t="s">
        <v>3092</v>
      </c>
      <c r="B3088" s="4">
        <v>44969</v>
      </c>
      <c r="C3088" t="s">
        <v>7580</v>
      </c>
      <c r="D3088" t="str">
        <f>VLOOKUP(Sales_Data!$C3088,tbl_Customers[],2,FALSE)</f>
        <v>Customer_623</v>
      </c>
      <c r="E3088" t="str">
        <f>VLOOKUP(tbl_Sales[[#This Row],[Customer_ID]],tbl_Customers[],5,0)</f>
        <v>North</v>
      </c>
      <c r="F3088" t="s">
        <v>8558</v>
      </c>
      <c r="G3088" t="str">
        <f>VLOOKUP(Sales_Data!$F3088,tbl_Products[],2,FALSE)</f>
        <v>Product_24</v>
      </c>
      <c r="H3088" t="str">
        <f>VLOOKUP(tbl_Sales[[#This Row],[Product_ID]],tbl_Products[],3,0)</f>
        <v>Apparel</v>
      </c>
      <c r="I3088">
        <v>3</v>
      </c>
      <c r="J3088" s="10">
        <f>VLOOKUP(tbl_Sales[[#This Row],[Product_ID]],tbl_Products[],4,0)</f>
        <v>47.62</v>
      </c>
      <c r="K3088" s="6">
        <v>24.46</v>
      </c>
      <c r="L3088" s="6">
        <f>tbl_Sales[[#This Row],[Price_per_Unit]]*tbl_Sales[[#This Row],[Quantity]]</f>
        <v>73.38</v>
      </c>
      <c r="M3088" s="6">
        <f>tbl_Sales[[#This Row],[Cost_per_Unit]]*tbl_Sales[[#This Row],[Quantity]]</f>
        <v>142.85999999999999</v>
      </c>
      <c r="N3088" s="6">
        <f>tbl_Sales[[#This Row],[Sales]]-tbl_Sales[[#This Row],[Total_Cost]]</f>
        <v>-69.47999999999999</v>
      </c>
    </row>
    <row r="3089" spans="1:14">
      <c r="A3089" t="s">
        <v>3093</v>
      </c>
      <c r="B3089" s="4">
        <v>45182</v>
      </c>
      <c r="C3089" t="s">
        <v>8294</v>
      </c>
      <c r="D3089" t="str">
        <f>VLOOKUP(Sales_Data!$C3089,tbl_Customers[],2,FALSE)</f>
        <v>Customer_1488</v>
      </c>
      <c r="E3089" t="str">
        <f>VLOOKUP(tbl_Sales[[#This Row],[Customer_ID]],tbl_Customers[],5,0)</f>
        <v>East</v>
      </c>
      <c r="F3089" t="s">
        <v>8516</v>
      </c>
      <c r="G3089" t="str">
        <f>VLOOKUP(Sales_Data!$F3089,tbl_Products[],2,FALSE)</f>
        <v>Product_67</v>
      </c>
      <c r="H3089" t="str">
        <f>VLOOKUP(tbl_Sales[[#This Row],[Product_ID]],tbl_Products[],3,0)</f>
        <v>Toys</v>
      </c>
      <c r="I3089">
        <v>1</v>
      </c>
      <c r="J3089" s="10">
        <f>VLOOKUP(tbl_Sales[[#This Row],[Product_ID]],tbl_Products[],4,0)</f>
        <v>13.68</v>
      </c>
      <c r="K3089" s="6">
        <v>42.09</v>
      </c>
      <c r="L3089" s="6">
        <f>tbl_Sales[[#This Row],[Price_per_Unit]]*tbl_Sales[[#This Row],[Quantity]]</f>
        <v>42.09</v>
      </c>
      <c r="M3089" s="6">
        <f>tbl_Sales[[#This Row],[Cost_per_Unit]]*tbl_Sales[[#This Row],[Quantity]]</f>
        <v>13.68</v>
      </c>
      <c r="N3089" s="6">
        <f>tbl_Sales[[#This Row],[Sales]]-tbl_Sales[[#This Row],[Total_Cost]]</f>
        <v>28.410000000000004</v>
      </c>
    </row>
    <row r="3090" spans="1:14">
      <c r="A3090" t="s">
        <v>3094</v>
      </c>
      <c r="B3090" s="4">
        <v>45149</v>
      </c>
      <c r="C3090" t="s">
        <v>7011</v>
      </c>
      <c r="D3090" t="str">
        <f>VLOOKUP(Sales_Data!$C3090,tbl_Customers[],2,FALSE)</f>
        <v>Customer_866</v>
      </c>
      <c r="E3090" t="str">
        <f>VLOOKUP(tbl_Sales[[#This Row],[Customer_ID]],tbl_Customers[],5,0)</f>
        <v>East</v>
      </c>
      <c r="F3090" t="s">
        <v>8502</v>
      </c>
      <c r="G3090" t="str">
        <f>VLOOKUP(Sales_Data!$F3090,tbl_Products[],2,FALSE)</f>
        <v>Product_22</v>
      </c>
      <c r="H3090" t="str">
        <f>VLOOKUP(tbl_Sales[[#This Row],[Product_ID]],tbl_Products[],3,0)</f>
        <v>Electronics</v>
      </c>
      <c r="I3090">
        <v>6</v>
      </c>
      <c r="J3090" s="10">
        <f>VLOOKUP(tbl_Sales[[#This Row],[Product_ID]],tbl_Products[],4,0)</f>
        <v>38.15</v>
      </c>
      <c r="K3090" s="6">
        <v>35.93</v>
      </c>
      <c r="L3090" s="6">
        <f>tbl_Sales[[#This Row],[Price_per_Unit]]*tbl_Sales[[#This Row],[Quantity]]</f>
        <v>215.57999999999998</v>
      </c>
      <c r="M3090" s="6">
        <f>tbl_Sales[[#This Row],[Cost_per_Unit]]*tbl_Sales[[#This Row],[Quantity]]</f>
        <v>228.89999999999998</v>
      </c>
      <c r="N3090" s="6">
        <f>tbl_Sales[[#This Row],[Sales]]-tbl_Sales[[#This Row],[Total_Cost]]</f>
        <v>-13.319999999999993</v>
      </c>
    </row>
    <row r="3091" spans="1:14">
      <c r="A3091" t="s">
        <v>3095</v>
      </c>
      <c r="B3091" s="4">
        <v>45257</v>
      </c>
      <c r="C3091" t="s">
        <v>8076</v>
      </c>
      <c r="D3091" t="str">
        <f>VLOOKUP(Sales_Data!$C3091,tbl_Customers[],2,FALSE)</f>
        <v>Customer_1035</v>
      </c>
      <c r="E3091" t="str">
        <f>VLOOKUP(tbl_Sales[[#This Row],[Customer_ID]],tbl_Customers[],5,0)</f>
        <v>North</v>
      </c>
      <c r="F3091" t="s">
        <v>8504</v>
      </c>
      <c r="G3091" t="str">
        <f>VLOOKUP(Sales_Data!$F3091,tbl_Products[],2,FALSE)</f>
        <v>Product_13</v>
      </c>
      <c r="H3091" t="str">
        <f>VLOOKUP(tbl_Sales[[#This Row],[Product_ID]],tbl_Products[],3,0)</f>
        <v>Toys</v>
      </c>
      <c r="I3091">
        <v>7</v>
      </c>
      <c r="J3091" s="10">
        <f>VLOOKUP(tbl_Sales[[#This Row],[Product_ID]],tbl_Products[],4,0)</f>
        <v>45.97</v>
      </c>
      <c r="K3091" s="6">
        <v>15.7</v>
      </c>
      <c r="L3091" s="6">
        <f>tbl_Sales[[#This Row],[Price_per_Unit]]*tbl_Sales[[#This Row],[Quantity]]</f>
        <v>109.89999999999999</v>
      </c>
      <c r="M3091" s="6">
        <f>tbl_Sales[[#This Row],[Cost_per_Unit]]*tbl_Sales[[#This Row],[Quantity]]</f>
        <v>321.78999999999996</v>
      </c>
      <c r="N3091" s="6">
        <f>tbl_Sales[[#This Row],[Sales]]-tbl_Sales[[#This Row],[Total_Cost]]</f>
        <v>-211.89</v>
      </c>
    </row>
    <row r="3092" spans="1:14">
      <c r="A3092" t="s">
        <v>3096</v>
      </c>
      <c r="B3092" s="4">
        <v>45096</v>
      </c>
      <c r="C3092" t="s">
        <v>8214</v>
      </c>
      <c r="D3092" t="str">
        <f>VLOOKUP(Sales_Data!$C3092,tbl_Customers[],2,FALSE)</f>
        <v>Customer_227</v>
      </c>
      <c r="E3092" t="str">
        <f>VLOOKUP(tbl_Sales[[#This Row],[Customer_ID]],tbl_Customers[],5,0)</f>
        <v>East</v>
      </c>
      <c r="F3092" t="s">
        <v>8521</v>
      </c>
      <c r="G3092" t="str">
        <f>VLOOKUP(Sales_Data!$F3092,tbl_Products[],2,FALSE)</f>
        <v>Product_64</v>
      </c>
      <c r="H3092" t="str">
        <f>VLOOKUP(tbl_Sales[[#This Row],[Product_ID]],tbl_Products[],3,0)</f>
        <v>Home Goods</v>
      </c>
      <c r="I3092">
        <v>1</v>
      </c>
      <c r="J3092" s="10">
        <f>VLOOKUP(tbl_Sales[[#This Row],[Product_ID]],tbl_Products[],4,0)</f>
        <v>16.21</v>
      </c>
      <c r="K3092" s="6">
        <v>13.78</v>
      </c>
      <c r="L3092" s="6">
        <f>tbl_Sales[[#This Row],[Price_per_Unit]]*tbl_Sales[[#This Row],[Quantity]]</f>
        <v>13.78</v>
      </c>
      <c r="M3092" s="6">
        <f>tbl_Sales[[#This Row],[Cost_per_Unit]]*tbl_Sales[[#This Row],[Quantity]]</f>
        <v>16.21</v>
      </c>
      <c r="N3092" s="6">
        <f>tbl_Sales[[#This Row],[Sales]]-tbl_Sales[[#This Row],[Total_Cost]]</f>
        <v>-2.4300000000000015</v>
      </c>
    </row>
    <row r="3093" spans="1:14">
      <c r="A3093" t="s">
        <v>3097</v>
      </c>
      <c r="B3093" s="4">
        <v>45216</v>
      </c>
      <c r="C3093" t="s">
        <v>8326</v>
      </c>
      <c r="D3093" t="str">
        <f>VLOOKUP(Sales_Data!$C3093,tbl_Customers[],2,FALSE)</f>
        <v>Customer_1500</v>
      </c>
      <c r="E3093" t="str">
        <f>VLOOKUP(tbl_Sales[[#This Row],[Customer_ID]],tbl_Customers[],5,0)</f>
        <v>North</v>
      </c>
      <c r="F3093" t="s">
        <v>8528</v>
      </c>
      <c r="G3093" t="str">
        <f>VLOOKUP(Sales_Data!$F3093,tbl_Products[],2,FALSE)</f>
        <v>Product_25</v>
      </c>
      <c r="H3093" t="str">
        <f>VLOOKUP(tbl_Sales[[#This Row],[Product_ID]],tbl_Products[],3,0)</f>
        <v>Electronics</v>
      </c>
      <c r="I3093">
        <v>8</v>
      </c>
      <c r="J3093" s="10">
        <f>VLOOKUP(tbl_Sales[[#This Row],[Product_ID]],tbl_Products[],4,0)</f>
        <v>48.19</v>
      </c>
      <c r="K3093" s="6">
        <v>91.96</v>
      </c>
      <c r="L3093" s="6">
        <f>tbl_Sales[[#This Row],[Price_per_Unit]]*tbl_Sales[[#This Row],[Quantity]]</f>
        <v>735.68</v>
      </c>
      <c r="M3093" s="6">
        <f>tbl_Sales[[#This Row],[Cost_per_Unit]]*tbl_Sales[[#This Row],[Quantity]]</f>
        <v>385.52</v>
      </c>
      <c r="N3093" s="6">
        <f>tbl_Sales[[#This Row],[Sales]]-tbl_Sales[[#This Row],[Total_Cost]]</f>
        <v>350.15999999999997</v>
      </c>
    </row>
    <row r="3094" spans="1:14">
      <c r="A3094" t="s">
        <v>3098</v>
      </c>
      <c r="B3094" s="4">
        <v>44975</v>
      </c>
      <c r="C3094" t="s">
        <v>7858</v>
      </c>
      <c r="D3094" t="str">
        <f>VLOOKUP(Sales_Data!$C3094,tbl_Customers[],2,FALSE)</f>
        <v>Customer_123</v>
      </c>
      <c r="E3094" t="str">
        <f>VLOOKUP(tbl_Sales[[#This Row],[Customer_ID]],tbl_Customers[],5,0)</f>
        <v>South</v>
      </c>
      <c r="F3094" t="s">
        <v>8542</v>
      </c>
      <c r="G3094" t="str">
        <f>VLOOKUP(Sales_Data!$F3094,tbl_Products[],2,FALSE)</f>
        <v>Product_20</v>
      </c>
      <c r="H3094" t="str">
        <f>VLOOKUP(tbl_Sales[[#This Row],[Product_ID]],tbl_Products[],3,0)</f>
        <v>Electronics</v>
      </c>
      <c r="I3094">
        <v>8</v>
      </c>
      <c r="J3094" s="10">
        <f>VLOOKUP(tbl_Sales[[#This Row],[Product_ID]],tbl_Products[],4,0)</f>
        <v>19.98</v>
      </c>
      <c r="K3094" s="6">
        <v>62.54</v>
      </c>
      <c r="L3094" s="6">
        <f>tbl_Sales[[#This Row],[Price_per_Unit]]*tbl_Sales[[#This Row],[Quantity]]</f>
        <v>500.32</v>
      </c>
      <c r="M3094" s="6">
        <f>tbl_Sales[[#This Row],[Cost_per_Unit]]*tbl_Sales[[#This Row],[Quantity]]</f>
        <v>159.84</v>
      </c>
      <c r="N3094" s="6">
        <f>tbl_Sales[[#This Row],[Sales]]-tbl_Sales[[#This Row],[Total_Cost]]</f>
        <v>340.48</v>
      </c>
    </row>
    <row r="3095" spans="1:14">
      <c r="A3095" t="s">
        <v>3099</v>
      </c>
      <c r="B3095" s="4">
        <v>45197</v>
      </c>
      <c r="C3095" t="s">
        <v>7923</v>
      </c>
      <c r="D3095" t="str">
        <f>VLOOKUP(Sales_Data!$C3095,tbl_Customers[],2,FALSE)</f>
        <v>Customer_764</v>
      </c>
      <c r="E3095" t="str">
        <f>VLOOKUP(tbl_Sales[[#This Row],[Customer_ID]],tbl_Customers[],5,0)</f>
        <v>North</v>
      </c>
      <c r="F3095" t="s">
        <v>8538</v>
      </c>
      <c r="G3095" t="str">
        <f>VLOOKUP(Sales_Data!$F3095,tbl_Products[],2,FALSE)</f>
        <v>Product_44</v>
      </c>
      <c r="H3095" t="str">
        <f>VLOOKUP(tbl_Sales[[#This Row],[Product_ID]],tbl_Products[],3,0)</f>
        <v>Electronics</v>
      </c>
      <c r="I3095">
        <v>7</v>
      </c>
      <c r="J3095" s="10">
        <f>VLOOKUP(tbl_Sales[[#This Row],[Product_ID]],tbl_Products[],4,0)</f>
        <v>39.729999999999997</v>
      </c>
      <c r="K3095" s="6">
        <v>78.180000000000007</v>
      </c>
      <c r="L3095" s="6">
        <f>tbl_Sales[[#This Row],[Price_per_Unit]]*tbl_Sales[[#This Row],[Quantity]]</f>
        <v>547.26</v>
      </c>
      <c r="M3095" s="6">
        <f>tbl_Sales[[#This Row],[Cost_per_Unit]]*tbl_Sales[[#This Row],[Quantity]]</f>
        <v>278.10999999999996</v>
      </c>
      <c r="N3095" s="6">
        <f>tbl_Sales[[#This Row],[Sales]]-tbl_Sales[[#This Row],[Total_Cost]]</f>
        <v>269.15000000000003</v>
      </c>
    </row>
    <row r="3096" spans="1:14">
      <c r="A3096" t="s">
        <v>3100</v>
      </c>
      <c r="B3096" s="4">
        <v>44948</v>
      </c>
      <c r="C3096" t="s">
        <v>7182</v>
      </c>
      <c r="D3096" t="str">
        <f>VLOOKUP(Sales_Data!$C3096,tbl_Customers[],2,FALSE)</f>
        <v>Customer_532</v>
      </c>
      <c r="E3096" t="str">
        <f>VLOOKUP(tbl_Sales[[#This Row],[Customer_ID]],tbl_Customers[],5,0)</f>
        <v>West</v>
      </c>
      <c r="F3096" t="s">
        <v>8513</v>
      </c>
      <c r="G3096" t="str">
        <f>VLOOKUP(Sales_Data!$F3096,tbl_Products[],2,FALSE)</f>
        <v>Product_59</v>
      </c>
      <c r="H3096" t="str">
        <f>VLOOKUP(tbl_Sales[[#This Row],[Product_ID]],tbl_Products[],3,0)</f>
        <v>Home Goods</v>
      </c>
      <c r="I3096">
        <v>6</v>
      </c>
      <c r="J3096" s="10">
        <f>VLOOKUP(tbl_Sales[[#This Row],[Product_ID]],tbl_Products[],4,0)</f>
        <v>40.85</v>
      </c>
      <c r="K3096" s="6">
        <v>36.9</v>
      </c>
      <c r="L3096" s="6">
        <f>tbl_Sales[[#This Row],[Price_per_Unit]]*tbl_Sales[[#This Row],[Quantity]]</f>
        <v>221.39999999999998</v>
      </c>
      <c r="M3096" s="6">
        <f>tbl_Sales[[#This Row],[Cost_per_Unit]]*tbl_Sales[[#This Row],[Quantity]]</f>
        <v>245.10000000000002</v>
      </c>
      <c r="N3096" s="6">
        <f>tbl_Sales[[#This Row],[Sales]]-tbl_Sales[[#This Row],[Total_Cost]]</f>
        <v>-23.700000000000045</v>
      </c>
    </row>
    <row r="3097" spans="1:14">
      <c r="A3097" t="s">
        <v>3101</v>
      </c>
      <c r="B3097" s="4">
        <v>45044</v>
      </c>
      <c r="C3097" t="s">
        <v>7244</v>
      </c>
      <c r="D3097" t="str">
        <f>VLOOKUP(Sales_Data!$C3097,tbl_Customers[],2,FALSE)</f>
        <v>Customer_1285</v>
      </c>
      <c r="E3097" t="str">
        <f>VLOOKUP(tbl_Sales[[#This Row],[Customer_ID]],tbl_Customers[],5,0)</f>
        <v>North</v>
      </c>
      <c r="F3097" t="s">
        <v>8557</v>
      </c>
      <c r="G3097" t="str">
        <f>VLOOKUP(Sales_Data!$F3097,tbl_Products[],2,FALSE)</f>
        <v>Product_71</v>
      </c>
      <c r="H3097" t="str">
        <f>VLOOKUP(tbl_Sales[[#This Row],[Product_ID]],tbl_Products[],3,0)</f>
        <v>Electronics</v>
      </c>
      <c r="I3097">
        <v>3</v>
      </c>
      <c r="J3097" s="10">
        <f>VLOOKUP(tbl_Sales[[#This Row],[Product_ID]],tbl_Products[],4,0)</f>
        <v>34.61</v>
      </c>
      <c r="K3097" s="6">
        <v>32.299999999999997</v>
      </c>
      <c r="L3097" s="6">
        <f>tbl_Sales[[#This Row],[Price_per_Unit]]*tbl_Sales[[#This Row],[Quantity]]</f>
        <v>96.899999999999991</v>
      </c>
      <c r="M3097" s="6">
        <f>tbl_Sales[[#This Row],[Cost_per_Unit]]*tbl_Sales[[#This Row],[Quantity]]</f>
        <v>103.83</v>
      </c>
      <c r="N3097" s="6">
        <f>tbl_Sales[[#This Row],[Sales]]-tbl_Sales[[#This Row],[Total_Cost]]</f>
        <v>-6.9300000000000068</v>
      </c>
    </row>
    <row r="3098" spans="1:14">
      <c r="A3098" t="s">
        <v>3102</v>
      </c>
      <c r="B3098" s="4">
        <v>45035</v>
      </c>
      <c r="C3098" t="s">
        <v>7828</v>
      </c>
      <c r="D3098" t="str">
        <f>VLOOKUP(Sales_Data!$C3098,tbl_Customers[],2,FALSE)</f>
        <v>Customer_1040</v>
      </c>
      <c r="E3098" t="str">
        <f>VLOOKUP(tbl_Sales[[#This Row],[Customer_ID]],tbl_Customers[],5,0)</f>
        <v>North</v>
      </c>
      <c r="F3098" t="s">
        <v>8553</v>
      </c>
      <c r="G3098" t="str">
        <f>VLOOKUP(Sales_Data!$F3098,tbl_Products[],2,FALSE)</f>
        <v>Product_50</v>
      </c>
      <c r="H3098" t="str">
        <f>VLOOKUP(tbl_Sales[[#This Row],[Product_ID]],tbl_Products[],3,0)</f>
        <v>Apparel</v>
      </c>
      <c r="I3098">
        <v>3</v>
      </c>
      <c r="J3098" s="10">
        <f>VLOOKUP(tbl_Sales[[#This Row],[Product_ID]],tbl_Products[],4,0)</f>
        <v>42.74</v>
      </c>
      <c r="K3098" s="6">
        <v>78.75</v>
      </c>
      <c r="L3098" s="6">
        <f>tbl_Sales[[#This Row],[Price_per_Unit]]*tbl_Sales[[#This Row],[Quantity]]</f>
        <v>236.25</v>
      </c>
      <c r="M3098" s="6">
        <f>tbl_Sales[[#This Row],[Cost_per_Unit]]*tbl_Sales[[#This Row],[Quantity]]</f>
        <v>128.22</v>
      </c>
      <c r="N3098" s="6">
        <f>tbl_Sales[[#This Row],[Sales]]-tbl_Sales[[#This Row],[Total_Cost]]</f>
        <v>108.03</v>
      </c>
    </row>
    <row r="3099" spans="1:14">
      <c r="A3099" t="s">
        <v>3103</v>
      </c>
      <c r="B3099" s="4">
        <v>45281</v>
      </c>
      <c r="C3099" t="s">
        <v>8235</v>
      </c>
      <c r="D3099" t="str">
        <f>VLOOKUP(Sales_Data!$C3099,tbl_Customers[],2,FALSE)</f>
        <v>Customer_726</v>
      </c>
      <c r="E3099" t="str">
        <f>VLOOKUP(tbl_Sales[[#This Row],[Customer_ID]],tbl_Customers[],5,0)</f>
        <v>South</v>
      </c>
      <c r="F3099" t="s">
        <v>8507</v>
      </c>
      <c r="G3099" t="str">
        <f>VLOOKUP(Sales_Data!$F3099,tbl_Products[],2,FALSE)</f>
        <v>Product_58</v>
      </c>
      <c r="H3099" t="str">
        <f>VLOOKUP(tbl_Sales[[#This Row],[Product_ID]],tbl_Products[],3,0)</f>
        <v>Home Goods</v>
      </c>
      <c r="I3099">
        <v>5</v>
      </c>
      <c r="J3099" s="10">
        <f>VLOOKUP(tbl_Sales[[#This Row],[Product_ID]],tbl_Products[],4,0)</f>
        <v>23.97</v>
      </c>
      <c r="K3099" s="6">
        <v>95.48</v>
      </c>
      <c r="L3099" s="6">
        <f>tbl_Sales[[#This Row],[Price_per_Unit]]*tbl_Sales[[#This Row],[Quantity]]</f>
        <v>477.40000000000003</v>
      </c>
      <c r="M3099" s="6">
        <f>tbl_Sales[[#This Row],[Cost_per_Unit]]*tbl_Sales[[#This Row],[Quantity]]</f>
        <v>119.85</v>
      </c>
      <c r="N3099" s="6">
        <f>tbl_Sales[[#This Row],[Sales]]-tbl_Sales[[#This Row],[Total_Cost]]</f>
        <v>357.55000000000007</v>
      </c>
    </row>
    <row r="3100" spans="1:14">
      <c r="A3100" t="s">
        <v>3104</v>
      </c>
      <c r="B3100" s="4">
        <v>45217</v>
      </c>
      <c r="C3100" t="s">
        <v>7049</v>
      </c>
      <c r="D3100" t="str">
        <f>VLOOKUP(Sales_Data!$C3100,tbl_Customers[],2,FALSE)</f>
        <v>Customer_254</v>
      </c>
      <c r="E3100" t="str">
        <f>VLOOKUP(tbl_Sales[[#This Row],[Customer_ID]],tbl_Customers[],5,0)</f>
        <v>East</v>
      </c>
      <c r="F3100" t="s">
        <v>8494</v>
      </c>
      <c r="G3100" t="str">
        <f>VLOOKUP(Sales_Data!$F3100,tbl_Products[],2,FALSE)</f>
        <v>Product_15</v>
      </c>
      <c r="H3100" t="str">
        <f>VLOOKUP(tbl_Sales[[#This Row],[Product_ID]],tbl_Products[],3,0)</f>
        <v>Apparel</v>
      </c>
      <c r="I3100">
        <v>5</v>
      </c>
      <c r="J3100" s="10">
        <f>VLOOKUP(tbl_Sales[[#This Row],[Product_ID]],tbl_Products[],4,0)</f>
        <v>22.93</v>
      </c>
      <c r="K3100" s="6">
        <v>79.290000000000006</v>
      </c>
      <c r="L3100" s="6">
        <f>tbl_Sales[[#This Row],[Price_per_Unit]]*tbl_Sales[[#This Row],[Quantity]]</f>
        <v>396.45000000000005</v>
      </c>
      <c r="M3100" s="6">
        <f>tbl_Sales[[#This Row],[Cost_per_Unit]]*tbl_Sales[[#This Row],[Quantity]]</f>
        <v>114.65</v>
      </c>
      <c r="N3100" s="6">
        <f>tbl_Sales[[#This Row],[Sales]]-tbl_Sales[[#This Row],[Total_Cost]]</f>
        <v>281.80000000000007</v>
      </c>
    </row>
    <row r="3101" spans="1:14">
      <c r="A3101" t="s">
        <v>3105</v>
      </c>
      <c r="B3101" s="4">
        <v>45170</v>
      </c>
      <c r="C3101" t="s">
        <v>8154</v>
      </c>
      <c r="D3101" t="str">
        <f>VLOOKUP(Sales_Data!$C3101,tbl_Customers[],2,FALSE)</f>
        <v>Customer_98</v>
      </c>
      <c r="E3101" t="str">
        <f>VLOOKUP(tbl_Sales[[#This Row],[Customer_ID]],tbl_Customers[],5,0)</f>
        <v>East</v>
      </c>
      <c r="F3101" t="s">
        <v>8557</v>
      </c>
      <c r="G3101" t="str">
        <f>VLOOKUP(Sales_Data!$F3101,tbl_Products[],2,FALSE)</f>
        <v>Product_71</v>
      </c>
      <c r="H3101" t="str">
        <f>VLOOKUP(tbl_Sales[[#This Row],[Product_ID]],tbl_Products[],3,0)</f>
        <v>Electronics</v>
      </c>
      <c r="I3101">
        <v>3</v>
      </c>
      <c r="J3101" s="10">
        <f>VLOOKUP(tbl_Sales[[#This Row],[Product_ID]],tbl_Products[],4,0)</f>
        <v>34.61</v>
      </c>
      <c r="K3101" s="6">
        <v>94.41</v>
      </c>
      <c r="L3101" s="6">
        <f>tbl_Sales[[#This Row],[Price_per_Unit]]*tbl_Sales[[#This Row],[Quantity]]</f>
        <v>283.23</v>
      </c>
      <c r="M3101" s="6">
        <f>tbl_Sales[[#This Row],[Cost_per_Unit]]*tbl_Sales[[#This Row],[Quantity]]</f>
        <v>103.83</v>
      </c>
      <c r="N3101" s="6">
        <f>tbl_Sales[[#This Row],[Sales]]-tbl_Sales[[#This Row],[Total_Cost]]</f>
        <v>179.40000000000003</v>
      </c>
    </row>
    <row r="3102" spans="1:14">
      <c r="A3102" t="s">
        <v>3106</v>
      </c>
      <c r="B3102" s="4">
        <v>45065</v>
      </c>
      <c r="C3102" t="s">
        <v>8327</v>
      </c>
      <c r="D3102" t="str">
        <f>VLOOKUP(Sales_Data!$C3102,tbl_Customers[],2,FALSE)</f>
        <v>Customer_1334</v>
      </c>
      <c r="E3102" t="str">
        <f>VLOOKUP(tbl_Sales[[#This Row],[Customer_ID]],tbl_Customers[],5,0)</f>
        <v>West</v>
      </c>
      <c r="F3102" t="s">
        <v>8545</v>
      </c>
      <c r="G3102" t="str">
        <f>VLOOKUP(Sales_Data!$F3102,tbl_Products[],2,FALSE)</f>
        <v>Product_9</v>
      </c>
      <c r="H3102" t="str">
        <f>VLOOKUP(tbl_Sales[[#This Row],[Product_ID]],tbl_Products[],3,0)</f>
        <v>Apparel</v>
      </c>
      <c r="I3102">
        <v>9</v>
      </c>
      <c r="J3102" s="10">
        <f>VLOOKUP(tbl_Sales[[#This Row],[Product_ID]],tbl_Products[],4,0)</f>
        <v>14.27</v>
      </c>
      <c r="K3102" s="6">
        <v>71.290000000000006</v>
      </c>
      <c r="L3102" s="6">
        <f>tbl_Sales[[#This Row],[Price_per_Unit]]*tbl_Sales[[#This Row],[Quantity]]</f>
        <v>641.61</v>
      </c>
      <c r="M3102" s="6">
        <f>tbl_Sales[[#This Row],[Cost_per_Unit]]*tbl_Sales[[#This Row],[Quantity]]</f>
        <v>128.43</v>
      </c>
      <c r="N3102" s="6">
        <f>tbl_Sales[[#This Row],[Sales]]-tbl_Sales[[#This Row],[Total_Cost]]</f>
        <v>513.18000000000006</v>
      </c>
    </row>
    <row r="3103" spans="1:14">
      <c r="A3103" t="s">
        <v>3107</v>
      </c>
      <c r="B3103" s="4">
        <v>44950</v>
      </c>
      <c r="C3103" t="s">
        <v>8328</v>
      </c>
      <c r="D3103" t="str">
        <f>VLOOKUP(Sales_Data!$C3103,tbl_Customers[],2,FALSE)</f>
        <v>Customer_256</v>
      </c>
      <c r="E3103" t="str">
        <f>VLOOKUP(tbl_Sales[[#This Row],[Customer_ID]],tbl_Customers[],5,0)</f>
        <v>West</v>
      </c>
      <c r="F3103" t="s">
        <v>8538</v>
      </c>
      <c r="G3103" t="str">
        <f>VLOOKUP(Sales_Data!$F3103,tbl_Products[],2,FALSE)</f>
        <v>Product_44</v>
      </c>
      <c r="H3103" t="str">
        <f>VLOOKUP(tbl_Sales[[#This Row],[Product_ID]],tbl_Products[],3,0)</f>
        <v>Electronics</v>
      </c>
      <c r="I3103">
        <v>5</v>
      </c>
      <c r="J3103" s="10">
        <f>VLOOKUP(tbl_Sales[[#This Row],[Product_ID]],tbl_Products[],4,0)</f>
        <v>39.729999999999997</v>
      </c>
      <c r="K3103" s="6">
        <v>59.94</v>
      </c>
      <c r="L3103" s="6">
        <f>tbl_Sales[[#This Row],[Price_per_Unit]]*tbl_Sales[[#This Row],[Quantity]]</f>
        <v>299.7</v>
      </c>
      <c r="M3103" s="6">
        <f>tbl_Sales[[#This Row],[Cost_per_Unit]]*tbl_Sales[[#This Row],[Quantity]]</f>
        <v>198.64999999999998</v>
      </c>
      <c r="N3103" s="6">
        <f>tbl_Sales[[#This Row],[Sales]]-tbl_Sales[[#This Row],[Total_Cost]]</f>
        <v>101.05000000000001</v>
      </c>
    </row>
    <row r="3104" spans="1:14">
      <c r="A3104" t="s">
        <v>3108</v>
      </c>
      <c r="B3104" s="4">
        <v>44965</v>
      </c>
      <c r="C3104" t="s">
        <v>7638</v>
      </c>
      <c r="D3104" t="str">
        <f>VLOOKUP(Sales_Data!$C3104,tbl_Customers[],2,FALSE)</f>
        <v>Customer_920</v>
      </c>
      <c r="E3104" t="str">
        <f>VLOOKUP(tbl_Sales[[#This Row],[Customer_ID]],tbl_Customers[],5,0)</f>
        <v>North</v>
      </c>
      <c r="F3104" t="s">
        <v>8523</v>
      </c>
      <c r="G3104" t="str">
        <f>VLOOKUP(Sales_Data!$F3104,tbl_Products[],2,FALSE)</f>
        <v>Product_32</v>
      </c>
      <c r="H3104" t="str">
        <f>VLOOKUP(tbl_Sales[[#This Row],[Product_ID]],tbl_Products[],3,0)</f>
        <v>Home Goods</v>
      </c>
      <c r="I3104">
        <v>8</v>
      </c>
      <c r="J3104" s="10">
        <f>VLOOKUP(tbl_Sales[[#This Row],[Product_ID]],tbl_Products[],4,0)</f>
        <v>24.03</v>
      </c>
      <c r="K3104" s="6">
        <v>74.28</v>
      </c>
      <c r="L3104" s="6">
        <f>tbl_Sales[[#This Row],[Price_per_Unit]]*tbl_Sales[[#This Row],[Quantity]]</f>
        <v>594.24</v>
      </c>
      <c r="M3104" s="6">
        <f>tbl_Sales[[#This Row],[Cost_per_Unit]]*tbl_Sales[[#This Row],[Quantity]]</f>
        <v>192.24</v>
      </c>
      <c r="N3104" s="6">
        <f>tbl_Sales[[#This Row],[Sales]]-tbl_Sales[[#This Row],[Total_Cost]]</f>
        <v>402</v>
      </c>
    </row>
    <row r="3105" spans="1:14">
      <c r="A3105" t="s">
        <v>3109</v>
      </c>
      <c r="B3105" s="4">
        <v>45277</v>
      </c>
      <c r="C3105" t="s">
        <v>8184</v>
      </c>
      <c r="D3105" t="str">
        <f>VLOOKUP(Sales_Data!$C3105,tbl_Customers[],2,FALSE)</f>
        <v>Customer_611</v>
      </c>
      <c r="E3105" t="str">
        <f>VLOOKUP(tbl_Sales[[#This Row],[Customer_ID]],tbl_Customers[],5,0)</f>
        <v>East</v>
      </c>
      <c r="F3105" t="s">
        <v>8512</v>
      </c>
      <c r="G3105" t="str">
        <f>VLOOKUP(Sales_Data!$F3105,tbl_Products[],2,FALSE)</f>
        <v>Product_47</v>
      </c>
      <c r="H3105" t="str">
        <f>VLOOKUP(tbl_Sales[[#This Row],[Product_ID]],tbl_Products[],3,0)</f>
        <v>Home Goods</v>
      </c>
      <c r="I3105">
        <v>8</v>
      </c>
      <c r="J3105" s="10">
        <f>VLOOKUP(tbl_Sales[[#This Row],[Product_ID]],tbl_Products[],4,0)</f>
        <v>22.66</v>
      </c>
      <c r="K3105" s="6">
        <v>31.43</v>
      </c>
      <c r="L3105" s="6">
        <f>tbl_Sales[[#This Row],[Price_per_Unit]]*tbl_Sales[[#This Row],[Quantity]]</f>
        <v>251.44</v>
      </c>
      <c r="M3105" s="6">
        <f>tbl_Sales[[#This Row],[Cost_per_Unit]]*tbl_Sales[[#This Row],[Quantity]]</f>
        <v>181.28</v>
      </c>
      <c r="N3105" s="6">
        <f>tbl_Sales[[#This Row],[Sales]]-tbl_Sales[[#This Row],[Total_Cost]]</f>
        <v>70.16</v>
      </c>
    </row>
    <row r="3106" spans="1:14">
      <c r="A3106" t="s">
        <v>3110</v>
      </c>
      <c r="B3106" s="4">
        <v>45070</v>
      </c>
      <c r="C3106" t="s">
        <v>7141</v>
      </c>
      <c r="D3106" t="str">
        <f>VLOOKUP(Sales_Data!$C3106,tbl_Customers[],2,FALSE)</f>
        <v>Customer_1173</v>
      </c>
      <c r="E3106" t="str">
        <f>VLOOKUP(tbl_Sales[[#This Row],[Customer_ID]],tbl_Customers[],5,0)</f>
        <v>West</v>
      </c>
      <c r="F3106" t="s">
        <v>8503</v>
      </c>
      <c r="G3106" t="str">
        <f>VLOOKUP(Sales_Data!$F3106,tbl_Products[],2,FALSE)</f>
        <v>Product_19</v>
      </c>
      <c r="H3106" t="str">
        <f>VLOOKUP(tbl_Sales[[#This Row],[Product_ID]],tbl_Products[],3,0)</f>
        <v>Apparel</v>
      </c>
      <c r="I3106">
        <v>5</v>
      </c>
      <c r="J3106" s="10">
        <f>VLOOKUP(tbl_Sales[[#This Row],[Product_ID]],tbl_Products[],4,0)</f>
        <v>41.78</v>
      </c>
      <c r="K3106" s="6">
        <v>66.98</v>
      </c>
      <c r="L3106" s="6">
        <f>tbl_Sales[[#This Row],[Price_per_Unit]]*tbl_Sales[[#This Row],[Quantity]]</f>
        <v>334.90000000000003</v>
      </c>
      <c r="M3106" s="6">
        <f>tbl_Sales[[#This Row],[Cost_per_Unit]]*tbl_Sales[[#This Row],[Quantity]]</f>
        <v>208.9</v>
      </c>
      <c r="N3106" s="6">
        <f>tbl_Sales[[#This Row],[Sales]]-tbl_Sales[[#This Row],[Total_Cost]]</f>
        <v>126.00000000000003</v>
      </c>
    </row>
    <row r="3107" spans="1:14">
      <c r="A3107" t="s">
        <v>3111</v>
      </c>
      <c r="B3107" s="4">
        <v>45205</v>
      </c>
      <c r="C3107" t="s">
        <v>7875</v>
      </c>
      <c r="D3107" t="str">
        <f>VLOOKUP(Sales_Data!$C3107,tbl_Customers[],2,FALSE)</f>
        <v>Customer_11</v>
      </c>
      <c r="E3107" t="str">
        <f>VLOOKUP(tbl_Sales[[#This Row],[Customer_ID]],tbl_Customers[],5,0)</f>
        <v>North</v>
      </c>
      <c r="F3107" t="s">
        <v>8565</v>
      </c>
      <c r="G3107" t="str">
        <f>VLOOKUP(Sales_Data!$F3107,tbl_Products[],2,FALSE)</f>
        <v>Product_31</v>
      </c>
      <c r="H3107" t="str">
        <f>VLOOKUP(tbl_Sales[[#This Row],[Product_ID]],tbl_Products[],3,0)</f>
        <v>Apparel</v>
      </c>
      <c r="I3107">
        <v>3</v>
      </c>
      <c r="J3107" s="10">
        <f>VLOOKUP(tbl_Sales[[#This Row],[Product_ID]],tbl_Products[],4,0)</f>
        <v>3.66</v>
      </c>
      <c r="K3107" s="6">
        <v>65.36</v>
      </c>
      <c r="L3107" s="6">
        <f>tbl_Sales[[#This Row],[Price_per_Unit]]*tbl_Sales[[#This Row],[Quantity]]</f>
        <v>196.07999999999998</v>
      </c>
      <c r="M3107" s="6">
        <f>tbl_Sales[[#This Row],[Cost_per_Unit]]*tbl_Sales[[#This Row],[Quantity]]</f>
        <v>10.98</v>
      </c>
      <c r="N3107" s="6">
        <f>tbl_Sales[[#This Row],[Sales]]-tbl_Sales[[#This Row],[Total_Cost]]</f>
        <v>185.1</v>
      </c>
    </row>
    <row r="3108" spans="1:14">
      <c r="A3108" t="s">
        <v>3112</v>
      </c>
      <c r="B3108" s="4">
        <v>45215</v>
      </c>
      <c r="C3108" t="s">
        <v>7402</v>
      </c>
      <c r="D3108" t="str">
        <f>VLOOKUP(Sales_Data!$C3108,tbl_Customers[],2,FALSE)</f>
        <v>Customer_929</v>
      </c>
      <c r="E3108" t="str">
        <f>VLOOKUP(tbl_Sales[[#This Row],[Customer_ID]],tbl_Customers[],5,0)</f>
        <v>South</v>
      </c>
      <c r="F3108" t="s">
        <v>8508</v>
      </c>
      <c r="G3108" t="str">
        <f>VLOOKUP(Sales_Data!$F3108,tbl_Products[],2,FALSE)</f>
        <v>Product_63</v>
      </c>
      <c r="H3108" t="str">
        <f>VLOOKUP(tbl_Sales[[#This Row],[Product_ID]],tbl_Products[],3,0)</f>
        <v>Electronics</v>
      </c>
      <c r="I3108">
        <v>6</v>
      </c>
      <c r="J3108" s="10">
        <f>VLOOKUP(tbl_Sales[[#This Row],[Product_ID]],tbl_Products[],4,0)</f>
        <v>40</v>
      </c>
      <c r="K3108" s="6">
        <v>87.37</v>
      </c>
      <c r="L3108" s="6">
        <f>tbl_Sales[[#This Row],[Price_per_Unit]]*tbl_Sales[[#This Row],[Quantity]]</f>
        <v>524.22</v>
      </c>
      <c r="M3108" s="6">
        <f>tbl_Sales[[#This Row],[Cost_per_Unit]]*tbl_Sales[[#This Row],[Quantity]]</f>
        <v>240</v>
      </c>
      <c r="N3108" s="6">
        <f>tbl_Sales[[#This Row],[Sales]]-tbl_Sales[[#This Row],[Total_Cost]]</f>
        <v>284.22000000000003</v>
      </c>
    </row>
    <row r="3109" spans="1:14">
      <c r="A3109" t="s">
        <v>3113</v>
      </c>
      <c r="B3109" s="4">
        <v>45263</v>
      </c>
      <c r="C3109" t="s">
        <v>7266</v>
      </c>
      <c r="D3109" t="str">
        <f>VLOOKUP(Sales_Data!$C3109,tbl_Customers[],2,FALSE)</f>
        <v>Customer_695</v>
      </c>
      <c r="E3109" t="str">
        <f>VLOOKUP(tbl_Sales[[#This Row],[Customer_ID]],tbl_Customers[],5,0)</f>
        <v>West</v>
      </c>
      <c r="F3109" t="s">
        <v>8528</v>
      </c>
      <c r="G3109" t="str">
        <f>VLOOKUP(Sales_Data!$F3109,tbl_Products[],2,FALSE)</f>
        <v>Product_25</v>
      </c>
      <c r="H3109" t="str">
        <f>VLOOKUP(tbl_Sales[[#This Row],[Product_ID]],tbl_Products[],3,0)</f>
        <v>Electronics</v>
      </c>
      <c r="I3109">
        <v>7</v>
      </c>
      <c r="J3109" s="10">
        <f>VLOOKUP(tbl_Sales[[#This Row],[Product_ID]],tbl_Products[],4,0)</f>
        <v>48.19</v>
      </c>
      <c r="K3109" s="6">
        <v>9.3800000000000008</v>
      </c>
      <c r="L3109" s="6">
        <f>tbl_Sales[[#This Row],[Price_per_Unit]]*tbl_Sales[[#This Row],[Quantity]]</f>
        <v>65.660000000000011</v>
      </c>
      <c r="M3109" s="6">
        <f>tbl_Sales[[#This Row],[Cost_per_Unit]]*tbl_Sales[[#This Row],[Quantity]]</f>
        <v>337.33</v>
      </c>
      <c r="N3109" s="6">
        <f>tbl_Sales[[#This Row],[Sales]]-tbl_Sales[[#This Row],[Total_Cost]]</f>
        <v>-271.66999999999996</v>
      </c>
    </row>
    <row r="3110" spans="1:14">
      <c r="A3110" t="s">
        <v>3114</v>
      </c>
      <c r="B3110" s="4">
        <v>44943</v>
      </c>
      <c r="C3110" t="s">
        <v>7440</v>
      </c>
      <c r="D3110" t="str">
        <f>VLOOKUP(Sales_Data!$C3110,tbl_Customers[],2,FALSE)</f>
        <v>Customer_484</v>
      </c>
      <c r="E3110" t="str">
        <f>VLOOKUP(tbl_Sales[[#This Row],[Customer_ID]],tbl_Customers[],5,0)</f>
        <v>North</v>
      </c>
      <c r="F3110" t="s">
        <v>8555</v>
      </c>
      <c r="G3110" t="str">
        <f>VLOOKUP(Sales_Data!$F3110,tbl_Products[],2,FALSE)</f>
        <v>Product_52</v>
      </c>
      <c r="H3110" t="str">
        <f>VLOOKUP(tbl_Sales[[#This Row],[Product_ID]],tbl_Products[],3,0)</f>
        <v>Toys</v>
      </c>
      <c r="I3110">
        <v>6</v>
      </c>
      <c r="J3110" s="10">
        <f>VLOOKUP(tbl_Sales[[#This Row],[Product_ID]],tbl_Products[],4,0)</f>
        <v>46.58</v>
      </c>
      <c r="K3110" s="6">
        <v>66.569999999999993</v>
      </c>
      <c r="L3110" s="6">
        <f>tbl_Sales[[#This Row],[Price_per_Unit]]*tbl_Sales[[#This Row],[Quantity]]</f>
        <v>399.41999999999996</v>
      </c>
      <c r="M3110" s="6">
        <f>tbl_Sales[[#This Row],[Cost_per_Unit]]*tbl_Sales[[#This Row],[Quantity]]</f>
        <v>279.48</v>
      </c>
      <c r="N3110" s="6">
        <f>tbl_Sales[[#This Row],[Sales]]-tbl_Sales[[#This Row],[Total_Cost]]</f>
        <v>119.93999999999994</v>
      </c>
    </row>
    <row r="3111" spans="1:14">
      <c r="A3111" t="s">
        <v>3115</v>
      </c>
      <c r="B3111" s="4">
        <v>45018</v>
      </c>
      <c r="C3111" t="s">
        <v>7793</v>
      </c>
      <c r="D3111" t="str">
        <f>VLOOKUP(Sales_Data!$C3111,tbl_Customers[],2,FALSE)</f>
        <v>Customer_1192</v>
      </c>
      <c r="E3111" t="str">
        <f>VLOOKUP(tbl_Sales[[#This Row],[Customer_ID]],tbl_Customers[],5,0)</f>
        <v>North</v>
      </c>
      <c r="F3111" t="s">
        <v>8495</v>
      </c>
      <c r="G3111" t="str">
        <f>VLOOKUP(Sales_Data!$F3111,tbl_Products[],2,FALSE)</f>
        <v>Product_6</v>
      </c>
      <c r="H3111" t="str">
        <f>VLOOKUP(tbl_Sales[[#This Row],[Product_ID]],tbl_Products[],3,0)</f>
        <v>Apparel</v>
      </c>
      <c r="I3111">
        <v>7</v>
      </c>
      <c r="J3111" s="10">
        <f>VLOOKUP(tbl_Sales[[#This Row],[Product_ID]],tbl_Products[],4,0)</f>
        <v>33.65</v>
      </c>
      <c r="K3111" s="6">
        <v>97.89</v>
      </c>
      <c r="L3111" s="6">
        <f>tbl_Sales[[#This Row],[Price_per_Unit]]*tbl_Sales[[#This Row],[Quantity]]</f>
        <v>685.23</v>
      </c>
      <c r="M3111" s="6">
        <f>tbl_Sales[[#This Row],[Cost_per_Unit]]*tbl_Sales[[#This Row],[Quantity]]</f>
        <v>235.54999999999998</v>
      </c>
      <c r="N3111" s="6">
        <f>tbl_Sales[[#This Row],[Sales]]-tbl_Sales[[#This Row],[Total_Cost]]</f>
        <v>449.68000000000006</v>
      </c>
    </row>
    <row r="3112" spans="1:14">
      <c r="A3112" t="s">
        <v>3116</v>
      </c>
      <c r="B3112" s="4">
        <v>45088</v>
      </c>
      <c r="C3112" t="s">
        <v>7070</v>
      </c>
      <c r="D3112" t="str">
        <f>VLOOKUP(Sales_Data!$C3112,tbl_Customers[],2,FALSE)</f>
        <v>Customer_1159</v>
      </c>
      <c r="E3112" t="str">
        <f>VLOOKUP(tbl_Sales[[#This Row],[Customer_ID]],tbl_Customers[],5,0)</f>
        <v>South</v>
      </c>
      <c r="F3112" t="s">
        <v>8515</v>
      </c>
      <c r="G3112" t="str">
        <f>VLOOKUP(Sales_Data!$F3112,tbl_Products[],2,FALSE)</f>
        <v>Product_46</v>
      </c>
      <c r="H3112" t="str">
        <f>VLOOKUP(tbl_Sales[[#This Row],[Product_ID]],tbl_Products[],3,0)</f>
        <v>Health</v>
      </c>
      <c r="I3112">
        <v>3</v>
      </c>
      <c r="J3112" s="10">
        <f>VLOOKUP(tbl_Sales[[#This Row],[Product_ID]],tbl_Products[],4,0)</f>
        <v>19.34</v>
      </c>
      <c r="K3112" s="6">
        <v>88.83</v>
      </c>
      <c r="L3112" s="6">
        <f>tbl_Sales[[#This Row],[Price_per_Unit]]*tbl_Sales[[#This Row],[Quantity]]</f>
        <v>266.49</v>
      </c>
      <c r="M3112" s="6">
        <f>tbl_Sales[[#This Row],[Cost_per_Unit]]*tbl_Sales[[#This Row],[Quantity]]</f>
        <v>58.019999999999996</v>
      </c>
      <c r="N3112" s="6">
        <f>tbl_Sales[[#This Row],[Sales]]-tbl_Sales[[#This Row],[Total_Cost]]</f>
        <v>208.47000000000003</v>
      </c>
    </row>
    <row r="3113" spans="1:14">
      <c r="A3113" t="s">
        <v>3117</v>
      </c>
      <c r="B3113" s="4">
        <v>44935</v>
      </c>
      <c r="C3113" t="s">
        <v>8329</v>
      </c>
      <c r="D3113" t="str">
        <f>VLOOKUP(Sales_Data!$C3113,tbl_Customers[],2,FALSE)</f>
        <v>Customer_1464</v>
      </c>
      <c r="E3113" t="str">
        <f>VLOOKUP(tbl_Sales[[#This Row],[Customer_ID]],tbl_Customers[],5,0)</f>
        <v>West</v>
      </c>
      <c r="F3113" t="s">
        <v>8564</v>
      </c>
      <c r="G3113" t="str">
        <f>VLOOKUP(Sales_Data!$F3113,tbl_Products[],2,FALSE)</f>
        <v>Product_8</v>
      </c>
      <c r="H3113" t="str">
        <f>VLOOKUP(tbl_Sales[[#This Row],[Product_ID]],tbl_Products[],3,0)</f>
        <v>Electronics</v>
      </c>
      <c r="I3113">
        <v>4</v>
      </c>
      <c r="J3113" s="10">
        <f>VLOOKUP(tbl_Sales[[#This Row],[Product_ID]],tbl_Products[],4,0)</f>
        <v>22.03</v>
      </c>
      <c r="K3113" s="6">
        <v>43.77</v>
      </c>
      <c r="L3113" s="6">
        <f>tbl_Sales[[#This Row],[Price_per_Unit]]*tbl_Sales[[#This Row],[Quantity]]</f>
        <v>175.08</v>
      </c>
      <c r="M3113" s="6">
        <f>tbl_Sales[[#This Row],[Cost_per_Unit]]*tbl_Sales[[#This Row],[Quantity]]</f>
        <v>88.12</v>
      </c>
      <c r="N3113" s="6">
        <f>tbl_Sales[[#This Row],[Sales]]-tbl_Sales[[#This Row],[Total_Cost]]</f>
        <v>86.960000000000008</v>
      </c>
    </row>
    <row r="3114" spans="1:14">
      <c r="A3114" t="s">
        <v>3118</v>
      </c>
      <c r="B3114" s="4">
        <v>45033</v>
      </c>
      <c r="C3114" t="s">
        <v>8165</v>
      </c>
      <c r="D3114" t="str">
        <f>VLOOKUP(Sales_Data!$C3114,tbl_Customers[],2,FALSE)</f>
        <v>Customer_1286</v>
      </c>
      <c r="E3114" t="str">
        <f>VLOOKUP(tbl_Sales[[#This Row],[Customer_ID]],tbl_Customers[],5,0)</f>
        <v>North</v>
      </c>
      <c r="F3114" t="s">
        <v>8517</v>
      </c>
      <c r="G3114" t="str">
        <f>VLOOKUP(Sales_Data!$F3114,tbl_Products[],2,FALSE)</f>
        <v>Product_62</v>
      </c>
      <c r="H3114" t="str">
        <f>VLOOKUP(tbl_Sales[[#This Row],[Product_ID]],tbl_Products[],3,0)</f>
        <v>Health</v>
      </c>
      <c r="I3114">
        <v>2</v>
      </c>
      <c r="J3114" s="10">
        <f>VLOOKUP(tbl_Sales[[#This Row],[Product_ID]],tbl_Products[],4,0)</f>
        <v>24.52</v>
      </c>
      <c r="K3114" s="6">
        <v>49.35</v>
      </c>
      <c r="L3114" s="6">
        <f>tbl_Sales[[#This Row],[Price_per_Unit]]*tbl_Sales[[#This Row],[Quantity]]</f>
        <v>98.7</v>
      </c>
      <c r="M3114" s="6">
        <f>tbl_Sales[[#This Row],[Cost_per_Unit]]*tbl_Sales[[#This Row],[Quantity]]</f>
        <v>49.04</v>
      </c>
      <c r="N3114" s="6">
        <f>tbl_Sales[[#This Row],[Sales]]-tbl_Sales[[#This Row],[Total_Cost]]</f>
        <v>49.660000000000004</v>
      </c>
    </row>
    <row r="3115" spans="1:14">
      <c r="A3115" t="s">
        <v>3119</v>
      </c>
      <c r="B3115" s="4">
        <v>45227</v>
      </c>
      <c r="C3115" t="s">
        <v>7400</v>
      </c>
      <c r="D3115" t="str">
        <f>VLOOKUP(Sales_Data!$C3115,tbl_Customers[],2,FALSE)</f>
        <v>Customer_1363</v>
      </c>
      <c r="E3115" t="str">
        <f>VLOOKUP(tbl_Sales[[#This Row],[Customer_ID]],tbl_Customers[],5,0)</f>
        <v>West</v>
      </c>
      <c r="F3115" t="s">
        <v>8504</v>
      </c>
      <c r="G3115" t="str">
        <f>VLOOKUP(Sales_Data!$F3115,tbl_Products[],2,FALSE)</f>
        <v>Product_13</v>
      </c>
      <c r="H3115" t="str">
        <f>VLOOKUP(tbl_Sales[[#This Row],[Product_ID]],tbl_Products[],3,0)</f>
        <v>Toys</v>
      </c>
      <c r="I3115">
        <v>5</v>
      </c>
      <c r="J3115" s="10">
        <f>VLOOKUP(tbl_Sales[[#This Row],[Product_ID]],tbl_Products[],4,0)</f>
        <v>45.97</v>
      </c>
      <c r="K3115" s="6">
        <v>31.86</v>
      </c>
      <c r="L3115" s="6">
        <f>tbl_Sales[[#This Row],[Price_per_Unit]]*tbl_Sales[[#This Row],[Quantity]]</f>
        <v>159.30000000000001</v>
      </c>
      <c r="M3115" s="6">
        <f>tbl_Sales[[#This Row],[Cost_per_Unit]]*tbl_Sales[[#This Row],[Quantity]]</f>
        <v>229.85</v>
      </c>
      <c r="N3115" s="6">
        <f>tbl_Sales[[#This Row],[Sales]]-tbl_Sales[[#This Row],[Total_Cost]]</f>
        <v>-70.549999999999983</v>
      </c>
    </row>
    <row r="3116" spans="1:14">
      <c r="A3116" t="s">
        <v>3120</v>
      </c>
      <c r="B3116" s="4">
        <v>45000</v>
      </c>
      <c r="C3116" t="s">
        <v>7381</v>
      </c>
      <c r="D3116" t="str">
        <f>VLOOKUP(Sales_Data!$C3116,tbl_Customers[],2,FALSE)</f>
        <v>Customer_1093</v>
      </c>
      <c r="E3116" t="str">
        <f>VLOOKUP(tbl_Sales[[#This Row],[Customer_ID]],tbl_Customers[],5,0)</f>
        <v>West</v>
      </c>
      <c r="F3116" t="s">
        <v>8516</v>
      </c>
      <c r="G3116" t="str">
        <f>VLOOKUP(Sales_Data!$F3116,tbl_Products[],2,FALSE)</f>
        <v>Product_67</v>
      </c>
      <c r="H3116" t="str">
        <f>VLOOKUP(tbl_Sales[[#This Row],[Product_ID]],tbl_Products[],3,0)</f>
        <v>Toys</v>
      </c>
      <c r="I3116">
        <v>7</v>
      </c>
      <c r="J3116" s="10">
        <f>VLOOKUP(tbl_Sales[[#This Row],[Product_ID]],tbl_Products[],4,0)</f>
        <v>13.68</v>
      </c>
      <c r="K3116" s="6">
        <v>20.55</v>
      </c>
      <c r="L3116" s="6">
        <f>tbl_Sales[[#This Row],[Price_per_Unit]]*tbl_Sales[[#This Row],[Quantity]]</f>
        <v>143.85</v>
      </c>
      <c r="M3116" s="6">
        <f>tbl_Sales[[#This Row],[Cost_per_Unit]]*tbl_Sales[[#This Row],[Quantity]]</f>
        <v>95.759999999999991</v>
      </c>
      <c r="N3116" s="6">
        <f>tbl_Sales[[#This Row],[Sales]]-tbl_Sales[[#This Row],[Total_Cost]]</f>
        <v>48.09</v>
      </c>
    </row>
    <row r="3117" spans="1:14">
      <c r="A3117" t="s">
        <v>3121</v>
      </c>
      <c r="B3117" s="4">
        <v>45291</v>
      </c>
      <c r="C3117" t="s">
        <v>7616</v>
      </c>
      <c r="D3117" t="str">
        <f>VLOOKUP(Sales_Data!$C3117,tbl_Customers[],2,FALSE)</f>
        <v>Customer_1220</v>
      </c>
      <c r="E3117" t="str">
        <f>VLOOKUP(tbl_Sales[[#This Row],[Customer_ID]],tbl_Customers[],5,0)</f>
        <v>North</v>
      </c>
      <c r="F3117" t="s">
        <v>8527</v>
      </c>
      <c r="G3117" t="str">
        <f>VLOOKUP(Sales_Data!$F3117,tbl_Products[],2,FALSE)</f>
        <v>Product_12</v>
      </c>
      <c r="H3117" t="str">
        <f>VLOOKUP(tbl_Sales[[#This Row],[Product_ID]],tbl_Products[],3,0)</f>
        <v>Toys</v>
      </c>
      <c r="I3117">
        <v>4</v>
      </c>
      <c r="J3117" s="10">
        <f>VLOOKUP(tbl_Sales[[#This Row],[Product_ID]],tbl_Products[],4,0)</f>
        <v>8.02</v>
      </c>
      <c r="K3117" s="6">
        <v>19.760000000000002</v>
      </c>
      <c r="L3117" s="6">
        <f>tbl_Sales[[#This Row],[Price_per_Unit]]*tbl_Sales[[#This Row],[Quantity]]</f>
        <v>79.040000000000006</v>
      </c>
      <c r="M3117" s="6">
        <f>tbl_Sales[[#This Row],[Cost_per_Unit]]*tbl_Sales[[#This Row],[Quantity]]</f>
        <v>32.08</v>
      </c>
      <c r="N3117" s="6">
        <f>tbl_Sales[[#This Row],[Sales]]-tbl_Sales[[#This Row],[Total_Cost]]</f>
        <v>46.960000000000008</v>
      </c>
    </row>
    <row r="3118" spans="1:14">
      <c r="A3118" t="s">
        <v>3122</v>
      </c>
      <c r="B3118" s="4">
        <v>45130</v>
      </c>
      <c r="C3118" t="s">
        <v>7631</v>
      </c>
      <c r="D3118" t="str">
        <f>VLOOKUP(Sales_Data!$C3118,tbl_Customers[],2,FALSE)</f>
        <v>Customer_479</v>
      </c>
      <c r="E3118" t="str">
        <f>VLOOKUP(tbl_Sales[[#This Row],[Customer_ID]],tbl_Customers[],5,0)</f>
        <v>West</v>
      </c>
      <c r="F3118" t="s">
        <v>8556</v>
      </c>
      <c r="G3118" t="str">
        <f>VLOOKUP(Sales_Data!$F3118,tbl_Products[],2,FALSE)</f>
        <v>Product_42</v>
      </c>
      <c r="H3118" t="str">
        <f>VLOOKUP(tbl_Sales[[#This Row],[Product_ID]],tbl_Products[],3,0)</f>
        <v>Electronics</v>
      </c>
      <c r="I3118">
        <v>7</v>
      </c>
      <c r="J3118" s="10">
        <f>VLOOKUP(tbl_Sales[[#This Row],[Product_ID]],tbl_Products[],4,0)</f>
        <v>28.03</v>
      </c>
      <c r="K3118" s="6">
        <v>31.05</v>
      </c>
      <c r="L3118" s="6">
        <f>tbl_Sales[[#This Row],[Price_per_Unit]]*tbl_Sales[[#This Row],[Quantity]]</f>
        <v>217.35</v>
      </c>
      <c r="M3118" s="6">
        <f>tbl_Sales[[#This Row],[Cost_per_Unit]]*tbl_Sales[[#This Row],[Quantity]]</f>
        <v>196.21</v>
      </c>
      <c r="N3118" s="6">
        <f>tbl_Sales[[#This Row],[Sales]]-tbl_Sales[[#This Row],[Total_Cost]]</f>
        <v>21.139999999999986</v>
      </c>
    </row>
    <row r="3119" spans="1:14">
      <c r="A3119" t="s">
        <v>3123</v>
      </c>
      <c r="B3119" s="4">
        <v>44966</v>
      </c>
      <c r="C3119" t="s">
        <v>7348</v>
      </c>
      <c r="D3119" t="str">
        <f>VLOOKUP(Sales_Data!$C3119,tbl_Customers[],2,FALSE)</f>
        <v>Customer_718</v>
      </c>
      <c r="E3119" t="str">
        <f>VLOOKUP(tbl_Sales[[#This Row],[Customer_ID]],tbl_Customers[],5,0)</f>
        <v>North</v>
      </c>
      <c r="F3119" t="s">
        <v>8500</v>
      </c>
      <c r="G3119" t="str">
        <f>VLOOKUP(Sales_Data!$F3119,tbl_Products[],2,FALSE)</f>
        <v>Product_68</v>
      </c>
      <c r="H3119" t="str">
        <f>VLOOKUP(tbl_Sales[[#This Row],[Product_ID]],tbl_Products[],3,0)</f>
        <v>Home Goods</v>
      </c>
      <c r="I3119">
        <v>6</v>
      </c>
      <c r="J3119" s="10">
        <f>VLOOKUP(tbl_Sales[[#This Row],[Product_ID]],tbl_Products[],4,0)</f>
        <v>17.45</v>
      </c>
      <c r="K3119" s="6">
        <v>14.87</v>
      </c>
      <c r="L3119" s="6">
        <f>tbl_Sales[[#This Row],[Price_per_Unit]]*tbl_Sales[[#This Row],[Quantity]]</f>
        <v>89.22</v>
      </c>
      <c r="M3119" s="6">
        <f>tbl_Sales[[#This Row],[Cost_per_Unit]]*tbl_Sales[[#This Row],[Quantity]]</f>
        <v>104.69999999999999</v>
      </c>
      <c r="N3119" s="6">
        <f>tbl_Sales[[#This Row],[Sales]]-tbl_Sales[[#This Row],[Total_Cost]]</f>
        <v>-15.47999999999999</v>
      </c>
    </row>
    <row r="3120" spans="1:14">
      <c r="A3120" t="s">
        <v>3124</v>
      </c>
      <c r="B3120" s="4">
        <v>45080</v>
      </c>
      <c r="C3120" t="s">
        <v>7149</v>
      </c>
      <c r="D3120" t="str">
        <f>VLOOKUP(Sales_Data!$C3120,tbl_Customers[],2,FALSE)</f>
        <v>Customer_613</v>
      </c>
      <c r="E3120" t="str">
        <f>VLOOKUP(tbl_Sales[[#This Row],[Customer_ID]],tbl_Customers[],5,0)</f>
        <v>North</v>
      </c>
      <c r="F3120" t="s">
        <v>8497</v>
      </c>
      <c r="G3120" t="str">
        <f>VLOOKUP(Sales_Data!$F3120,tbl_Products[],2,FALSE)</f>
        <v>Product_73</v>
      </c>
      <c r="H3120" t="str">
        <f>VLOOKUP(tbl_Sales[[#This Row],[Product_ID]],tbl_Products[],3,0)</f>
        <v>Apparel</v>
      </c>
      <c r="I3120">
        <v>4</v>
      </c>
      <c r="J3120" s="10">
        <f>VLOOKUP(tbl_Sales[[#This Row],[Product_ID]],tbl_Products[],4,0)</f>
        <v>1.21</v>
      </c>
      <c r="K3120" s="6">
        <v>47.54</v>
      </c>
      <c r="L3120" s="6">
        <f>tbl_Sales[[#This Row],[Price_per_Unit]]*tbl_Sales[[#This Row],[Quantity]]</f>
        <v>190.16</v>
      </c>
      <c r="M3120" s="6">
        <f>tbl_Sales[[#This Row],[Cost_per_Unit]]*tbl_Sales[[#This Row],[Quantity]]</f>
        <v>4.84</v>
      </c>
      <c r="N3120" s="6">
        <f>tbl_Sales[[#This Row],[Sales]]-tbl_Sales[[#This Row],[Total_Cost]]</f>
        <v>185.32</v>
      </c>
    </row>
    <row r="3121" spans="1:14">
      <c r="A3121" t="s">
        <v>3125</v>
      </c>
      <c r="B3121" s="4">
        <v>45010</v>
      </c>
      <c r="C3121" t="s">
        <v>7136</v>
      </c>
      <c r="D3121" t="str">
        <f>VLOOKUP(Sales_Data!$C3121,tbl_Customers[],2,FALSE)</f>
        <v>Customer_583</v>
      </c>
      <c r="E3121" t="str">
        <f>VLOOKUP(tbl_Sales[[#This Row],[Customer_ID]],tbl_Customers[],5,0)</f>
        <v>West</v>
      </c>
      <c r="F3121" t="s">
        <v>8524</v>
      </c>
      <c r="G3121" t="str">
        <f>VLOOKUP(Sales_Data!$F3121,tbl_Products[],2,FALSE)</f>
        <v>Product_74</v>
      </c>
      <c r="H3121" t="str">
        <f>VLOOKUP(tbl_Sales[[#This Row],[Product_ID]],tbl_Products[],3,0)</f>
        <v>Home Goods</v>
      </c>
      <c r="I3121">
        <v>3</v>
      </c>
      <c r="J3121" s="10">
        <f>VLOOKUP(tbl_Sales[[#This Row],[Product_ID]],tbl_Products[],4,0)</f>
        <v>13.9</v>
      </c>
      <c r="K3121" s="6">
        <v>46.02</v>
      </c>
      <c r="L3121" s="6">
        <f>tbl_Sales[[#This Row],[Price_per_Unit]]*tbl_Sales[[#This Row],[Quantity]]</f>
        <v>138.06</v>
      </c>
      <c r="M3121" s="6">
        <f>tbl_Sales[[#This Row],[Cost_per_Unit]]*tbl_Sales[[#This Row],[Quantity]]</f>
        <v>41.7</v>
      </c>
      <c r="N3121" s="6">
        <f>tbl_Sales[[#This Row],[Sales]]-tbl_Sales[[#This Row],[Total_Cost]]</f>
        <v>96.36</v>
      </c>
    </row>
    <row r="3122" spans="1:14">
      <c r="A3122" t="s">
        <v>3126</v>
      </c>
      <c r="B3122" s="4">
        <v>45215</v>
      </c>
      <c r="C3122" t="s">
        <v>7977</v>
      </c>
      <c r="D3122" t="str">
        <f>VLOOKUP(Sales_Data!$C3122,tbl_Customers[],2,FALSE)</f>
        <v>Customer_1366</v>
      </c>
      <c r="E3122" t="str">
        <f>VLOOKUP(tbl_Sales[[#This Row],[Customer_ID]],tbl_Customers[],5,0)</f>
        <v>South</v>
      </c>
      <c r="F3122" t="s">
        <v>8567</v>
      </c>
      <c r="G3122" t="str">
        <f>VLOOKUP(Sales_Data!$F3122,tbl_Products[],2,FALSE)</f>
        <v>Product_69</v>
      </c>
      <c r="H3122" t="str">
        <f>VLOOKUP(tbl_Sales[[#This Row],[Product_ID]],tbl_Products[],3,0)</f>
        <v>Home Goods</v>
      </c>
      <c r="I3122">
        <v>5</v>
      </c>
      <c r="J3122" s="10">
        <f>VLOOKUP(tbl_Sales[[#This Row],[Product_ID]],tbl_Products[],4,0)</f>
        <v>8.86</v>
      </c>
      <c r="K3122" s="6">
        <v>77.34</v>
      </c>
      <c r="L3122" s="6">
        <f>tbl_Sales[[#This Row],[Price_per_Unit]]*tbl_Sales[[#This Row],[Quantity]]</f>
        <v>386.70000000000005</v>
      </c>
      <c r="M3122" s="6">
        <f>tbl_Sales[[#This Row],[Cost_per_Unit]]*tbl_Sales[[#This Row],[Quantity]]</f>
        <v>44.3</v>
      </c>
      <c r="N3122" s="6">
        <f>tbl_Sales[[#This Row],[Sales]]-tbl_Sales[[#This Row],[Total_Cost]]</f>
        <v>342.40000000000003</v>
      </c>
    </row>
    <row r="3123" spans="1:14">
      <c r="A3123" t="s">
        <v>3127</v>
      </c>
      <c r="B3123" s="4">
        <v>45050</v>
      </c>
      <c r="C3123" t="s">
        <v>8295</v>
      </c>
      <c r="D3123" t="str">
        <f>VLOOKUP(Sales_Data!$C3123,tbl_Customers[],2,FALSE)</f>
        <v>Customer_1465</v>
      </c>
      <c r="E3123" t="str">
        <f>VLOOKUP(tbl_Sales[[#This Row],[Customer_ID]],tbl_Customers[],5,0)</f>
        <v>North</v>
      </c>
      <c r="F3123" t="s">
        <v>8516</v>
      </c>
      <c r="G3123" t="str">
        <f>VLOOKUP(Sales_Data!$F3123,tbl_Products[],2,FALSE)</f>
        <v>Product_67</v>
      </c>
      <c r="H3123" t="str">
        <f>VLOOKUP(tbl_Sales[[#This Row],[Product_ID]],tbl_Products[],3,0)</f>
        <v>Toys</v>
      </c>
      <c r="I3123">
        <v>5</v>
      </c>
      <c r="J3123" s="10">
        <f>VLOOKUP(tbl_Sales[[#This Row],[Product_ID]],tbl_Products[],4,0)</f>
        <v>13.68</v>
      </c>
      <c r="K3123" s="6">
        <v>69.290000000000006</v>
      </c>
      <c r="L3123" s="6">
        <f>tbl_Sales[[#This Row],[Price_per_Unit]]*tbl_Sales[[#This Row],[Quantity]]</f>
        <v>346.45000000000005</v>
      </c>
      <c r="M3123" s="6">
        <f>tbl_Sales[[#This Row],[Cost_per_Unit]]*tbl_Sales[[#This Row],[Quantity]]</f>
        <v>68.400000000000006</v>
      </c>
      <c r="N3123" s="6">
        <f>tbl_Sales[[#This Row],[Sales]]-tbl_Sales[[#This Row],[Total_Cost]]</f>
        <v>278.05000000000007</v>
      </c>
    </row>
    <row r="3124" spans="1:14">
      <c r="A3124" t="s">
        <v>3128</v>
      </c>
      <c r="B3124" s="4">
        <v>45217</v>
      </c>
      <c r="C3124" t="s">
        <v>7586</v>
      </c>
      <c r="D3124" t="str">
        <f>VLOOKUP(Sales_Data!$C3124,tbl_Customers[],2,FALSE)</f>
        <v>Customer_1174</v>
      </c>
      <c r="E3124" t="str">
        <f>VLOOKUP(tbl_Sales[[#This Row],[Customer_ID]],tbl_Customers[],5,0)</f>
        <v>West</v>
      </c>
      <c r="F3124" t="s">
        <v>8534</v>
      </c>
      <c r="G3124" t="str">
        <f>VLOOKUP(Sales_Data!$F3124,tbl_Products[],2,FALSE)</f>
        <v>Product_51</v>
      </c>
      <c r="H3124" t="str">
        <f>VLOOKUP(tbl_Sales[[#This Row],[Product_ID]],tbl_Products[],3,0)</f>
        <v>Electronics</v>
      </c>
      <c r="I3124">
        <v>3</v>
      </c>
      <c r="J3124" s="10">
        <f>VLOOKUP(tbl_Sales[[#This Row],[Product_ID]],tbl_Products[],4,0)</f>
        <v>45.1</v>
      </c>
      <c r="K3124" s="6">
        <v>54.54</v>
      </c>
      <c r="L3124" s="6">
        <f>tbl_Sales[[#This Row],[Price_per_Unit]]*tbl_Sales[[#This Row],[Quantity]]</f>
        <v>163.62</v>
      </c>
      <c r="M3124" s="6">
        <f>tbl_Sales[[#This Row],[Cost_per_Unit]]*tbl_Sales[[#This Row],[Quantity]]</f>
        <v>135.30000000000001</v>
      </c>
      <c r="N3124" s="6">
        <f>tbl_Sales[[#This Row],[Sales]]-tbl_Sales[[#This Row],[Total_Cost]]</f>
        <v>28.319999999999993</v>
      </c>
    </row>
    <row r="3125" spans="1:14">
      <c r="A3125" t="s">
        <v>3129</v>
      </c>
      <c r="B3125" s="4">
        <v>45126</v>
      </c>
      <c r="C3125" t="s">
        <v>7236</v>
      </c>
      <c r="D3125" t="str">
        <f>VLOOKUP(Sales_Data!$C3125,tbl_Customers[],2,FALSE)</f>
        <v>Customer_1378</v>
      </c>
      <c r="E3125" t="str">
        <f>VLOOKUP(tbl_Sales[[#This Row],[Customer_ID]],tbl_Customers[],5,0)</f>
        <v>South</v>
      </c>
      <c r="F3125" t="s">
        <v>8510</v>
      </c>
      <c r="G3125" t="str">
        <f>VLOOKUP(Sales_Data!$F3125,tbl_Products[],2,FALSE)</f>
        <v>Product_70</v>
      </c>
      <c r="H3125" t="str">
        <f>VLOOKUP(tbl_Sales[[#This Row],[Product_ID]],tbl_Products[],3,0)</f>
        <v>Apparel</v>
      </c>
      <c r="I3125">
        <v>8</v>
      </c>
      <c r="J3125" s="10">
        <f>VLOOKUP(tbl_Sales[[#This Row],[Product_ID]],tbl_Products[],4,0)</f>
        <v>26.74</v>
      </c>
      <c r="K3125" s="6">
        <v>26.76</v>
      </c>
      <c r="L3125" s="6">
        <f>tbl_Sales[[#This Row],[Price_per_Unit]]*tbl_Sales[[#This Row],[Quantity]]</f>
        <v>214.08</v>
      </c>
      <c r="M3125" s="6">
        <f>tbl_Sales[[#This Row],[Cost_per_Unit]]*tbl_Sales[[#This Row],[Quantity]]</f>
        <v>213.92</v>
      </c>
      <c r="N3125" s="6">
        <f>tbl_Sales[[#This Row],[Sales]]-tbl_Sales[[#This Row],[Total_Cost]]</f>
        <v>0.16000000000002501</v>
      </c>
    </row>
    <row r="3126" spans="1:14">
      <c r="A3126" t="s">
        <v>3130</v>
      </c>
      <c r="B3126" s="4">
        <v>45273</v>
      </c>
      <c r="C3126" t="s">
        <v>7745</v>
      </c>
      <c r="D3126" t="str">
        <f>VLOOKUP(Sales_Data!$C3126,tbl_Customers[],2,FALSE)</f>
        <v>Customer_287</v>
      </c>
      <c r="E3126" t="str">
        <f>VLOOKUP(tbl_Sales[[#This Row],[Customer_ID]],tbl_Customers[],5,0)</f>
        <v>West</v>
      </c>
      <c r="F3126" t="s">
        <v>8550</v>
      </c>
      <c r="G3126" t="str">
        <f>VLOOKUP(Sales_Data!$F3126,tbl_Products[],2,FALSE)</f>
        <v>Product_26</v>
      </c>
      <c r="H3126" t="str">
        <f>VLOOKUP(tbl_Sales[[#This Row],[Product_ID]],tbl_Products[],3,0)</f>
        <v>Health</v>
      </c>
      <c r="I3126">
        <v>1</v>
      </c>
      <c r="J3126" s="10">
        <f>VLOOKUP(tbl_Sales[[#This Row],[Product_ID]],tbl_Products[],4,0)</f>
        <v>31.77</v>
      </c>
      <c r="K3126" s="6">
        <v>56.79</v>
      </c>
      <c r="L3126" s="6">
        <f>tbl_Sales[[#This Row],[Price_per_Unit]]*tbl_Sales[[#This Row],[Quantity]]</f>
        <v>56.79</v>
      </c>
      <c r="M3126" s="6">
        <f>tbl_Sales[[#This Row],[Cost_per_Unit]]*tbl_Sales[[#This Row],[Quantity]]</f>
        <v>31.77</v>
      </c>
      <c r="N3126" s="6">
        <f>tbl_Sales[[#This Row],[Sales]]-tbl_Sales[[#This Row],[Total_Cost]]</f>
        <v>25.02</v>
      </c>
    </row>
    <row r="3127" spans="1:14">
      <c r="A3127" t="s">
        <v>3131</v>
      </c>
      <c r="B3127" s="4">
        <v>45203</v>
      </c>
      <c r="C3127" t="s">
        <v>7417</v>
      </c>
      <c r="D3127" t="str">
        <f>VLOOKUP(Sales_Data!$C3127,tbl_Customers[],2,FALSE)</f>
        <v>Customer_1463</v>
      </c>
      <c r="E3127" t="str">
        <f>VLOOKUP(tbl_Sales[[#This Row],[Customer_ID]],tbl_Customers[],5,0)</f>
        <v>West</v>
      </c>
      <c r="F3127" t="s">
        <v>8540</v>
      </c>
      <c r="G3127" t="str">
        <f>VLOOKUP(Sales_Data!$F3127,tbl_Products[],2,FALSE)</f>
        <v>Product_37</v>
      </c>
      <c r="H3127" t="str">
        <f>VLOOKUP(tbl_Sales[[#This Row],[Product_ID]],tbl_Products[],3,0)</f>
        <v>Toys</v>
      </c>
      <c r="I3127">
        <v>4</v>
      </c>
      <c r="J3127" s="10">
        <f>VLOOKUP(tbl_Sales[[#This Row],[Product_ID]],tbl_Products[],4,0)</f>
        <v>29.86</v>
      </c>
      <c r="K3127" s="6">
        <v>67.87</v>
      </c>
      <c r="L3127" s="6">
        <f>tbl_Sales[[#This Row],[Price_per_Unit]]*tbl_Sales[[#This Row],[Quantity]]</f>
        <v>271.48</v>
      </c>
      <c r="M3127" s="6">
        <f>tbl_Sales[[#This Row],[Cost_per_Unit]]*tbl_Sales[[#This Row],[Quantity]]</f>
        <v>119.44</v>
      </c>
      <c r="N3127" s="6">
        <f>tbl_Sales[[#This Row],[Sales]]-tbl_Sales[[#This Row],[Total_Cost]]</f>
        <v>152.04000000000002</v>
      </c>
    </row>
    <row r="3128" spans="1:14">
      <c r="A3128" t="s">
        <v>3132</v>
      </c>
      <c r="B3128" s="4">
        <v>45096</v>
      </c>
      <c r="C3128" t="s">
        <v>8131</v>
      </c>
      <c r="D3128" t="str">
        <f>VLOOKUP(Sales_Data!$C3128,tbl_Customers[],2,FALSE)</f>
        <v>Customer_774</v>
      </c>
      <c r="E3128" t="str">
        <f>VLOOKUP(tbl_Sales[[#This Row],[Customer_ID]],tbl_Customers[],5,0)</f>
        <v>West</v>
      </c>
      <c r="F3128" t="s">
        <v>8556</v>
      </c>
      <c r="G3128" t="str">
        <f>VLOOKUP(Sales_Data!$F3128,tbl_Products[],2,FALSE)</f>
        <v>Product_42</v>
      </c>
      <c r="H3128" t="str">
        <f>VLOOKUP(tbl_Sales[[#This Row],[Product_ID]],tbl_Products[],3,0)</f>
        <v>Electronics</v>
      </c>
      <c r="I3128">
        <v>4</v>
      </c>
      <c r="J3128" s="10">
        <f>VLOOKUP(tbl_Sales[[#This Row],[Product_ID]],tbl_Products[],4,0)</f>
        <v>28.03</v>
      </c>
      <c r="K3128" s="6">
        <v>33.86</v>
      </c>
      <c r="L3128" s="6">
        <f>tbl_Sales[[#This Row],[Price_per_Unit]]*tbl_Sales[[#This Row],[Quantity]]</f>
        <v>135.44</v>
      </c>
      <c r="M3128" s="6">
        <f>tbl_Sales[[#This Row],[Cost_per_Unit]]*tbl_Sales[[#This Row],[Quantity]]</f>
        <v>112.12</v>
      </c>
      <c r="N3128" s="6">
        <f>tbl_Sales[[#This Row],[Sales]]-tbl_Sales[[#This Row],[Total_Cost]]</f>
        <v>23.319999999999993</v>
      </c>
    </row>
    <row r="3129" spans="1:14">
      <c r="A3129" t="s">
        <v>3133</v>
      </c>
      <c r="B3129" s="4">
        <v>45123</v>
      </c>
      <c r="C3129" t="s">
        <v>7191</v>
      </c>
      <c r="D3129" t="str">
        <f>VLOOKUP(Sales_Data!$C3129,tbl_Customers[],2,FALSE)</f>
        <v>Customer_1065</v>
      </c>
      <c r="E3129" t="str">
        <f>VLOOKUP(tbl_Sales[[#This Row],[Customer_ID]],tbl_Customers[],5,0)</f>
        <v>East</v>
      </c>
      <c r="F3129" t="s">
        <v>8549</v>
      </c>
      <c r="G3129" t="str">
        <f>VLOOKUP(Sales_Data!$F3129,tbl_Products[],2,FALSE)</f>
        <v>Product_18</v>
      </c>
      <c r="H3129" t="str">
        <f>VLOOKUP(tbl_Sales[[#This Row],[Product_ID]],tbl_Products[],3,0)</f>
        <v>Health</v>
      </c>
      <c r="I3129">
        <v>9</v>
      </c>
      <c r="J3129" s="10">
        <f>VLOOKUP(tbl_Sales[[#This Row],[Product_ID]],tbl_Products[],4,0)</f>
        <v>41.18</v>
      </c>
      <c r="K3129" s="6">
        <v>63.81</v>
      </c>
      <c r="L3129" s="6">
        <f>tbl_Sales[[#This Row],[Price_per_Unit]]*tbl_Sales[[#This Row],[Quantity]]</f>
        <v>574.29</v>
      </c>
      <c r="M3129" s="6">
        <f>tbl_Sales[[#This Row],[Cost_per_Unit]]*tbl_Sales[[#This Row],[Quantity]]</f>
        <v>370.62</v>
      </c>
      <c r="N3129" s="6">
        <f>tbl_Sales[[#This Row],[Sales]]-tbl_Sales[[#This Row],[Total_Cost]]</f>
        <v>203.66999999999996</v>
      </c>
    </row>
    <row r="3130" spans="1:14">
      <c r="A3130" t="s">
        <v>3134</v>
      </c>
      <c r="B3130" s="4">
        <v>44998</v>
      </c>
      <c r="C3130" t="s">
        <v>7871</v>
      </c>
      <c r="D3130" t="str">
        <f>VLOOKUP(Sales_Data!$C3130,tbl_Customers[],2,FALSE)</f>
        <v>Customer_508</v>
      </c>
      <c r="E3130" t="str">
        <f>VLOOKUP(tbl_Sales[[#This Row],[Customer_ID]],tbl_Customers[],5,0)</f>
        <v>West</v>
      </c>
      <c r="F3130" t="s">
        <v>8507</v>
      </c>
      <c r="G3130" t="str">
        <f>VLOOKUP(Sales_Data!$F3130,tbl_Products[],2,FALSE)</f>
        <v>Product_58</v>
      </c>
      <c r="H3130" t="str">
        <f>VLOOKUP(tbl_Sales[[#This Row],[Product_ID]],tbl_Products[],3,0)</f>
        <v>Home Goods</v>
      </c>
      <c r="I3130">
        <v>7</v>
      </c>
      <c r="J3130" s="10">
        <f>VLOOKUP(tbl_Sales[[#This Row],[Product_ID]],tbl_Products[],4,0)</f>
        <v>23.97</v>
      </c>
      <c r="K3130" s="6">
        <v>93.52</v>
      </c>
      <c r="L3130" s="6">
        <f>tbl_Sales[[#This Row],[Price_per_Unit]]*tbl_Sales[[#This Row],[Quantity]]</f>
        <v>654.64</v>
      </c>
      <c r="M3130" s="6">
        <f>tbl_Sales[[#This Row],[Cost_per_Unit]]*tbl_Sales[[#This Row],[Quantity]]</f>
        <v>167.79</v>
      </c>
      <c r="N3130" s="6">
        <f>tbl_Sales[[#This Row],[Sales]]-tbl_Sales[[#This Row],[Total_Cost]]</f>
        <v>486.85</v>
      </c>
    </row>
    <row r="3131" spans="1:14">
      <c r="A3131" t="s">
        <v>3135</v>
      </c>
      <c r="B3131" s="4">
        <v>45279</v>
      </c>
      <c r="C3131" t="s">
        <v>8100</v>
      </c>
      <c r="D3131" t="str">
        <f>VLOOKUP(Sales_Data!$C3131,tbl_Customers[],2,FALSE)</f>
        <v>Customer_216</v>
      </c>
      <c r="E3131" t="str">
        <f>VLOOKUP(tbl_Sales[[#This Row],[Customer_ID]],tbl_Customers[],5,0)</f>
        <v>West</v>
      </c>
      <c r="F3131" t="s">
        <v>8550</v>
      </c>
      <c r="G3131" t="str">
        <f>VLOOKUP(Sales_Data!$F3131,tbl_Products[],2,FALSE)</f>
        <v>Product_26</v>
      </c>
      <c r="H3131" t="str">
        <f>VLOOKUP(tbl_Sales[[#This Row],[Product_ID]],tbl_Products[],3,0)</f>
        <v>Health</v>
      </c>
      <c r="I3131">
        <v>5</v>
      </c>
      <c r="J3131" s="10">
        <f>VLOOKUP(tbl_Sales[[#This Row],[Product_ID]],tbl_Products[],4,0)</f>
        <v>31.77</v>
      </c>
      <c r="K3131" s="6">
        <v>72.06</v>
      </c>
      <c r="L3131" s="6">
        <f>tbl_Sales[[#This Row],[Price_per_Unit]]*tbl_Sales[[#This Row],[Quantity]]</f>
        <v>360.3</v>
      </c>
      <c r="M3131" s="6">
        <f>tbl_Sales[[#This Row],[Cost_per_Unit]]*tbl_Sales[[#This Row],[Quantity]]</f>
        <v>158.85</v>
      </c>
      <c r="N3131" s="6">
        <f>tbl_Sales[[#This Row],[Sales]]-tbl_Sales[[#This Row],[Total_Cost]]</f>
        <v>201.45000000000002</v>
      </c>
    </row>
    <row r="3132" spans="1:14">
      <c r="A3132" t="s">
        <v>3136</v>
      </c>
      <c r="B3132" s="4">
        <v>44967</v>
      </c>
      <c r="C3132" t="s">
        <v>8091</v>
      </c>
      <c r="D3132" t="str">
        <f>VLOOKUP(Sales_Data!$C3132,tbl_Customers[],2,FALSE)</f>
        <v>Customer_672</v>
      </c>
      <c r="E3132" t="str">
        <f>VLOOKUP(tbl_Sales[[#This Row],[Customer_ID]],tbl_Customers[],5,0)</f>
        <v>East</v>
      </c>
      <c r="F3132" t="s">
        <v>8498</v>
      </c>
      <c r="G3132" t="str">
        <f>VLOOKUP(Sales_Data!$F3132,tbl_Products[],2,FALSE)</f>
        <v>Product_38</v>
      </c>
      <c r="H3132" t="str">
        <f>VLOOKUP(tbl_Sales[[#This Row],[Product_ID]],tbl_Products[],3,0)</f>
        <v>Toys</v>
      </c>
      <c r="I3132">
        <v>6</v>
      </c>
      <c r="J3132" s="10">
        <f>VLOOKUP(tbl_Sales[[#This Row],[Product_ID]],tbl_Products[],4,0)</f>
        <v>35.82</v>
      </c>
      <c r="K3132" s="6">
        <v>37.46</v>
      </c>
      <c r="L3132" s="6">
        <f>tbl_Sales[[#This Row],[Price_per_Unit]]*tbl_Sales[[#This Row],[Quantity]]</f>
        <v>224.76</v>
      </c>
      <c r="M3132" s="6">
        <f>tbl_Sales[[#This Row],[Cost_per_Unit]]*tbl_Sales[[#This Row],[Quantity]]</f>
        <v>214.92000000000002</v>
      </c>
      <c r="N3132" s="6">
        <f>tbl_Sales[[#This Row],[Sales]]-tbl_Sales[[#This Row],[Total_Cost]]</f>
        <v>9.839999999999975</v>
      </c>
    </row>
    <row r="3133" spans="1:14">
      <c r="A3133" t="s">
        <v>3137</v>
      </c>
      <c r="B3133" s="4">
        <v>45183</v>
      </c>
      <c r="C3133" t="s">
        <v>7305</v>
      </c>
      <c r="D3133" t="str">
        <f>VLOOKUP(Sales_Data!$C3133,tbl_Customers[],2,FALSE)</f>
        <v>Customer_1058</v>
      </c>
      <c r="E3133" t="str">
        <f>VLOOKUP(tbl_Sales[[#This Row],[Customer_ID]],tbl_Customers[],5,0)</f>
        <v>South</v>
      </c>
      <c r="F3133" t="s">
        <v>8554</v>
      </c>
      <c r="G3133" t="str">
        <f>VLOOKUP(Sales_Data!$F3133,tbl_Products[],2,FALSE)</f>
        <v>Product_55</v>
      </c>
      <c r="H3133" t="str">
        <f>VLOOKUP(tbl_Sales[[#This Row],[Product_ID]],tbl_Products[],3,0)</f>
        <v>Apparel</v>
      </c>
      <c r="I3133">
        <v>9</v>
      </c>
      <c r="J3133" s="10">
        <f>VLOOKUP(tbl_Sales[[#This Row],[Product_ID]],tbl_Products[],4,0)</f>
        <v>36.08</v>
      </c>
      <c r="K3133" s="6">
        <v>71.3</v>
      </c>
      <c r="L3133" s="6">
        <f>tbl_Sales[[#This Row],[Price_per_Unit]]*tbl_Sales[[#This Row],[Quantity]]</f>
        <v>641.69999999999993</v>
      </c>
      <c r="M3133" s="6">
        <f>tbl_Sales[[#This Row],[Cost_per_Unit]]*tbl_Sales[[#This Row],[Quantity]]</f>
        <v>324.71999999999997</v>
      </c>
      <c r="N3133" s="6">
        <f>tbl_Sales[[#This Row],[Sales]]-tbl_Sales[[#This Row],[Total_Cost]]</f>
        <v>316.97999999999996</v>
      </c>
    </row>
    <row r="3134" spans="1:14">
      <c r="A3134" t="s">
        <v>3138</v>
      </c>
      <c r="B3134" s="4">
        <v>45104</v>
      </c>
      <c r="C3134" t="s">
        <v>8330</v>
      </c>
      <c r="D3134" t="str">
        <f>VLOOKUP(Sales_Data!$C3134,tbl_Customers[],2,FALSE)</f>
        <v>Customer_1193</v>
      </c>
      <c r="E3134" t="str">
        <f>VLOOKUP(tbl_Sales[[#This Row],[Customer_ID]],tbl_Customers[],5,0)</f>
        <v>East</v>
      </c>
      <c r="F3134" t="s">
        <v>8555</v>
      </c>
      <c r="G3134" t="str">
        <f>VLOOKUP(Sales_Data!$F3134,tbl_Products[],2,FALSE)</f>
        <v>Product_52</v>
      </c>
      <c r="H3134" t="str">
        <f>VLOOKUP(tbl_Sales[[#This Row],[Product_ID]],tbl_Products[],3,0)</f>
        <v>Toys</v>
      </c>
      <c r="I3134">
        <v>2</v>
      </c>
      <c r="J3134" s="10">
        <f>VLOOKUP(tbl_Sales[[#This Row],[Product_ID]],tbl_Products[],4,0)</f>
        <v>46.58</v>
      </c>
      <c r="K3134" s="6">
        <v>47.28</v>
      </c>
      <c r="L3134" s="6">
        <f>tbl_Sales[[#This Row],[Price_per_Unit]]*tbl_Sales[[#This Row],[Quantity]]</f>
        <v>94.56</v>
      </c>
      <c r="M3134" s="6">
        <f>tbl_Sales[[#This Row],[Cost_per_Unit]]*tbl_Sales[[#This Row],[Quantity]]</f>
        <v>93.16</v>
      </c>
      <c r="N3134" s="6">
        <f>tbl_Sales[[#This Row],[Sales]]-tbl_Sales[[#This Row],[Total_Cost]]</f>
        <v>1.4000000000000057</v>
      </c>
    </row>
    <row r="3135" spans="1:14">
      <c r="A3135" t="s">
        <v>3139</v>
      </c>
      <c r="B3135" s="4">
        <v>44954</v>
      </c>
      <c r="C3135" t="s">
        <v>7331</v>
      </c>
      <c r="D3135" t="str">
        <f>VLOOKUP(Sales_Data!$C3135,tbl_Customers[],2,FALSE)</f>
        <v>Customer_395</v>
      </c>
      <c r="E3135" t="str">
        <f>VLOOKUP(tbl_Sales[[#This Row],[Customer_ID]],tbl_Customers[],5,0)</f>
        <v>North</v>
      </c>
      <c r="F3135" t="s">
        <v>8525</v>
      </c>
      <c r="G3135" t="str">
        <f>VLOOKUP(Sales_Data!$F3135,tbl_Products[],2,FALSE)</f>
        <v>Product_56</v>
      </c>
      <c r="H3135" t="str">
        <f>VLOOKUP(tbl_Sales[[#This Row],[Product_ID]],tbl_Products[],3,0)</f>
        <v>Apparel</v>
      </c>
      <c r="I3135">
        <v>9</v>
      </c>
      <c r="J3135" s="10">
        <f>VLOOKUP(tbl_Sales[[#This Row],[Product_ID]],tbl_Products[],4,0)</f>
        <v>3.21</v>
      </c>
      <c r="K3135" s="6">
        <v>71.81</v>
      </c>
      <c r="L3135" s="6">
        <f>tbl_Sales[[#This Row],[Price_per_Unit]]*tbl_Sales[[#This Row],[Quantity]]</f>
        <v>646.29</v>
      </c>
      <c r="M3135" s="6">
        <f>tbl_Sales[[#This Row],[Cost_per_Unit]]*tbl_Sales[[#This Row],[Quantity]]</f>
        <v>28.89</v>
      </c>
      <c r="N3135" s="6">
        <f>tbl_Sales[[#This Row],[Sales]]-tbl_Sales[[#This Row],[Total_Cost]]</f>
        <v>617.4</v>
      </c>
    </row>
    <row r="3136" spans="1:14">
      <c r="A3136" t="s">
        <v>3140</v>
      </c>
      <c r="B3136" s="4">
        <v>44977</v>
      </c>
      <c r="C3136" t="s">
        <v>7998</v>
      </c>
      <c r="D3136" t="str">
        <f>VLOOKUP(Sales_Data!$C3136,tbl_Customers[],2,FALSE)</f>
        <v>Customer_740</v>
      </c>
      <c r="E3136" t="str">
        <f>VLOOKUP(tbl_Sales[[#This Row],[Customer_ID]],tbl_Customers[],5,0)</f>
        <v>South</v>
      </c>
      <c r="F3136" t="s">
        <v>8529</v>
      </c>
      <c r="G3136" t="str">
        <f>VLOOKUP(Sales_Data!$F3136,tbl_Products[],2,FALSE)</f>
        <v>Product_49</v>
      </c>
      <c r="H3136" t="str">
        <f>VLOOKUP(tbl_Sales[[#This Row],[Product_ID]],tbl_Products[],3,0)</f>
        <v>Toys</v>
      </c>
      <c r="I3136">
        <v>9</v>
      </c>
      <c r="J3136" s="10">
        <f>VLOOKUP(tbl_Sales[[#This Row],[Product_ID]],tbl_Products[],4,0)</f>
        <v>44.18</v>
      </c>
      <c r="K3136" s="6">
        <v>7.61</v>
      </c>
      <c r="L3136" s="6">
        <f>tbl_Sales[[#This Row],[Price_per_Unit]]*tbl_Sales[[#This Row],[Quantity]]</f>
        <v>68.490000000000009</v>
      </c>
      <c r="M3136" s="6">
        <f>tbl_Sales[[#This Row],[Cost_per_Unit]]*tbl_Sales[[#This Row],[Quantity]]</f>
        <v>397.62</v>
      </c>
      <c r="N3136" s="6">
        <f>tbl_Sales[[#This Row],[Sales]]-tbl_Sales[[#This Row],[Total_Cost]]</f>
        <v>-329.13</v>
      </c>
    </row>
    <row r="3137" spans="1:14">
      <c r="A3137" t="s">
        <v>3141</v>
      </c>
      <c r="B3137" s="4">
        <v>45150</v>
      </c>
      <c r="C3137" t="s">
        <v>7526</v>
      </c>
      <c r="D3137" t="str">
        <f>VLOOKUP(Sales_Data!$C3137,tbl_Customers[],2,FALSE)</f>
        <v>Customer_931</v>
      </c>
      <c r="E3137" t="str">
        <f>VLOOKUP(tbl_Sales[[#This Row],[Customer_ID]],tbl_Customers[],5,0)</f>
        <v>North</v>
      </c>
      <c r="F3137" t="s">
        <v>8551</v>
      </c>
      <c r="G3137" t="str">
        <f>VLOOKUP(Sales_Data!$F3137,tbl_Products[],2,FALSE)</f>
        <v>Product_11</v>
      </c>
      <c r="H3137" t="str">
        <f>VLOOKUP(tbl_Sales[[#This Row],[Product_ID]],tbl_Products[],3,0)</f>
        <v>Health</v>
      </c>
      <c r="I3137">
        <v>6</v>
      </c>
      <c r="J3137" s="10">
        <f>VLOOKUP(tbl_Sales[[#This Row],[Product_ID]],tbl_Products[],4,0)</f>
        <v>11.76</v>
      </c>
      <c r="K3137" s="6">
        <v>94.42</v>
      </c>
      <c r="L3137" s="6">
        <f>tbl_Sales[[#This Row],[Price_per_Unit]]*tbl_Sales[[#This Row],[Quantity]]</f>
        <v>566.52</v>
      </c>
      <c r="M3137" s="6">
        <f>tbl_Sales[[#This Row],[Cost_per_Unit]]*tbl_Sales[[#This Row],[Quantity]]</f>
        <v>70.56</v>
      </c>
      <c r="N3137" s="6">
        <f>tbl_Sales[[#This Row],[Sales]]-tbl_Sales[[#This Row],[Total_Cost]]</f>
        <v>495.96</v>
      </c>
    </row>
    <row r="3138" spans="1:14">
      <c r="A3138" t="s">
        <v>3142</v>
      </c>
      <c r="B3138" s="4">
        <v>45045</v>
      </c>
      <c r="C3138" t="s">
        <v>7663</v>
      </c>
      <c r="D3138" t="str">
        <f>VLOOKUP(Sales_Data!$C3138,tbl_Customers[],2,FALSE)</f>
        <v>Customer_201</v>
      </c>
      <c r="E3138" t="str">
        <f>VLOOKUP(tbl_Sales[[#This Row],[Customer_ID]],tbl_Customers[],5,0)</f>
        <v>West</v>
      </c>
      <c r="F3138" t="s">
        <v>8508</v>
      </c>
      <c r="G3138" t="str">
        <f>VLOOKUP(Sales_Data!$F3138,tbl_Products[],2,FALSE)</f>
        <v>Product_63</v>
      </c>
      <c r="H3138" t="str">
        <f>VLOOKUP(tbl_Sales[[#This Row],[Product_ID]],tbl_Products[],3,0)</f>
        <v>Electronics</v>
      </c>
      <c r="I3138">
        <v>2</v>
      </c>
      <c r="J3138" s="10">
        <f>VLOOKUP(tbl_Sales[[#This Row],[Product_ID]],tbl_Products[],4,0)</f>
        <v>40</v>
      </c>
      <c r="K3138" s="6">
        <v>82.05</v>
      </c>
      <c r="L3138" s="6">
        <f>tbl_Sales[[#This Row],[Price_per_Unit]]*tbl_Sales[[#This Row],[Quantity]]</f>
        <v>164.1</v>
      </c>
      <c r="M3138" s="6">
        <f>tbl_Sales[[#This Row],[Cost_per_Unit]]*tbl_Sales[[#This Row],[Quantity]]</f>
        <v>80</v>
      </c>
      <c r="N3138" s="6">
        <f>tbl_Sales[[#This Row],[Sales]]-tbl_Sales[[#This Row],[Total_Cost]]</f>
        <v>84.1</v>
      </c>
    </row>
    <row r="3139" spans="1:14">
      <c r="A3139" t="s">
        <v>3143</v>
      </c>
      <c r="B3139" s="4">
        <v>44965</v>
      </c>
      <c r="C3139" t="s">
        <v>7466</v>
      </c>
      <c r="D3139" t="str">
        <f>VLOOKUP(Sales_Data!$C3139,tbl_Customers[],2,FALSE)</f>
        <v>Customer_301</v>
      </c>
      <c r="E3139" t="str">
        <f>VLOOKUP(tbl_Sales[[#This Row],[Customer_ID]],tbl_Customers[],5,0)</f>
        <v>East</v>
      </c>
      <c r="F3139" t="s">
        <v>8522</v>
      </c>
      <c r="G3139" t="str">
        <f>VLOOKUP(Sales_Data!$F3139,tbl_Products[],2,FALSE)</f>
        <v>Product_4</v>
      </c>
      <c r="H3139" t="str">
        <f>VLOOKUP(tbl_Sales[[#This Row],[Product_ID]],tbl_Products[],3,0)</f>
        <v>Toys</v>
      </c>
      <c r="I3139">
        <v>9</v>
      </c>
      <c r="J3139" s="10">
        <f>VLOOKUP(tbl_Sales[[#This Row],[Product_ID]],tbl_Products[],4,0)</f>
        <v>14.75</v>
      </c>
      <c r="K3139" s="6">
        <v>51.28</v>
      </c>
      <c r="L3139" s="6">
        <f>tbl_Sales[[#This Row],[Price_per_Unit]]*tbl_Sales[[#This Row],[Quantity]]</f>
        <v>461.52</v>
      </c>
      <c r="M3139" s="6">
        <f>tbl_Sales[[#This Row],[Cost_per_Unit]]*tbl_Sales[[#This Row],[Quantity]]</f>
        <v>132.75</v>
      </c>
      <c r="N3139" s="6">
        <f>tbl_Sales[[#This Row],[Sales]]-tbl_Sales[[#This Row],[Total_Cost]]</f>
        <v>328.77</v>
      </c>
    </row>
    <row r="3140" spans="1:14">
      <c r="A3140" t="s">
        <v>3144</v>
      </c>
      <c r="B3140" s="4">
        <v>45101</v>
      </c>
      <c r="C3140" t="s">
        <v>7046</v>
      </c>
      <c r="D3140" t="str">
        <f>VLOOKUP(Sales_Data!$C3140,tbl_Customers[],2,FALSE)</f>
        <v>Customer_1458</v>
      </c>
      <c r="E3140" t="str">
        <f>VLOOKUP(tbl_Sales[[#This Row],[Customer_ID]],tbl_Customers[],5,0)</f>
        <v>West</v>
      </c>
      <c r="F3140" t="s">
        <v>8508</v>
      </c>
      <c r="G3140" t="str">
        <f>VLOOKUP(Sales_Data!$F3140,tbl_Products[],2,FALSE)</f>
        <v>Product_63</v>
      </c>
      <c r="H3140" t="str">
        <f>VLOOKUP(tbl_Sales[[#This Row],[Product_ID]],tbl_Products[],3,0)</f>
        <v>Electronics</v>
      </c>
      <c r="I3140">
        <v>9</v>
      </c>
      <c r="J3140" s="10">
        <f>VLOOKUP(tbl_Sales[[#This Row],[Product_ID]],tbl_Products[],4,0)</f>
        <v>40</v>
      </c>
      <c r="K3140" s="6">
        <v>79.23</v>
      </c>
      <c r="L3140" s="6">
        <f>tbl_Sales[[#This Row],[Price_per_Unit]]*tbl_Sales[[#This Row],[Quantity]]</f>
        <v>713.07</v>
      </c>
      <c r="M3140" s="6">
        <f>tbl_Sales[[#This Row],[Cost_per_Unit]]*tbl_Sales[[#This Row],[Quantity]]</f>
        <v>360</v>
      </c>
      <c r="N3140" s="6">
        <f>tbl_Sales[[#This Row],[Sales]]-tbl_Sales[[#This Row],[Total_Cost]]</f>
        <v>353.07000000000005</v>
      </c>
    </row>
    <row r="3141" spans="1:14">
      <c r="A3141" t="s">
        <v>3145</v>
      </c>
      <c r="B3141" s="4">
        <v>45236</v>
      </c>
      <c r="C3141" t="s">
        <v>7525</v>
      </c>
      <c r="D3141" t="str">
        <f>VLOOKUP(Sales_Data!$C3141,tbl_Customers[],2,FALSE)</f>
        <v>Customer_872</v>
      </c>
      <c r="E3141" t="str">
        <f>VLOOKUP(tbl_Sales[[#This Row],[Customer_ID]],tbl_Customers[],5,0)</f>
        <v>West</v>
      </c>
      <c r="F3141" t="s">
        <v>8530</v>
      </c>
      <c r="G3141" t="str">
        <f>VLOOKUP(Sales_Data!$F3141,tbl_Products[],2,FALSE)</f>
        <v>Product_14</v>
      </c>
      <c r="H3141" t="str">
        <f>VLOOKUP(tbl_Sales[[#This Row],[Product_ID]],tbl_Products[],3,0)</f>
        <v>Toys</v>
      </c>
      <c r="I3141">
        <v>7</v>
      </c>
      <c r="J3141" s="10">
        <f>VLOOKUP(tbl_Sales[[#This Row],[Product_ID]],tbl_Products[],4,0)</f>
        <v>36.64</v>
      </c>
      <c r="K3141" s="6">
        <v>38.6</v>
      </c>
      <c r="L3141" s="6">
        <f>tbl_Sales[[#This Row],[Price_per_Unit]]*tbl_Sales[[#This Row],[Quantity]]</f>
        <v>270.2</v>
      </c>
      <c r="M3141" s="6">
        <f>tbl_Sales[[#This Row],[Cost_per_Unit]]*tbl_Sales[[#This Row],[Quantity]]</f>
        <v>256.48</v>
      </c>
      <c r="N3141" s="6">
        <f>tbl_Sales[[#This Row],[Sales]]-tbl_Sales[[#This Row],[Total_Cost]]</f>
        <v>13.71999999999997</v>
      </c>
    </row>
    <row r="3142" spans="1:14">
      <c r="A3142" t="s">
        <v>3146</v>
      </c>
      <c r="B3142" s="4">
        <v>45241</v>
      </c>
      <c r="C3142" t="s">
        <v>7813</v>
      </c>
      <c r="D3142" t="str">
        <f>VLOOKUP(Sales_Data!$C3142,tbl_Customers[],2,FALSE)</f>
        <v>Customer_844</v>
      </c>
      <c r="E3142" t="str">
        <f>VLOOKUP(tbl_Sales[[#This Row],[Customer_ID]],tbl_Customers[],5,0)</f>
        <v>North</v>
      </c>
      <c r="F3142" t="s">
        <v>8556</v>
      </c>
      <c r="G3142" t="str">
        <f>VLOOKUP(Sales_Data!$F3142,tbl_Products[],2,FALSE)</f>
        <v>Product_42</v>
      </c>
      <c r="H3142" t="str">
        <f>VLOOKUP(tbl_Sales[[#This Row],[Product_ID]],tbl_Products[],3,0)</f>
        <v>Electronics</v>
      </c>
      <c r="I3142">
        <v>1</v>
      </c>
      <c r="J3142" s="10">
        <f>VLOOKUP(tbl_Sales[[#This Row],[Product_ID]],tbl_Products[],4,0)</f>
        <v>28.03</v>
      </c>
      <c r="K3142" s="6">
        <v>57.24</v>
      </c>
      <c r="L3142" s="6">
        <f>tbl_Sales[[#This Row],[Price_per_Unit]]*tbl_Sales[[#This Row],[Quantity]]</f>
        <v>57.24</v>
      </c>
      <c r="M3142" s="6">
        <f>tbl_Sales[[#This Row],[Cost_per_Unit]]*tbl_Sales[[#This Row],[Quantity]]</f>
        <v>28.03</v>
      </c>
      <c r="N3142" s="6">
        <f>tbl_Sales[[#This Row],[Sales]]-tbl_Sales[[#This Row],[Total_Cost]]</f>
        <v>29.21</v>
      </c>
    </row>
    <row r="3143" spans="1:14">
      <c r="A3143" t="s">
        <v>3147</v>
      </c>
      <c r="B3143" s="4">
        <v>45231</v>
      </c>
      <c r="C3143" t="s">
        <v>8277</v>
      </c>
      <c r="D3143" t="str">
        <f>VLOOKUP(Sales_Data!$C3143,tbl_Customers[],2,FALSE)</f>
        <v>Customer_168</v>
      </c>
      <c r="E3143" t="str">
        <f>VLOOKUP(tbl_Sales[[#This Row],[Customer_ID]],tbl_Customers[],5,0)</f>
        <v>West</v>
      </c>
      <c r="F3143" t="s">
        <v>8543</v>
      </c>
      <c r="G3143" t="str">
        <f>VLOOKUP(Sales_Data!$F3143,tbl_Products[],2,FALSE)</f>
        <v>Product_72</v>
      </c>
      <c r="H3143" t="str">
        <f>VLOOKUP(tbl_Sales[[#This Row],[Product_ID]],tbl_Products[],3,0)</f>
        <v>Toys</v>
      </c>
      <c r="I3143">
        <v>2</v>
      </c>
      <c r="J3143" s="10">
        <f>VLOOKUP(tbl_Sales[[#This Row],[Product_ID]],tbl_Products[],4,0)</f>
        <v>23.2</v>
      </c>
      <c r="K3143" s="6">
        <v>31.39</v>
      </c>
      <c r="L3143" s="6">
        <f>tbl_Sales[[#This Row],[Price_per_Unit]]*tbl_Sales[[#This Row],[Quantity]]</f>
        <v>62.78</v>
      </c>
      <c r="M3143" s="6">
        <f>tbl_Sales[[#This Row],[Cost_per_Unit]]*tbl_Sales[[#This Row],[Quantity]]</f>
        <v>46.4</v>
      </c>
      <c r="N3143" s="6">
        <f>tbl_Sales[[#This Row],[Sales]]-tbl_Sales[[#This Row],[Total_Cost]]</f>
        <v>16.380000000000003</v>
      </c>
    </row>
    <row r="3144" spans="1:14">
      <c r="A3144" t="s">
        <v>3148</v>
      </c>
      <c r="B3144" s="4">
        <v>45130</v>
      </c>
      <c r="C3144" t="s">
        <v>7672</v>
      </c>
      <c r="D3144" t="str">
        <f>VLOOKUP(Sales_Data!$C3144,tbl_Customers[],2,FALSE)</f>
        <v>Customer_189</v>
      </c>
      <c r="E3144" t="str">
        <f>VLOOKUP(tbl_Sales[[#This Row],[Customer_ID]],tbl_Customers[],5,0)</f>
        <v>East</v>
      </c>
      <c r="F3144" t="s">
        <v>8517</v>
      </c>
      <c r="G3144" t="str">
        <f>VLOOKUP(Sales_Data!$F3144,tbl_Products[],2,FALSE)</f>
        <v>Product_62</v>
      </c>
      <c r="H3144" t="str">
        <f>VLOOKUP(tbl_Sales[[#This Row],[Product_ID]],tbl_Products[],3,0)</f>
        <v>Health</v>
      </c>
      <c r="I3144">
        <v>8</v>
      </c>
      <c r="J3144" s="10">
        <f>VLOOKUP(tbl_Sales[[#This Row],[Product_ID]],tbl_Products[],4,0)</f>
        <v>24.52</v>
      </c>
      <c r="K3144" s="6">
        <v>79.63</v>
      </c>
      <c r="L3144" s="6">
        <f>tbl_Sales[[#This Row],[Price_per_Unit]]*tbl_Sales[[#This Row],[Quantity]]</f>
        <v>637.04</v>
      </c>
      <c r="M3144" s="6">
        <f>tbl_Sales[[#This Row],[Cost_per_Unit]]*tbl_Sales[[#This Row],[Quantity]]</f>
        <v>196.16</v>
      </c>
      <c r="N3144" s="6">
        <f>tbl_Sales[[#This Row],[Sales]]-tbl_Sales[[#This Row],[Total_Cost]]</f>
        <v>440.88</v>
      </c>
    </row>
    <row r="3145" spans="1:14">
      <c r="A3145" t="s">
        <v>3149</v>
      </c>
      <c r="B3145" s="4">
        <v>45094</v>
      </c>
      <c r="C3145" t="s">
        <v>7487</v>
      </c>
      <c r="D3145" t="str">
        <f>VLOOKUP(Sales_Data!$C3145,tbl_Customers[],2,FALSE)</f>
        <v>Customer_128</v>
      </c>
      <c r="E3145" t="str">
        <f>VLOOKUP(tbl_Sales[[#This Row],[Customer_ID]],tbl_Customers[],5,0)</f>
        <v>East</v>
      </c>
      <c r="F3145" t="s">
        <v>8553</v>
      </c>
      <c r="G3145" t="str">
        <f>VLOOKUP(Sales_Data!$F3145,tbl_Products[],2,FALSE)</f>
        <v>Product_50</v>
      </c>
      <c r="H3145" t="str">
        <f>VLOOKUP(tbl_Sales[[#This Row],[Product_ID]],tbl_Products[],3,0)</f>
        <v>Apparel</v>
      </c>
      <c r="I3145">
        <v>1</v>
      </c>
      <c r="J3145" s="10">
        <f>VLOOKUP(tbl_Sales[[#This Row],[Product_ID]],tbl_Products[],4,0)</f>
        <v>42.74</v>
      </c>
      <c r="K3145" s="6">
        <v>67.66</v>
      </c>
      <c r="L3145" s="6">
        <f>tbl_Sales[[#This Row],[Price_per_Unit]]*tbl_Sales[[#This Row],[Quantity]]</f>
        <v>67.66</v>
      </c>
      <c r="M3145" s="6">
        <f>tbl_Sales[[#This Row],[Cost_per_Unit]]*tbl_Sales[[#This Row],[Quantity]]</f>
        <v>42.74</v>
      </c>
      <c r="N3145" s="6">
        <f>tbl_Sales[[#This Row],[Sales]]-tbl_Sales[[#This Row],[Total_Cost]]</f>
        <v>24.919999999999995</v>
      </c>
    </row>
    <row r="3146" spans="1:14">
      <c r="A3146" t="s">
        <v>3150</v>
      </c>
      <c r="B3146" s="4">
        <v>44942</v>
      </c>
      <c r="C3146" t="s">
        <v>8062</v>
      </c>
      <c r="D3146" t="str">
        <f>VLOOKUP(Sales_Data!$C3146,tbl_Customers[],2,FALSE)</f>
        <v>Customer_871</v>
      </c>
      <c r="E3146" t="str">
        <f>VLOOKUP(tbl_Sales[[#This Row],[Customer_ID]],tbl_Customers[],5,0)</f>
        <v>North</v>
      </c>
      <c r="F3146" t="s">
        <v>8536</v>
      </c>
      <c r="G3146" t="str">
        <f>VLOOKUP(Sales_Data!$F3146,tbl_Products[],2,FALSE)</f>
        <v>Product_40</v>
      </c>
      <c r="H3146" t="str">
        <f>VLOOKUP(tbl_Sales[[#This Row],[Product_ID]],tbl_Products[],3,0)</f>
        <v>Health</v>
      </c>
      <c r="I3146">
        <v>4</v>
      </c>
      <c r="J3146" s="10">
        <f>VLOOKUP(tbl_Sales[[#This Row],[Product_ID]],tbl_Products[],4,0)</f>
        <v>30.96</v>
      </c>
      <c r="K3146" s="6">
        <v>89.24</v>
      </c>
      <c r="L3146" s="6">
        <f>tbl_Sales[[#This Row],[Price_per_Unit]]*tbl_Sales[[#This Row],[Quantity]]</f>
        <v>356.96</v>
      </c>
      <c r="M3146" s="6">
        <f>tbl_Sales[[#This Row],[Cost_per_Unit]]*tbl_Sales[[#This Row],[Quantity]]</f>
        <v>123.84</v>
      </c>
      <c r="N3146" s="6">
        <f>tbl_Sales[[#This Row],[Sales]]-tbl_Sales[[#This Row],[Total_Cost]]</f>
        <v>233.11999999999998</v>
      </c>
    </row>
    <row r="3147" spans="1:14">
      <c r="A3147" t="s">
        <v>3151</v>
      </c>
      <c r="B3147" s="4">
        <v>45251</v>
      </c>
      <c r="C3147" t="s">
        <v>7362</v>
      </c>
      <c r="D3147" t="str">
        <f>VLOOKUP(Sales_Data!$C3147,tbl_Customers[],2,FALSE)</f>
        <v>Customer_267</v>
      </c>
      <c r="E3147" t="str">
        <f>VLOOKUP(tbl_Sales[[#This Row],[Customer_ID]],tbl_Customers[],5,0)</f>
        <v>North</v>
      </c>
      <c r="F3147" t="s">
        <v>8521</v>
      </c>
      <c r="G3147" t="str">
        <f>VLOOKUP(Sales_Data!$F3147,tbl_Products[],2,FALSE)</f>
        <v>Product_64</v>
      </c>
      <c r="H3147" t="str">
        <f>VLOOKUP(tbl_Sales[[#This Row],[Product_ID]],tbl_Products[],3,0)</f>
        <v>Home Goods</v>
      </c>
      <c r="I3147">
        <v>4</v>
      </c>
      <c r="J3147" s="10">
        <f>VLOOKUP(tbl_Sales[[#This Row],[Product_ID]],tbl_Products[],4,0)</f>
        <v>16.21</v>
      </c>
      <c r="K3147" s="6">
        <v>71.39</v>
      </c>
      <c r="L3147" s="6">
        <f>tbl_Sales[[#This Row],[Price_per_Unit]]*tbl_Sales[[#This Row],[Quantity]]</f>
        <v>285.56</v>
      </c>
      <c r="M3147" s="6">
        <f>tbl_Sales[[#This Row],[Cost_per_Unit]]*tbl_Sales[[#This Row],[Quantity]]</f>
        <v>64.84</v>
      </c>
      <c r="N3147" s="6">
        <f>tbl_Sales[[#This Row],[Sales]]-tbl_Sales[[#This Row],[Total_Cost]]</f>
        <v>220.72</v>
      </c>
    </row>
    <row r="3148" spans="1:14">
      <c r="A3148" t="s">
        <v>3152</v>
      </c>
      <c r="B3148" s="4">
        <v>45066</v>
      </c>
      <c r="C3148" t="s">
        <v>7629</v>
      </c>
      <c r="D3148" t="str">
        <f>VLOOKUP(Sales_Data!$C3148,tbl_Customers[],2,FALSE)</f>
        <v>Customer_976</v>
      </c>
      <c r="E3148" t="str">
        <f>VLOOKUP(tbl_Sales[[#This Row],[Customer_ID]],tbl_Customers[],5,0)</f>
        <v>North</v>
      </c>
      <c r="F3148" t="s">
        <v>8540</v>
      </c>
      <c r="G3148" t="str">
        <f>VLOOKUP(Sales_Data!$F3148,tbl_Products[],2,FALSE)</f>
        <v>Product_37</v>
      </c>
      <c r="H3148" t="str">
        <f>VLOOKUP(tbl_Sales[[#This Row],[Product_ID]],tbl_Products[],3,0)</f>
        <v>Toys</v>
      </c>
      <c r="I3148">
        <v>2</v>
      </c>
      <c r="J3148" s="10">
        <f>VLOOKUP(tbl_Sales[[#This Row],[Product_ID]],tbl_Products[],4,0)</f>
        <v>29.86</v>
      </c>
      <c r="K3148" s="6">
        <v>11.35</v>
      </c>
      <c r="L3148" s="6">
        <f>tbl_Sales[[#This Row],[Price_per_Unit]]*tbl_Sales[[#This Row],[Quantity]]</f>
        <v>22.7</v>
      </c>
      <c r="M3148" s="6">
        <f>tbl_Sales[[#This Row],[Cost_per_Unit]]*tbl_Sales[[#This Row],[Quantity]]</f>
        <v>59.72</v>
      </c>
      <c r="N3148" s="6">
        <f>tbl_Sales[[#This Row],[Sales]]-tbl_Sales[[#This Row],[Total_Cost]]</f>
        <v>-37.019999999999996</v>
      </c>
    </row>
    <row r="3149" spans="1:14">
      <c r="A3149" t="s">
        <v>3153</v>
      </c>
      <c r="B3149" s="4">
        <v>45157</v>
      </c>
      <c r="C3149" t="s">
        <v>8331</v>
      </c>
      <c r="D3149" t="str">
        <f>VLOOKUP(Sales_Data!$C3149,tbl_Customers[],2,FALSE)</f>
        <v>Customer_440</v>
      </c>
      <c r="E3149" t="str">
        <f>VLOOKUP(tbl_Sales[[#This Row],[Customer_ID]],tbl_Customers[],5,0)</f>
        <v>South</v>
      </c>
      <c r="F3149" t="s">
        <v>8564</v>
      </c>
      <c r="G3149" t="str">
        <f>VLOOKUP(Sales_Data!$F3149,tbl_Products[],2,FALSE)</f>
        <v>Product_8</v>
      </c>
      <c r="H3149" t="str">
        <f>VLOOKUP(tbl_Sales[[#This Row],[Product_ID]],tbl_Products[],3,0)</f>
        <v>Electronics</v>
      </c>
      <c r="I3149">
        <v>5</v>
      </c>
      <c r="J3149" s="10">
        <f>VLOOKUP(tbl_Sales[[#This Row],[Product_ID]],tbl_Products[],4,0)</f>
        <v>22.03</v>
      </c>
      <c r="K3149" s="6">
        <v>47.91</v>
      </c>
      <c r="L3149" s="6">
        <f>tbl_Sales[[#This Row],[Price_per_Unit]]*tbl_Sales[[#This Row],[Quantity]]</f>
        <v>239.54999999999998</v>
      </c>
      <c r="M3149" s="6">
        <f>tbl_Sales[[#This Row],[Cost_per_Unit]]*tbl_Sales[[#This Row],[Quantity]]</f>
        <v>110.15</v>
      </c>
      <c r="N3149" s="6">
        <f>tbl_Sales[[#This Row],[Sales]]-tbl_Sales[[#This Row],[Total_Cost]]</f>
        <v>129.39999999999998</v>
      </c>
    </row>
    <row r="3150" spans="1:14">
      <c r="A3150" t="s">
        <v>3154</v>
      </c>
      <c r="B3150" s="4">
        <v>45178</v>
      </c>
      <c r="C3150" t="s">
        <v>7081</v>
      </c>
      <c r="D3150" t="str">
        <f>VLOOKUP(Sales_Data!$C3150,tbl_Customers[],2,FALSE)</f>
        <v>Customer_914</v>
      </c>
      <c r="E3150" t="str">
        <f>VLOOKUP(tbl_Sales[[#This Row],[Customer_ID]],tbl_Customers[],5,0)</f>
        <v>South</v>
      </c>
      <c r="F3150" t="s">
        <v>8500</v>
      </c>
      <c r="G3150" t="str">
        <f>VLOOKUP(Sales_Data!$F3150,tbl_Products[],2,FALSE)</f>
        <v>Product_68</v>
      </c>
      <c r="H3150" t="str">
        <f>VLOOKUP(tbl_Sales[[#This Row],[Product_ID]],tbl_Products[],3,0)</f>
        <v>Home Goods</v>
      </c>
      <c r="I3150">
        <v>4</v>
      </c>
      <c r="J3150" s="10">
        <f>VLOOKUP(tbl_Sales[[#This Row],[Product_ID]],tbl_Products[],4,0)</f>
        <v>17.45</v>
      </c>
      <c r="K3150" s="6">
        <v>59.1</v>
      </c>
      <c r="L3150" s="6">
        <f>tbl_Sales[[#This Row],[Price_per_Unit]]*tbl_Sales[[#This Row],[Quantity]]</f>
        <v>236.4</v>
      </c>
      <c r="M3150" s="6">
        <f>tbl_Sales[[#This Row],[Cost_per_Unit]]*tbl_Sales[[#This Row],[Quantity]]</f>
        <v>69.8</v>
      </c>
      <c r="N3150" s="6">
        <f>tbl_Sales[[#This Row],[Sales]]-tbl_Sales[[#This Row],[Total_Cost]]</f>
        <v>166.60000000000002</v>
      </c>
    </row>
    <row r="3151" spans="1:14">
      <c r="A3151" t="s">
        <v>3155</v>
      </c>
      <c r="B3151" s="4">
        <v>45043</v>
      </c>
      <c r="C3151" t="s">
        <v>7444</v>
      </c>
      <c r="D3151" t="str">
        <f>VLOOKUP(Sales_Data!$C3151,tbl_Customers[],2,FALSE)</f>
        <v>Customer_160</v>
      </c>
      <c r="E3151" t="str">
        <f>VLOOKUP(tbl_Sales[[#This Row],[Customer_ID]],tbl_Customers[],5,0)</f>
        <v>North</v>
      </c>
      <c r="F3151" t="s">
        <v>8495</v>
      </c>
      <c r="G3151" t="str">
        <f>VLOOKUP(Sales_Data!$F3151,tbl_Products[],2,FALSE)</f>
        <v>Product_6</v>
      </c>
      <c r="H3151" t="str">
        <f>VLOOKUP(tbl_Sales[[#This Row],[Product_ID]],tbl_Products[],3,0)</f>
        <v>Apparel</v>
      </c>
      <c r="I3151">
        <v>9</v>
      </c>
      <c r="J3151" s="10">
        <f>VLOOKUP(tbl_Sales[[#This Row],[Product_ID]],tbl_Products[],4,0)</f>
        <v>33.65</v>
      </c>
      <c r="K3151" s="6">
        <v>40.33</v>
      </c>
      <c r="L3151" s="6">
        <f>tbl_Sales[[#This Row],[Price_per_Unit]]*tbl_Sales[[#This Row],[Quantity]]</f>
        <v>362.96999999999997</v>
      </c>
      <c r="M3151" s="6">
        <f>tbl_Sales[[#This Row],[Cost_per_Unit]]*tbl_Sales[[#This Row],[Quantity]]</f>
        <v>302.84999999999997</v>
      </c>
      <c r="N3151" s="6">
        <f>tbl_Sales[[#This Row],[Sales]]-tbl_Sales[[#This Row],[Total_Cost]]</f>
        <v>60.120000000000005</v>
      </c>
    </row>
    <row r="3152" spans="1:14">
      <c r="A3152" t="s">
        <v>3156</v>
      </c>
      <c r="B3152" s="4">
        <v>45109</v>
      </c>
      <c r="C3152" t="s">
        <v>7488</v>
      </c>
      <c r="D3152" t="str">
        <f>VLOOKUP(Sales_Data!$C3152,tbl_Customers[],2,FALSE)</f>
        <v>Customer_757</v>
      </c>
      <c r="E3152" t="str">
        <f>VLOOKUP(tbl_Sales[[#This Row],[Customer_ID]],tbl_Customers[],5,0)</f>
        <v>West</v>
      </c>
      <c r="F3152" t="s">
        <v>8528</v>
      </c>
      <c r="G3152" t="str">
        <f>VLOOKUP(Sales_Data!$F3152,tbl_Products[],2,FALSE)</f>
        <v>Product_25</v>
      </c>
      <c r="H3152" t="str">
        <f>VLOOKUP(tbl_Sales[[#This Row],[Product_ID]],tbl_Products[],3,0)</f>
        <v>Electronics</v>
      </c>
      <c r="I3152">
        <v>9</v>
      </c>
      <c r="J3152" s="10">
        <f>VLOOKUP(tbl_Sales[[#This Row],[Product_ID]],tbl_Products[],4,0)</f>
        <v>48.19</v>
      </c>
      <c r="K3152" s="6">
        <v>65.19</v>
      </c>
      <c r="L3152" s="6">
        <f>tbl_Sales[[#This Row],[Price_per_Unit]]*tbl_Sales[[#This Row],[Quantity]]</f>
        <v>586.71</v>
      </c>
      <c r="M3152" s="6">
        <f>tbl_Sales[[#This Row],[Cost_per_Unit]]*tbl_Sales[[#This Row],[Quantity]]</f>
        <v>433.71</v>
      </c>
      <c r="N3152" s="6">
        <f>tbl_Sales[[#This Row],[Sales]]-tbl_Sales[[#This Row],[Total_Cost]]</f>
        <v>153.00000000000006</v>
      </c>
    </row>
    <row r="3153" spans="1:14">
      <c r="A3153" t="s">
        <v>3157</v>
      </c>
      <c r="B3153" s="4">
        <v>45210</v>
      </c>
      <c r="C3153" t="s">
        <v>7841</v>
      </c>
      <c r="D3153" t="str">
        <f>VLOOKUP(Sales_Data!$C3153,tbl_Customers[],2,FALSE)</f>
        <v>Customer_1387</v>
      </c>
      <c r="E3153" t="str">
        <f>VLOOKUP(tbl_Sales[[#This Row],[Customer_ID]],tbl_Customers[],5,0)</f>
        <v>South</v>
      </c>
      <c r="F3153" t="s">
        <v>8527</v>
      </c>
      <c r="G3153" t="str">
        <f>VLOOKUP(Sales_Data!$F3153,tbl_Products[],2,FALSE)</f>
        <v>Product_12</v>
      </c>
      <c r="H3153" t="str">
        <f>VLOOKUP(tbl_Sales[[#This Row],[Product_ID]],tbl_Products[],3,0)</f>
        <v>Toys</v>
      </c>
      <c r="I3153">
        <v>2</v>
      </c>
      <c r="J3153" s="10">
        <f>VLOOKUP(tbl_Sales[[#This Row],[Product_ID]],tbl_Products[],4,0)</f>
        <v>8.02</v>
      </c>
      <c r="K3153" s="6">
        <v>65.239999999999995</v>
      </c>
      <c r="L3153" s="6">
        <f>tbl_Sales[[#This Row],[Price_per_Unit]]*tbl_Sales[[#This Row],[Quantity]]</f>
        <v>130.47999999999999</v>
      </c>
      <c r="M3153" s="6">
        <f>tbl_Sales[[#This Row],[Cost_per_Unit]]*tbl_Sales[[#This Row],[Quantity]]</f>
        <v>16.04</v>
      </c>
      <c r="N3153" s="6">
        <f>tbl_Sales[[#This Row],[Sales]]-tbl_Sales[[#This Row],[Total_Cost]]</f>
        <v>114.44</v>
      </c>
    </row>
    <row r="3154" spans="1:14">
      <c r="A3154" t="s">
        <v>3158</v>
      </c>
      <c r="B3154" s="4">
        <v>45119</v>
      </c>
      <c r="C3154" t="s">
        <v>8252</v>
      </c>
      <c r="D3154" t="str">
        <f>VLOOKUP(Sales_Data!$C3154,tbl_Customers[],2,FALSE)</f>
        <v>Customer_1078</v>
      </c>
      <c r="E3154" t="str">
        <f>VLOOKUP(tbl_Sales[[#This Row],[Customer_ID]],tbl_Customers[],5,0)</f>
        <v>North</v>
      </c>
      <c r="F3154" t="s">
        <v>8536</v>
      </c>
      <c r="G3154" t="str">
        <f>VLOOKUP(Sales_Data!$F3154,tbl_Products[],2,FALSE)</f>
        <v>Product_40</v>
      </c>
      <c r="H3154" t="str">
        <f>VLOOKUP(tbl_Sales[[#This Row],[Product_ID]],tbl_Products[],3,0)</f>
        <v>Health</v>
      </c>
      <c r="I3154">
        <v>8</v>
      </c>
      <c r="J3154" s="10">
        <f>VLOOKUP(tbl_Sales[[#This Row],[Product_ID]],tbl_Products[],4,0)</f>
        <v>30.96</v>
      </c>
      <c r="K3154" s="6">
        <v>41.01</v>
      </c>
      <c r="L3154" s="6">
        <f>tbl_Sales[[#This Row],[Price_per_Unit]]*tbl_Sales[[#This Row],[Quantity]]</f>
        <v>328.08</v>
      </c>
      <c r="M3154" s="6">
        <f>tbl_Sales[[#This Row],[Cost_per_Unit]]*tbl_Sales[[#This Row],[Quantity]]</f>
        <v>247.68</v>
      </c>
      <c r="N3154" s="6">
        <f>tbl_Sales[[#This Row],[Sales]]-tbl_Sales[[#This Row],[Total_Cost]]</f>
        <v>80.399999999999977</v>
      </c>
    </row>
    <row r="3155" spans="1:14">
      <c r="A3155" t="s">
        <v>3159</v>
      </c>
      <c r="B3155" s="4">
        <v>45148</v>
      </c>
      <c r="C3155" t="s">
        <v>8262</v>
      </c>
      <c r="D3155" t="str">
        <f>VLOOKUP(Sales_Data!$C3155,tbl_Customers[],2,FALSE)</f>
        <v>Customer_825</v>
      </c>
      <c r="E3155" t="str">
        <f>VLOOKUP(tbl_Sales[[#This Row],[Customer_ID]],tbl_Customers[],5,0)</f>
        <v>West</v>
      </c>
      <c r="F3155" t="s">
        <v>8524</v>
      </c>
      <c r="G3155" t="str">
        <f>VLOOKUP(Sales_Data!$F3155,tbl_Products[],2,FALSE)</f>
        <v>Product_74</v>
      </c>
      <c r="H3155" t="str">
        <f>VLOOKUP(tbl_Sales[[#This Row],[Product_ID]],tbl_Products[],3,0)</f>
        <v>Home Goods</v>
      </c>
      <c r="I3155">
        <v>1</v>
      </c>
      <c r="J3155" s="10">
        <f>VLOOKUP(tbl_Sales[[#This Row],[Product_ID]],tbl_Products[],4,0)</f>
        <v>13.9</v>
      </c>
      <c r="K3155" s="6">
        <v>15.07</v>
      </c>
      <c r="L3155" s="6">
        <f>tbl_Sales[[#This Row],[Price_per_Unit]]*tbl_Sales[[#This Row],[Quantity]]</f>
        <v>15.07</v>
      </c>
      <c r="M3155" s="6">
        <f>tbl_Sales[[#This Row],[Cost_per_Unit]]*tbl_Sales[[#This Row],[Quantity]]</f>
        <v>13.9</v>
      </c>
      <c r="N3155" s="6">
        <f>tbl_Sales[[#This Row],[Sales]]-tbl_Sales[[#This Row],[Total_Cost]]</f>
        <v>1.17</v>
      </c>
    </row>
    <row r="3156" spans="1:14">
      <c r="A3156" t="s">
        <v>3160</v>
      </c>
      <c r="B3156" s="4">
        <v>45022</v>
      </c>
      <c r="C3156" t="s">
        <v>8144</v>
      </c>
      <c r="D3156" t="str">
        <f>VLOOKUP(Sales_Data!$C3156,tbl_Customers[],2,FALSE)</f>
        <v>Customer_1205</v>
      </c>
      <c r="E3156" t="str">
        <f>VLOOKUP(tbl_Sales[[#This Row],[Customer_ID]],tbl_Customers[],5,0)</f>
        <v>South</v>
      </c>
      <c r="F3156" t="s">
        <v>8510</v>
      </c>
      <c r="G3156" t="str">
        <f>VLOOKUP(Sales_Data!$F3156,tbl_Products[],2,FALSE)</f>
        <v>Product_70</v>
      </c>
      <c r="H3156" t="str">
        <f>VLOOKUP(tbl_Sales[[#This Row],[Product_ID]],tbl_Products[],3,0)</f>
        <v>Apparel</v>
      </c>
      <c r="I3156">
        <v>2</v>
      </c>
      <c r="J3156" s="10">
        <f>VLOOKUP(tbl_Sales[[#This Row],[Product_ID]],tbl_Products[],4,0)</f>
        <v>26.74</v>
      </c>
      <c r="K3156" s="6">
        <v>48.3</v>
      </c>
      <c r="L3156" s="6">
        <f>tbl_Sales[[#This Row],[Price_per_Unit]]*tbl_Sales[[#This Row],[Quantity]]</f>
        <v>96.6</v>
      </c>
      <c r="M3156" s="6">
        <f>tbl_Sales[[#This Row],[Cost_per_Unit]]*tbl_Sales[[#This Row],[Quantity]]</f>
        <v>53.48</v>
      </c>
      <c r="N3156" s="6">
        <f>tbl_Sales[[#This Row],[Sales]]-tbl_Sales[[#This Row],[Total_Cost]]</f>
        <v>43.12</v>
      </c>
    </row>
    <row r="3157" spans="1:14">
      <c r="A3157" t="s">
        <v>3161</v>
      </c>
      <c r="B3157" s="4">
        <v>45275</v>
      </c>
      <c r="C3157" t="s">
        <v>7908</v>
      </c>
      <c r="D3157" t="str">
        <f>VLOOKUP(Sales_Data!$C3157,tbl_Customers[],2,FALSE)</f>
        <v>Customer_1145</v>
      </c>
      <c r="E3157" t="str">
        <f>VLOOKUP(tbl_Sales[[#This Row],[Customer_ID]],tbl_Customers[],5,0)</f>
        <v>West</v>
      </c>
      <c r="F3157" t="s">
        <v>8532</v>
      </c>
      <c r="G3157" t="str">
        <f>VLOOKUP(Sales_Data!$F3157,tbl_Products[],2,FALSE)</f>
        <v>Product_23</v>
      </c>
      <c r="H3157" t="str">
        <f>VLOOKUP(tbl_Sales[[#This Row],[Product_ID]],tbl_Products[],3,0)</f>
        <v>Apparel</v>
      </c>
      <c r="I3157">
        <v>5</v>
      </c>
      <c r="J3157" s="10">
        <f>VLOOKUP(tbl_Sales[[#This Row],[Product_ID]],tbl_Products[],4,0)</f>
        <v>2.85</v>
      </c>
      <c r="K3157" s="6">
        <v>86.41</v>
      </c>
      <c r="L3157" s="6">
        <f>tbl_Sales[[#This Row],[Price_per_Unit]]*tbl_Sales[[#This Row],[Quantity]]</f>
        <v>432.04999999999995</v>
      </c>
      <c r="M3157" s="6">
        <f>tbl_Sales[[#This Row],[Cost_per_Unit]]*tbl_Sales[[#This Row],[Quantity]]</f>
        <v>14.25</v>
      </c>
      <c r="N3157" s="6">
        <f>tbl_Sales[[#This Row],[Sales]]-tbl_Sales[[#This Row],[Total_Cost]]</f>
        <v>417.79999999999995</v>
      </c>
    </row>
    <row r="3158" spans="1:14">
      <c r="A3158" t="s">
        <v>3162</v>
      </c>
      <c r="B3158" s="4">
        <v>45226</v>
      </c>
      <c r="C3158" t="s">
        <v>8332</v>
      </c>
      <c r="D3158" t="str">
        <f>VLOOKUP(Sales_Data!$C3158,tbl_Customers[],2,FALSE)</f>
        <v>Customer_1063</v>
      </c>
      <c r="E3158" t="str">
        <f>VLOOKUP(tbl_Sales[[#This Row],[Customer_ID]],tbl_Customers[],5,0)</f>
        <v>West</v>
      </c>
      <c r="F3158" t="s">
        <v>8560</v>
      </c>
      <c r="G3158" t="str">
        <f>VLOOKUP(Sales_Data!$F3158,tbl_Products[],2,FALSE)</f>
        <v>Product_41</v>
      </c>
      <c r="H3158" t="str">
        <f>VLOOKUP(tbl_Sales[[#This Row],[Product_ID]],tbl_Products[],3,0)</f>
        <v>Home Goods</v>
      </c>
      <c r="I3158">
        <v>5</v>
      </c>
      <c r="J3158" s="10">
        <f>VLOOKUP(tbl_Sales[[#This Row],[Product_ID]],tbl_Products[],4,0)</f>
        <v>31.5</v>
      </c>
      <c r="K3158" s="6">
        <v>66.790000000000006</v>
      </c>
      <c r="L3158" s="6">
        <f>tbl_Sales[[#This Row],[Price_per_Unit]]*tbl_Sales[[#This Row],[Quantity]]</f>
        <v>333.95000000000005</v>
      </c>
      <c r="M3158" s="6">
        <f>tbl_Sales[[#This Row],[Cost_per_Unit]]*tbl_Sales[[#This Row],[Quantity]]</f>
        <v>157.5</v>
      </c>
      <c r="N3158" s="6">
        <f>tbl_Sales[[#This Row],[Sales]]-tbl_Sales[[#This Row],[Total_Cost]]</f>
        <v>176.45000000000005</v>
      </c>
    </row>
    <row r="3159" spans="1:14">
      <c r="A3159" t="s">
        <v>3163</v>
      </c>
      <c r="B3159" s="4">
        <v>45265</v>
      </c>
      <c r="C3159" t="s">
        <v>8104</v>
      </c>
      <c r="D3159" t="str">
        <f>VLOOKUP(Sales_Data!$C3159,tbl_Customers[],2,FALSE)</f>
        <v>Customer_809</v>
      </c>
      <c r="E3159" t="str">
        <f>VLOOKUP(tbl_Sales[[#This Row],[Customer_ID]],tbl_Customers[],5,0)</f>
        <v>North</v>
      </c>
      <c r="F3159" t="s">
        <v>8547</v>
      </c>
      <c r="G3159" t="str">
        <f>VLOOKUP(Sales_Data!$F3159,tbl_Products[],2,FALSE)</f>
        <v>Product_7</v>
      </c>
      <c r="H3159" t="str">
        <f>VLOOKUP(tbl_Sales[[#This Row],[Product_ID]],tbl_Products[],3,0)</f>
        <v>Apparel</v>
      </c>
      <c r="I3159">
        <v>6</v>
      </c>
      <c r="J3159" s="10">
        <f>VLOOKUP(tbl_Sales[[#This Row],[Product_ID]],tbl_Products[],4,0)</f>
        <v>48.6</v>
      </c>
      <c r="K3159" s="6">
        <v>20.13</v>
      </c>
      <c r="L3159" s="6">
        <f>tbl_Sales[[#This Row],[Price_per_Unit]]*tbl_Sales[[#This Row],[Quantity]]</f>
        <v>120.78</v>
      </c>
      <c r="M3159" s="6">
        <f>tbl_Sales[[#This Row],[Cost_per_Unit]]*tbl_Sales[[#This Row],[Quantity]]</f>
        <v>291.60000000000002</v>
      </c>
      <c r="N3159" s="6">
        <f>tbl_Sales[[#This Row],[Sales]]-tbl_Sales[[#This Row],[Total_Cost]]</f>
        <v>-170.82000000000002</v>
      </c>
    </row>
    <row r="3160" spans="1:14">
      <c r="A3160" t="s">
        <v>3164</v>
      </c>
      <c r="B3160" s="4">
        <v>45121</v>
      </c>
      <c r="C3160" t="s">
        <v>8244</v>
      </c>
      <c r="D3160" t="str">
        <f>VLOOKUP(Sales_Data!$C3160,tbl_Customers[],2,FALSE)</f>
        <v>Customer_541</v>
      </c>
      <c r="E3160" t="str">
        <f>VLOOKUP(tbl_Sales[[#This Row],[Customer_ID]],tbl_Customers[],5,0)</f>
        <v>West</v>
      </c>
      <c r="F3160" t="s">
        <v>8567</v>
      </c>
      <c r="G3160" t="str">
        <f>VLOOKUP(Sales_Data!$F3160,tbl_Products[],2,FALSE)</f>
        <v>Product_69</v>
      </c>
      <c r="H3160" t="str">
        <f>VLOOKUP(tbl_Sales[[#This Row],[Product_ID]],tbl_Products[],3,0)</f>
        <v>Home Goods</v>
      </c>
      <c r="I3160">
        <v>5</v>
      </c>
      <c r="J3160" s="10">
        <f>VLOOKUP(tbl_Sales[[#This Row],[Product_ID]],tbl_Products[],4,0)</f>
        <v>8.86</v>
      </c>
      <c r="K3160" s="6">
        <v>72.94</v>
      </c>
      <c r="L3160" s="6">
        <f>tbl_Sales[[#This Row],[Price_per_Unit]]*tbl_Sales[[#This Row],[Quantity]]</f>
        <v>364.7</v>
      </c>
      <c r="M3160" s="6">
        <f>tbl_Sales[[#This Row],[Cost_per_Unit]]*tbl_Sales[[#This Row],[Quantity]]</f>
        <v>44.3</v>
      </c>
      <c r="N3160" s="6">
        <f>tbl_Sales[[#This Row],[Sales]]-tbl_Sales[[#This Row],[Total_Cost]]</f>
        <v>320.39999999999998</v>
      </c>
    </row>
    <row r="3161" spans="1:14">
      <c r="A3161" t="s">
        <v>3165</v>
      </c>
      <c r="B3161" s="4">
        <v>44970</v>
      </c>
      <c r="C3161" t="s">
        <v>7650</v>
      </c>
      <c r="D3161" t="str">
        <f>VLOOKUP(Sales_Data!$C3161,tbl_Customers[],2,FALSE)</f>
        <v>Customer_1197</v>
      </c>
      <c r="E3161" t="str">
        <f>VLOOKUP(tbl_Sales[[#This Row],[Customer_ID]],tbl_Customers[],5,0)</f>
        <v>North</v>
      </c>
      <c r="F3161" t="s">
        <v>8522</v>
      </c>
      <c r="G3161" t="str">
        <f>VLOOKUP(Sales_Data!$F3161,tbl_Products[],2,FALSE)</f>
        <v>Product_4</v>
      </c>
      <c r="H3161" t="str">
        <f>VLOOKUP(tbl_Sales[[#This Row],[Product_ID]],tbl_Products[],3,0)</f>
        <v>Toys</v>
      </c>
      <c r="I3161">
        <v>8</v>
      </c>
      <c r="J3161" s="10">
        <f>VLOOKUP(tbl_Sales[[#This Row],[Product_ID]],tbl_Products[],4,0)</f>
        <v>14.75</v>
      </c>
      <c r="K3161" s="6">
        <v>41.78</v>
      </c>
      <c r="L3161" s="6">
        <f>tbl_Sales[[#This Row],[Price_per_Unit]]*tbl_Sales[[#This Row],[Quantity]]</f>
        <v>334.24</v>
      </c>
      <c r="M3161" s="6">
        <f>tbl_Sales[[#This Row],[Cost_per_Unit]]*tbl_Sales[[#This Row],[Quantity]]</f>
        <v>118</v>
      </c>
      <c r="N3161" s="6">
        <f>tbl_Sales[[#This Row],[Sales]]-tbl_Sales[[#This Row],[Total_Cost]]</f>
        <v>216.24</v>
      </c>
    </row>
    <row r="3162" spans="1:14">
      <c r="A3162" t="s">
        <v>3166</v>
      </c>
      <c r="B3162" s="4">
        <v>45243</v>
      </c>
      <c r="C3162" t="s">
        <v>7094</v>
      </c>
      <c r="D3162" t="str">
        <f>VLOOKUP(Sales_Data!$C3162,tbl_Customers[],2,FALSE)</f>
        <v>Customer_1022</v>
      </c>
      <c r="E3162" t="str">
        <f>VLOOKUP(tbl_Sales[[#This Row],[Customer_ID]],tbl_Customers[],5,0)</f>
        <v>East</v>
      </c>
      <c r="F3162" t="s">
        <v>8547</v>
      </c>
      <c r="G3162" t="str">
        <f>VLOOKUP(Sales_Data!$F3162,tbl_Products[],2,FALSE)</f>
        <v>Product_7</v>
      </c>
      <c r="H3162" t="str">
        <f>VLOOKUP(tbl_Sales[[#This Row],[Product_ID]],tbl_Products[],3,0)</f>
        <v>Apparel</v>
      </c>
      <c r="I3162">
        <v>7</v>
      </c>
      <c r="J3162" s="10">
        <f>VLOOKUP(tbl_Sales[[#This Row],[Product_ID]],tbl_Products[],4,0)</f>
        <v>48.6</v>
      </c>
      <c r="K3162" s="6">
        <v>30.95</v>
      </c>
      <c r="L3162" s="6">
        <f>tbl_Sales[[#This Row],[Price_per_Unit]]*tbl_Sales[[#This Row],[Quantity]]</f>
        <v>216.65</v>
      </c>
      <c r="M3162" s="6">
        <f>tbl_Sales[[#This Row],[Cost_per_Unit]]*tbl_Sales[[#This Row],[Quantity]]</f>
        <v>340.2</v>
      </c>
      <c r="N3162" s="6">
        <f>tbl_Sales[[#This Row],[Sales]]-tbl_Sales[[#This Row],[Total_Cost]]</f>
        <v>-123.54999999999998</v>
      </c>
    </row>
    <row r="3163" spans="1:14">
      <c r="A3163" t="s">
        <v>3167</v>
      </c>
      <c r="B3163" s="4">
        <v>45078</v>
      </c>
      <c r="C3163" t="s">
        <v>8020</v>
      </c>
      <c r="D3163" t="str">
        <f>VLOOKUP(Sales_Data!$C3163,tbl_Customers[],2,FALSE)</f>
        <v>Customer_1304</v>
      </c>
      <c r="E3163" t="str">
        <f>VLOOKUP(tbl_Sales[[#This Row],[Customer_ID]],tbl_Customers[],5,0)</f>
        <v>South</v>
      </c>
      <c r="F3163" t="s">
        <v>8505</v>
      </c>
      <c r="G3163" t="str">
        <f>VLOOKUP(Sales_Data!$F3163,tbl_Products[],2,FALSE)</f>
        <v>Product_39</v>
      </c>
      <c r="H3163" t="str">
        <f>VLOOKUP(tbl_Sales[[#This Row],[Product_ID]],tbl_Products[],3,0)</f>
        <v>Toys</v>
      </c>
      <c r="I3163">
        <v>3</v>
      </c>
      <c r="J3163" s="10">
        <f>VLOOKUP(tbl_Sales[[#This Row],[Product_ID]],tbl_Products[],4,0)</f>
        <v>32.950000000000003</v>
      </c>
      <c r="K3163" s="6">
        <v>66.97</v>
      </c>
      <c r="L3163" s="6">
        <f>tbl_Sales[[#This Row],[Price_per_Unit]]*tbl_Sales[[#This Row],[Quantity]]</f>
        <v>200.91</v>
      </c>
      <c r="M3163" s="6">
        <f>tbl_Sales[[#This Row],[Cost_per_Unit]]*tbl_Sales[[#This Row],[Quantity]]</f>
        <v>98.850000000000009</v>
      </c>
      <c r="N3163" s="6">
        <f>tbl_Sales[[#This Row],[Sales]]-tbl_Sales[[#This Row],[Total_Cost]]</f>
        <v>102.05999999999999</v>
      </c>
    </row>
    <row r="3164" spans="1:14">
      <c r="A3164" t="s">
        <v>3168</v>
      </c>
      <c r="B3164" s="4">
        <v>45053</v>
      </c>
      <c r="C3164" t="s">
        <v>8195</v>
      </c>
      <c r="D3164" t="str">
        <f>VLOOKUP(Sales_Data!$C3164,tbl_Customers[],2,FALSE)</f>
        <v>Customer_868</v>
      </c>
      <c r="E3164" t="str">
        <f>VLOOKUP(tbl_Sales[[#This Row],[Customer_ID]],tbl_Customers[],5,0)</f>
        <v>North</v>
      </c>
      <c r="F3164" t="s">
        <v>8553</v>
      </c>
      <c r="G3164" t="str">
        <f>VLOOKUP(Sales_Data!$F3164,tbl_Products[],2,FALSE)</f>
        <v>Product_50</v>
      </c>
      <c r="H3164" t="str">
        <f>VLOOKUP(tbl_Sales[[#This Row],[Product_ID]],tbl_Products[],3,0)</f>
        <v>Apparel</v>
      </c>
      <c r="I3164">
        <v>5</v>
      </c>
      <c r="J3164" s="10">
        <f>VLOOKUP(tbl_Sales[[#This Row],[Product_ID]],tbl_Products[],4,0)</f>
        <v>42.74</v>
      </c>
      <c r="K3164" s="6">
        <v>65.81</v>
      </c>
      <c r="L3164" s="6">
        <f>tbl_Sales[[#This Row],[Price_per_Unit]]*tbl_Sales[[#This Row],[Quantity]]</f>
        <v>329.05</v>
      </c>
      <c r="M3164" s="6">
        <f>tbl_Sales[[#This Row],[Cost_per_Unit]]*tbl_Sales[[#This Row],[Quantity]]</f>
        <v>213.70000000000002</v>
      </c>
      <c r="N3164" s="6">
        <f>tbl_Sales[[#This Row],[Sales]]-tbl_Sales[[#This Row],[Total_Cost]]</f>
        <v>115.35</v>
      </c>
    </row>
    <row r="3165" spans="1:14">
      <c r="A3165" t="s">
        <v>3169</v>
      </c>
      <c r="B3165" s="4">
        <v>44964</v>
      </c>
      <c r="C3165" t="s">
        <v>7620</v>
      </c>
      <c r="D3165" t="str">
        <f>VLOOKUP(Sales_Data!$C3165,tbl_Customers[],2,FALSE)</f>
        <v>Customer_902</v>
      </c>
      <c r="E3165" t="str">
        <f>VLOOKUP(tbl_Sales[[#This Row],[Customer_ID]],tbl_Customers[],5,0)</f>
        <v>North</v>
      </c>
      <c r="F3165" t="s">
        <v>8528</v>
      </c>
      <c r="G3165" t="str">
        <f>VLOOKUP(Sales_Data!$F3165,tbl_Products[],2,FALSE)</f>
        <v>Product_25</v>
      </c>
      <c r="H3165" t="str">
        <f>VLOOKUP(tbl_Sales[[#This Row],[Product_ID]],tbl_Products[],3,0)</f>
        <v>Electronics</v>
      </c>
      <c r="I3165">
        <v>2</v>
      </c>
      <c r="J3165" s="10">
        <f>VLOOKUP(tbl_Sales[[#This Row],[Product_ID]],tbl_Products[],4,0)</f>
        <v>48.19</v>
      </c>
      <c r="K3165" s="6">
        <v>13.66</v>
      </c>
      <c r="L3165" s="6">
        <f>tbl_Sales[[#This Row],[Price_per_Unit]]*tbl_Sales[[#This Row],[Quantity]]</f>
        <v>27.32</v>
      </c>
      <c r="M3165" s="6">
        <f>tbl_Sales[[#This Row],[Cost_per_Unit]]*tbl_Sales[[#This Row],[Quantity]]</f>
        <v>96.38</v>
      </c>
      <c r="N3165" s="6">
        <f>tbl_Sales[[#This Row],[Sales]]-tbl_Sales[[#This Row],[Total_Cost]]</f>
        <v>-69.06</v>
      </c>
    </row>
    <row r="3166" spans="1:14">
      <c r="A3166" t="s">
        <v>3170</v>
      </c>
      <c r="B3166" s="4">
        <v>44969</v>
      </c>
      <c r="C3166" t="s">
        <v>7726</v>
      </c>
      <c r="D3166" t="str">
        <f>VLOOKUP(Sales_Data!$C3166,tbl_Customers[],2,FALSE)</f>
        <v>Customer_1412</v>
      </c>
      <c r="E3166" t="str">
        <f>VLOOKUP(tbl_Sales[[#This Row],[Customer_ID]],tbl_Customers[],5,0)</f>
        <v>North</v>
      </c>
      <c r="F3166" t="s">
        <v>8515</v>
      </c>
      <c r="G3166" t="str">
        <f>VLOOKUP(Sales_Data!$F3166,tbl_Products[],2,FALSE)</f>
        <v>Product_46</v>
      </c>
      <c r="H3166" t="str">
        <f>VLOOKUP(tbl_Sales[[#This Row],[Product_ID]],tbl_Products[],3,0)</f>
        <v>Health</v>
      </c>
      <c r="I3166">
        <v>1</v>
      </c>
      <c r="J3166" s="10">
        <f>VLOOKUP(tbl_Sales[[#This Row],[Product_ID]],tbl_Products[],4,0)</f>
        <v>19.34</v>
      </c>
      <c r="K3166" s="6">
        <v>21.57</v>
      </c>
      <c r="L3166" s="6">
        <f>tbl_Sales[[#This Row],[Price_per_Unit]]*tbl_Sales[[#This Row],[Quantity]]</f>
        <v>21.57</v>
      </c>
      <c r="M3166" s="6">
        <f>tbl_Sales[[#This Row],[Cost_per_Unit]]*tbl_Sales[[#This Row],[Quantity]]</f>
        <v>19.34</v>
      </c>
      <c r="N3166" s="6">
        <f>tbl_Sales[[#This Row],[Sales]]-tbl_Sales[[#This Row],[Total_Cost]]</f>
        <v>2.2300000000000004</v>
      </c>
    </row>
    <row r="3167" spans="1:14">
      <c r="A3167" t="s">
        <v>3171</v>
      </c>
      <c r="B3167" s="4">
        <v>45064</v>
      </c>
      <c r="C3167" t="s">
        <v>8112</v>
      </c>
      <c r="D3167" t="str">
        <f>VLOOKUP(Sales_Data!$C3167,tbl_Customers[],2,FALSE)</f>
        <v>Customer_1003</v>
      </c>
      <c r="E3167" t="str">
        <f>VLOOKUP(tbl_Sales[[#This Row],[Customer_ID]],tbl_Customers[],5,0)</f>
        <v>South</v>
      </c>
      <c r="F3167" t="s">
        <v>8567</v>
      </c>
      <c r="G3167" t="str">
        <f>VLOOKUP(Sales_Data!$F3167,tbl_Products[],2,FALSE)</f>
        <v>Product_69</v>
      </c>
      <c r="H3167" t="str">
        <f>VLOOKUP(tbl_Sales[[#This Row],[Product_ID]],tbl_Products[],3,0)</f>
        <v>Home Goods</v>
      </c>
      <c r="I3167">
        <v>5</v>
      </c>
      <c r="J3167" s="10">
        <f>VLOOKUP(tbl_Sales[[#This Row],[Product_ID]],tbl_Products[],4,0)</f>
        <v>8.86</v>
      </c>
      <c r="K3167" s="6">
        <v>68.45</v>
      </c>
      <c r="L3167" s="6">
        <f>tbl_Sales[[#This Row],[Price_per_Unit]]*tbl_Sales[[#This Row],[Quantity]]</f>
        <v>342.25</v>
      </c>
      <c r="M3167" s="6">
        <f>tbl_Sales[[#This Row],[Cost_per_Unit]]*tbl_Sales[[#This Row],[Quantity]]</f>
        <v>44.3</v>
      </c>
      <c r="N3167" s="6">
        <f>tbl_Sales[[#This Row],[Sales]]-tbl_Sales[[#This Row],[Total_Cost]]</f>
        <v>297.95</v>
      </c>
    </row>
    <row r="3168" spans="1:14">
      <c r="A3168" t="s">
        <v>3172</v>
      </c>
      <c r="B3168" s="4">
        <v>45005</v>
      </c>
      <c r="C3168" t="s">
        <v>7886</v>
      </c>
      <c r="D3168" t="str">
        <f>VLOOKUP(Sales_Data!$C3168,tbl_Customers[],2,FALSE)</f>
        <v>Customer_1499</v>
      </c>
      <c r="E3168" t="str">
        <f>VLOOKUP(tbl_Sales[[#This Row],[Customer_ID]],tbl_Customers[],5,0)</f>
        <v>South</v>
      </c>
      <c r="F3168" t="s">
        <v>8547</v>
      </c>
      <c r="G3168" t="str">
        <f>VLOOKUP(Sales_Data!$F3168,tbl_Products[],2,FALSE)</f>
        <v>Product_7</v>
      </c>
      <c r="H3168" t="str">
        <f>VLOOKUP(tbl_Sales[[#This Row],[Product_ID]],tbl_Products[],3,0)</f>
        <v>Apparel</v>
      </c>
      <c r="I3168">
        <v>9</v>
      </c>
      <c r="J3168" s="10">
        <f>VLOOKUP(tbl_Sales[[#This Row],[Product_ID]],tbl_Products[],4,0)</f>
        <v>48.6</v>
      </c>
      <c r="K3168" s="6">
        <v>27.44</v>
      </c>
      <c r="L3168" s="6">
        <f>tbl_Sales[[#This Row],[Price_per_Unit]]*tbl_Sales[[#This Row],[Quantity]]</f>
        <v>246.96</v>
      </c>
      <c r="M3168" s="6">
        <f>tbl_Sales[[#This Row],[Cost_per_Unit]]*tbl_Sales[[#This Row],[Quantity]]</f>
        <v>437.40000000000003</v>
      </c>
      <c r="N3168" s="6">
        <f>tbl_Sales[[#This Row],[Sales]]-tbl_Sales[[#This Row],[Total_Cost]]</f>
        <v>-190.44000000000003</v>
      </c>
    </row>
    <row r="3169" spans="1:14">
      <c r="A3169" t="s">
        <v>3173</v>
      </c>
      <c r="B3169" s="4">
        <v>45121</v>
      </c>
      <c r="C3169" t="s">
        <v>7132</v>
      </c>
      <c r="D3169" t="str">
        <f>VLOOKUP(Sales_Data!$C3169,tbl_Customers[],2,FALSE)</f>
        <v>Customer_854</v>
      </c>
      <c r="E3169" t="str">
        <f>VLOOKUP(tbl_Sales[[#This Row],[Customer_ID]],tbl_Customers[],5,0)</f>
        <v>East</v>
      </c>
      <c r="F3169" t="s">
        <v>8525</v>
      </c>
      <c r="G3169" t="str">
        <f>VLOOKUP(Sales_Data!$F3169,tbl_Products[],2,FALSE)</f>
        <v>Product_56</v>
      </c>
      <c r="H3169" t="str">
        <f>VLOOKUP(tbl_Sales[[#This Row],[Product_ID]],tbl_Products[],3,0)</f>
        <v>Apparel</v>
      </c>
      <c r="I3169">
        <v>6</v>
      </c>
      <c r="J3169" s="10">
        <f>VLOOKUP(tbl_Sales[[#This Row],[Product_ID]],tbl_Products[],4,0)</f>
        <v>3.21</v>
      </c>
      <c r="K3169" s="6">
        <v>90.29</v>
      </c>
      <c r="L3169" s="6">
        <f>tbl_Sales[[#This Row],[Price_per_Unit]]*tbl_Sales[[#This Row],[Quantity]]</f>
        <v>541.74</v>
      </c>
      <c r="M3169" s="6">
        <f>tbl_Sales[[#This Row],[Cost_per_Unit]]*tbl_Sales[[#This Row],[Quantity]]</f>
        <v>19.259999999999998</v>
      </c>
      <c r="N3169" s="6">
        <f>tbl_Sales[[#This Row],[Sales]]-tbl_Sales[[#This Row],[Total_Cost]]</f>
        <v>522.48</v>
      </c>
    </row>
    <row r="3170" spans="1:14">
      <c r="A3170" t="s">
        <v>3174</v>
      </c>
      <c r="B3170" s="4">
        <v>45291</v>
      </c>
      <c r="C3170" t="s">
        <v>8034</v>
      </c>
      <c r="D3170" t="str">
        <f>VLOOKUP(Sales_Data!$C3170,tbl_Customers[],2,FALSE)</f>
        <v>Customer_334</v>
      </c>
      <c r="E3170" t="str">
        <f>VLOOKUP(tbl_Sales[[#This Row],[Customer_ID]],tbl_Customers[],5,0)</f>
        <v>South</v>
      </c>
      <c r="F3170" t="s">
        <v>8561</v>
      </c>
      <c r="G3170" t="str">
        <f>VLOOKUP(Sales_Data!$F3170,tbl_Products[],2,FALSE)</f>
        <v>Product_66</v>
      </c>
      <c r="H3170" t="str">
        <f>VLOOKUP(tbl_Sales[[#This Row],[Product_ID]],tbl_Products[],3,0)</f>
        <v>Health</v>
      </c>
      <c r="I3170">
        <v>3</v>
      </c>
      <c r="J3170" s="10">
        <f>VLOOKUP(tbl_Sales[[#This Row],[Product_ID]],tbl_Products[],4,0)</f>
        <v>1.38</v>
      </c>
      <c r="K3170" s="6">
        <v>30.81</v>
      </c>
      <c r="L3170" s="6">
        <f>tbl_Sales[[#This Row],[Price_per_Unit]]*tbl_Sales[[#This Row],[Quantity]]</f>
        <v>92.429999999999993</v>
      </c>
      <c r="M3170" s="6">
        <f>tbl_Sales[[#This Row],[Cost_per_Unit]]*tbl_Sales[[#This Row],[Quantity]]</f>
        <v>4.1399999999999997</v>
      </c>
      <c r="N3170" s="6">
        <f>tbl_Sales[[#This Row],[Sales]]-tbl_Sales[[#This Row],[Total_Cost]]</f>
        <v>88.289999999999992</v>
      </c>
    </row>
    <row r="3171" spans="1:14">
      <c r="A3171" t="s">
        <v>3175</v>
      </c>
      <c r="B3171" s="4">
        <v>45251</v>
      </c>
      <c r="C3171" t="s">
        <v>8191</v>
      </c>
      <c r="D3171" t="str">
        <f>VLOOKUP(Sales_Data!$C3171,tbl_Customers[],2,FALSE)</f>
        <v>Customer_296</v>
      </c>
      <c r="E3171" t="str">
        <f>VLOOKUP(tbl_Sales[[#This Row],[Customer_ID]],tbl_Customers[],5,0)</f>
        <v>West</v>
      </c>
      <c r="F3171" t="s">
        <v>8500</v>
      </c>
      <c r="G3171" t="str">
        <f>VLOOKUP(Sales_Data!$F3171,tbl_Products[],2,FALSE)</f>
        <v>Product_68</v>
      </c>
      <c r="H3171" t="str">
        <f>VLOOKUP(tbl_Sales[[#This Row],[Product_ID]],tbl_Products[],3,0)</f>
        <v>Home Goods</v>
      </c>
      <c r="I3171">
        <v>9</v>
      </c>
      <c r="J3171" s="10">
        <f>VLOOKUP(tbl_Sales[[#This Row],[Product_ID]],tbl_Products[],4,0)</f>
        <v>17.45</v>
      </c>
      <c r="K3171" s="6">
        <v>7.82</v>
      </c>
      <c r="L3171" s="6">
        <f>tbl_Sales[[#This Row],[Price_per_Unit]]*tbl_Sales[[#This Row],[Quantity]]</f>
        <v>70.38</v>
      </c>
      <c r="M3171" s="6">
        <f>tbl_Sales[[#This Row],[Cost_per_Unit]]*tbl_Sales[[#This Row],[Quantity]]</f>
        <v>157.04999999999998</v>
      </c>
      <c r="N3171" s="6">
        <f>tbl_Sales[[#This Row],[Sales]]-tbl_Sales[[#This Row],[Total_Cost]]</f>
        <v>-86.669999999999987</v>
      </c>
    </row>
    <row r="3172" spans="1:14">
      <c r="A3172" t="s">
        <v>3176</v>
      </c>
      <c r="B3172" s="4">
        <v>45005</v>
      </c>
      <c r="C3172" t="s">
        <v>7595</v>
      </c>
      <c r="D3172" t="str">
        <f>VLOOKUP(Sales_Data!$C3172,tbl_Customers[],2,FALSE)</f>
        <v>Customer_1036</v>
      </c>
      <c r="E3172" t="str">
        <f>VLOOKUP(tbl_Sales[[#This Row],[Customer_ID]],tbl_Customers[],5,0)</f>
        <v>North</v>
      </c>
      <c r="F3172" t="s">
        <v>8532</v>
      </c>
      <c r="G3172" t="str">
        <f>VLOOKUP(Sales_Data!$F3172,tbl_Products[],2,FALSE)</f>
        <v>Product_23</v>
      </c>
      <c r="H3172" t="str">
        <f>VLOOKUP(tbl_Sales[[#This Row],[Product_ID]],tbl_Products[],3,0)</f>
        <v>Apparel</v>
      </c>
      <c r="I3172">
        <v>3</v>
      </c>
      <c r="J3172" s="10">
        <f>VLOOKUP(tbl_Sales[[#This Row],[Product_ID]],tbl_Products[],4,0)</f>
        <v>2.85</v>
      </c>
      <c r="K3172" s="6">
        <v>5.94</v>
      </c>
      <c r="L3172" s="6">
        <f>tbl_Sales[[#This Row],[Price_per_Unit]]*tbl_Sales[[#This Row],[Quantity]]</f>
        <v>17.82</v>
      </c>
      <c r="M3172" s="6">
        <f>tbl_Sales[[#This Row],[Cost_per_Unit]]*tbl_Sales[[#This Row],[Quantity]]</f>
        <v>8.5500000000000007</v>
      </c>
      <c r="N3172" s="6">
        <f>tbl_Sales[[#This Row],[Sales]]-tbl_Sales[[#This Row],[Total_Cost]]</f>
        <v>9.27</v>
      </c>
    </row>
    <row r="3173" spans="1:14">
      <c r="A3173" t="s">
        <v>3177</v>
      </c>
      <c r="B3173" s="4">
        <v>45126</v>
      </c>
      <c r="C3173" t="s">
        <v>7413</v>
      </c>
      <c r="D3173" t="str">
        <f>VLOOKUP(Sales_Data!$C3173,tbl_Customers[],2,FALSE)</f>
        <v>Customer_261</v>
      </c>
      <c r="E3173" t="str">
        <f>VLOOKUP(tbl_Sales[[#This Row],[Customer_ID]],tbl_Customers[],5,0)</f>
        <v>South</v>
      </c>
      <c r="F3173" t="s">
        <v>8561</v>
      </c>
      <c r="G3173" t="str">
        <f>VLOOKUP(Sales_Data!$F3173,tbl_Products[],2,FALSE)</f>
        <v>Product_66</v>
      </c>
      <c r="H3173" t="str">
        <f>VLOOKUP(tbl_Sales[[#This Row],[Product_ID]],tbl_Products[],3,0)</f>
        <v>Health</v>
      </c>
      <c r="I3173">
        <v>9</v>
      </c>
      <c r="J3173" s="10">
        <f>VLOOKUP(tbl_Sales[[#This Row],[Product_ID]],tbl_Products[],4,0)</f>
        <v>1.38</v>
      </c>
      <c r="K3173" s="6">
        <v>79.7</v>
      </c>
      <c r="L3173" s="6">
        <f>tbl_Sales[[#This Row],[Price_per_Unit]]*tbl_Sales[[#This Row],[Quantity]]</f>
        <v>717.30000000000007</v>
      </c>
      <c r="M3173" s="6">
        <f>tbl_Sales[[#This Row],[Cost_per_Unit]]*tbl_Sales[[#This Row],[Quantity]]</f>
        <v>12.419999999999998</v>
      </c>
      <c r="N3173" s="6">
        <f>tbl_Sales[[#This Row],[Sales]]-tbl_Sales[[#This Row],[Total_Cost]]</f>
        <v>704.88000000000011</v>
      </c>
    </row>
    <row r="3174" spans="1:14">
      <c r="A3174" t="s">
        <v>3178</v>
      </c>
      <c r="B3174" s="4">
        <v>45089</v>
      </c>
      <c r="C3174" t="s">
        <v>7592</v>
      </c>
      <c r="D3174" t="str">
        <f>VLOOKUP(Sales_Data!$C3174,tbl_Customers[],2,FALSE)</f>
        <v>Customer_993</v>
      </c>
      <c r="E3174" t="str">
        <f>VLOOKUP(tbl_Sales[[#This Row],[Customer_ID]],tbl_Customers[],5,0)</f>
        <v>East</v>
      </c>
      <c r="F3174" t="s">
        <v>8562</v>
      </c>
      <c r="G3174" t="str">
        <f>VLOOKUP(Sales_Data!$F3174,tbl_Products[],2,FALSE)</f>
        <v>Product_48</v>
      </c>
      <c r="H3174" t="str">
        <f>VLOOKUP(tbl_Sales[[#This Row],[Product_ID]],tbl_Products[],3,0)</f>
        <v>Apparel</v>
      </c>
      <c r="I3174">
        <v>9</v>
      </c>
      <c r="J3174" s="10">
        <f>VLOOKUP(tbl_Sales[[#This Row],[Product_ID]],tbl_Products[],4,0)</f>
        <v>25.33</v>
      </c>
      <c r="K3174" s="6">
        <v>92.39</v>
      </c>
      <c r="L3174" s="6">
        <f>tbl_Sales[[#This Row],[Price_per_Unit]]*tbl_Sales[[#This Row],[Quantity]]</f>
        <v>831.51</v>
      </c>
      <c r="M3174" s="6">
        <f>tbl_Sales[[#This Row],[Cost_per_Unit]]*tbl_Sales[[#This Row],[Quantity]]</f>
        <v>227.96999999999997</v>
      </c>
      <c r="N3174" s="6">
        <f>tbl_Sales[[#This Row],[Sales]]-tbl_Sales[[#This Row],[Total_Cost]]</f>
        <v>603.54</v>
      </c>
    </row>
    <row r="3175" spans="1:14">
      <c r="A3175" t="s">
        <v>3179</v>
      </c>
      <c r="B3175" s="4">
        <v>45111</v>
      </c>
      <c r="C3175" t="s">
        <v>8298</v>
      </c>
      <c r="D3175" t="str">
        <f>VLOOKUP(Sales_Data!$C3175,tbl_Customers[],2,FALSE)</f>
        <v>Customer_1457</v>
      </c>
      <c r="E3175" t="str">
        <f>VLOOKUP(tbl_Sales[[#This Row],[Customer_ID]],tbl_Customers[],5,0)</f>
        <v>North</v>
      </c>
      <c r="F3175" t="s">
        <v>8495</v>
      </c>
      <c r="G3175" t="str">
        <f>VLOOKUP(Sales_Data!$F3175,tbl_Products[],2,FALSE)</f>
        <v>Product_6</v>
      </c>
      <c r="H3175" t="str">
        <f>VLOOKUP(tbl_Sales[[#This Row],[Product_ID]],tbl_Products[],3,0)</f>
        <v>Apparel</v>
      </c>
      <c r="I3175">
        <v>4</v>
      </c>
      <c r="J3175" s="10">
        <f>VLOOKUP(tbl_Sales[[#This Row],[Product_ID]],tbl_Products[],4,0)</f>
        <v>33.65</v>
      </c>
      <c r="K3175" s="6">
        <v>92.85</v>
      </c>
      <c r="L3175" s="6">
        <f>tbl_Sales[[#This Row],[Price_per_Unit]]*tbl_Sales[[#This Row],[Quantity]]</f>
        <v>371.4</v>
      </c>
      <c r="M3175" s="6">
        <f>tbl_Sales[[#This Row],[Cost_per_Unit]]*tbl_Sales[[#This Row],[Quantity]]</f>
        <v>134.6</v>
      </c>
      <c r="N3175" s="6">
        <f>tbl_Sales[[#This Row],[Sales]]-tbl_Sales[[#This Row],[Total_Cost]]</f>
        <v>236.79999999999998</v>
      </c>
    </row>
    <row r="3176" spans="1:14">
      <c r="A3176" t="s">
        <v>3180</v>
      </c>
      <c r="B3176" s="4">
        <v>44981</v>
      </c>
      <c r="C3176" t="s">
        <v>7852</v>
      </c>
      <c r="D3176" t="str">
        <f>VLOOKUP(Sales_Data!$C3176,tbl_Customers[],2,FALSE)</f>
        <v>Customer_938</v>
      </c>
      <c r="E3176" t="str">
        <f>VLOOKUP(tbl_Sales[[#This Row],[Customer_ID]],tbl_Customers[],5,0)</f>
        <v>South</v>
      </c>
      <c r="F3176" t="s">
        <v>8546</v>
      </c>
      <c r="G3176" t="str">
        <f>VLOOKUP(Sales_Data!$F3176,tbl_Products[],2,FALSE)</f>
        <v>Product_28</v>
      </c>
      <c r="H3176" t="str">
        <f>VLOOKUP(tbl_Sales[[#This Row],[Product_ID]],tbl_Products[],3,0)</f>
        <v>Toys</v>
      </c>
      <c r="I3176">
        <v>3</v>
      </c>
      <c r="J3176" s="10">
        <f>VLOOKUP(tbl_Sales[[#This Row],[Product_ID]],tbl_Products[],4,0)</f>
        <v>23.58</v>
      </c>
      <c r="K3176" s="6">
        <v>28.73</v>
      </c>
      <c r="L3176" s="6">
        <f>tbl_Sales[[#This Row],[Price_per_Unit]]*tbl_Sales[[#This Row],[Quantity]]</f>
        <v>86.19</v>
      </c>
      <c r="M3176" s="6">
        <f>tbl_Sales[[#This Row],[Cost_per_Unit]]*tbl_Sales[[#This Row],[Quantity]]</f>
        <v>70.739999999999995</v>
      </c>
      <c r="N3176" s="6">
        <f>tbl_Sales[[#This Row],[Sales]]-tbl_Sales[[#This Row],[Total_Cost]]</f>
        <v>15.450000000000003</v>
      </c>
    </row>
    <row r="3177" spans="1:14">
      <c r="A3177" t="s">
        <v>3181</v>
      </c>
      <c r="B3177" s="4">
        <v>44973</v>
      </c>
      <c r="C3177" t="s">
        <v>8260</v>
      </c>
      <c r="D3177" t="str">
        <f>VLOOKUP(Sales_Data!$C3177,tbl_Customers[],2,FALSE)</f>
        <v>Customer_265</v>
      </c>
      <c r="E3177" t="str">
        <f>VLOOKUP(tbl_Sales[[#This Row],[Customer_ID]],tbl_Customers[],5,0)</f>
        <v>North</v>
      </c>
      <c r="F3177" t="s">
        <v>8504</v>
      </c>
      <c r="G3177" t="str">
        <f>VLOOKUP(Sales_Data!$F3177,tbl_Products[],2,FALSE)</f>
        <v>Product_13</v>
      </c>
      <c r="H3177" t="str">
        <f>VLOOKUP(tbl_Sales[[#This Row],[Product_ID]],tbl_Products[],3,0)</f>
        <v>Toys</v>
      </c>
      <c r="I3177">
        <v>9</v>
      </c>
      <c r="J3177" s="10">
        <f>VLOOKUP(tbl_Sales[[#This Row],[Product_ID]],tbl_Products[],4,0)</f>
        <v>45.97</v>
      </c>
      <c r="K3177" s="6">
        <v>47.87</v>
      </c>
      <c r="L3177" s="6">
        <f>tbl_Sales[[#This Row],[Price_per_Unit]]*tbl_Sales[[#This Row],[Quantity]]</f>
        <v>430.83</v>
      </c>
      <c r="M3177" s="6">
        <f>tbl_Sales[[#This Row],[Cost_per_Unit]]*tbl_Sales[[#This Row],[Quantity]]</f>
        <v>413.73</v>
      </c>
      <c r="N3177" s="6">
        <f>tbl_Sales[[#This Row],[Sales]]-tbl_Sales[[#This Row],[Total_Cost]]</f>
        <v>17.099999999999966</v>
      </c>
    </row>
    <row r="3178" spans="1:14">
      <c r="A3178" t="s">
        <v>3182</v>
      </c>
      <c r="B3178" s="4">
        <v>44929</v>
      </c>
      <c r="C3178" t="s">
        <v>7353</v>
      </c>
      <c r="D3178" t="str">
        <f>VLOOKUP(Sales_Data!$C3178,tbl_Customers[],2,FALSE)</f>
        <v>Customer_1443</v>
      </c>
      <c r="E3178" t="str">
        <f>VLOOKUP(tbl_Sales[[#This Row],[Customer_ID]],tbl_Customers[],5,0)</f>
        <v>South</v>
      </c>
      <c r="F3178" t="s">
        <v>8513</v>
      </c>
      <c r="G3178" t="str">
        <f>VLOOKUP(Sales_Data!$F3178,tbl_Products[],2,FALSE)</f>
        <v>Product_59</v>
      </c>
      <c r="H3178" t="str">
        <f>VLOOKUP(tbl_Sales[[#This Row],[Product_ID]],tbl_Products[],3,0)</f>
        <v>Home Goods</v>
      </c>
      <c r="I3178">
        <v>1</v>
      </c>
      <c r="J3178" s="10">
        <f>VLOOKUP(tbl_Sales[[#This Row],[Product_ID]],tbl_Products[],4,0)</f>
        <v>40.85</v>
      </c>
      <c r="K3178" s="6">
        <v>32.53</v>
      </c>
      <c r="L3178" s="6">
        <f>tbl_Sales[[#This Row],[Price_per_Unit]]*tbl_Sales[[#This Row],[Quantity]]</f>
        <v>32.53</v>
      </c>
      <c r="M3178" s="6">
        <f>tbl_Sales[[#This Row],[Cost_per_Unit]]*tbl_Sales[[#This Row],[Quantity]]</f>
        <v>40.85</v>
      </c>
      <c r="N3178" s="6">
        <f>tbl_Sales[[#This Row],[Sales]]-tbl_Sales[[#This Row],[Total_Cost]]</f>
        <v>-8.32</v>
      </c>
    </row>
    <row r="3179" spans="1:14">
      <c r="A3179" t="s">
        <v>3183</v>
      </c>
      <c r="B3179" s="4">
        <v>45084</v>
      </c>
      <c r="C3179" t="s">
        <v>8066</v>
      </c>
      <c r="D3179" t="str">
        <f>VLOOKUP(Sales_Data!$C3179,tbl_Customers[],2,FALSE)</f>
        <v>Customer_1052</v>
      </c>
      <c r="E3179" t="str">
        <f>VLOOKUP(tbl_Sales[[#This Row],[Customer_ID]],tbl_Customers[],5,0)</f>
        <v>West</v>
      </c>
      <c r="F3179" t="s">
        <v>8558</v>
      </c>
      <c r="G3179" t="str">
        <f>VLOOKUP(Sales_Data!$F3179,tbl_Products[],2,FALSE)</f>
        <v>Product_24</v>
      </c>
      <c r="H3179" t="str">
        <f>VLOOKUP(tbl_Sales[[#This Row],[Product_ID]],tbl_Products[],3,0)</f>
        <v>Apparel</v>
      </c>
      <c r="I3179">
        <v>4</v>
      </c>
      <c r="J3179" s="10">
        <f>VLOOKUP(tbl_Sales[[#This Row],[Product_ID]],tbl_Products[],4,0)</f>
        <v>47.62</v>
      </c>
      <c r="K3179" s="6">
        <v>56.07</v>
      </c>
      <c r="L3179" s="6">
        <f>tbl_Sales[[#This Row],[Price_per_Unit]]*tbl_Sales[[#This Row],[Quantity]]</f>
        <v>224.28</v>
      </c>
      <c r="M3179" s="6">
        <f>tbl_Sales[[#This Row],[Cost_per_Unit]]*tbl_Sales[[#This Row],[Quantity]]</f>
        <v>190.48</v>
      </c>
      <c r="N3179" s="6">
        <f>tbl_Sales[[#This Row],[Sales]]-tbl_Sales[[#This Row],[Total_Cost]]</f>
        <v>33.800000000000011</v>
      </c>
    </row>
    <row r="3180" spans="1:14">
      <c r="A3180" t="s">
        <v>3184</v>
      </c>
      <c r="B3180" s="4">
        <v>45154</v>
      </c>
      <c r="C3180" t="s">
        <v>7172</v>
      </c>
      <c r="D3180" t="str">
        <f>VLOOKUP(Sales_Data!$C3180,tbl_Customers[],2,FALSE)</f>
        <v>Customer_1084</v>
      </c>
      <c r="E3180" t="str">
        <f>VLOOKUP(tbl_Sales[[#This Row],[Customer_ID]],tbl_Customers[],5,0)</f>
        <v>North</v>
      </c>
      <c r="F3180" t="s">
        <v>8520</v>
      </c>
      <c r="G3180" t="str">
        <f>VLOOKUP(Sales_Data!$F3180,tbl_Products[],2,FALSE)</f>
        <v>Product_29</v>
      </c>
      <c r="H3180" t="str">
        <f>VLOOKUP(tbl_Sales[[#This Row],[Product_ID]],tbl_Products[],3,0)</f>
        <v>Home Goods</v>
      </c>
      <c r="I3180">
        <v>5</v>
      </c>
      <c r="J3180" s="10">
        <f>VLOOKUP(tbl_Sales[[#This Row],[Product_ID]],tbl_Products[],4,0)</f>
        <v>9.64</v>
      </c>
      <c r="K3180" s="6">
        <v>61.8</v>
      </c>
      <c r="L3180" s="6">
        <f>tbl_Sales[[#This Row],[Price_per_Unit]]*tbl_Sales[[#This Row],[Quantity]]</f>
        <v>309</v>
      </c>
      <c r="M3180" s="6">
        <f>tbl_Sales[[#This Row],[Cost_per_Unit]]*tbl_Sales[[#This Row],[Quantity]]</f>
        <v>48.2</v>
      </c>
      <c r="N3180" s="6">
        <f>tbl_Sales[[#This Row],[Sales]]-tbl_Sales[[#This Row],[Total_Cost]]</f>
        <v>260.8</v>
      </c>
    </row>
    <row r="3181" spans="1:14">
      <c r="A3181" t="s">
        <v>3185</v>
      </c>
      <c r="B3181" s="4">
        <v>45111</v>
      </c>
      <c r="C3181" t="s">
        <v>7205</v>
      </c>
      <c r="D3181" t="str">
        <f>VLOOKUP(Sales_Data!$C3181,tbl_Customers[],2,FALSE)</f>
        <v>Customer_242</v>
      </c>
      <c r="E3181" t="str">
        <f>VLOOKUP(tbl_Sales[[#This Row],[Customer_ID]],tbl_Customers[],5,0)</f>
        <v>East</v>
      </c>
      <c r="F3181" t="s">
        <v>8560</v>
      </c>
      <c r="G3181" t="str">
        <f>VLOOKUP(Sales_Data!$F3181,tbl_Products[],2,FALSE)</f>
        <v>Product_41</v>
      </c>
      <c r="H3181" t="str">
        <f>VLOOKUP(tbl_Sales[[#This Row],[Product_ID]],tbl_Products[],3,0)</f>
        <v>Home Goods</v>
      </c>
      <c r="I3181">
        <v>9</v>
      </c>
      <c r="J3181" s="10">
        <f>VLOOKUP(tbl_Sales[[#This Row],[Product_ID]],tbl_Products[],4,0)</f>
        <v>31.5</v>
      </c>
      <c r="K3181" s="6">
        <v>63.79</v>
      </c>
      <c r="L3181" s="6">
        <f>tbl_Sales[[#This Row],[Price_per_Unit]]*tbl_Sales[[#This Row],[Quantity]]</f>
        <v>574.11</v>
      </c>
      <c r="M3181" s="6">
        <f>tbl_Sales[[#This Row],[Cost_per_Unit]]*tbl_Sales[[#This Row],[Quantity]]</f>
        <v>283.5</v>
      </c>
      <c r="N3181" s="6">
        <f>tbl_Sales[[#This Row],[Sales]]-tbl_Sales[[#This Row],[Total_Cost]]</f>
        <v>290.61</v>
      </c>
    </row>
    <row r="3182" spans="1:14">
      <c r="A3182" t="s">
        <v>3186</v>
      </c>
      <c r="B3182" s="4">
        <v>45065</v>
      </c>
      <c r="C3182" t="s">
        <v>7160</v>
      </c>
      <c r="D3182" t="str">
        <f>VLOOKUP(Sales_Data!$C3182,tbl_Customers[],2,FALSE)</f>
        <v>Customer_1423</v>
      </c>
      <c r="E3182" t="str">
        <f>VLOOKUP(tbl_Sales[[#This Row],[Customer_ID]],tbl_Customers[],5,0)</f>
        <v>South</v>
      </c>
      <c r="F3182" t="s">
        <v>8566</v>
      </c>
      <c r="G3182" t="str">
        <f>VLOOKUP(Sales_Data!$F3182,tbl_Products[],2,FALSE)</f>
        <v>Product_10</v>
      </c>
      <c r="H3182" t="str">
        <f>VLOOKUP(tbl_Sales[[#This Row],[Product_ID]],tbl_Products[],3,0)</f>
        <v>Apparel</v>
      </c>
      <c r="I3182">
        <v>8</v>
      </c>
      <c r="J3182" s="10">
        <f>VLOOKUP(tbl_Sales[[#This Row],[Product_ID]],tbl_Products[],4,0)</f>
        <v>14.95</v>
      </c>
      <c r="K3182" s="6">
        <v>24.99</v>
      </c>
      <c r="L3182" s="6">
        <f>tbl_Sales[[#This Row],[Price_per_Unit]]*tbl_Sales[[#This Row],[Quantity]]</f>
        <v>199.92</v>
      </c>
      <c r="M3182" s="6">
        <f>tbl_Sales[[#This Row],[Cost_per_Unit]]*tbl_Sales[[#This Row],[Quantity]]</f>
        <v>119.6</v>
      </c>
      <c r="N3182" s="6">
        <f>tbl_Sales[[#This Row],[Sales]]-tbl_Sales[[#This Row],[Total_Cost]]</f>
        <v>80.319999999999993</v>
      </c>
    </row>
    <row r="3183" spans="1:14">
      <c r="A3183" t="s">
        <v>3187</v>
      </c>
      <c r="B3183" s="4">
        <v>44979</v>
      </c>
      <c r="C3183" t="s">
        <v>8333</v>
      </c>
      <c r="D3183" t="str">
        <f>VLOOKUP(Sales_Data!$C3183,tbl_Customers[],2,FALSE)</f>
        <v>Customer_436</v>
      </c>
      <c r="E3183" t="str">
        <f>VLOOKUP(tbl_Sales[[#This Row],[Customer_ID]],tbl_Customers[],5,0)</f>
        <v>West</v>
      </c>
      <c r="F3183" t="s">
        <v>8526</v>
      </c>
      <c r="G3183" t="str">
        <f>VLOOKUP(Sales_Data!$F3183,tbl_Products[],2,FALSE)</f>
        <v>Product_27</v>
      </c>
      <c r="H3183" t="str">
        <f>VLOOKUP(tbl_Sales[[#This Row],[Product_ID]],tbl_Products[],3,0)</f>
        <v>Home Goods</v>
      </c>
      <c r="I3183">
        <v>9</v>
      </c>
      <c r="J3183" s="10">
        <f>VLOOKUP(tbl_Sales[[#This Row],[Product_ID]],tbl_Products[],4,0)</f>
        <v>35.53</v>
      </c>
      <c r="K3183" s="6">
        <v>32.58</v>
      </c>
      <c r="L3183" s="6">
        <f>tbl_Sales[[#This Row],[Price_per_Unit]]*tbl_Sales[[#This Row],[Quantity]]</f>
        <v>293.21999999999997</v>
      </c>
      <c r="M3183" s="6">
        <f>tbl_Sales[[#This Row],[Cost_per_Unit]]*tbl_Sales[[#This Row],[Quantity]]</f>
        <v>319.77</v>
      </c>
      <c r="N3183" s="6">
        <f>tbl_Sales[[#This Row],[Sales]]-tbl_Sales[[#This Row],[Total_Cost]]</f>
        <v>-26.550000000000011</v>
      </c>
    </row>
    <row r="3184" spans="1:14">
      <c r="A3184" t="s">
        <v>3188</v>
      </c>
      <c r="B3184" s="4">
        <v>44994</v>
      </c>
      <c r="C3184" t="s">
        <v>7144</v>
      </c>
      <c r="D3184" t="str">
        <f>VLOOKUP(Sales_Data!$C3184,tbl_Customers[],2,FALSE)</f>
        <v>Customer_933</v>
      </c>
      <c r="E3184" t="str">
        <f>VLOOKUP(tbl_Sales[[#This Row],[Customer_ID]],tbl_Customers[],5,0)</f>
        <v>East</v>
      </c>
      <c r="F3184" t="s">
        <v>8521</v>
      </c>
      <c r="G3184" t="str">
        <f>VLOOKUP(Sales_Data!$F3184,tbl_Products[],2,FALSE)</f>
        <v>Product_64</v>
      </c>
      <c r="H3184" t="str">
        <f>VLOOKUP(tbl_Sales[[#This Row],[Product_ID]],tbl_Products[],3,0)</f>
        <v>Home Goods</v>
      </c>
      <c r="I3184">
        <v>6</v>
      </c>
      <c r="J3184" s="10">
        <f>VLOOKUP(tbl_Sales[[#This Row],[Product_ID]],tbl_Products[],4,0)</f>
        <v>16.21</v>
      </c>
      <c r="K3184" s="6">
        <v>23.18</v>
      </c>
      <c r="L3184" s="6">
        <f>tbl_Sales[[#This Row],[Price_per_Unit]]*tbl_Sales[[#This Row],[Quantity]]</f>
        <v>139.07999999999998</v>
      </c>
      <c r="M3184" s="6">
        <f>tbl_Sales[[#This Row],[Cost_per_Unit]]*tbl_Sales[[#This Row],[Quantity]]</f>
        <v>97.26</v>
      </c>
      <c r="N3184" s="6">
        <f>tbl_Sales[[#This Row],[Sales]]-tbl_Sales[[#This Row],[Total_Cost]]</f>
        <v>41.819999999999979</v>
      </c>
    </row>
    <row r="3185" spans="1:14">
      <c r="A3185" t="s">
        <v>3189</v>
      </c>
      <c r="B3185" s="4">
        <v>44971</v>
      </c>
      <c r="C3185" t="s">
        <v>7583</v>
      </c>
      <c r="D3185" t="str">
        <f>VLOOKUP(Sales_Data!$C3185,tbl_Customers[],2,FALSE)</f>
        <v>Customer_970</v>
      </c>
      <c r="E3185" t="str">
        <f>VLOOKUP(tbl_Sales[[#This Row],[Customer_ID]],tbl_Customers[],5,0)</f>
        <v>South</v>
      </c>
      <c r="F3185" t="s">
        <v>8526</v>
      </c>
      <c r="G3185" t="str">
        <f>VLOOKUP(Sales_Data!$F3185,tbl_Products[],2,FALSE)</f>
        <v>Product_27</v>
      </c>
      <c r="H3185" t="str">
        <f>VLOOKUP(tbl_Sales[[#This Row],[Product_ID]],tbl_Products[],3,0)</f>
        <v>Home Goods</v>
      </c>
      <c r="I3185">
        <v>7</v>
      </c>
      <c r="J3185" s="10">
        <f>VLOOKUP(tbl_Sales[[#This Row],[Product_ID]],tbl_Products[],4,0)</f>
        <v>35.53</v>
      </c>
      <c r="K3185" s="6">
        <v>8.2200000000000006</v>
      </c>
      <c r="L3185" s="6">
        <f>tbl_Sales[[#This Row],[Price_per_Unit]]*tbl_Sales[[#This Row],[Quantity]]</f>
        <v>57.540000000000006</v>
      </c>
      <c r="M3185" s="6">
        <f>tbl_Sales[[#This Row],[Cost_per_Unit]]*tbl_Sales[[#This Row],[Quantity]]</f>
        <v>248.71</v>
      </c>
      <c r="N3185" s="6">
        <f>tbl_Sales[[#This Row],[Sales]]-tbl_Sales[[#This Row],[Total_Cost]]</f>
        <v>-191.17000000000002</v>
      </c>
    </row>
    <row r="3186" spans="1:14">
      <c r="A3186" t="s">
        <v>3190</v>
      </c>
      <c r="B3186" s="4">
        <v>45022</v>
      </c>
      <c r="C3186" t="s">
        <v>7124</v>
      </c>
      <c r="D3186" t="str">
        <f>VLOOKUP(Sales_Data!$C3186,tbl_Customers[],2,FALSE)</f>
        <v>Customer_67</v>
      </c>
      <c r="E3186" t="str">
        <f>VLOOKUP(tbl_Sales[[#This Row],[Customer_ID]],tbl_Customers[],5,0)</f>
        <v>East</v>
      </c>
      <c r="F3186" t="s">
        <v>8524</v>
      </c>
      <c r="G3186" t="str">
        <f>VLOOKUP(Sales_Data!$F3186,tbl_Products[],2,FALSE)</f>
        <v>Product_74</v>
      </c>
      <c r="H3186" t="str">
        <f>VLOOKUP(tbl_Sales[[#This Row],[Product_ID]],tbl_Products[],3,0)</f>
        <v>Home Goods</v>
      </c>
      <c r="I3186">
        <v>4</v>
      </c>
      <c r="J3186" s="10">
        <f>VLOOKUP(tbl_Sales[[#This Row],[Product_ID]],tbl_Products[],4,0)</f>
        <v>13.9</v>
      </c>
      <c r="K3186" s="6">
        <v>91.01</v>
      </c>
      <c r="L3186" s="6">
        <f>tbl_Sales[[#This Row],[Price_per_Unit]]*tbl_Sales[[#This Row],[Quantity]]</f>
        <v>364.04</v>
      </c>
      <c r="M3186" s="6">
        <f>tbl_Sales[[#This Row],[Cost_per_Unit]]*tbl_Sales[[#This Row],[Quantity]]</f>
        <v>55.6</v>
      </c>
      <c r="N3186" s="6">
        <f>tbl_Sales[[#This Row],[Sales]]-tbl_Sales[[#This Row],[Total_Cost]]</f>
        <v>308.44</v>
      </c>
    </row>
    <row r="3187" spans="1:14">
      <c r="A3187" t="s">
        <v>3191</v>
      </c>
      <c r="B3187" s="4">
        <v>45147</v>
      </c>
      <c r="C3187" t="s">
        <v>7862</v>
      </c>
      <c r="D3187" t="str">
        <f>VLOOKUP(Sales_Data!$C3187,tbl_Customers[],2,FALSE)</f>
        <v>Customer_322</v>
      </c>
      <c r="E3187" t="str">
        <f>VLOOKUP(tbl_Sales[[#This Row],[Customer_ID]],tbl_Customers[],5,0)</f>
        <v>South</v>
      </c>
      <c r="F3187" t="s">
        <v>8514</v>
      </c>
      <c r="G3187" t="str">
        <f>VLOOKUP(Sales_Data!$F3187,tbl_Products[],2,FALSE)</f>
        <v>Product_2</v>
      </c>
      <c r="H3187" t="str">
        <f>VLOOKUP(tbl_Sales[[#This Row],[Product_ID]],tbl_Products[],3,0)</f>
        <v>Health</v>
      </c>
      <c r="I3187">
        <v>4</v>
      </c>
      <c r="J3187" s="10">
        <f>VLOOKUP(tbl_Sales[[#This Row],[Product_ID]],tbl_Products[],4,0)</f>
        <v>12.41</v>
      </c>
      <c r="K3187" s="6">
        <v>46.28</v>
      </c>
      <c r="L3187" s="6">
        <f>tbl_Sales[[#This Row],[Price_per_Unit]]*tbl_Sales[[#This Row],[Quantity]]</f>
        <v>185.12</v>
      </c>
      <c r="M3187" s="6">
        <f>tbl_Sales[[#This Row],[Cost_per_Unit]]*tbl_Sales[[#This Row],[Quantity]]</f>
        <v>49.64</v>
      </c>
      <c r="N3187" s="6">
        <f>tbl_Sales[[#This Row],[Sales]]-tbl_Sales[[#This Row],[Total_Cost]]</f>
        <v>135.48000000000002</v>
      </c>
    </row>
    <row r="3188" spans="1:14">
      <c r="A3188" t="s">
        <v>3192</v>
      </c>
      <c r="B3188" s="4">
        <v>45156</v>
      </c>
      <c r="C3188" t="s">
        <v>7908</v>
      </c>
      <c r="D3188" t="str">
        <f>VLOOKUP(Sales_Data!$C3188,tbl_Customers[],2,FALSE)</f>
        <v>Customer_1145</v>
      </c>
      <c r="E3188" t="str">
        <f>VLOOKUP(tbl_Sales[[#This Row],[Customer_ID]],tbl_Customers[],5,0)</f>
        <v>West</v>
      </c>
      <c r="F3188" t="s">
        <v>8495</v>
      </c>
      <c r="G3188" t="str">
        <f>VLOOKUP(Sales_Data!$F3188,tbl_Products[],2,FALSE)</f>
        <v>Product_6</v>
      </c>
      <c r="H3188" t="str">
        <f>VLOOKUP(tbl_Sales[[#This Row],[Product_ID]],tbl_Products[],3,0)</f>
        <v>Apparel</v>
      </c>
      <c r="I3188">
        <v>8</v>
      </c>
      <c r="J3188" s="10">
        <f>VLOOKUP(tbl_Sales[[#This Row],[Product_ID]],tbl_Products[],4,0)</f>
        <v>33.65</v>
      </c>
      <c r="K3188" s="6">
        <v>36.590000000000003</v>
      </c>
      <c r="L3188" s="6">
        <f>tbl_Sales[[#This Row],[Price_per_Unit]]*tbl_Sales[[#This Row],[Quantity]]</f>
        <v>292.72000000000003</v>
      </c>
      <c r="M3188" s="6">
        <f>tbl_Sales[[#This Row],[Cost_per_Unit]]*tbl_Sales[[#This Row],[Quantity]]</f>
        <v>269.2</v>
      </c>
      <c r="N3188" s="6">
        <f>tbl_Sales[[#This Row],[Sales]]-tbl_Sales[[#This Row],[Total_Cost]]</f>
        <v>23.520000000000039</v>
      </c>
    </row>
    <row r="3189" spans="1:14">
      <c r="A3189" t="s">
        <v>3193</v>
      </c>
      <c r="B3189" s="4">
        <v>45212</v>
      </c>
      <c r="C3189" t="s">
        <v>7488</v>
      </c>
      <c r="D3189" t="str">
        <f>VLOOKUP(Sales_Data!$C3189,tbl_Customers[],2,FALSE)</f>
        <v>Customer_757</v>
      </c>
      <c r="E3189" t="str">
        <f>VLOOKUP(tbl_Sales[[#This Row],[Customer_ID]],tbl_Customers[],5,0)</f>
        <v>West</v>
      </c>
      <c r="F3189" t="s">
        <v>8529</v>
      </c>
      <c r="G3189" t="str">
        <f>VLOOKUP(Sales_Data!$F3189,tbl_Products[],2,FALSE)</f>
        <v>Product_49</v>
      </c>
      <c r="H3189" t="str">
        <f>VLOOKUP(tbl_Sales[[#This Row],[Product_ID]],tbl_Products[],3,0)</f>
        <v>Toys</v>
      </c>
      <c r="I3189">
        <v>7</v>
      </c>
      <c r="J3189" s="10">
        <f>VLOOKUP(tbl_Sales[[#This Row],[Product_ID]],tbl_Products[],4,0)</f>
        <v>44.18</v>
      </c>
      <c r="K3189" s="6">
        <v>63.4</v>
      </c>
      <c r="L3189" s="6">
        <f>tbl_Sales[[#This Row],[Price_per_Unit]]*tbl_Sales[[#This Row],[Quantity]]</f>
        <v>443.8</v>
      </c>
      <c r="M3189" s="6">
        <f>tbl_Sales[[#This Row],[Cost_per_Unit]]*tbl_Sales[[#This Row],[Quantity]]</f>
        <v>309.26</v>
      </c>
      <c r="N3189" s="6">
        <f>tbl_Sales[[#This Row],[Sales]]-tbl_Sales[[#This Row],[Total_Cost]]</f>
        <v>134.54000000000002</v>
      </c>
    </row>
    <row r="3190" spans="1:14">
      <c r="A3190" t="s">
        <v>3194</v>
      </c>
      <c r="B3190" s="4">
        <v>45211</v>
      </c>
      <c r="C3190" t="s">
        <v>8068</v>
      </c>
      <c r="D3190" t="str">
        <f>VLOOKUP(Sales_Data!$C3190,tbl_Customers[],2,FALSE)</f>
        <v>Customer_244</v>
      </c>
      <c r="E3190" t="str">
        <f>VLOOKUP(tbl_Sales[[#This Row],[Customer_ID]],tbl_Customers[],5,0)</f>
        <v>South</v>
      </c>
      <c r="F3190" t="s">
        <v>8526</v>
      </c>
      <c r="G3190" t="str">
        <f>VLOOKUP(Sales_Data!$F3190,tbl_Products[],2,FALSE)</f>
        <v>Product_27</v>
      </c>
      <c r="H3190" t="str">
        <f>VLOOKUP(tbl_Sales[[#This Row],[Product_ID]],tbl_Products[],3,0)</f>
        <v>Home Goods</v>
      </c>
      <c r="I3190">
        <v>1</v>
      </c>
      <c r="J3190" s="10">
        <f>VLOOKUP(tbl_Sales[[#This Row],[Product_ID]],tbl_Products[],4,0)</f>
        <v>35.53</v>
      </c>
      <c r="K3190" s="6">
        <v>36.31</v>
      </c>
      <c r="L3190" s="6">
        <f>tbl_Sales[[#This Row],[Price_per_Unit]]*tbl_Sales[[#This Row],[Quantity]]</f>
        <v>36.31</v>
      </c>
      <c r="M3190" s="6">
        <f>tbl_Sales[[#This Row],[Cost_per_Unit]]*tbl_Sales[[#This Row],[Quantity]]</f>
        <v>35.53</v>
      </c>
      <c r="N3190" s="6">
        <f>tbl_Sales[[#This Row],[Sales]]-tbl_Sales[[#This Row],[Total_Cost]]</f>
        <v>0.78000000000000114</v>
      </c>
    </row>
    <row r="3191" spans="1:14">
      <c r="A3191" t="s">
        <v>3195</v>
      </c>
      <c r="B3191" s="4">
        <v>45189</v>
      </c>
      <c r="C3191" t="s">
        <v>8070</v>
      </c>
      <c r="D3191" t="str">
        <f>VLOOKUP(Sales_Data!$C3191,tbl_Customers[],2,FALSE)</f>
        <v>Customer_1233</v>
      </c>
      <c r="E3191" t="str">
        <f>VLOOKUP(tbl_Sales[[#This Row],[Customer_ID]],tbl_Customers[],5,0)</f>
        <v>South</v>
      </c>
      <c r="F3191" t="s">
        <v>8494</v>
      </c>
      <c r="G3191" t="str">
        <f>VLOOKUP(Sales_Data!$F3191,tbl_Products[],2,FALSE)</f>
        <v>Product_15</v>
      </c>
      <c r="H3191" t="str">
        <f>VLOOKUP(tbl_Sales[[#This Row],[Product_ID]],tbl_Products[],3,0)</f>
        <v>Apparel</v>
      </c>
      <c r="I3191">
        <v>2</v>
      </c>
      <c r="J3191" s="10">
        <f>VLOOKUP(tbl_Sales[[#This Row],[Product_ID]],tbl_Products[],4,0)</f>
        <v>22.93</v>
      </c>
      <c r="K3191" s="6">
        <v>36.74</v>
      </c>
      <c r="L3191" s="6">
        <f>tbl_Sales[[#This Row],[Price_per_Unit]]*tbl_Sales[[#This Row],[Quantity]]</f>
        <v>73.48</v>
      </c>
      <c r="M3191" s="6">
        <f>tbl_Sales[[#This Row],[Cost_per_Unit]]*tbl_Sales[[#This Row],[Quantity]]</f>
        <v>45.86</v>
      </c>
      <c r="N3191" s="6">
        <f>tbl_Sales[[#This Row],[Sales]]-tbl_Sales[[#This Row],[Total_Cost]]</f>
        <v>27.620000000000005</v>
      </c>
    </row>
    <row r="3192" spans="1:14">
      <c r="A3192" t="s">
        <v>3196</v>
      </c>
      <c r="B3192" s="4">
        <v>45135</v>
      </c>
      <c r="C3192" t="s">
        <v>8192</v>
      </c>
      <c r="D3192" t="str">
        <f>VLOOKUP(Sales_Data!$C3192,tbl_Customers[],2,FALSE)</f>
        <v>Customer_837</v>
      </c>
      <c r="E3192" t="str">
        <f>VLOOKUP(tbl_Sales[[#This Row],[Customer_ID]],tbl_Customers[],5,0)</f>
        <v>East</v>
      </c>
      <c r="F3192" t="s">
        <v>8498</v>
      </c>
      <c r="G3192" t="str">
        <f>VLOOKUP(Sales_Data!$F3192,tbl_Products[],2,FALSE)</f>
        <v>Product_38</v>
      </c>
      <c r="H3192" t="str">
        <f>VLOOKUP(tbl_Sales[[#This Row],[Product_ID]],tbl_Products[],3,0)</f>
        <v>Toys</v>
      </c>
      <c r="I3192">
        <v>6</v>
      </c>
      <c r="J3192" s="10">
        <f>VLOOKUP(tbl_Sales[[#This Row],[Product_ID]],tbl_Products[],4,0)</f>
        <v>35.82</v>
      </c>
      <c r="K3192" s="6">
        <v>12.92</v>
      </c>
      <c r="L3192" s="6">
        <f>tbl_Sales[[#This Row],[Price_per_Unit]]*tbl_Sales[[#This Row],[Quantity]]</f>
        <v>77.52</v>
      </c>
      <c r="M3192" s="6">
        <f>tbl_Sales[[#This Row],[Cost_per_Unit]]*tbl_Sales[[#This Row],[Quantity]]</f>
        <v>214.92000000000002</v>
      </c>
      <c r="N3192" s="6">
        <f>tbl_Sales[[#This Row],[Sales]]-tbl_Sales[[#This Row],[Total_Cost]]</f>
        <v>-137.40000000000003</v>
      </c>
    </row>
    <row r="3193" spans="1:14">
      <c r="A3193" t="s">
        <v>3197</v>
      </c>
      <c r="B3193" s="4">
        <v>44979</v>
      </c>
      <c r="C3193" t="s">
        <v>7843</v>
      </c>
      <c r="D3193" t="str">
        <f>VLOOKUP(Sales_Data!$C3193,tbl_Customers[],2,FALSE)</f>
        <v>Customer_226</v>
      </c>
      <c r="E3193" t="str">
        <f>VLOOKUP(tbl_Sales[[#This Row],[Customer_ID]],tbl_Customers[],5,0)</f>
        <v>South</v>
      </c>
      <c r="F3193" t="s">
        <v>8548</v>
      </c>
      <c r="G3193" t="str">
        <f>VLOOKUP(Sales_Data!$F3193,tbl_Products[],2,FALSE)</f>
        <v>Product_1</v>
      </c>
      <c r="H3193" t="str">
        <f>VLOOKUP(tbl_Sales[[#This Row],[Product_ID]],tbl_Products[],3,0)</f>
        <v>Apparel</v>
      </c>
      <c r="I3193">
        <v>5</v>
      </c>
      <c r="J3193" s="10">
        <f>VLOOKUP(tbl_Sales[[#This Row],[Product_ID]],tbl_Products[],4,0)</f>
        <v>21.45</v>
      </c>
      <c r="K3193" s="6">
        <v>70.95</v>
      </c>
      <c r="L3193" s="6">
        <f>tbl_Sales[[#This Row],[Price_per_Unit]]*tbl_Sales[[#This Row],[Quantity]]</f>
        <v>354.75</v>
      </c>
      <c r="M3193" s="6">
        <f>tbl_Sales[[#This Row],[Cost_per_Unit]]*tbl_Sales[[#This Row],[Quantity]]</f>
        <v>107.25</v>
      </c>
      <c r="N3193" s="6">
        <f>tbl_Sales[[#This Row],[Sales]]-tbl_Sales[[#This Row],[Total_Cost]]</f>
        <v>247.5</v>
      </c>
    </row>
    <row r="3194" spans="1:14">
      <c r="A3194" t="s">
        <v>3198</v>
      </c>
      <c r="B3194" s="4">
        <v>44940</v>
      </c>
      <c r="C3194" t="s">
        <v>7780</v>
      </c>
      <c r="D3194" t="str">
        <f>VLOOKUP(Sales_Data!$C3194,tbl_Customers[],2,FALSE)</f>
        <v>Customer_248</v>
      </c>
      <c r="E3194" t="str">
        <f>VLOOKUP(tbl_Sales[[#This Row],[Customer_ID]],tbl_Customers[],5,0)</f>
        <v>East</v>
      </c>
      <c r="F3194" t="s">
        <v>8565</v>
      </c>
      <c r="G3194" t="str">
        <f>VLOOKUP(Sales_Data!$F3194,tbl_Products[],2,FALSE)</f>
        <v>Product_31</v>
      </c>
      <c r="H3194" t="str">
        <f>VLOOKUP(tbl_Sales[[#This Row],[Product_ID]],tbl_Products[],3,0)</f>
        <v>Apparel</v>
      </c>
      <c r="I3194">
        <v>1</v>
      </c>
      <c r="J3194" s="10">
        <f>VLOOKUP(tbl_Sales[[#This Row],[Product_ID]],tbl_Products[],4,0)</f>
        <v>3.66</v>
      </c>
      <c r="K3194" s="6">
        <v>94.97</v>
      </c>
      <c r="L3194" s="6">
        <f>tbl_Sales[[#This Row],[Price_per_Unit]]*tbl_Sales[[#This Row],[Quantity]]</f>
        <v>94.97</v>
      </c>
      <c r="M3194" s="6">
        <f>tbl_Sales[[#This Row],[Cost_per_Unit]]*tbl_Sales[[#This Row],[Quantity]]</f>
        <v>3.66</v>
      </c>
      <c r="N3194" s="6">
        <f>tbl_Sales[[#This Row],[Sales]]-tbl_Sales[[#This Row],[Total_Cost]]</f>
        <v>91.31</v>
      </c>
    </row>
    <row r="3195" spans="1:14">
      <c r="A3195" t="s">
        <v>3199</v>
      </c>
      <c r="B3195" s="4">
        <v>44972</v>
      </c>
      <c r="C3195" t="s">
        <v>7488</v>
      </c>
      <c r="D3195" t="str">
        <f>VLOOKUP(Sales_Data!$C3195,tbl_Customers[],2,FALSE)</f>
        <v>Customer_757</v>
      </c>
      <c r="E3195" t="str">
        <f>VLOOKUP(tbl_Sales[[#This Row],[Customer_ID]],tbl_Customers[],5,0)</f>
        <v>West</v>
      </c>
      <c r="F3195" t="s">
        <v>8506</v>
      </c>
      <c r="G3195" t="str">
        <f>VLOOKUP(Sales_Data!$F3195,tbl_Products[],2,FALSE)</f>
        <v>Product_43</v>
      </c>
      <c r="H3195" t="str">
        <f>VLOOKUP(tbl_Sales[[#This Row],[Product_ID]],tbl_Products[],3,0)</f>
        <v>Health</v>
      </c>
      <c r="I3195">
        <v>9</v>
      </c>
      <c r="J3195" s="10">
        <f>VLOOKUP(tbl_Sales[[#This Row],[Product_ID]],tbl_Products[],4,0)</f>
        <v>4.59</v>
      </c>
      <c r="K3195" s="6">
        <v>50.16</v>
      </c>
      <c r="L3195" s="6">
        <f>tbl_Sales[[#This Row],[Price_per_Unit]]*tbl_Sales[[#This Row],[Quantity]]</f>
        <v>451.43999999999994</v>
      </c>
      <c r="M3195" s="6">
        <f>tbl_Sales[[#This Row],[Cost_per_Unit]]*tbl_Sales[[#This Row],[Quantity]]</f>
        <v>41.31</v>
      </c>
      <c r="N3195" s="6">
        <f>tbl_Sales[[#This Row],[Sales]]-tbl_Sales[[#This Row],[Total_Cost]]</f>
        <v>410.12999999999994</v>
      </c>
    </row>
    <row r="3196" spans="1:14">
      <c r="A3196" t="s">
        <v>3200</v>
      </c>
      <c r="B3196" s="4">
        <v>45108</v>
      </c>
      <c r="C3196" t="s">
        <v>7169</v>
      </c>
      <c r="D3196" t="str">
        <f>VLOOKUP(Sales_Data!$C3196,tbl_Customers[],2,FALSE)</f>
        <v>Customer_1171</v>
      </c>
      <c r="E3196" t="str">
        <f>VLOOKUP(tbl_Sales[[#This Row],[Customer_ID]],tbl_Customers[],5,0)</f>
        <v>East</v>
      </c>
      <c r="F3196" t="s">
        <v>8532</v>
      </c>
      <c r="G3196" t="str">
        <f>VLOOKUP(Sales_Data!$F3196,tbl_Products[],2,FALSE)</f>
        <v>Product_23</v>
      </c>
      <c r="H3196" t="str">
        <f>VLOOKUP(tbl_Sales[[#This Row],[Product_ID]],tbl_Products[],3,0)</f>
        <v>Apparel</v>
      </c>
      <c r="I3196">
        <v>4</v>
      </c>
      <c r="J3196" s="10">
        <f>VLOOKUP(tbl_Sales[[#This Row],[Product_ID]],tbl_Products[],4,0)</f>
        <v>2.85</v>
      </c>
      <c r="K3196" s="6">
        <v>38.659999999999997</v>
      </c>
      <c r="L3196" s="6">
        <f>tbl_Sales[[#This Row],[Price_per_Unit]]*tbl_Sales[[#This Row],[Quantity]]</f>
        <v>154.63999999999999</v>
      </c>
      <c r="M3196" s="6">
        <f>tbl_Sales[[#This Row],[Cost_per_Unit]]*tbl_Sales[[#This Row],[Quantity]]</f>
        <v>11.4</v>
      </c>
      <c r="N3196" s="6">
        <f>tbl_Sales[[#This Row],[Sales]]-tbl_Sales[[#This Row],[Total_Cost]]</f>
        <v>143.23999999999998</v>
      </c>
    </row>
    <row r="3197" spans="1:14">
      <c r="A3197" t="s">
        <v>3201</v>
      </c>
      <c r="B3197" s="4">
        <v>45210</v>
      </c>
      <c r="C3197" t="s">
        <v>7736</v>
      </c>
      <c r="D3197" t="str">
        <f>VLOOKUP(Sales_Data!$C3197,tbl_Customers[],2,FALSE)</f>
        <v>Customer_594</v>
      </c>
      <c r="E3197" t="str">
        <f>VLOOKUP(tbl_Sales[[#This Row],[Customer_ID]],tbl_Customers[],5,0)</f>
        <v>South</v>
      </c>
      <c r="F3197" t="s">
        <v>8553</v>
      </c>
      <c r="G3197" t="str">
        <f>VLOOKUP(Sales_Data!$F3197,tbl_Products[],2,FALSE)</f>
        <v>Product_50</v>
      </c>
      <c r="H3197" t="str">
        <f>VLOOKUP(tbl_Sales[[#This Row],[Product_ID]],tbl_Products[],3,0)</f>
        <v>Apparel</v>
      </c>
      <c r="I3197">
        <v>6</v>
      </c>
      <c r="J3197" s="10">
        <f>VLOOKUP(tbl_Sales[[#This Row],[Product_ID]],tbl_Products[],4,0)</f>
        <v>42.74</v>
      </c>
      <c r="K3197" s="6">
        <v>69.739999999999995</v>
      </c>
      <c r="L3197" s="6">
        <f>tbl_Sales[[#This Row],[Price_per_Unit]]*tbl_Sales[[#This Row],[Quantity]]</f>
        <v>418.43999999999994</v>
      </c>
      <c r="M3197" s="6">
        <f>tbl_Sales[[#This Row],[Cost_per_Unit]]*tbl_Sales[[#This Row],[Quantity]]</f>
        <v>256.44</v>
      </c>
      <c r="N3197" s="6">
        <f>tbl_Sales[[#This Row],[Sales]]-tbl_Sales[[#This Row],[Total_Cost]]</f>
        <v>161.99999999999994</v>
      </c>
    </row>
    <row r="3198" spans="1:14">
      <c r="A3198" t="s">
        <v>3202</v>
      </c>
      <c r="B3198" s="4">
        <v>44974</v>
      </c>
      <c r="C3198" t="s">
        <v>7877</v>
      </c>
      <c r="D3198" t="str">
        <f>VLOOKUP(Sales_Data!$C3198,tbl_Customers[],2,FALSE)</f>
        <v>Customer_83</v>
      </c>
      <c r="E3198" t="str">
        <f>VLOOKUP(tbl_Sales[[#This Row],[Customer_ID]],tbl_Customers[],5,0)</f>
        <v>South</v>
      </c>
      <c r="F3198" t="s">
        <v>8499</v>
      </c>
      <c r="G3198" t="str">
        <f>VLOOKUP(Sales_Data!$F3198,tbl_Products[],2,FALSE)</f>
        <v>Product_30</v>
      </c>
      <c r="H3198" t="str">
        <f>VLOOKUP(tbl_Sales[[#This Row],[Product_ID]],tbl_Products[],3,0)</f>
        <v>Apparel</v>
      </c>
      <c r="I3198">
        <v>9</v>
      </c>
      <c r="J3198" s="10">
        <f>VLOOKUP(tbl_Sales[[#This Row],[Product_ID]],tbl_Products[],4,0)</f>
        <v>49.21</v>
      </c>
      <c r="K3198" s="6">
        <v>56.62</v>
      </c>
      <c r="L3198" s="6">
        <f>tbl_Sales[[#This Row],[Price_per_Unit]]*tbl_Sales[[#This Row],[Quantity]]</f>
        <v>509.58</v>
      </c>
      <c r="M3198" s="6">
        <f>tbl_Sales[[#This Row],[Cost_per_Unit]]*tbl_Sales[[#This Row],[Quantity]]</f>
        <v>442.89</v>
      </c>
      <c r="N3198" s="6">
        <f>tbl_Sales[[#This Row],[Sales]]-tbl_Sales[[#This Row],[Total_Cost]]</f>
        <v>66.69</v>
      </c>
    </row>
    <row r="3199" spans="1:14">
      <c r="A3199" t="s">
        <v>3203</v>
      </c>
      <c r="B3199" s="4">
        <v>45232</v>
      </c>
      <c r="C3199" t="s">
        <v>8102</v>
      </c>
      <c r="D3199" t="str">
        <f>VLOOKUP(Sales_Data!$C3199,tbl_Customers[],2,FALSE)</f>
        <v>Customer_1071</v>
      </c>
      <c r="E3199" t="str">
        <f>VLOOKUP(tbl_Sales[[#This Row],[Customer_ID]],tbl_Customers[],5,0)</f>
        <v>West</v>
      </c>
      <c r="F3199" t="s">
        <v>8562</v>
      </c>
      <c r="G3199" t="str">
        <f>VLOOKUP(Sales_Data!$F3199,tbl_Products[],2,FALSE)</f>
        <v>Product_48</v>
      </c>
      <c r="H3199" t="str">
        <f>VLOOKUP(tbl_Sales[[#This Row],[Product_ID]],tbl_Products[],3,0)</f>
        <v>Apparel</v>
      </c>
      <c r="I3199">
        <v>2</v>
      </c>
      <c r="J3199" s="10">
        <f>VLOOKUP(tbl_Sales[[#This Row],[Product_ID]],tbl_Products[],4,0)</f>
        <v>25.33</v>
      </c>
      <c r="K3199" s="6">
        <v>75.930000000000007</v>
      </c>
      <c r="L3199" s="6">
        <f>tbl_Sales[[#This Row],[Price_per_Unit]]*tbl_Sales[[#This Row],[Quantity]]</f>
        <v>151.86000000000001</v>
      </c>
      <c r="M3199" s="6">
        <f>tbl_Sales[[#This Row],[Cost_per_Unit]]*tbl_Sales[[#This Row],[Quantity]]</f>
        <v>50.66</v>
      </c>
      <c r="N3199" s="6">
        <f>tbl_Sales[[#This Row],[Sales]]-tbl_Sales[[#This Row],[Total_Cost]]</f>
        <v>101.20000000000002</v>
      </c>
    </row>
    <row r="3200" spans="1:14">
      <c r="A3200" t="s">
        <v>3204</v>
      </c>
      <c r="B3200" s="4">
        <v>45233</v>
      </c>
      <c r="C3200" t="s">
        <v>8334</v>
      </c>
      <c r="D3200" t="str">
        <f>VLOOKUP(Sales_Data!$C3200,tbl_Customers[],2,FALSE)</f>
        <v>Customer_314</v>
      </c>
      <c r="E3200" t="str">
        <f>VLOOKUP(tbl_Sales[[#This Row],[Customer_ID]],tbl_Customers[],5,0)</f>
        <v>South</v>
      </c>
      <c r="F3200" t="s">
        <v>8555</v>
      </c>
      <c r="G3200" t="str">
        <f>VLOOKUP(Sales_Data!$F3200,tbl_Products[],2,FALSE)</f>
        <v>Product_52</v>
      </c>
      <c r="H3200" t="str">
        <f>VLOOKUP(tbl_Sales[[#This Row],[Product_ID]],tbl_Products[],3,0)</f>
        <v>Toys</v>
      </c>
      <c r="I3200">
        <v>1</v>
      </c>
      <c r="J3200" s="10">
        <f>VLOOKUP(tbl_Sales[[#This Row],[Product_ID]],tbl_Products[],4,0)</f>
        <v>46.58</v>
      </c>
      <c r="K3200" s="6">
        <v>97.07</v>
      </c>
      <c r="L3200" s="6">
        <f>tbl_Sales[[#This Row],[Price_per_Unit]]*tbl_Sales[[#This Row],[Quantity]]</f>
        <v>97.07</v>
      </c>
      <c r="M3200" s="6">
        <f>tbl_Sales[[#This Row],[Cost_per_Unit]]*tbl_Sales[[#This Row],[Quantity]]</f>
        <v>46.58</v>
      </c>
      <c r="N3200" s="6">
        <f>tbl_Sales[[#This Row],[Sales]]-tbl_Sales[[#This Row],[Total_Cost]]</f>
        <v>50.489999999999995</v>
      </c>
    </row>
    <row r="3201" spans="1:14">
      <c r="A3201" t="s">
        <v>3205</v>
      </c>
      <c r="B3201" s="4">
        <v>45093</v>
      </c>
      <c r="C3201" t="s">
        <v>7205</v>
      </c>
      <c r="D3201" t="str">
        <f>VLOOKUP(Sales_Data!$C3201,tbl_Customers[],2,FALSE)</f>
        <v>Customer_242</v>
      </c>
      <c r="E3201" t="str">
        <f>VLOOKUP(tbl_Sales[[#This Row],[Customer_ID]],tbl_Customers[],5,0)</f>
        <v>East</v>
      </c>
      <c r="F3201" t="s">
        <v>8495</v>
      </c>
      <c r="G3201" t="str">
        <f>VLOOKUP(Sales_Data!$F3201,tbl_Products[],2,FALSE)</f>
        <v>Product_6</v>
      </c>
      <c r="H3201" t="str">
        <f>VLOOKUP(tbl_Sales[[#This Row],[Product_ID]],tbl_Products[],3,0)</f>
        <v>Apparel</v>
      </c>
      <c r="I3201">
        <v>8</v>
      </c>
      <c r="J3201" s="10">
        <f>VLOOKUP(tbl_Sales[[#This Row],[Product_ID]],tbl_Products[],4,0)</f>
        <v>33.65</v>
      </c>
      <c r="K3201" s="6">
        <v>48.13</v>
      </c>
      <c r="L3201" s="6">
        <f>tbl_Sales[[#This Row],[Price_per_Unit]]*tbl_Sales[[#This Row],[Quantity]]</f>
        <v>385.04</v>
      </c>
      <c r="M3201" s="6">
        <f>tbl_Sales[[#This Row],[Cost_per_Unit]]*tbl_Sales[[#This Row],[Quantity]]</f>
        <v>269.2</v>
      </c>
      <c r="N3201" s="6">
        <f>tbl_Sales[[#This Row],[Sales]]-tbl_Sales[[#This Row],[Total_Cost]]</f>
        <v>115.84000000000003</v>
      </c>
    </row>
    <row r="3202" spans="1:14">
      <c r="A3202" t="s">
        <v>3206</v>
      </c>
      <c r="B3202" s="4">
        <v>45124</v>
      </c>
      <c r="C3202" t="s">
        <v>8335</v>
      </c>
      <c r="D3202" t="str">
        <f>VLOOKUP(Sales_Data!$C3202,tbl_Customers[],2,FALSE)</f>
        <v>Customer_761</v>
      </c>
      <c r="E3202" t="str">
        <f>VLOOKUP(tbl_Sales[[#This Row],[Customer_ID]],tbl_Customers[],5,0)</f>
        <v>East</v>
      </c>
      <c r="F3202" t="s">
        <v>8542</v>
      </c>
      <c r="G3202" t="str">
        <f>VLOOKUP(Sales_Data!$F3202,tbl_Products[],2,FALSE)</f>
        <v>Product_20</v>
      </c>
      <c r="H3202" t="str">
        <f>VLOOKUP(tbl_Sales[[#This Row],[Product_ID]],tbl_Products[],3,0)</f>
        <v>Electronics</v>
      </c>
      <c r="I3202">
        <v>2</v>
      </c>
      <c r="J3202" s="10">
        <f>VLOOKUP(tbl_Sales[[#This Row],[Product_ID]],tbl_Products[],4,0)</f>
        <v>19.98</v>
      </c>
      <c r="K3202" s="6">
        <v>83.95</v>
      </c>
      <c r="L3202" s="6">
        <f>tbl_Sales[[#This Row],[Price_per_Unit]]*tbl_Sales[[#This Row],[Quantity]]</f>
        <v>167.9</v>
      </c>
      <c r="M3202" s="6">
        <f>tbl_Sales[[#This Row],[Cost_per_Unit]]*tbl_Sales[[#This Row],[Quantity]]</f>
        <v>39.96</v>
      </c>
      <c r="N3202" s="6">
        <f>tbl_Sales[[#This Row],[Sales]]-tbl_Sales[[#This Row],[Total_Cost]]</f>
        <v>127.94</v>
      </c>
    </row>
    <row r="3203" spans="1:14">
      <c r="A3203" t="s">
        <v>3207</v>
      </c>
      <c r="B3203" s="4">
        <v>44933</v>
      </c>
      <c r="C3203" t="s">
        <v>7892</v>
      </c>
      <c r="D3203" t="str">
        <f>VLOOKUP(Sales_Data!$C3203,tbl_Customers[],2,FALSE)</f>
        <v>Customer_625</v>
      </c>
      <c r="E3203" t="str">
        <f>VLOOKUP(tbl_Sales[[#This Row],[Customer_ID]],tbl_Customers[],5,0)</f>
        <v>North</v>
      </c>
      <c r="F3203" t="s">
        <v>8503</v>
      </c>
      <c r="G3203" t="str">
        <f>VLOOKUP(Sales_Data!$F3203,tbl_Products[],2,FALSE)</f>
        <v>Product_19</v>
      </c>
      <c r="H3203" t="str">
        <f>VLOOKUP(tbl_Sales[[#This Row],[Product_ID]],tbl_Products[],3,0)</f>
        <v>Apparel</v>
      </c>
      <c r="I3203">
        <v>2</v>
      </c>
      <c r="J3203" s="10">
        <f>VLOOKUP(tbl_Sales[[#This Row],[Product_ID]],tbl_Products[],4,0)</f>
        <v>41.78</v>
      </c>
      <c r="K3203" s="6">
        <v>31.39</v>
      </c>
      <c r="L3203" s="6">
        <f>tbl_Sales[[#This Row],[Price_per_Unit]]*tbl_Sales[[#This Row],[Quantity]]</f>
        <v>62.78</v>
      </c>
      <c r="M3203" s="6">
        <f>tbl_Sales[[#This Row],[Cost_per_Unit]]*tbl_Sales[[#This Row],[Quantity]]</f>
        <v>83.56</v>
      </c>
      <c r="N3203" s="6">
        <f>tbl_Sales[[#This Row],[Sales]]-tbl_Sales[[#This Row],[Total_Cost]]</f>
        <v>-20.78</v>
      </c>
    </row>
    <row r="3204" spans="1:14">
      <c r="A3204" t="s">
        <v>3208</v>
      </c>
      <c r="B3204" s="4">
        <v>45076</v>
      </c>
      <c r="C3204" t="s">
        <v>7291</v>
      </c>
      <c r="D3204" t="str">
        <f>VLOOKUP(Sales_Data!$C3204,tbl_Customers[],2,FALSE)</f>
        <v>Customer_767</v>
      </c>
      <c r="E3204" t="str">
        <f>VLOOKUP(tbl_Sales[[#This Row],[Customer_ID]],tbl_Customers[],5,0)</f>
        <v>East</v>
      </c>
      <c r="F3204" t="s">
        <v>8523</v>
      </c>
      <c r="G3204" t="str">
        <f>VLOOKUP(Sales_Data!$F3204,tbl_Products[],2,FALSE)</f>
        <v>Product_32</v>
      </c>
      <c r="H3204" t="str">
        <f>VLOOKUP(tbl_Sales[[#This Row],[Product_ID]],tbl_Products[],3,0)</f>
        <v>Home Goods</v>
      </c>
      <c r="I3204">
        <v>3</v>
      </c>
      <c r="J3204" s="10">
        <f>VLOOKUP(tbl_Sales[[#This Row],[Product_ID]],tbl_Products[],4,0)</f>
        <v>24.03</v>
      </c>
      <c r="K3204" s="6">
        <v>27.44</v>
      </c>
      <c r="L3204" s="6">
        <f>tbl_Sales[[#This Row],[Price_per_Unit]]*tbl_Sales[[#This Row],[Quantity]]</f>
        <v>82.320000000000007</v>
      </c>
      <c r="M3204" s="6">
        <f>tbl_Sales[[#This Row],[Cost_per_Unit]]*tbl_Sales[[#This Row],[Quantity]]</f>
        <v>72.09</v>
      </c>
      <c r="N3204" s="6">
        <f>tbl_Sales[[#This Row],[Sales]]-tbl_Sales[[#This Row],[Total_Cost]]</f>
        <v>10.230000000000004</v>
      </c>
    </row>
    <row r="3205" spans="1:14">
      <c r="A3205" t="s">
        <v>3209</v>
      </c>
      <c r="B3205" s="4">
        <v>45138</v>
      </c>
      <c r="C3205" t="s">
        <v>8007</v>
      </c>
      <c r="D3205" t="str">
        <f>VLOOKUP(Sales_Data!$C3205,tbl_Customers[],2,FALSE)</f>
        <v>Customer_622</v>
      </c>
      <c r="E3205" t="str">
        <f>VLOOKUP(tbl_Sales[[#This Row],[Customer_ID]],tbl_Customers[],5,0)</f>
        <v>North</v>
      </c>
      <c r="F3205" t="s">
        <v>8533</v>
      </c>
      <c r="G3205" t="str">
        <f>VLOOKUP(Sales_Data!$F3205,tbl_Products[],2,FALSE)</f>
        <v>Product_34</v>
      </c>
      <c r="H3205" t="str">
        <f>VLOOKUP(tbl_Sales[[#This Row],[Product_ID]],tbl_Products[],3,0)</f>
        <v>Electronics</v>
      </c>
      <c r="I3205">
        <v>7</v>
      </c>
      <c r="J3205" s="10">
        <f>VLOOKUP(tbl_Sales[[#This Row],[Product_ID]],tbl_Products[],4,0)</f>
        <v>21.9</v>
      </c>
      <c r="K3205" s="6">
        <v>81.19</v>
      </c>
      <c r="L3205" s="6">
        <f>tbl_Sales[[#This Row],[Price_per_Unit]]*tbl_Sales[[#This Row],[Quantity]]</f>
        <v>568.32999999999993</v>
      </c>
      <c r="M3205" s="6">
        <f>tbl_Sales[[#This Row],[Cost_per_Unit]]*tbl_Sales[[#This Row],[Quantity]]</f>
        <v>153.29999999999998</v>
      </c>
      <c r="N3205" s="6">
        <f>tbl_Sales[[#This Row],[Sales]]-tbl_Sales[[#This Row],[Total_Cost]]</f>
        <v>415.03</v>
      </c>
    </row>
    <row r="3206" spans="1:14">
      <c r="A3206" t="s">
        <v>3210</v>
      </c>
      <c r="B3206" s="4">
        <v>45125</v>
      </c>
      <c r="C3206" t="s">
        <v>7012</v>
      </c>
      <c r="D3206" t="str">
        <f>VLOOKUP(Sales_Data!$C3206,tbl_Customers[],2,FALSE)</f>
        <v>Customer_603</v>
      </c>
      <c r="E3206" t="str">
        <f>VLOOKUP(tbl_Sales[[#This Row],[Customer_ID]],tbl_Customers[],5,0)</f>
        <v>North</v>
      </c>
      <c r="F3206" t="s">
        <v>8554</v>
      </c>
      <c r="G3206" t="str">
        <f>VLOOKUP(Sales_Data!$F3206,tbl_Products[],2,FALSE)</f>
        <v>Product_55</v>
      </c>
      <c r="H3206" t="str">
        <f>VLOOKUP(tbl_Sales[[#This Row],[Product_ID]],tbl_Products[],3,0)</f>
        <v>Apparel</v>
      </c>
      <c r="I3206">
        <v>4</v>
      </c>
      <c r="J3206" s="10">
        <f>VLOOKUP(tbl_Sales[[#This Row],[Product_ID]],tbl_Products[],4,0)</f>
        <v>36.08</v>
      </c>
      <c r="K3206" s="6">
        <v>75.23</v>
      </c>
      <c r="L3206" s="6">
        <f>tbl_Sales[[#This Row],[Price_per_Unit]]*tbl_Sales[[#This Row],[Quantity]]</f>
        <v>300.92</v>
      </c>
      <c r="M3206" s="6">
        <f>tbl_Sales[[#This Row],[Cost_per_Unit]]*tbl_Sales[[#This Row],[Quantity]]</f>
        <v>144.32</v>
      </c>
      <c r="N3206" s="6">
        <f>tbl_Sales[[#This Row],[Sales]]-tbl_Sales[[#This Row],[Total_Cost]]</f>
        <v>156.60000000000002</v>
      </c>
    </row>
    <row r="3207" spans="1:14">
      <c r="A3207" t="s">
        <v>3211</v>
      </c>
      <c r="B3207" s="4">
        <v>44970</v>
      </c>
      <c r="C3207" t="s">
        <v>7925</v>
      </c>
      <c r="D3207" t="str">
        <f>VLOOKUP(Sales_Data!$C3207,tbl_Customers[],2,FALSE)</f>
        <v>Customer_996</v>
      </c>
      <c r="E3207" t="str">
        <f>VLOOKUP(tbl_Sales[[#This Row],[Customer_ID]],tbl_Customers[],5,0)</f>
        <v>West</v>
      </c>
      <c r="F3207" t="s">
        <v>8524</v>
      </c>
      <c r="G3207" t="str">
        <f>VLOOKUP(Sales_Data!$F3207,tbl_Products[],2,FALSE)</f>
        <v>Product_74</v>
      </c>
      <c r="H3207" t="str">
        <f>VLOOKUP(tbl_Sales[[#This Row],[Product_ID]],tbl_Products[],3,0)</f>
        <v>Home Goods</v>
      </c>
      <c r="I3207">
        <v>7</v>
      </c>
      <c r="J3207" s="10">
        <f>VLOOKUP(tbl_Sales[[#This Row],[Product_ID]],tbl_Products[],4,0)</f>
        <v>13.9</v>
      </c>
      <c r="K3207" s="6">
        <v>74.47</v>
      </c>
      <c r="L3207" s="6">
        <f>tbl_Sales[[#This Row],[Price_per_Unit]]*tbl_Sales[[#This Row],[Quantity]]</f>
        <v>521.29</v>
      </c>
      <c r="M3207" s="6">
        <f>tbl_Sales[[#This Row],[Cost_per_Unit]]*tbl_Sales[[#This Row],[Quantity]]</f>
        <v>97.3</v>
      </c>
      <c r="N3207" s="6">
        <f>tbl_Sales[[#This Row],[Sales]]-tbl_Sales[[#This Row],[Total_Cost]]</f>
        <v>423.98999999999995</v>
      </c>
    </row>
    <row r="3208" spans="1:14">
      <c r="A3208" t="s">
        <v>3212</v>
      </c>
      <c r="B3208" s="4">
        <v>45213</v>
      </c>
      <c r="C3208" t="s">
        <v>8132</v>
      </c>
      <c r="D3208" t="str">
        <f>VLOOKUP(Sales_Data!$C3208,tbl_Customers[],2,FALSE)</f>
        <v>Customer_58</v>
      </c>
      <c r="E3208" t="str">
        <f>VLOOKUP(tbl_Sales[[#This Row],[Customer_ID]],tbl_Customers[],5,0)</f>
        <v>West</v>
      </c>
      <c r="F3208" t="s">
        <v>8536</v>
      </c>
      <c r="G3208" t="str">
        <f>VLOOKUP(Sales_Data!$F3208,tbl_Products[],2,FALSE)</f>
        <v>Product_40</v>
      </c>
      <c r="H3208" t="str">
        <f>VLOOKUP(tbl_Sales[[#This Row],[Product_ID]],tbl_Products[],3,0)</f>
        <v>Health</v>
      </c>
      <c r="I3208">
        <v>8</v>
      </c>
      <c r="J3208" s="10">
        <f>VLOOKUP(tbl_Sales[[#This Row],[Product_ID]],tbl_Products[],4,0)</f>
        <v>30.96</v>
      </c>
      <c r="K3208" s="6">
        <v>11.56</v>
      </c>
      <c r="L3208" s="6">
        <f>tbl_Sales[[#This Row],[Price_per_Unit]]*tbl_Sales[[#This Row],[Quantity]]</f>
        <v>92.48</v>
      </c>
      <c r="M3208" s="6">
        <f>tbl_Sales[[#This Row],[Cost_per_Unit]]*tbl_Sales[[#This Row],[Quantity]]</f>
        <v>247.68</v>
      </c>
      <c r="N3208" s="6">
        <f>tbl_Sales[[#This Row],[Sales]]-tbl_Sales[[#This Row],[Total_Cost]]</f>
        <v>-155.19999999999999</v>
      </c>
    </row>
    <row r="3209" spans="1:14">
      <c r="A3209" t="s">
        <v>3213</v>
      </c>
      <c r="B3209" s="4">
        <v>45051</v>
      </c>
      <c r="C3209" t="s">
        <v>8336</v>
      </c>
      <c r="D3209" t="str">
        <f>VLOOKUP(Sales_Data!$C3209,tbl_Customers[],2,FALSE)</f>
        <v>Customer_293</v>
      </c>
      <c r="E3209" t="str">
        <f>VLOOKUP(tbl_Sales[[#This Row],[Customer_ID]],tbl_Customers[],5,0)</f>
        <v>East</v>
      </c>
      <c r="F3209" t="s">
        <v>8526</v>
      </c>
      <c r="G3209" t="str">
        <f>VLOOKUP(Sales_Data!$F3209,tbl_Products[],2,FALSE)</f>
        <v>Product_27</v>
      </c>
      <c r="H3209" t="str">
        <f>VLOOKUP(tbl_Sales[[#This Row],[Product_ID]],tbl_Products[],3,0)</f>
        <v>Home Goods</v>
      </c>
      <c r="I3209">
        <v>8</v>
      </c>
      <c r="J3209" s="10">
        <f>VLOOKUP(tbl_Sales[[#This Row],[Product_ID]],tbl_Products[],4,0)</f>
        <v>35.53</v>
      </c>
      <c r="K3209" s="6">
        <v>43.25</v>
      </c>
      <c r="L3209" s="6">
        <f>tbl_Sales[[#This Row],[Price_per_Unit]]*tbl_Sales[[#This Row],[Quantity]]</f>
        <v>346</v>
      </c>
      <c r="M3209" s="6">
        <f>tbl_Sales[[#This Row],[Cost_per_Unit]]*tbl_Sales[[#This Row],[Quantity]]</f>
        <v>284.24</v>
      </c>
      <c r="N3209" s="6">
        <f>tbl_Sales[[#This Row],[Sales]]-tbl_Sales[[#This Row],[Total_Cost]]</f>
        <v>61.759999999999991</v>
      </c>
    </row>
    <row r="3210" spans="1:14">
      <c r="A3210" t="s">
        <v>3214</v>
      </c>
      <c r="B3210" s="4">
        <v>45219</v>
      </c>
      <c r="C3210" t="s">
        <v>7017</v>
      </c>
      <c r="D3210" t="str">
        <f>VLOOKUP(Sales_Data!$C3210,tbl_Customers[],2,FALSE)</f>
        <v>Customer_292</v>
      </c>
      <c r="E3210" t="str">
        <f>VLOOKUP(tbl_Sales[[#This Row],[Customer_ID]],tbl_Customers[],5,0)</f>
        <v>West</v>
      </c>
      <c r="F3210" t="s">
        <v>8518</v>
      </c>
      <c r="G3210" t="str">
        <f>VLOOKUP(Sales_Data!$F3210,tbl_Products[],2,FALSE)</f>
        <v>Product_35</v>
      </c>
      <c r="H3210" t="str">
        <f>VLOOKUP(tbl_Sales[[#This Row],[Product_ID]],tbl_Products[],3,0)</f>
        <v>Toys</v>
      </c>
      <c r="I3210">
        <v>6</v>
      </c>
      <c r="J3210" s="10">
        <f>VLOOKUP(tbl_Sales[[#This Row],[Product_ID]],tbl_Products[],4,0)</f>
        <v>40.75</v>
      </c>
      <c r="K3210" s="6">
        <v>63.03</v>
      </c>
      <c r="L3210" s="6">
        <f>tbl_Sales[[#This Row],[Price_per_Unit]]*tbl_Sales[[#This Row],[Quantity]]</f>
        <v>378.18</v>
      </c>
      <c r="M3210" s="6">
        <f>tbl_Sales[[#This Row],[Cost_per_Unit]]*tbl_Sales[[#This Row],[Quantity]]</f>
        <v>244.5</v>
      </c>
      <c r="N3210" s="6">
        <f>tbl_Sales[[#This Row],[Sales]]-tbl_Sales[[#This Row],[Total_Cost]]</f>
        <v>133.68</v>
      </c>
    </row>
    <row r="3211" spans="1:14">
      <c r="A3211" t="s">
        <v>3215</v>
      </c>
      <c r="B3211" s="4">
        <v>45193</v>
      </c>
      <c r="C3211" t="s">
        <v>8081</v>
      </c>
      <c r="D3211" t="str">
        <f>VLOOKUP(Sales_Data!$C3211,tbl_Customers[],2,FALSE)</f>
        <v>Customer_1208</v>
      </c>
      <c r="E3211" t="str">
        <f>VLOOKUP(tbl_Sales[[#This Row],[Customer_ID]],tbl_Customers[],5,0)</f>
        <v>East</v>
      </c>
      <c r="F3211" t="s">
        <v>8519</v>
      </c>
      <c r="G3211" t="str">
        <f>VLOOKUP(Sales_Data!$F3211,tbl_Products[],2,FALSE)</f>
        <v>Product_53</v>
      </c>
      <c r="H3211" t="str">
        <f>VLOOKUP(tbl_Sales[[#This Row],[Product_ID]],tbl_Products[],3,0)</f>
        <v>Electronics</v>
      </c>
      <c r="I3211">
        <v>6</v>
      </c>
      <c r="J3211" s="10">
        <f>VLOOKUP(tbl_Sales[[#This Row],[Product_ID]],tbl_Products[],4,0)</f>
        <v>21.34</v>
      </c>
      <c r="K3211" s="6">
        <v>82.16</v>
      </c>
      <c r="L3211" s="6">
        <f>tbl_Sales[[#This Row],[Price_per_Unit]]*tbl_Sales[[#This Row],[Quantity]]</f>
        <v>492.96</v>
      </c>
      <c r="M3211" s="6">
        <f>tbl_Sales[[#This Row],[Cost_per_Unit]]*tbl_Sales[[#This Row],[Quantity]]</f>
        <v>128.04</v>
      </c>
      <c r="N3211" s="6">
        <f>tbl_Sales[[#This Row],[Sales]]-tbl_Sales[[#This Row],[Total_Cost]]</f>
        <v>364.91999999999996</v>
      </c>
    </row>
    <row r="3212" spans="1:14">
      <c r="A3212" t="s">
        <v>3216</v>
      </c>
      <c r="B3212" s="4">
        <v>45013</v>
      </c>
      <c r="C3212" t="s">
        <v>8313</v>
      </c>
      <c r="D3212" t="str">
        <f>VLOOKUP(Sales_Data!$C3212,tbl_Customers[],2,FALSE)</f>
        <v>Customer_864</v>
      </c>
      <c r="E3212" t="str">
        <f>VLOOKUP(tbl_Sales[[#This Row],[Customer_ID]],tbl_Customers[],5,0)</f>
        <v>West</v>
      </c>
      <c r="F3212" t="s">
        <v>8514</v>
      </c>
      <c r="G3212" t="str">
        <f>VLOOKUP(Sales_Data!$F3212,tbl_Products[],2,FALSE)</f>
        <v>Product_2</v>
      </c>
      <c r="H3212" t="str">
        <f>VLOOKUP(tbl_Sales[[#This Row],[Product_ID]],tbl_Products[],3,0)</f>
        <v>Health</v>
      </c>
      <c r="I3212">
        <v>3</v>
      </c>
      <c r="J3212" s="10">
        <f>VLOOKUP(tbl_Sales[[#This Row],[Product_ID]],tbl_Products[],4,0)</f>
        <v>12.41</v>
      </c>
      <c r="K3212" s="6">
        <v>82.16</v>
      </c>
      <c r="L3212" s="6">
        <f>tbl_Sales[[#This Row],[Price_per_Unit]]*tbl_Sales[[#This Row],[Quantity]]</f>
        <v>246.48</v>
      </c>
      <c r="M3212" s="6">
        <f>tbl_Sales[[#This Row],[Cost_per_Unit]]*tbl_Sales[[#This Row],[Quantity]]</f>
        <v>37.230000000000004</v>
      </c>
      <c r="N3212" s="6">
        <f>tbl_Sales[[#This Row],[Sales]]-tbl_Sales[[#This Row],[Total_Cost]]</f>
        <v>209.25</v>
      </c>
    </row>
    <row r="3213" spans="1:14">
      <c r="A3213" t="s">
        <v>3217</v>
      </c>
      <c r="B3213" s="4">
        <v>45277</v>
      </c>
      <c r="C3213" t="s">
        <v>8039</v>
      </c>
      <c r="D3213" t="str">
        <f>VLOOKUP(Sales_Data!$C3213,tbl_Customers[],2,FALSE)</f>
        <v>Customer_100</v>
      </c>
      <c r="E3213" t="str">
        <f>VLOOKUP(tbl_Sales[[#This Row],[Customer_ID]],tbl_Customers[],5,0)</f>
        <v>East</v>
      </c>
      <c r="F3213" t="s">
        <v>8535</v>
      </c>
      <c r="G3213" t="str">
        <f>VLOOKUP(Sales_Data!$F3213,tbl_Products[],2,FALSE)</f>
        <v>Product_54</v>
      </c>
      <c r="H3213" t="str">
        <f>VLOOKUP(tbl_Sales[[#This Row],[Product_ID]],tbl_Products[],3,0)</f>
        <v>Apparel</v>
      </c>
      <c r="I3213">
        <v>2</v>
      </c>
      <c r="J3213" s="10">
        <f>VLOOKUP(tbl_Sales[[#This Row],[Product_ID]],tbl_Products[],4,0)</f>
        <v>1.35</v>
      </c>
      <c r="K3213" s="6">
        <v>70.02</v>
      </c>
      <c r="L3213" s="6">
        <f>tbl_Sales[[#This Row],[Price_per_Unit]]*tbl_Sales[[#This Row],[Quantity]]</f>
        <v>140.04</v>
      </c>
      <c r="M3213" s="6">
        <f>tbl_Sales[[#This Row],[Cost_per_Unit]]*tbl_Sales[[#This Row],[Quantity]]</f>
        <v>2.7</v>
      </c>
      <c r="N3213" s="6">
        <f>tbl_Sales[[#This Row],[Sales]]-tbl_Sales[[#This Row],[Total_Cost]]</f>
        <v>137.34</v>
      </c>
    </row>
    <row r="3214" spans="1:14">
      <c r="A3214" t="s">
        <v>3218</v>
      </c>
      <c r="B3214" s="4">
        <v>45121</v>
      </c>
      <c r="C3214" t="s">
        <v>7892</v>
      </c>
      <c r="D3214" t="str">
        <f>VLOOKUP(Sales_Data!$C3214,tbl_Customers[],2,FALSE)</f>
        <v>Customer_625</v>
      </c>
      <c r="E3214" t="str">
        <f>VLOOKUP(tbl_Sales[[#This Row],[Customer_ID]],tbl_Customers[],5,0)</f>
        <v>North</v>
      </c>
      <c r="F3214" t="s">
        <v>8519</v>
      </c>
      <c r="G3214" t="str">
        <f>VLOOKUP(Sales_Data!$F3214,tbl_Products[],2,FALSE)</f>
        <v>Product_53</v>
      </c>
      <c r="H3214" t="str">
        <f>VLOOKUP(tbl_Sales[[#This Row],[Product_ID]],tbl_Products[],3,0)</f>
        <v>Electronics</v>
      </c>
      <c r="I3214">
        <v>2</v>
      </c>
      <c r="J3214" s="10">
        <f>VLOOKUP(tbl_Sales[[#This Row],[Product_ID]],tbl_Products[],4,0)</f>
        <v>21.34</v>
      </c>
      <c r="K3214" s="6">
        <v>40.119999999999997</v>
      </c>
      <c r="L3214" s="6">
        <f>tbl_Sales[[#This Row],[Price_per_Unit]]*tbl_Sales[[#This Row],[Quantity]]</f>
        <v>80.239999999999995</v>
      </c>
      <c r="M3214" s="6">
        <f>tbl_Sales[[#This Row],[Cost_per_Unit]]*tbl_Sales[[#This Row],[Quantity]]</f>
        <v>42.68</v>
      </c>
      <c r="N3214" s="6">
        <f>tbl_Sales[[#This Row],[Sales]]-tbl_Sales[[#This Row],[Total_Cost]]</f>
        <v>37.559999999999995</v>
      </c>
    </row>
    <row r="3215" spans="1:14">
      <c r="A3215" t="s">
        <v>3219</v>
      </c>
      <c r="B3215" s="4">
        <v>45013</v>
      </c>
      <c r="C3215" t="s">
        <v>7354</v>
      </c>
      <c r="D3215" t="str">
        <f>VLOOKUP(Sales_Data!$C3215,tbl_Customers[],2,FALSE)</f>
        <v>Customer_581</v>
      </c>
      <c r="E3215" t="str">
        <f>VLOOKUP(tbl_Sales[[#This Row],[Customer_ID]],tbl_Customers[],5,0)</f>
        <v>West</v>
      </c>
      <c r="F3215" t="s">
        <v>8529</v>
      </c>
      <c r="G3215" t="str">
        <f>VLOOKUP(Sales_Data!$F3215,tbl_Products[],2,FALSE)</f>
        <v>Product_49</v>
      </c>
      <c r="H3215" t="str">
        <f>VLOOKUP(tbl_Sales[[#This Row],[Product_ID]],tbl_Products[],3,0)</f>
        <v>Toys</v>
      </c>
      <c r="I3215">
        <v>4</v>
      </c>
      <c r="J3215" s="10">
        <f>VLOOKUP(tbl_Sales[[#This Row],[Product_ID]],tbl_Products[],4,0)</f>
        <v>44.18</v>
      </c>
      <c r="K3215" s="6">
        <v>55.84</v>
      </c>
      <c r="L3215" s="6">
        <f>tbl_Sales[[#This Row],[Price_per_Unit]]*tbl_Sales[[#This Row],[Quantity]]</f>
        <v>223.36</v>
      </c>
      <c r="M3215" s="6">
        <f>tbl_Sales[[#This Row],[Cost_per_Unit]]*tbl_Sales[[#This Row],[Quantity]]</f>
        <v>176.72</v>
      </c>
      <c r="N3215" s="6">
        <f>tbl_Sales[[#This Row],[Sales]]-tbl_Sales[[#This Row],[Total_Cost]]</f>
        <v>46.640000000000015</v>
      </c>
    </row>
    <row r="3216" spans="1:14">
      <c r="A3216" t="s">
        <v>3220</v>
      </c>
      <c r="B3216" s="4">
        <v>44998</v>
      </c>
      <c r="C3216" t="s">
        <v>8002</v>
      </c>
      <c r="D3216" t="str">
        <f>VLOOKUP(Sales_Data!$C3216,tbl_Customers[],2,FALSE)</f>
        <v>Customer_442</v>
      </c>
      <c r="E3216" t="str">
        <f>VLOOKUP(tbl_Sales[[#This Row],[Customer_ID]],tbl_Customers[],5,0)</f>
        <v>South</v>
      </c>
      <c r="F3216" t="s">
        <v>8531</v>
      </c>
      <c r="G3216" t="str">
        <f>VLOOKUP(Sales_Data!$F3216,tbl_Products[],2,FALSE)</f>
        <v>Product_36</v>
      </c>
      <c r="H3216" t="str">
        <f>VLOOKUP(tbl_Sales[[#This Row],[Product_ID]],tbl_Products[],3,0)</f>
        <v>Home Goods</v>
      </c>
      <c r="I3216">
        <v>9</v>
      </c>
      <c r="J3216" s="10">
        <f>VLOOKUP(tbl_Sales[[#This Row],[Product_ID]],tbl_Products[],4,0)</f>
        <v>32.54</v>
      </c>
      <c r="K3216" s="6">
        <v>20.55</v>
      </c>
      <c r="L3216" s="6">
        <f>tbl_Sales[[#This Row],[Price_per_Unit]]*tbl_Sales[[#This Row],[Quantity]]</f>
        <v>184.95000000000002</v>
      </c>
      <c r="M3216" s="6">
        <f>tbl_Sales[[#This Row],[Cost_per_Unit]]*tbl_Sales[[#This Row],[Quantity]]</f>
        <v>292.86</v>
      </c>
      <c r="N3216" s="6">
        <f>tbl_Sales[[#This Row],[Sales]]-tbl_Sales[[#This Row],[Total_Cost]]</f>
        <v>-107.91</v>
      </c>
    </row>
    <row r="3217" spans="1:14">
      <c r="A3217" t="s">
        <v>3221</v>
      </c>
      <c r="B3217" s="4">
        <v>45064</v>
      </c>
      <c r="C3217" t="s">
        <v>8337</v>
      </c>
      <c r="D3217" t="str">
        <f>VLOOKUP(Sales_Data!$C3217,tbl_Customers[],2,FALSE)</f>
        <v>Customer_375</v>
      </c>
      <c r="E3217" t="str">
        <f>VLOOKUP(tbl_Sales[[#This Row],[Customer_ID]],tbl_Customers[],5,0)</f>
        <v>East</v>
      </c>
      <c r="F3217" t="s">
        <v>8528</v>
      </c>
      <c r="G3217" t="str">
        <f>VLOOKUP(Sales_Data!$F3217,tbl_Products[],2,FALSE)</f>
        <v>Product_25</v>
      </c>
      <c r="H3217" t="str">
        <f>VLOOKUP(tbl_Sales[[#This Row],[Product_ID]],tbl_Products[],3,0)</f>
        <v>Electronics</v>
      </c>
      <c r="I3217">
        <v>8</v>
      </c>
      <c r="J3217" s="10">
        <f>VLOOKUP(tbl_Sales[[#This Row],[Product_ID]],tbl_Products[],4,0)</f>
        <v>48.19</v>
      </c>
      <c r="K3217" s="6">
        <v>41.48</v>
      </c>
      <c r="L3217" s="6">
        <f>tbl_Sales[[#This Row],[Price_per_Unit]]*tbl_Sales[[#This Row],[Quantity]]</f>
        <v>331.84</v>
      </c>
      <c r="M3217" s="6">
        <f>tbl_Sales[[#This Row],[Cost_per_Unit]]*tbl_Sales[[#This Row],[Quantity]]</f>
        <v>385.52</v>
      </c>
      <c r="N3217" s="6">
        <f>tbl_Sales[[#This Row],[Sales]]-tbl_Sales[[#This Row],[Total_Cost]]</f>
        <v>-53.680000000000007</v>
      </c>
    </row>
    <row r="3218" spans="1:14">
      <c r="A3218" t="s">
        <v>3222</v>
      </c>
      <c r="B3218" s="4">
        <v>45081</v>
      </c>
      <c r="C3218" t="s">
        <v>7748</v>
      </c>
      <c r="D3218" t="str">
        <f>VLOOKUP(Sales_Data!$C3218,tbl_Customers[],2,FALSE)</f>
        <v>Customer_1002</v>
      </c>
      <c r="E3218" t="str">
        <f>VLOOKUP(tbl_Sales[[#This Row],[Customer_ID]],tbl_Customers[],5,0)</f>
        <v>West</v>
      </c>
      <c r="F3218" t="s">
        <v>8508</v>
      </c>
      <c r="G3218" t="str">
        <f>VLOOKUP(Sales_Data!$F3218,tbl_Products[],2,FALSE)</f>
        <v>Product_63</v>
      </c>
      <c r="H3218" t="str">
        <f>VLOOKUP(tbl_Sales[[#This Row],[Product_ID]],tbl_Products[],3,0)</f>
        <v>Electronics</v>
      </c>
      <c r="I3218">
        <v>2</v>
      </c>
      <c r="J3218" s="10">
        <f>VLOOKUP(tbl_Sales[[#This Row],[Product_ID]],tbl_Products[],4,0)</f>
        <v>40</v>
      </c>
      <c r="K3218" s="6">
        <v>73.67</v>
      </c>
      <c r="L3218" s="6">
        <f>tbl_Sales[[#This Row],[Price_per_Unit]]*tbl_Sales[[#This Row],[Quantity]]</f>
        <v>147.34</v>
      </c>
      <c r="M3218" s="6">
        <f>tbl_Sales[[#This Row],[Cost_per_Unit]]*tbl_Sales[[#This Row],[Quantity]]</f>
        <v>80</v>
      </c>
      <c r="N3218" s="6">
        <f>tbl_Sales[[#This Row],[Sales]]-tbl_Sales[[#This Row],[Total_Cost]]</f>
        <v>67.34</v>
      </c>
    </row>
    <row r="3219" spans="1:14">
      <c r="A3219" t="s">
        <v>3223</v>
      </c>
      <c r="B3219" s="4">
        <v>45064</v>
      </c>
      <c r="C3219" t="s">
        <v>8338</v>
      </c>
      <c r="D3219" t="str">
        <f>VLOOKUP(Sales_Data!$C3219,tbl_Customers[],2,FALSE)</f>
        <v>Customer_5</v>
      </c>
      <c r="E3219" t="str">
        <f>VLOOKUP(tbl_Sales[[#This Row],[Customer_ID]],tbl_Customers[],5,0)</f>
        <v>West</v>
      </c>
      <c r="F3219" t="s">
        <v>8511</v>
      </c>
      <c r="G3219" t="str">
        <f>VLOOKUP(Sales_Data!$F3219,tbl_Products[],2,FALSE)</f>
        <v>Product_33</v>
      </c>
      <c r="H3219" t="str">
        <f>VLOOKUP(tbl_Sales[[#This Row],[Product_ID]],tbl_Products[],3,0)</f>
        <v>Electronics</v>
      </c>
      <c r="I3219">
        <v>8</v>
      </c>
      <c r="J3219" s="10">
        <f>VLOOKUP(tbl_Sales[[#This Row],[Product_ID]],tbl_Products[],4,0)</f>
        <v>45.26</v>
      </c>
      <c r="K3219" s="6">
        <v>46.27</v>
      </c>
      <c r="L3219" s="6">
        <f>tbl_Sales[[#This Row],[Price_per_Unit]]*tbl_Sales[[#This Row],[Quantity]]</f>
        <v>370.16</v>
      </c>
      <c r="M3219" s="6">
        <f>tbl_Sales[[#This Row],[Cost_per_Unit]]*tbl_Sales[[#This Row],[Quantity]]</f>
        <v>362.08</v>
      </c>
      <c r="N3219" s="6">
        <f>tbl_Sales[[#This Row],[Sales]]-tbl_Sales[[#This Row],[Total_Cost]]</f>
        <v>8.0800000000000409</v>
      </c>
    </row>
    <row r="3220" spans="1:14">
      <c r="A3220" t="s">
        <v>3224</v>
      </c>
      <c r="B3220" s="4">
        <v>45179</v>
      </c>
      <c r="C3220" t="s">
        <v>8111</v>
      </c>
      <c r="D3220" t="str">
        <f>VLOOKUP(Sales_Data!$C3220,tbl_Customers[],2,FALSE)</f>
        <v>Customer_251</v>
      </c>
      <c r="E3220" t="str">
        <f>VLOOKUP(tbl_Sales[[#This Row],[Customer_ID]],tbl_Customers[],5,0)</f>
        <v>West</v>
      </c>
      <c r="F3220" t="s">
        <v>8514</v>
      </c>
      <c r="G3220" t="str">
        <f>VLOOKUP(Sales_Data!$F3220,tbl_Products[],2,FALSE)</f>
        <v>Product_2</v>
      </c>
      <c r="H3220" t="str">
        <f>VLOOKUP(tbl_Sales[[#This Row],[Product_ID]],tbl_Products[],3,0)</f>
        <v>Health</v>
      </c>
      <c r="I3220">
        <v>6</v>
      </c>
      <c r="J3220" s="10">
        <f>VLOOKUP(tbl_Sales[[#This Row],[Product_ID]],tbl_Products[],4,0)</f>
        <v>12.41</v>
      </c>
      <c r="K3220" s="6">
        <v>39.450000000000003</v>
      </c>
      <c r="L3220" s="6">
        <f>tbl_Sales[[#This Row],[Price_per_Unit]]*tbl_Sales[[#This Row],[Quantity]]</f>
        <v>236.70000000000002</v>
      </c>
      <c r="M3220" s="6">
        <f>tbl_Sales[[#This Row],[Cost_per_Unit]]*tbl_Sales[[#This Row],[Quantity]]</f>
        <v>74.460000000000008</v>
      </c>
      <c r="N3220" s="6">
        <f>tbl_Sales[[#This Row],[Sales]]-tbl_Sales[[#This Row],[Total_Cost]]</f>
        <v>162.24</v>
      </c>
    </row>
    <row r="3221" spans="1:14">
      <c r="A3221" t="s">
        <v>3225</v>
      </c>
      <c r="B3221" s="4">
        <v>45001</v>
      </c>
      <c r="C3221" t="s">
        <v>7658</v>
      </c>
      <c r="D3221" t="str">
        <f>VLOOKUP(Sales_Data!$C3221,tbl_Customers[],2,FALSE)</f>
        <v>Customer_1122</v>
      </c>
      <c r="E3221" t="str">
        <f>VLOOKUP(tbl_Sales[[#This Row],[Customer_ID]],tbl_Customers[],5,0)</f>
        <v>East</v>
      </c>
      <c r="F3221" t="s">
        <v>8534</v>
      </c>
      <c r="G3221" t="str">
        <f>VLOOKUP(Sales_Data!$F3221,tbl_Products[],2,FALSE)</f>
        <v>Product_51</v>
      </c>
      <c r="H3221" t="str">
        <f>VLOOKUP(tbl_Sales[[#This Row],[Product_ID]],tbl_Products[],3,0)</f>
        <v>Electronics</v>
      </c>
      <c r="I3221">
        <v>3</v>
      </c>
      <c r="J3221" s="10">
        <f>VLOOKUP(tbl_Sales[[#This Row],[Product_ID]],tbl_Products[],4,0)</f>
        <v>45.1</v>
      </c>
      <c r="K3221" s="6">
        <v>50.1</v>
      </c>
      <c r="L3221" s="6">
        <f>tbl_Sales[[#This Row],[Price_per_Unit]]*tbl_Sales[[#This Row],[Quantity]]</f>
        <v>150.30000000000001</v>
      </c>
      <c r="M3221" s="6">
        <f>tbl_Sales[[#This Row],[Cost_per_Unit]]*tbl_Sales[[#This Row],[Quantity]]</f>
        <v>135.30000000000001</v>
      </c>
      <c r="N3221" s="6">
        <f>tbl_Sales[[#This Row],[Sales]]-tbl_Sales[[#This Row],[Total_Cost]]</f>
        <v>15</v>
      </c>
    </row>
    <row r="3222" spans="1:14">
      <c r="A3222" t="s">
        <v>3226</v>
      </c>
      <c r="B3222" s="4">
        <v>44959</v>
      </c>
      <c r="C3222" t="s">
        <v>7121</v>
      </c>
      <c r="D3222" t="str">
        <f>VLOOKUP(Sales_Data!$C3222,tbl_Customers[],2,FALSE)</f>
        <v>Customer_715</v>
      </c>
      <c r="E3222" t="str">
        <f>VLOOKUP(tbl_Sales[[#This Row],[Customer_ID]],tbl_Customers[],5,0)</f>
        <v>West</v>
      </c>
      <c r="F3222" t="s">
        <v>8495</v>
      </c>
      <c r="G3222" t="str">
        <f>VLOOKUP(Sales_Data!$F3222,tbl_Products[],2,FALSE)</f>
        <v>Product_6</v>
      </c>
      <c r="H3222" t="str">
        <f>VLOOKUP(tbl_Sales[[#This Row],[Product_ID]],tbl_Products[],3,0)</f>
        <v>Apparel</v>
      </c>
      <c r="I3222">
        <v>4</v>
      </c>
      <c r="J3222" s="10">
        <f>VLOOKUP(tbl_Sales[[#This Row],[Product_ID]],tbl_Products[],4,0)</f>
        <v>33.65</v>
      </c>
      <c r="K3222" s="6">
        <v>71.819999999999993</v>
      </c>
      <c r="L3222" s="6">
        <f>tbl_Sales[[#This Row],[Price_per_Unit]]*tbl_Sales[[#This Row],[Quantity]]</f>
        <v>287.27999999999997</v>
      </c>
      <c r="M3222" s="6">
        <f>tbl_Sales[[#This Row],[Cost_per_Unit]]*tbl_Sales[[#This Row],[Quantity]]</f>
        <v>134.6</v>
      </c>
      <c r="N3222" s="6">
        <f>tbl_Sales[[#This Row],[Sales]]-tbl_Sales[[#This Row],[Total_Cost]]</f>
        <v>152.67999999999998</v>
      </c>
    </row>
    <row r="3223" spans="1:14">
      <c r="A3223" t="s">
        <v>3227</v>
      </c>
      <c r="B3223" s="4">
        <v>45012</v>
      </c>
      <c r="C3223" t="s">
        <v>7153</v>
      </c>
      <c r="D3223" t="str">
        <f>VLOOKUP(Sales_Data!$C3223,tbl_Customers[],2,FALSE)</f>
        <v>Customer_139</v>
      </c>
      <c r="E3223" t="str">
        <f>VLOOKUP(tbl_Sales[[#This Row],[Customer_ID]],tbl_Customers[],5,0)</f>
        <v>East</v>
      </c>
      <c r="F3223" t="s">
        <v>8507</v>
      </c>
      <c r="G3223" t="str">
        <f>VLOOKUP(Sales_Data!$F3223,tbl_Products[],2,FALSE)</f>
        <v>Product_58</v>
      </c>
      <c r="H3223" t="str">
        <f>VLOOKUP(tbl_Sales[[#This Row],[Product_ID]],tbl_Products[],3,0)</f>
        <v>Home Goods</v>
      </c>
      <c r="I3223">
        <v>6</v>
      </c>
      <c r="J3223" s="10">
        <f>VLOOKUP(tbl_Sales[[#This Row],[Product_ID]],tbl_Products[],4,0)</f>
        <v>23.97</v>
      </c>
      <c r="K3223" s="6">
        <v>87.66</v>
      </c>
      <c r="L3223" s="6">
        <f>tbl_Sales[[#This Row],[Price_per_Unit]]*tbl_Sales[[#This Row],[Quantity]]</f>
        <v>525.96</v>
      </c>
      <c r="M3223" s="6">
        <f>tbl_Sales[[#This Row],[Cost_per_Unit]]*tbl_Sales[[#This Row],[Quantity]]</f>
        <v>143.82</v>
      </c>
      <c r="N3223" s="6">
        <f>tbl_Sales[[#This Row],[Sales]]-tbl_Sales[[#This Row],[Total_Cost]]</f>
        <v>382.14000000000004</v>
      </c>
    </row>
    <row r="3224" spans="1:14">
      <c r="A3224" t="s">
        <v>3228</v>
      </c>
      <c r="B3224" s="4">
        <v>45149</v>
      </c>
      <c r="C3224" t="s">
        <v>8339</v>
      </c>
      <c r="D3224" t="str">
        <f>VLOOKUP(Sales_Data!$C3224,tbl_Customers[],2,FALSE)</f>
        <v>Customer_92</v>
      </c>
      <c r="E3224" t="str">
        <f>VLOOKUP(tbl_Sales[[#This Row],[Customer_ID]],tbl_Customers[],5,0)</f>
        <v>North</v>
      </c>
      <c r="F3224" t="s">
        <v>8563</v>
      </c>
      <c r="G3224" t="str">
        <f>VLOOKUP(Sales_Data!$F3224,tbl_Products[],2,FALSE)</f>
        <v>Product_17</v>
      </c>
      <c r="H3224" t="str">
        <f>VLOOKUP(tbl_Sales[[#This Row],[Product_ID]],tbl_Products[],3,0)</f>
        <v>Toys</v>
      </c>
      <c r="I3224">
        <v>8</v>
      </c>
      <c r="J3224" s="10">
        <f>VLOOKUP(tbl_Sales[[#This Row],[Product_ID]],tbl_Products[],4,0)</f>
        <v>36.229999999999997</v>
      </c>
      <c r="K3224" s="6">
        <v>89.01</v>
      </c>
      <c r="L3224" s="6">
        <f>tbl_Sales[[#This Row],[Price_per_Unit]]*tbl_Sales[[#This Row],[Quantity]]</f>
        <v>712.08</v>
      </c>
      <c r="M3224" s="6">
        <f>tbl_Sales[[#This Row],[Cost_per_Unit]]*tbl_Sales[[#This Row],[Quantity]]</f>
        <v>289.83999999999997</v>
      </c>
      <c r="N3224" s="6">
        <f>tbl_Sales[[#This Row],[Sales]]-tbl_Sales[[#This Row],[Total_Cost]]</f>
        <v>422.24000000000007</v>
      </c>
    </row>
    <row r="3225" spans="1:14">
      <c r="A3225" t="s">
        <v>3229</v>
      </c>
      <c r="B3225" s="4">
        <v>45068</v>
      </c>
      <c r="C3225" t="s">
        <v>7876</v>
      </c>
      <c r="D3225" t="str">
        <f>VLOOKUP(Sales_Data!$C3225,tbl_Customers[],2,FALSE)</f>
        <v>Customer_856</v>
      </c>
      <c r="E3225" t="str">
        <f>VLOOKUP(tbl_Sales[[#This Row],[Customer_ID]],tbl_Customers[],5,0)</f>
        <v>South</v>
      </c>
      <c r="F3225" t="s">
        <v>8520</v>
      </c>
      <c r="G3225" t="str">
        <f>VLOOKUP(Sales_Data!$F3225,tbl_Products[],2,FALSE)</f>
        <v>Product_29</v>
      </c>
      <c r="H3225" t="str">
        <f>VLOOKUP(tbl_Sales[[#This Row],[Product_ID]],tbl_Products[],3,0)</f>
        <v>Home Goods</v>
      </c>
      <c r="I3225">
        <v>6</v>
      </c>
      <c r="J3225" s="10">
        <f>VLOOKUP(tbl_Sales[[#This Row],[Product_ID]],tbl_Products[],4,0)</f>
        <v>9.64</v>
      </c>
      <c r="K3225" s="6">
        <v>49.89</v>
      </c>
      <c r="L3225" s="6">
        <f>tbl_Sales[[#This Row],[Price_per_Unit]]*tbl_Sales[[#This Row],[Quantity]]</f>
        <v>299.34000000000003</v>
      </c>
      <c r="M3225" s="6">
        <f>tbl_Sales[[#This Row],[Cost_per_Unit]]*tbl_Sales[[#This Row],[Quantity]]</f>
        <v>57.84</v>
      </c>
      <c r="N3225" s="6">
        <f>tbl_Sales[[#This Row],[Sales]]-tbl_Sales[[#This Row],[Total_Cost]]</f>
        <v>241.50000000000003</v>
      </c>
    </row>
    <row r="3226" spans="1:14">
      <c r="A3226" t="s">
        <v>3230</v>
      </c>
      <c r="B3226" s="4">
        <v>45142</v>
      </c>
      <c r="C3226" t="s">
        <v>8283</v>
      </c>
      <c r="D3226" t="str">
        <f>VLOOKUP(Sales_Data!$C3226,tbl_Customers[],2,FALSE)</f>
        <v>Customer_986</v>
      </c>
      <c r="E3226" t="str">
        <f>VLOOKUP(tbl_Sales[[#This Row],[Customer_ID]],tbl_Customers[],5,0)</f>
        <v>North</v>
      </c>
      <c r="F3226" t="s">
        <v>8566</v>
      </c>
      <c r="G3226" t="str">
        <f>VLOOKUP(Sales_Data!$F3226,tbl_Products[],2,FALSE)</f>
        <v>Product_10</v>
      </c>
      <c r="H3226" t="str">
        <f>VLOOKUP(tbl_Sales[[#This Row],[Product_ID]],tbl_Products[],3,0)</f>
        <v>Apparel</v>
      </c>
      <c r="I3226">
        <v>2</v>
      </c>
      <c r="J3226" s="10">
        <f>VLOOKUP(tbl_Sales[[#This Row],[Product_ID]],tbl_Products[],4,0)</f>
        <v>14.95</v>
      </c>
      <c r="K3226" s="6">
        <v>13.72</v>
      </c>
      <c r="L3226" s="6">
        <f>tbl_Sales[[#This Row],[Price_per_Unit]]*tbl_Sales[[#This Row],[Quantity]]</f>
        <v>27.44</v>
      </c>
      <c r="M3226" s="6">
        <f>tbl_Sales[[#This Row],[Cost_per_Unit]]*tbl_Sales[[#This Row],[Quantity]]</f>
        <v>29.9</v>
      </c>
      <c r="N3226" s="6">
        <f>tbl_Sales[[#This Row],[Sales]]-tbl_Sales[[#This Row],[Total_Cost]]</f>
        <v>-2.4599999999999973</v>
      </c>
    </row>
    <row r="3227" spans="1:14">
      <c r="A3227" t="s">
        <v>3231</v>
      </c>
      <c r="B3227" s="4">
        <v>45080</v>
      </c>
      <c r="C3227" t="s">
        <v>7586</v>
      </c>
      <c r="D3227" t="str">
        <f>VLOOKUP(Sales_Data!$C3227,tbl_Customers[],2,FALSE)</f>
        <v>Customer_1174</v>
      </c>
      <c r="E3227" t="str">
        <f>VLOOKUP(tbl_Sales[[#This Row],[Customer_ID]],tbl_Customers[],5,0)</f>
        <v>West</v>
      </c>
      <c r="F3227" t="s">
        <v>8494</v>
      </c>
      <c r="G3227" t="str">
        <f>VLOOKUP(Sales_Data!$F3227,tbl_Products[],2,FALSE)</f>
        <v>Product_15</v>
      </c>
      <c r="H3227" t="str">
        <f>VLOOKUP(tbl_Sales[[#This Row],[Product_ID]],tbl_Products[],3,0)</f>
        <v>Apparel</v>
      </c>
      <c r="I3227">
        <v>3</v>
      </c>
      <c r="J3227" s="10">
        <f>VLOOKUP(tbl_Sales[[#This Row],[Product_ID]],tbl_Products[],4,0)</f>
        <v>22.93</v>
      </c>
      <c r="K3227" s="6">
        <v>76.81</v>
      </c>
      <c r="L3227" s="6">
        <f>tbl_Sales[[#This Row],[Price_per_Unit]]*tbl_Sales[[#This Row],[Quantity]]</f>
        <v>230.43</v>
      </c>
      <c r="M3227" s="6">
        <f>tbl_Sales[[#This Row],[Cost_per_Unit]]*tbl_Sales[[#This Row],[Quantity]]</f>
        <v>68.789999999999992</v>
      </c>
      <c r="N3227" s="6">
        <f>tbl_Sales[[#This Row],[Sales]]-tbl_Sales[[#This Row],[Total_Cost]]</f>
        <v>161.64000000000001</v>
      </c>
    </row>
    <row r="3228" spans="1:14">
      <c r="A3228" t="s">
        <v>3232</v>
      </c>
      <c r="B3228" s="4">
        <v>45174</v>
      </c>
      <c r="C3228" t="s">
        <v>8340</v>
      </c>
      <c r="D3228" t="str">
        <f>VLOOKUP(Sales_Data!$C3228,tbl_Customers[],2,FALSE)</f>
        <v>Customer_635</v>
      </c>
      <c r="E3228" t="str">
        <f>VLOOKUP(tbl_Sales[[#This Row],[Customer_ID]],tbl_Customers[],5,0)</f>
        <v>South</v>
      </c>
      <c r="F3228" t="s">
        <v>8494</v>
      </c>
      <c r="G3228" t="str">
        <f>VLOOKUP(Sales_Data!$F3228,tbl_Products[],2,FALSE)</f>
        <v>Product_15</v>
      </c>
      <c r="H3228" t="str">
        <f>VLOOKUP(tbl_Sales[[#This Row],[Product_ID]],tbl_Products[],3,0)</f>
        <v>Apparel</v>
      </c>
      <c r="I3228">
        <v>8</v>
      </c>
      <c r="J3228" s="10">
        <f>VLOOKUP(tbl_Sales[[#This Row],[Product_ID]],tbl_Products[],4,0)</f>
        <v>22.93</v>
      </c>
      <c r="K3228" s="6">
        <v>95.57</v>
      </c>
      <c r="L3228" s="6">
        <f>tbl_Sales[[#This Row],[Price_per_Unit]]*tbl_Sales[[#This Row],[Quantity]]</f>
        <v>764.56</v>
      </c>
      <c r="M3228" s="6">
        <f>tbl_Sales[[#This Row],[Cost_per_Unit]]*tbl_Sales[[#This Row],[Quantity]]</f>
        <v>183.44</v>
      </c>
      <c r="N3228" s="6">
        <f>tbl_Sales[[#This Row],[Sales]]-tbl_Sales[[#This Row],[Total_Cost]]</f>
        <v>581.11999999999989</v>
      </c>
    </row>
    <row r="3229" spans="1:14">
      <c r="A3229" t="s">
        <v>3233</v>
      </c>
      <c r="B3229" s="4">
        <v>44966</v>
      </c>
      <c r="C3229" t="s">
        <v>7070</v>
      </c>
      <c r="D3229" t="str">
        <f>VLOOKUP(Sales_Data!$C3229,tbl_Customers[],2,FALSE)</f>
        <v>Customer_1159</v>
      </c>
      <c r="E3229" t="str">
        <f>VLOOKUP(tbl_Sales[[#This Row],[Customer_ID]],tbl_Customers[],5,0)</f>
        <v>South</v>
      </c>
      <c r="F3229" t="s">
        <v>8544</v>
      </c>
      <c r="G3229" t="str">
        <f>VLOOKUP(Sales_Data!$F3229,tbl_Products[],2,FALSE)</f>
        <v>Product_21</v>
      </c>
      <c r="H3229" t="str">
        <f>VLOOKUP(tbl_Sales[[#This Row],[Product_ID]],tbl_Products[],3,0)</f>
        <v>Toys</v>
      </c>
      <c r="I3229">
        <v>1</v>
      </c>
      <c r="J3229" s="10">
        <f>VLOOKUP(tbl_Sales[[#This Row],[Product_ID]],tbl_Products[],4,0)</f>
        <v>3.13</v>
      </c>
      <c r="K3229" s="6">
        <v>50.91</v>
      </c>
      <c r="L3229" s="6">
        <f>tbl_Sales[[#This Row],[Price_per_Unit]]*tbl_Sales[[#This Row],[Quantity]]</f>
        <v>50.91</v>
      </c>
      <c r="M3229" s="6">
        <f>tbl_Sales[[#This Row],[Cost_per_Unit]]*tbl_Sales[[#This Row],[Quantity]]</f>
        <v>3.13</v>
      </c>
      <c r="N3229" s="6">
        <f>tbl_Sales[[#This Row],[Sales]]-tbl_Sales[[#This Row],[Total_Cost]]</f>
        <v>47.779999999999994</v>
      </c>
    </row>
    <row r="3230" spans="1:14">
      <c r="A3230" t="s">
        <v>3234</v>
      </c>
      <c r="B3230" s="4">
        <v>45111</v>
      </c>
      <c r="C3230" t="s">
        <v>7880</v>
      </c>
      <c r="D3230" t="str">
        <f>VLOOKUP(Sales_Data!$C3230,tbl_Customers[],2,FALSE)</f>
        <v>Customer_927</v>
      </c>
      <c r="E3230" t="str">
        <f>VLOOKUP(tbl_Sales[[#This Row],[Customer_ID]],tbl_Customers[],5,0)</f>
        <v>West</v>
      </c>
      <c r="F3230" t="s">
        <v>8508</v>
      </c>
      <c r="G3230" t="str">
        <f>VLOOKUP(Sales_Data!$F3230,tbl_Products[],2,FALSE)</f>
        <v>Product_63</v>
      </c>
      <c r="H3230" t="str">
        <f>VLOOKUP(tbl_Sales[[#This Row],[Product_ID]],tbl_Products[],3,0)</f>
        <v>Electronics</v>
      </c>
      <c r="I3230">
        <v>5</v>
      </c>
      <c r="J3230" s="10">
        <f>VLOOKUP(tbl_Sales[[#This Row],[Product_ID]],tbl_Products[],4,0)</f>
        <v>40</v>
      </c>
      <c r="K3230" s="6">
        <v>87.26</v>
      </c>
      <c r="L3230" s="6">
        <f>tbl_Sales[[#This Row],[Price_per_Unit]]*tbl_Sales[[#This Row],[Quantity]]</f>
        <v>436.3</v>
      </c>
      <c r="M3230" s="6">
        <f>tbl_Sales[[#This Row],[Cost_per_Unit]]*tbl_Sales[[#This Row],[Quantity]]</f>
        <v>200</v>
      </c>
      <c r="N3230" s="6">
        <f>tbl_Sales[[#This Row],[Sales]]-tbl_Sales[[#This Row],[Total_Cost]]</f>
        <v>236.3</v>
      </c>
    </row>
    <row r="3231" spans="1:14">
      <c r="A3231" t="s">
        <v>3235</v>
      </c>
      <c r="B3231" s="4">
        <v>45055</v>
      </c>
      <c r="C3231" t="s">
        <v>7655</v>
      </c>
      <c r="D3231" t="str">
        <f>VLOOKUP(Sales_Data!$C3231,tbl_Customers[],2,FALSE)</f>
        <v>Customer_692</v>
      </c>
      <c r="E3231" t="str">
        <f>VLOOKUP(tbl_Sales[[#This Row],[Customer_ID]],tbl_Customers[],5,0)</f>
        <v>East</v>
      </c>
      <c r="F3231" t="s">
        <v>8545</v>
      </c>
      <c r="G3231" t="str">
        <f>VLOOKUP(Sales_Data!$F3231,tbl_Products[],2,FALSE)</f>
        <v>Product_9</v>
      </c>
      <c r="H3231" t="str">
        <f>VLOOKUP(tbl_Sales[[#This Row],[Product_ID]],tbl_Products[],3,0)</f>
        <v>Apparel</v>
      </c>
      <c r="I3231">
        <v>5</v>
      </c>
      <c r="J3231" s="10">
        <f>VLOOKUP(tbl_Sales[[#This Row],[Product_ID]],tbl_Products[],4,0)</f>
        <v>14.27</v>
      </c>
      <c r="K3231" s="6">
        <v>33.869999999999997</v>
      </c>
      <c r="L3231" s="6">
        <f>tbl_Sales[[#This Row],[Price_per_Unit]]*tbl_Sales[[#This Row],[Quantity]]</f>
        <v>169.35</v>
      </c>
      <c r="M3231" s="6">
        <f>tbl_Sales[[#This Row],[Cost_per_Unit]]*tbl_Sales[[#This Row],[Quantity]]</f>
        <v>71.349999999999994</v>
      </c>
      <c r="N3231" s="6">
        <f>tbl_Sales[[#This Row],[Sales]]-tbl_Sales[[#This Row],[Total_Cost]]</f>
        <v>98</v>
      </c>
    </row>
    <row r="3232" spans="1:14">
      <c r="A3232" t="s">
        <v>3236</v>
      </c>
      <c r="B3232" s="4">
        <v>45053</v>
      </c>
      <c r="C3232" t="s">
        <v>8219</v>
      </c>
      <c r="D3232" t="str">
        <f>VLOOKUP(Sales_Data!$C3232,tbl_Customers[],2,FALSE)</f>
        <v>Customer_773</v>
      </c>
      <c r="E3232" t="str">
        <f>VLOOKUP(tbl_Sales[[#This Row],[Customer_ID]],tbl_Customers[],5,0)</f>
        <v>East</v>
      </c>
      <c r="F3232" t="s">
        <v>8558</v>
      </c>
      <c r="G3232" t="str">
        <f>VLOOKUP(Sales_Data!$F3232,tbl_Products[],2,FALSE)</f>
        <v>Product_24</v>
      </c>
      <c r="H3232" t="str">
        <f>VLOOKUP(tbl_Sales[[#This Row],[Product_ID]],tbl_Products[],3,0)</f>
        <v>Apparel</v>
      </c>
      <c r="I3232">
        <v>3</v>
      </c>
      <c r="J3232" s="10">
        <f>VLOOKUP(tbl_Sales[[#This Row],[Product_ID]],tbl_Products[],4,0)</f>
        <v>47.62</v>
      </c>
      <c r="K3232" s="6">
        <v>6.32</v>
      </c>
      <c r="L3232" s="6">
        <f>tbl_Sales[[#This Row],[Price_per_Unit]]*tbl_Sales[[#This Row],[Quantity]]</f>
        <v>18.96</v>
      </c>
      <c r="M3232" s="6">
        <f>tbl_Sales[[#This Row],[Cost_per_Unit]]*tbl_Sales[[#This Row],[Quantity]]</f>
        <v>142.85999999999999</v>
      </c>
      <c r="N3232" s="6">
        <f>tbl_Sales[[#This Row],[Sales]]-tbl_Sales[[#This Row],[Total_Cost]]</f>
        <v>-123.89999999999998</v>
      </c>
    </row>
    <row r="3233" spans="1:14">
      <c r="A3233" t="s">
        <v>3237</v>
      </c>
      <c r="B3233" s="4">
        <v>45247</v>
      </c>
      <c r="C3233" t="s">
        <v>7406</v>
      </c>
      <c r="D3233" t="str">
        <f>VLOOKUP(Sales_Data!$C3233,tbl_Customers[],2,FALSE)</f>
        <v>Customer_974</v>
      </c>
      <c r="E3233" t="str">
        <f>VLOOKUP(tbl_Sales[[#This Row],[Customer_ID]],tbl_Customers[],5,0)</f>
        <v>East</v>
      </c>
      <c r="F3233" t="s">
        <v>8567</v>
      </c>
      <c r="G3233" t="str">
        <f>VLOOKUP(Sales_Data!$F3233,tbl_Products[],2,FALSE)</f>
        <v>Product_69</v>
      </c>
      <c r="H3233" t="str">
        <f>VLOOKUP(tbl_Sales[[#This Row],[Product_ID]],tbl_Products[],3,0)</f>
        <v>Home Goods</v>
      </c>
      <c r="I3233">
        <v>6</v>
      </c>
      <c r="J3233" s="10">
        <f>VLOOKUP(tbl_Sales[[#This Row],[Product_ID]],tbl_Products[],4,0)</f>
        <v>8.86</v>
      </c>
      <c r="K3233" s="6">
        <v>46.32</v>
      </c>
      <c r="L3233" s="6">
        <f>tbl_Sales[[#This Row],[Price_per_Unit]]*tbl_Sales[[#This Row],[Quantity]]</f>
        <v>277.92</v>
      </c>
      <c r="M3233" s="6">
        <f>tbl_Sales[[#This Row],[Cost_per_Unit]]*tbl_Sales[[#This Row],[Quantity]]</f>
        <v>53.16</v>
      </c>
      <c r="N3233" s="6">
        <f>tbl_Sales[[#This Row],[Sales]]-tbl_Sales[[#This Row],[Total_Cost]]</f>
        <v>224.76000000000002</v>
      </c>
    </row>
    <row r="3234" spans="1:14">
      <c r="A3234" t="s">
        <v>3238</v>
      </c>
      <c r="B3234" s="4">
        <v>45180</v>
      </c>
      <c r="C3234" t="s">
        <v>7746</v>
      </c>
      <c r="D3234" t="str">
        <f>VLOOKUP(Sales_Data!$C3234,tbl_Customers[],2,FALSE)</f>
        <v>Customer_1475</v>
      </c>
      <c r="E3234" t="str">
        <f>VLOOKUP(tbl_Sales[[#This Row],[Customer_ID]],tbl_Customers[],5,0)</f>
        <v>North</v>
      </c>
      <c r="F3234" t="s">
        <v>8556</v>
      </c>
      <c r="G3234" t="str">
        <f>VLOOKUP(Sales_Data!$F3234,tbl_Products[],2,FALSE)</f>
        <v>Product_42</v>
      </c>
      <c r="H3234" t="str">
        <f>VLOOKUP(tbl_Sales[[#This Row],[Product_ID]],tbl_Products[],3,0)</f>
        <v>Electronics</v>
      </c>
      <c r="I3234">
        <v>9</v>
      </c>
      <c r="J3234" s="10">
        <f>VLOOKUP(tbl_Sales[[#This Row],[Product_ID]],tbl_Products[],4,0)</f>
        <v>28.03</v>
      </c>
      <c r="K3234" s="6">
        <v>87.04</v>
      </c>
      <c r="L3234" s="6">
        <f>tbl_Sales[[#This Row],[Price_per_Unit]]*tbl_Sales[[#This Row],[Quantity]]</f>
        <v>783.36</v>
      </c>
      <c r="M3234" s="6">
        <f>tbl_Sales[[#This Row],[Cost_per_Unit]]*tbl_Sales[[#This Row],[Quantity]]</f>
        <v>252.27</v>
      </c>
      <c r="N3234" s="6">
        <f>tbl_Sales[[#This Row],[Sales]]-tbl_Sales[[#This Row],[Total_Cost]]</f>
        <v>531.09</v>
      </c>
    </row>
    <row r="3235" spans="1:14">
      <c r="A3235" t="s">
        <v>3239</v>
      </c>
      <c r="B3235" s="4">
        <v>45231</v>
      </c>
      <c r="C3235" t="s">
        <v>7272</v>
      </c>
      <c r="D3235" t="str">
        <f>VLOOKUP(Sales_Data!$C3235,tbl_Customers[],2,FALSE)</f>
        <v>Customer_1241</v>
      </c>
      <c r="E3235" t="str">
        <f>VLOOKUP(tbl_Sales[[#This Row],[Customer_ID]],tbl_Customers[],5,0)</f>
        <v>North</v>
      </c>
      <c r="F3235" t="s">
        <v>8502</v>
      </c>
      <c r="G3235" t="str">
        <f>VLOOKUP(Sales_Data!$F3235,tbl_Products[],2,FALSE)</f>
        <v>Product_22</v>
      </c>
      <c r="H3235" t="str">
        <f>VLOOKUP(tbl_Sales[[#This Row],[Product_ID]],tbl_Products[],3,0)</f>
        <v>Electronics</v>
      </c>
      <c r="I3235">
        <v>6</v>
      </c>
      <c r="J3235" s="10">
        <f>VLOOKUP(tbl_Sales[[#This Row],[Product_ID]],tbl_Products[],4,0)</f>
        <v>38.15</v>
      </c>
      <c r="K3235" s="6">
        <v>81.709999999999994</v>
      </c>
      <c r="L3235" s="6">
        <f>tbl_Sales[[#This Row],[Price_per_Unit]]*tbl_Sales[[#This Row],[Quantity]]</f>
        <v>490.26</v>
      </c>
      <c r="M3235" s="6">
        <f>tbl_Sales[[#This Row],[Cost_per_Unit]]*tbl_Sales[[#This Row],[Quantity]]</f>
        <v>228.89999999999998</v>
      </c>
      <c r="N3235" s="6">
        <f>tbl_Sales[[#This Row],[Sales]]-tbl_Sales[[#This Row],[Total_Cost]]</f>
        <v>261.36</v>
      </c>
    </row>
    <row r="3236" spans="1:14">
      <c r="A3236" t="s">
        <v>3240</v>
      </c>
      <c r="B3236" s="4">
        <v>45242</v>
      </c>
      <c r="C3236" t="s">
        <v>7307</v>
      </c>
      <c r="D3236" t="str">
        <f>VLOOKUP(Sales_Data!$C3236,tbl_Customers[],2,FALSE)</f>
        <v>Customer_272</v>
      </c>
      <c r="E3236" t="str">
        <f>VLOOKUP(tbl_Sales[[#This Row],[Customer_ID]],tbl_Customers[],5,0)</f>
        <v>West</v>
      </c>
      <c r="F3236" t="s">
        <v>8511</v>
      </c>
      <c r="G3236" t="str">
        <f>VLOOKUP(Sales_Data!$F3236,tbl_Products[],2,FALSE)</f>
        <v>Product_33</v>
      </c>
      <c r="H3236" t="str">
        <f>VLOOKUP(tbl_Sales[[#This Row],[Product_ID]],tbl_Products[],3,0)</f>
        <v>Electronics</v>
      </c>
      <c r="I3236">
        <v>6</v>
      </c>
      <c r="J3236" s="10">
        <f>VLOOKUP(tbl_Sales[[#This Row],[Product_ID]],tbl_Products[],4,0)</f>
        <v>45.26</v>
      </c>
      <c r="K3236" s="6">
        <v>78.040000000000006</v>
      </c>
      <c r="L3236" s="6">
        <f>tbl_Sales[[#This Row],[Price_per_Unit]]*tbl_Sales[[#This Row],[Quantity]]</f>
        <v>468.24</v>
      </c>
      <c r="M3236" s="6">
        <f>tbl_Sales[[#This Row],[Cost_per_Unit]]*tbl_Sales[[#This Row],[Quantity]]</f>
        <v>271.56</v>
      </c>
      <c r="N3236" s="6">
        <f>tbl_Sales[[#This Row],[Sales]]-tbl_Sales[[#This Row],[Total_Cost]]</f>
        <v>196.68</v>
      </c>
    </row>
    <row r="3237" spans="1:14">
      <c r="A3237" t="s">
        <v>3241</v>
      </c>
      <c r="B3237" s="4">
        <v>45027</v>
      </c>
      <c r="C3237" t="s">
        <v>7895</v>
      </c>
      <c r="D3237" t="str">
        <f>VLOOKUP(Sales_Data!$C3237,tbl_Customers[],2,FALSE)</f>
        <v>Customer_284</v>
      </c>
      <c r="E3237" t="str">
        <f>VLOOKUP(tbl_Sales[[#This Row],[Customer_ID]],tbl_Customers[],5,0)</f>
        <v>East</v>
      </c>
      <c r="F3237" t="s">
        <v>8534</v>
      </c>
      <c r="G3237" t="str">
        <f>VLOOKUP(Sales_Data!$F3237,tbl_Products[],2,FALSE)</f>
        <v>Product_51</v>
      </c>
      <c r="H3237" t="str">
        <f>VLOOKUP(tbl_Sales[[#This Row],[Product_ID]],tbl_Products[],3,0)</f>
        <v>Electronics</v>
      </c>
      <c r="I3237">
        <v>9</v>
      </c>
      <c r="J3237" s="10">
        <f>VLOOKUP(tbl_Sales[[#This Row],[Product_ID]],tbl_Products[],4,0)</f>
        <v>45.1</v>
      </c>
      <c r="K3237" s="6">
        <v>50.35</v>
      </c>
      <c r="L3237" s="6">
        <f>tbl_Sales[[#This Row],[Price_per_Unit]]*tbl_Sales[[#This Row],[Quantity]]</f>
        <v>453.15000000000003</v>
      </c>
      <c r="M3237" s="6">
        <f>tbl_Sales[[#This Row],[Cost_per_Unit]]*tbl_Sales[[#This Row],[Quantity]]</f>
        <v>405.90000000000003</v>
      </c>
      <c r="N3237" s="6">
        <f>tbl_Sales[[#This Row],[Sales]]-tbl_Sales[[#This Row],[Total_Cost]]</f>
        <v>47.25</v>
      </c>
    </row>
    <row r="3238" spans="1:14">
      <c r="A3238" t="s">
        <v>3242</v>
      </c>
      <c r="B3238" s="4">
        <v>45161</v>
      </c>
      <c r="C3238" t="s">
        <v>8121</v>
      </c>
      <c r="D3238" t="str">
        <f>VLOOKUP(Sales_Data!$C3238,tbl_Customers[],2,FALSE)</f>
        <v>Customer_1034</v>
      </c>
      <c r="E3238" t="str">
        <f>VLOOKUP(tbl_Sales[[#This Row],[Customer_ID]],tbl_Customers[],5,0)</f>
        <v>East</v>
      </c>
      <c r="F3238" t="s">
        <v>8540</v>
      </c>
      <c r="G3238" t="str">
        <f>VLOOKUP(Sales_Data!$F3238,tbl_Products[],2,FALSE)</f>
        <v>Product_37</v>
      </c>
      <c r="H3238" t="str">
        <f>VLOOKUP(tbl_Sales[[#This Row],[Product_ID]],tbl_Products[],3,0)</f>
        <v>Toys</v>
      </c>
      <c r="I3238">
        <v>3</v>
      </c>
      <c r="J3238" s="10">
        <f>VLOOKUP(tbl_Sales[[#This Row],[Product_ID]],tbl_Products[],4,0)</f>
        <v>29.86</v>
      </c>
      <c r="K3238" s="6">
        <v>26.55</v>
      </c>
      <c r="L3238" s="6">
        <f>tbl_Sales[[#This Row],[Price_per_Unit]]*tbl_Sales[[#This Row],[Quantity]]</f>
        <v>79.650000000000006</v>
      </c>
      <c r="M3238" s="6">
        <f>tbl_Sales[[#This Row],[Cost_per_Unit]]*tbl_Sales[[#This Row],[Quantity]]</f>
        <v>89.58</v>
      </c>
      <c r="N3238" s="6">
        <f>tbl_Sales[[#This Row],[Sales]]-tbl_Sales[[#This Row],[Total_Cost]]</f>
        <v>-9.9299999999999926</v>
      </c>
    </row>
    <row r="3239" spans="1:14">
      <c r="A3239" t="s">
        <v>3243</v>
      </c>
      <c r="B3239" s="4">
        <v>44981</v>
      </c>
      <c r="C3239" t="s">
        <v>8020</v>
      </c>
      <c r="D3239" t="str">
        <f>VLOOKUP(Sales_Data!$C3239,tbl_Customers[],2,FALSE)</f>
        <v>Customer_1304</v>
      </c>
      <c r="E3239" t="str">
        <f>VLOOKUP(tbl_Sales[[#This Row],[Customer_ID]],tbl_Customers[],5,0)</f>
        <v>South</v>
      </c>
      <c r="F3239" t="s">
        <v>8567</v>
      </c>
      <c r="G3239" t="str">
        <f>VLOOKUP(Sales_Data!$F3239,tbl_Products[],2,FALSE)</f>
        <v>Product_69</v>
      </c>
      <c r="H3239" t="str">
        <f>VLOOKUP(tbl_Sales[[#This Row],[Product_ID]],tbl_Products[],3,0)</f>
        <v>Home Goods</v>
      </c>
      <c r="I3239">
        <v>7</v>
      </c>
      <c r="J3239" s="10">
        <f>VLOOKUP(tbl_Sales[[#This Row],[Product_ID]],tbl_Products[],4,0)</f>
        <v>8.86</v>
      </c>
      <c r="K3239" s="6">
        <v>47.03</v>
      </c>
      <c r="L3239" s="6">
        <f>tbl_Sales[[#This Row],[Price_per_Unit]]*tbl_Sales[[#This Row],[Quantity]]</f>
        <v>329.21000000000004</v>
      </c>
      <c r="M3239" s="6">
        <f>tbl_Sales[[#This Row],[Cost_per_Unit]]*tbl_Sales[[#This Row],[Quantity]]</f>
        <v>62.019999999999996</v>
      </c>
      <c r="N3239" s="6">
        <f>tbl_Sales[[#This Row],[Sales]]-tbl_Sales[[#This Row],[Total_Cost]]</f>
        <v>267.19000000000005</v>
      </c>
    </row>
    <row r="3240" spans="1:14">
      <c r="A3240" t="s">
        <v>3244</v>
      </c>
      <c r="B3240" s="4">
        <v>44996</v>
      </c>
      <c r="C3240" t="s">
        <v>7245</v>
      </c>
      <c r="D3240" t="str">
        <f>VLOOKUP(Sales_Data!$C3240,tbl_Customers[],2,FALSE)</f>
        <v>Customer_944</v>
      </c>
      <c r="E3240" t="str">
        <f>VLOOKUP(tbl_Sales[[#This Row],[Customer_ID]],tbl_Customers[],5,0)</f>
        <v>South</v>
      </c>
      <c r="F3240" t="s">
        <v>8540</v>
      </c>
      <c r="G3240" t="str">
        <f>VLOOKUP(Sales_Data!$F3240,tbl_Products[],2,FALSE)</f>
        <v>Product_37</v>
      </c>
      <c r="H3240" t="str">
        <f>VLOOKUP(tbl_Sales[[#This Row],[Product_ID]],tbl_Products[],3,0)</f>
        <v>Toys</v>
      </c>
      <c r="I3240">
        <v>3</v>
      </c>
      <c r="J3240" s="10">
        <f>VLOOKUP(tbl_Sales[[#This Row],[Product_ID]],tbl_Products[],4,0)</f>
        <v>29.86</v>
      </c>
      <c r="K3240" s="6">
        <v>69.33</v>
      </c>
      <c r="L3240" s="6">
        <f>tbl_Sales[[#This Row],[Price_per_Unit]]*tbl_Sales[[#This Row],[Quantity]]</f>
        <v>207.99</v>
      </c>
      <c r="M3240" s="6">
        <f>tbl_Sales[[#This Row],[Cost_per_Unit]]*tbl_Sales[[#This Row],[Quantity]]</f>
        <v>89.58</v>
      </c>
      <c r="N3240" s="6">
        <f>tbl_Sales[[#This Row],[Sales]]-tbl_Sales[[#This Row],[Total_Cost]]</f>
        <v>118.41000000000001</v>
      </c>
    </row>
    <row r="3241" spans="1:14">
      <c r="A3241" t="s">
        <v>3245</v>
      </c>
      <c r="B3241" s="4">
        <v>45082</v>
      </c>
      <c r="C3241" t="s">
        <v>7530</v>
      </c>
      <c r="D3241" t="str">
        <f>VLOOKUP(Sales_Data!$C3241,tbl_Customers[],2,FALSE)</f>
        <v>Customer_922</v>
      </c>
      <c r="E3241" t="str">
        <f>VLOOKUP(tbl_Sales[[#This Row],[Customer_ID]],tbl_Customers[],5,0)</f>
        <v>South</v>
      </c>
      <c r="F3241" t="s">
        <v>8540</v>
      </c>
      <c r="G3241" t="str">
        <f>VLOOKUP(Sales_Data!$F3241,tbl_Products[],2,FALSE)</f>
        <v>Product_37</v>
      </c>
      <c r="H3241" t="str">
        <f>VLOOKUP(tbl_Sales[[#This Row],[Product_ID]],tbl_Products[],3,0)</f>
        <v>Toys</v>
      </c>
      <c r="I3241">
        <v>4</v>
      </c>
      <c r="J3241" s="10">
        <f>VLOOKUP(tbl_Sales[[#This Row],[Product_ID]],tbl_Products[],4,0)</f>
        <v>29.86</v>
      </c>
      <c r="K3241" s="6">
        <v>32.18</v>
      </c>
      <c r="L3241" s="6">
        <f>tbl_Sales[[#This Row],[Price_per_Unit]]*tbl_Sales[[#This Row],[Quantity]]</f>
        <v>128.72</v>
      </c>
      <c r="M3241" s="6">
        <f>tbl_Sales[[#This Row],[Cost_per_Unit]]*tbl_Sales[[#This Row],[Quantity]]</f>
        <v>119.44</v>
      </c>
      <c r="N3241" s="6">
        <f>tbl_Sales[[#This Row],[Sales]]-tbl_Sales[[#This Row],[Total_Cost]]</f>
        <v>9.2800000000000011</v>
      </c>
    </row>
    <row r="3242" spans="1:14">
      <c r="A3242" t="s">
        <v>3246</v>
      </c>
      <c r="B3242" s="4">
        <v>44930</v>
      </c>
      <c r="C3242" t="s">
        <v>7125</v>
      </c>
      <c r="D3242" t="str">
        <f>VLOOKUP(Sales_Data!$C3242,tbl_Customers[],2,FALSE)</f>
        <v>Customer_1367</v>
      </c>
      <c r="E3242" t="str">
        <f>VLOOKUP(tbl_Sales[[#This Row],[Customer_ID]],tbl_Customers[],5,0)</f>
        <v>East</v>
      </c>
      <c r="F3242" t="s">
        <v>8497</v>
      </c>
      <c r="G3242" t="str">
        <f>VLOOKUP(Sales_Data!$F3242,tbl_Products[],2,FALSE)</f>
        <v>Product_73</v>
      </c>
      <c r="H3242" t="str">
        <f>VLOOKUP(tbl_Sales[[#This Row],[Product_ID]],tbl_Products[],3,0)</f>
        <v>Apparel</v>
      </c>
      <c r="I3242">
        <v>4</v>
      </c>
      <c r="J3242" s="10">
        <f>VLOOKUP(tbl_Sales[[#This Row],[Product_ID]],tbl_Products[],4,0)</f>
        <v>1.21</v>
      </c>
      <c r="K3242" s="6">
        <v>61.3</v>
      </c>
      <c r="L3242" s="6">
        <f>tbl_Sales[[#This Row],[Price_per_Unit]]*tbl_Sales[[#This Row],[Quantity]]</f>
        <v>245.2</v>
      </c>
      <c r="M3242" s="6">
        <f>tbl_Sales[[#This Row],[Cost_per_Unit]]*tbl_Sales[[#This Row],[Quantity]]</f>
        <v>4.84</v>
      </c>
      <c r="N3242" s="6">
        <f>tbl_Sales[[#This Row],[Sales]]-tbl_Sales[[#This Row],[Total_Cost]]</f>
        <v>240.35999999999999</v>
      </c>
    </row>
    <row r="3243" spans="1:14">
      <c r="A3243" t="s">
        <v>3247</v>
      </c>
      <c r="B3243" s="4">
        <v>45129</v>
      </c>
      <c r="C3243" t="s">
        <v>7638</v>
      </c>
      <c r="D3243" t="str">
        <f>VLOOKUP(Sales_Data!$C3243,tbl_Customers[],2,FALSE)</f>
        <v>Customer_920</v>
      </c>
      <c r="E3243" t="str">
        <f>VLOOKUP(tbl_Sales[[#This Row],[Customer_ID]],tbl_Customers[],5,0)</f>
        <v>North</v>
      </c>
      <c r="F3243" t="s">
        <v>8533</v>
      </c>
      <c r="G3243" t="str">
        <f>VLOOKUP(Sales_Data!$F3243,tbl_Products[],2,FALSE)</f>
        <v>Product_34</v>
      </c>
      <c r="H3243" t="str">
        <f>VLOOKUP(tbl_Sales[[#This Row],[Product_ID]],tbl_Products[],3,0)</f>
        <v>Electronics</v>
      </c>
      <c r="I3243">
        <v>8</v>
      </c>
      <c r="J3243" s="10">
        <f>VLOOKUP(tbl_Sales[[#This Row],[Product_ID]],tbl_Products[],4,0)</f>
        <v>21.9</v>
      </c>
      <c r="K3243" s="6">
        <v>50.14</v>
      </c>
      <c r="L3243" s="6">
        <f>tbl_Sales[[#This Row],[Price_per_Unit]]*tbl_Sales[[#This Row],[Quantity]]</f>
        <v>401.12</v>
      </c>
      <c r="M3243" s="6">
        <f>tbl_Sales[[#This Row],[Cost_per_Unit]]*tbl_Sales[[#This Row],[Quantity]]</f>
        <v>175.2</v>
      </c>
      <c r="N3243" s="6">
        <f>tbl_Sales[[#This Row],[Sales]]-tbl_Sales[[#This Row],[Total_Cost]]</f>
        <v>225.92000000000002</v>
      </c>
    </row>
    <row r="3244" spans="1:14">
      <c r="A3244" t="s">
        <v>3248</v>
      </c>
      <c r="B3244" s="4">
        <v>45097</v>
      </c>
      <c r="C3244" t="s">
        <v>7263</v>
      </c>
      <c r="D3244" t="str">
        <f>VLOOKUP(Sales_Data!$C3244,tbl_Customers[],2,FALSE)</f>
        <v>Customer_306</v>
      </c>
      <c r="E3244" t="str">
        <f>VLOOKUP(tbl_Sales[[#This Row],[Customer_ID]],tbl_Customers[],5,0)</f>
        <v>West</v>
      </c>
      <c r="F3244" t="s">
        <v>8530</v>
      </c>
      <c r="G3244" t="str">
        <f>VLOOKUP(Sales_Data!$F3244,tbl_Products[],2,FALSE)</f>
        <v>Product_14</v>
      </c>
      <c r="H3244" t="str">
        <f>VLOOKUP(tbl_Sales[[#This Row],[Product_ID]],tbl_Products[],3,0)</f>
        <v>Toys</v>
      </c>
      <c r="I3244">
        <v>3</v>
      </c>
      <c r="J3244" s="10">
        <f>VLOOKUP(tbl_Sales[[#This Row],[Product_ID]],tbl_Products[],4,0)</f>
        <v>36.64</v>
      </c>
      <c r="K3244" s="6">
        <v>10.6</v>
      </c>
      <c r="L3244" s="6">
        <f>tbl_Sales[[#This Row],[Price_per_Unit]]*tbl_Sales[[#This Row],[Quantity]]</f>
        <v>31.799999999999997</v>
      </c>
      <c r="M3244" s="6">
        <f>tbl_Sales[[#This Row],[Cost_per_Unit]]*tbl_Sales[[#This Row],[Quantity]]</f>
        <v>109.92</v>
      </c>
      <c r="N3244" s="6">
        <f>tbl_Sales[[#This Row],[Sales]]-tbl_Sales[[#This Row],[Total_Cost]]</f>
        <v>-78.12</v>
      </c>
    </row>
    <row r="3245" spans="1:14">
      <c r="A3245" t="s">
        <v>3249</v>
      </c>
      <c r="B3245" s="4">
        <v>45244</v>
      </c>
      <c r="C3245" t="s">
        <v>7710</v>
      </c>
      <c r="D3245" t="str">
        <f>VLOOKUP(Sales_Data!$C3245,tbl_Customers[],2,FALSE)</f>
        <v>Customer_1491</v>
      </c>
      <c r="E3245" t="str">
        <f>VLOOKUP(tbl_Sales[[#This Row],[Customer_ID]],tbl_Customers[],5,0)</f>
        <v>South</v>
      </c>
      <c r="F3245" t="s">
        <v>8539</v>
      </c>
      <c r="G3245" t="str">
        <f>VLOOKUP(Sales_Data!$F3245,tbl_Products[],2,FALSE)</f>
        <v>Product_16</v>
      </c>
      <c r="H3245" t="str">
        <f>VLOOKUP(tbl_Sales[[#This Row],[Product_ID]],tbl_Products[],3,0)</f>
        <v>Home Goods</v>
      </c>
      <c r="I3245">
        <v>5</v>
      </c>
      <c r="J3245" s="10">
        <f>VLOOKUP(tbl_Sales[[#This Row],[Product_ID]],tbl_Products[],4,0)</f>
        <v>15.25</v>
      </c>
      <c r="K3245" s="6">
        <v>5.0599999999999996</v>
      </c>
      <c r="L3245" s="6">
        <f>tbl_Sales[[#This Row],[Price_per_Unit]]*tbl_Sales[[#This Row],[Quantity]]</f>
        <v>25.299999999999997</v>
      </c>
      <c r="M3245" s="6">
        <f>tbl_Sales[[#This Row],[Cost_per_Unit]]*tbl_Sales[[#This Row],[Quantity]]</f>
        <v>76.25</v>
      </c>
      <c r="N3245" s="6">
        <f>tbl_Sales[[#This Row],[Sales]]-tbl_Sales[[#This Row],[Total_Cost]]</f>
        <v>-50.95</v>
      </c>
    </row>
    <row r="3246" spans="1:14">
      <c r="A3246" t="s">
        <v>3250</v>
      </c>
      <c r="B3246" s="4">
        <v>45121</v>
      </c>
      <c r="C3246" t="s">
        <v>7448</v>
      </c>
      <c r="D3246" t="str">
        <f>VLOOKUP(Sales_Data!$C3246,tbl_Customers[],2,FALSE)</f>
        <v>Customer_667</v>
      </c>
      <c r="E3246" t="str">
        <f>VLOOKUP(tbl_Sales[[#This Row],[Customer_ID]],tbl_Customers[],5,0)</f>
        <v>East</v>
      </c>
      <c r="F3246" t="s">
        <v>8534</v>
      </c>
      <c r="G3246" t="str">
        <f>VLOOKUP(Sales_Data!$F3246,tbl_Products[],2,FALSE)</f>
        <v>Product_51</v>
      </c>
      <c r="H3246" t="str">
        <f>VLOOKUP(tbl_Sales[[#This Row],[Product_ID]],tbl_Products[],3,0)</f>
        <v>Electronics</v>
      </c>
      <c r="I3246">
        <v>5</v>
      </c>
      <c r="J3246" s="10">
        <f>VLOOKUP(tbl_Sales[[#This Row],[Product_ID]],tbl_Products[],4,0)</f>
        <v>45.1</v>
      </c>
      <c r="K3246" s="6">
        <v>88.73</v>
      </c>
      <c r="L3246" s="6">
        <f>tbl_Sales[[#This Row],[Price_per_Unit]]*tbl_Sales[[#This Row],[Quantity]]</f>
        <v>443.65000000000003</v>
      </c>
      <c r="M3246" s="6">
        <f>tbl_Sales[[#This Row],[Cost_per_Unit]]*tbl_Sales[[#This Row],[Quantity]]</f>
        <v>225.5</v>
      </c>
      <c r="N3246" s="6">
        <f>tbl_Sales[[#This Row],[Sales]]-tbl_Sales[[#This Row],[Total_Cost]]</f>
        <v>218.15000000000003</v>
      </c>
    </row>
    <row r="3247" spans="1:14">
      <c r="A3247" t="s">
        <v>3251</v>
      </c>
      <c r="B3247" s="4">
        <v>45095</v>
      </c>
      <c r="C3247" t="s">
        <v>7480</v>
      </c>
      <c r="D3247" t="str">
        <f>VLOOKUP(Sales_Data!$C3247,tbl_Customers[],2,FALSE)</f>
        <v>Customer_183</v>
      </c>
      <c r="E3247" t="str">
        <f>VLOOKUP(tbl_Sales[[#This Row],[Customer_ID]],tbl_Customers[],5,0)</f>
        <v>North</v>
      </c>
      <c r="F3247" t="s">
        <v>8550</v>
      </c>
      <c r="G3247" t="str">
        <f>VLOOKUP(Sales_Data!$F3247,tbl_Products[],2,FALSE)</f>
        <v>Product_26</v>
      </c>
      <c r="H3247" t="str">
        <f>VLOOKUP(tbl_Sales[[#This Row],[Product_ID]],tbl_Products[],3,0)</f>
        <v>Health</v>
      </c>
      <c r="I3247">
        <v>5</v>
      </c>
      <c r="J3247" s="10">
        <f>VLOOKUP(tbl_Sales[[#This Row],[Product_ID]],tbl_Products[],4,0)</f>
        <v>31.77</v>
      </c>
      <c r="K3247" s="6">
        <v>98.51</v>
      </c>
      <c r="L3247" s="6">
        <f>tbl_Sales[[#This Row],[Price_per_Unit]]*tbl_Sales[[#This Row],[Quantity]]</f>
        <v>492.55</v>
      </c>
      <c r="M3247" s="6">
        <f>tbl_Sales[[#This Row],[Cost_per_Unit]]*tbl_Sales[[#This Row],[Quantity]]</f>
        <v>158.85</v>
      </c>
      <c r="N3247" s="6">
        <f>tbl_Sales[[#This Row],[Sales]]-tbl_Sales[[#This Row],[Total_Cost]]</f>
        <v>333.70000000000005</v>
      </c>
    </row>
    <row r="3248" spans="1:14">
      <c r="A3248" t="s">
        <v>3252</v>
      </c>
      <c r="B3248" s="4">
        <v>45152</v>
      </c>
      <c r="C3248" t="s">
        <v>8156</v>
      </c>
      <c r="D3248" t="str">
        <f>VLOOKUP(Sales_Data!$C3248,tbl_Customers[],2,FALSE)</f>
        <v>Customer_1280</v>
      </c>
      <c r="E3248" t="str">
        <f>VLOOKUP(tbl_Sales[[#This Row],[Customer_ID]],tbl_Customers[],5,0)</f>
        <v>South</v>
      </c>
      <c r="F3248" t="s">
        <v>8527</v>
      </c>
      <c r="G3248" t="str">
        <f>VLOOKUP(Sales_Data!$F3248,tbl_Products[],2,FALSE)</f>
        <v>Product_12</v>
      </c>
      <c r="H3248" t="str">
        <f>VLOOKUP(tbl_Sales[[#This Row],[Product_ID]],tbl_Products[],3,0)</f>
        <v>Toys</v>
      </c>
      <c r="I3248">
        <v>8</v>
      </c>
      <c r="J3248" s="10">
        <f>VLOOKUP(tbl_Sales[[#This Row],[Product_ID]],tbl_Products[],4,0)</f>
        <v>8.02</v>
      </c>
      <c r="K3248" s="6">
        <v>26.21</v>
      </c>
      <c r="L3248" s="6">
        <f>tbl_Sales[[#This Row],[Price_per_Unit]]*tbl_Sales[[#This Row],[Quantity]]</f>
        <v>209.68</v>
      </c>
      <c r="M3248" s="6">
        <f>tbl_Sales[[#This Row],[Cost_per_Unit]]*tbl_Sales[[#This Row],[Quantity]]</f>
        <v>64.16</v>
      </c>
      <c r="N3248" s="6">
        <f>tbl_Sales[[#This Row],[Sales]]-tbl_Sales[[#This Row],[Total_Cost]]</f>
        <v>145.52000000000001</v>
      </c>
    </row>
    <row r="3249" spans="1:14">
      <c r="A3249" t="s">
        <v>3253</v>
      </c>
      <c r="B3249" s="4">
        <v>45098</v>
      </c>
      <c r="C3249" t="s">
        <v>8189</v>
      </c>
      <c r="D3249" t="str">
        <f>VLOOKUP(Sales_Data!$C3249,tbl_Customers[],2,FALSE)</f>
        <v>Customer_1361</v>
      </c>
      <c r="E3249" t="str">
        <f>VLOOKUP(tbl_Sales[[#This Row],[Customer_ID]],tbl_Customers[],5,0)</f>
        <v>North</v>
      </c>
      <c r="F3249" t="s">
        <v>8543</v>
      </c>
      <c r="G3249" t="str">
        <f>VLOOKUP(Sales_Data!$F3249,tbl_Products[],2,FALSE)</f>
        <v>Product_72</v>
      </c>
      <c r="H3249" t="str">
        <f>VLOOKUP(tbl_Sales[[#This Row],[Product_ID]],tbl_Products[],3,0)</f>
        <v>Toys</v>
      </c>
      <c r="I3249">
        <v>3</v>
      </c>
      <c r="J3249" s="10">
        <f>VLOOKUP(tbl_Sales[[#This Row],[Product_ID]],tbl_Products[],4,0)</f>
        <v>23.2</v>
      </c>
      <c r="K3249" s="6">
        <v>94.11</v>
      </c>
      <c r="L3249" s="6">
        <f>tbl_Sales[[#This Row],[Price_per_Unit]]*tbl_Sales[[#This Row],[Quantity]]</f>
        <v>282.33</v>
      </c>
      <c r="M3249" s="6">
        <f>tbl_Sales[[#This Row],[Cost_per_Unit]]*tbl_Sales[[#This Row],[Quantity]]</f>
        <v>69.599999999999994</v>
      </c>
      <c r="N3249" s="6">
        <f>tbl_Sales[[#This Row],[Sales]]-tbl_Sales[[#This Row],[Total_Cost]]</f>
        <v>212.73</v>
      </c>
    </row>
    <row r="3250" spans="1:14">
      <c r="A3250" t="s">
        <v>3254</v>
      </c>
      <c r="B3250" s="4">
        <v>45147</v>
      </c>
      <c r="C3250" t="s">
        <v>8278</v>
      </c>
      <c r="D3250" t="str">
        <f>VLOOKUP(Sales_Data!$C3250,tbl_Customers[],2,FALSE)</f>
        <v>Customer_1278</v>
      </c>
      <c r="E3250" t="str">
        <f>VLOOKUP(tbl_Sales[[#This Row],[Customer_ID]],tbl_Customers[],5,0)</f>
        <v>West</v>
      </c>
      <c r="F3250" t="s">
        <v>8521</v>
      </c>
      <c r="G3250" t="str">
        <f>VLOOKUP(Sales_Data!$F3250,tbl_Products[],2,FALSE)</f>
        <v>Product_64</v>
      </c>
      <c r="H3250" t="str">
        <f>VLOOKUP(tbl_Sales[[#This Row],[Product_ID]],tbl_Products[],3,0)</f>
        <v>Home Goods</v>
      </c>
      <c r="I3250">
        <v>1</v>
      </c>
      <c r="J3250" s="10">
        <f>VLOOKUP(tbl_Sales[[#This Row],[Product_ID]],tbl_Products[],4,0)</f>
        <v>16.21</v>
      </c>
      <c r="K3250" s="6">
        <v>31.28</v>
      </c>
      <c r="L3250" s="6">
        <f>tbl_Sales[[#This Row],[Price_per_Unit]]*tbl_Sales[[#This Row],[Quantity]]</f>
        <v>31.28</v>
      </c>
      <c r="M3250" s="6">
        <f>tbl_Sales[[#This Row],[Cost_per_Unit]]*tbl_Sales[[#This Row],[Quantity]]</f>
        <v>16.21</v>
      </c>
      <c r="N3250" s="6">
        <f>tbl_Sales[[#This Row],[Sales]]-tbl_Sales[[#This Row],[Total_Cost]]</f>
        <v>15.07</v>
      </c>
    </row>
    <row r="3251" spans="1:14">
      <c r="A3251" t="s">
        <v>3255</v>
      </c>
      <c r="B3251" s="4">
        <v>45260</v>
      </c>
      <c r="C3251" t="s">
        <v>8008</v>
      </c>
      <c r="D3251" t="str">
        <f>VLOOKUP(Sales_Data!$C3251,tbl_Customers[],2,FALSE)</f>
        <v>Customer_839</v>
      </c>
      <c r="E3251" t="str">
        <f>VLOOKUP(tbl_Sales[[#This Row],[Customer_ID]],tbl_Customers[],5,0)</f>
        <v>West</v>
      </c>
      <c r="F3251" t="s">
        <v>8550</v>
      </c>
      <c r="G3251" t="str">
        <f>VLOOKUP(Sales_Data!$F3251,tbl_Products[],2,FALSE)</f>
        <v>Product_26</v>
      </c>
      <c r="H3251" t="str">
        <f>VLOOKUP(tbl_Sales[[#This Row],[Product_ID]],tbl_Products[],3,0)</f>
        <v>Health</v>
      </c>
      <c r="I3251">
        <v>3</v>
      </c>
      <c r="J3251" s="10">
        <f>VLOOKUP(tbl_Sales[[#This Row],[Product_ID]],tbl_Products[],4,0)</f>
        <v>31.77</v>
      </c>
      <c r="K3251" s="6">
        <v>30.14</v>
      </c>
      <c r="L3251" s="6">
        <f>tbl_Sales[[#This Row],[Price_per_Unit]]*tbl_Sales[[#This Row],[Quantity]]</f>
        <v>90.42</v>
      </c>
      <c r="M3251" s="6">
        <f>tbl_Sales[[#This Row],[Cost_per_Unit]]*tbl_Sales[[#This Row],[Quantity]]</f>
        <v>95.31</v>
      </c>
      <c r="N3251" s="6">
        <f>tbl_Sales[[#This Row],[Sales]]-tbl_Sales[[#This Row],[Total_Cost]]</f>
        <v>-4.8900000000000006</v>
      </c>
    </row>
    <row r="3252" spans="1:14">
      <c r="A3252" t="s">
        <v>3256</v>
      </c>
      <c r="B3252" s="4">
        <v>45231</v>
      </c>
      <c r="C3252" t="s">
        <v>7311</v>
      </c>
      <c r="D3252" t="str">
        <f>VLOOKUP(Sales_Data!$C3252,tbl_Customers[],2,FALSE)</f>
        <v>Customer_794</v>
      </c>
      <c r="E3252" t="str">
        <f>VLOOKUP(tbl_Sales[[#This Row],[Customer_ID]],tbl_Customers[],5,0)</f>
        <v>West</v>
      </c>
      <c r="F3252" t="s">
        <v>8563</v>
      </c>
      <c r="G3252" t="str">
        <f>VLOOKUP(Sales_Data!$F3252,tbl_Products[],2,FALSE)</f>
        <v>Product_17</v>
      </c>
      <c r="H3252" t="str">
        <f>VLOOKUP(tbl_Sales[[#This Row],[Product_ID]],tbl_Products[],3,0)</f>
        <v>Toys</v>
      </c>
      <c r="I3252">
        <v>4</v>
      </c>
      <c r="J3252" s="10">
        <f>VLOOKUP(tbl_Sales[[#This Row],[Product_ID]],tbl_Products[],4,0)</f>
        <v>36.229999999999997</v>
      </c>
      <c r="K3252" s="6">
        <v>67.239999999999995</v>
      </c>
      <c r="L3252" s="6">
        <f>tbl_Sales[[#This Row],[Price_per_Unit]]*tbl_Sales[[#This Row],[Quantity]]</f>
        <v>268.95999999999998</v>
      </c>
      <c r="M3252" s="6">
        <f>tbl_Sales[[#This Row],[Cost_per_Unit]]*tbl_Sales[[#This Row],[Quantity]]</f>
        <v>144.91999999999999</v>
      </c>
      <c r="N3252" s="6">
        <f>tbl_Sales[[#This Row],[Sales]]-tbl_Sales[[#This Row],[Total_Cost]]</f>
        <v>124.03999999999999</v>
      </c>
    </row>
    <row r="3253" spans="1:14">
      <c r="A3253" t="s">
        <v>3257</v>
      </c>
      <c r="B3253" s="4">
        <v>44996</v>
      </c>
      <c r="C3253" t="s">
        <v>7196</v>
      </c>
      <c r="D3253" t="str">
        <f>VLOOKUP(Sales_Data!$C3253,tbl_Customers[],2,FALSE)</f>
        <v>Customer_477</v>
      </c>
      <c r="E3253" t="str">
        <f>VLOOKUP(tbl_Sales[[#This Row],[Customer_ID]],tbl_Customers[],5,0)</f>
        <v>South</v>
      </c>
      <c r="F3253" t="s">
        <v>8516</v>
      </c>
      <c r="G3253" t="str">
        <f>VLOOKUP(Sales_Data!$F3253,tbl_Products[],2,FALSE)</f>
        <v>Product_67</v>
      </c>
      <c r="H3253" t="str">
        <f>VLOOKUP(tbl_Sales[[#This Row],[Product_ID]],tbl_Products[],3,0)</f>
        <v>Toys</v>
      </c>
      <c r="I3253">
        <v>3</v>
      </c>
      <c r="J3253" s="10">
        <f>VLOOKUP(tbl_Sales[[#This Row],[Product_ID]],tbl_Products[],4,0)</f>
        <v>13.68</v>
      </c>
      <c r="K3253" s="6">
        <v>30.08</v>
      </c>
      <c r="L3253" s="6">
        <f>tbl_Sales[[#This Row],[Price_per_Unit]]*tbl_Sales[[#This Row],[Quantity]]</f>
        <v>90.24</v>
      </c>
      <c r="M3253" s="6">
        <f>tbl_Sales[[#This Row],[Cost_per_Unit]]*tbl_Sales[[#This Row],[Quantity]]</f>
        <v>41.04</v>
      </c>
      <c r="N3253" s="6">
        <f>tbl_Sales[[#This Row],[Sales]]-tbl_Sales[[#This Row],[Total_Cost]]</f>
        <v>49.199999999999996</v>
      </c>
    </row>
    <row r="3254" spans="1:14">
      <c r="A3254" t="s">
        <v>3258</v>
      </c>
      <c r="B3254" s="4">
        <v>45080</v>
      </c>
      <c r="C3254" t="s">
        <v>8341</v>
      </c>
      <c r="D3254" t="str">
        <f>VLOOKUP(Sales_Data!$C3254,tbl_Customers[],2,FALSE)</f>
        <v>Customer_810</v>
      </c>
      <c r="E3254" t="str">
        <f>VLOOKUP(tbl_Sales[[#This Row],[Customer_ID]],tbl_Customers[],5,0)</f>
        <v>South</v>
      </c>
      <c r="F3254" t="s">
        <v>8552</v>
      </c>
      <c r="G3254" t="str">
        <f>VLOOKUP(Sales_Data!$F3254,tbl_Products[],2,FALSE)</f>
        <v>Product_5</v>
      </c>
      <c r="H3254" t="str">
        <f>VLOOKUP(tbl_Sales[[#This Row],[Product_ID]],tbl_Products[],3,0)</f>
        <v>Health</v>
      </c>
      <c r="I3254">
        <v>4</v>
      </c>
      <c r="J3254" s="10">
        <f>VLOOKUP(tbl_Sales[[#This Row],[Product_ID]],tbl_Products[],4,0)</f>
        <v>35.39</v>
      </c>
      <c r="K3254" s="6">
        <v>40.17</v>
      </c>
      <c r="L3254" s="6">
        <f>tbl_Sales[[#This Row],[Price_per_Unit]]*tbl_Sales[[#This Row],[Quantity]]</f>
        <v>160.68</v>
      </c>
      <c r="M3254" s="6">
        <f>tbl_Sales[[#This Row],[Cost_per_Unit]]*tbl_Sales[[#This Row],[Quantity]]</f>
        <v>141.56</v>
      </c>
      <c r="N3254" s="6">
        <f>tbl_Sales[[#This Row],[Sales]]-tbl_Sales[[#This Row],[Total_Cost]]</f>
        <v>19.120000000000005</v>
      </c>
    </row>
    <row r="3255" spans="1:14">
      <c r="A3255" t="s">
        <v>3259</v>
      </c>
      <c r="B3255" s="4">
        <v>45091</v>
      </c>
      <c r="C3255" t="s">
        <v>7266</v>
      </c>
      <c r="D3255" t="str">
        <f>VLOOKUP(Sales_Data!$C3255,tbl_Customers[],2,FALSE)</f>
        <v>Customer_695</v>
      </c>
      <c r="E3255" t="str">
        <f>VLOOKUP(tbl_Sales[[#This Row],[Customer_ID]],tbl_Customers[],5,0)</f>
        <v>West</v>
      </c>
      <c r="F3255" t="s">
        <v>8493</v>
      </c>
      <c r="G3255" t="str">
        <f>VLOOKUP(Sales_Data!$F3255,tbl_Products[],2,FALSE)</f>
        <v>Product_61</v>
      </c>
      <c r="H3255" t="str">
        <f>VLOOKUP(tbl_Sales[[#This Row],[Product_ID]],tbl_Products[],3,0)</f>
        <v>Health</v>
      </c>
      <c r="I3255">
        <v>1</v>
      </c>
      <c r="J3255" s="10">
        <f>VLOOKUP(tbl_Sales[[#This Row],[Product_ID]],tbl_Products[],4,0)</f>
        <v>47.78</v>
      </c>
      <c r="K3255" s="6">
        <v>78.42</v>
      </c>
      <c r="L3255" s="6">
        <f>tbl_Sales[[#This Row],[Price_per_Unit]]*tbl_Sales[[#This Row],[Quantity]]</f>
        <v>78.42</v>
      </c>
      <c r="M3255" s="6">
        <f>tbl_Sales[[#This Row],[Cost_per_Unit]]*tbl_Sales[[#This Row],[Quantity]]</f>
        <v>47.78</v>
      </c>
      <c r="N3255" s="6">
        <f>tbl_Sales[[#This Row],[Sales]]-tbl_Sales[[#This Row],[Total_Cost]]</f>
        <v>30.64</v>
      </c>
    </row>
    <row r="3256" spans="1:14">
      <c r="A3256" t="s">
        <v>3260</v>
      </c>
      <c r="B3256" s="4">
        <v>45235</v>
      </c>
      <c r="C3256" t="s">
        <v>7360</v>
      </c>
      <c r="D3256" t="str">
        <f>VLOOKUP(Sales_Data!$C3256,tbl_Customers[],2,FALSE)</f>
        <v>Customer_1108</v>
      </c>
      <c r="E3256" t="str">
        <f>VLOOKUP(tbl_Sales[[#This Row],[Customer_ID]],tbl_Customers[],5,0)</f>
        <v>West</v>
      </c>
      <c r="F3256" t="s">
        <v>8517</v>
      </c>
      <c r="G3256" t="str">
        <f>VLOOKUP(Sales_Data!$F3256,tbl_Products[],2,FALSE)</f>
        <v>Product_62</v>
      </c>
      <c r="H3256" t="str">
        <f>VLOOKUP(tbl_Sales[[#This Row],[Product_ID]],tbl_Products[],3,0)</f>
        <v>Health</v>
      </c>
      <c r="I3256">
        <v>1</v>
      </c>
      <c r="J3256" s="10">
        <f>VLOOKUP(tbl_Sales[[#This Row],[Product_ID]],tbl_Products[],4,0)</f>
        <v>24.52</v>
      </c>
      <c r="K3256" s="6">
        <v>6.07</v>
      </c>
      <c r="L3256" s="6">
        <f>tbl_Sales[[#This Row],[Price_per_Unit]]*tbl_Sales[[#This Row],[Quantity]]</f>
        <v>6.07</v>
      </c>
      <c r="M3256" s="6">
        <f>tbl_Sales[[#This Row],[Cost_per_Unit]]*tbl_Sales[[#This Row],[Quantity]]</f>
        <v>24.52</v>
      </c>
      <c r="N3256" s="6">
        <f>tbl_Sales[[#This Row],[Sales]]-tbl_Sales[[#This Row],[Total_Cost]]</f>
        <v>-18.45</v>
      </c>
    </row>
    <row r="3257" spans="1:14">
      <c r="A3257" t="s">
        <v>3261</v>
      </c>
      <c r="B3257" s="4">
        <v>45282</v>
      </c>
      <c r="C3257" t="s">
        <v>7209</v>
      </c>
      <c r="D3257" t="str">
        <f>VLOOKUP(Sales_Data!$C3257,tbl_Customers[],2,FALSE)</f>
        <v>Customer_94</v>
      </c>
      <c r="E3257" t="str">
        <f>VLOOKUP(tbl_Sales[[#This Row],[Customer_ID]],tbl_Customers[],5,0)</f>
        <v>East</v>
      </c>
      <c r="F3257" t="s">
        <v>8530</v>
      </c>
      <c r="G3257" t="str">
        <f>VLOOKUP(Sales_Data!$F3257,tbl_Products[],2,FALSE)</f>
        <v>Product_14</v>
      </c>
      <c r="H3257" t="str">
        <f>VLOOKUP(tbl_Sales[[#This Row],[Product_ID]],tbl_Products[],3,0)</f>
        <v>Toys</v>
      </c>
      <c r="I3257">
        <v>6</v>
      </c>
      <c r="J3257" s="10">
        <f>VLOOKUP(tbl_Sales[[#This Row],[Product_ID]],tbl_Products[],4,0)</f>
        <v>36.64</v>
      </c>
      <c r="K3257" s="6">
        <v>66.239999999999995</v>
      </c>
      <c r="L3257" s="6">
        <f>tbl_Sales[[#This Row],[Price_per_Unit]]*tbl_Sales[[#This Row],[Quantity]]</f>
        <v>397.43999999999994</v>
      </c>
      <c r="M3257" s="6">
        <f>tbl_Sales[[#This Row],[Cost_per_Unit]]*tbl_Sales[[#This Row],[Quantity]]</f>
        <v>219.84</v>
      </c>
      <c r="N3257" s="6">
        <f>tbl_Sales[[#This Row],[Sales]]-tbl_Sales[[#This Row],[Total_Cost]]</f>
        <v>177.59999999999994</v>
      </c>
    </row>
    <row r="3258" spans="1:14">
      <c r="A3258" t="s">
        <v>3262</v>
      </c>
      <c r="B3258" s="4">
        <v>45029</v>
      </c>
      <c r="C3258" t="s">
        <v>7380</v>
      </c>
      <c r="D3258" t="str">
        <f>VLOOKUP(Sales_Data!$C3258,tbl_Customers[],2,FALSE)</f>
        <v>Customer_1374</v>
      </c>
      <c r="E3258" t="str">
        <f>VLOOKUP(tbl_Sales[[#This Row],[Customer_ID]],tbl_Customers[],5,0)</f>
        <v>East</v>
      </c>
      <c r="F3258" t="s">
        <v>8494</v>
      </c>
      <c r="G3258" t="str">
        <f>VLOOKUP(Sales_Data!$F3258,tbl_Products[],2,FALSE)</f>
        <v>Product_15</v>
      </c>
      <c r="H3258" t="str">
        <f>VLOOKUP(tbl_Sales[[#This Row],[Product_ID]],tbl_Products[],3,0)</f>
        <v>Apparel</v>
      </c>
      <c r="I3258">
        <v>2</v>
      </c>
      <c r="J3258" s="10">
        <f>VLOOKUP(tbl_Sales[[#This Row],[Product_ID]],tbl_Products[],4,0)</f>
        <v>22.93</v>
      </c>
      <c r="K3258" s="6">
        <v>5.96</v>
      </c>
      <c r="L3258" s="6">
        <f>tbl_Sales[[#This Row],[Price_per_Unit]]*tbl_Sales[[#This Row],[Quantity]]</f>
        <v>11.92</v>
      </c>
      <c r="M3258" s="6">
        <f>tbl_Sales[[#This Row],[Cost_per_Unit]]*tbl_Sales[[#This Row],[Quantity]]</f>
        <v>45.86</v>
      </c>
      <c r="N3258" s="6">
        <f>tbl_Sales[[#This Row],[Sales]]-tbl_Sales[[#This Row],[Total_Cost]]</f>
        <v>-33.94</v>
      </c>
    </row>
    <row r="3259" spans="1:14">
      <c r="A3259" t="s">
        <v>3263</v>
      </c>
      <c r="B3259" s="4">
        <v>45172</v>
      </c>
      <c r="C3259" t="s">
        <v>8342</v>
      </c>
      <c r="D3259" t="str">
        <f>VLOOKUP(Sales_Data!$C3259,tbl_Customers[],2,FALSE)</f>
        <v>Customer_908</v>
      </c>
      <c r="E3259" t="str">
        <f>VLOOKUP(tbl_Sales[[#This Row],[Customer_ID]],tbl_Customers[],5,0)</f>
        <v>South</v>
      </c>
      <c r="F3259" t="s">
        <v>8499</v>
      </c>
      <c r="G3259" t="str">
        <f>VLOOKUP(Sales_Data!$F3259,tbl_Products[],2,FALSE)</f>
        <v>Product_30</v>
      </c>
      <c r="H3259" t="str">
        <f>VLOOKUP(tbl_Sales[[#This Row],[Product_ID]],tbl_Products[],3,0)</f>
        <v>Apparel</v>
      </c>
      <c r="I3259">
        <v>6</v>
      </c>
      <c r="J3259" s="10">
        <f>VLOOKUP(tbl_Sales[[#This Row],[Product_ID]],tbl_Products[],4,0)</f>
        <v>49.21</v>
      </c>
      <c r="K3259" s="6">
        <v>33.880000000000003</v>
      </c>
      <c r="L3259" s="6">
        <f>tbl_Sales[[#This Row],[Price_per_Unit]]*tbl_Sales[[#This Row],[Quantity]]</f>
        <v>203.28000000000003</v>
      </c>
      <c r="M3259" s="6">
        <f>tbl_Sales[[#This Row],[Cost_per_Unit]]*tbl_Sales[[#This Row],[Quantity]]</f>
        <v>295.26</v>
      </c>
      <c r="N3259" s="6">
        <f>tbl_Sales[[#This Row],[Sales]]-tbl_Sales[[#This Row],[Total_Cost]]</f>
        <v>-91.979999999999961</v>
      </c>
    </row>
    <row r="3260" spans="1:14">
      <c r="A3260" t="s">
        <v>3264</v>
      </c>
      <c r="B3260" s="4">
        <v>45087</v>
      </c>
      <c r="C3260" t="s">
        <v>8073</v>
      </c>
      <c r="D3260" t="str">
        <f>VLOOKUP(Sales_Data!$C3260,tbl_Customers[],2,FALSE)</f>
        <v>Customer_569</v>
      </c>
      <c r="E3260" t="str">
        <f>VLOOKUP(tbl_Sales[[#This Row],[Customer_ID]],tbl_Customers[],5,0)</f>
        <v>South</v>
      </c>
      <c r="F3260" t="s">
        <v>8552</v>
      </c>
      <c r="G3260" t="str">
        <f>VLOOKUP(Sales_Data!$F3260,tbl_Products[],2,FALSE)</f>
        <v>Product_5</v>
      </c>
      <c r="H3260" t="str">
        <f>VLOOKUP(tbl_Sales[[#This Row],[Product_ID]],tbl_Products[],3,0)</f>
        <v>Health</v>
      </c>
      <c r="I3260">
        <v>4</v>
      </c>
      <c r="J3260" s="10">
        <f>VLOOKUP(tbl_Sales[[#This Row],[Product_ID]],tbl_Products[],4,0)</f>
        <v>35.39</v>
      </c>
      <c r="K3260" s="6">
        <v>62.44</v>
      </c>
      <c r="L3260" s="6">
        <f>tbl_Sales[[#This Row],[Price_per_Unit]]*tbl_Sales[[#This Row],[Quantity]]</f>
        <v>249.76</v>
      </c>
      <c r="M3260" s="6">
        <f>tbl_Sales[[#This Row],[Cost_per_Unit]]*tbl_Sales[[#This Row],[Quantity]]</f>
        <v>141.56</v>
      </c>
      <c r="N3260" s="6">
        <f>tbl_Sales[[#This Row],[Sales]]-tbl_Sales[[#This Row],[Total_Cost]]</f>
        <v>108.19999999999999</v>
      </c>
    </row>
    <row r="3261" spans="1:14">
      <c r="A3261" t="s">
        <v>3265</v>
      </c>
      <c r="B3261" s="4">
        <v>45017</v>
      </c>
      <c r="C3261" t="s">
        <v>7240</v>
      </c>
      <c r="D3261" t="str">
        <f>VLOOKUP(Sales_Data!$C3261,tbl_Customers[],2,FALSE)</f>
        <v>Customer_1323</v>
      </c>
      <c r="E3261" t="str">
        <f>VLOOKUP(tbl_Sales[[#This Row],[Customer_ID]],tbl_Customers[],5,0)</f>
        <v>West</v>
      </c>
      <c r="F3261" t="s">
        <v>8553</v>
      </c>
      <c r="G3261" t="str">
        <f>VLOOKUP(Sales_Data!$F3261,tbl_Products[],2,FALSE)</f>
        <v>Product_50</v>
      </c>
      <c r="H3261" t="str">
        <f>VLOOKUP(tbl_Sales[[#This Row],[Product_ID]],tbl_Products[],3,0)</f>
        <v>Apparel</v>
      </c>
      <c r="I3261">
        <v>5</v>
      </c>
      <c r="J3261" s="10">
        <f>VLOOKUP(tbl_Sales[[#This Row],[Product_ID]],tbl_Products[],4,0)</f>
        <v>42.74</v>
      </c>
      <c r="K3261" s="6">
        <v>54.07</v>
      </c>
      <c r="L3261" s="6">
        <f>tbl_Sales[[#This Row],[Price_per_Unit]]*tbl_Sales[[#This Row],[Quantity]]</f>
        <v>270.35000000000002</v>
      </c>
      <c r="M3261" s="6">
        <f>tbl_Sales[[#This Row],[Cost_per_Unit]]*tbl_Sales[[#This Row],[Quantity]]</f>
        <v>213.70000000000002</v>
      </c>
      <c r="N3261" s="6">
        <f>tbl_Sales[[#This Row],[Sales]]-tbl_Sales[[#This Row],[Total_Cost]]</f>
        <v>56.650000000000006</v>
      </c>
    </row>
    <row r="3262" spans="1:14">
      <c r="A3262" t="s">
        <v>3266</v>
      </c>
      <c r="B3262" s="4">
        <v>45130</v>
      </c>
      <c r="C3262" t="s">
        <v>7558</v>
      </c>
      <c r="D3262" t="str">
        <f>VLOOKUP(Sales_Data!$C3262,tbl_Customers[],2,FALSE)</f>
        <v>Customer_182</v>
      </c>
      <c r="E3262" t="str">
        <f>VLOOKUP(tbl_Sales[[#This Row],[Customer_ID]],tbl_Customers[],5,0)</f>
        <v>South</v>
      </c>
      <c r="F3262" t="s">
        <v>8558</v>
      </c>
      <c r="G3262" t="str">
        <f>VLOOKUP(Sales_Data!$F3262,tbl_Products[],2,FALSE)</f>
        <v>Product_24</v>
      </c>
      <c r="H3262" t="str">
        <f>VLOOKUP(tbl_Sales[[#This Row],[Product_ID]],tbl_Products[],3,0)</f>
        <v>Apparel</v>
      </c>
      <c r="I3262">
        <v>3</v>
      </c>
      <c r="J3262" s="10">
        <f>VLOOKUP(tbl_Sales[[#This Row],[Product_ID]],tbl_Products[],4,0)</f>
        <v>47.62</v>
      </c>
      <c r="K3262" s="6">
        <v>28.1</v>
      </c>
      <c r="L3262" s="6">
        <f>tbl_Sales[[#This Row],[Price_per_Unit]]*tbl_Sales[[#This Row],[Quantity]]</f>
        <v>84.300000000000011</v>
      </c>
      <c r="M3262" s="6">
        <f>tbl_Sales[[#This Row],[Cost_per_Unit]]*tbl_Sales[[#This Row],[Quantity]]</f>
        <v>142.85999999999999</v>
      </c>
      <c r="N3262" s="6">
        <f>tbl_Sales[[#This Row],[Sales]]-tbl_Sales[[#This Row],[Total_Cost]]</f>
        <v>-58.559999999999974</v>
      </c>
    </row>
    <row r="3263" spans="1:14">
      <c r="A3263" t="s">
        <v>3267</v>
      </c>
      <c r="B3263" s="4">
        <v>45090</v>
      </c>
      <c r="C3263" t="s">
        <v>7270</v>
      </c>
      <c r="D3263" t="str">
        <f>VLOOKUP(Sales_Data!$C3263,tbl_Customers[],2,FALSE)</f>
        <v>Customer_340</v>
      </c>
      <c r="E3263" t="str">
        <f>VLOOKUP(tbl_Sales[[#This Row],[Customer_ID]],tbl_Customers[],5,0)</f>
        <v>West</v>
      </c>
      <c r="F3263" t="s">
        <v>8551</v>
      </c>
      <c r="G3263" t="str">
        <f>VLOOKUP(Sales_Data!$F3263,tbl_Products[],2,FALSE)</f>
        <v>Product_11</v>
      </c>
      <c r="H3263" t="str">
        <f>VLOOKUP(tbl_Sales[[#This Row],[Product_ID]],tbl_Products[],3,0)</f>
        <v>Health</v>
      </c>
      <c r="I3263">
        <v>3</v>
      </c>
      <c r="J3263" s="10">
        <f>VLOOKUP(tbl_Sales[[#This Row],[Product_ID]],tbl_Products[],4,0)</f>
        <v>11.76</v>
      </c>
      <c r="K3263" s="6">
        <v>89.29</v>
      </c>
      <c r="L3263" s="6">
        <f>tbl_Sales[[#This Row],[Price_per_Unit]]*tbl_Sales[[#This Row],[Quantity]]</f>
        <v>267.87</v>
      </c>
      <c r="M3263" s="6">
        <f>tbl_Sales[[#This Row],[Cost_per_Unit]]*tbl_Sales[[#This Row],[Quantity]]</f>
        <v>35.28</v>
      </c>
      <c r="N3263" s="6">
        <f>tbl_Sales[[#This Row],[Sales]]-tbl_Sales[[#This Row],[Total_Cost]]</f>
        <v>232.59</v>
      </c>
    </row>
    <row r="3264" spans="1:14">
      <c r="A3264" t="s">
        <v>3268</v>
      </c>
      <c r="B3264" s="4">
        <v>45076</v>
      </c>
      <c r="C3264" t="s">
        <v>7058</v>
      </c>
      <c r="D3264" t="str">
        <f>VLOOKUP(Sales_Data!$C3264,tbl_Customers[],2,FALSE)</f>
        <v>Customer_1449</v>
      </c>
      <c r="E3264" t="str">
        <f>VLOOKUP(tbl_Sales[[#This Row],[Customer_ID]],tbl_Customers[],5,0)</f>
        <v>East</v>
      </c>
      <c r="F3264" t="s">
        <v>8545</v>
      </c>
      <c r="G3264" t="str">
        <f>VLOOKUP(Sales_Data!$F3264,tbl_Products[],2,FALSE)</f>
        <v>Product_9</v>
      </c>
      <c r="H3264" t="str">
        <f>VLOOKUP(tbl_Sales[[#This Row],[Product_ID]],tbl_Products[],3,0)</f>
        <v>Apparel</v>
      </c>
      <c r="I3264">
        <v>9</v>
      </c>
      <c r="J3264" s="10">
        <f>VLOOKUP(tbl_Sales[[#This Row],[Product_ID]],tbl_Products[],4,0)</f>
        <v>14.27</v>
      </c>
      <c r="K3264" s="6">
        <v>63.37</v>
      </c>
      <c r="L3264" s="6">
        <f>tbl_Sales[[#This Row],[Price_per_Unit]]*tbl_Sales[[#This Row],[Quantity]]</f>
        <v>570.32999999999993</v>
      </c>
      <c r="M3264" s="6">
        <f>tbl_Sales[[#This Row],[Cost_per_Unit]]*tbl_Sales[[#This Row],[Quantity]]</f>
        <v>128.43</v>
      </c>
      <c r="N3264" s="6">
        <f>tbl_Sales[[#This Row],[Sales]]-tbl_Sales[[#This Row],[Total_Cost]]</f>
        <v>441.89999999999992</v>
      </c>
    </row>
    <row r="3265" spans="1:14">
      <c r="A3265" t="s">
        <v>3269</v>
      </c>
      <c r="B3265" s="4">
        <v>45282</v>
      </c>
      <c r="C3265" t="s">
        <v>7983</v>
      </c>
      <c r="D3265" t="str">
        <f>VLOOKUP(Sales_Data!$C3265,tbl_Customers[],2,FALSE)</f>
        <v>Customer_51</v>
      </c>
      <c r="E3265" t="str">
        <f>VLOOKUP(tbl_Sales[[#This Row],[Customer_ID]],tbl_Customers[],5,0)</f>
        <v>North</v>
      </c>
      <c r="F3265" t="s">
        <v>8565</v>
      </c>
      <c r="G3265" t="str">
        <f>VLOOKUP(Sales_Data!$F3265,tbl_Products[],2,FALSE)</f>
        <v>Product_31</v>
      </c>
      <c r="H3265" t="str">
        <f>VLOOKUP(tbl_Sales[[#This Row],[Product_ID]],tbl_Products[],3,0)</f>
        <v>Apparel</v>
      </c>
      <c r="I3265">
        <v>7</v>
      </c>
      <c r="J3265" s="10">
        <f>VLOOKUP(tbl_Sales[[#This Row],[Product_ID]],tbl_Products[],4,0)</f>
        <v>3.66</v>
      </c>
      <c r="K3265" s="6">
        <v>82.91</v>
      </c>
      <c r="L3265" s="6">
        <f>tbl_Sales[[#This Row],[Price_per_Unit]]*tbl_Sales[[#This Row],[Quantity]]</f>
        <v>580.37</v>
      </c>
      <c r="M3265" s="6">
        <f>tbl_Sales[[#This Row],[Cost_per_Unit]]*tbl_Sales[[#This Row],[Quantity]]</f>
        <v>25.62</v>
      </c>
      <c r="N3265" s="6">
        <f>tbl_Sales[[#This Row],[Sales]]-tbl_Sales[[#This Row],[Total_Cost]]</f>
        <v>554.75</v>
      </c>
    </row>
    <row r="3266" spans="1:14">
      <c r="A3266" t="s">
        <v>3270</v>
      </c>
      <c r="B3266" s="4">
        <v>45251</v>
      </c>
      <c r="C3266" t="s">
        <v>8127</v>
      </c>
      <c r="D3266" t="str">
        <f>VLOOKUP(Sales_Data!$C3266,tbl_Customers[],2,FALSE)</f>
        <v>Customer_1172</v>
      </c>
      <c r="E3266" t="str">
        <f>VLOOKUP(tbl_Sales[[#This Row],[Customer_ID]],tbl_Customers[],5,0)</f>
        <v>South</v>
      </c>
      <c r="F3266" t="s">
        <v>8525</v>
      </c>
      <c r="G3266" t="str">
        <f>VLOOKUP(Sales_Data!$F3266,tbl_Products[],2,FALSE)</f>
        <v>Product_56</v>
      </c>
      <c r="H3266" t="str">
        <f>VLOOKUP(tbl_Sales[[#This Row],[Product_ID]],tbl_Products[],3,0)</f>
        <v>Apparel</v>
      </c>
      <c r="I3266">
        <v>9</v>
      </c>
      <c r="J3266" s="10">
        <f>VLOOKUP(tbl_Sales[[#This Row],[Product_ID]],tbl_Products[],4,0)</f>
        <v>3.21</v>
      </c>
      <c r="K3266" s="6">
        <v>93.39</v>
      </c>
      <c r="L3266" s="6">
        <f>tbl_Sales[[#This Row],[Price_per_Unit]]*tbl_Sales[[#This Row],[Quantity]]</f>
        <v>840.51</v>
      </c>
      <c r="M3266" s="6">
        <f>tbl_Sales[[#This Row],[Cost_per_Unit]]*tbl_Sales[[#This Row],[Quantity]]</f>
        <v>28.89</v>
      </c>
      <c r="N3266" s="6">
        <f>tbl_Sales[[#This Row],[Sales]]-tbl_Sales[[#This Row],[Total_Cost]]</f>
        <v>811.62</v>
      </c>
    </row>
    <row r="3267" spans="1:14">
      <c r="A3267" t="s">
        <v>3271</v>
      </c>
      <c r="B3267" s="4">
        <v>45178</v>
      </c>
      <c r="C3267" t="s">
        <v>8211</v>
      </c>
      <c r="D3267" t="str">
        <f>VLOOKUP(Sales_Data!$C3267,tbl_Customers[],2,FALSE)</f>
        <v>Customer_1291</v>
      </c>
      <c r="E3267" t="str">
        <f>VLOOKUP(tbl_Sales[[#This Row],[Customer_ID]],tbl_Customers[],5,0)</f>
        <v>South</v>
      </c>
      <c r="F3267" t="s">
        <v>8562</v>
      </c>
      <c r="G3267" t="str">
        <f>VLOOKUP(Sales_Data!$F3267,tbl_Products[],2,FALSE)</f>
        <v>Product_48</v>
      </c>
      <c r="H3267" t="str">
        <f>VLOOKUP(tbl_Sales[[#This Row],[Product_ID]],tbl_Products[],3,0)</f>
        <v>Apparel</v>
      </c>
      <c r="I3267">
        <v>5</v>
      </c>
      <c r="J3267" s="10">
        <f>VLOOKUP(tbl_Sales[[#This Row],[Product_ID]],tbl_Products[],4,0)</f>
        <v>25.33</v>
      </c>
      <c r="K3267" s="6">
        <v>99.5</v>
      </c>
      <c r="L3267" s="6">
        <f>tbl_Sales[[#This Row],[Price_per_Unit]]*tbl_Sales[[#This Row],[Quantity]]</f>
        <v>497.5</v>
      </c>
      <c r="M3267" s="6">
        <f>tbl_Sales[[#This Row],[Cost_per_Unit]]*tbl_Sales[[#This Row],[Quantity]]</f>
        <v>126.64999999999999</v>
      </c>
      <c r="N3267" s="6">
        <f>tbl_Sales[[#This Row],[Sales]]-tbl_Sales[[#This Row],[Total_Cost]]</f>
        <v>370.85</v>
      </c>
    </row>
    <row r="3268" spans="1:14">
      <c r="A3268" t="s">
        <v>3272</v>
      </c>
      <c r="B3268" s="4">
        <v>45221</v>
      </c>
      <c r="C3268" t="s">
        <v>7058</v>
      </c>
      <c r="D3268" t="str">
        <f>VLOOKUP(Sales_Data!$C3268,tbl_Customers[],2,FALSE)</f>
        <v>Customer_1449</v>
      </c>
      <c r="E3268" t="str">
        <f>VLOOKUP(tbl_Sales[[#This Row],[Customer_ID]],tbl_Customers[],5,0)</f>
        <v>East</v>
      </c>
      <c r="F3268" t="s">
        <v>8559</v>
      </c>
      <c r="G3268" t="str">
        <f>VLOOKUP(Sales_Data!$F3268,tbl_Products[],2,FALSE)</f>
        <v>Product_57</v>
      </c>
      <c r="H3268" t="str">
        <f>VLOOKUP(tbl_Sales[[#This Row],[Product_ID]],tbl_Products[],3,0)</f>
        <v>Toys</v>
      </c>
      <c r="I3268">
        <v>7</v>
      </c>
      <c r="J3268" s="10">
        <f>VLOOKUP(tbl_Sales[[#This Row],[Product_ID]],tbl_Products[],4,0)</f>
        <v>31.85</v>
      </c>
      <c r="K3268" s="6">
        <v>29.46</v>
      </c>
      <c r="L3268" s="6">
        <f>tbl_Sales[[#This Row],[Price_per_Unit]]*tbl_Sales[[#This Row],[Quantity]]</f>
        <v>206.22</v>
      </c>
      <c r="M3268" s="6">
        <f>tbl_Sales[[#This Row],[Cost_per_Unit]]*tbl_Sales[[#This Row],[Quantity]]</f>
        <v>222.95000000000002</v>
      </c>
      <c r="N3268" s="6">
        <f>tbl_Sales[[#This Row],[Sales]]-tbl_Sales[[#This Row],[Total_Cost]]</f>
        <v>-16.730000000000018</v>
      </c>
    </row>
    <row r="3269" spans="1:14">
      <c r="A3269" t="s">
        <v>3273</v>
      </c>
      <c r="B3269" s="4">
        <v>45051</v>
      </c>
      <c r="C3269" t="s">
        <v>8343</v>
      </c>
      <c r="D3269" t="str">
        <f>VLOOKUP(Sales_Data!$C3269,tbl_Customers[],2,FALSE)</f>
        <v>Customer_633</v>
      </c>
      <c r="E3269" t="str">
        <f>VLOOKUP(tbl_Sales[[#This Row],[Customer_ID]],tbl_Customers[],5,0)</f>
        <v>South</v>
      </c>
      <c r="F3269" t="s">
        <v>8503</v>
      </c>
      <c r="G3269" t="str">
        <f>VLOOKUP(Sales_Data!$F3269,tbl_Products[],2,FALSE)</f>
        <v>Product_19</v>
      </c>
      <c r="H3269" t="str">
        <f>VLOOKUP(tbl_Sales[[#This Row],[Product_ID]],tbl_Products[],3,0)</f>
        <v>Apparel</v>
      </c>
      <c r="I3269">
        <v>2</v>
      </c>
      <c r="J3269" s="10">
        <f>VLOOKUP(tbl_Sales[[#This Row],[Product_ID]],tbl_Products[],4,0)</f>
        <v>41.78</v>
      </c>
      <c r="K3269" s="6">
        <v>29.87</v>
      </c>
      <c r="L3269" s="6">
        <f>tbl_Sales[[#This Row],[Price_per_Unit]]*tbl_Sales[[#This Row],[Quantity]]</f>
        <v>59.74</v>
      </c>
      <c r="M3269" s="6">
        <f>tbl_Sales[[#This Row],[Cost_per_Unit]]*tbl_Sales[[#This Row],[Quantity]]</f>
        <v>83.56</v>
      </c>
      <c r="N3269" s="6">
        <f>tbl_Sales[[#This Row],[Sales]]-tbl_Sales[[#This Row],[Total_Cost]]</f>
        <v>-23.82</v>
      </c>
    </row>
    <row r="3270" spans="1:14">
      <c r="A3270" t="s">
        <v>3274</v>
      </c>
      <c r="B3270" s="4">
        <v>45093</v>
      </c>
      <c r="C3270" t="s">
        <v>8344</v>
      </c>
      <c r="D3270" t="str">
        <f>VLOOKUP(Sales_Data!$C3270,tbl_Customers[],2,FALSE)</f>
        <v>Customer_1150</v>
      </c>
      <c r="E3270" t="str">
        <f>VLOOKUP(tbl_Sales[[#This Row],[Customer_ID]],tbl_Customers[],5,0)</f>
        <v>North</v>
      </c>
      <c r="F3270" t="s">
        <v>8559</v>
      </c>
      <c r="G3270" t="str">
        <f>VLOOKUP(Sales_Data!$F3270,tbl_Products[],2,FALSE)</f>
        <v>Product_57</v>
      </c>
      <c r="H3270" t="str">
        <f>VLOOKUP(tbl_Sales[[#This Row],[Product_ID]],tbl_Products[],3,0)</f>
        <v>Toys</v>
      </c>
      <c r="I3270">
        <v>2</v>
      </c>
      <c r="J3270" s="10">
        <f>VLOOKUP(tbl_Sales[[#This Row],[Product_ID]],tbl_Products[],4,0)</f>
        <v>31.85</v>
      </c>
      <c r="K3270" s="6">
        <v>78.28</v>
      </c>
      <c r="L3270" s="6">
        <f>tbl_Sales[[#This Row],[Price_per_Unit]]*tbl_Sales[[#This Row],[Quantity]]</f>
        <v>156.56</v>
      </c>
      <c r="M3270" s="6">
        <f>tbl_Sales[[#This Row],[Cost_per_Unit]]*tbl_Sales[[#This Row],[Quantity]]</f>
        <v>63.7</v>
      </c>
      <c r="N3270" s="6">
        <f>tbl_Sales[[#This Row],[Sales]]-tbl_Sales[[#This Row],[Total_Cost]]</f>
        <v>92.86</v>
      </c>
    </row>
    <row r="3271" spans="1:14">
      <c r="A3271" t="s">
        <v>3275</v>
      </c>
      <c r="B3271" s="4">
        <v>45119</v>
      </c>
      <c r="C3271" t="s">
        <v>7699</v>
      </c>
      <c r="D3271" t="str">
        <f>VLOOKUP(Sales_Data!$C3271,tbl_Customers[],2,FALSE)</f>
        <v>Customer_1322</v>
      </c>
      <c r="E3271" t="str">
        <f>VLOOKUP(tbl_Sales[[#This Row],[Customer_ID]],tbl_Customers[],5,0)</f>
        <v>West</v>
      </c>
      <c r="F3271" t="s">
        <v>8495</v>
      </c>
      <c r="G3271" t="str">
        <f>VLOOKUP(Sales_Data!$F3271,tbl_Products[],2,FALSE)</f>
        <v>Product_6</v>
      </c>
      <c r="H3271" t="str">
        <f>VLOOKUP(tbl_Sales[[#This Row],[Product_ID]],tbl_Products[],3,0)</f>
        <v>Apparel</v>
      </c>
      <c r="I3271">
        <v>5</v>
      </c>
      <c r="J3271" s="10">
        <f>VLOOKUP(tbl_Sales[[#This Row],[Product_ID]],tbl_Products[],4,0)</f>
        <v>33.65</v>
      </c>
      <c r="K3271" s="6">
        <v>29.51</v>
      </c>
      <c r="L3271" s="6">
        <f>tbl_Sales[[#This Row],[Price_per_Unit]]*tbl_Sales[[#This Row],[Quantity]]</f>
        <v>147.55000000000001</v>
      </c>
      <c r="M3271" s="6">
        <f>tbl_Sales[[#This Row],[Cost_per_Unit]]*tbl_Sales[[#This Row],[Quantity]]</f>
        <v>168.25</v>
      </c>
      <c r="N3271" s="6">
        <f>tbl_Sales[[#This Row],[Sales]]-tbl_Sales[[#This Row],[Total_Cost]]</f>
        <v>-20.699999999999989</v>
      </c>
    </row>
    <row r="3272" spans="1:14">
      <c r="A3272" t="s">
        <v>3276</v>
      </c>
      <c r="B3272" s="4">
        <v>45070</v>
      </c>
      <c r="C3272" t="s">
        <v>7049</v>
      </c>
      <c r="D3272" t="str">
        <f>VLOOKUP(Sales_Data!$C3272,tbl_Customers[],2,FALSE)</f>
        <v>Customer_254</v>
      </c>
      <c r="E3272" t="str">
        <f>VLOOKUP(tbl_Sales[[#This Row],[Customer_ID]],tbl_Customers[],5,0)</f>
        <v>East</v>
      </c>
      <c r="F3272" t="s">
        <v>8501</v>
      </c>
      <c r="G3272" t="str">
        <f>VLOOKUP(Sales_Data!$F3272,tbl_Products[],2,FALSE)</f>
        <v>Product_65</v>
      </c>
      <c r="H3272" t="str">
        <f>VLOOKUP(tbl_Sales[[#This Row],[Product_ID]],tbl_Products[],3,0)</f>
        <v>Health</v>
      </c>
      <c r="I3272">
        <v>8</v>
      </c>
      <c r="J3272" s="10">
        <f>VLOOKUP(tbl_Sales[[#This Row],[Product_ID]],tbl_Products[],4,0)</f>
        <v>37.880000000000003</v>
      </c>
      <c r="K3272" s="6">
        <v>60.44</v>
      </c>
      <c r="L3272" s="6">
        <f>tbl_Sales[[#This Row],[Price_per_Unit]]*tbl_Sales[[#This Row],[Quantity]]</f>
        <v>483.52</v>
      </c>
      <c r="M3272" s="6">
        <f>tbl_Sales[[#This Row],[Cost_per_Unit]]*tbl_Sales[[#This Row],[Quantity]]</f>
        <v>303.04000000000002</v>
      </c>
      <c r="N3272" s="6">
        <f>tbl_Sales[[#This Row],[Sales]]-tbl_Sales[[#This Row],[Total_Cost]]</f>
        <v>180.47999999999996</v>
      </c>
    </row>
    <row r="3273" spans="1:14">
      <c r="A3273" t="s">
        <v>3277</v>
      </c>
      <c r="B3273" s="4">
        <v>45128</v>
      </c>
      <c r="C3273" t="s">
        <v>8108</v>
      </c>
      <c r="D3273" t="str">
        <f>VLOOKUP(Sales_Data!$C3273,tbl_Customers[],2,FALSE)</f>
        <v>Customer_1319</v>
      </c>
      <c r="E3273" t="str">
        <f>VLOOKUP(tbl_Sales[[#This Row],[Customer_ID]],tbl_Customers[],5,0)</f>
        <v>North</v>
      </c>
      <c r="F3273" t="s">
        <v>8528</v>
      </c>
      <c r="G3273" t="str">
        <f>VLOOKUP(Sales_Data!$F3273,tbl_Products[],2,FALSE)</f>
        <v>Product_25</v>
      </c>
      <c r="H3273" t="str">
        <f>VLOOKUP(tbl_Sales[[#This Row],[Product_ID]],tbl_Products[],3,0)</f>
        <v>Electronics</v>
      </c>
      <c r="I3273">
        <v>4</v>
      </c>
      <c r="J3273" s="10">
        <f>VLOOKUP(tbl_Sales[[#This Row],[Product_ID]],tbl_Products[],4,0)</f>
        <v>48.19</v>
      </c>
      <c r="K3273" s="6">
        <v>81.739999999999995</v>
      </c>
      <c r="L3273" s="6">
        <f>tbl_Sales[[#This Row],[Price_per_Unit]]*tbl_Sales[[#This Row],[Quantity]]</f>
        <v>326.95999999999998</v>
      </c>
      <c r="M3273" s="6">
        <f>tbl_Sales[[#This Row],[Cost_per_Unit]]*tbl_Sales[[#This Row],[Quantity]]</f>
        <v>192.76</v>
      </c>
      <c r="N3273" s="6">
        <f>tbl_Sales[[#This Row],[Sales]]-tbl_Sales[[#This Row],[Total_Cost]]</f>
        <v>134.19999999999999</v>
      </c>
    </row>
    <row r="3274" spans="1:14">
      <c r="A3274" t="s">
        <v>3278</v>
      </c>
      <c r="B3274" s="4">
        <v>45113</v>
      </c>
      <c r="C3274" t="s">
        <v>8016</v>
      </c>
      <c r="D3274" t="str">
        <f>VLOOKUP(Sales_Data!$C3274,tbl_Customers[],2,FALSE)</f>
        <v>Customer_1146</v>
      </c>
      <c r="E3274" t="str">
        <f>VLOOKUP(tbl_Sales[[#This Row],[Customer_ID]],tbl_Customers[],5,0)</f>
        <v>West</v>
      </c>
      <c r="F3274" t="s">
        <v>8526</v>
      </c>
      <c r="G3274" t="str">
        <f>VLOOKUP(Sales_Data!$F3274,tbl_Products[],2,FALSE)</f>
        <v>Product_27</v>
      </c>
      <c r="H3274" t="str">
        <f>VLOOKUP(tbl_Sales[[#This Row],[Product_ID]],tbl_Products[],3,0)</f>
        <v>Home Goods</v>
      </c>
      <c r="I3274">
        <v>4</v>
      </c>
      <c r="J3274" s="10">
        <f>VLOOKUP(tbl_Sales[[#This Row],[Product_ID]],tbl_Products[],4,0)</f>
        <v>35.53</v>
      </c>
      <c r="K3274" s="6">
        <v>84.83</v>
      </c>
      <c r="L3274" s="6">
        <f>tbl_Sales[[#This Row],[Price_per_Unit]]*tbl_Sales[[#This Row],[Quantity]]</f>
        <v>339.32</v>
      </c>
      <c r="M3274" s="6">
        <f>tbl_Sales[[#This Row],[Cost_per_Unit]]*tbl_Sales[[#This Row],[Quantity]]</f>
        <v>142.12</v>
      </c>
      <c r="N3274" s="6">
        <f>tbl_Sales[[#This Row],[Sales]]-tbl_Sales[[#This Row],[Total_Cost]]</f>
        <v>197.2</v>
      </c>
    </row>
    <row r="3275" spans="1:14">
      <c r="A3275" t="s">
        <v>3279</v>
      </c>
      <c r="B3275" s="4">
        <v>44985</v>
      </c>
      <c r="C3275" t="s">
        <v>7056</v>
      </c>
      <c r="D3275" t="str">
        <f>VLOOKUP(Sales_Data!$C3275,tbl_Customers[],2,FALSE)</f>
        <v>Customer_175</v>
      </c>
      <c r="E3275" t="str">
        <f>VLOOKUP(tbl_Sales[[#This Row],[Customer_ID]],tbl_Customers[],5,0)</f>
        <v>West</v>
      </c>
      <c r="F3275" t="s">
        <v>8560</v>
      </c>
      <c r="G3275" t="str">
        <f>VLOOKUP(Sales_Data!$F3275,tbl_Products[],2,FALSE)</f>
        <v>Product_41</v>
      </c>
      <c r="H3275" t="str">
        <f>VLOOKUP(tbl_Sales[[#This Row],[Product_ID]],tbl_Products[],3,0)</f>
        <v>Home Goods</v>
      </c>
      <c r="I3275">
        <v>6</v>
      </c>
      <c r="J3275" s="10">
        <f>VLOOKUP(tbl_Sales[[#This Row],[Product_ID]],tbl_Products[],4,0)</f>
        <v>31.5</v>
      </c>
      <c r="K3275" s="6">
        <v>14.67</v>
      </c>
      <c r="L3275" s="6">
        <f>tbl_Sales[[#This Row],[Price_per_Unit]]*tbl_Sales[[#This Row],[Quantity]]</f>
        <v>88.02</v>
      </c>
      <c r="M3275" s="6">
        <f>tbl_Sales[[#This Row],[Cost_per_Unit]]*tbl_Sales[[#This Row],[Quantity]]</f>
        <v>189</v>
      </c>
      <c r="N3275" s="6">
        <f>tbl_Sales[[#This Row],[Sales]]-tbl_Sales[[#This Row],[Total_Cost]]</f>
        <v>-100.98</v>
      </c>
    </row>
    <row r="3276" spans="1:14">
      <c r="A3276" t="s">
        <v>3280</v>
      </c>
      <c r="B3276" s="4">
        <v>45215</v>
      </c>
      <c r="C3276" t="s">
        <v>7331</v>
      </c>
      <c r="D3276" t="str">
        <f>VLOOKUP(Sales_Data!$C3276,tbl_Customers[],2,FALSE)</f>
        <v>Customer_395</v>
      </c>
      <c r="E3276" t="str">
        <f>VLOOKUP(tbl_Sales[[#This Row],[Customer_ID]],tbl_Customers[],5,0)</f>
        <v>North</v>
      </c>
      <c r="F3276" t="s">
        <v>8495</v>
      </c>
      <c r="G3276" t="str">
        <f>VLOOKUP(Sales_Data!$F3276,tbl_Products[],2,FALSE)</f>
        <v>Product_6</v>
      </c>
      <c r="H3276" t="str">
        <f>VLOOKUP(tbl_Sales[[#This Row],[Product_ID]],tbl_Products[],3,0)</f>
        <v>Apparel</v>
      </c>
      <c r="I3276">
        <v>8</v>
      </c>
      <c r="J3276" s="10">
        <f>VLOOKUP(tbl_Sales[[#This Row],[Product_ID]],tbl_Products[],4,0)</f>
        <v>33.65</v>
      </c>
      <c r="K3276" s="6">
        <v>81.11</v>
      </c>
      <c r="L3276" s="6">
        <f>tbl_Sales[[#This Row],[Price_per_Unit]]*tbl_Sales[[#This Row],[Quantity]]</f>
        <v>648.88</v>
      </c>
      <c r="M3276" s="6">
        <f>tbl_Sales[[#This Row],[Cost_per_Unit]]*tbl_Sales[[#This Row],[Quantity]]</f>
        <v>269.2</v>
      </c>
      <c r="N3276" s="6">
        <f>tbl_Sales[[#This Row],[Sales]]-tbl_Sales[[#This Row],[Total_Cost]]</f>
        <v>379.68</v>
      </c>
    </row>
    <row r="3277" spans="1:14">
      <c r="A3277" t="s">
        <v>3281</v>
      </c>
      <c r="B3277" s="4">
        <v>45029</v>
      </c>
      <c r="C3277" t="s">
        <v>7825</v>
      </c>
      <c r="D3277" t="str">
        <f>VLOOKUP(Sales_Data!$C3277,tbl_Customers[],2,FALSE)</f>
        <v>Customer_1268</v>
      </c>
      <c r="E3277" t="str">
        <f>VLOOKUP(tbl_Sales[[#This Row],[Customer_ID]],tbl_Customers[],5,0)</f>
        <v>East</v>
      </c>
      <c r="F3277" t="s">
        <v>8497</v>
      </c>
      <c r="G3277" t="str">
        <f>VLOOKUP(Sales_Data!$F3277,tbl_Products[],2,FALSE)</f>
        <v>Product_73</v>
      </c>
      <c r="H3277" t="str">
        <f>VLOOKUP(tbl_Sales[[#This Row],[Product_ID]],tbl_Products[],3,0)</f>
        <v>Apparel</v>
      </c>
      <c r="I3277">
        <v>3</v>
      </c>
      <c r="J3277" s="10">
        <f>VLOOKUP(tbl_Sales[[#This Row],[Product_ID]],tbl_Products[],4,0)</f>
        <v>1.21</v>
      </c>
      <c r="K3277" s="6">
        <v>98.7</v>
      </c>
      <c r="L3277" s="6">
        <f>tbl_Sales[[#This Row],[Price_per_Unit]]*tbl_Sales[[#This Row],[Quantity]]</f>
        <v>296.10000000000002</v>
      </c>
      <c r="M3277" s="6">
        <f>tbl_Sales[[#This Row],[Cost_per_Unit]]*tbl_Sales[[#This Row],[Quantity]]</f>
        <v>3.63</v>
      </c>
      <c r="N3277" s="6">
        <f>tbl_Sales[[#This Row],[Sales]]-tbl_Sales[[#This Row],[Total_Cost]]</f>
        <v>292.47000000000003</v>
      </c>
    </row>
    <row r="3278" spans="1:14">
      <c r="A3278" t="s">
        <v>3282</v>
      </c>
      <c r="B3278" s="4">
        <v>45230</v>
      </c>
      <c r="C3278" t="s">
        <v>8345</v>
      </c>
      <c r="D3278" t="str">
        <f>VLOOKUP(Sales_Data!$C3278,tbl_Customers[],2,FALSE)</f>
        <v>Customer_1110</v>
      </c>
      <c r="E3278" t="str">
        <f>VLOOKUP(tbl_Sales[[#This Row],[Customer_ID]],tbl_Customers[],5,0)</f>
        <v>South</v>
      </c>
      <c r="F3278" t="s">
        <v>8514</v>
      </c>
      <c r="G3278" t="str">
        <f>VLOOKUP(Sales_Data!$F3278,tbl_Products[],2,FALSE)</f>
        <v>Product_2</v>
      </c>
      <c r="H3278" t="str">
        <f>VLOOKUP(tbl_Sales[[#This Row],[Product_ID]],tbl_Products[],3,0)</f>
        <v>Health</v>
      </c>
      <c r="I3278">
        <v>5</v>
      </c>
      <c r="J3278" s="10">
        <f>VLOOKUP(tbl_Sales[[#This Row],[Product_ID]],tbl_Products[],4,0)</f>
        <v>12.41</v>
      </c>
      <c r="K3278" s="6">
        <v>34.369999999999997</v>
      </c>
      <c r="L3278" s="6">
        <f>tbl_Sales[[#This Row],[Price_per_Unit]]*tbl_Sales[[#This Row],[Quantity]]</f>
        <v>171.85</v>
      </c>
      <c r="M3278" s="6">
        <f>tbl_Sales[[#This Row],[Cost_per_Unit]]*tbl_Sales[[#This Row],[Quantity]]</f>
        <v>62.05</v>
      </c>
      <c r="N3278" s="6">
        <f>tbl_Sales[[#This Row],[Sales]]-tbl_Sales[[#This Row],[Total_Cost]]</f>
        <v>109.8</v>
      </c>
    </row>
    <row r="3279" spans="1:14">
      <c r="A3279" t="s">
        <v>3283</v>
      </c>
      <c r="B3279" s="4">
        <v>45206</v>
      </c>
      <c r="C3279" t="s">
        <v>8167</v>
      </c>
      <c r="D3279" t="str">
        <f>VLOOKUP(Sales_Data!$C3279,tbl_Customers[],2,FALSE)</f>
        <v>Customer_1182</v>
      </c>
      <c r="E3279" t="str">
        <f>VLOOKUP(tbl_Sales[[#This Row],[Customer_ID]],tbl_Customers[],5,0)</f>
        <v>South</v>
      </c>
      <c r="F3279" t="s">
        <v>8542</v>
      </c>
      <c r="G3279" t="str">
        <f>VLOOKUP(Sales_Data!$F3279,tbl_Products[],2,FALSE)</f>
        <v>Product_20</v>
      </c>
      <c r="H3279" t="str">
        <f>VLOOKUP(tbl_Sales[[#This Row],[Product_ID]],tbl_Products[],3,0)</f>
        <v>Electronics</v>
      </c>
      <c r="I3279">
        <v>9</v>
      </c>
      <c r="J3279" s="10">
        <f>VLOOKUP(tbl_Sales[[#This Row],[Product_ID]],tbl_Products[],4,0)</f>
        <v>19.98</v>
      </c>
      <c r="K3279" s="6">
        <v>83.15</v>
      </c>
      <c r="L3279" s="6">
        <f>tbl_Sales[[#This Row],[Price_per_Unit]]*tbl_Sales[[#This Row],[Quantity]]</f>
        <v>748.35</v>
      </c>
      <c r="M3279" s="6">
        <f>tbl_Sales[[#This Row],[Cost_per_Unit]]*tbl_Sales[[#This Row],[Quantity]]</f>
        <v>179.82</v>
      </c>
      <c r="N3279" s="6">
        <f>tbl_Sales[[#This Row],[Sales]]-tbl_Sales[[#This Row],[Total_Cost]]</f>
        <v>568.53</v>
      </c>
    </row>
    <row r="3280" spans="1:14">
      <c r="A3280" t="s">
        <v>3284</v>
      </c>
      <c r="B3280" s="4">
        <v>45019</v>
      </c>
      <c r="C3280" t="s">
        <v>7490</v>
      </c>
      <c r="D3280" t="str">
        <f>VLOOKUP(Sales_Data!$C3280,tbl_Customers[],2,FALSE)</f>
        <v>Customer_109</v>
      </c>
      <c r="E3280" t="str">
        <f>VLOOKUP(tbl_Sales[[#This Row],[Customer_ID]],tbl_Customers[],5,0)</f>
        <v>East</v>
      </c>
      <c r="F3280" t="s">
        <v>8538</v>
      </c>
      <c r="G3280" t="str">
        <f>VLOOKUP(Sales_Data!$F3280,tbl_Products[],2,FALSE)</f>
        <v>Product_44</v>
      </c>
      <c r="H3280" t="str">
        <f>VLOOKUP(tbl_Sales[[#This Row],[Product_ID]],tbl_Products[],3,0)</f>
        <v>Electronics</v>
      </c>
      <c r="I3280">
        <v>2</v>
      </c>
      <c r="J3280" s="10">
        <f>VLOOKUP(tbl_Sales[[#This Row],[Product_ID]],tbl_Products[],4,0)</f>
        <v>39.729999999999997</v>
      </c>
      <c r="K3280" s="6">
        <v>73.02</v>
      </c>
      <c r="L3280" s="6">
        <f>tbl_Sales[[#This Row],[Price_per_Unit]]*tbl_Sales[[#This Row],[Quantity]]</f>
        <v>146.04</v>
      </c>
      <c r="M3280" s="6">
        <f>tbl_Sales[[#This Row],[Cost_per_Unit]]*tbl_Sales[[#This Row],[Quantity]]</f>
        <v>79.459999999999994</v>
      </c>
      <c r="N3280" s="6">
        <f>tbl_Sales[[#This Row],[Sales]]-tbl_Sales[[#This Row],[Total_Cost]]</f>
        <v>66.58</v>
      </c>
    </row>
    <row r="3281" spans="1:14">
      <c r="A3281" t="s">
        <v>3285</v>
      </c>
      <c r="B3281" s="4">
        <v>45276</v>
      </c>
      <c r="C3281" t="s">
        <v>7475</v>
      </c>
      <c r="D3281" t="str">
        <f>VLOOKUP(Sales_Data!$C3281,tbl_Customers[],2,FALSE)</f>
        <v>Customer_1168</v>
      </c>
      <c r="E3281" t="str">
        <f>VLOOKUP(tbl_Sales[[#This Row],[Customer_ID]],tbl_Customers[],5,0)</f>
        <v>East</v>
      </c>
      <c r="F3281" t="s">
        <v>8511</v>
      </c>
      <c r="G3281" t="str">
        <f>VLOOKUP(Sales_Data!$F3281,tbl_Products[],2,FALSE)</f>
        <v>Product_33</v>
      </c>
      <c r="H3281" t="str">
        <f>VLOOKUP(tbl_Sales[[#This Row],[Product_ID]],tbl_Products[],3,0)</f>
        <v>Electronics</v>
      </c>
      <c r="I3281">
        <v>1</v>
      </c>
      <c r="J3281" s="10">
        <f>VLOOKUP(tbl_Sales[[#This Row],[Product_ID]],tbl_Products[],4,0)</f>
        <v>45.26</v>
      </c>
      <c r="K3281" s="6">
        <v>56.49</v>
      </c>
      <c r="L3281" s="6">
        <f>tbl_Sales[[#This Row],[Price_per_Unit]]*tbl_Sales[[#This Row],[Quantity]]</f>
        <v>56.49</v>
      </c>
      <c r="M3281" s="6">
        <f>tbl_Sales[[#This Row],[Cost_per_Unit]]*tbl_Sales[[#This Row],[Quantity]]</f>
        <v>45.26</v>
      </c>
      <c r="N3281" s="6">
        <f>tbl_Sales[[#This Row],[Sales]]-tbl_Sales[[#This Row],[Total_Cost]]</f>
        <v>11.230000000000004</v>
      </c>
    </row>
    <row r="3282" spans="1:14">
      <c r="A3282" t="s">
        <v>3286</v>
      </c>
      <c r="B3282" s="4">
        <v>45208</v>
      </c>
      <c r="C3282" t="s">
        <v>7866</v>
      </c>
      <c r="D3282" t="str">
        <f>VLOOKUP(Sales_Data!$C3282,tbl_Customers[],2,FALSE)</f>
        <v>Customer_1069</v>
      </c>
      <c r="E3282" t="str">
        <f>VLOOKUP(tbl_Sales[[#This Row],[Customer_ID]],tbl_Customers[],5,0)</f>
        <v>North</v>
      </c>
      <c r="F3282" t="s">
        <v>8532</v>
      </c>
      <c r="G3282" t="str">
        <f>VLOOKUP(Sales_Data!$F3282,tbl_Products[],2,FALSE)</f>
        <v>Product_23</v>
      </c>
      <c r="H3282" t="str">
        <f>VLOOKUP(tbl_Sales[[#This Row],[Product_ID]],tbl_Products[],3,0)</f>
        <v>Apparel</v>
      </c>
      <c r="I3282">
        <v>3</v>
      </c>
      <c r="J3282" s="10">
        <f>VLOOKUP(tbl_Sales[[#This Row],[Product_ID]],tbl_Products[],4,0)</f>
        <v>2.85</v>
      </c>
      <c r="K3282" s="6">
        <v>13.04</v>
      </c>
      <c r="L3282" s="6">
        <f>tbl_Sales[[#This Row],[Price_per_Unit]]*tbl_Sales[[#This Row],[Quantity]]</f>
        <v>39.119999999999997</v>
      </c>
      <c r="M3282" s="6">
        <f>tbl_Sales[[#This Row],[Cost_per_Unit]]*tbl_Sales[[#This Row],[Quantity]]</f>
        <v>8.5500000000000007</v>
      </c>
      <c r="N3282" s="6">
        <f>tbl_Sales[[#This Row],[Sales]]-tbl_Sales[[#This Row],[Total_Cost]]</f>
        <v>30.569999999999997</v>
      </c>
    </row>
    <row r="3283" spans="1:14">
      <c r="A3283" t="s">
        <v>3287</v>
      </c>
      <c r="B3283" s="4">
        <v>44940</v>
      </c>
      <c r="C3283" t="s">
        <v>7948</v>
      </c>
      <c r="D3283" t="str">
        <f>VLOOKUP(Sales_Data!$C3283,tbl_Customers[],2,FALSE)</f>
        <v>Customer_388</v>
      </c>
      <c r="E3283" t="str">
        <f>VLOOKUP(tbl_Sales[[#This Row],[Customer_ID]],tbl_Customers[],5,0)</f>
        <v>East</v>
      </c>
      <c r="F3283" t="s">
        <v>8509</v>
      </c>
      <c r="G3283" t="str">
        <f>VLOOKUP(Sales_Data!$F3283,tbl_Products[],2,FALSE)</f>
        <v>Product_45</v>
      </c>
      <c r="H3283" t="str">
        <f>VLOOKUP(tbl_Sales[[#This Row],[Product_ID]],tbl_Products[],3,0)</f>
        <v>Home Goods</v>
      </c>
      <c r="I3283">
        <v>3</v>
      </c>
      <c r="J3283" s="10">
        <f>VLOOKUP(tbl_Sales[[#This Row],[Product_ID]],tbl_Products[],4,0)</f>
        <v>47.88</v>
      </c>
      <c r="K3283" s="6">
        <v>6.25</v>
      </c>
      <c r="L3283" s="6">
        <f>tbl_Sales[[#This Row],[Price_per_Unit]]*tbl_Sales[[#This Row],[Quantity]]</f>
        <v>18.75</v>
      </c>
      <c r="M3283" s="6">
        <f>tbl_Sales[[#This Row],[Cost_per_Unit]]*tbl_Sales[[#This Row],[Quantity]]</f>
        <v>143.64000000000001</v>
      </c>
      <c r="N3283" s="6">
        <f>tbl_Sales[[#This Row],[Sales]]-tbl_Sales[[#This Row],[Total_Cost]]</f>
        <v>-124.89000000000001</v>
      </c>
    </row>
    <row r="3284" spans="1:14">
      <c r="A3284" t="s">
        <v>3288</v>
      </c>
      <c r="B3284" s="4">
        <v>45163</v>
      </c>
      <c r="C3284" t="s">
        <v>7102</v>
      </c>
      <c r="D3284" t="str">
        <f>VLOOKUP(Sales_Data!$C3284,tbl_Customers[],2,FALSE)</f>
        <v>Customer_975</v>
      </c>
      <c r="E3284" t="str">
        <f>VLOOKUP(tbl_Sales[[#This Row],[Customer_ID]],tbl_Customers[],5,0)</f>
        <v>East</v>
      </c>
      <c r="F3284" t="s">
        <v>8541</v>
      </c>
      <c r="G3284" t="str">
        <f>VLOOKUP(Sales_Data!$F3284,tbl_Products[],2,FALSE)</f>
        <v>Product_60</v>
      </c>
      <c r="H3284" t="str">
        <f>VLOOKUP(tbl_Sales[[#This Row],[Product_ID]],tbl_Products[],3,0)</f>
        <v>Health</v>
      </c>
      <c r="I3284">
        <v>9</v>
      </c>
      <c r="J3284" s="10">
        <f>VLOOKUP(tbl_Sales[[#This Row],[Product_ID]],tbl_Products[],4,0)</f>
        <v>1.01</v>
      </c>
      <c r="K3284" s="6">
        <v>80.650000000000006</v>
      </c>
      <c r="L3284" s="6">
        <f>tbl_Sales[[#This Row],[Price_per_Unit]]*tbl_Sales[[#This Row],[Quantity]]</f>
        <v>725.85</v>
      </c>
      <c r="M3284" s="6">
        <f>tbl_Sales[[#This Row],[Cost_per_Unit]]*tbl_Sales[[#This Row],[Quantity]]</f>
        <v>9.09</v>
      </c>
      <c r="N3284" s="6">
        <f>tbl_Sales[[#This Row],[Sales]]-tbl_Sales[[#This Row],[Total_Cost]]</f>
        <v>716.76</v>
      </c>
    </row>
    <row r="3285" spans="1:14">
      <c r="A3285" t="s">
        <v>3289</v>
      </c>
      <c r="B3285" s="4">
        <v>45289</v>
      </c>
      <c r="C3285" t="s">
        <v>8147</v>
      </c>
      <c r="D3285" t="str">
        <f>VLOOKUP(Sales_Data!$C3285,tbl_Customers[],2,FALSE)</f>
        <v>Customer_1030</v>
      </c>
      <c r="E3285" t="str">
        <f>VLOOKUP(tbl_Sales[[#This Row],[Customer_ID]],tbl_Customers[],5,0)</f>
        <v>North</v>
      </c>
      <c r="F3285" t="s">
        <v>8550</v>
      </c>
      <c r="G3285" t="str">
        <f>VLOOKUP(Sales_Data!$F3285,tbl_Products[],2,FALSE)</f>
        <v>Product_26</v>
      </c>
      <c r="H3285" t="str">
        <f>VLOOKUP(tbl_Sales[[#This Row],[Product_ID]],tbl_Products[],3,0)</f>
        <v>Health</v>
      </c>
      <c r="I3285">
        <v>6</v>
      </c>
      <c r="J3285" s="10">
        <f>VLOOKUP(tbl_Sales[[#This Row],[Product_ID]],tbl_Products[],4,0)</f>
        <v>31.77</v>
      </c>
      <c r="K3285" s="6">
        <v>65.69</v>
      </c>
      <c r="L3285" s="6">
        <f>tbl_Sales[[#This Row],[Price_per_Unit]]*tbl_Sales[[#This Row],[Quantity]]</f>
        <v>394.14</v>
      </c>
      <c r="M3285" s="6">
        <f>tbl_Sales[[#This Row],[Cost_per_Unit]]*tbl_Sales[[#This Row],[Quantity]]</f>
        <v>190.62</v>
      </c>
      <c r="N3285" s="6">
        <f>tbl_Sales[[#This Row],[Sales]]-tbl_Sales[[#This Row],[Total_Cost]]</f>
        <v>203.51999999999998</v>
      </c>
    </row>
    <row r="3286" spans="1:14">
      <c r="A3286" t="s">
        <v>3290</v>
      </c>
      <c r="B3286" s="4">
        <v>45034</v>
      </c>
      <c r="C3286" t="s">
        <v>7257</v>
      </c>
      <c r="D3286" t="str">
        <f>VLOOKUP(Sales_Data!$C3286,tbl_Customers[],2,FALSE)</f>
        <v>Customer_39</v>
      </c>
      <c r="E3286" t="str">
        <f>VLOOKUP(tbl_Sales[[#This Row],[Customer_ID]],tbl_Customers[],5,0)</f>
        <v>East</v>
      </c>
      <c r="F3286" t="s">
        <v>8564</v>
      </c>
      <c r="G3286" t="str">
        <f>VLOOKUP(Sales_Data!$F3286,tbl_Products[],2,FALSE)</f>
        <v>Product_8</v>
      </c>
      <c r="H3286" t="str">
        <f>VLOOKUP(tbl_Sales[[#This Row],[Product_ID]],tbl_Products[],3,0)</f>
        <v>Electronics</v>
      </c>
      <c r="I3286">
        <v>6</v>
      </c>
      <c r="J3286" s="10">
        <f>VLOOKUP(tbl_Sales[[#This Row],[Product_ID]],tbl_Products[],4,0)</f>
        <v>22.03</v>
      </c>
      <c r="K3286" s="6">
        <v>85.04</v>
      </c>
      <c r="L3286" s="6">
        <f>tbl_Sales[[#This Row],[Price_per_Unit]]*tbl_Sales[[#This Row],[Quantity]]</f>
        <v>510.24</v>
      </c>
      <c r="M3286" s="6">
        <f>tbl_Sales[[#This Row],[Cost_per_Unit]]*tbl_Sales[[#This Row],[Quantity]]</f>
        <v>132.18</v>
      </c>
      <c r="N3286" s="6">
        <f>tbl_Sales[[#This Row],[Sales]]-tbl_Sales[[#This Row],[Total_Cost]]</f>
        <v>378.06</v>
      </c>
    </row>
    <row r="3287" spans="1:14">
      <c r="A3287" t="s">
        <v>3291</v>
      </c>
      <c r="B3287" s="4">
        <v>45151</v>
      </c>
      <c r="C3287" t="s">
        <v>8263</v>
      </c>
      <c r="D3287" t="str">
        <f>VLOOKUP(Sales_Data!$C3287,tbl_Customers[],2,FALSE)</f>
        <v>Customer_247</v>
      </c>
      <c r="E3287" t="str">
        <f>VLOOKUP(tbl_Sales[[#This Row],[Customer_ID]],tbl_Customers[],5,0)</f>
        <v>South</v>
      </c>
      <c r="F3287" t="s">
        <v>8534</v>
      </c>
      <c r="G3287" t="str">
        <f>VLOOKUP(Sales_Data!$F3287,tbl_Products[],2,FALSE)</f>
        <v>Product_51</v>
      </c>
      <c r="H3287" t="str">
        <f>VLOOKUP(tbl_Sales[[#This Row],[Product_ID]],tbl_Products[],3,0)</f>
        <v>Electronics</v>
      </c>
      <c r="I3287">
        <v>6</v>
      </c>
      <c r="J3287" s="10">
        <f>VLOOKUP(tbl_Sales[[#This Row],[Product_ID]],tbl_Products[],4,0)</f>
        <v>45.1</v>
      </c>
      <c r="K3287" s="6">
        <v>62.5</v>
      </c>
      <c r="L3287" s="6">
        <f>tbl_Sales[[#This Row],[Price_per_Unit]]*tbl_Sales[[#This Row],[Quantity]]</f>
        <v>375</v>
      </c>
      <c r="M3287" s="6">
        <f>tbl_Sales[[#This Row],[Cost_per_Unit]]*tbl_Sales[[#This Row],[Quantity]]</f>
        <v>270.60000000000002</v>
      </c>
      <c r="N3287" s="6">
        <f>tbl_Sales[[#This Row],[Sales]]-tbl_Sales[[#This Row],[Total_Cost]]</f>
        <v>104.39999999999998</v>
      </c>
    </row>
    <row r="3288" spans="1:14">
      <c r="A3288" t="s">
        <v>3292</v>
      </c>
      <c r="B3288" s="4">
        <v>45076</v>
      </c>
      <c r="C3288" t="s">
        <v>8103</v>
      </c>
      <c r="D3288" t="str">
        <f>VLOOKUP(Sales_Data!$C3288,tbl_Customers[],2,FALSE)</f>
        <v>Customer_1349</v>
      </c>
      <c r="E3288" t="str">
        <f>VLOOKUP(tbl_Sales[[#This Row],[Customer_ID]],tbl_Customers[],5,0)</f>
        <v>West</v>
      </c>
      <c r="F3288" t="s">
        <v>8529</v>
      </c>
      <c r="G3288" t="str">
        <f>VLOOKUP(Sales_Data!$F3288,tbl_Products[],2,FALSE)</f>
        <v>Product_49</v>
      </c>
      <c r="H3288" t="str">
        <f>VLOOKUP(tbl_Sales[[#This Row],[Product_ID]],tbl_Products[],3,0)</f>
        <v>Toys</v>
      </c>
      <c r="I3288">
        <v>7</v>
      </c>
      <c r="J3288" s="10">
        <f>VLOOKUP(tbl_Sales[[#This Row],[Product_ID]],tbl_Products[],4,0)</f>
        <v>44.18</v>
      </c>
      <c r="K3288" s="6">
        <v>96.39</v>
      </c>
      <c r="L3288" s="6">
        <f>tbl_Sales[[#This Row],[Price_per_Unit]]*tbl_Sales[[#This Row],[Quantity]]</f>
        <v>674.73</v>
      </c>
      <c r="M3288" s="6">
        <f>tbl_Sales[[#This Row],[Cost_per_Unit]]*tbl_Sales[[#This Row],[Quantity]]</f>
        <v>309.26</v>
      </c>
      <c r="N3288" s="6">
        <f>tbl_Sales[[#This Row],[Sales]]-tbl_Sales[[#This Row],[Total_Cost]]</f>
        <v>365.47</v>
      </c>
    </row>
    <row r="3289" spans="1:14">
      <c r="A3289" t="s">
        <v>3293</v>
      </c>
      <c r="B3289" s="4">
        <v>45281</v>
      </c>
      <c r="C3289" t="s">
        <v>7929</v>
      </c>
      <c r="D3289" t="str">
        <f>VLOOKUP(Sales_Data!$C3289,tbl_Customers[],2,FALSE)</f>
        <v>Customer_1090</v>
      </c>
      <c r="E3289" t="str">
        <f>VLOOKUP(tbl_Sales[[#This Row],[Customer_ID]],tbl_Customers[],5,0)</f>
        <v>North</v>
      </c>
      <c r="F3289" t="s">
        <v>8542</v>
      </c>
      <c r="G3289" t="str">
        <f>VLOOKUP(Sales_Data!$F3289,tbl_Products[],2,FALSE)</f>
        <v>Product_20</v>
      </c>
      <c r="H3289" t="str">
        <f>VLOOKUP(tbl_Sales[[#This Row],[Product_ID]],tbl_Products[],3,0)</f>
        <v>Electronics</v>
      </c>
      <c r="I3289">
        <v>6</v>
      </c>
      <c r="J3289" s="10">
        <f>VLOOKUP(tbl_Sales[[#This Row],[Product_ID]],tbl_Products[],4,0)</f>
        <v>19.98</v>
      </c>
      <c r="K3289" s="6">
        <v>97.2</v>
      </c>
      <c r="L3289" s="6">
        <f>tbl_Sales[[#This Row],[Price_per_Unit]]*tbl_Sales[[#This Row],[Quantity]]</f>
        <v>583.20000000000005</v>
      </c>
      <c r="M3289" s="6">
        <f>tbl_Sales[[#This Row],[Cost_per_Unit]]*tbl_Sales[[#This Row],[Quantity]]</f>
        <v>119.88</v>
      </c>
      <c r="N3289" s="6">
        <f>tbl_Sales[[#This Row],[Sales]]-tbl_Sales[[#This Row],[Total_Cost]]</f>
        <v>463.32000000000005</v>
      </c>
    </row>
    <row r="3290" spans="1:14">
      <c r="A3290" t="s">
        <v>3294</v>
      </c>
      <c r="B3290" s="4">
        <v>44962</v>
      </c>
      <c r="C3290" t="s">
        <v>7025</v>
      </c>
      <c r="D3290" t="str">
        <f>VLOOKUP(Sales_Data!$C3290,tbl_Customers[],2,FALSE)</f>
        <v>Customer_369</v>
      </c>
      <c r="E3290" t="str">
        <f>VLOOKUP(tbl_Sales[[#This Row],[Customer_ID]],tbl_Customers[],5,0)</f>
        <v>North</v>
      </c>
      <c r="F3290" t="s">
        <v>8498</v>
      </c>
      <c r="G3290" t="str">
        <f>VLOOKUP(Sales_Data!$F3290,tbl_Products[],2,FALSE)</f>
        <v>Product_38</v>
      </c>
      <c r="H3290" t="str">
        <f>VLOOKUP(tbl_Sales[[#This Row],[Product_ID]],tbl_Products[],3,0)</f>
        <v>Toys</v>
      </c>
      <c r="I3290">
        <v>5</v>
      </c>
      <c r="J3290" s="10">
        <f>VLOOKUP(tbl_Sales[[#This Row],[Product_ID]],tbl_Products[],4,0)</f>
        <v>35.82</v>
      </c>
      <c r="K3290" s="6">
        <v>88.99</v>
      </c>
      <c r="L3290" s="6">
        <f>tbl_Sales[[#This Row],[Price_per_Unit]]*tbl_Sales[[#This Row],[Quantity]]</f>
        <v>444.95</v>
      </c>
      <c r="M3290" s="6">
        <f>tbl_Sales[[#This Row],[Cost_per_Unit]]*tbl_Sales[[#This Row],[Quantity]]</f>
        <v>179.1</v>
      </c>
      <c r="N3290" s="6">
        <f>tbl_Sales[[#This Row],[Sales]]-tbl_Sales[[#This Row],[Total_Cost]]</f>
        <v>265.85000000000002</v>
      </c>
    </row>
    <row r="3291" spans="1:14">
      <c r="A3291" t="s">
        <v>3295</v>
      </c>
      <c r="B3291" s="4">
        <v>45136</v>
      </c>
      <c r="C3291" t="s">
        <v>7257</v>
      </c>
      <c r="D3291" t="str">
        <f>VLOOKUP(Sales_Data!$C3291,tbl_Customers[],2,FALSE)</f>
        <v>Customer_39</v>
      </c>
      <c r="E3291" t="str">
        <f>VLOOKUP(tbl_Sales[[#This Row],[Customer_ID]],tbl_Customers[],5,0)</f>
        <v>East</v>
      </c>
      <c r="F3291" t="s">
        <v>8501</v>
      </c>
      <c r="G3291" t="str">
        <f>VLOOKUP(Sales_Data!$F3291,tbl_Products[],2,FALSE)</f>
        <v>Product_65</v>
      </c>
      <c r="H3291" t="str">
        <f>VLOOKUP(tbl_Sales[[#This Row],[Product_ID]],tbl_Products[],3,0)</f>
        <v>Health</v>
      </c>
      <c r="I3291">
        <v>9</v>
      </c>
      <c r="J3291" s="10">
        <f>VLOOKUP(tbl_Sales[[#This Row],[Product_ID]],tbl_Products[],4,0)</f>
        <v>37.880000000000003</v>
      </c>
      <c r="K3291" s="6">
        <v>20.45</v>
      </c>
      <c r="L3291" s="6">
        <f>tbl_Sales[[#This Row],[Price_per_Unit]]*tbl_Sales[[#This Row],[Quantity]]</f>
        <v>184.04999999999998</v>
      </c>
      <c r="M3291" s="6">
        <f>tbl_Sales[[#This Row],[Cost_per_Unit]]*tbl_Sales[[#This Row],[Quantity]]</f>
        <v>340.92</v>
      </c>
      <c r="N3291" s="6">
        <f>tbl_Sales[[#This Row],[Sales]]-tbl_Sales[[#This Row],[Total_Cost]]</f>
        <v>-156.87000000000003</v>
      </c>
    </row>
    <row r="3292" spans="1:14">
      <c r="A3292" t="s">
        <v>3296</v>
      </c>
      <c r="B3292" s="4">
        <v>45271</v>
      </c>
      <c r="C3292" t="s">
        <v>7599</v>
      </c>
      <c r="D3292" t="str">
        <f>VLOOKUP(Sales_Data!$C3292,tbl_Customers[],2,FALSE)</f>
        <v>Customer_564</v>
      </c>
      <c r="E3292" t="str">
        <f>VLOOKUP(tbl_Sales[[#This Row],[Customer_ID]],tbl_Customers[],5,0)</f>
        <v>West</v>
      </c>
      <c r="F3292" t="s">
        <v>8545</v>
      </c>
      <c r="G3292" t="str">
        <f>VLOOKUP(Sales_Data!$F3292,tbl_Products[],2,FALSE)</f>
        <v>Product_9</v>
      </c>
      <c r="H3292" t="str">
        <f>VLOOKUP(tbl_Sales[[#This Row],[Product_ID]],tbl_Products[],3,0)</f>
        <v>Apparel</v>
      </c>
      <c r="I3292">
        <v>1</v>
      </c>
      <c r="J3292" s="10">
        <f>VLOOKUP(tbl_Sales[[#This Row],[Product_ID]],tbl_Products[],4,0)</f>
        <v>14.27</v>
      </c>
      <c r="K3292" s="6">
        <v>17.21</v>
      </c>
      <c r="L3292" s="6">
        <f>tbl_Sales[[#This Row],[Price_per_Unit]]*tbl_Sales[[#This Row],[Quantity]]</f>
        <v>17.21</v>
      </c>
      <c r="M3292" s="6">
        <f>tbl_Sales[[#This Row],[Cost_per_Unit]]*tbl_Sales[[#This Row],[Quantity]]</f>
        <v>14.27</v>
      </c>
      <c r="N3292" s="6">
        <f>tbl_Sales[[#This Row],[Sales]]-tbl_Sales[[#This Row],[Total_Cost]]</f>
        <v>2.9400000000000013</v>
      </c>
    </row>
    <row r="3293" spans="1:14">
      <c r="A3293" t="s">
        <v>3297</v>
      </c>
      <c r="B3293" s="4">
        <v>45182</v>
      </c>
      <c r="C3293" t="s">
        <v>7473</v>
      </c>
      <c r="D3293" t="str">
        <f>VLOOKUP(Sales_Data!$C3293,tbl_Customers[],2,FALSE)</f>
        <v>Customer_422</v>
      </c>
      <c r="E3293" t="str">
        <f>VLOOKUP(tbl_Sales[[#This Row],[Customer_ID]],tbl_Customers[],5,0)</f>
        <v>South</v>
      </c>
      <c r="F3293" t="s">
        <v>8520</v>
      </c>
      <c r="G3293" t="str">
        <f>VLOOKUP(Sales_Data!$F3293,tbl_Products[],2,FALSE)</f>
        <v>Product_29</v>
      </c>
      <c r="H3293" t="str">
        <f>VLOOKUP(tbl_Sales[[#This Row],[Product_ID]],tbl_Products[],3,0)</f>
        <v>Home Goods</v>
      </c>
      <c r="I3293">
        <v>5</v>
      </c>
      <c r="J3293" s="10">
        <f>VLOOKUP(tbl_Sales[[#This Row],[Product_ID]],tbl_Products[],4,0)</f>
        <v>9.64</v>
      </c>
      <c r="K3293" s="6">
        <v>37.51</v>
      </c>
      <c r="L3293" s="6">
        <f>tbl_Sales[[#This Row],[Price_per_Unit]]*tbl_Sales[[#This Row],[Quantity]]</f>
        <v>187.54999999999998</v>
      </c>
      <c r="M3293" s="6">
        <f>tbl_Sales[[#This Row],[Cost_per_Unit]]*tbl_Sales[[#This Row],[Quantity]]</f>
        <v>48.2</v>
      </c>
      <c r="N3293" s="6">
        <f>tbl_Sales[[#This Row],[Sales]]-tbl_Sales[[#This Row],[Total_Cost]]</f>
        <v>139.34999999999997</v>
      </c>
    </row>
    <row r="3294" spans="1:14">
      <c r="A3294" t="s">
        <v>3298</v>
      </c>
      <c r="B3294" s="4">
        <v>44998</v>
      </c>
      <c r="C3294" t="s">
        <v>7559</v>
      </c>
      <c r="D3294" t="str">
        <f>VLOOKUP(Sales_Data!$C3294,tbl_Customers[],2,FALSE)</f>
        <v>Customer_503</v>
      </c>
      <c r="E3294" t="str">
        <f>VLOOKUP(tbl_Sales[[#This Row],[Customer_ID]],tbl_Customers[],5,0)</f>
        <v>South</v>
      </c>
      <c r="F3294" t="s">
        <v>8558</v>
      </c>
      <c r="G3294" t="str">
        <f>VLOOKUP(Sales_Data!$F3294,tbl_Products[],2,FALSE)</f>
        <v>Product_24</v>
      </c>
      <c r="H3294" t="str">
        <f>VLOOKUP(tbl_Sales[[#This Row],[Product_ID]],tbl_Products[],3,0)</f>
        <v>Apparel</v>
      </c>
      <c r="I3294">
        <v>9</v>
      </c>
      <c r="J3294" s="10">
        <f>VLOOKUP(tbl_Sales[[#This Row],[Product_ID]],tbl_Products[],4,0)</f>
        <v>47.62</v>
      </c>
      <c r="K3294" s="6">
        <v>7.72</v>
      </c>
      <c r="L3294" s="6">
        <f>tbl_Sales[[#This Row],[Price_per_Unit]]*tbl_Sales[[#This Row],[Quantity]]</f>
        <v>69.48</v>
      </c>
      <c r="M3294" s="6">
        <f>tbl_Sales[[#This Row],[Cost_per_Unit]]*tbl_Sales[[#This Row],[Quantity]]</f>
        <v>428.58</v>
      </c>
      <c r="N3294" s="6">
        <f>tbl_Sales[[#This Row],[Sales]]-tbl_Sales[[#This Row],[Total_Cost]]</f>
        <v>-359.09999999999997</v>
      </c>
    </row>
    <row r="3295" spans="1:14">
      <c r="A3295" t="s">
        <v>3299</v>
      </c>
      <c r="B3295" s="4">
        <v>45251</v>
      </c>
      <c r="C3295" t="s">
        <v>7634</v>
      </c>
      <c r="D3295" t="str">
        <f>VLOOKUP(Sales_Data!$C3295,tbl_Customers[],2,FALSE)</f>
        <v>Customer_1446</v>
      </c>
      <c r="E3295" t="str">
        <f>VLOOKUP(tbl_Sales[[#This Row],[Customer_ID]],tbl_Customers[],5,0)</f>
        <v>South</v>
      </c>
      <c r="F3295" t="s">
        <v>8528</v>
      </c>
      <c r="G3295" t="str">
        <f>VLOOKUP(Sales_Data!$F3295,tbl_Products[],2,FALSE)</f>
        <v>Product_25</v>
      </c>
      <c r="H3295" t="str">
        <f>VLOOKUP(tbl_Sales[[#This Row],[Product_ID]],tbl_Products[],3,0)</f>
        <v>Electronics</v>
      </c>
      <c r="I3295">
        <v>9</v>
      </c>
      <c r="J3295" s="10">
        <f>VLOOKUP(tbl_Sales[[#This Row],[Product_ID]],tbl_Products[],4,0)</f>
        <v>48.19</v>
      </c>
      <c r="K3295" s="6">
        <v>48.35</v>
      </c>
      <c r="L3295" s="6">
        <f>tbl_Sales[[#This Row],[Price_per_Unit]]*tbl_Sales[[#This Row],[Quantity]]</f>
        <v>435.15000000000003</v>
      </c>
      <c r="M3295" s="6">
        <f>tbl_Sales[[#This Row],[Cost_per_Unit]]*tbl_Sales[[#This Row],[Quantity]]</f>
        <v>433.71</v>
      </c>
      <c r="N3295" s="6">
        <f>tbl_Sales[[#This Row],[Sales]]-tbl_Sales[[#This Row],[Total_Cost]]</f>
        <v>1.4400000000000546</v>
      </c>
    </row>
    <row r="3296" spans="1:14">
      <c r="A3296" t="s">
        <v>3300</v>
      </c>
      <c r="B3296" s="4">
        <v>45082</v>
      </c>
      <c r="C3296" t="s">
        <v>7760</v>
      </c>
      <c r="D3296" t="str">
        <f>VLOOKUP(Sales_Data!$C3296,tbl_Customers[],2,FALSE)</f>
        <v>Customer_1187</v>
      </c>
      <c r="E3296" t="str">
        <f>VLOOKUP(tbl_Sales[[#This Row],[Customer_ID]],tbl_Customers[],5,0)</f>
        <v>North</v>
      </c>
      <c r="F3296" t="s">
        <v>8506</v>
      </c>
      <c r="G3296" t="str">
        <f>VLOOKUP(Sales_Data!$F3296,tbl_Products[],2,FALSE)</f>
        <v>Product_43</v>
      </c>
      <c r="H3296" t="str">
        <f>VLOOKUP(tbl_Sales[[#This Row],[Product_ID]],tbl_Products[],3,0)</f>
        <v>Health</v>
      </c>
      <c r="I3296">
        <v>1</v>
      </c>
      <c r="J3296" s="10">
        <f>VLOOKUP(tbl_Sales[[#This Row],[Product_ID]],tbl_Products[],4,0)</f>
        <v>4.59</v>
      </c>
      <c r="K3296" s="6">
        <v>59.37</v>
      </c>
      <c r="L3296" s="6">
        <f>tbl_Sales[[#This Row],[Price_per_Unit]]*tbl_Sales[[#This Row],[Quantity]]</f>
        <v>59.37</v>
      </c>
      <c r="M3296" s="6">
        <f>tbl_Sales[[#This Row],[Cost_per_Unit]]*tbl_Sales[[#This Row],[Quantity]]</f>
        <v>4.59</v>
      </c>
      <c r="N3296" s="6">
        <f>tbl_Sales[[#This Row],[Sales]]-tbl_Sales[[#This Row],[Total_Cost]]</f>
        <v>54.78</v>
      </c>
    </row>
    <row r="3297" spans="1:14">
      <c r="A3297" t="s">
        <v>3301</v>
      </c>
      <c r="B3297" s="4">
        <v>45050</v>
      </c>
      <c r="C3297" t="s">
        <v>7946</v>
      </c>
      <c r="D3297" t="str">
        <f>VLOOKUP(Sales_Data!$C3297,tbl_Customers[],2,FALSE)</f>
        <v>Customer_910</v>
      </c>
      <c r="E3297" t="str">
        <f>VLOOKUP(tbl_Sales[[#This Row],[Customer_ID]],tbl_Customers[],5,0)</f>
        <v>North</v>
      </c>
      <c r="F3297" t="s">
        <v>8559</v>
      </c>
      <c r="G3297" t="str">
        <f>VLOOKUP(Sales_Data!$F3297,tbl_Products[],2,FALSE)</f>
        <v>Product_57</v>
      </c>
      <c r="H3297" t="str">
        <f>VLOOKUP(tbl_Sales[[#This Row],[Product_ID]],tbl_Products[],3,0)</f>
        <v>Toys</v>
      </c>
      <c r="I3297">
        <v>4</v>
      </c>
      <c r="J3297" s="10">
        <f>VLOOKUP(tbl_Sales[[#This Row],[Product_ID]],tbl_Products[],4,0)</f>
        <v>31.85</v>
      </c>
      <c r="K3297" s="6">
        <v>51.03</v>
      </c>
      <c r="L3297" s="6">
        <f>tbl_Sales[[#This Row],[Price_per_Unit]]*tbl_Sales[[#This Row],[Quantity]]</f>
        <v>204.12</v>
      </c>
      <c r="M3297" s="6">
        <f>tbl_Sales[[#This Row],[Cost_per_Unit]]*tbl_Sales[[#This Row],[Quantity]]</f>
        <v>127.4</v>
      </c>
      <c r="N3297" s="6">
        <f>tbl_Sales[[#This Row],[Sales]]-tbl_Sales[[#This Row],[Total_Cost]]</f>
        <v>76.72</v>
      </c>
    </row>
    <row r="3298" spans="1:14">
      <c r="A3298" t="s">
        <v>3302</v>
      </c>
      <c r="B3298" s="4">
        <v>45056</v>
      </c>
      <c r="C3298" t="s">
        <v>7520</v>
      </c>
      <c r="D3298" t="str">
        <f>VLOOKUP(Sales_Data!$C3298,tbl_Customers[],2,FALSE)</f>
        <v>Customer_174</v>
      </c>
      <c r="E3298" t="str">
        <f>VLOOKUP(tbl_Sales[[#This Row],[Customer_ID]],tbl_Customers[],5,0)</f>
        <v>South</v>
      </c>
      <c r="F3298" t="s">
        <v>8522</v>
      </c>
      <c r="G3298" t="str">
        <f>VLOOKUP(Sales_Data!$F3298,tbl_Products[],2,FALSE)</f>
        <v>Product_4</v>
      </c>
      <c r="H3298" t="str">
        <f>VLOOKUP(tbl_Sales[[#This Row],[Product_ID]],tbl_Products[],3,0)</f>
        <v>Toys</v>
      </c>
      <c r="I3298">
        <v>7</v>
      </c>
      <c r="J3298" s="10">
        <f>VLOOKUP(tbl_Sales[[#This Row],[Product_ID]],tbl_Products[],4,0)</f>
        <v>14.75</v>
      </c>
      <c r="K3298" s="6">
        <v>51.36</v>
      </c>
      <c r="L3298" s="6">
        <f>tbl_Sales[[#This Row],[Price_per_Unit]]*tbl_Sales[[#This Row],[Quantity]]</f>
        <v>359.52</v>
      </c>
      <c r="M3298" s="6">
        <f>tbl_Sales[[#This Row],[Cost_per_Unit]]*tbl_Sales[[#This Row],[Quantity]]</f>
        <v>103.25</v>
      </c>
      <c r="N3298" s="6">
        <f>tbl_Sales[[#This Row],[Sales]]-tbl_Sales[[#This Row],[Total_Cost]]</f>
        <v>256.27</v>
      </c>
    </row>
    <row r="3299" spans="1:14">
      <c r="A3299" t="s">
        <v>3303</v>
      </c>
      <c r="B3299" s="4">
        <v>45264</v>
      </c>
      <c r="C3299" t="s">
        <v>7381</v>
      </c>
      <c r="D3299" t="str">
        <f>VLOOKUP(Sales_Data!$C3299,tbl_Customers[],2,FALSE)</f>
        <v>Customer_1093</v>
      </c>
      <c r="E3299" t="str">
        <f>VLOOKUP(tbl_Sales[[#This Row],[Customer_ID]],tbl_Customers[],5,0)</f>
        <v>West</v>
      </c>
      <c r="F3299" t="s">
        <v>8559</v>
      </c>
      <c r="G3299" t="str">
        <f>VLOOKUP(Sales_Data!$F3299,tbl_Products[],2,FALSE)</f>
        <v>Product_57</v>
      </c>
      <c r="H3299" t="str">
        <f>VLOOKUP(tbl_Sales[[#This Row],[Product_ID]],tbl_Products[],3,0)</f>
        <v>Toys</v>
      </c>
      <c r="I3299">
        <v>4</v>
      </c>
      <c r="J3299" s="10">
        <f>VLOOKUP(tbl_Sales[[#This Row],[Product_ID]],tbl_Products[],4,0)</f>
        <v>31.85</v>
      </c>
      <c r="K3299" s="6">
        <v>48.3</v>
      </c>
      <c r="L3299" s="6">
        <f>tbl_Sales[[#This Row],[Price_per_Unit]]*tbl_Sales[[#This Row],[Quantity]]</f>
        <v>193.2</v>
      </c>
      <c r="M3299" s="6">
        <f>tbl_Sales[[#This Row],[Cost_per_Unit]]*tbl_Sales[[#This Row],[Quantity]]</f>
        <v>127.4</v>
      </c>
      <c r="N3299" s="6">
        <f>tbl_Sales[[#This Row],[Sales]]-tbl_Sales[[#This Row],[Total_Cost]]</f>
        <v>65.799999999999983</v>
      </c>
    </row>
    <row r="3300" spans="1:14">
      <c r="A3300" t="s">
        <v>3304</v>
      </c>
      <c r="B3300" s="4">
        <v>45005</v>
      </c>
      <c r="C3300" t="s">
        <v>8346</v>
      </c>
      <c r="D3300" t="str">
        <f>VLOOKUP(Sales_Data!$C3300,tbl_Customers[],2,FALSE)</f>
        <v>Customer_1243</v>
      </c>
      <c r="E3300" t="str">
        <f>VLOOKUP(tbl_Sales[[#This Row],[Customer_ID]],tbl_Customers[],5,0)</f>
        <v>West</v>
      </c>
      <c r="F3300" t="s">
        <v>8545</v>
      </c>
      <c r="G3300" t="str">
        <f>VLOOKUP(Sales_Data!$F3300,tbl_Products[],2,FALSE)</f>
        <v>Product_9</v>
      </c>
      <c r="H3300" t="str">
        <f>VLOOKUP(tbl_Sales[[#This Row],[Product_ID]],tbl_Products[],3,0)</f>
        <v>Apparel</v>
      </c>
      <c r="I3300">
        <v>6</v>
      </c>
      <c r="J3300" s="10">
        <f>VLOOKUP(tbl_Sales[[#This Row],[Product_ID]],tbl_Products[],4,0)</f>
        <v>14.27</v>
      </c>
      <c r="K3300" s="6">
        <v>56</v>
      </c>
      <c r="L3300" s="6">
        <f>tbl_Sales[[#This Row],[Price_per_Unit]]*tbl_Sales[[#This Row],[Quantity]]</f>
        <v>336</v>
      </c>
      <c r="M3300" s="6">
        <f>tbl_Sales[[#This Row],[Cost_per_Unit]]*tbl_Sales[[#This Row],[Quantity]]</f>
        <v>85.62</v>
      </c>
      <c r="N3300" s="6">
        <f>tbl_Sales[[#This Row],[Sales]]-tbl_Sales[[#This Row],[Total_Cost]]</f>
        <v>250.38</v>
      </c>
    </row>
    <row r="3301" spans="1:14">
      <c r="A3301" t="s">
        <v>3305</v>
      </c>
      <c r="B3301" s="4">
        <v>45143</v>
      </c>
      <c r="C3301" t="s">
        <v>7918</v>
      </c>
      <c r="D3301" t="str">
        <f>VLOOKUP(Sales_Data!$C3301,tbl_Customers[],2,FALSE)</f>
        <v>Customer_657</v>
      </c>
      <c r="E3301" t="str">
        <f>VLOOKUP(tbl_Sales[[#This Row],[Customer_ID]],tbl_Customers[],5,0)</f>
        <v>South</v>
      </c>
      <c r="F3301" t="s">
        <v>8523</v>
      </c>
      <c r="G3301" t="str">
        <f>VLOOKUP(Sales_Data!$F3301,tbl_Products[],2,FALSE)</f>
        <v>Product_32</v>
      </c>
      <c r="H3301" t="str">
        <f>VLOOKUP(tbl_Sales[[#This Row],[Product_ID]],tbl_Products[],3,0)</f>
        <v>Home Goods</v>
      </c>
      <c r="I3301">
        <v>7</v>
      </c>
      <c r="J3301" s="10">
        <f>VLOOKUP(tbl_Sales[[#This Row],[Product_ID]],tbl_Products[],4,0)</f>
        <v>24.03</v>
      </c>
      <c r="K3301" s="6">
        <v>24.15</v>
      </c>
      <c r="L3301" s="6">
        <f>tbl_Sales[[#This Row],[Price_per_Unit]]*tbl_Sales[[#This Row],[Quantity]]</f>
        <v>169.04999999999998</v>
      </c>
      <c r="M3301" s="6">
        <f>tbl_Sales[[#This Row],[Cost_per_Unit]]*tbl_Sales[[#This Row],[Quantity]]</f>
        <v>168.21</v>
      </c>
      <c r="N3301" s="6">
        <f>tbl_Sales[[#This Row],[Sales]]-tbl_Sales[[#This Row],[Total_Cost]]</f>
        <v>0.83999999999997499</v>
      </c>
    </row>
    <row r="3302" spans="1:14">
      <c r="A3302" t="s">
        <v>3306</v>
      </c>
      <c r="B3302" s="4">
        <v>45120</v>
      </c>
      <c r="C3302" t="s">
        <v>7984</v>
      </c>
      <c r="D3302" t="str">
        <f>VLOOKUP(Sales_Data!$C3302,tbl_Customers[],2,FALSE)</f>
        <v>Customer_823</v>
      </c>
      <c r="E3302" t="str">
        <f>VLOOKUP(tbl_Sales[[#This Row],[Customer_ID]],tbl_Customers[],5,0)</f>
        <v>West</v>
      </c>
      <c r="F3302" t="s">
        <v>8500</v>
      </c>
      <c r="G3302" t="str">
        <f>VLOOKUP(Sales_Data!$F3302,tbl_Products[],2,FALSE)</f>
        <v>Product_68</v>
      </c>
      <c r="H3302" t="str">
        <f>VLOOKUP(tbl_Sales[[#This Row],[Product_ID]],tbl_Products[],3,0)</f>
        <v>Home Goods</v>
      </c>
      <c r="I3302">
        <v>3</v>
      </c>
      <c r="J3302" s="10">
        <f>VLOOKUP(tbl_Sales[[#This Row],[Product_ID]],tbl_Products[],4,0)</f>
        <v>17.45</v>
      </c>
      <c r="K3302" s="6">
        <v>22.1</v>
      </c>
      <c r="L3302" s="6">
        <f>tbl_Sales[[#This Row],[Price_per_Unit]]*tbl_Sales[[#This Row],[Quantity]]</f>
        <v>66.300000000000011</v>
      </c>
      <c r="M3302" s="6">
        <f>tbl_Sales[[#This Row],[Cost_per_Unit]]*tbl_Sales[[#This Row],[Quantity]]</f>
        <v>52.349999999999994</v>
      </c>
      <c r="N3302" s="6">
        <f>tbl_Sales[[#This Row],[Sales]]-tbl_Sales[[#This Row],[Total_Cost]]</f>
        <v>13.950000000000017</v>
      </c>
    </row>
    <row r="3303" spans="1:14">
      <c r="A3303" t="s">
        <v>3307</v>
      </c>
      <c r="B3303" s="4">
        <v>44964</v>
      </c>
      <c r="C3303" t="s">
        <v>8347</v>
      </c>
      <c r="D3303" t="str">
        <f>VLOOKUP(Sales_Data!$C3303,tbl_Customers[],2,FALSE)</f>
        <v>Customer_1207</v>
      </c>
      <c r="E3303" t="str">
        <f>VLOOKUP(tbl_Sales[[#This Row],[Customer_ID]],tbl_Customers[],5,0)</f>
        <v>North</v>
      </c>
      <c r="F3303" t="s">
        <v>8540</v>
      </c>
      <c r="G3303" t="str">
        <f>VLOOKUP(Sales_Data!$F3303,tbl_Products[],2,FALSE)</f>
        <v>Product_37</v>
      </c>
      <c r="H3303" t="str">
        <f>VLOOKUP(tbl_Sales[[#This Row],[Product_ID]],tbl_Products[],3,0)</f>
        <v>Toys</v>
      </c>
      <c r="I3303">
        <v>3</v>
      </c>
      <c r="J3303" s="10">
        <f>VLOOKUP(tbl_Sales[[#This Row],[Product_ID]],tbl_Products[],4,0)</f>
        <v>29.86</v>
      </c>
      <c r="K3303" s="6">
        <v>71.69</v>
      </c>
      <c r="L3303" s="6">
        <f>tbl_Sales[[#This Row],[Price_per_Unit]]*tbl_Sales[[#This Row],[Quantity]]</f>
        <v>215.07</v>
      </c>
      <c r="M3303" s="6">
        <f>tbl_Sales[[#This Row],[Cost_per_Unit]]*tbl_Sales[[#This Row],[Quantity]]</f>
        <v>89.58</v>
      </c>
      <c r="N3303" s="6">
        <f>tbl_Sales[[#This Row],[Sales]]-tbl_Sales[[#This Row],[Total_Cost]]</f>
        <v>125.49</v>
      </c>
    </row>
    <row r="3304" spans="1:14">
      <c r="A3304" t="s">
        <v>3308</v>
      </c>
      <c r="B3304" s="4">
        <v>45156</v>
      </c>
      <c r="C3304" t="s">
        <v>8133</v>
      </c>
      <c r="D3304" t="str">
        <f>VLOOKUP(Sales_Data!$C3304,tbl_Customers[],2,FALSE)</f>
        <v>Customer_93</v>
      </c>
      <c r="E3304" t="str">
        <f>VLOOKUP(tbl_Sales[[#This Row],[Customer_ID]],tbl_Customers[],5,0)</f>
        <v>North</v>
      </c>
      <c r="F3304" t="s">
        <v>8543</v>
      </c>
      <c r="G3304" t="str">
        <f>VLOOKUP(Sales_Data!$F3304,tbl_Products[],2,FALSE)</f>
        <v>Product_72</v>
      </c>
      <c r="H3304" t="str">
        <f>VLOOKUP(tbl_Sales[[#This Row],[Product_ID]],tbl_Products[],3,0)</f>
        <v>Toys</v>
      </c>
      <c r="I3304">
        <v>4</v>
      </c>
      <c r="J3304" s="10">
        <f>VLOOKUP(tbl_Sales[[#This Row],[Product_ID]],tbl_Products[],4,0)</f>
        <v>23.2</v>
      </c>
      <c r="K3304" s="6">
        <v>79</v>
      </c>
      <c r="L3304" s="6">
        <f>tbl_Sales[[#This Row],[Price_per_Unit]]*tbl_Sales[[#This Row],[Quantity]]</f>
        <v>316</v>
      </c>
      <c r="M3304" s="6">
        <f>tbl_Sales[[#This Row],[Cost_per_Unit]]*tbl_Sales[[#This Row],[Quantity]]</f>
        <v>92.8</v>
      </c>
      <c r="N3304" s="6">
        <f>tbl_Sales[[#This Row],[Sales]]-tbl_Sales[[#This Row],[Total_Cost]]</f>
        <v>223.2</v>
      </c>
    </row>
    <row r="3305" spans="1:14">
      <c r="A3305" t="s">
        <v>3309</v>
      </c>
      <c r="B3305" s="4">
        <v>45233</v>
      </c>
      <c r="C3305" t="s">
        <v>8099</v>
      </c>
      <c r="D3305" t="str">
        <f>VLOOKUP(Sales_Data!$C3305,tbl_Customers[],2,FALSE)</f>
        <v>Customer_1007</v>
      </c>
      <c r="E3305" t="str">
        <f>VLOOKUP(tbl_Sales[[#This Row],[Customer_ID]],tbl_Customers[],5,0)</f>
        <v>West</v>
      </c>
      <c r="F3305" t="s">
        <v>8544</v>
      </c>
      <c r="G3305" t="str">
        <f>VLOOKUP(Sales_Data!$F3305,tbl_Products[],2,FALSE)</f>
        <v>Product_21</v>
      </c>
      <c r="H3305" t="str">
        <f>VLOOKUP(tbl_Sales[[#This Row],[Product_ID]],tbl_Products[],3,0)</f>
        <v>Toys</v>
      </c>
      <c r="I3305">
        <v>9</v>
      </c>
      <c r="J3305" s="10">
        <f>VLOOKUP(tbl_Sales[[#This Row],[Product_ID]],tbl_Products[],4,0)</f>
        <v>3.13</v>
      </c>
      <c r="K3305" s="6">
        <v>5.42</v>
      </c>
      <c r="L3305" s="6">
        <f>tbl_Sales[[#This Row],[Price_per_Unit]]*tbl_Sales[[#This Row],[Quantity]]</f>
        <v>48.78</v>
      </c>
      <c r="M3305" s="6">
        <f>tbl_Sales[[#This Row],[Cost_per_Unit]]*tbl_Sales[[#This Row],[Quantity]]</f>
        <v>28.169999999999998</v>
      </c>
      <c r="N3305" s="6">
        <f>tbl_Sales[[#This Row],[Sales]]-tbl_Sales[[#This Row],[Total_Cost]]</f>
        <v>20.610000000000003</v>
      </c>
    </row>
    <row r="3306" spans="1:14">
      <c r="A3306" t="s">
        <v>3310</v>
      </c>
      <c r="B3306" s="4">
        <v>45172</v>
      </c>
      <c r="C3306" t="s">
        <v>8221</v>
      </c>
      <c r="D3306" t="str">
        <f>VLOOKUP(Sales_Data!$C3306,tbl_Customers[],2,FALSE)</f>
        <v>Customer_48</v>
      </c>
      <c r="E3306" t="str">
        <f>VLOOKUP(tbl_Sales[[#This Row],[Customer_ID]],tbl_Customers[],5,0)</f>
        <v>West</v>
      </c>
      <c r="F3306" t="s">
        <v>8503</v>
      </c>
      <c r="G3306" t="str">
        <f>VLOOKUP(Sales_Data!$F3306,tbl_Products[],2,FALSE)</f>
        <v>Product_19</v>
      </c>
      <c r="H3306" t="str">
        <f>VLOOKUP(tbl_Sales[[#This Row],[Product_ID]],tbl_Products[],3,0)</f>
        <v>Apparel</v>
      </c>
      <c r="I3306">
        <v>5</v>
      </c>
      <c r="J3306" s="10">
        <f>VLOOKUP(tbl_Sales[[#This Row],[Product_ID]],tbl_Products[],4,0)</f>
        <v>41.78</v>
      </c>
      <c r="K3306" s="6">
        <v>42.06</v>
      </c>
      <c r="L3306" s="6">
        <f>tbl_Sales[[#This Row],[Price_per_Unit]]*tbl_Sales[[#This Row],[Quantity]]</f>
        <v>210.3</v>
      </c>
      <c r="M3306" s="6">
        <f>tbl_Sales[[#This Row],[Cost_per_Unit]]*tbl_Sales[[#This Row],[Quantity]]</f>
        <v>208.9</v>
      </c>
      <c r="N3306" s="6">
        <f>tbl_Sales[[#This Row],[Sales]]-tbl_Sales[[#This Row],[Total_Cost]]</f>
        <v>1.4000000000000057</v>
      </c>
    </row>
    <row r="3307" spans="1:14">
      <c r="A3307" t="s">
        <v>3311</v>
      </c>
      <c r="B3307" s="4">
        <v>45225</v>
      </c>
      <c r="C3307" t="s">
        <v>7300</v>
      </c>
      <c r="D3307" t="str">
        <f>VLOOKUP(Sales_Data!$C3307,tbl_Customers[],2,FALSE)</f>
        <v>Customer_697</v>
      </c>
      <c r="E3307" t="str">
        <f>VLOOKUP(tbl_Sales[[#This Row],[Customer_ID]],tbl_Customers[],5,0)</f>
        <v>North</v>
      </c>
      <c r="F3307" t="s">
        <v>8557</v>
      </c>
      <c r="G3307" t="str">
        <f>VLOOKUP(Sales_Data!$F3307,tbl_Products[],2,FALSE)</f>
        <v>Product_71</v>
      </c>
      <c r="H3307" t="str">
        <f>VLOOKUP(tbl_Sales[[#This Row],[Product_ID]],tbl_Products[],3,0)</f>
        <v>Electronics</v>
      </c>
      <c r="I3307">
        <v>2</v>
      </c>
      <c r="J3307" s="10">
        <f>VLOOKUP(tbl_Sales[[#This Row],[Product_ID]],tbl_Products[],4,0)</f>
        <v>34.61</v>
      </c>
      <c r="K3307" s="6">
        <v>22.8</v>
      </c>
      <c r="L3307" s="6">
        <f>tbl_Sales[[#This Row],[Price_per_Unit]]*tbl_Sales[[#This Row],[Quantity]]</f>
        <v>45.6</v>
      </c>
      <c r="M3307" s="6">
        <f>tbl_Sales[[#This Row],[Cost_per_Unit]]*tbl_Sales[[#This Row],[Quantity]]</f>
        <v>69.22</v>
      </c>
      <c r="N3307" s="6">
        <f>tbl_Sales[[#This Row],[Sales]]-tbl_Sales[[#This Row],[Total_Cost]]</f>
        <v>-23.619999999999997</v>
      </c>
    </row>
    <row r="3308" spans="1:14">
      <c r="A3308" t="s">
        <v>3312</v>
      </c>
      <c r="B3308" s="4">
        <v>45132</v>
      </c>
      <c r="C3308" t="s">
        <v>8271</v>
      </c>
      <c r="D3308" t="str">
        <f>VLOOKUP(Sales_Data!$C3308,tbl_Customers[],2,FALSE)</f>
        <v>Customer_896</v>
      </c>
      <c r="E3308" t="str">
        <f>VLOOKUP(tbl_Sales[[#This Row],[Customer_ID]],tbl_Customers[],5,0)</f>
        <v>West</v>
      </c>
      <c r="F3308" t="s">
        <v>8560</v>
      </c>
      <c r="G3308" t="str">
        <f>VLOOKUP(Sales_Data!$F3308,tbl_Products[],2,FALSE)</f>
        <v>Product_41</v>
      </c>
      <c r="H3308" t="str">
        <f>VLOOKUP(tbl_Sales[[#This Row],[Product_ID]],tbl_Products[],3,0)</f>
        <v>Home Goods</v>
      </c>
      <c r="I3308">
        <v>5</v>
      </c>
      <c r="J3308" s="10">
        <f>VLOOKUP(tbl_Sales[[#This Row],[Product_ID]],tbl_Products[],4,0)</f>
        <v>31.5</v>
      </c>
      <c r="K3308" s="6">
        <v>93.75</v>
      </c>
      <c r="L3308" s="6">
        <f>tbl_Sales[[#This Row],[Price_per_Unit]]*tbl_Sales[[#This Row],[Quantity]]</f>
        <v>468.75</v>
      </c>
      <c r="M3308" s="6">
        <f>tbl_Sales[[#This Row],[Cost_per_Unit]]*tbl_Sales[[#This Row],[Quantity]]</f>
        <v>157.5</v>
      </c>
      <c r="N3308" s="6">
        <f>tbl_Sales[[#This Row],[Sales]]-tbl_Sales[[#This Row],[Total_Cost]]</f>
        <v>311.25</v>
      </c>
    </row>
    <row r="3309" spans="1:14">
      <c r="A3309" t="s">
        <v>3313</v>
      </c>
      <c r="B3309" s="4">
        <v>45200</v>
      </c>
      <c r="C3309" t="s">
        <v>8164</v>
      </c>
      <c r="D3309" t="str">
        <f>VLOOKUP(Sales_Data!$C3309,tbl_Customers[],2,FALSE)</f>
        <v>Customer_370</v>
      </c>
      <c r="E3309" t="str">
        <f>VLOOKUP(tbl_Sales[[#This Row],[Customer_ID]],tbl_Customers[],5,0)</f>
        <v>North</v>
      </c>
      <c r="F3309" t="s">
        <v>8564</v>
      </c>
      <c r="G3309" t="str">
        <f>VLOOKUP(Sales_Data!$F3309,tbl_Products[],2,FALSE)</f>
        <v>Product_8</v>
      </c>
      <c r="H3309" t="str">
        <f>VLOOKUP(tbl_Sales[[#This Row],[Product_ID]],tbl_Products[],3,0)</f>
        <v>Electronics</v>
      </c>
      <c r="I3309">
        <v>5</v>
      </c>
      <c r="J3309" s="10">
        <f>VLOOKUP(tbl_Sales[[#This Row],[Product_ID]],tbl_Products[],4,0)</f>
        <v>22.03</v>
      </c>
      <c r="K3309" s="6">
        <v>60.84</v>
      </c>
      <c r="L3309" s="6">
        <f>tbl_Sales[[#This Row],[Price_per_Unit]]*tbl_Sales[[#This Row],[Quantity]]</f>
        <v>304.20000000000005</v>
      </c>
      <c r="M3309" s="6">
        <f>tbl_Sales[[#This Row],[Cost_per_Unit]]*tbl_Sales[[#This Row],[Quantity]]</f>
        <v>110.15</v>
      </c>
      <c r="N3309" s="6">
        <f>tbl_Sales[[#This Row],[Sales]]-tbl_Sales[[#This Row],[Total_Cost]]</f>
        <v>194.05000000000004</v>
      </c>
    </row>
    <row r="3310" spans="1:14">
      <c r="A3310" t="s">
        <v>3314</v>
      </c>
      <c r="B3310" s="4">
        <v>45186</v>
      </c>
      <c r="C3310" t="s">
        <v>7208</v>
      </c>
      <c r="D3310" t="str">
        <f>VLOOKUP(Sales_Data!$C3310,tbl_Customers[],2,FALSE)</f>
        <v>Customer_850</v>
      </c>
      <c r="E3310" t="str">
        <f>VLOOKUP(tbl_Sales[[#This Row],[Customer_ID]],tbl_Customers[],5,0)</f>
        <v>West</v>
      </c>
      <c r="F3310" t="s">
        <v>8494</v>
      </c>
      <c r="G3310" t="str">
        <f>VLOOKUP(Sales_Data!$F3310,tbl_Products[],2,FALSE)</f>
        <v>Product_15</v>
      </c>
      <c r="H3310" t="str">
        <f>VLOOKUP(tbl_Sales[[#This Row],[Product_ID]],tbl_Products[],3,0)</f>
        <v>Apparel</v>
      </c>
      <c r="I3310">
        <v>3</v>
      </c>
      <c r="J3310" s="10">
        <f>VLOOKUP(tbl_Sales[[#This Row],[Product_ID]],tbl_Products[],4,0)</f>
        <v>22.93</v>
      </c>
      <c r="K3310" s="6">
        <v>41.83</v>
      </c>
      <c r="L3310" s="6">
        <f>tbl_Sales[[#This Row],[Price_per_Unit]]*tbl_Sales[[#This Row],[Quantity]]</f>
        <v>125.49</v>
      </c>
      <c r="M3310" s="6">
        <f>tbl_Sales[[#This Row],[Cost_per_Unit]]*tbl_Sales[[#This Row],[Quantity]]</f>
        <v>68.789999999999992</v>
      </c>
      <c r="N3310" s="6">
        <f>tbl_Sales[[#This Row],[Sales]]-tbl_Sales[[#This Row],[Total_Cost]]</f>
        <v>56.7</v>
      </c>
    </row>
    <row r="3311" spans="1:14">
      <c r="A3311" t="s">
        <v>3315</v>
      </c>
      <c r="B3311" s="4">
        <v>45281</v>
      </c>
      <c r="C3311" t="s">
        <v>7202</v>
      </c>
      <c r="D3311" t="str">
        <f>VLOOKUP(Sales_Data!$C3311,tbl_Customers[],2,FALSE)</f>
        <v>Customer_50</v>
      </c>
      <c r="E3311" t="str">
        <f>VLOOKUP(tbl_Sales[[#This Row],[Customer_ID]],tbl_Customers[],5,0)</f>
        <v>North</v>
      </c>
      <c r="F3311" t="s">
        <v>8545</v>
      </c>
      <c r="G3311" t="str">
        <f>VLOOKUP(Sales_Data!$F3311,tbl_Products[],2,FALSE)</f>
        <v>Product_9</v>
      </c>
      <c r="H3311" t="str">
        <f>VLOOKUP(tbl_Sales[[#This Row],[Product_ID]],tbl_Products[],3,0)</f>
        <v>Apparel</v>
      </c>
      <c r="I3311">
        <v>8</v>
      </c>
      <c r="J3311" s="10">
        <f>VLOOKUP(tbl_Sales[[#This Row],[Product_ID]],tbl_Products[],4,0)</f>
        <v>14.27</v>
      </c>
      <c r="K3311" s="6">
        <v>88.45</v>
      </c>
      <c r="L3311" s="6">
        <f>tbl_Sales[[#This Row],[Price_per_Unit]]*tbl_Sales[[#This Row],[Quantity]]</f>
        <v>707.6</v>
      </c>
      <c r="M3311" s="6">
        <f>tbl_Sales[[#This Row],[Cost_per_Unit]]*tbl_Sales[[#This Row],[Quantity]]</f>
        <v>114.16</v>
      </c>
      <c r="N3311" s="6">
        <f>tbl_Sales[[#This Row],[Sales]]-tbl_Sales[[#This Row],[Total_Cost]]</f>
        <v>593.44000000000005</v>
      </c>
    </row>
    <row r="3312" spans="1:14">
      <c r="A3312" t="s">
        <v>3316</v>
      </c>
      <c r="B3312" s="4">
        <v>45141</v>
      </c>
      <c r="C3312" t="s">
        <v>8292</v>
      </c>
      <c r="D3312" t="str">
        <f>VLOOKUP(Sales_Data!$C3312,tbl_Customers[],2,FALSE)</f>
        <v>Customer_1082</v>
      </c>
      <c r="E3312" t="str">
        <f>VLOOKUP(tbl_Sales[[#This Row],[Customer_ID]],tbl_Customers[],5,0)</f>
        <v>North</v>
      </c>
      <c r="F3312" t="s">
        <v>8519</v>
      </c>
      <c r="G3312" t="str">
        <f>VLOOKUP(Sales_Data!$F3312,tbl_Products[],2,FALSE)</f>
        <v>Product_53</v>
      </c>
      <c r="H3312" t="str">
        <f>VLOOKUP(tbl_Sales[[#This Row],[Product_ID]],tbl_Products[],3,0)</f>
        <v>Electronics</v>
      </c>
      <c r="I3312">
        <v>1</v>
      </c>
      <c r="J3312" s="10">
        <f>VLOOKUP(tbl_Sales[[#This Row],[Product_ID]],tbl_Products[],4,0)</f>
        <v>21.34</v>
      </c>
      <c r="K3312" s="6">
        <v>50.81</v>
      </c>
      <c r="L3312" s="6">
        <f>tbl_Sales[[#This Row],[Price_per_Unit]]*tbl_Sales[[#This Row],[Quantity]]</f>
        <v>50.81</v>
      </c>
      <c r="M3312" s="6">
        <f>tbl_Sales[[#This Row],[Cost_per_Unit]]*tbl_Sales[[#This Row],[Quantity]]</f>
        <v>21.34</v>
      </c>
      <c r="N3312" s="6">
        <f>tbl_Sales[[#This Row],[Sales]]-tbl_Sales[[#This Row],[Total_Cost]]</f>
        <v>29.470000000000002</v>
      </c>
    </row>
    <row r="3313" spans="1:14">
      <c r="A3313" t="s">
        <v>3317</v>
      </c>
      <c r="B3313" s="4">
        <v>45205</v>
      </c>
      <c r="C3313" t="s">
        <v>7969</v>
      </c>
      <c r="D3313" t="str">
        <f>VLOOKUP(Sales_Data!$C3313,tbl_Customers[],2,FALSE)</f>
        <v>Customer_650</v>
      </c>
      <c r="E3313" t="str">
        <f>VLOOKUP(tbl_Sales[[#This Row],[Customer_ID]],tbl_Customers[],5,0)</f>
        <v>East</v>
      </c>
      <c r="F3313" t="s">
        <v>8516</v>
      </c>
      <c r="G3313" t="str">
        <f>VLOOKUP(Sales_Data!$F3313,tbl_Products[],2,FALSE)</f>
        <v>Product_67</v>
      </c>
      <c r="H3313" t="str">
        <f>VLOOKUP(tbl_Sales[[#This Row],[Product_ID]],tbl_Products[],3,0)</f>
        <v>Toys</v>
      </c>
      <c r="I3313">
        <v>4</v>
      </c>
      <c r="J3313" s="10">
        <f>VLOOKUP(tbl_Sales[[#This Row],[Product_ID]],tbl_Products[],4,0)</f>
        <v>13.68</v>
      </c>
      <c r="K3313" s="6">
        <v>92.46</v>
      </c>
      <c r="L3313" s="6">
        <f>tbl_Sales[[#This Row],[Price_per_Unit]]*tbl_Sales[[#This Row],[Quantity]]</f>
        <v>369.84</v>
      </c>
      <c r="M3313" s="6">
        <f>tbl_Sales[[#This Row],[Cost_per_Unit]]*tbl_Sales[[#This Row],[Quantity]]</f>
        <v>54.72</v>
      </c>
      <c r="N3313" s="6">
        <f>tbl_Sales[[#This Row],[Sales]]-tbl_Sales[[#This Row],[Total_Cost]]</f>
        <v>315.12</v>
      </c>
    </row>
    <row r="3314" spans="1:14">
      <c r="A3314" t="s">
        <v>3318</v>
      </c>
      <c r="B3314" s="4">
        <v>44945</v>
      </c>
      <c r="C3314" t="s">
        <v>7639</v>
      </c>
      <c r="D3314" t="str">
        <f>VLOOKUP(Sales_Data!$C3314,tbl_Customers[],2,FALSE)</f>
        <v>Customer_783</v>
      </c>
      <c r="E3314" t="str">
        <f>VLOOKUP(tbl_Sales[[#This Row],[Customer_ID]],tbl_Customers[],5,0)</f>
        <v>East</v>
      </c>
      <c r="F3314" t="s">
        <v>8567</v>
      </c>
      <c r="G3314" t="str">
        <f>VLOOKUP(Sales_Data!$F3314,tbl_Products[],2,FALSE)</f>
        <v>Product_69</v>
      </c>
      <c r="H3314" t="str">
        <f>VLOOKUP(tbl_Sales[[#This Row],[Product_ID]],tbl_Products[],3,0)</f>
        <v>Home Goods</v>
      </c>
      <c r="I3314">
        <v>9</v>
      </c>
      <c r="J3314" s="10">
        <f>VLOOKUP(tbl_Sales[[#This Row],[Product_ID]],tbl_Products[],4,0)</f>
        <v>8.86</v>
      </c>
      <c r="K3314" s="6">
        <v>94.8</v>
      </c>
      <c r="L3314" s="6">
        <f>tbl_Sales[[#This Row],[Price_per_Unit]]*tbl_Sales[[#This Row],[Quantity]]</f>
        <v>853.19999999999993</v>
      </c>
      <c r="M3314" s="6">
        <f>tbl_Sales[[#This Row],[Cost_per_Unit]]*tbl_Sales[[#This Row],[Quantity]]</f>
        <v>79.739999999999995</v>
      </c>
      <c r="N3314" s="6">
        <f>tbl_Sales[[#This Row],[Sales]]-tbl_Sales[[#This Row],[Total_Cost]]</f>
        <v>773.45999999999992</v>
      </c>
    </row>
    <row r="3315" spans="1:14">
      <c r="A3315" t="s">
        <v>3319</v>
      </c>
      <c r="B3315" s="4">
        <v>45111</v>
      </c>
      <c r="C3315" t="s">
        <v>7600</v>
      </c>
      <c r="D3315" t="str">
        <f>VLOOKUP(Sales_Data!$C3315,tbl_Customers[],2,FALSE)</f>
        <v>Customer_527</v>
      </c>
      <c r="E3315" t="str">
        <f>VLOOKUP(tbl_Sales[[#This Row],[Customer_ID]],tbl_Customers[],5,0)</f>
        <v>South</v>
      </c>
      <c r="F3315" t="s">
        <v>8496</v>
      </c>
      <c r="G3315" t="str">
        <f>VLOOKUP(Sales_Data!$F3315,tbl_Products[],2,FALSE)</f>
        <v>Product_3</v>
      </c>
      <c r="H3315" t="str">
        <f>VLOOKUP(tbl_Sales[[#This Row],[Product_ID]],tbl_Products[],3,0)</f>
        <v>Health</v>
      </c>
      <c r="I3315">
        <v>5</v>
      </c>
      <c r="J3315" s="10">
        <f>VLOOKUP(tbl_Sales[[#This Row],[Product_ID]],tbl_Products[],4,0)</f>
        <v>28.91</v>
      </c>
      <c r="K3315" s="6">
        <v>99.16</v>
      </c>
      <c r="L3315" s="6">
        <f>tbl_Sales[[#This Row],[Price_per_Unit]]*tbl_Sales[[#This Row],[Quantity]]</f>
        <v>495.79999999999995</v>
      </c>
      <c r="M3315" s="6">
        <f>tbl_Sales[[#This Row],[Cost_per_Unit]]*tbl_Sales[[#This Row],[Quantity]]</f>
        <v>144.55000000000001</v>
      </c>
      <c r="N3315" s="6">
        <f>tbl_Sales[[#This Row],[Sales]]-tbl_Sales[[#This Row],[Total_Cost]]</f>
        <v>351.24999999999994</v>
      </c>
    </row>
    <row r="3316" spans="1:14">
      <c r="A3316" t="s">
        <v>3320</v>
      </c>
      <c r="B3316" s="4">
        <v>45286</v>
      </c>
      <c r="C3316" t="s">
        <v>7050</v>
      </c>
      <c r="D3316" t="str">
        <f>VLOOKUP(Sales_Data!$C3316,tbl_Customers[],2,FALSE)</f>
        <v>Customer_187</v>
      </c>
      <c r="E3316" t="str">
        <f>VLOOKUP(tbl_Sales[[#This Row],[Customer_ID]],tbl_Customers[],5,0)</f>
        <v>East</v>
      </c>
      <c r="F3316" t="s">
        <v>8502</v>
      </c>
      <c r="G3316" t="str">
        <f>VLOOKUP(Sales_Data!$F3316,tbl_Products[],2,FALSE)</f>
        <v>Product_22</v>
      </c>
      <c r="H3316" t="str">
        <f>VLOOKUP(tbl_Sales[[#This Row],[Product_ID]],tbl_Products[],3,0)</f>
        <v>Electronics</v>
      </c>
      <c r="I3316">
        <v>1</v>
      </c>
      <c r="J3316" s="10">
        <f>VLOOKUP(tbl_Sales[[#This Row],[Product_ID]],tbl_Products[],4,0)</f>
        <v>38.15</v>
      </c>
      <c r="K3316" s="6">
        <v>48.33</v>
      </c>
      <c r="L3316" s="6">
        <f>tbl_Sales[[#This Row],[Price_per_Unit]]*tbl_Sales[[#This Row],[Quantity]]</f>
        <v>48.33</v>
      </c>
      <c r="M3316" s="6">
        <f>tbl_Sales[[#This Row],[Cost_per_Unit]]*tbl_Sales[[#This Row],[Quantity]]</f>
        <v>38.15</v>
      </c>
      <c r="N3316" s="6">
        <f>tbl_Sales[[#This Row],[Sales]]-tbl_Sales[[#This Row],[Total_Cost]]</f>
        <v>10.18</v>
      </c>
    </row>
    <row r="3317" spans="1:14">
      <c r="A3317" t="s">
        <v>3321</v>
      </c>
      <c r="B3317" s="4">
        <v>45201</v>
      </c>
      <c r="C3317" t="s">
        <v>7341</v>
      </c>
      <c r="D3317" t="str">
        <f>VLOOKUP(Sales_Data!$C3317,tbl_Customers[],2,FALSE)</f>
        <v>Customer_235</v>
      </c>
      <c r="E3317" t="str">
        <f>VLOOKUP(tbl_Sales[[#This Row],[Customer_ID]],tbl_Customers[],5,0)</f>
        <v>West</v>
      </c>
      <c r="F3317" t="s">
        <v>8556</v>
      </c>
      <c r="G3317" t="str">
        <f>VLOOKUP(Sales_Data!$F3317,tbl_Products[],2,FALSE)</f>
        <v>Product_42</v>
      </c>
      <c r="H3317" t="str">
        <f>VLOOKUP(tbl_Sales[[#This Row],[Product_ID]],tbl_Products[],3,0)</f>
        <v>Electronics</v>
      </c>
      <c r="I3317">
        <v>5</v>
      </c>
      <c r="J3317" s="10">
        <f>VLOOKUP(tbl_Sales[[#This Row],[Product_ID]],tbl_Products[],4,0)</f>
        <v>28.03</v>
      </c>
      <c r="K3317" s="6">
        <v>33.450000000000003</v>
      </c>
      <c r="L3317" s="6">
        <f>tbl_Sales[[#This Row],[Price_per_Unit]]*tbl_Sales[[#This Row],[Quantity]]</f>
        <v>167.25</v>
      </c>
      <c r="M3317" s="6">
        <f>tbl_Sales[[#This Row],[Cost_per_Unit]]*tbl_Sales[[#This Row],[Quantity]]</f>
        <v>140.15</v>
      </c>
      <c r="N3317" s="6">
        <f>tbl_Sales[[#This Row],[Sales]]-tbl_Sales[[#This Row],[Total_Cost]]</f>
        <v>27.099999999999994</v>
      </c>
    </row>
    <row r="3318" spans="1:14">
      <c r="A3318" t="s">
        <v>3322</v>
      </c>
      <c r="B3318" s="4">
        <v>45231</v>
      </c>
      <c r="C3318" t="s">
        <v>8115</v>
      </c>
      <c r="D3318" t="str">
        <f>VLOOKUP(Sales_Data!$C3318,tbl_Customers[],2,FALSE)</f>
        <v>Customer_204</v>
      </c>
      <c r="E3318" t="str">
        <f>VLOOKUP(tbl_Sales[[#This Row],[Customer_ID]],tbl_Customers[],5,0)</f>
        <v>North</v>
      </c>
      <c r="F3318" t="s">
        <v>8562</v>
      </c>
      <c r="G3318" t="str">
        <f>VLOOKUP(Sales_Data!$F3318,tbl_Products[],2,FALSE)</f>
        <v>Product_48</v>
      </c>
      <c r="H3318" t="str">
        <f>VLOOKUP(tbl_Sales[[#This Row],[Product_ID]],tbl_Products[],3,0)</f>
        <v>Apparel</v>
      </c>
      <c r="I3318">
        <v>2</v>
      </c>
      <c r="J3318" s="10">
        <f>VLOOKUP(tbl_Sales[[#This Row],[Product_ID]],tbl_Products[],4,0)</f>
        <v>25.33</v>
      </c>
      <c r="K3318" s="6">
        <v>32.51</v>
      </c>
      <c r="L3318" s="6">
        <f>tbl_Sales[[#This Row],[Price_per_Unit]]*tbl_Sales[[#This Row],[Quantity]]</f>
        <v>65.02</v>
      </c>
      <c r="M3318" s="6">
        <f>tbl_Sales[[#This Row],[Cost_per_Unit]]*tbl_Sales[[#This Row],[Quantity]]</f>
        <v>50.66</v>
      </c>
      <c r="N3318" s="6">
        <f>tbl_Sales[[#This Row],[Sales]]-tbl_Sales[[#This Row],[Total_Cost]]</f>
        <v>14.36</v>
      </c>
    </row>
    <row r="3319" spans="1:14">
      <c r="A3319" t="s">
        <v>3323</v>
      </c>
      <c r="B3319" s="4">
        <v>45253</v>
      </c>
      <c r="C3319" t="s">
        <v>8345</v>
      </c>
      <c r="D3319" t="str">
        <f>VLOOKUP(Sales_Data!$C3319,tbl_Customers[],2,FALSE)</f>
        <v>Customer_1110</v>
      </c>
      <c r="E3319" t="str">
        <f>VLOOKUP(tbl_Sales[[#This Row],[Customer_ID]],tbl_Customers[],5,0)</f>
        <v>South</v>
      </c>
      <c r="F3319" t="s">
        <v>8552</v>
      </c>
      <c r="G3319" t="str">
        <f>VLOOKUP(Sales_Data!$F3319,tbl_Products[],2,FALSE)</f>
        <v>Product_5</v>
      </c>
      <c r="H3319" t="str">
        <f>VLOOKUP(tbl_Sales[[#This Row],[Product_ID]],tbl_Products[],3,0)</f>
        <v>Health</v>
      </c>
      <c r="I3319">
        <v>7</v>
      </c>
      <c r="J3319" s="10">
        <f>VLOOKUP(tbl_Sales[[#This Row],[Product_ID]],tbl_Products[],4,0)</f>
        <v>35.39</v>
      </c>
      <c r="K3319" s="6">
        <v>60.26</v>
      </c>
      <c r="L3319" s="6">
        <f>tbl_Sales[[#This Row],[Price_per_Unit]]*tbl_Sales[[#This Row],[Quantity]]</f>
        <v>421.82</v>
      </c>
      <c r="M3319" s="6">
        <f>tbl_Sales[[#This Row],[Cost_per_Unit]]*tbl_Sales[[#This Row],[Quantity]]</f>
        <v>247.73000000000002</v>
      </c>
      <c r="N3319" s="6">
        <f>tbl_Sales[[#This Row],[Sales]]-tbl_Sales[[#This Row],[Total_Cost]]</f>
        <v>174.08999999999997</v>
      </c>
    </row>
    <row r="3320" spans="1:14">
      <c r="A3320" t="s">
        <v>3324</v>
      </c>
      <c r="B3320" s="4">
        <v>44970</v>
      </c>
      <c r="C3320" t="s">
        <v>7787</v>
      </c>
      <c r="D3320" t="str">
        <f>VLOOKUP(Sales_Data!$C3320,tbl_Customers[],2,FALSE)</f>
        <v>Customer_345</v>
      </c>
      <c r="E3320" t="str">
        <f>VLOOKUP(tbl_Sales[[#This Row],[Customer_ID]],tbl_Customers[],5,0)</f>
        <v>South</v>
      </c>
      <c r="F3320" t="s">
        <v>8503</v>
      </c>
      <c r="G3320" t="str">
        <f>VLOOKUP(Sales_Data!$F3320,tbl_Products[],2,FALSE)</f>
        <v>Product_19</v>
      </c>
      <c r="H3320" t="str">
        <f>VLOOKUP(tbl_Sales[[#This Row],[Product_ID]],tbl_Products[],3,0)</f>
        <v>Apparel</v>
      </c>
      <c r="I3320">
        <v>7</v>
      </c>
      <c r="J3320" s="10">
        <f>VLOOKUP(tbl_Sales[[#This Row],[Product_ID]],tbl_Products[],4,0)</f>
        <v>41.78</v>
      </c>
      <c r="K3320" s="6">
        <v>74.900000000000006</v>
      </c>
      <c r="L3320" s="6">
        <f>tbl_Sales[[#This Row],[Price_per_Unit]]*tbl_Sales[[#This Row],[Quantity]]</f>
        <v>524.30000000000007</v>
      </c>
      <c r="M3320" s="6">
        <f>tbl_Sales[[#This Row],[Cost_per_Unit]]*tbl_Sales[[#This Row],[Quantity]]</f>
        <v>292.46000000000004</v>
      </c>
      <c r="N3320" s="6">
        <f>tbl_Sales[[#This Row],[Sales]]-tbl_Sales[[#This Row],[Total_Cost]]</f>
        <v>231.84000000000003</v>
      </c>
    </row>
    <row r="3321" spans="1:14">
      <c r="A3321" t="s">
        <v>3325</v>
      </c>
      <c r="B3321" s="4">
        <v>44982</v>
      </c>
      <c r="C3321" t="s">
        <v>7964</v>
      </c>
      <c r="D3321" t="str">
        <f>VLOOKUP(Sales_Data!$C3321,tbl_Customers[],2,FALSE)</f>
        <v>Customer_585</v>
      </c>
      <c r="E3321" t="str">
        <f>VLOOKUP(tbl_Sales[[#This Row],[Customer_ID]],tbl_Customers[],5,0)</f>
        <v>North</v>
      </c>
      <c r="F3321" t="s">
        <v>8530</v>
      </c>
      <c r="G3321" t="str">
        <f>VLOOKUP(Sales_Data!$F3321,tbl_Products[],2,FALSE)</f>
        <v>Product_14</v>
      </c>
      <c r="H3321" t="str">
        <f>VLOOKUP(tbl_Sales[[#This Row],[Product_ID]],tbl_Products[],3,0)</f>
        <v>Toys</v>
      </c>
      <c r="I3321">
        <v>4</v>
      </c>
      <c r="J3321" s="10">
        <f>VLOOKUP(tbl_Sales[[#This Row],[Product_ID]],tbl_Products[],4,0)</f>
        <v>36.64</v>
      </c>
      <c r="K3321" s="6">
        <v>88.38</v>
      </c>
      <c r="L3321" s="6">
        <f>tbl_Sales[[#This Row],[Price_per_Unit]]*tbl_Sales[[#This Row],[Quantity]]</f>
        <v>353.52</v>
      </c>
      <c r="M3321" s="6">
        <f>tbl_Sales[[#This Row],[Cost_per_Unit]]*tbl_Sales[[#This Row],[Quantity]]</f>
        <v>146.56</v>
      </c>
      <c r="N3321" s="6">
        <f>tbl_Sales[[#This Row],[Sales]]-tbl_Sales[[#This Row],[Total_Cost]]</f>
        <v>206.95999999999998</v>
      </c>
    </row>
    <row r="3322" spans="1:14">
      <c r="A3322" t="s">
        <v>3326</v>
      </c>
      <c r="B3322" s="4">
        <v>45054</v>
      </c>
      <c r="C3322" t="s">
        <v>7395</v>
      </c>
      <c r="D3322" t="str">
        <f>VLOOKUP(Sales_Data!$C3322,tbl_Customers[],2,FALSE)</f>
        <v>Customer_295</v>
      </c>
      <c r="E3322" t="str">
        <f>VLOOKUP(tbl_Sales[[#This Row],[Customer_ID]],tbl_Customers[],5,0)</f>
        <v>East</v>
      </c>
      <c r="F3322" t="s">
        <v>8499</v>
      </c>
      <c r="G3322" t="str">
        <f>VLOOKUP(Sales_Data!$F3322,tbl_Products[],2,FALSE)</f>
        <v>Product_30</v>
      </c>
      <c r="H3322" t="str">
        <f>VLOOKUP(tbl_Sales[[#This Row],[Product_ID]],tbl_Products[],3,0)</f>
        <v>Apparel</v>
      </c>
      <c r="I3322">
        <v>7</v>
      </c>
      <c r="J3322" s="10">
        <f>VLOOKUP(tbl_Sales[[#This Row],[Product_ID]],tbl_Products[],4,0)</f>
        <v>49.21</v>
      </c>
      <c r="K3322" s="6">
        <v>87.11</v>
      </c>
      <c r="L3322" s="6">
        <f>tbl_Sales[[#This Row],[Price_per_Unit]]*tbl_Sales[[#This Row],[Quantity]]</f>
        <v>609.77</v>
      </c>
      <c r="M3322" s="6">
        <f>tbl_Sales[[#This Row],[Cost_per_Unit]]*tbl_Sales[[#This Row],[Quantity]]</f>
        <v>344.47</v>
      </c>
      <c r="N3322" s="6">
        <f>tbl_Sales[[#This Row],[Sales]]-tbl_Sales[[#This Row],[Total_Cost]]</f>
        <v>265.29999999999995</v>
      </c>
    </row>
    <row r="3323" spans="1:14">
      <c r="A3323" t="s">
        <v>3327</v>
      </c>
      <c r="B3323" s="4">
        <v>45263</v>
      </c>
      <c r="C3323" t="s">
        <v>8337</v>
      </c>
      <c r="D3323" t="str">
        <f>VLOOKUP(Sales_Data!$C3323,tbl_Customers[],2,FALSE)</f>
        <v>Customer_375</v>
      </c>
      <c r="E3323" t="str">
        <f>VLOOKUP(tbl_Sales[[#This Row],[Customer_ID]],tbl_Customers[],5,0)</f>
        <v>East</v>
      </c>
      <c r="F3323" t="s">
        <v>8548</v>
      </c>
      <c r="G3323" t="str">
        <f>VLOOKUP(Sales_Data!$F3323,tbl_Products[],2,FALSE)</f>
        <v>Product_1</v>
      </c>
      <c r="H3323" t="str">
        <f>VLOOKUP(tbl_Sales[[#This Row],[Product_ID]],tbl_Products[],3,0)</f>
        <v>Apparel</v>
      </c>
      <c r="I3323">
        <v>3</v>
      </c>
      <c r="J3323" s="10">
        <f>VLOOKUP(tbl_Sales[[#This Row],[Product_ID]],tbl_Products[],4,0)</f>
        <v>21.45</v>
      </c>
      <c r="K3323" s="6">
        <v>15.63</v>
      </c>
      <c r="L3323" s="6">
        <f>tbl_Sales[[#This Row],[Price_per_Unit]]*tbl_Sales[[#This Row],[Quantity]]</f>
        <v>46.89</v>
      </c>
      <c r="M3323" s="6">
        <f>tbl_Sales[[#This Row],[Cost_per_Unit]]*tbl_Sales[[#This Row],[Quantity]]</f>
        <v>64.349999999999994</v>
      </c>
      <c r="N3323" s="6">
        <f>tbl_Sales[[#This Row],[Sales]]-tbl_Sales[[#This Row],[Total_Cost]]</f>
        <v>-17.459999999999994</v>
      </c>
    </row>
    <row r="3324" spans="1:14">
      <c r="A3324" t="s">
        <v>3328</v>
      </c>
      <c r="B3324" s="4">
        <v>45267</v>
      </c>
      <c r="C3324" t="s">
        <v>8200</v>
      </c>
      <c r="D3324" t="str">
        <f>VLOOKUP(Sales_Data!$C3324,tbl_Customers[],2,FALSE)</f>
        <v>Customer_524</v>
      </c>
      <c r="E3324" t="str">
        <f>VLOOKUP(tbl_Sales[[#This Row],[Customer_ID]],tbl_Customers[],5,0)</f>
        <v>East</v>
      </c>
      <c r="F3324" t="s">
        <v>8529</v>
      </c>
      <c r="G3324" t="str">
        <f>VLOOKUP(Sales_Data!$F3324,tbl_Products[],2,FALSE)</f>
        <v>Product_49</v>
      </c>
      <c r="H3324" t="str">
        <f>VLOOKUP(tbl_Sales[[#This Row],[Product_ID]],tbl_Products[],3,0)</f>
        <v>Toys</v>
      </c>
      <c r="I3324">
        <v>4</v>
      </c>
      <c r="J3324" s="10">
        <f>VLOOKUP(tbl_Sales[[#This Row],[Product_ID]],tbl_Products[],4,0)</f>
        <v>44.18</v>
      </c>
      <c r="K3324" s="6">
        <v>92.82</v>
      </c>
      <c r="L3324" s="6">
        <f>tbl_Sales[[#This Row],[Price_per_Unit]]*tbl_Sales[[#This Row],[Quantity]]</f>
        <v>371.28</v>
      </c>
      <c r="M3324" s="6">
        <f>tbl_Sales[[#This Row],[Cost_per_Unit]]*tbl_Sales[[#This Row],[Quantity]]</f>
        <v>176.72</v>
      </c>
      <c r="N3324" s="6">
        <f>tbl_Sales[[#This Row],[Sales]]-tbl_Sales[[#This Row],[Total_Cost]]</f>
        <v>194.55999999999997</v>
      </c>
    </row>
    <row r="3325" spans="1:14">
      <c r="A3325" t="s">
        <v>3329</v>
      </c>
      <c r="B3325" s="4">
        <v>45108</v>
      </c>
      <c r="C3325" t="s">
        <v>8241</v>
      </c>
      <c r="D3325" t="str">
        <f>VLOOKUP(Sales_Data!$C3325,tbl_Customers[],2,FALSE)</f>
        <v>Customer_184</v>
      </c>
      <c r="E3325" t="str">
        <f>VLOOKUP(tbl_Sales[[#This Row],[Customer_ID]],tbl_Customers[],5,0)</f>
        <v>East</v>
      </c>
      <c r="F3325" t="s">
        <v>8548</v>
      </c>
      <c r="G3325" t="str">
        <f>VLOOKUP(Sales_Data!$F3325,tbl_Products[],2,FALSE)</f>
        <v>Product_1</v>
      </c>
      <c r="H3325" t="str">
        <f>VLOOKUP(tbl_Sales[[#This Row],[Product_ID]],tbl_Products[],3,0)</f>
        <v>Apparel</v>
      </c>
      <c r="I3325">
        <v>4</v>
      </c>
      <c r="J3325" s="10">
        <f>VLOOKUP(tbl_Sales[[#This Row],[Product_ID]],tbl_Products[],4,0)</f>
        <v>21.45</v>
      </c>
      <c r="K3325" s="6">
        <v>31.05</v>
      </c>
      <c r="L3325" s="6">
        <f>tbl_Sales[[#This Row],[Price_per_Unit]]*tbl_Sales[[#This Row],[Quantity]]</f>
        <v>124.2</v>
      </c>
      <c r="M3325" s="6">
        <f>tbl_Sales[[#This Row],[Cost_per_Unit]]*tbl_Sales[[#This Row],[Quantity]]</f>
        <v>85.8</v>
      </c>
      <c r="N3325" s="6">
        <f>tbl_Sales[[#This Row],[Sales]]-tbl_Sales[[#This Row],[Total_Cost]]</f>
        <v>38.400000000000006</v>
      </c>
    </row>
    <row r="3326" spans="1:14">
      <c r="A3326" t="s">
        <v>3330</v>
      </c>
      <c r="B3326" s="4">
        <v>45012</v>
      </c>
      <c r="C3326" t="s">
        <v>7298</v>
      </c>
      <c r="D3326" t="str">
        <f>VLOOKUP(Sales_Data!$C3326,tbl_Customers[],2,FALSE)</f>
        <v>Customer_316</v>
      </c>
      <c r="E3326" t="str">
        <f>VLOOKUP(tbl_Sales[[#This Row],[Customer_ID]],tbl_Customers[],5,0)</f>
        <v>West</v>
      </c>
      <c r="F3326" t="s">
        <v>8497</v>
      </c>
      <c r="G3326" t="str">
        <f>VLOOKUP(Sales_Data!$F3326,tbl_Products[],2,FALSE)</f>
        <v>Product_73</v>
      </c>
      <c r="H3326" t="str">
        <f>VLOOKUP(tbl_Sales[[#This Row],[Product_ID]],tbl_Products[],3,0)</f>
        <v>Apparel</v>
      </c>
      <c r="I3326">
        <v>1</v>
      </c>
      <c r="J3326" s="10">
        <f>VLOOKUP(tbl_Sales[[#This Row],[Product_ID]],tbl_Products[],4,0)</f>
        <v>1.21</v>
      </c>
      <c r="K3326" s="6">
        <v>19.27</v>
      </c>
      <c r="L3326" s="6">
        <f>tbl_Sales[[#This Row],[Price_per_Unit]]*tbl_Sales[[#This Row],[Quantity]]</f>
        <v>19.27</v>
      </c>
      <c r="M3326" s="6">
        <f>tbl_Sales[[#This Row],[Cost_per_Unit]]*tbl_Sales[[#This Row],[Quantity]]</f>
        <v>1.21</v>
      </c>
      <c r="N3326" s="6">
        <f>tbl_Sales[[#This Row],[Sales]]-tbl_Sales[[#This Row],[Total_Cost]]</f>
        <v>18.059999999999999</v>
      </c>
    </row>
    <row r="3327" spans="1:14">
      <c r="A3327" t="s">
        <v>3331</v>
      </c>
      <c r="B3327" s="4">
        <v>45258</v>
      </c>
      <c r="C3327" t="s">
        <v>8348</v>
      </c>
      <c r="D3327" t="str">
        <f>VLOOKUP(Sales_Data!$C3327,tbl_Customers[],2,FALSE)</f>
        <v>Customer_629</v>
      </c>
      <c r="E3327" t="str">
        <f>VLOOKUP(tbl_Sales[[#This Row],[Customer_ID]],tbl_Customers[],5,0)</f>
        <v>South</v>
      </c>
      <c r="F3327" t="s">
        <v>8564</v>
      </c>
      <c r="G3327" t="str">
        <f>VLOOKUP(Sales_Data!$F3327,tbl_Products[],2,FALSE)</f>
        <v>Product_8</v>
      </c>
      <c r="H3327" t="str">
        <f>VLOOKUP(tbl_Sales[[#This Row],[Product_ID]],tbl_Products[],3,0)</f>
        <v>Electronics</v>
      </c>
      <c r="I3327">
        <v>4</v>
      </c>
      <c r="J3327" s="10">
        <f>VLOOKUP(tbl_Sales[[#This Row],[Product_ID]],tbl_Products[],4,0)</f>
        <v>22.03</v>
      </c>
      <c r="K3327" s="6">
        <v>79.349999999999994</v>
      </c>
      <c r="L3327" s="6">
        <f>tbl_Sales[[#This Row],[Price_per_Unit]]*tbl_Sales[[#This Row],[Quantity]]</f>
        <v>317.39999999999998</v>
      </c>
      <c r="M3327" s="6">
        <f>tbl_Sales[[#This Row],[Cost_per_Unit]]*tbl_Sales[[#This Row],[Quantity]]</f>
        <v>88.12</v>
      </c>
      <c r="N3327" s="6">
        <f>tbl_Sales[[#This Row],[Sales]]-tbl_Sales[[#This Row],[Total_Cost]]</f>
        <v>229.27999999999997</v>
      </c>
    </row>
    <row r="3328" spans="1:14">
      <c r="A3328" t="s">
        <v>3332</v>
      </c>
      <c r="B3328" s="4">
        <v>45240</v>
      </c>
      <c r="C3328" t="s">
        <v>8087</v>
      </c>
      <c r="D3328" t="str">
        <f>VLOOKUP(Sales_Data!$C3328,tbl_Customers[],2,FALSE)</f>
        <v>Customer_835</v>
      </c>
      <c r="E3328" t="str">
        <f>VLOOKUP(tbl_Sales[[#This Row],[Customer_ID]],tbl_Customers[],5,0)</f>
        <v>North</v>
      </c>
      <c r="F3328" t="s">
        <v>8553</v>
      </c>
      <c r="G3328" t="str">
        <f>VLOOKUP(Sales_Data!$F3328,tbl_Products[],2,FALSE)</f>
        <v>Product_50</v>
      </c>
      <c r="H3328" t="str">
        <f>VLOOKUP(tbl_Sales[[#This Row],[Product_ID]],tbl_Products[],3,0)</f>
        <v>Apparel</v>
      </c>
      <c r="I3328">
        <v>5</v>
      </c>
      <c r="J3328" s="10">
        <f>VLOOKUP(tbl_Sales[[#This Row],[Product_ID]],tbl_Products[],4,0)</f>
        <v>42.74</v>
      </c>
      <c r="K3328" s="6">
        <v>21.77</v>
      </c>
      <c r="L3328" s="6">
        <f>tbl_Sales[[#This Row],[Price_per_Unit]]*tbl_Sales[[#This Row],[Quantity]]</f>
        <v>108.85</v>
      </c>
      <c r="M3328" s="6">
        <f>tbl_Sales[[#This Row],[Cost_per_Unit]]*tbl_Sales[[#This Row],[Quantity]]</f>
        <v>213.70000000000002</v>
      </c>
      <c r="N3328" s="6">
        <f>tbl_Sales[[#This Row],[Sales]]-tbl_Sales[[#This Row],[Total_Cost]]</f>
        <v>-104.85000000000002</v>
      </c>
    </row>
    <row r="3329" spans="1:14">
      <c r="A3329" t="s">
        <v>3333</v>
      </c>
      <c r="B3329" s="4">
        <v>44949</v>
      </c>
      <c r="C3329" t="s">
        <v>7640</v>
      </c>
      <c r="D3329" t="str">
        <f>VLOOKUP(Sales_Data!$C3329,tbl_Customers[],2,FALSE)</f>
        <v>Customer_1390</v>
      </c>
      <c r="E3329" t="str">
        <f>VLOOKUP(tbl_Sales[[#This Row],[Customer_ID]],tbl_Customers[],5,0)</f>
        <v>East</v>
      </c>
      <c r="F3329" t="s">
        <v>8497</v>
      </c>
      <c r="G3329" t="str">
        <f>VLOOKUP(Sales_Data!$F3329,tbl_Products[],2,FALSE)</f>
        <v>Product_73</v>
      </c>
      <c r="H3329" t="str">
        <f>VLOOKUP(tbl_Sales[[#This Row],[Product_ID]],tbl_Products[],3,0)</f>
        <v>Apparel</v>
      </c>
      <c r="I3329">
        <v>5</v>
      </c>
      <c r="J3329" s="10">
        <f>VLOOKUP(tbl_Sales[[#This Row],[Product_ID]],tbl_Products[],4,0)</f>
        <v>1.21</v>
      </c>
      <c r="K3329" s="6">
        <v>29.08</v>
      </c>
      <c r="L3329" s="6">
        <f>tbl_Sales[[#This Row],[Price_per_Unit]]*tbl_Sales[[#This Row],[Quantity]]</f>
        <v>145.39999999999998</v>
      </c>
      <c r="M3329" s="6">
        <f>tbl_Sales[[#This Row],[Cost_per_Unit]]*tbl_Sales[[#This Row],[Quantity]]</f>
        <v>6.05</v>
      </c>
      <c r="N3329" s="6">
        <f>tbl_Sales[[#This Row],[Sales]]-tbl_Sales[[#This Row],[Total_Cost]]</f>
        <v>139.34999999999997</v>
      </c>
    </row>
    <row r="3330" spans="1:14">
      <c r="A3330" t="s">
        <v>3334</v>
      </c>
      <c r="B3330" s="4">
        <v>45215</v>
      </c>
      <c r="C3330" t="s">
        <v>7585</v>
      </c>
      <c r="D3330" t="str">
        <f>VLOOKUP(Sales_Data!$C3330,tbl_Customers[],2,FALSE)</f>
        <v>Customer_347</v>
      </c>
      <c r="E3330" t="str">
        <f>VLOOKUP(tbl_Sales[[#This Row],[Customer_ID]],tbl_Customers[],5,0)</f>
        <v>South</v>
      </c>
      <c r="F3330" t="s">
        <v>8539</v>
      </c>
      <c r="G3330" t="str">
        <f>VLOOKUP(Sales_Data!$F3330,tbl_Products[],2,FALSE)</f>
        <v>Product_16</v>
      </c>
      <c r="H3330" t="str">
        <f>VLOOKUP(tbl_Sales[[#This Row],[Product_ID]],tbl_Products[],3,0)</f>
        <v>Home Goods</v>
      </c>
      <c r="I3330">
        <v>4</v>
      </c>
      <c r="J3330" s="10">
        <f>VLOOKUP(tbl_Sales[[#This Row],[Product_ID]],tbl_Products[],4,0)</f>
        <v>15.25</v>
      </c>
      <c r="K3330" s="6">
        <v>70.34</v>
      </c>
      <c r="L3330" s="6">
        <f>tbl_Sales[[#This Row],[Price_per_Unit]]*tbl_Sales[[#This Row],[Quantity]]</f>
        <v>281.36</v>
      </c>
      <c r="M3330" s="6">
        <f>tbl_Sales[[#This Row],[Cost_per_Unit]]*tbl_Sales[[#This Row],[Quantity]]</f>
        <v>61</v>
      </c>
      <c r="N3330" s="6">
        <f>tbl_Sales[[#This Row],[Sales]]-tbl_Sales[[#This Row],[Total_Cost]]</f>
        <v>220.36</v>
      </c>
    </row>
    <row r="3331" spans="1:14">
      <c r="A3331" t="s">
        <v>3335</v>
      </c>
      <c r="B3331" s="4">
        <v>45257</v>
      </c>
      <c r="C3331" t="s">
        <v>8234</v>
      </c>
      <c r="D3331" t="str">
        <f>VLOOKUP(Sales_Data!$C3331,tbl_Customers[],2,FALSE)</f>
        <v>Customer_121</v>
      </c>
      <c r="E3331" t="str">
        <f>VLOOKUP(tbl_Sales[[#This Row],[Customer_ID]],tbl_Customers[],5,0)</f>
        <v>West</v>
      </c>
      <c r="F3331" t="s">
        <v>8520</v>
      </c>
      <c r="G3331" t="str">
        <f>VLOOKUP(Sales_Data!$F3331,tbl_Products[],2,FALSE)</f>
        <v>Product_29</v>
      </c>
      <c r="H3331" t="str">
        <f>VLOOKUP(tbl_Sales[[#This Row],[Product_ID]],tbl_Products[],3,0)</f>
        <v>Home Goods</v>
      </c>
      <c r="I3331">
        <v>6</v>
      </c>
      <c r="J3331" s="10">
        <f>VLOOKUP(tbl_Sales[[#This Row],[Product_ID]],tbl_Products[],4,0)</f>
        <v>9.64</v>
      </c>
      <c r="K3331" s="6">
        <v>15.24</v>
      </c>
      <c r="L3331" s="6">
        <f>tbl_Sales[[#This Row],[Price_per_Unit]]*tbl_Sales[[#This Row],[Quantity]]</f>
        <v>91.44</v>
      </c>
      <c r="M3331" s="6">
        <f>tbl_Sales[[#This Row],[Cost_per_Unit]]*tbl_Sales[[#This Row],[Quantity]]</f>
        <v>57.84</v>
      </c>
      <c r="N3331" s="6">
        <f>tbl_Sales[[#This Row],[Sales]]-tbl_Sales[[#This Row],[Total_Cost]]</f>
        <v>33.599999999999994</v>
      </c>
    </row>
    <row r="3332" spans="1:14">
      <c r="A3332" t="s">
        <v>3336</v>
      </c>
      <c r="B3332" s="4">
        <v>45273</v>
      </c>
      <c r="C3332" t="s">
        <v>7188</v>
      </c>
      <c r="D3332" t="str">
        <f>VLOOKUP(Sales_Data!$C3332,tbl_Customers[],2,FALSE)</f>
        <v>Customer_1259</v>
      </c>
      <c r="E3332" t="str">
        <f>VLOOKUP(tbl_Sales[[#This Row],[Customer_ID]],tbl_Customers[],5,0)</f>
        <v>North</v>
      </c>
      <c r="F3332" t="s">
        <v>8552</v>
      </c>
      <c r="G3332" t="str">
        <f>VLOOKUP(Sales_Data!$F3332,tbl_Products[],2,FALSE)</f>
        <v>Product_5</v>
      </c>
      <c r="H3332" t="str">
        <f>VLOOKUP(tbl_Sales[[#This Row],[Product_ID]],tbl_Products[],3,0)</f>
        <v>Health</v>
      </c>
      <c r="I3332">
        <v>4</v>
      </c>
      <c r="J3332" s="10">
        <f>VLOOKUP(tbl_Sales[[#This Row],[Product_ID]],tbl_Products[],4,0)</f>
        <v>35.39</v>
      </c>
      <c r="K3332" s="6">
        <v>96.81</v>
      </c>
      <c r="L3332" s="6">
        <f>tbl_Sales[[#This Row],[Price_per_Unit]]*tbl_Sales[[#This Row],[Quantity]]</f>
        <v>387.24</v>
      </c>
      <c r="M3332" s="6">
        <f>tbl_Sales[[#This Row],[Cost_per_Unit]]*tbl_Sales[[#This Row],[Quantity]]</f>
        <v>141.56</v>
      </c>
      <c r="N3332" s="6">
        <f>tbl_Sales[[#This Row],[Sales]]-tbl_Sales[[#This Row],[Total_Cost]]</f>
        <v>245.68</v>
      </c>
    </row>
    <row r="3333" spans="1:14">
      <c r="A3333" t="s">
        <v>3337</v>
      </c>
      <c r="B3333" s="4">
        <v>45258</v>
      </c>
      <c r="C3333" t="s">
        <v>7448</v>
      </c>
      <c r="D3333" t="str">
        <f>VLOOKUP(Sales_Data!$C3333,tbl_Customers[],2,FALSE)</f>
        <v>Customer_667</v>
      </c>
      <c r="E3333" t="str">
        <f>VLOOKUP(tbl_Sales[[#This Row],[Customer_ID]],tbl_Customers[],5,0)</f>
        <v>East</v>
      </c>
      <c r="F3333" t="s">
        <v>8497</v>
      </c>
      <c r="G3333" t="str">
        <f>VLOOKUP(Sales_Data!$F3333,tbl_Products[],2,FALSE)</f>
        <v>Product_73</v>
      </c>
      <c r="H3333" t="str">
        <f>VLOOKUP(tbl_Sales[[#This Row],[Product_ID]],tbl_Products[],3,0)</f>
        <v>Apparel</v>
      </c>
      <c r="I3333">
        <v>2</v>
      </c>
      <c r="J3333" s="10">
        <f>VLOOKUP(tbl_Sales[[#This Row],[Product_ID]],tbl_Products[],4,0)</f>
        <v>1.21</v>
      </c>
      <c r="K3333" s="6">
        <v>26.25</v>
      </c>
      <c r="L3333" s="6">
        <f>tbl_Sales[[#This Row],[Price_per_Unit]]*tbl_Sales[[#This Row],[Quantity]]</f>
        <v>52.5</v>
      </c>
      <c r="M3333" s="6">
        <f>tbl_Sales[[#This Row],[Cost_per_Unit]]*tbl_Sales[[#This Row],[Quantity]]</f>
        <v>2.42</v>
      </c>
      <c r="N3333" s="6">
        <f>tbl_Sales[[#This Row],[Sales]]-tbl_Sales[[#This Row],[Total_Cost]]</f>
        <v>50.08</v>
      </c>
    </row>
    <row r="3334" spans="1:14">
      <c r="A3334" t="s">
        <v>3338</v>
      </c>
      <c r="B3334" s="4">
        <v>45131</v>
      </c>
      <c r="C3334" t="s">
        <v>8349</v>
      </c>
      <c r="D3334" t="str">
        <f>VLOOKUP(Sales_Data!$C3334,tbl_Customers[],2,FALSE)</f>
        <v>Customer_372</v>
      </c>
      <c r="E3334" t="str">
        <f>VLOOKUP(tbl_Sales[[#This Row],[Customer_ID]],tbl_Customers[],5,0)</f>
        <v>South</v>
      </c>
      <c r="F3334" t="s">
        <v>8510</v>
      </c>
      <c r="G3334" t="str">
        <f>VLOOKUP(Sales_Data!$F3334,tbl_Products[],2,FALSE)</f>
        <v>Product_70</v>
      </c>
      <c r="H3334" t="str">
        <f>VLOOKUP(tbl_Sales[[#This Row],[Product_ID]],tbl_Products[],3,0)</f>
        <v>Apparel</v>
      </c>
      <c r="I3334">
        <v>4</v>
      </c>
      <c r="J3334" s="10">
        <f>VLOOKUP(tbl_Sales[[#This Row],[Product_ID]],tbl_Products[],4,0)</f>
        <v>26.74</v>
      </c>
      <c r="K3334" s="6">
        <v>43.63</v>
      </c>
      <c r="L3334" s="6">
        <f>tbl_Sales[[#This Row],[Price_per_Unit]]*tbl_Sales[[#This Row],[Quantity]]</f>
        <v>174.52</v>
      </c>
      <c r="M3334" s="6">
        <f>tbl_Sales[[#This Row],[Cost_per_Unit]]*tbl_Sales[[#This Row],[Quantity]]</f>
        <v>106.96</v>
      </c>
      <c r="N3334" s="6">
        <f>tbl_Sales[[#This Row],[Sales]]-tbl_Sales[[#This Row],[Total_Cost]]</f>
        <v>67.560000000000016</v>
      </c>
    </row>
    <row r="3335" spans="1:14">
      <c r="A3335" t="s">
        <v>3339</v>
      </c>
      <c r="B3335" s="4">
        <v>45096</v>
      </c>
      <c r="C3335" t="s">
        <v>7590</v>
      </c>
      <c r="D3335" t="str">
        <f>VLOOKUP(Sales_Data!$C3335,tbl_Customers[],2,FALSE)</f>
        <v>Customer_56</v>
      </c>
      <c r="E3335" t="str">
        <f>VLOOKUP(tbl_Sales[[#This Row],[Customer_ID]],tbl_Customers[],5,0)</f>
        <v>North</v>
      </c>
      <c r="F3335" t="s">
        <v>8566</v>
      </c>
      <c r="G3335" t="str">
        <f>VLOOKUP(Sales_Data!$F3335,tbl_Products[],2,FALSE)</f>
        <v>Product_10</v>
      </c>
      <c r="H3335" t="str">
        <f>VLOOKUP(tbl_Sales[[#This Row],[Product_ID]],tbl_Products[],3,0)</f>
        <v>Apparel</v>
      </c>
      <c r="I3335">
        <v>1</v>
      </c>
      <c r="J3335" s="10">
        <f>VLOOKUP(tbl_Sales[[#This Row],[Product_ID]],tbl_Products[],4,0)</f>
        <v>14.95</v>
      </c>
      <c r="K3335" s="6">
        <v>12.66</v>
      </c>
      <c r="L3335" s="6">
        <f>tbl_Sales[[#This Row],[Price_per_Unit]]*tbl_Sales[[#This Row],[Quantity]]</f>
        <v>12.66</v>
      </c>
      <c r="M3335" s="6">
        <f>tbl_Sales[[#This Row],[Cost_per_Unit]]*tbl_Sales[[#This Row],[Quantity]]</f>
        <v>14.95</v>
      </c>
      <c r="N3335" s="6">
        <f>tbl_Sales[[#This Row],[Sales]]-tbl_Sales[[#This Row],[Total_Cost]]</f>
        <v>-2.2899999999999991</v>
      </c>
    </row>
    <row r="3336" spans="1:14">
      <c r="A3336" t="s">
        <v>3340</v>
      </c>
      <c r="B3336" s="4">
        <v>45147</v>
      </c>
      <c r="C3336" t="s">
        <v>7379</v>
      </c>
      <c r="D3336" t="str">
        <f>VLOOKUP(Sales_Data!$C3336,tbl_Customers[],2,FALSE)</f>
        <v>Customer_1461</v>
      </c>
      <c r="E3336" t="str">
        <f>VLOOKUP(tbl_Sales[[#This Row],[Customer_ID]],tbl_Customers[],5,0)</f>
        <v>South</v>
      </c>
      <c r="F3336" t="s">
        <v>8496</v>
      </c>
      <c r="G3336" t="str">
        <f>VLOOKUP(Sales_Data!$F3336,tbl_Products[],2,FALSE)</f>
        <v>Product_3</v>
      </c>
      <c r="H3336" t="str">
        <f>VLOOKUP(tbl_Sales[[#This Row],[Product_ID]],tbl_Products[],3,0)</f>
        <v>Health</v>
      </c>
      <c r="I3336">
        <v>7</v>
      </c>
      <c r="J3336" s="10">
        <f>VLOOKUP(tbl_Sales[[#This Row],[Product_ID]],tbl_Products[],4,0)</f>
        <v>28.91</v>
      </c>
      <c r="K3336" s="6">
        <v>88.48</v>
      </c>
      <c r="L3336" s="6">
        <f>tbl_Sales[[#This Row],[Price_per_Unit]]*tbl_Sales[[#This Row],[Quantity]]</f>
        <v>619.36</v>
      </c>
      <c r="M3336" s="6">
        <f>tbl_Sales[[#This Row],[Cost_per_Unit]]*tbl_Sales[[#This Row],[Quantity]]</f>
        <v>202.37</v>
      </c>
      <c r="N3336" s="6">
        <f>tbl_Sales[[#This Row],[Sales]]-tbl_Sales[[#This Row],[Total_Cost]]</f>
        <v>416.99</v>
      </c>
    </row>
    <row r="3337" spans="1:14">
      <c r="A3337" t="s">
        <v>3341</v>
      </c>
      <c r="B3337" s="4">
        <v>44981</v>
      </c>
      <c r="C3337" t="s">
        <v>7168</v>
      </c>
      <c r="D3337" t="str">
        <f>VLOOKUP(Sales_Data!$C3337,tbl_Customers[],2,FALSE)</f>
        <v>Customer_120</v>
      </c>
      <c r="E3337" t="str">
        <f>VLOOKUP(tbl_Sales[[#This Row],[Customer_ID]],tbl_Customers[],5,0)</f>
        <v>West</v>
      </c>
      <c r="F3337" t="s">
        <v>8493</v>
      </c>
      <c r="G3337" t="str">
        <f>VLOOKUP(Sales_Data!$F3337,tbl_Products[],2,FALSE)</f>
        <v>Product_61</v>
      </c>
      <c r="H3337" t="str">
        <f>VLOOKUP(tbl_Sales[[#This Row],[Product_ID]],tbl_Products[],3,0)</f>
        <v>Health</v>
      </c>
      <c r="I3337">
        <v>2</v>
      </c>
      <c r="J3337" s="10">
        <f>VLOOKUP(tbl_Sales[[#This Row],[Product_ID]],tbl_Products[],4,0)</f>
        <v>47.78</v>
      </c>
      <c r="K3337" s="6">
        <v>29.49</v>
      </c>
      <c r="L3337" s="6">
        <f>tbl_Sales[[#This Row],[Price_per_Unit]]*tbl_Sales[[#This Row],[Quantity]]</f>
        <v>58.98</v>
      </c>
      <c r="M3337" s="6">
        <f>tbl_Sales[[#This Row],[Cost_per_Unit]]*tbl_Sales[[#This Row],[Quantity]]</f>
        <v>95.56</v>
      </c>
      <c r="N3337" s="6">
        <f>tbl_Sales[[#This Row],[Sales]]-tbl_Sales[[#This Row],[Total_Cost]]</f>
        <v>-36.580000000000005</v>
      </c>
    </row>
    <row r="3338" spans="1:14">
      <c r="A3338" t="s">
        <v>3342</v>
      </c>
      <c r="B3338" s="4">
        <v>44932</v>
      </c>
      <c r="C3338" t="s">
        <v>8184</v>
      </c>
      <c r="D3338" t="str">
        <f>VLOOKUP(Sales_Data!$C3338,tbl_Customers[],2,FALSE)</f>
        <v>Customer_611</v>
      </c>
      <c r="E3338" t="str">
        <f>VLOOKUP(tbl_Sales[[#This Row],[Customer_ID]],tbl_Customers[],5,0)</f>
        <v>East</v>
      </c>
      <c r="F3338" t="s">
        <v>8524</v>
      </c>
      <c r="G3338" t="str">
        <f>VLOOKUP(Sales_Data!$F3338,tbl_Products[],2,FALSE)</f>
        <v>Product_74</v>
      </c>
      <c r="H3338" t="str">
        <f>VLOOKUP(tbl_Sales[[#This Row],[Product_ID]],tbl_Products[],3,0)</f>
        <v>Home Goods</v>
      </c>
      <c r="I3338">
        <v>8</v>
      </c>
      <c r="J3338" s="10">
        <f>VLOOKUP(tbl_Sales[[#This Row],[Product_ID]],tbl_Products[],4,0)</f>
        <v>13.9</v>
      </c>
      <c r="K3338" s="6">
        <v>61.65</v>
      </c>
      <c r="L3338" s="6">
        <f>tbl_Sales[[#This Row],[Price_per_Unit]]*tbl_Sales[[#This Row],[Quantity]]</f>
        <v>493.2</v>
      </c>
      <c r="M3338" s="6">
        <f>tbl_Sales[[#This Row],[Cost_per_Unit]]*tbl_Sales[[#This Row],[Quantity]]</f>
        <v>111.2</v>
      </c>
      <c r="N3338" s="6">
        <f>tbl_Sales[[#This Row],[Sales]]-tbl_Sales[[#This Row],[Total_Cost]]</f>
        <v>382</v>
      </c>
    </row>
    <row r="3339" spans="1:14">
      <c r="A3339" t="s">
        <v>3343</v>
      </c>
      <c r="B3339" s="4">
        <v>44977</v>
      </c>
      <c r="C3339" t="s">
        <v>7470</v>
      </c>
      <c r="D3339" t="str">
        <f>VLOOKUP(Sales_Data!$C3339,tbl_Customers[],2,FALSE)</f>
        <v>Customer_799</v>
      </c>
      <c r="E3339" t="str">
        <f>VLOOKUP(tbl_Sales[[#This Row],[Customer_ID]],tbl_Customers[],5,0)</f>
        <v>East</v>
      </c>
      <c r="F3339" t="s">
        <v>8553</v>
      </c>
      <c r="G3339" t="str">
        <f>VLOOKUP(Sales_Data!$F3339,tbl_Products[],2,FALSE)</f>
        <v>Product_50</v>
      </c>
      <c r="H3339" t="str">
        <f>VLOOKUP(tbl_Sales[[#This Row],[Product_ID]],tbl_Products[],3,0)</f>
        <v>Apparel</v>
      </c>
      <c r="I3339">
        <v>6</v>
      </c>
      <c r="J3339" s="10">
        <f>VLOOKUP(tbl_Sales[[#This Row],[Product_ID]],tbl_Products[],4,0)</f>
        <v>42.74</v>
      </c>
      <c r="K3339" s="6">
        <v>23.41</v>
      </c>
      <c r="L3339" s="6">
        <f>tbl_Sales[[#This Row],[Price_per_Unit]]*tbl_Sales[[#This Row],[Quantity]]</f>
        <v>140.46</v>
      </c>
      <c r="M3339" s="6">
        <f>tbl_Sales[[#This Row],[Cost_per_Unit]]*tbl_Sales[[#This Row],[Quantity]]</f>
        <v>256.44</v>
      </c>
      <c r="N3339" s="6">
        <f>tbl_Sales[[#This Row],[Sales]]-tbl_Sales[[#This Row],[Total_Cost]]</f>
        <v>-115.97999999999999</v>
      </c>
    </row>
    <row r="3340" spans="1:14">
      <c r="A3340" t="s">
        <v>3344</v>
      </c>
      <c r="B3340" s="4">
        <v>45059</v>
      </c>
      <c r="C3340" t="s">
        <v>8077</v>
      </c>
      <c r="D3340" t="str">
        <f>VLOOKUP(Sales_Data!$C3340,tbl_Customers[],2,FALSE)</f>
        <v>Customer_203</v>
      </c>
      <c r="E3340" t="str">
        <f>VLOOKUP(tbl_Sales[[#This Row],[Customer_ID]],tbl_Customers[],5,0)</f>
        <v>North</v>
      </c>
      <c r="F3340" t="s">
        <v>8540</v>
      </c>
      <c r="G3340" t="str">
        <f>VLOOKUP(Sales_Data!$F3340,tbl_Products[],2,FALSE)</f>
        <v>Product_37</v>
      </c>
      <c r="H3340" t="str">
        <f>VLOOKUP(tbl_Sales[[#This Row],[Product_ID]],tbl_Products[],3,0)</f>
        <v>Toys</v>
      </c>
      <c r="I3340">
        <v>1</v>
      </c>
      <c r="J3340" s="10">
        <f>VLOOKUP(tbl_Sales[[#This Row],[Product_ID]],tbl_Products[],4,0)</f>
        <v>29.86</v>
      </c>
      <c r="K3340" s="6">
        <v>52.23</v>
      </c>
      <c r="L3340" s="6">
        <f>tbl_Sales[[#This Row],[Price_per_Unit]]*tbl_Sales[[#This Row],[Quantity]]</f>
        <v>52.23</v>
      </c>
      <c r="M3340" s="6">
        <f>tbl_Sales[[#This Row],[Cost_per_Unit]]*tbl_Sales[[#This Row],[Quantity]]</f>
        <v>29.86</v>
      </c>
      <c r="N3340" s="6">
        <f>tbl_Sales[[#This Row],[Sales]]-tbl_Sales[[#This Row],[Total_Cost]]</f>
        <v>22.369999999999997</v>
      </c>
    </row>
    <row r="3341" spans="1:14">
      <c r="A3341" t="s">
        <v>3345</v>
      </c>
      <c r="B3341" s="4">
        <v>45040</v>
      </c>
      <c r="C3341" t="s">
        <v>7975</v>
      </c>
      <c r="D3341" t="str">
        <f>VLOOKUP(Sales_Data!$C3341,tbl_Customers[],2,FALSE)</f>
        <v>Customer_656</v>
      </c>
      <c r="E3341" t="str">
        <f>VLOOKUP(tbl_Sales[[#This Row],[Customer_ID]],tbl_Customers[],5,0)</f>
        <v>East</v>
      </c>
      <c r="F3341" t="s">
        <v>8553</v>
      </c>
      <c r="G3341" t="str">
        <f>VLOOKUP(Sales_Data!$F3341,tbl_Products[],2,FALSE)</f>
        <v>Product_50</v>
      </c>
      <c r="H3341" t="str">
        <f>VLOOKUP(tbl_Sales[[#This Row],[Product_ID]],tbl_Products[],3,0)</f>
        <v>Apparel</v>
      </c>
      <c r="I3341">
        <v>9</v>
      </c>
      <c r="J3341" s="10">
        <f>VLOOKUP(tbl_Sales[[#This Row],[Product_ID]],tbl_Products[],4,0)</f>
        <v>42.74</v>
      </c>
      <c r="K3341" s="6">
        <v>89.34</v>
      </c>
      <c r="L3341" s="6">
        <f>tbl_Sales[[#This Row],[Price_per_Unit]]*tbl_Sales[[#This Row],[Quantity]]</f>
        <v>804.06000000000006</v>
      </c>
      <c r="M3341" s="6">
        <f>tbl_Sales[[#This Row],[Cost_per_Unit]]*tbl_Sales[[#This Row],[Quantity]]</f>
        <v>384.66</v>
      </c>
      <c r="N3341" s="6">
        <f>tbl_Sales[[#This Row],[Sales]]-tbl_Sales[[#This Row],[Total_Cost]]</f>
        <v>419.40000000000003</v>
      </c>
    </row>
    <row r="3342" spans="1:14">
      <c r="A3342" t="s">
        <v>3346</v>
      </c>
      <c r="B3342" s="4">
        <v>45188</v>
      </c>
      <c r="C3342" t="s">
        <v>7017</v>
      </c>
      <c r="D3342" t="str">
        <f>VLOOKUP(Sales_Data!$C3342,tbl_Customers[],2,FALSE)</f>
        <v>Customer_292</v>
      </c>
      <c r="E3342" t="str">
        <f>VLOOKUP(tbl_Sales[[#This Row],[Customer_ID]],tbl_Customers[],5,0)</f>
        <v>West</v>
      </c>
      <c r="F3342" t="s">
        <v>8507</v>
      </c>
      <c r="G3342" t="str">
        <f>VLOOKUP(Sales_Data!$F3342,tbl_Products[],2,FALSE)</f>
        <v>Product_58</v>
      </c>
      <c r="H3342" t="str">
        <f>VLOOKUP(tbl_Sales[[#This Row],[Product_ID]],tbl_Products[],3,0)</f>
        <v>Home Goods</v>
      </c>
      <c r="I3342">
        <v>2</v>
      </c>
      <c r="J3342" s="10">
        <f>VLOOKUP(tbl_Sales[[#This Row],[Product_ID]],tbl_Products[],4,0)</f>
        <v>23.97</v>
      </c>
      <c r="K3342" s="6">
        <v>50.02</v>
      </c>
      <c r="L3342" s="6">
        <f>tbl_Sales[[#This Row],[Price_per_Unit]]*tbl_Sales[[#This Row],[Quantity]]</f>
        <v>100.04</v>
      </c>
      <c r="M3342" s="6">
        <f>tbl_Sales[[#This Row],[Cost_per_Unit]]*tbl_Sales[[#This Row],[Quantity]]</f>
        <v>47.94</v>
      </c>
      <c r="N3342" s="6">
        <f>tbl_Sales[[#This Row],[Sales]]-tbl_Sales[[#This Row],[Total_Cost]]</f>
        <v>52.100000000000009</v>
      </c>
    </row>
    <row r="3343" spans="1:14">
      <c r="A3343" t="s">
        <v>3347</v>
      </c>
      <c r="B3343" s="4">
        <v>45192</v>
      </c>
      <c r="C3343" t="s">
        <v>7618</v>
      </c>
      <c r="D3343" t="str">
        <f>VLOOKUP(Sales_Data!$C3343,tbl_Customers[],2,FALSE)</f>
        <v>Customer_846</v>
      </c>
      <c r="E3343" t="str">
        <f>VLOOKUP(tbl_Sales[[#This Row],[Customer_ID]],tbl_Customers[],5,0)</f>
        <v>North</v>
      </c>
      <c r="F3343" t="s">
        <v>8565</v>
      </c>
      <c r="G3343" t="str">
        <f>VLOOKUP(Sales_Data!$F3343,tbl_Products[],2,FALSE)</f>
        <v>Product_31</v>
      </c>
      <c r="H3343" t="str">
        <f>VLOOKUP(tbl_Sales[[#This Row],[Product_ID]],tbl_Products[],3,0)</f>
        <v>Apparel</v>
      </c>
      <c r="I3343">
        <v>9</v>
      </c>
      <c r="J3343" s="10">
        <f>VLOOKUP(tbl_Sales[[#This Row],[Product_ID]],tbl_Products[],4,0)</f>
        <v>3.66</v>
      </c>
      <c r="K3343" s="6">
        <v>56.99</v>
      </c>
      <c r="L3343" s="6">
        <f>tbl_Sales[[#This Row],[Price_per_Unit]]*tbl_Sales[[#This Row],[Quantity]]</f>
        <v>512.91</v>
      </c>
      <c r="M3343" s="6">
        <f>tbl_Sales[[#This Row],[Cost_per_Unit]]*tbl_Sales[[#This Row],[Quantity]]</f>
        <v>32.94</v>
      </c>
      <c r="N3343" s="6">
        <f>tbl_Sales[[#This Row],[Sales]]-tbl_Sales[[#This Row],[Total_Cost]]</f>
        <v>479.96999999999997</v>
      </c>
    </row>
    <row r="3344" spans="1:14">
      <c r="A3344" t="s">
        <v>3348</v>
      </c>
      <c r="B3344" s="4">
        <v>45212</v>
      </c>
      <c r="C3344" t="s">
        <v>7043</v>
      </c>
      <c r="D3344" t="str">
        <f>VLOOKUP(Sales_Data!$C3344,tbl_Customers[],2,FALSE)</f>
        <v>Customer_664</v>
      </c>
      <c r="E3344" t="str">
        <f>VLOOKUP(tbl_Sales[[#This Row],[Customer_ID]],tbl_Customers[],5,0)</f>
        <v>North</v>
      </c>
      <c r="F3344" t="s">
        <v>8508</v>
      </c>
      <c r="G3344" t="str">
        <f>VLOOKUP(Sales_Data!$F3344,tbl_Products[],2,FALSE)</f>
        <v>Product_63</v>
      </c>
      <c r="H3344" t="str">
        <f>VLOOKUP(tbl_Sales[[#This Row],[Product_ID]],tbl_Products[],3,0)</f>
        <v>Electronics</v>
      </c>
      <c r="I3344">
        <v>5</v>
      </c>
      <c r="J3344" s="10">
        <f>VLOOKUP(tbl_Sales[[#This Row],[Product_ID]],tbl_Products[],4,0)</f>
        <v>40</v>
      </c>
      <c r="K3344" s="6">
        <v>6.06</v>
      </c>
      <c r="L3344" s="6">
        <f>tbl_Sales[[#This Row],[Price_per_Unit]]*tbl_Sales[[#This Row],[Quantity]]</f>
        <v>30.299999999999997</v>
      </c>
      <c r="M3344" s="6">
        <f>tbl_Sales[[#This Row],[Cost_per_Unit]]*tbl_Sales[[#This Row],[Quantity]]</f>
        <v>200</v>
      </c>
      <c r="N3344" s="6">
        <f>tbl_Sales[[#This Row],[Sales]]-tbl_Sales[[#This Row],[Total_Cost]]</f>
        <v>-169.7</v>
      </c>
    </row>
    <row r="3345" spans="1:14">
      <c r="A3345" t="s">
        <v>3349</v>
      </c>
      <c r="B3345" s="4">
        <v>45224</v>
      </c>
      <c r="C3345" t="s">
        <v>7397</v>
      </c>
      <c r="D3345" t="str">
        <f>VLOOKUP(Sales_Data!$C3345,tbl_Customers[],2,FALSE)</f>
        <v>Customer_529</v>
      </c>
      <c r="E3345" t="str">
        <f>VLOOKUP(tbl_Sales[[#This Row],[Customer_ID]],tbl_Customers[],5,0)</f>
        <v>South</v>
      </c>
      <c r="F3345" t="s">
        <v>8511</v>
      </c>
      <c r="G3345" t="str">
        <f>VLOOKUP(Sales_Data!$F3345,tbl_Products[],2,FALSE)</f>
        <v>Product_33</v>
      </c>
      <c r="H3345" t="str">
        <f>VLOOKUP(tbl_Sales[[#This Row],[Product_ID]],tbl_Products[],3,0)</f>
        <v>Electronics</v>
      </c>
      <c r="I3345">
        <v>2</v>
      </c>
      <c r="J3345" s="10">
        <f>VLOOKUP(tbl_Sales[[#This Row],[Product_ID]],tbl_Products[],4,0)</f>
        <v>45.26</v>
      </c>
      <c r="K3345" s="6">
        <v>14.84</v>
      </c>
      <c r="L3345" s="6">
        <f>tbl_Sales[[#This Row],[Price_per_Unit]]*tbl_Sales[[#This Row],[Quantity]]</f>
        <v>29.68</v>
      </c>
      <c r="M3345" s="6">
        <f>tbl_Sales[[#This Row],[Cost_per_Unit]]*tbl_Sales[[#This Row],[Quantity]]</f>
        <v>90.52</v>
      </c>
      <c r="N3345" s="6">
        <f>tbl_Sales[[#This Row],[Sales]]-tbl_Sales[[#This Row],[Total_Cost]]</f>
        <v>-60.839999999999996</v>
      </c>
    </row>
    <row r="3346" spans="1:14">
      <c r="A3346" t="s">
        <v>3350</v>
      </c>
      <c r="B3346" s="4">
        <v>45279</v>
      </c>
      <c r="C3346" t="s">
        <v>7679</v>
      </c>
      <c r="D3346" t="str">
        <f>VLOOKUP(Sales_Data!$C3346,tbl_Customers[],2,FALSE)</f>
        <v>Customer_770</v>
      </c>
      <c r="E3346" t="str">
        <f>VLOOKUP(tbl_Sales[[#This Row],[Customer_ID]],tbl_Customers[],5,0)</f>
        <v>South</v>
      </c>
      <c r="F3346" t="s">
        <v>8509</v>
      </c>
      <c r="G3346" t="str">
        <f>VLOOKUP(Sales_Data!$F3346,tbl_Products[],2,FALSE)</f>
        <v>Product_45</v>
      </c>
      <c r="H3346" t="str">
        <f>VLOOKUP(tbl_Sales[[#This Row],[Product_ID]],tbl_Products[],3,0)</f>
        <v>Home Goods</v>
      </c>
      <c r="I3346">
        <v>4</v>
      </c>
      <c r="J3346" s="10">
        <f>VLOOKUP(tbl_Sales[[#This Row],[Product_ID]],tbl_Products[],4,0)</f>
        <v>47.88</v>
      </c>
      <c r="K3346" s="6">
        <v>54.99</v>
      </c>
      <c r="L3346" s="6">
        <f>tbl_Sales[[#This Row],[Price_per_Unit]]*tbl_Sales[[#This Row],[Quantity]]</f>
        <v>219.96</v>
      </c>
      <c r="M3346" s="6">
        <f>tbl_Sales[[#This Row],[Cost_per_Unit]]*tbl_Sales[[#This Row],[Quantity]]</f>
        <v>191.52</v>
      </c>
      <c r="N3346" s="6">
        <f>tbl_Sales[[#This Row],[Sales]]-tbl_Sales[[#This Row],[Total_Cost]]</f>
        <v>28.439999999999998</v>
      </c>
    </row>
    <row r="3347" spans="1:14">
      <c r="A3347" t="s">
        <v>3351</v>
      </c>
      <c r="B3347" s="4">
        <v>45221</v>
      </c>
      <c r="C3347" t="s">
        <v>7780</v>
      </c>
      <c r="D3347" t="str">
        <f>VLOOKUP(Sales_Data!$C3347,tbl_Customers[],2,FALSE)</f>
        <v>Customer_248</v>
      </c>
      <c r="E3347" t="str">
        <f>VLOOKUP(tbl_Sales[[#This Row],[Customer_ID]],tbl_Customers[],5,0)</f>
        <v>East</v>
      </c>
      <c r="F3347" t="s">
        <v>8513</v>
      </c>
      <c r="G3347" t="str">
        <f>VLOOKUP(Sales_Data!$F3347,tbl_Products[],2,FALSE)</f>
        <v>Product_59</v>
      </c>
      <c r="H3347" t="str">
        <f>VLOOKUP(tbl_Sales[[#This Row],[Product_ID]],tbl_Products[],3,0)</f>
        <v>Home Goods</v>
      </c>
      <c r="I3347">
        <v>3</v>
      </c>
      <c r="J3347" s="10">
        <f>VLOOKUP(tbl_Sales[[#This Row],[Product_ID]],tbl_Products[],4,0)</f>
        <v>40.85</v>
      </c>
      <c r="K3347" s="6">
        <v>8.64</v>
      </c>
      <c r="L3347" s="6">
        <f>tbl_Sales[[#This Row],[Price_per_Unit]]*tbl_Sales[[#This Row],[Quantity]]</f>
        <v>25.92</v>
      </c>
      <c r="M3347" s="6">
        <f>tbl_Sales[[#This Row],[Cost_per_Unit]]*tbl_Sales[[#This Row],[Quantity]]</f>
        <v>122.55000000000001</v>
      </c>
      <c r="N3347" s="6">
        <f>tbl_Sales[[#This Row],[Sales]]-tbl_Sales[[#This Row],[Total_Cost]]</f>
        <v>-96.63000000000001</v>
      </c>
    </row>
    <row r="3348" spans="1:14">
      <c r="A3348" t="s">
        <v>3352</v>
      </c>
      <c r="B3348" s="4">
        <v>45040</v>
      </c>
      <c r="C3348" t="s">
        <v>8209</v>
      </c>
      <c r="D3348" t="str">
        <f>VLOOKUP(Sales_Data!$C3348,tbl_Customers[],2,FALSE)</f>
        <v>Customer_107</v>
      </c>
      <c r="E3348" t="str">
        <f>VLOOKUP(tbl_Sales[[#This Row],[Customer_ID]],tbl_Customers[],5,0)</f>
        <v>North</v>
      </c>
      <c r="F3348" t="s">
        <v>8517</v>
      </c>
      <c r="G3348" t="str">
        <f>VLOOKUP(Sales_Data!$F3348,tbl_Products[],2,FALSE)</f>
        <v>Product_62</v>
      </c>
      <c r="H3348" t="str">
        <f>VLOOKUP(tbl_Sales[[#This Row],[Product_ID]],tbl_Products[],3,0)</f>
        <v>Health</v>
      </c>
      <c r="I3348">
        <v>9</v>
      </c>
      <c r="J3348" s="10">
        <f>VLOOKUP(tbl_Sales[[#This Row],[Product_ID]],tbl_Products[],4,0)</f>
        <v>24.52</v>
      </c>
      <c r="K3348" s="6">
        <v>81.99</v>
      </c>
      <c r="L3348" s="6">
        <f>tbl_Sales[[#This Row],[Price_per_Unit]]*tbl_Sales[[#This Row],[Quantity]]</f>
        <v>737.91</v>
      </c>
      <c r="M3348" s="6">
        <f>tbl_Sales[[#This Row],[Cost_per_Unit]]*tbl_Sales[[#This Row],[Quantity]]</f>
        <v>220.68</v>
      </c>
      <c r="N3348" s="6">
        <f>tbl_Sales[[#This Row],[Sales]]-tbl_Sales[[#This Row],[Total_Cost]]</f>
        <v>517.23</v>
      </c>
    </row>
    <row r="3349" spans="1:14">
      <c r="A3349" t="s">
        <v>3353</v>
      </c>
      <c r="B3349" s="4">
        <v>45155</v>
      </c>
      <c r="C3349" t="s">
        <v>7855</v>
      </c>
      <c r="D3349" t="str">
        <f>VLOOKUP(Sales_Data!$C3349,tbl_Customers[],2,FALSE)</f>
        <v>Customer_415</v>
      </c>
      <c r="E3349" t="str">
        <f>VLOOKUP(tbl_Sales[[#This Row],[Customer_ID]],tbl_Customers[],5,0)</f>
        <v>East</v>
      </c>
      <c r="F3349" t="s">
        <v>8542</v>
      </c>
      <c r="G3349" t="str">
        <f>VLOOKUP(Sales_Data!$F3349,tbl_Products[],2,FALSE)</f>
        <v>Product_20</v>
      </c>
      <c r="H3349" t="str">
        <f>VLOOKUP(tbl_Sales[[#This Row],[Product_ID]],tbl_Products[],3,0)</f>
        <v>Electronics</v>
      </c>
      <c r="I3349">
        <v>6</v>
      </c>
      <c r="J3349" s="10">
        <f>VLOOKUP(tbl_Sales[[#This Row],[Product_ID]],tbl_Products[],4,0)</f>
        <v>19.98</v>
      </c>
      <c r="K3349" s="6">
        <v>65.099999999999994</v>
      </c>
      <c r="L3349" s="6">
        <f>tbl_Sales[[#This Row],[Price_per_Unit]]*tbl_Sales[[#This Row],[Quantity]]</f>
        <v>390.59999999999997</v>
      </c>
      <c r="M3349" s="6">
        <f>tbl_Sales[[#This Row],[Cost_per_Unit]]*tbl_Sales[[#This Row],[Quantity]]</f>
        <v>119.88</v>
      </c>
      <c r="N3349" s="6">
        <f>tbl_Sales[[#This Row],[Sales]]-tbl_Sales[[#This Row],[Total_Cost]]</f>
        <v>270.71999999999997</v>
      </c>
    </row>
    <row r="3350" spans="1:14">
      <c r="A3350" t="s">
        <v>3354</v>
      </c>
      <c r="B3350" s="4">
        <v>45118</v>
      </c>
      <c r="C3350" t="s">
        <v>8197</v>
      </c>
      <c r="D3350" t="str">
        <f>VLOOKUP(Sales_Data!$C3350,tbl_Customers[],2,FALSE)</f>
        <v>Customer_491</v>
      </c>
      <c r="E3350" t="str">
        <f>VLOOKUP(tbl_Sales[[#This Row],[Customer_ID]],tbl_Customers[],5,0)</f>
        <v>South</v>
      </c>
      <c r="F3350" t="s">
        <v>8513</v>
      </c>
      <c r="G3350" t="str">
        <f>VLOOKUP(Sales_Data!$F3350,tbl_Products[],2,FALSE)</f>
        <v>Product_59</v>
      </c>
      <c r="H3350" t="str">
        <f>VLOOKUP(tbl_Sales[[#This Row],[Product_ID]],tbl_Products[],3,0)</f>
        <v>Home Goods</v>
      </c>
      <c r="I3350">
        <v>6</v>
      </c>
      <c r="J3350" s="10">
        <f>VLOOKUP(tbl_Sales[[#This Row],[Product_ID]],tbl_Products[],4,0)</f>
        <v>40.85</v>
      </c>
      <c r="K3350" s="6">
        <v>12.88</v>
      </c>
      <c r="L3350" s="6">
        <f>tbl_Sales[[#This Row],[Price_per_Unit]]*tbl_Sales[[#This Row],[Quantity]]</f>
        <v>77.28</v>
      </c>
      <c r="M3350" s="6">
        <f>tbl_Sales[[#This Row],[Cost_per_Unit]]*tbl_Sales[[#This Row],[Quantity]]</f>
        <v>245.10000000000002</v>
      </c>
      <c r="N3350" s="6">
        <f>tbl_Sales[[#This Row],[Sales]]-tbl_Sales[[#This Row],[Total_Cost]]</f>
        <v>-167.82000000000002</v>
      </c>
    </row>
    <row r="3351" spans="1:14">
      <c r="A3351" t="s">
        <v>3355</v>
      </c>
      <c r="B3351" s="4">
        <v>45127</v>
      </c>
      <c r="C3351" t="s">
        <v>8350</v>
      </c>
      <c r="D3351" t="str">
        <f>VLOOKUP(Sales_Data!$C3351,tbl_Customers[],2,FALSE)</f>
        <v>Customer_1223</v>
      </c>
      <c r="E3351" t="str">
        <f>VLOOKUP(tbl_Sales[[#This Row],[Customer_ID]],tbl_Customers[],5,0)</f>
        <v>North</v>
      </c>
      <c r="F3351" t="s">
        <v>8567</v>
      </c>
      <c r="G3351" t="str">
        <f>VLOOKUP(Sales_Data!$F3351,tbl_Products[],2,FALSE)</f>
        <v>Product_69</v>
      </c>
      <c r="H3351" t="str">
        <f>VLOOKUP(tbl_Sales[[#This Row],[Product_ID]],tbl_Products[],3,0)</f>
        <v>Home Goods</v>
      </c>
      <c r="I3351">
        <v>7</v>
      </c>
      <c r="J3351" s="10">
        <f>VLOOKUP(tbl_Sales[[#This Row],[Product_ID]],tbl_Products[],4,0)</f>
        <v>8.86</v>
      </c>
      <c r="K3351" s="6">
        <v>56.18</v>
      </c>
      <c r="L3351" s="6">
        <f>tbl_Sales[[#This Row],[Price_per_Unit]]*tbl_Sales[[#This Row],[Quantity]]</f>
        <v>393.26</v>
      </c>
      <c r="M3351" s="6">
        <f>tbl_Sales[[#This Row],[Cost_per_Unit]]*tbl_Sales[[#This Row],[Quantity]]</f>
        <v>62.019999999999996</v>
      </c>
      <c r="N3351" s="6">
        <f>tbl_Sales[[#This Row],[Sales]]-tbl_Sales[[#This Row],[Total_Cost]]</f>
        <v>331.24</v>
      </c>
    </row>
    <row r="3352" spans="1:14">
      <c r="A3352" t="s">
        <v>3356</v>
      </c>
      <c r="B3352" s="4">
        <v>45164</v>
      </c>
      <c r="C3352" t="s">
        <v>8351</v>
      </c>
      <c r="D3352" t="str">
        <f>VLOOKUP(Sales_Data!$C3352,tbl_Customers[],2,FALSE)</f>
        <v>Customer_1201</v>
      </c>
      <c r="E3352" t="str">
        <f>VLOOKUP(tbl_Sales[[#This Row],[Customer_ID]],tbl_Customers[],5,0)</f>
        <v>East</v>
      </c>
      <c r="F3352" t="s">
        <v>8512</v>
      </c>
      <c r="G3352" t="str">
        <f>VLOOKUP(Sales_Data!$F3352,tbl_Products[],2,FALSE)</f>
        <v>Product_47</v>
      </c>
      <c r="H3352" t="str">
        <f>VLOOKUP(tbl_Sales[[#This Row],[Product_ID]],tbl_Products[],3,0)</f>
        <v>Home Goods</v>
      </c>
      <c r="I3352">
        <v>3</v>
      </c>
      <c r="J3352" s="10">
        <f>VLOOKUP(tbl_Sales[[#This Row],[Product_ID]],tbl_Products[],4,0)</f>
        <v>22.66</v>
      </c>
      <c r="K3352" s="6">
        <v>49.73</v>
      </c>
      <c r="L3352" s="6">
        <f>tbl_Sales[[#This Row],[Price_per_Unit]]*tbl_Sales[[#This Row],[Quantity]]</f>
        <v>149.19</v>
      </c>
      <c r="M3352" s="6">
        <f>tbl_Sales[[#This Row],[Cost_per_Unit]]*tbl_Sales[[#This Row],[Quantity]]</f>
        <v>67.98</v>
      </c>
      <c r="N3352" s="6">
        <f>tbl_Sales[[#This Row],[Sales]]-tbl_Sales[[#This Row],[Total_Cost]]</f>
        <v>81.209999999999994</v>
      </c>
    </row>
    <row r="3353" spans="1:14">
      <c r="A3353" t="s">
        <v>3357</v>
      </c>
      <c r="B3353" s="4">
        <v>45274</v>
      </c>
      <c r="C3353" t="s">
        <v>7538</v>
      </c>
      <c r="D3353" t="str">
        <f>VLOOKUP(Sales_Data!$C3353,tbl_Customers[],2,FALSE)</f>
        <v>Customer_485</v>
      </c>
      <c r="E3353" t="str">
        <f>VLOOKUP(tbl_Sales[[#This Row],[Customer_ID]],tbl_Customers[],5,0)</f>
        <v>North</v>
      </c>
      <c r="F3353" t="s">
        <v>8520</v>
      </c>
      <c r="G3353" t="str">
        <f>VLOOKUP(Sales_Data!$F3353,tbl_Products[],2,FALSE)</f>
        <v>Product_29</v>
      </c>
      <c r="H3353" t="str">
        <f>VLOOKUP(tbl_Sales[[#This Row],[Product_ID]],tbl_Products[],3,0)</f>
        <v>Home Goods</v>
      </c>
      <c r="I3353">
        <v>2</v>
      </c>
      <c r="J3353" s="10">
        <f>VLOOKUP(tbl_Sales[[#This Row],[Product_ID]],tbl_Products[],4,0)</f>
        <v>9.64</v>
      </c>
      <c r="K3353" s="6">
        <v>90.36</v>
      </c>
      <c r="L3353" s="6">
        <f>tbl_Sales[[#This Row],[Price_per_Unit]]*tbl_Sales[[#This Row],[Quantity]]</f>
        <v>180.72</v>
      </c>
      <c r="M3353" s="6">
        <f>tbl_Sales[[#This Row],[Cost_per_Unit]]*tbl_Sales[[#This Row],[Quantity]]</f>
        <v>19.28</v>
      </c>
      <c r="N3353" s="6">
        <f>tbl_Sales[[#This Row],[Sales]]-tbl_Sales[[#This Row],[Total_Cost]]</f>
        <v>161.44</v>
      </c>
    </row>
    <row r="3354" spans="1:14">
      <c r="A3354" t="s">
        <v>3358</v>
      </c>
      <c r="B3354" s="4">
        <v>45228</v>
      </c>
      <c r="C3354" t="s">
        <v>8026</v>
      </c>
      <c r="D3354" t="str">
        <f>VLOOKUP(Sales_Data!$C3354,tbl_Customers[],2,FALSE)</f>
        <v>Customer_1010</v>
      </c>
      <c r="E3354" t="str">
        <f>VLOOKUP(tbl_Sales[[#This Row],[Customer_ID]],tbl_Customers[],5,0)</f>
        <v>North</v>
      </c>
      <c r="F3354" t="s">
        <v>8503</v>
      </c>
      <c r="G3354" t="str">
        <f>VLOOKUP(Sales_Data!$F3354,tbl_Products[],2,FALSE)</f>
        <v>Product_19</v>
      </c>
      <c r="H3354" t="str">
        <f>VLOOKUP(tbl_Sales[[#This Row],[Product_ID]],tbl_Products[],3,0)</f>
        <v>Apparel</v>
      </c>
      <c r="I3354">
        <v>1</v>
      </c>
      <c r="J3354" s="10">
        <f>VLOOKUP(tbl_Sales[[#This Row],[Product_ID]],tbl_Products[],4,0)</f>
        <v>41.78</v>
      </c>
      <c r="K3354" s="6">
        <v>5.87</v>
      </c>
      <c r="L3354" s="6">
        <f>tbl_Sales[[#This Row],[Price_per_Unit]]*tbl_Sales[[#This Row],[Quantity]]</f>
        <v>5.87</v>
      </c>
      <c r="M3354" s="6">
        <f>tbl_Sales[[#This Row],[Cost_per_Unit]]*tbl_Sales[[#This Row],[Quantity]]</f>
        <v>41.78</v>
      </c>
      <c r="N3354" s="6">
        <f>tbl_Sales[[#This Row],[Sales]]-tbl_Sales[[#This Row],[Total_Cost]]</f>
        <v>-35.910000000000004</v>
      </c>
    </row>
    <row r="3355" spans="1:14">
      <c r="A3355" t="s">
        <v>3359</v>
      </c>
      <c r="B3355" s="4">
        <v>45280</v>
      </c>
      <c r="C3355" t="s">
        <v>8249</v>
      </c>
      <c r="D3355" t="str">
        <f>VLOOKUP(Sales_Data!$C3355,tbl_Customers[],2,FALSE)</f>
        <v>Customer_1042</v>
      </c>
      <c r="E3355" t="str">
        <f>VLOOKUP(tbl_Sales[[#This Row],[Customer_ID]],tbl_Customers[],5,0)</f>
        <v>East</v>
      </c>
      <c r="F3355" t="s">
        <v>8540</v>
      </c>
      <c r="G3355" t="str">
        <f>VLOOKUP(Sales_Data!$F3355,tbl_Products[],2,FALSE)</f>
        <v>Product_37</v>
      </c>
      <c r="H3355" t="str">
        <f>VLOOKUP(tbl_Sales[[#This Row],[Product_ID]],tbl_Products[],3,0)</f>
        <v>Toys</v>
      </c>
      <c r="I3355">
        <v>7</v>
      </c>
      <c r="J3355" s="10">
        <f>VLOOKUP(tbl_Sales[[#This Row],[Product_ID]],tbl_Products[],4,0)</f>
        <v>29.86</v>
      </c>
      <c r="K3355" s="6">
        <v>60.83</v>
      </c>
      <c r="L3355" s="6">
        <f>tbl_Sales[[#This Row],[Price_per_Unit]]*tbl_Sales[[#This Row],[Quantity]]</f>
        <v>425.81</v>
      </c>
      <c r="M3355" s="6">
        <f>tbl_Sales[[#This Row],[Cost_per_Unit]]*tbl_Sales[[#This Row],[Quantity]]</f>
        <v>209.01999999999998</v>
      </c>
      <c r="N3355" s="6">
        <f>tbl_Sales[[#This Row],[Sales]]-tbl_Sales[[#This Row],[Total_Cost]]</f>
        <v>216.79000000000002</v>
      </c>
    </row>
    <row r="3356" spans="1:14">
      <c r="A3356" t="s">
        <v>3360</v>
      </c>
      <c r="B3356" s="4">
        <v>45183</v>
      </c>
      <c r="C3356" t="s">
        <v>8121</v>
      </c>
      <c r="D3356" t="str">
        <f>VLOOKUP(Sales_Data!$C3356,tbl_Customers[],2,FALSE)</f>
        <v>Customer_1034</v>
      </c>
      <c r="E3356" t="str">
        <f>VLOOKUP(tbl_Sales[[#This Row],[Customer_ID]],tbl_Customers[],5,0)</f>
        <v>East</v>
      </c>
      <c r="F3356" t="s">
        <v>8532</v>
      </c>
      <c r="G3356" t="str">
        <f>VLOOKUP(Sales_Data!$F3356,tbl_Products[],2,FALSE)</f>
        <v>Product_23</v>
      </c>
      <c r="H3356" t="str">
        <f>VLOOKUP(tbl_Sales[[#This Row],[Product_ID]],tbl_Products[],3,0)</f>
        <v>Apparel</v>
      </c>
      <c r="I3356">
        <v>1</v>
      </c>
      <c r="J3356" s="10">
        <f>VLOOKUP(tbl_Sales[[#This Row],[Product_ID]],tbl_Products[],4,0)</f>
        <v>2.85</v>
      </c>
      <c r="K3356" s="6">
        <v>44.97</v>
      </c>
      <c r="L3356" s="6">
        <f>tbl_Sales[[#This Row],[Price_per_Unit]]*tbl_Sales[[#This Row],[Quantity]]</f>
        <v>44.97</v>
      </c>
      <c r="M3356" s="6">
        <f>tbl_Sales[[#This Row],[Cost_per_Unit]]*tbl_Sales[[#This Row],[Quantity]]</f>
        <v>2.85</v>
      </c>
      <c r="N3356" s="6">
        <f>tbl_Sales[[#This Row],[Sales]]-tbl_Sales[[#This Row],[Total_Cost]]</f>
        <v>42.12</v>
      </c>
    </row>
    <row r="3357" spans="1:14">
      <c r="A3357" t="s">
        <v>3361</v>
      </c>
      <c r="B3357" s="4">
        <v>45004</v>
      </c>
      <c r="C3357" t="s">
        <v>7899</v>
      </c>
      <c r="D3357" t="str">
        <f>VLOOKUP(Sales_Data!$C3357,tbl_Customers[],2,FALSE)</f>
        <v>Customer_789</v>
      </c>
      <c r="E3357" t="str">
        <f>VLOOKUP(tbl_Sales[[#This Row],[Customer_ID]],tbl_Customers[],5,0)</f>
        <v>East</v>
      </c>
      <c r="F3357" t="s">
        <v>8553</v>
      </c>
      <c r="G3357" t="str">
        <f>VLOOKUP(Sales_Data!$F3357,tbl_Products[],2,FALSE)</f>
        <v>Product_50</v>
      </c>
      <c r="H3357" t="str">
        <f>VLOOKUP(tbl_Sales[[#This Row],[Product_ID]],tbl_Products[],3,0)</f>
        <v>Apparel</v>
      </c>
      <c r="I3357">
        <v>7</v>
      </c>
      <c r="J3357" s="10">
        <f>VLOOKUP(tbl_Sales[[#This Row],[Product_ID]],tbl_Products[],4,0)</f>
        <v>42.74</v>
      </c>
      <c r="K3357" s="6">
        <v>8.52</v>
      </c>
      <c r="L3357" s="6">
        <f>tbl_Sales[[#This Row],[Price_per_Unit]]*tbl_Sales[[#This Row],[Quantity]]</f>
        <v>59.64</v>
      </c>
      <c r="M3357" s="6">
        <f>tbl_Sales[[#This Row],[Cost_per_Unit]]*tbl_Sales[[#This Row],[Quantity]]</f>
        <v>299.18</v>
      </c>
      <c r="N3357" s="6">
        <f>tbl_Sales[[#This Row],[Sales]]-tbl_Sales[[#This Row],[Total_Cost]]</f>
        <v>-239.54000000000002</v>
      </c>
    </row>
    <row r="3358" spans="1:14">
      <c r="A3358" t="s">
        <v>3362</v>
      </c>
      <c r="B3358" s="4">
        <v>45103</v>
      </c>
      <c r="C3358" t="s">
        <v>8352</v>
      </c>
      <c r="D3358" t="str">
        <f>VLOOKUP(Sales_Data!$C3358,tbl_Customers[],2,FALSE)</f>
        <v>Customer_236</v>
      </c>
      <c r="E3358" t="str">
        <f>VLOOKUP(tbl_Sales[[#This Row],[Customer_ID]],tbl_Customers[],5,0)</f>
        <v>South</v>
      </c>
      <c r="F3358" t="s">
        <v>8511</v>
      </c>
      <c r="G3358" t="str">
        <f>VLOOKUP(Sales_Data!$F3358,tbl_Products[],2,FALSE)</f>
        <v>Product_33</v>
      </c>
      <c r="H3358" t="str">
        <f>VLOOKUP(tbl_Sales[[#This Row],[Product_ID]],tbl_Products[],3,0)</f>
        <v>Electronics</v>
      </c>
      <c r="I3358">
        <v>7</v>
      </c>
      <c r="J3358" s="10">
        <f>VLOOKUP(tbl_Sales[[#This Row],[Product_ID]],tbl_Products[],4,0)</f>
        <v>45.26</v>
      </c>
      <c r="K3358" s="6">
        <v>77.69</v>
      </c>
      <c r="L3358" s="6">
        <f>tbl_Sales[[#This Row],[Price_per_Unit]]*tbl_Sales[[#This Row],[Quantity]]</f>
        <v>543.82999999999993</v>
      </c>
      <c r="M3358" s="6">
        <f>tbl_Sales[[#This Row],[Cost_per_Unit]]*tbl_Sales[[#This Row],[Quantity]]</f>
        <v>316.82</v>
      </c>
      <c r="N3358" s="6">
        <f>tbl_Sales[[#This Row],[Sales]]-tbl_Sales[[#This Row],[Total_Cost]]</f>
        <v>227.00999999999993</v>
      </c>
    </row>
    <row r="3359" spans="1:14">
      <c r="A3359" t="s">
        <v>3363</v>
      </c>
      <c r="B3359" s="4">
        <v>44939</v>
      </c>
      <c r="C3359" t="s">
        <v>7540</v>
      </c>
      <c r="D3359" t="str">
        <f>VLOOKUP(Sales_Data!$C3359,tbl_Customers[],2,FALSE)</f>
        <v>Customer_552</v>
      </c>
      <c r="E3359" t="str">
        <f>VLOOKUP(tbl_Sales[[#This Row],[Customer_ID]],tbl_Customers[],5,0)</f>
        <v>East</v>
      </c>
      <c r="F3359" t="s">
        <v>8544</v>
      </c>
      <c r="G3359" t="str">
        <f>VLOOKUP(Sales_Data!$F3359,tbl_Products[],2,FALSE)</f>
        <v>Product_21</v>
      </c>
      <c r="H3359" t="str">
        <f>VLOOKUP(tbl_Sales[[#This Row],[Product_ID]],tbl_Products[],3,0)</f>
        <v>Toys</v>
      </c>
      <c r="I3359">
        <v>2</v>
      </c>
      <c r="J3359" s="10">
        <f>VLOOKUP(tbl_Sales[[#This Row],[Product_ID]],tbl_Products[],4,0)</f>
        <v>3.13</v>
      </c>
      <c r="K3359" s="6">
        <v>11.09</v>
      </c>
      <c r="L3359" s="6">
        <f>tbl_Sales[[#This Row],[Price_per_Unit]]*tbl_Sales[[#This Row],[Quantity]]</f>
        <v>22.18</v>
      </c>
      <c r="M3359" s="6">
        <f>tbl_Sales[[#This Row],[Cost_per_Unit]]*tbl_Sales[[#This Row],[Quantity]]</f>
        <v>6.26</v>
      </c>
      <c r="N3359" s="6">
        <f>tbl_Sales[[#This Row],[Sales]]-tbl_Sales[[#This Row],[Total_Cost]]</f>
        <v>15.92</v>
      </c>
    </row>
    <row r="3360" spans="1:14">
      <c r="A3360" t="s">
        <v>3364</v>
      </c>
      <c r="B3360" s="4">
        <v>45174</v>
      </c>
      <c r="C3360" t="s">
        <v>8291</v>
      </c>
      <c r="D3360" t="str">
        <f>VLOOKUP(Sales_Data!$C3360,tbl_Customers[],2,FALSE)</f>
        <v>Customer_125</v>
      </c>
      <c r="E3360" t="str">
        <f>VLOOKUP(tbl_Sales[[#This Row],[Customer_ID]],tbl_Customers[],5,0)</f>
        <v>East</v>
      </c>
      <c r="F3360" t="s">
        <v>8562</v>
      </c>
      <c r="G3360" t="str">
        <f>VLOOKUP(Sales_Data!$F3360,tbl_Products[],2,FALSE)</f>
        <v>Product_48</v>
      </c>
      <c r="H3360" t="str">
        <f>VLOOKUP(tbl_Sales[[#This Row],[Product_ID]],tbl_Products[],3,0)</f>
        <v>Apparel</v>
      </c>
      <c r="I3360">
        <v>9</v>
      </c>
      <c r="J3360" s="10">
        <f>VLOOKUP(tbl_Sales[[#This Row],[Product_ID]],tbl_Products[],4,0)</f>
        <v>25.33</v>
      </c>
      <c r="K3360" s="6">
        <v>29.37</v>
      </c>
      <c r="L3360" s="6">
        <f>tbl_Sales[[#This Row],[Price_per_Unit]]*tbl_Sales[[#This Row],[Quantity]]</f>
        <v>264.33</v>
      </c>
      <c r="M3360" s="6">
        <f>tbl_Sales[[#This Row],[Cost_per_Unit]]*tbl_Sales[[#This Row],[Quantity]]</f>
        <v>227.96999999999997</v>
      </c>
      <c r="N3360" s="6">
        <f>tbl_Sales[[#This Row],[Sales]]-tbl_Sales[[#This Row],[Total_Cost]]</f>
        <v>36.360000000000014</v>
      </c>
    </row>
    <row r="3361" spans="1:14">
      <c r="A3361" t="s">
        <v>3365</v>
      </c>
      <c r="B3361" s="4">
        <v>44980</v>
      </c>
      <c r="C3361" t="s">
        <v>7500</v>
      </c>
      <c r="D3361" t="str">
        <f>VLOOKUP(Sales_Data!$C3361,tbl_Customers[],2,FALSE)</f>
        <v>Customer_652</v>
      </c>
      <c r="E3361" t="str">
        <f>VLOOKUP(tbl_Sales[[#This Row],[Customer_ID]],tbl_Customers[],5,0)</f>
        <v>West</v>
      </c>
      <c r="F3361" t="s">
        <v>8496</v>
      </c>
      <c r="G3361" t="str">
        <f>VLOOKUP(Sales_Data!$F3361,tbl_Products[],2,FALSE)</f>
        <v>Product_3</v>
      </c>
      <c r="H3361" t="str">
        <f>VLOOKUP(tbl_Sales[[#This Row],[Product_ID]],tbl_Products[],3,0)</f>
        <v>Health</v>
      </c>
      <c r="I3361">
        <v>6</v>
      </c>
      <c r="J3361" s="10">
        <f>VLOOKUP(tbl_Sales[[#This Row],[Product_ID]],tbl_Products[],4,0)</f>
        <v>28.91</v>
      </c>
      <c r="K3361" s="6">
        <v>62.1</v>
      </c>
      <c r="L3361" s="6">
        <f>tbl_Sales[[#This Row],[Price_per_Unit]]*tbl_Sales[[#This Row],[Quantity]]</f>
        <v>372.6</v>
      </c>
      <c r="M3361" s="6">
        <f>tbl_Sales[[#This Row],[Cost_per_Unit]]*tbl_Sales[[#This Row],[Quantity]]</f>
        <v>173.46</v>
      </c>
      <c r="N3361" s="6">
        <f>tbl_Sales[[#This Row],[Sales]]-tbl_Sales[[#This Row],[Total_Cost]]</f>
        <v>199.14000000000001</v>
      </c>
    </row>
    <row r="3362" spans="1:14">
      <c r="A3362" t="s">
        <v>3366</v>
      </c>
      <c r="B3362" s="4">
        <v>45078</v>
      </c>
      <c r="C3362" t="s">
        <v>8275</v>
      </c>
      <c r="D3362" t="str">
        <f>VLOOKUP(Sales_Data!$C3362,tbl_Customers[],2,FALSE)</f>
        <v>Customer_952</v>
      </c>
      <c r="E3362" t="str">
        <f>VLOOKUP(tbl_Sales[[#This Row],[Customer_ID]],tbl_Customers[],5,0)</f>
        <v>South</v>
      </c>
      <c r="F3362" t="s">
        <v>8525</v>
      </c>
      <c r="G3362" t="str">
        <f>VLOOKUP(Sales_Data!$F3362,tbl_Products[],2,FALSE)</f>
        <v>Product_56</v>
      </c>
      <c r="H3362" t="str">
        <f>VLOOKUP(tbl_Sales[[#This Row],[Product_ID]],tbl_Products[],3,0)</f>
        <v>Apparel</v>
      </c>
      <c r="I3362">
        <v>1</v>
      </c>
      <c r="J3362" s="10">
        <f>VLOOKUP(tbl_Sales[[#This Row],[Product_ID]],tbl_Products[],4,0)</f>
        <v>3.21</v>
      </c>
      <c r="K3362" s="6">
        <v>41.53</v>
      </c>
      <c r="L3362" s="6">
        <f>tbl_Sales[[#This Row],[Price_per_Unit]]*tbl_Sales[[#This Row],[Quantity]]</f>
        <v>41.53</v>
      </c>
      <c r="M3362" s="6">
        <f>tbl_Sales[[#This Row],[Cost_per_Unit]]*tbl_Sales[[#This Row],[Quantity]]</f>
        <v>3.21</v>
      </c>
      <c r="N3362" s="6">
        <f>tbl_Sales[[#This Row],[Sales]]-tbl_Sales[[#This Row],[Total_Cost]]</f>
        <v>38.32</v>
      </c>
    </row>
    <row r="3363" spans="1:14">
      <c r="A3363" t="s">
        <v>3367</v>
      </c>
      <c r="B3363" s="4">
        <v>45139</v>
      </c>
      <c r="C3363" t="s">
        <v>7864</v>
      </c>
      <c r="D3363" t="str">
        <f>VLOOKUP(Sales_Data!$C3363,tbl_Customers[],2,FALSE)</f>
        <v>Customer_1133</v>
      </c>
      <c r="E3363" t="str">
        <f>VLOOKUP(tbl_Sales[[#This Row],[Customer_ID]],tbl_Customers[],5,0)</f>
        <v>West</v>
      </c>
      <c r="F3363" t="s">
        <v>8505</v>
      </c>
      <c r="G3363" t="str">
        <f>VLOOKUP(Sales_Data!$F3363,tbl_Products[],2,FALSE)</f>
        <v>Product_39</v>
      </c>
      <c r="H3363" t="str">
        <f>VLOOKUP(tbl_Sales[[#This Row],[Product_ID]],tbl_Products[],3,0)</f>
        <v>Toys</v>
      </c>
      <c r="I3363">
        <v>4</v>
      </c>
      <c r="J3363" s="10">
        <f>VLOOKUP(tbl_Sales[[#This Row],[Product_ID]],tbl_Products[],4,0)</f>
        <v>32.950000000000003</v>
      </c>
      <c r="K3363" s="6">
        <v>28.88</v>
      </c>
      <c r="L3363" s="6">
        <f>tbl_Sales[[#This Row],[Price_per_Unit]]*tbl_Sales[[#This Row],[Quantity]]</f>
        <v>115.52</v>
      </c>
      <c r="M3363" s="6">
        <f>tbl_Sales[[#This Row],[Cost_per_Unit]]*tbl_Sales[[#This Row],[Quantity]]</f>
        <v>131.80000000000001</v>
      </c>
      <c r="N3363" s="6">
        <f>tbl_Sales[[#This Row],[Sales]]-tbl_Sales[[#This Row],[Total_Cost]]</f>
        <v>-16.280000000000015</v>
      </c>
    </row>
    <row r="3364" spans="1:14">
      <c r="A3364" t="s">
        <v>3368</v>
      </c>
      <c r="B3364" s="4">
        <v>44970</v>
      </c>
      <c r="C3364" t="s">
        <v>8185</v>
      </c>
      <c r="D3364" t="str">
        <f>VLOOKUP(Sales_Data!$C3364,tbl_Customers[],2,FALSE)</f>
        <v>Customer_834</v>
      </c>
      <c r="E3364" t="str">
        <f>VLOOKUP(tbl_Sales[[#This Row],[Customer_ID]],tbl_Customers[],5,0)</f>
        <v>South</v>
      </c>
      <c r="F3364" t="s">
        <v>8503</v>
      </c>
      <c r="G3364" t="str">
        <f>VLOOKUP(Sales_Data!$F3364,tbl_Products[],2,FALSE)</f>
        <v>Product_19</v>
      </c>
      <c r="H3364" t="str">
        <f>VLOOKUP(tbl_Sales[[#This Row],[Product_ID]],tbl_Products[],3,0)</f>
        <v>Apparel</v>
      </c>
      <c r="I3364">
        <v>2</v>
      </c>
      <c r="J3364" s="10">
        <f>VLOOKUP(tbl_Sales[[#This Row],[Product_ID]],tbl_Products[],4,0)</f>
        <v>41.78</v>
      </c>
      <c r="K3364" s="6">
        <v>67.349999999999994</v>
      </c>
      <c r="L3364" s="6">
        <f>tbl_Sales[[#This Row],[Price_per_Unit]]*tbl_Sales[[#This Row],[Quantity]]</f>
        <v>134.69999999999999</v>
      </c>
      <c r="M3364" s="6">
        <f>tbl_Sales[[#This Row],[Cost_per_Unit]]*tbl_Sales[[#This Row],[Quantity]]</f>
        <v>83.56</v>
      </c>
      <c r="N3364" s="6">
        <f>tbl_Sales[[#This Row],[Sales]]-tbl_Sales[[#This Row],[Total_Cost]]</f>
        <v>51.139999999999986</v>
      </c>
    </row>
    <row r="3365" spans="1:14">
      <c r="A3365" t="s">
        <v>3369</v>
      </c>
      <c r="B3365" s="4">
        <v>44986</v>
      </c>
      <c r="C3365" t="s">
        <v>7933</v>
      </c>
      <c r="D3365" t="str">
        <f>VLOOKUP(Sales_Data!$C3365,tbl_Customers[],2,FALSE)</f>
        <v>Customer_135</v>
      </c>
      <c r="E3365" t="str">
        <f>VLOOKUP(tbl_Sales[[#This Row],[Customer_ID]],tbl_Customers[],5,0)</f>
        <v>West</v>
      </c>
      <c r="F3365" t="s">
        <v>8495</v>
      </c>
      <c r="G3365" t="str">
        <f>VLOOKUP(Sales_Data!$F3365,tbl_Products[],2,FALSE)</f>
        <v>Product_6</v>
      </c>
      <c r="H3365" t="str">
        <f>VLOOKUP(tbl_Sales[[#This Row],[Product_ID]],tbl_Products[],3,0)</f>
        <v>Apparel</v>
      </c>
      <c r="I3365">
        <v>5</v>
      </c>
      <c r="J3365" s="10">
        <f>VLOOKUP(tbl_Sales[[#This Row],[Product_ID]],tbl_Products[],4,0)</f>
        <v>33.65</v>
      </c>
      <c r="K3365" s="6">
        <v>97.39</v>
      </c>
      <c r="L3365" s="6">
        <f>tbl_Sales[[#This Row],[Price_per_Unit]]*tbl_Sales[[#This Row],[Quantity]]</f>
        <v>486.95</v>
      </c>
      <c r="M3365" s="6">
        <f>tbl_Sales[[#This Row],[Cost_per_Unit]]*tbl_Sales[[#This Row],[Quantity]]</f>
        <v>168.25</v>
      </c>
      <c r="N3365" s="6">
        <f>tbl_Sales[[#This Row],[Sales]]-tbl_Sales[[#This Row],[Total_Cost]]</f>
        <v>318.7</v>
      </c>
    </row>
    <row r="3366" spans="1:14">
      <c r="A3366" t="s">
        <v>3370</v>
      </c>
      <c r="B3366" s="4">
        <v>44999</v>
      </c>
      <c r="C3366" t="s">
        <v>7960</v>
      </c>
      <c r="D3366" t="str">
        <f>VLOOKUP(Sales_Data!$C3366,tbl_Customers[],2,FALSE)</f>
        <v>Customer_992</v>
      </c>
      <c r="E3366" t="str">
        <f>VLOOKUP(tbl_Sales[[#This Row],[Customer_ID]],tbl_Customers[],5,0)</f>
        <v>West</v>
      </c>
      <c r="F3366" t="s">
        <v>8513</v>
      </c>
      <c r="G3366" t="str">
        <f>VLOOKUP(Sales_Data!$F3366,tbl_Products[],2,FALSE)</f>
        <v>Product_59</v>
      </c>
      <c r="H3366" t="str">
        <f>VLOOKUP(tbl_Sales[[#This Row],[Product_ID]],tbl_Products[],3,0)</f>
        <v>Home Goods</v>
      </c>
      <c r="I3366">
        <v>3</v>
      </c>
      <c r="J3366" s="10">
        <f>VLOOKUP(tbl_Sales[[#This Row],[Product_ID]],tbl_Products[],4,0)</f>
        <v>40.85</v>
      </c>
      <c r="K3366" s="6">
        <v>6.31</v>
      </c>
      <c r="L3366" s="6">
        <f>tbl_Sales[[#This Row],[Price_per_Unit]]*tbl_Sales[[#This Row],[Quantity]]</f>
        <v>18.93</v>
      </c>
      <c r="M3366" s="6">
        <f>tbl_Sales[[#This Row],[Cost_per_Unit]]*tbl_Sales[[#This Row],[Quantity]]</f>
        <v>122.55000000000001</v>
      </c>
      <c r="N3366" s="6">
        <f>tbl_Sales[[#This Row],[Sales]]-tbl_Sales[[#This Row],[Total_Cost]]</f>
        <v>-103.62</v>
      </c>
    </row>
    <row r="3367" spans="1:14">
      <c r="A3367" t="s">
        <v>3371</v>
      </c>
      <c r="B3367" s="4">
        <v>45105</v>
      </c>
      <c r="C3367" t="s">
        <v>7231</v>
      </c>
      <c r="D3367" t="str">
        <f>VLOOKUP(Sales_Data!$C3367,tbl_Customers[],2,FALSE)</f>
        <v>Customer_60</v>
      </c>
      <c r="E3367" t="str">
        <f>VLOOKUP(tbl_Sales[[#This Row],[Customer_ID]],tbl_Customers[],5,0)</f>
        <v>North</v>
      </c>
      <c r="F3367" t="s">
        <v>8519</v>
      </c>
      <c r="G3367" t="str">
        <f>VLOOKUP(Sales_Data!$F3367,tbl_Products[],2,FALSE)</f>
        <v>Product_53</v>
      </c>
      <c r="H3367" t="str">
        <f>VLOOKUP(tbl_Sales[[#This Row],[Product_ID]],tbl_Products[],3,0)</f>
        <v>Electronics</v>
      </c>
      <c r="I3367">
        <v>2</v>
      </c>
      <c r="J3367" s="10">
        <f>VLOOKUP(tbl_Sales[[#This Row],[Product_ID]],tbl_Products[],4,0)</f>
        <v>21.34</v>
      </c>
      <c r="K3367" s="6">
        <v>12.75</v>
      </c>
      <c r="L3367" s="6">
        <f>tbl_Sales[[#This Row],[Price_per_Unit]]*tbl_Sales[[#This Row],[Quantity]]</f>
        <v>25.5</v>
      </c>
      <c r="M3367" s="6">
        <f>tbl_Sales[[#This Row],[Cost_per_Unit]]*tbl_Sales[[#This Row],[Quantity]]</f>
        <v>42.68</v>
      </c>
      <c r="N3367" s="6">
        <f>tbl_Sales[[#This Row],[Sales]]-tbl_Sales[[#This Row],[Total_Cost]]</f>
        <v>-17.18</v>
      </c>
    </row>
    <row r="3368" spans="1:14">
      <c r="A3368" t="s">
        <v>3372</v>
      </c>
      <c r="B3368" s="4">
        <v>45086</v>
      </c>
      <c r="C3368" t="s">
        <v>8087</v>
      </c>
      <c r="D3368" t="str">
        <f>VLOOKUP(Sales_Data!$C3368,tbl_Customers[],2,FALSE)</f>
        <v>Customer_835</v>
      </c>
      <c r="E3368" t="str">
        <f>VLOOKUP(tbl_Sales[[#This Row],[Customer_ID]],tbl_Customers[],5,0)</f>
        <v>North</v>
      </c>
      <c r="F3368" t="s">
        <v>8510</v>
      </c>
      <c r="G3368" t="str">
        <f>VLOOKUP(Sales_Data!$F3368,tbl_Products[],2,FALSE)</f>
        <v>Product_70</v>
      </c>
      <c r="H3368" t="str">
        <f>VLOOKUP(tbl_Sales[[#This Row],[Product_ID]],tbl_Products[],3,0)</f>
        <v>Apparel</v>
      </c>
      <c r="I3368">
        <v>4</v>
      </c>
      <c r="J3368" s="10">
        <f>VLOOKUP(tbl_Sales[[#This Row],[Product_ID]],tbl_Products[],4,0)</f>
        <v>26.74</v>
      </c>
      <c r="K3368" s="6">
        <v>35.770000000000003</v>
      </c>
      <c r="L3368" s="6">
        <f>tbl_Sales[[#This Row],[Price_per_Unit]]*tbl_Sales[[#This Row],[Quantity]]</f>
        <v>143.08000000000001</v>
      </c>
      <c r="M3368" s="6">
        <f>tbl_Sales[[#This Row],[Cost_per_Unit]]*tbl_Sales[[#This Row],[Quantity]]</f>
        <v>106.96</v>
      </c>
      <c r="N3368" s="6">
        <f>tbl_Sales[[#This Row],[Sales]]-tbl_Sales[[#This Row],[Total_Cost]]</f>
        <v>36.120000000000019</v>
      </c>
    </row>
    <row r="3369" spans="1:14">
      <c r="A3369" t="s">
        <v>3373</v>
      </c>
      <c r="B3369" s="4">
        <v>45102</v>
      </c>
      <c r="C3369" t="s">
        <v>7565</v>
      </c>
      <c r="D3369" t="str">
        <f>VLOOKUP(Sales_Data!$C3369,tbl_Customers[],2,FALSE)</f>
        <v>Customer_1298</v>
      </c>
      <c r="E3369" t="str">
        <f>VLOOKUP(tbl_Sales[[#This Row],[Customer_ID]],tbl_Customers[],5,0)</f>
        <v>North</v>
      </c>
      <c r="F3369" t="s">
        <v>8499</v>
      </c>
      <c r="G3369" t="str">
        <f>VLOOKUP(Sales_Data!$F3369,tbl_Products[],2,FALSE)</f>
        <v>Product_30</v>
      </c>
      <c r="H3369" t="str">
        <f>VLOOKUP(tbl_Sales[[#This Row],[Product_ID]],tbl_Products[],3,0)</f>
        <v>Apparel</v>
      </c>
      <c r="I3369">
        <v>8</v>
      </c>
      <c r="J3369" s="10">
        <f>VLOOKUP(tbl_Sales[[#This Row],[Product_ID]],tbl_Products[],4,0)</f>
        <v>49.21</v>
      </c>
      <c r="K3369" s="6">
        <v>72.58</v>
      </c>
      <c r="L3369" s="6">
        <f>tbl_Sales[[#This Row],[Price_per_Unit]]*tbl_Sales[[#This Row],[Quantity]]</f>
        <v>580.64</v>
      </c>
      <c r="M3369" s="6">
        <f>tbl_Sales[[#This Row],[Cost_per_Unit]]*tbl_Sales[[#This Row],[Quantity]]</f>
        <v>393.68</v>
      </c>
      <c r="N3369" s="6">
        <f>tbl_Sales[[#This Row],[Sales]]-tbl_Sales[[#This Row],[Total_Cost]]</f>
        <v>186.95999999999998</v>
      </c>
    </row>
    <row r="3370" spans="1:14">
      <c r="A3370" t="s">
        <v>3374</v>
      </c>
      <c r="B3370" s="4">
        <v>45160</v>
      </c>
      <c r="C3370" t="s">
        <v>7631</v>
      </c>
      <c r="D3370" t="str">
        <f>VLOOKUP(Sales_Data!$C3370,tbl_Customers[],2,FALSE)</f>
        <v>Customer_479</v>
      </c>
      <c r="E3370" t="str">
        <f>VLOOKUP(tbl_Sales[[#This Row],[Customer_ID]],tbl_Customers[],5,0)</f>
        <v>West</v>
      </c>
      <c r="F3370" t="s">
        <v>8555</v>
      </c>
      <c r="G3370" t="str">
        <f>VLOOKUP(Sales_Data!$F3370,tbl_Products[],2,FALSE)</f>
        <v>Product_52</v>
      </c>
      <c r="H3370" t="str">
        <f>VLOOKUP(tbl_Sales[[#This Row],[Product_ID]],tbl_Products[],3,0)</f>
        <v>Toys</v>
      </c>
      <c r="I3370">
        <v>9</v>
      </c>
      <c r="J3370" s="10">
        <f>VLOOKUP(tbl_Sales[[#This Row],[Product_ID]],tbl_Products[],4,0)</f>
        <v>46.58</v>
      </c>
      <c r="K3370" s="6">
        <v>14.08</v>
      </c>
      <c r="L3370" s="6">
        <f>tbl_Sales[[#This Row],[Price_per_Unit]]*tbl_Sales[[#This Row],[Quantity]]</f>
        <v>126.72</v>
      </c>
      <c r="M3370" s="6">
        <f>tbl_Sales[[#This Row],[Cost_per_Unit]]*tbl_Sales[[#This Row],[Quantity]]</f>
        <v>419.21999999999997</v>
      </c>
      <c r="N3370" s="6">
        <f>tbl_Sales[[#This Row],[Sales]]-tbl_Sales[[#This Row],[Total_Cost]]</f>
        <v>-292.5</v>
      </c>
    </row>
    <row r="3371" spans="1:14">
      <c r="A3371" t="s">
        <v>3375</v>
      </c>
      <c r="B3371" s="4">
        <v>45032</v>
      </c>
      <c r="C3371" t="s">
        <v>7257</v>
      </c>
      <c r="D3371" t="str">
        <f>VLOOKUP(Sales_Data!$C3371,tbl_Customers[],2,FALSE)</f>
        <v>Customer_39</v>
      </c>
      <c r="E3371" t="str">
        <f>VLOOKUP(tbl_Sales[[#This Row],[Customer_ID]],tbl_Customers[],5,0)</f>
        <v>East</v>
      </c>
      <c r="F3371" t="s">
        <v>8563</v>
      </c>
      <c r="G3371" t="str">
        <f>VLOOKUP(Sales_Data!$F3371,tbl_Products[],2,FALSE)</f>
        <v>Product_17</v>
      </c>
      <c r="H3371" t="str">
        <f>VLOOKUP(tbl_Sales[[#This Row],[Product_ID]],tbl_Products[],3,0)</f>
        <v>Toys</v>
      </c>
      <c r="I3371">
        <v>5</v>
      </c>
      <c r="J3371" s="10">
        <f>VLOOKUP(tbl_Sales[[#This Row],[Product_ID]],tbl_Products[],4,0)</f>
        <v>36.229999999999997</v>
      </c>
      <c r="K3371" s="6">
        <v>11.34</v>
      </c>
      <c r="L3371" s="6">
        <f>tbl_Sales[[#This Row],[Price_per_Unit]]*tbl_Sales[[#This Row],[Quantity]]</f>
        <v>56.7</v>
      </c>
      <c r="M3371" s="6">
        <f>tbl_Sales[[#This Row],[Cost_per_Unit]]*tbl_Sales[[#This Row],[Quantity]]</f>
        <v>181.14999999999998</v>
      </c>
      <c r="N3371" s="6">
        <f>tbl_Sales[[#This Row],[Sales]]-tbl_Sales[[#This Row],[Total_Cost]]</f>
        <v>-124.44999999999997</v>
      </c>
    </row>
    <row r="3372" spans="1:14">
      <c r="A3372" t="s">
        <v>3376</v>
      </c>
      <c r="B3372" s="4">
        <v>45193</v>
      </c>
      <c r="C3372" t="s">
        <v>7540</v>
      </c>
      <c r="D3372" t="str">
        <f>VLOOKUP(Sales_Data!$C3372,tbl_Customers[],2,FALSE)</f>
        <v>Customer_552</v>
      </c>
      <c r="E3372" t="str">
        <f>VLOOKUP(tbl_Sales[[#This Row],[Customer_ID]],tbl_Customers[],5,0)</f>
        <v>East</v>
      </c>
      <c r="F3372" t="s">
        <v>8515</v>
      </c>
      <c r="G3372" t="str">
        <f>VLOOKUP(Sales_Data!$F3372,tbl_Products[],2,FALSE)</f>
        <v>Product_46</v>
      </c>
      <c r="H3372" t="str">
        <f>VLOOKUP(tbl_Sales[[#This Row],[Product_ID]],tbl_Products[],3,0)</f>
        <v>Health</v>
      </c>
      <c r="I3372">
        <v>1</v>
      </c>
      <c r="J3372" s="10">
        <f>VLOOKUP(tbl_Sales[[#This Row],[Product_ID]],tbl_Products[],4,0)</f>
        <v>19.34</v>
      </c>
      <c r="K3372" s="6">
        <v>23.26</v>
      </c>
      <c r="L3372" s="6">
        <f>tbl_Sales[[#This Row],[Price_per_Unit]]*tbl_Sales[[#This Row],[Quantity]]</f>
        <v>23.26</v>
      </c>
      <c r="M3372" s="6">
        <f>tbl_Sales[[#This Row],[Cost_per_Unit]]*tbl_Sales[[#This Row],[Quantity]]</f>
        <v>19.34</v>
      </c>
      <c r="N3372" s="6">
        <f>tbl_Sales[[#This Row],[Sales]]-tbl_Sales[[#This Row],[Total_Cost]]</f>
        <v>3.9200000000000017</v>
      </c>
    </row>
    <row r="3373" spans="1:14">
      <c r="A3373" t="s">
        <v>3377</v>
      </c>
      <c r="B3373" s="4">
        <v>45174</v>
      </c>
      <c r="C3373" t="s">
        <v>8013</v>
      </c>
      <c r="D3373" t="str">
        <f>VLOOKUP(Sales_Data!$C3373,tbl_Customers[],2,FALSE)</f>
        <v>Customer_1135</v>
      </c>
      <c r="E3373" t="str">
        <f>VLOOKUP(tbl_Sales[[#This Row],[Customer_ID]],tbl_Customers[],5,0)</f>
        <v>West</v>
      </c>
      <c r="F3373" t="s">
        <v>8526</v>
      </c>
      <c r="G3373" t="str">
        <f>VLOOKUP(Sales_Data!$F3373,tbl_Products[],2,FALSE)</f>
        <v>Product_27</v>
      </c>
      <c r="H3373" t="str">
        <f>VLOOKUP(tbl_Sales[[#This Row],[Product_ID]],tbl_Products[],3,0)</f>
        <v>Home Goods</v>
      </c>
      <c r="I3373">
        <v>6</v>
      </c>
      <c r="J3373" s="10">
        <f>VLOOKUP(tbl_Sales[[#This Row],[Product_ID]],tbl_Products[],4,0)</f>
        <v>35.53</v>
      </c>
      <c r="K3373" s="6">
        <v>24.01</v>
      </c>
      <c r="L3373" s="6">
        <f>tbl_Sales[[#This Row],[Price_per_Unit]]*tbl_Sales[[#This Row],[Quantity]]</f>
        <v>144.06</v>
      </c>
      <c r="M3373" s="6">
        <f>tbl_Sales[[#This Row],[Cost_per_Unit]]*tbl_Sales[[#This Row],[Quantity]]</f>
        <v>213.18</v>
      </c>
      <c r="N3373" s="6">
        <f>tbl_Sales[[#This Row],[Sales]]-tbl_Sales[[#This Row],[Total_Cost]]</f>
        <v>-69.12</v>
      </c>
    </row>
    <row r="3374" spans="1:14">
      <c r="A3374" t="s">
        <v>3378</v>
      </c>
      <c r="B3374" s="4">
        <v>45105</v>
      </c>
      <c r="C3374" t="s">
        <v>8351</v>
      </c>
      <c r="D3374" t="str">
        <f>VLOOKUP(Sales_Data!$C3374,tbl_Customers[],2,FALSE)</f>
        <v>Customer_1201</v>
      </c>
      <c r="E3374" t="str">
        <f>VLOOKUP(tbl_Sales[[#This Row],[Customer_ID]],tbl_Customers[],5,0)</f>
        <v>East</v>
      </c>
      <c r="F3374" t="s">
        <v>8555</v>
      </c>
      <c r="G3374" t="str">
        <f>VLOOKUP(Sales_Data!$F3374,tbl_Products[],2,FALSE)</f>
        <v>Product_52</v>
      </c>
      <c r="H3374" t="str">
        <f>VLOOKUP(tbl_Sales[[#This Row],[Product_ID]],tbl_Products[],3,0)</f>
        <v>Toys</v>
      </c>
      <c r="I3374">
        <v>3</v>
      </c>
      <c r="J3374" s="10">
        <f>VLOOKUP(tbl_Sales[[#This Row],[Product_ID]],tbl_Products[],4,0)</f>
        <v>46.58</v>
      </c>
      <c r="K3374" s="6">
        <v>40.85</v>
      </c>
      <c r="L3374" s="6">
        <f>tbl_Sales[[#This Row],[Price_per_Unit]]*tbl_Sales[[#This Row],[Quantity]]</f>
        <v>122.55000000000001</v>
      </c>
      <c r="M3374" s="6">
        <f>tbl_Sales[[#This Row],[Cost_per_Unit]]*tbl_Sales[[#This Row],[Quantity]]</f>
        <v>139.74</v>
      </c>
      <c r="N3374" s="6">
        <f>tbl_Sales[[#This Row],[Sales]]-tbl_Sales[[#This Row],[Total_Cost]]</f>
        <v>-17.189999999999998</v>
      </c>
    </row>
    <row r="3375" spans="1:14">
      <c r="A3375" t="s">
        <v>3379</v>
      </c>
      <c r="B3375" s="4">
        <v>45170</v>
      </c>
      <c r="C3375" t="s">
        <v>7652</v>
      </c>
      <c r="D3375" t="str">
        <f>VLOOKUP(Sales_Data!$C3375,tbl_Customers[],2,FALSE)</f>
        <v>Customer_1383</v>
      </c>
      <c r="E3375" t="str">
        <f>VLOOKUP(tbl_Sales[[#This Row],[Customer_ID]],tbl_Customers[],5,0)</f>
        <v>East</v>
      </c>
      <c r="F3375" t="s">
        <v>8535</v>
      </c>
      <c r="G3375" t="str">
        <f>VLOOKUP(Sales_Data!$F3375,tbl_Products[],2,FALSE)</f>
        <v>Product_54</v>
      </c>
      <c r="H3375" t="str">
        <f>VLOOKUP(tbl_Sales[[#This Row],[Product_ID]],tbl_Products[],3,0)</f>
        <v>Apparel</v>
      </c>
      <c r="I3375">
        <v>2</v>
      </c>
      <c r="J3375" s="10">
        <f>VLOOKUP(tbl_Sales[[#This Row],[Product_ID]],tbl_Products[],4,0)</f>
        <v>1.35</v>
      </c>
      <c r="K3375" s="6">
        <v>22.07</v>
      </c>
      <c r="L3375" s="6">
        <f>tbl_Sales[[#This Row],[Price_per_Unit]]*tbl_Sales[[#This Row],[Quantity]]</f>
        <v>44.14</v>
      </c>
      <c r="M3375" s="6">
        <f>tbl_Sales[[#This Row],[Cost_per_Unit]]*tbl_Sales[[#This Row],[Quantity]]</f>
        <v>2.7</v>
      </c>
      <c r="N3375" s="6">
        <f>tbl_Sales[[#This Row],[Sales]]-tbl_Sales[[#This Row],[Total_Cost]]</f>
        <v>41.44</v>
      </c>
    </row>
    <row r="3376" spans="1:14">
      <c r="A3376" t="s">
        <v>3380</v>
      </c>
      <c r="B3376" s="4">
        <v>44976</v>
      </c>
      <c r="C3376" t="s">
        <v>8353</v>
      </c>
      <c r="D3376" t="str">
        <f>VLOOKUP(Sales_Data!$C3376,tbl_Customers[],2,FALSE)</f>
        <v>Customer_208</v>
      </c>
      <c r="E3376" t="str">
        <f>VLOOKUP(tbl_Sales[[#This Row],[Customer_ID]],tbl_Customers[],5,0)</f>
        <v>West</v>
      </c>
      <c r="F3376" t="s">
        <v>8535</v>
      </c>
      <c r="G3376" t="str">
        <f>VLOOKUP(Sales_Data!$F3376,tbl_Products[],2,FALSE)</f>
        <v>Product_54</v>
      </c>
      <c r="H3376" t="str">
        <f>VLOOKUP(tbl_Sales[[#This Row],[Product_ID]],tbl_Products[],3,0)</f>
        <v>Apparel</v>
      </c>
      <c r="I3376">
        <v>5</v>
      </c>
      <c r="J3376" s="10">
        <f>VLOOKUP(tbl_Sales[[#This Row],[Product_ID]],tbl_Products[],4,0)</f>
        <v>1.35</v>
      </c>
      <c r="K3376" s="6">
        <v>16.71</v>
      </c>
      <c r="L3376" s="6">
        <f>tbl_Sales[[#This Row],[Price_per_Unit]]*tbl_Sales[[#This Row],[Quantity]]</f>
        <v>83.550000000000011</v>
      </c>
      <c r="M3376" s="6">
        <f>tbl_Sales[[#This Row],[Cost_per_Unit]]*tbl_Sales[[#This Row],[Quantity]]</f>
        <v>6.75</v>
      </c>
      <c r="N3376" s="6">
        <f>tbl_Sales[[#This Row],[Sales]]-tbl_Sales[[#This Row],[Total_Cost]]</f>
        <v>76.800000000000011</v>
      </c>
    </row>
    <row r="3377" spans="1:14">
      <c r="A3377" t="s">
        <v>3381</v>
      </c>
      <c r="B3377" s="4">
        <v>45151</v>
      </c>
      <c r="C3377" t="s">
        <v>8196</v>
      </c>
      <c r="D3377" t="str">
        <f>VLOOKUP(Sales_Data!$C3377,tbl_Customers[],2,FALSE)</f>
        <v>Customer_505</v>
      </c>
      <c r="E3377" t="str">
        <f>VLOOKUP(tbl_Sales[[#This Row],[Customer_ID]],tbl_Customers[],5,0)</f>
        <v>West</v>
      </c>
      <c r="F3377" t="s">
        <v>8513</v>
      </c>
      <c r="G3377" t="str">
        <f>VLOOKUP(Sales_Data!$F3377,tbl_Products[],2,FALSE)</f>
        <v>Product_59</v>
      </c>
      <c r="H3377" t="str">
        <f>VLOOKUP(tbl_Sales[[#This Row],[Product_ID]],tbl_Products[],3,0)</f>
        <v>Home Goods</v>
      </c>
      <c r="I3377">
        <v>1</v>
      </c>
      <c r="J3377" s="10">
        <f>VLOOKUP(tbl_Sales[[#This Row],[Product_ID]],tbl_Products[],4,0)</f>
        <v>40.85</v>
      </c>
      <c r="K3377" s="6">
        <v>73.33</v>
      </c>
      <c r="L3377" s="6">
        <f>tbl_Sales[[#This Row],[Price_per_Unit]]*tbl_Sales[[#This Row],[Quantity]]</f>
        <v>73.33</v>
      </c>
      <c r="M3377" s="6">
        <f>tbl_Sales[[#This Row],[Cost_per_Unit]]*tbl_Sales[[#This Row],[Quantity]]</f>
        <v>40.85</v>
      </c>
      <c r="N3377" s="6">
        <f>tbl_Sales[[#This Row],[Sales]]-tbl_Sales[[#This Row],[Total_Cost]]</f>
        <v>32.479999999999997</v>
      </c>
    </row>
    <row r="3378" spans="1:14">
      <c r="A3378" t="s">
        <v>3382</v>
      </c>
      <c r="B3378" s="4">
        <v>45283</v>
      </c>
      <c r="C3378" t="s">
        <v>7449</v>
      </c>
      <c r="D3378" t="str">
        <f>VLOOKUP(Sales_Data!$C3378,tbl_Customers[],2,FALSE)</f>
        <v>Customer_1137</v>
      </c>
      <c r="E3378" t="str">
        <f>VLOOKUP(tbl_Sales[[#This Row],[Customer_ID]],tbl_Customers[],5,0)</f>
        <v>North</v>
      </c>
      <c r="F3378" t="s">
        <v>8507</v>
      </c>
      <c r="G3378" t="str">
        <f>VLOOKUP(Sales_Data!$F3378,tbl_Products[],2,FALSE)</f>
        <v>Product_58</v>
      </c>
      <c r="H3378" t="str">
        <f>VLOOKUP(tbl_Sales[[#This Row],[Product_ID]],tbl_Products[],3,0)</f>
        <v>Home Goods</v>
      </c>
      <c r="I3378">
        <v>7</v>
      </c>
      <c r="J3378" s="10">
        <f>VLOOKUP(tbl_Sales[[#This Row],[Product_ID]],tbl_Products[],4,0)</f>
        <v>23.97</v>
      </c>
      <c r="K3378" s="6">
        <v>49.14</v>
      </c>
      <c r="L3378" s="6">
        <f>tbl_Sales[[#This Row],[Price_per_Unit]]*tbl_Sales[[#This Row],[Quantity]]</f>
        <v>343.98</v>
      </c>
      <c r="M3378" s="6">
        <f>tbl_Sales[[#This Row],[Cost_per_Unit]]*tbl_Sales[[#This Row],[Quantity]]</f>
        <v>167.79</v>
      </c>
      <c r="N3378" s="6">
        <f>tbl_Sales[[#This Row],[Sales]]-tbl_Sales[[#This Row],[Total_Cost]]</f>
        <v>176.19000000000003</v>
      </c>
    </row>
    <row r="3379" spans="1:14">
      <c r="A3379" t="s">
        <v>3383</v>
      </c>
      <c r="B3379" s="4">
        <v>45158</v>
      </c>
      <c r="C3379" t="s">
        <v>7804</v>
      </c>
      <c r="D3379" t="str">
        <f>VLOOKUP(Sales_Data!$C3379,tbl_Customers[],2,FALSE)</f>
        <v>Customer_1335</v>
      </c>
      <c r="E3379" t="str">
        <f>VLOOKUP(tbl_Sales[[#This Row],[Customer_ID]],tbl_Customers[],5,0)</f>
        <v>North</v>
      </c>
      <c r="F3379" t="s">
        <v>8559</v>
      </c>
      <c r="G3379" t="str">
        <f>VLOOKUP(Sales_Data!$F3379,tbl_Products[],2,FALSE)</f>
        <v>Product_57</v>
      </c>
      <c r="H3379" t="str">
        <f>VLOOKUP(tbl_Sales[[#This Row],[Product_ID]],tbl_Products[],3,0)</f>
        <v>Toys</v>
      </c>
      <c r="I3379">
        <v>8</v>
      </c>
      <c r="J3379" s="10">
        <f>VLOOKUP(tbl_Sales[[#This Row],[Product_ID]],tbl_Products[],4,0)</f>
        <v>31.85</v>
      </c>
      <c r="K3379" s="6">
        <v>8.2899999999999991</v>
      </c>
      <c r="L3379" s="6">
        <f>tbl_Sales[[#This Row],[Price_per_Unit]]*tbl_Sales[[#This Row],[Quantity]]</f>
        <v>66.319999999999993</v>
      </c>
      <c r="M3379" s="6">
        <f>tbl_Sales[[#This Row],[Cost_per_Unit]]*tbl_Sales[[#This Row],[Quantity]]</f>
        <v>254.8</v>
      </c>
      <c r="N3379" s="6">
        <f>tbl_Sales[[#This Row],[Sales]]-tbl_Sales[[#This Row],[Total_Cost]]</f>
        <v>-188.48000000000002</v>
      </c>
    </row>
    <row r="3380" spans="1:14">
      <c r="A3380" t="s">
        <v>3384</v>
      </c>
      <c r="B3380" s="4">
        <v>45090</v>
      </c>
      <c r="C3380" t="s">
        <v>7513</v>
      </c>
      <c r="D3380" t="str">
        <f>VLOOKUP(Sales_Data!$C3380,tbl_Customers[],2,FALSE)</f>
        <v>Customer_258</v>
      </c>
      <c r="E3380" t="str">
        <f>VLOOKUP(tbl_Sales[[#This Row],[Customer_ID]],tbl_Customers[],5,0)</f>
        <v>South</v>
      </c>
      <c r="F3380" t="s">
        <v>8553</v>
      </c>
      <c r="G3380" t="str">
        <f>VLOOKUP(Sales_Data!$F3380,tbl_Products[],2,FALSE)</f>
        <v>Product_50</v>
      </c>
      <c r="H3380" t="str">
        <f>VLOOKUP(tbl_Sales[[#This Row],[Product_ID]],tbl_Products[],3,0)</f>
        <v>Apparel</v>
      </c>
      <c r="I3380">
        <v>7</v>
      </c>
      <c r="J3380" s="10">
        <f>VLOOKUP(tbl_Sales[[#This Row],[Product_ID]],tbl_Products[],4,0)</f>
        <v>42.74</v>
      </c>
      <c r="K3380" s="6">
        <v>78.510000000000005</v>
      </c>
      <c r="L3380" s="6">
        <f>tbl_Sales[[#This Row],[Price_per_Unit]]*tbl_Sales[[#This Row],[Quantity]]</f>
        <v>549.57000000000005</v>
      </c>
      <c r="M3380" s="6">
        <f>tbl_Sales[[#This Row],[Cost_per_Unit]]*tbl_Sales[[#This Row],[Quantity]]</f>
        <v>299.18</v>
      </c>
      <c r="N3380" s="6">
        <f>tbl_Sales[[#This Row],[Sales]]-tbl_Sales[[#This Row],[Total_Cost]]</f>
        <v>250.39000000000004</v>
      </c>
    </row>
    <row r="3381" spans="1:14">
      <c r="A3381" t="s">
        <v>3385</v>
      </c>
      <c r="B3381" s="4">
        <v>44961</v>
      </c>
      <c r="C3381" t="s">
        <v>7007</v>
      </c>
      <c r="D3381" t="str">
        <f>VLOOKUP(Sales_Data!$C3381,tbl_Customers[],2,FALSE)</f>
        <v>Customer_624</v>
      </c>
      <c r="E3381" t="str">
        <f>VLOOKUP(tbl_Sales[[#This Row],[Customer_ID]],tbl_Customers[],5,0)</f>
        <v>South</v>
      </c>
      <c r="F3381" t="s">
        <v>8541</v>
      </c>
      <c r="G3381" t="str">
        <f>VLOOKUP(Sales_Data!$F3381,tbl_Products[],2,FALSE)</f>
        <v>Product_60</v>
      </c>
      <c r="H3381" t="str">
        <f>VLOOKUP(tbl_Sales[[#This Row],[Product_ID]],tbl_Products[],3,0)</f>
        <v>Health</v>
      </c>
      <c r="I3381">
        <v>1</v>
      </c>
      <c r="J3381" s="10">
        <f>VLOOKUP(tbl_Sales[[#This Row],[Product_ID]],tbl_Products[],4,0)</f>
        <v>1.01</v>
      </c>
      <c r="K3381" s="6">
        <v>99.66</v>
      </c>
      <c r="L3381" s="6">
        <f>tbl_Sales[[#This Row],[Price_per_Unit]]*tbl_Sales[[#This Row],[Quantity]]</f>
        <v>99.66</v>
      </c>
      <c r="M3381" s="6">
        <f>tbl_Sales[[#This Row],[Cost_per_Unit]]*tbl_Sales[[#This Row],[Quantity]]</f>
        <v>1.01</v>
      </c>
      <c r="N3381" s="6">
        <f>tbl_Sales[[#This Row],[Sales]]-tbl_Sales[[#This Row],[Total_Cost]]</f>
        <v>98.649999999999991</v>
      </c>
    </row>
    <row r="3382" spans="1:14">
      <c r="A3382" t="s">
        <v>3386</v>
      </c>
      <c r="B3382" s="4">
        <v>45080</v>
      </c>
      <c r="C3382" t="s">
        <v>7547</v>
      </c>
      <c r="D3382" t="str">
        <f>VLOOKUP(Sales_Data!$C3382,tbl_Customers[],2,FALSE)</f>
        <v>Customer_1164</v>
      </c>
      <c r="E3382" t="str">
        <f>VLOOKUP(tbl_Sales[[#This Row],[Customer_ID]],tbl_Customers[],5,0)</f>
        <v>West</v>
      </c>
      <c r="F3382" t="s">
        <v>8512</v>
      </c>
      <c r="G3382" t="str">
        <f>VLOOKUP(Sales_Data!$F3382,tbl_Products[],2,FALSE)</f>
        <v>Product_47</v>
      </c>
      <c r="H3382" t="str">
        <f>VLOOKUP(tbl_Sales[[#This Row],[Product_ID]],tbl_Products[],3,0)</f>
        <v>Home Goods</v>
      </c>
      <c r="I3382">
        <v>5</v>
      </c>
      <c r="J3382" s="10">
        <f>VLOOKUP(tbl_Sales[[#This Row],[Product_ID]],tbl_Products[],4,0)</f>
        <v>22.66</v>
      </c>
      <c r="K3382" s="6">
        <v>29.35</v>
      </c>
      <c r="L3382" s="6">
        <f>tbl_Sales[[#This Row],[Price_per_Unit]]*tbl_Sales[[#This Row],[Quantity]]</f>
        <v>146.75</v>
      </c>
      <c r="M3382" s="6">
        <f>tbl_Sales[[#This Row],[Cost_per_Unit]]*tbl_Sales[[#This Row],[Quantity]]</f>
        <v>113.3</v>
      </c>
      <c r="N3382" s="6">
        <f>tbl_Sales[[#This Row],[Sales]]-tbl_Sales[[#This Row],[Total_Cost]]</f>
        <v>33.450000000000003</v>
      </c>
    </row>
    <row r="3383" spans="1:14">
      <c r="A3383" t="s">
        <v>3387</v>
      </c>
      <c r="B3383" s="4">
        <v>44949</v>
      </c>
      <c r="C3383" t="s">
        <v>8185</v>
      </c>
      <c r="D3383" t="str">
        <f>VLOOKUP(Sales_Data!$C3383,tbl_Customers[],2,FALSE)</f>
        <v>Customer_834</v>
      </c>
      <c r="E3383" t="str">
        <f>VLOOKUP(tbl_Sales[[#This Row],[Customer_ID]],tbl_Customers[],5,0)</f>
        <v>South</v>
      </c>
      <c r="F3383" t="s">
        <v>8538</v>
      </c>
      <c r="G3383" t="str">
        <f>VLOOKUP(Sales_Data!$F3383,tbl_Products[],2,FALSE)</f>
        <v>Product_44</v>
      </c>
      <c r="H3383" t="str">
        <f>VLOOKUP(tbl_Sales[[#This Row],[Product_ID]],tbl_Products[],3,0)</f>
        <v>Electronics</v>
      </c>
      <c r="I3383">
        <v>5</v>
      </c>
      <c r="J3383" s="10">
        <f>VLOOKUP(tbl_Sales[[#This Row],[Product_ID]],tbl_Products[],4,0)</f>
        <v>39.729999999999997</v>
      </c>
      <c r="K3383" s="6">
        <v>12.68</v>
      </c>
      <c r="L3383" s="6">
        <f>tbl_Sales[[#This Row],[Price_per_Unit]]*tbl_Sales[[#This Row],[Quantity]]</f>
        <v>63.4</v>
      </c>
      <c r="M3383" s="6">
        <f>tbl_Sales[[#This Row],[Cost_per_Unit]]*tbl_Sales[[#This Row],[Quantity]]</f>
        <v>198.64999999999998</v>
      </c>
      <c r="N3383" s="6">
        <f>tbl_Sales[[#This Row],[Sales]]-tbl_Sales[[#This Row],[Total_Cost]]</f>
        <v>-135.24999999999997</v>
      </c>
    </row>
    <row r="3384" spans="1:14">
      <c r="A3384" t="s">
        <v>3388</v>
      </c>
      <c r="B3384" s="4">
        <v>45290</v>
      </c>
      <c r="C3384" t="s">
        <v>7081</v>
      </c>
      <c r="D3384" t="str">
        <f>VLOOKUP(Sales_Data!$C3384,tbl_Customers[],2,FALSE)</f>
        <v>Customer_914</v>
      </c>
      <c r="E3384" t="str">
        <f>VLOOKUP(tbl_Sales[[#This Row],[Customer_ID]],tbl_Customers[],5,0)</f>
        <v>South</v>
      </c>
      <c r="F3384" t="s">
        <v>8556</v>
      </c>
      <c r="G3384" t="str">
        <f>VLOOKUP(Sales_Data!$F3384,tbl_Products[],2,FALSE)</f>
        <v>Product_42</v>
      </c>
      <c r="H3384" t="str">
        <f>VLOOKUP(tbl_Sales[[#This Row],[Product_ID]],tbl_Products[],3,0)</f>
        <v>Electronics</v>
      </c>
      <c r="I3384">
        <v>7</v>
      </c>
      <c r="J3384" s="10">
        <f>VLOOKUP(tbl_Sales[[#This Row],[Product_ID]],tbl_Products[],4,0)</f>
        <v>28.03</v>
      </c>
      <c r="K3384" s="6">
        <v>95.92</v>
      </c>
      <c r="L3384" s="6">
        <f>tbl_Sales[[#This Row],[Price_per_Unit]]*tbl_Sales[[#This Row],[Quantity]]</f>
        <v>671.44</v>
      </c>
      <c r="M3384" s="6">
        <f>tbl_Sales[[#This Row],[Cost_per_Unit]]*tbl_Sales[[#This Row],[Quantity]]</f>
        <v>196.21</v>
      </c>
      <c r="N3384" s="6">
        <f>tbl_Sales[[#This Row],[Sales]]-tbl_Sales[[#This Row],[Total_Cost]]</f>
        <v>475.23</v>
      </c>
    </row>
    <row r="3385" spans="1:14">
      <c r="A3385" t="s">
        <v>3389</v>
      </c>
      <c r="B3385" s="4">
        <v>44985</v>
      </c>
      <c r="C3385" t="s">
        <v>7990</v>
      </c>
      <c r="D3385" t="str">
        <f>VLOOKUP(Sales_Data!$C3385,tbl_Customers[],2,FALSE)</f>
        <v>Customer_172</v>
      </c>
      <c r="E3385" t="str">
        <f>VLOOKUP(tbl_Sales[[#This Row],[Customer_ID]],tbl_Customers[],5,0)</f>
        <v>West</v>
      </c>
      <c r="F3385" t="s">
        <v>8555</v>
      </c>
      <c r="G3385" t="str">
        <f>VLOOKUP(Sales_Data!$F3385,tbl_Products[],2,FALSE)</f>
        <v>Product_52</v>
      </c>
      <c r="H3385" t="str">
        <f>VLOOKUP(tbl_Sales[[#This Row],[Product_ID]],tbl_Products[],3,0)</f>
        <v>Toys</v>
      </c>
      <c r="I3385">
        <v>4</v>
      </c>
      <c r="J3385" s="10">
        <f>VLOOKUP(tbl_Sales[[#This Row],[Product_ID]],tbl_Products[],4,0)</f>
        <v>46.58</v>
      </c>
      <c r="K3385" s="6">
        <v>80.03</v>
      </c>
      <c r="L3385" s="6">
        <f>tbl_Sales[[#This Row],[Price_per_Unit]]*tbl_Sales[[#This Row],[Quantity]]</f>
        <v>320.12</v>
      </c>
      <c r="M3385" s="6">
        <f>tbl_Sales[[#This Row],[Cost_per_Unit]]*tbl_Sales[[#This Row],[Quantity]]</f>
        <v>186.32</v>
      </c>
      <c r="N3385" s="6">
        <f>tbl_Sales[[#This Row],[Sales]]-tbl_Sales[[#This Row],[Total_Cost]]</f>
        <v>133.80000000000001</v>
      </c>
    </row>
    <row r="3386" spans="1:14">
      <c r="A3386" t="s">
        <v>3390</v>
      </c>
      <c r="B3386" s="4">
        <v>44938</v>
      </c>
      <c r="C3386" t="s">
        <v>7464</v>
      </c>
      <c r="D3386" t="str">
        <f>VLOOKUP(Sales_Data!$C3386,tbl_Customers[],2,FALSE)</f>
        <v>Customer_1303</v>
      </c>
      <c r="E3386" t="str">
        <f>VLOOKUP(tbl_Sales[[#This Row],[Customer_ID]],tbl_Customers[],5,0)</f>
        <v>North</v>
      </c>
      <c r="F3386" t="s">
        <v>8549</v>
      </c>
      <c r="G3386" t="str">
        <f>VLOOKUP(Sales_Data!$F3386,tbl_Products[],2,FALSE)</f>
        <v>Product_18</v>
      </c>
      <c r="H3386" t="str">
        <f>VLOOKUP(tbl_Sales[[#This Row],[Product_ID]],tbl_Products[],3,0)</f>
        <v>Health</v>
      </c>
      <c r="I3386">
        <v>3</v>
      </c>
      <c r="J3386" s="10">
        <f>VLOOKUP(tbl_Sales[[#This Row],[Product_ID]],tbl_Products[],4,0)</f>
        <v>41.18</v>
      </c>
      <c r="K3386" s="6">
        <v>48.23</v>
      </c>
      <c r="L3386" s="6">
        <f>tbl_Sales[[#This Row],[Price_per_Unit]]*tbl_Sales[[#This Row],[Quantity]]</f>
        <v>144.69</v>
      </c>
      <c r="M3386" s="6">
        <f>tbl_Sales[[#This Row],[Cost_per_Unit]]*tbl_Sales[[#This Row],[Quantity]]</f>
        <v>123.53999999999999</v>
      </c>
      <c r="N3386" s="6">
        <f>tbl_Sales[[#This Row],[Sales]]-tbl_Sales[[#This Row],[Total_Cost]]</f>
        <v>21.150000000000006</v>
      </c>
    </row>
    <row r="3387" spans="1:14">
      <c r="A3387" t="s">
        <v>3391</v>
      </c>
      <c r="B3387" s="4">
        <v>45102</v>
      </c>
      <c r="C3387" t="s">
        <v>7297</v>
      </c>
      <c r="D3387" t="str">
        <f>VLOOKUP(Sales_Data!$C3387,tbl_Customers[],2,FALSE)</f>
        <v>Customer_1025</v>
      </c>
      <c r="E3387" t="str">
        <f>VLOOKUP(tbl_Sales[[#This Row],[Customer_ID]],tbl_Customers[],5,0)</f>
        <v>West</v>
      </c>
      <c r="F3387" t="s">
        <v>8500</v>
      </c>
      <c r="G3387" t="str">
        <f>VLOOKUP(Sales_Data!$F3387,tbl_Products[],2,FALSE)</f>
        <v>Product_68</v>
      </c>
      <c r="H3387" t="str">
        <f>VLOOKUP(tbl_Sales[[#This Row],[Product_ID]],tbl_Products[],3,0)</f>
        <v>Home Goods</v>
      </c>
      <c r="I3387">
        <v>8</v>
      </c>
      <c r="J3387" s="10">
        <f>VLOOKUP(tbl_Sales[[#This Row],[Product_ID]],tbl_Products[],4,0)</f>
        <v>17.45</v>
      </c>
      <c r="K3387" s="6">
        <v>94.58</v>
      </c>
      <c r="L3387" s="6">
        <f>tbl_Sales[[#This Row],[Price_per_Unit]]*tbl_Sales[[#This Row],[Quantity]]</f>
        <v>756.64</v>
      </c>
      <c r="M3387" s="6">
        <f>tbl_Sales[[#This Row],[Cost_per_Unit]]*tbl_Sales[[#This Row],[Quantity]]</f>
        <v>139.6</v>
      </c>
      <c r="N3387" s="6">
        <f>tbl_Sales[[#This Row],[Sales]]-tbl_Sales[[#This Row],[Total_Cost]]</f>
        <v>617.04</v>
      </c>
    </row>
    <row r="3388" spans="1:14">
      <c r="A3388" t="s">
        <v>3392</v>
      </c>
      <c r="B3388" s="4">
        <v>45258</v>
      </c>
      <c r="C3388" t="s">
        <v>8174</v>
      </c>
      <c r="D3388" t="str">
        <f>VLOOKUP(Sales_Data!$C3388,tbl_Customers[],2,FALSE)</f>
        <v>Customer_417</v>
      </c>
      <c r="E3388" t="str">
        <f>VLOOKUP(tbl_Sales[[#This Row],[Customer_ID]],tbl_Customers[],5,0)</f>
        <v>East</v>
      </c>
      <c r="F3388" t="s">
        <v>8526</v>
      </c>
      <c r="G3388" t="str">
        <f>VLOOKUP(Sales_Data!$F3388,tbl_Products[],2,FALSE)</f>
        <v>Product_27</v>
      </c>
      <c r="H3388" t="str">
        <f>VLOOKUP(tbl_Sales[[#This Row],[Product_ID]],tbl_Products[],3,0)</f>
        <v>Home Goods</v>
      </c>
      <c r="I3388">
        <v>6</v>
      </c>
      <c r="J3388" s="10">
        <f>VLOOKUP(tbl_Sales[[#This Row],[Product_ID]],tbl_Products[],4,0)</f>
        <v>35.53</v>
      </c>
      <c r="K3388" s="6">
        <v>45.65</v>
      </c>
      <c r="L3388" s="6">
        <f>tbl_Sales[[#This Row],[Price_per_Unit]]*tbl_Sales[[#This Row],[Quantity]]</f>
        <v>273.89999999999998</v>
      </c>
      <c r="M3388" s="6">
        <f>tbl_Sales[[#This Row],[Cost_per_Unit]]*tbl_Sales[[#This Row],[Quantity]]</f>
        <v>213.18</v>
      </c>
      <c r="N3388" s="6">
        <f>tbl_Sales[[#This Row],[Sales]]-tbl_Sales[[#This Row],[Total_Cost]]</f>
        <v>60.71999999999997</v>
      </c>
    </row>
    <row r="3389" spans="1:14">
      <c r="A3389" t="s">
        <v>3393</v>
      </c>
      <c r="B3389" s="4">
        <v>44982</v>
      </c>
      <c r="C3389" t="s">
        <v>7017</v>
      </c>
      <c r="D3389" t="str">
        <f>VLOOKUP(Sales_Data!$C3389,tbl_Customers[],2,FALSE)</f>
        <v>Customer_292</v>
      </c>
      <c r="E3389" t="str">
        <f>VLOOKUP(tbl_Sales[[#This Row],[Customer_ID]],tbl_Customers[],5,0)</f>
        <v>West</v>
      </c>
      <c r="F3389" t="s">
        <v>8523</v>
      </c>
      <c r="G3389" t="str">
        <f>VLOOKUP(Sales_Data!$F3389,tbl_Products[],2,FALSE)</f>
        <v>Product_32</v>
      </c>
      <c r="H3389" t="str">
        <f>VLOOKUP(tbl_Sales[[#This Row],[Product_ID]],tbl_Products[],3,0)</f>
        <v>Home Goods</v>
      </c>
      <c r="I3389">
        <v>6</v>
      </c>
      <c r="J3389" s="10">
        <f>VLOOKUP(tbl_Sales[[#This Row],[Product_ID]],tbl_Products[],4,0)</f>
        <v>24.03</v>
      </c>
      <c r="K3389" s="6">
        <v>83.38</v>
      </c>
      <c r="L3389" s="6">
        <f>tbl_Sales[[#This Row],[Price_per_Unit]]*tbl_Sales[[#This Row],[Quantity]]</f>
        <v>500.28</v>
      </c>
      <c r="M3389" s="6">
        <f>tbl_Sales[[#This Row],[Cost_per_Unit]]*tbl_Sales[[#This Row],[Quantity]]</f>
        <v>144.18</v>
      </c>
      <c r="N3389" s="6">
        <f>tbl_Sales[[#This Row],[Sales]]-tbl_Sales[[#This Row],[Total_Cost]]</f>
        <v>356.09999999999997</v>
      </c>
    </row>
    <row r="3390" spans="1:14">
      <c r="A3390" t="s">
        <v>3394</v>
      </c>
      <c r="B3390" s="4">
        <v>45273</v>
      </c>
      <c r="C3390" t="s">
        <v>7850</v>
      </c>
      <c r="D3390" t="str">
        <f>VLOOKUP(Sales_Data!$C3390,tbl_Customers[],2,FALSE)</f>
        <v>Customer_765</v>
      </c>
      <c r="E3390" t="str">
        <f>VLOOKUP(tbl_Sales[[#This Row],[Customer_ID]],tbl_Customers[],5,0)</f>
        <v>West</v>
      </c>
      <c r="F3390" t="s">
        <v>8546</v>
      </c>
      <c r="G3390" t="str">
        <f>VLOOKUP(Sales_Data!$F3390,tbl_Products[],2,FALSE)</f>
        <v>Product_28</v>
      </c>
      <c r="H3390" t="str">
        <f>VLOOKUP(tbl_Sales[[#This Row],[Product_ID]],tbl_Products[],3,0)</f>
        <v>Toys</v>
      </c>
      <c r="I3390">
        <v>1</v>
      </c>
      <c r="J3390" s="10">
        <f>VLOOKUP(tbl_Sales[[#This Row],[Product_ID]],tbl_Products[],4,0)</f>
        <v>23.58</v>
      </c>
      <c r="K3390" s="6">
        <v>31.5</v>
      </c>
      <c r="L3390" s="6">
        <f>tbl_Sales[[#This Row],[Price_per_Unit]]*tbl_Sales[[#This Row],[Quantity]]</f>
        <v>31.5</v>
      </c>
      <c r="M3390" s="6">
        <f>tbl_Sales[[#This Row],[Cost_per_Unit]]*tbl_Sales[[#This Row],[Quantity]]</f>
        <v>23.58</v>
      </c>
      <c r="N3390" s="6">
        <f>tbl_Sales[[#This Row],[Sales]]-tbl_Sales[[#This Row],[Total_Cost]]</f>
        <v>7.9200000000000017</v>
      </c>
    </row>
    <row r="3391" spans="1:14">
      <c r="A3391" t="s">
        <v>3395</v>
      </c>
      <c r="B3391" s="4">
        <v>45011</v>
      </c>
      <c r="C3391" t="s">
        <v>7724</v>
      </c>
      <c r="D3391" t="str">
        <f>VLOOKUP(Sales_Data!$C3391,tbl_Customers[],2,FALSE)</f>
        <v>Customer_1107</v>
      </c>
      <c r="E3391" t="str">
        <f>VLOOKUP(tbl_Sales[[#This Row],[Customer_ID]],tbl_Customers[],5,0)</f>
        <v>East</v>
      </c>
      <c r="F3391" t="s">
        <v>8528</v>
      </c>
      <c r="G3391" t="str">
        <f>VLOOKUP(Sales_Data!$F3391,tbl_Products[],2,FALSE)</f>
        <v>Product_25</v>
      </c>
      <c r="H3391" t="str">
        <f>VLOOKUP(tbl_Sales[[#This Row],[Product_ID]],tbl_Products[],3,0)</f>
        <v>Electronics</v>
      </c>
      <c r="I3391">
        <v>8</v>
      </c>
      <c r="J3391" s="10">
        <f>VLOOKUP(tbl_Sales[[#This Row],[Product_ID]],tbl_Products[],4,0)</f>
        <v>48.19</v>
      </c>
      <c r="K3391" s="6">
        <v>56.54</v>
      </c>
      <c r="L3391" s="6">
        <f>tbl_Sales[[#This Row],[Price_per_Unit]]*tbl_Sales[[#This Row],[Quantity]]</f>
        <v>452.32</v>
      </c>
      <c r="M3391" s="6">
        <f>tbl_Sales[[#This Row],[Cost_per_Unit]]*tbl_Sales[[#This Row],[Quantity]]</f>
        <v>385.52</v>
      </c>
      <c r="N3391" s="6">
        <f>tbl_Sales[[#This Row],[Sales]]-tbl_Sales[[#This Row],[Total_Cost]]</f>
        <v>66.800000000000011</v>
      </c>
    </row>
    <row r="3392" spans="1:14">
      <c r="A3392" t="s">
        <v>3396</v>
      </c>
      <c r="B3392" s="4">
        <v>45051</v>
      </c>
      <c r="C3392" t="s">
        <v>7787</v>
      </c>
      <c r="D3392" t="str">
        <f>VLOOKUP(Sales_Data!$C3392,tbl_Customers[],2,FALSE)</f>
        <v>Customer_345</v>
      </c>
      <c r="E3392" t="str">
        <f>VLOOKUP(tbl_Sales[[#This Row],[Customer_ID]],tbl_Customers[],5,0)</f>
        <v>South</v>
      </c>
      <c r="F3392" t="s">
        <v>8497</v>
      </c>
      <c r="G3392" t="str">
        <f>VLOOKUP(Sales_Data!$F3392,tbl_Products[],2,FALSE)</f>
        <v>Product_73</v>
      </c>
      <c r="H3392" t="str">
        <f>VLOOKUP(tbl_Sales[[#This Row],[Product_ID]],tbl_Products[],3,0)</f>
        <v>Apparel</v>
      </c>
      <c r="I3392">
        <v>2</v>
      </c>
      <c r="J3392" s="10">
        <f>VLOOKUP(tbl_Sales[[#This Row],[Product_ID]],tbl_Products[],4,0)</f>
        <v>1.21</v>
      </c>
      <c r="K3392" s="6">
        <v>19.28</v>
      </c>
      <c r="L3392" s="6">
        <f>tbl_Sales[[#This Row],[Price_per_Unit]]*tbl_Sales[[#This Row],[Quantity]]</f>
        <v>38.56</v>
      </c>
      <c r="M3392" s="6">
        <f>tbl_Sales[[#This Row],[Cost_per_Unit]]*tbl_Sales[[#This Row],[Quantity]]</f>
        <v>2.42</v>
      </c>
      <c r="N3392" s="6">
        <f>tbl_Sales[[#This Row],[Sales]]-tbl_Sales[[#This Row],[Total_Cost]]</f>
        <v>36.14</v>
      </c>
    </row>
    <row r="3393" spans="1:14">
      <c r="A3393" t="s">
        <v>3397</v>
      </c>
      <c r="B3393" s="4">
        <v>45191</v>
      </c>
      <c r="C3393" t="s">
        <v>7559</v>
      </c>
      <c r="D3393" t="str">
        <f>VLOOKUP(Sales_Data!$C3393,tbl_Customers[],2,FALSE)</f>
        <v>Customer_503</v>
      </c>
      <c r="E3393" t="str">
        <f>VLOOKUP(tbl_Sales[[#This Row],[Customer_ID]],tbl_Customers[],5,0)</f>
        <v>South</v>
      </c>
      <c r="F3393" t="s">
        <v>8528</v>
      </c>
      <c r="G3393" t="str">
        <f>VLOOKUP(Sales_Data!$F3393,tbl_Products[],2,FALSE)</f>
        <v>Product_25</v>
      </c>
      <c r="H3393" t="str">
        <f>VLOOKUP(tbl_Sales[[#This Row],[Product_ID]],tbl_Products[],3,0)</f>
        <v>Electronics</v>
      </c>
      <c r="I3393">
        <v>9</v>
      </c>
      <c r="J3393" s="10">
        <f>VLOOKUP(tbl_Sales[[#This Row],[Product_ID]],tbl_Products[],4,0)</f>
        <v>48.19</v>
      </c>
      <c r="K3393" s="6">
        <v>93.31</v>
      </c>
      <c r="L3393" s="6">
        <f>tbl_Sales[[#This Row],[Price_per_Unit]]*tbl_Sales[[#This Row],[Quantity]]</f>
        <v>839.79</v>
      </c>
      <c r="M3393" s="6">
        <f>tbl_Sales[[#This Row],[Cost_per_Unit]]*tbl_Sales[[#This Row],[Quantity]]</f>
        <v>433.71</v>
      </c>
      <c r="N3393" s="6">
        <f>tbl_Sales[[#This Row],[Sales]]-tbl_Sales[[#This Row],[Total_Cost]]</f>
        <v>406.08</v>
      </c>
    </row>
    <row r="3394" spans="1:14">
      <c r="A3394" t="s">
        <v>3398</v>
      </c>
      <c r="B3394" s="4">
        <v>45016</v>
      </c>
      <c r="C3394" t="s">
        <v>7836</v>
      </c>
      <c r="D3394" t="str">
        <f>VLOOKUP(Sales_Data!$C3394,tbl_Customers[],2,FALSE)</f>
        <v>Customer_1101</v>
      </c>
      <c r="E3394" t="str">
        <f>VLOOKUP(tbl_Sales[[#This Row],[Customer_ID]],tbl_Customers[],5,0)</f>
        <v>West</v>
      </c>
      <c r="F3394" t="s">
        <v>8512</v>
      </c>
      <c r="G3394" t="str">
        <f>VLOOKUP(Sales_Data!$F3394,tbl_Products[],2,FALSE)</f>
        <v>Product_47</v>
      </c>
      <c r="H3394" t="str">
        <f>VLOOKUP(tbl_Sales[[#This Row],[Product_ID]],tbl_Products[],3,0)</f>
        <v>Home Goods</v>
      </c>
      <c r="I3394">
        <v>1</v>
      </c>
      <c r="J3394" s="10">
        <f>VLOOKUP(tbl_Sales[[#This Row],[Product_ID]],tbl_Products[],4,0)</f>
        <v>22.66</v>
      </c>
      <c r="K3394" s="6">
        <v>31.54</v>
      </c>
      <c r="L3394" s="6">
        <f>tbl_Sales[[#This Row],[Price_per_Unit]]*tbl_Sales[[#This Row],[Quantity]]</f>
        <v>31.54</v>
      </c>
      <c r="M3394" s="6">
        <f>tbl_Sales[[#This Row],[Cost_per_Unit]]*tbl_Sales[[#This Row],[Quantity]]</f>
        <v>22.66</v>
      </c>
      <c r="N3394" s="6">
        <f>tbl_Sales[[#This Row],[Sales]]-tbl_Sales[[#This Row],[Total_Cost]]</f>
        <v>8.879999999999999</v>
      </c>
    </row>
    <row r="3395" spans="1:14">
      <c r="A3395" t="s">
        <v>3399</v>
      </c>
      <c r="B3395" s="4">
        <v>45209</v>
      </c>
      <c r="C3395" t="s">
        <v>8195</v>
      </c>
      <c r="D3395" t="str">
        <f>VLOOKUP(Sales_Data!$C3395,tbl_Customers[],2,FALSE)</f>
        <v>Customer_868</v>
      </c>
      <c r="E3395" t="str">
        <f>VLOOKUP(tbl_Sales[[#This Row],[Customer_ID]],tbl_Customers[],5,0)</f>
        <v>North</v>
      </c>
      <c r="F3395" t="s">
        <v>8541</v>
      </c>
      <c r="G3395" t="str">
        <f>VLOOKUP(Sales_Data!$F3395,tbl_Products[],2,FALSE)</f>
        <v>Product_60</v>
      </c>
      <c r="H3395" t="str">
        <f>VLOOKUP(tbl_Sales[[#This Row],[Product_ID]],tbl_Products[],3,0)</f>
        <v>Health</v>
      </c>
      <c r="I3395">
        <v>6</v>
      </c>
      <c r="J3395" s="10">
        <f>VLOOKUP(tbl_Sales[[#This Row],[Product_ID]],tbl_Products[],4,0)</f>
        <v>1.01</v>
      </c>
      <c r="K3395" s="6">
        <v>65.22</v>
      </c>
      <c r="L3395" s="6">
        <f>tbl_Sales[[#This Row],[Price_per_Unit]]*tbl_Sales[[#This Row],[Quantity]]</f>
        <v>391.32</v>
      </c>
      <c r="M3395" s="6">
        <f>tbl_Sales[[#This Row],[Cost_per_Unit]]*tbl_Sales[[#This Row],[Quantity]]</f>
        <v>6.0600000000000005</v>
      </c>
      <c r="N3395" s="6">
        <f>tbl_Sales[[#This Row],[Sales]]-tbl_Sales[[#This Row],[Total_Cost]]</f>
        <v>385.26</v>
      </c>
    </row>
    <row r="3396" spans="1:14">
      <c r="A3396" t="s">
        <v>3400</v>
      </c>
      <c r="B3396" s="4">
        <v>45008</v>
      </c>
      <c r="C3396" t="s">
        <v>7449</v>
      </c>
      <c r="D3396" t="str">
        <f>VLOOKUP(Sales_Data!$C3396,tbl_Customers[],2,FALSE)</f>
        <v>Customer_1137</v>
      </c>
      <c r="E3396" t="str">
        <f>VLOOKUP(tbl_Sales[[#This Row],[Customer_ID]],tbl_Customers[],5,0)</f>
        <v>North</v>
      </c>
      <c r="F3396" t="s">
        <v>8557</v>
      </c>
      <c r="G3396" t="str">
        <f>VLOOKUP(Sales_Data!$F3396,tbl_Products[],2,FALSE)</f>
        <v>Product_71</v>
      </c>
      <c r="H3396" t="str">
        <f>VLOOKUP(tbl_Sales[[#This Row],[Product_ID]],tbl_Products[],3,0)</f>
        <v>Electronics</v>
      </c>
      <c r="I3396">
        <v>7</v>
      </c>
      <c r="J3396" s="10">
        <f>VLOOKUP(tbl_Sales[[#This Row],[Product_ID]],tbl_Products[],4,0)</f>
        <v>34.61</v>
      </c>
      <c r="K3396" s="6">
        <v>76.709999999999994</v>
      </c>
      <c r="L3396" s="6">
        <f>tbl_Sales[[#This Row],[Price_per_Unit]]*tbl_Sales[[#This Row],[Quantity]]</f>
        <v>536.96999999999991</v>
      </c>
      <c r="M3396" s="6">
        <f>tbl_Sales[[#This Row],[Cost_per_Unit]]*tbl_Sales[[#This Row],[Quantity]]</f>
        <v>242.26999999999998</v>
      </c>
      <c r="N3396" s="6">
        <f>tbl_Sales[[#This Row],[Sales]]-tbl_Sales[[#This Row],[Total_Cost]]</f>
        <v>294.69999999999993</v>
      </c>
    </row>
    <row r="3397" spans="1:14">
      <c r="A3397" t="s">
        <v>3401</v>
      </c>
      <c r="B3397" s="4">
        <v>45096</v>
      </c>
      <c r="C3397" t="s">
        <v>7020</v>
      </c>
      <c r="D3397" t="str">
        <f>VLOOKUP(Sales_Data!$C3397,tbl_Customers[],2,FALSE)</f>
        <v>Customer_926</v>
      </c>
      <c r="E3397" t="str">
        <f>VLOOKUP(tbl_Sales[[#This Row],[Customer_ID]],tbl_Customers[],5,0)</f>
        <v>East</v>
      </c>
      <c r="F3397" t="s">
        <v>8519</v>
      </c>
      <c r="G3397" t="str">
        <f>VLOOKUP(Sales_Data!$F3397,tbl_Products[],2,FALSE)</f>
        <v>Product_53</v>
      </c>
      <c r="H3397" t="str">
        <f>VLOOKUP(tbl_Sales[[#This Row],[Product_ID]],tbl_Products[],3,0)</f>
        <v>Electronics</v>
      </c>
      <c r="I3397">
        <v>4</v>
      </c>
      <c r="J3397" s="10">
        <f>VLOOKUP(tbl_Sales[[#This Row],[Product_ID]],tbl_Products[],4,0)</f>
        <v>21.34</v>
      </c>
      <c r="K3397" s="6">
        <v>86.77</v>
      </c>
      <c r="L3397" s="6">
        <f>tbl_Sales[[#This Row],[Price_per_Unit]]*tbl_Sales[[#This Row],[Quantity]]</f>
        <v>347.08</v>
      </c>
      <c r="M3397" s="6">
        <f>tbl_Sales[[#This Row],[Cost_per_Unit]]*tbl_Sales[[#This Row],[Quantity]]</f>
        <v>85.36</v>
      </c>
      <c r="N3397" s="6">
        <f>tbl_Sales[[#This Row],[Sales]]-tbl_Sales[[#This Row],[Total_Cost]]</f>
        <v>261.71999999999997</v>
      </c>
    </row>
    <row r="3398" spans="1:14">
      <c r="A3398" t="s">
        <v>3402</v>
      </c>
      <c r="B3398" s="4">
        <v>45213</v>
      </c>
      <c r="C3398" t="s">
        <v>8306</v>
      </c>
      <c r="D3398" t="str">
        <f>VLOOKUP(Sales_Data!$C3398,tbl_Customers[],2,FALSE)</f>
        <v>Customer_86</v>
      </c>
      <c r="E3398" t="str">
        <f>VLOOKUP(tbl_Sales[[#This Row],[Customer_ID]],tbl_Customers[],5,0)</f>
        <v>North</v>
      </c>
      <c r="F3398" t="s">
        <v>8562</v>
      </c>
      <c r="G3398" t="str">
        <f>VLOOKUP(Sales_Data!$F3398,tbl_Products[],2,FALSE)</f>
        <v>Product_48</v>
      </c>
      <c r="H3398" t="str">
        <f>VLOOKUP(tbl_Sales[[#This Row],[Product_ID]],tbl_Products[],3,0)</f>
        <v>Apparel</v>
      </c>
      <c r="I3398">
        <v>9</v>
      </c>
      <c r="J3398" s="10">
        <f>VLOOKUP(tbl_Sales[[#This Row],[Product_ID]],tbl_Products[],4,0)</f>
        <v>25.33</v>
      </c>
      <c r="K3398" s="6">
        <v>58.36</v>
      </c>
      <c r="L3398" s="6">
        <f>tbl_Sales[[#This Row],[Price_per_Unit]]*tbl_Sales[[#This Row],[Quantity]]</f>
        <v>525.24</v>
      </c>
      <c r="M3398" s="6">
        <f>tbl_Sales[[#This Row],[Cost_per_Unit]]*tbl_Sales[[#This Row],[Quantity]]</f>
        <v>227.96999999999997</v>
      </c>
      <c r="N3398" s="6">
        <f>tbl_Sales[[#This Row],[Sales]]-tbl_Sales[[#This Row],[Total_Cost]]</f>
        <v>297.27000000000004</v>
      </c>
    </row>
    <row r="3399" spans="1:14">
      <c r="A3399" t="s">
        <v>3403</v>
      </c>
      <c r="B3399" s="4">
        <v>45145</v>
      </c>
      <c r="C3399" t="s">
        <v>7898</v>
      </c>
      <c r="D3399" t="str">
        <f>VLOOKUP(Sales_Data!$C3399,tbl_Customers[],2,FALSE)</f>
        <v>Customer_3</v>
      </c>
      <c r="E3399" t="str">
        <f>VLOOKUP(tbl_Sales[[#This Row],[Customer_ID]],tbl_Customers[],5,0)</f>
        <v>South</v>
      </c>
      <c r="F3399" t="s">
        <v>8536</v>
      </c>
      <c r="G3399" t="str">
        <f>VLOOKUP(Sales_Data!$F3399,tbl_Products[],2,FALSE)</f>
        <v>Product_40</v>
      </c>
      <c r="H3399" t="str">
        <f>VLOOKUP(tbl_Sales[[#This Row],[Product_ID]],tbl_Products[],3,0)</f>
        <v>Health</v>
      </c>
      <c r="I3399">
        <v>9</v>
      </c>
      <c r="J3399" s="10">
        <f>VLOOKUP(tbl_Sales[[#This Row],[Product_ID]],tbl_Products[],4,0)</f>
        <v>30.96</v>
      </c>
      <c r="K3399" s="6">
        <v>33.65</v>
      </c>
      <c r="L3399" s="6">
        <f>tbl_Sales[[#This Row],[Price_per_Unit]]*tbl_Sales[[#This Row],[Quantity]]</f>
        <v>302.84999999999997</v>
      </c>
      <c r="M3399" s="6">
        <f>tbl_Sales[[#This Row],[Cost_per_Unit]]*tbl_Sales[[#This Row],[Quantity]]</f>
        <v>278.64</v>
      </c>
      <c r="N3399" s="6">
        <f>tbl_Sales[[#This Row],[Sales]]-tbl_Sales[[#This Row],[Total_Cost]]</f>
        <v>24.20999999999998</v>
      </c>
    </row>
    <row r="3400" spans="1:14">
      <c r="A3400" t="s">
        <v>3404</v>
      </c>
      <c r="B3400" s="4">
        <v>45163</v>
      </c>
      <c r="C3400" t="s">
        <v>8275</v>
      </c>
      <c r="D3400" t="str">
        <f>VLOOKUP(Sales_Data!$C3400,tbl_Customers[],2,FALSE)</f>
        <v>Customer_952</v>
      </c>
      <c r="E3400" t="str">
        <f>VLOOKUP(tbl_Sales[[#This Row],[Customer_ID]],tbl_Customers[],5,0)</f>
        <v>South</v>
      </c>
      <c r="F3400" t="s">
        <v>8546</v>
      </c>
      <c r="G3400" t="str">
        <f>VLOOKUP(Sales_Data!$F3400,tbl_Products[],2,FALSE)</f>
        <v>Product_28</v>
      </c>
      <c r="H3400" t="str">
        <f>VLOOKUP(tbl_Sales[[#This Row],[Product_ID]],tbl_Products[],3,0)</f>
        <v>Toys</v>
      </c>
      <c r="I3400">
        <v>5</v>
      </c>
      <c r="J3400" s="10">
        <f>VLOOKUP(tbl_Sales[[#This Row],[Product_ID]],tbl_Products[],4,0)</f>
        <v>23.58</v>
      </c>
      <c r="K3400" s="6">
        <v>63.14</v>
      </c>
      <c r="L3400" s="6">
        <f>tbl_Sales[[#This Row],[Price_per_Unit]]*tbl_Sales[[#This Row],[Quantity]]</f>
        <v>315.7</v>
      </c>
      <c r="M3400" s="6">
        <f>tbl_Sales[[#This Row],[Cost_per_Unit]]*tbl_Sales[[#This Row],[Quantity]]</f>
        <v>117.89999999999999</v>
      </c>
      <c r="N3400" s="6">
        <f>tbl_Sales[[#This Row],[Sales]]-tbl_Sales[[#This Row],[Total_Cost]]</f>
        <v>197.8</v>
      </c>
    </row>
    <row r="3401" spans="1:14">
      <c r="A3401" t="s">
        <v>3405</v>
      </c>
      <c r="B3401" s="4">
        <v>45045</v>
      </c>
      <c r="C3401" t="s">
        <v>7427</v>
      </c>
      <c r="D3401" t="str">
        <f>VLOOKUP(Sales_Data!$C3401,tbl_Customers[],2,FALSE)</f>
        <v>Customer_1272</v>
      </c>
      <c r="E3401" t="str">
        <f>VLOOKUP(tbl_Sales[[#This Row],[Customer_ID]],tbl_Customers[],5,0)</f>
        <v>East</v>
      </c>
      <c r="F3401" t="s">
        <v>8534</v>
      </c>
      <c r="G3401" t="str">
        <f>VLOOKUP(Sales_Data!$F3401,tbl_Products[],2,FALSE)</f>
        <v>Product_51</v>
      </c>
      <c r="H3401" t="str">
        <f>VLOOKUP(tbl_Sales[[#This Row],[Product_ID]],tbl_Products[],3,0)</f>
        <v>Electronics</v>
      </c>
      <c r="I3401">
        <v>1</v>
      </c>
      <c r="J3401" s="10">
        <f>VLOOKUP(tbl_Sales[[#This Row],[Product_ID]],tbl_Products[],4,0)</f>
        <v>45.1</v>
      </c>
      <c r="K3401" s="6">
        <v>94.8</v>
      </c>
      <c r="L3401" s="6">
        <f>tbl_Sales[[#This Row],[Price_per_Unit]]*tbl_Sales[[#This Row],[Quantity]]</f>
        <v>94.8</v>
      </c>
      <c r="M3401" s="6">
        <f>tbl_Sales[[#This Row],[Cost_per_Unit]]*tbl_Sales[[#This Row],[Quantity]]</f>
        <v>45.1</v>
      </c>
      <c r="N3401" s="6">
        <f>tbl_Sales[[#This Row],[Sales]]-tbl_Sales[[#This Row],[Total_Cost]]</f>
        <v>49.699999999999996</v>
      </c>
    </row>
    <row r="3402" spans="1:14">
      <c r="A3402" t="s">
        <v>3406</v>
      </c>
      <c r="B3402" s="4">
        <v>45134</v>
      </c>
      <c r="C3402" t="s">
        <v>7576</v>
      </c>
      <c r="D3402" t="str">
        <f>VLOOKUP(Sales_Data!$C3402,tbl_Customers[],2,FALSE)</f>
        <v>Customer_593</v>
      </c>
      <c r="E3402" t="str">
        <f>VLOOKUP(tbl_Sales[[#This Row],[Customer_ID]],tbl_Customers[],5,0)</f>
        <v>South</v>
      </c>
      <c r="F3402" t="s">
        <v>8503</v>
      </c>
      <c r="G3402" t="str">
        <f>VLOOKUP(Sales_Data!$F3402,tbl_Products[],2,FALSE)</f>
        <v>Product_19</v>
      </c>
      <c r="H3402" t="str">
        <f>VLOOKUP(tbl_Sales[[#This Row],[Product_ID]],tbl_Products[],3,0)</f>
        <v>Apparel</v>
      </c>
      <c r="I3402">
        <v>6</v>
      </c>
      <c r="J3402" s="10">
        <f>VLOOKUP(tbl_Sales[[#This Row],[Product_ID]],tbl_Products[],4,0)</f>
        <v>41.78</v>
      </c>
      <c r="K3402" s="6">
        <v>21.37</v>
      </c>
      <c r="L3402" s="6">
        <f>tbl_Sales[[#This Row],[Price_per_Unit]]*tbl_Sales[[#This Row],[Quantity]]</f>
        <v>128.22</v>
      </c>
      <c r="M3402" s="6">
        <f>tbl_Sales[[#This Row],[Cost_per_Unit]]*tbl_Sales[[#This Row],[Quantity]]</f>
        <v>250.68</v>
      </c>
      <c r="N3402" s="6">
        <f>tbl_Sales[[#This Row],[Sales]]-tbl_Sales[[#This Row],[Total_Cost]]</f>
        <v>-122.46000000000001</v>
      </c>
    </row>
    <row r="3403" spans="1:14">
      <c r="A3403" t="s">
        <v>3407</v>
      </c>
      <c r="B3403" s="4">
        <v>45249</v>
      </c>
      <c r="C3403" t="s">
        <v>7120</v>
      </c>
      <c r="D3403" t="str">
        <f>VLOOKUP(Sales_Data!$C3403,tbl_Customers[],2,FALSE)</f>
        <v>Customer_1338</v>
      </c>
      <c r="E3403" t="str">
        <f>VLOOKUP(tbl_Sales[[#This Row],[Customer_ID]],tbl_Customers[],5,0)</f>
        <v>East</v>
      </c>
      <c r="F3403" t="s">
        <v>8493</v>
      </c>
      <c r="G3403" t="str">
        <f>VLOOKUP(Sales_Data!$F3403,tbl_Products[],2,FALSE)</f>
        <v>Product_61</v>
      </c>
      <c r="H3403" t="str">
        <f>VLOOKUP(tbl_Sales[[#This Row],[Product_ID]],tbl_Products[],3,0)</f>
        <v>Health</v>
      </c>
      <c r="I3403">
        <v>8</v>
      </c>
      <c r="J3403" s="10">
        <f>VLOOKUP(tbl_Sales[[#This Row],[Product_ID]],tbl_Products[],4,0)</f>
        <v>47.78</v>
      </c>
      <c r="K3403" s="6">
        <v>98.23</v>
      </c>
      <c r="L3403" s="6">
        <f>tbl_Sales[[#This Row],[Price_per_Unit]]*tbl_Sales[[#This Row],[Quantity]]</f>
        <v>785.84</v>
      </c>
      <c r="M3403" s="6">
        <f>tbl_Sales[[#This Row],[Cost_per_Unit]]*tbl_Sales[[#This Row],[Quantity]]</f>
        <v>382.24</v>
      </c>
      <c r="N3403" s="6">
        <f>tbl_Sales[[#This Row],[Sales]]-tbl_Sales[[#This Row],[Total_Cost]]</f>
        <v>403.6</v>
      </c>
    </row>
    <row r="3404" spans="1:14">
      <c r="A3404" t="s">
        <v>3408</v>
      </c>
      <c r="B3404" s="4">
        <v>45021</v>
      </c>
      <c r="C3404" t="s">
        <v>7622</v>
      </c>
      <c r="D3404" t="str">
        <f>VLOOKUP(Sales_Data!$C3404,tbl_Customers[],2,FALSE)</f>
        <v>Customer_343</v>
      </c>
      <c r="E3404" t="str">
        <f>VLOOKUP(tbl_Sales[[#This Row],[Customer_ID]],tbl_Customers[],5,0)</f>
        <v>North</v>
      </c>
      <c r="F3404" t="s">
        <v>8530</v>
      </c>
      <c r="G3404" t="str">
        <f>VLOOKUP(Sales_Data!$F3404,tbl_Products[],2,FALSE)</f>
        <v>Product_14</v>
      </c>
      <c r="H3404" t="str">
        <f>VLOOKUP(tbl_Sales[[#This Row],[Product_ID]],tbl_Products[],3,0)</f>
        <v>Toys</v>
      </c>
      <c r="I3404">
        <v>7</v>
      </c>
      <c r="J3404" s="10">
        <f>VLOOKUP(tbl_Sales[[#This Row],[Product_ID]],tbl_Products[],4,0)</f>
        <v>36.64</v>
      </c>
      <c r="K3404" s="6">
        <v>71.08</v>
      </c>
      <c r="L3404" s="6">
        <f>tbl_Sales[[#This Row],[Price_per_Unit]]*tbl_Sales[[#This Row],[Quantity]]</f>
        <v>497.56</v>
      </c>
      <c r="M3404" s="6">
        <f>tbl_Sales[[#This Row],[Cost_per_Unit]]*tbl_Sales[[#This Row],[Quantity]]</f>
        <v>256.48</v>
      </c>
      <c r="N3404" s="6">
        <f>tbl_Sales[[#This Row],[Sales]]-tbl_Sales[[#This Row],[Total_Cost]]</f>
        <v>241.07999999999998</v>
      </c>
    </row>
    <row r="3405" spans="1:14">
      <c r="A3405" t="s">
        <v>3409</v>
      </c>
      <c r="B3405" s="4">
        <v>45022</v>
      </c>
      <c r="C3405" t="s">
        <v>7491</v>
      </c>
      <c r="D3405" t="str">
        <f>VLOOKUP(Sales_Data!$C3405,tbl_Customers[],2,FALSE)</f>
        <v>Customer_2</v>
      </c>
      <c r="E3405" t="str">
        <f>VLOOKUP(tbl_Sales[[#This Row],[Customer_ID]],tbl_Customers[],5,0)</f>
        <v>North</v>
      </c>
      <c r="F3405" t="s">
        <v>8510</v>
      </c>
      <c r="G3405" t="str">
        <f>VLOOKUP(Sales_Data!$F3405,tbl_Products[],2,FALSE)</f>
        <v>Product_70</v>
      </c>
      <c r="H3405" t="str">
        <f>VLOOKUP(tbl_Sales[[#This Row],[Product_ID]],tbl_Products[],3,0)</f>
        <v>Apparel</v>
      </c>
      <c r="I3405">
        <v>3</v>
      </c>
      <c r="J3405" s="10">
        <f>VLOOKUP(tbl_Sales[[#This Row],[Product_ID]],tbl_Products[],4,0)</f>
        <v>26.74</v>
      </c>
      <c r="K3405" s="6">
        <v>46.36</v>
      </c>
      <c r="L3405" s="6">
        <f>tbl_Sales[[#This Row],[Price_per_Unit]]*tbl_Sales[[#This Row],[Quantity]]</f>
        <v>139.07999999999998</v>
      </c>
      <c r="M3405" s="6">
        <f>tbl_Sales[[#This Row],[Cost_per_Unit]]*tbl_Sales[[#This Row],[Quantity]]</f>
        <v>80.22</v>
      </c>
      <c r="N3405" s="6">
        <f>tbl_Sales[[#This Row],[Sales]]-tbl_Sales[[#This Row],[Total_Cost]]</f>
        <v>58.859999999999985</v>
      </c>
    </row>
    <row r="3406" spans="1:14">
      <c r="A3406" t="s">
        <v>3410</v>
      </c>
      <c r="B3406" s="4">
        <v>45254</v>
      </c>
      <c r="C3406" t="s">
        <v>7693</v>
      </c>
      <c r="D3406" t="str">
        <f>VLOOKUP(Sales_Data!$C3406,tbl_Customers[],2,FALSE)</f>
        <v>Customer_124</v>
      </c>
      <c r="E3406" t="str">
        <f>VLOOKUP(tbl_Sales[[#This Row],[Customer_ID]],tbl_Customers[],5,0)</f>
        <v>South</v>
      </c>
      <c r="F3406" t="s">
        <v>8507</v>
      </c>
      <c r="G3406" t="str">
        <f>VLOOKUP(Sales_Data!$F3406,tbl_Products[],2,FALSE)</f>
        <v>Product_58</v>
      </c>
      <c r="H3406" t="str">
        <f>VLOOKUP(tbl_Sales[[#This Row],[Product_ID]],tbl_Products[],3,0)</f>
        <v>Home Goods</v>
      </c>
      <c r="I3406">
        <v>9</v>
      </c>
      <c r="J3406" s="10">
        <f>VLOOKUP(tbl_Sales[[#This Row],[Product_ID]],tbl_Products[],4,0)</f>
        <v>23.97</v>
      </c>
      <c r="K3406" s="6">
        <v>45.99</v>
      </c>
      <c r="L3406" s="6">
        <f>tbl_Sales[[#This Row],[Price_per_Unit]]*tbl_Sales[[#This Row],[Quantity]]</f>
        <v>413.91</v>
      </c>
      <c r="M3406" s="6">
        <f>tbl_Sales[[#This Row],[Cost_per_Unit]]*tbl_Sales[[#This Row],[Quantity]]</f>
        <v>215.73</v>
      </c>
      <c r="N3406" s="6">
        <f>tbl_Sales[[#This Row],[Sales]]-tbl_Sales[[#This Row],[Total_Cost]]</f>
        <v>198.18000000000004</v>
      </c>
    </row>
    <row r="3407" spans="1:14">
      <c r="A3407" t="s">
        <v>3411</v>
      </c>
      <c r="B3407" s="4">
        <v>45263</v>
      </c>
      <c r="C3407" t="s">
        <v>7431</v>
      </c>
      <c r="D3407" t="str">
        <f>VLOOKUP(Sales_Data!$C3407,tbl_Customers[],2,FALSE)</f>
        <v>Customer_988</v>
      </c>
      <c r="E3407" t="str">
        <f>VLOOKUP(tbl_Sales[[#This Row],[Customer_ID]],tbl_Customers[],5,0)</f>
        <v>South</v>
      </c>
      <c r="F3407" t="s">
        <v>8505</v>
      </c>
      <c r="G3407" t="str">
        <f>VLOOKUP(Sales_Data!$F3407,tbl_Products[],2,FALSE)</f>
        <v>Product_39</v>
      </c>
      <c r="H3407" t="str">
        <f>VLOOKUP(tbl_Sales[[#This Row],[Product_ID]],tbl_Products[],3,0)</f>
        <v>Toys</v>
      </c>
      <c r="I3407">
        <v>1</v>
      </c>
      <c r="J3407" s="10">
        <f>VLOOKUP(tbl_Sales[[#This Row],[Product_ID]],tbl_Products[],4,0)</f>
        <v>32.950000000000003</v>
      </c>
      <c r="K3407" s="6">
        <v>50.1</v>
      </c>
      <c r="L3407" s="6">
        <f>tbl_Sales[[#This Row],[Price_per_Unit]]*tbl_Sales[[#This Row],[Quantity]]</f>
        <v>50.1</v>
      </c>
      <c r="M3407" s="6">
        <f>tbl_Sales[[#This Row],[Cost_per_Unit]]*tbl_Sales[[#This Row],[Quantity]]</f>
        <v>32.950000000000003</v>
      </c>
      <c r="N3407" s="6">
        <f>tbl_Sales[[#This Row],[Sales]]-tbl_Sales[[#This Row],[Total_Cost]]</f>
        <v>17.149999999999999</v>
      </c>
    </row>
    <row r="3408" spans="1:14">
      <c r="A3408" t="s">
        <v>3412</v>
      </c>
      <c r="B3408" s="4">
        <v>45148</v>
      </c>
      <c r="C3408" t="s">
        <v>8009</v>
      </c>
      <c r="D3408" t="str">
        <f>VLOOKUP(Sales_Data!$C3408,tbl_Customers[],2,FALSE)</f>
        <v>Customer_560</v>
      </c>
      <c r="E3408" t="str">
        <f>VLOOKUP(tbl_Sales[[#This Row],[Customer_ID]],tbl_Customers[],5,0)</f>
        <v>East</v>
      </c>
      <c r="F3408" t="s">
        <v>8519</v>
      </c>
      <c r="G3408" t="str">
        <f>VLOOKUP(Sales_Data!$F3408,tbl_Products[],2,FALSE)</f>
        <v>Product_53</v>
      </c>
      <c r="H3408" t="str">
        <f>VLOOKUP(tbl_Sales[[#This Row],[Product_ID]],tbl_Products[],3,0)</f>
        <v>Electronics</v>
      </c>
      <c r="I3408">
        <v>3</v>
      </c>
      <c r="J3408" s="10">
        <f>VLOOKUP(tbl_Sales[[#This Row],[Product_ID]],tbl_Products[],4,0)</f>
        <v>21.34</v>
      </c>
      <c r="K3408" s="6">
        <v>85.25</v>
      </c>
      <c r="L3408" s="6">
        <f>tbl_Sales[[#This Row],[Price_per_Unit]]*tbl_Sales[[#This Row],[Quantity]]</f>
        <v>255.75</v>
      </c>
      <c r="M3408" s="6">
        <f>tbl_Sales[[#This Row],[Cost_per_Unit]]*tbl_Sales[[#This Row],[Quantity]]</f>
        <v>64.02</v>
      </c>
      <c r="N3408" s="6">
        <f>tbl_Sales[[#This Row],[Sales]]-tbl_Sales[[#This Row],[Total_Cost]]</f>
        <v>191.73000000000002</v>
      </c>
    </row>
    <row r="3409" spans="1:14">
      <c r="A3409" t="s">
        <v>3413</v>
      </c>
      <c r="B3409" s="4">
        <v>45129</v>
      </c>
      <c r="C3409" t="s">
        <v>8006</v>
      </c>
      <c r="D3409" t="str">
        <f>VLOOKUP(Sales_Data!$C3409,tbl_Customers[],2,FALSE)</f>
        <v>Customer_1225</v>
      </c>
      <c r="E3409" t="str">
        <f>VLOOKUP(tbl_Sales[[#This Row],[Customer_ID]],tbl_Customers[],5,0)</f>
        <v>North</v>
      </c>
      <c r="F3409" t="s">
        <v>8547</v>
      </c>
      <c r="G3409" t="str">
        <f>VLOOKUP(Sales_Data!$F3409,tbl_Products[],2,FALSE)</f>
        <v>Product_7</v>
      </c>
      <c r="H3409" t="str">
        <f>VLOOKUP(tbl_Sales[[#This Row],[Product_ID]],tbl_Products[],3,0)</f>
        <v>Apparel</v>
      </c>
      <c r="I3409">
        <v>7</v>
      </c>
      <c r="J3409" s="10">
        <f>VLOOKUP(tbl_Sales[[#This Row],[Product_ID]],tbl_Products[],4,0)</f>
        <v>48.6</v>
      </c>
      <c r="K3409" s="6">
        <v>34.840000000000003</v>
      </c>
      <c r="L3409" s="6">
        <f>tbl_Sales[[#This Row],[Price_per_Unit]]*tbl_Sales[[#This Row],[Quantity]]</f>
        <v>243.88000000000002</v>
      </c>
      <c r="M3409" s="6">
        <f>tbl_Sales[[#This Row],[Cost_per_Unit]]*tbl_Sales[[#This Row],[Quantity]]</f>
        <v>340.2</v>
      </c>
      <c r="N3409" s="6">
        <f>tbl_Sales[[#This Row],[Sales]]-tbl_Sales[[#This Row],[Total_Cost]]</f>
        <v>-96.319999999999965</v>
      </c>
    </row>
    <row r="3410" spans="1:14">
      <c r="A3410" t="s">
        <v>3414</v>
      </c>
      <c r="B3410" s="4">
        <v>44941</v>
      </c>
      <c r="C3410" t="s">
        <v>7711</v>
      </c>
      <c r="D3410" t="str">
        <f>VLOOKUP(Sales_Data!$C3410,tbl_Customers[],2,FALSE)</f>
        <v>Customer_514</v>
      </c>
      <c r="E3410" t="str">
        <f>VLOOKUP(tbl_Sales[[#This Row],[Customer_ID]],tbl_Customers[],5,0)</f>
        <v>South</v>
      </c>
      <c r="F3410" t="s">
        <v>8550</v>
      </c>
      <c r="G3410" t="str">
        <f>VLOOKUP(Sales_Data!$F3410,tbl_Products[],2,FALSE)</f>
        <v>Product_26</v>
      </c>
      <c r="H3410" t="str">
        <f>VLOOKUP(tbl_Sales[[#This Row],[Product_ID]],tbl_Products[],3,0)</f>
        <v>Health</v>
      </c>
      <c r="I3410">
        <v>9</v>
      </c>
      <c r="J3410" s="10">
        <f>VLOOKUP(tbl_Sales[[#This Row],[Product_ID]],tbl_Products[],4,0)</f>
        <v>31.77</v>
      </c>
      <c r="K3410" s="6">
        <v>53.6</v>
      </c>
      <c r="L3410" s="6">
        <f>tbl_Sales[[#This Row],[Price_per_Unit]]*tbl_Sales[[#This Row],[Quantity]]</f>
        <v>482.40000000000003</v>
      </c>
      <c r="M3410" s="6">
        <f>tbl_Sales[[#This Row],[Cost_per_Unit]]*tbl_Sales[[#This Row],[Quantity]]</f>
        <v>285.93</v>
      </c>
      <c r="N3410" s="6">
        <f>tbl_Sales[[#This Row],[Sales]]-tbl_Sales[[#This Row],[Total_Cost]]</f>
        <v>196.47000000000003</v>
      </c>
    </row>
    <row r="3411" spans="1:14">
      <c r="A3411" t="s">
        <v>3415</v>
      </c>
      <c r="B3411" s="4">
        <v>45241</v>
      </c>
      <c r="C3411" t="s">
        <v>8354</v>
      </c>
      <c r="D3411" t="str">
        <f>VLOOKUP(Sales_Data!$C3411,tbl_Customers[],2,FALSE)</f>
        <v>Customer_1393</v>
      </c>
      <c r="E3411" t="str">
        <f>VLOOKUP(tbl_Sales[[#This Row],[Customer_ID]],tbl_Customers[],5,0)</f>
        <v>South</v>
      </c>
      <c r="F3411" t="s">
        <v>8546</v>
      </c>
      <c r="G3411" t="str">
        <f>VLOOKUP(Sales_Data!$F3411,tbl_Products[],2,FALSE)</f>
        <v>Product_28</v>
      </c>
      <c r="H3411" t="str">
        <f>VLOOKUP(tbl_Sales[[#This Row],[Product_ID]],tbl_Products[],3,0)</f>
        <v>Toys</v>
      </c>
      <c r="I3411">
        <v>1</v>
      </c>
      <c r="J3411" s="10">
        <f>VLOOKUP(tbl_Sales[[#This Row],[Product_ID]],tbl_Products[],4,0)</f>
        <v>23.58</v>
      </c>
      <c r="K3411" s="6">
        <v>97.58</v>
      </c>
      <c r="L3411" s="6">
        <f>tbl_Sales[[#This Row],[Price_per_Unit]]*tbl_Sales[[#This Row],[Quantity]]</f>
        <v>97.58</v>
      </c>
      <c r="M3411" s="6">
        <f>tbl_Sales[[#This Row],[Cost_per_Unit]]*tbl_Sales[[#This Row],[Quantity]]</f>
        <v>23.58</v>
      </c>
      <c r="N3411" s="6">
        <f>tbl_Sales[[#This Row],[Sales]]-tbl_Sales[[#This Row],[Total_Cost]]</f>
        <v>74</v>
      </c>
    </row>
    <row r="3412" spans="1:14">
      <c r="A3412" t="s">
        <v>3416</v>
      </c>
      <c r="B3412" s="4">
        <v>45028</v>
      </c>
      <c r="C3412" t="s">
        <v>8355</v>
      </c>
      <c r="D3412" t="str">
        <f>VLOOKUP(Sales_Data!$C3412,tbl_Customers[],2,FALSE)</f>
        <v>Customer_779</v>
      </c>
      <c r="E3412" t="str">
        <f>VLOOKUP(tbl_Sales[[#This Row],[Customer_ID]],tbl_Customers[],5,0)</f>
        <v>South</v>
      </c>
      <c r="F3412" t="s">
        <v>8538</v>
      </c>
      <c r="G3412" t="str">
        <f>VLOOKUP(Sales_Data!$F3412,tbl_Products[],2,FALSE)</f>
        <v>Product_44</v>
      </c>
      <c r="H3412" t="str">
        <f>VLOOKUP(tbl_Sales[[#This Row],[Product_ID]],tbl_Products[],3,0)</f>
        <v>Electronics</v>
      </c>
      <c r="I3412">
        <v>2</v>
      </c>
      <c r="J3412" s="10">
        <f>VLOOKUP(tbl_Sales[[#This Row],[Product_ID]],tbl_Products[],4,0)</f>
        <v>39.729999999999997</v>
      </c>
      <c r="K3412" s="6">
        <v>37.18</v>
      </c>
      <c r="L3412" s="6">
        <f>tbl_Sales[[#This Row],[Price_per_Unit]]*tbl_Sales[[#This Row],[Quantity]]</f>
        <v>74.36</v>
      </c>
      <c r="M3412" s="6">
        <f>tbl_Sales[[#This Row],[Cost_per_Unit]]*tbl_Sales[[#This Row],[Quantity]]</f>
        <v>79.459999999999994</v>
      </c>
      <c r="N3412" s="6">
        <f>tbl_Sales[[#This Row],[Sales]]-tbl_Sales[[#This Row],[Total_Cost]]</f>
        <v>-5.0999999999999943</v>
      </c>
    </row>
    <row r="3413" spans="1:14">
      <c r="A3413" t="s">
        <v>3417</v>
      </c>
      <c r="B3413" s="4">
        <v>45157</v>
      </c>
      <c r="C3413" t="s">
        <v>7407</v>
      </c>
      <c r="D3413" t="str">
        <f>VLOOKUP(Sales_Data!$C3413,tbl_Customers[],2,FALSE)</f>
        <v>Customer_720</v>
      </c>
      <c r="E3413" t="str">
        <f>VLOOKUP(tbl_Sales[[#This Row],[Customer_ID]],tbl_Customers[],5,0)</f>
        <v>West</v>
      </c>
      <c r="F3413" t="s">
        <v>8557</v>
      </c>
      <c r="G3413" t="str">
        <f>VLOOKUP(Sales_Data!$F3413,tbl_Products[],2,FALSE)</f>
        <v>Product_71</v>
      </c>
      <c r="H3413" t="str">
        <f>VLOOKUP(tbl_Sales[[#This Row],[Product_ID]],tbl_Products[],3,0)</f>
        <v>Electronics</v>
      </c>
      <c r="I3413">
        <v>6</v>
      </c>
      <c r="J3413" s="10">
        <f>VLOOKUP(tbl_Sales[[#This Row],[Product_ID]],tbl_Products[],4,0)</f>
        <v>34.61</v>
      </c>
      <c r="K3413" s="6">
        <v>87.36</v>
      </c>
      <c r="L3413" s="6">
        <f>tbl_Sales[[#This Row],[Price_per_Unit]]*tbl_Sales[[#This Row],[Quantity]]</f>
        <v>524.16</v>
      </c>
      <c r="M3413" s="6">
        <f>tbl_Sales[[#This Row],[Cost_per_Unit]]*tbl_Sales[[#This Row],[Quantity]]</f>
        <v>207.66</v>
      </c>
      <c r="N3413" s="6">
        <f>tbl_Sales[[#This Row],[Sales]]-tbl_Sales[[#This Row],[Total_Cost]]</f>
        <v>316.5</v>
      </c>
    </row>
    <row r="3414" spans="1:14">
      <c r="A3414" t="s">
        <v>3418</v>
      </c>
      <c r="B3414" s="4">
        <v>45230</v>
      </c>
      <c r="C3414" t="s">
        <v>7193</v>
      </c>
      <c r="D3414" t="str">
        <f>VLOOKUP(Sales_Data!$C3414,tbl_Customers[],2,FALSE)</f>
        <v>Customer_1295</v>
      </c>
      <c r="E3414" t="str">
        <f>VLOOKUP(tbl_Sales[[#This Row],[Customer_ID]],tbl_Customers[],5,0)</f>
        <v>West</v>
      </c>
      <c r="F3414" t="s">
        <v>8544</v>
      </c>
      <c r="G3414" t="str">
        <f>VLOOKUP(Sales_Data!$F3414,tbl_Products[],2,FALSE)</f>
        <v>Product_21</v>
      </c>
      <c r="H3414" t="str">
        <f>VLOOKUP(tbl_Sales[[#This Row],[Product_ID]],tbl_Products[],3,0)</f>
        <v>Toys</v>
      </c>
      <c r="I3414">
        <v>2</v>
      </c>
      <c r="J3414" s="10">
        <f>VLOOKUP(tbl_Sales[[#This Row],[Product_ID]],tbl_Products[],4,0)</f>
        <v>3.13</v>
      </c>
      <c r="K3414" s="6">
        <v>27.55</v>
      </c>
      <c r="L3414" s="6">
        <f>tbl_Sales[[#This Row],[Price_per_Unit]]*tbl_Sales[[#This Row],[Quantity]]</f>
        <v>55.1</v>
      </c>
      <c r="M3414" s="6">
        <f>tbl_Sales[[#This Row],[Cost_per_Unit]]*tbl_Sales[[#This Row],[Quantity]]</f>
        <v>6.26</v>
      </c>
      <c r="N3414" s="6">
        <f>tbl_Sales[[#This Row],[Sales]]-tbl_Sales[[#This Row],[Total_Cost]]</f>
        <v>48.84</v>
      </c>
    </row>
    <row r="3415" spans="1:14">
      <c r="A3415" t="s">
        <v>3419</v>
      </c>
      <c r="B3415" s="4">
        <v>45146</v>
      </c>
      <c r="C3415" t="s">
        <v>8333</v>
      </c>
      <c r="D3415" t="str">
        <f>VLOOKUP(Sales_Data!$C3415,tbl_Customers[],2,FALSE)</f>
        <v>Customer_436</v>
      </c>
      <c r="E3415" t="str">
        <f>VLOOKUP(tbl_Sales[[#This Row],[Customer_ID]],tbl_Customers[],5,0)</f>
        <v>West</v>
      </c>
      <c r="F3415" t="s">
        <v>8553</v>
      </c>
      <c r="G3415" t="str">
        <f>VLOOKUP(Sales_Data!$F3415,tbl_Products[],2,FALSE)</f>
        <v>Product_50</v>
      </c>
      <c r="H3415" t="str">
        <f>VLOOKUP(tbl_Sales[[#This Row],[Product_ID]],tbl_Products[],3,0)</f>
        <v>Apparel</v>
      </c>
      <c r="I3415">
        <v>9</v>
      </c>
      <c r="J3415" s="10">
        <f>VLOOKUP(tbl_Sales[[#This Row],[Product_ID]],tbl_Products[],4,0)</f>
        <v>42.74</v>
      </c>
      <c r="K3415" s="6">
        <v>27.74</v>
      </c>
      <c r="L3415" s="6">
        <f>tbl_Sales[[#This Row],[Price_per_Unit]]*tbl_Sales[[#This Row],[Quantity]]</f>
        <v>249.66</v>
      </c>
      <c r="M3415" s="6">
        <f>tbl_Sales[[#This Row],[Cost_per_Unit]]*tbl_Sales[[#This Row],[Quantity]]</f>
        <v>384.66</v>
      </c>
      <c r="N3415" s="6">
        <f>tbl_Sales[[#This Row],[Sales]]-tbl_Sales[[#This Row],[Total_Cost]]</f>
        <v>-135.00000000000003</v>
      </c>
    </row>
    <row r="3416" spans="1:14">
      <c r="A3416" t="s">
        <v>3420</v>
      </c>
      <c r="B3416" s="4">
        <v>45126</v>
      </c>
      <c r="C3416" t="s">
        <v>7026</v>
      </c>
      <c r="D3416" t="str">
        <f>VLOOKUP(Sales_Data!$C3416,tbl_Customers[],2,FALSE)</f>
        <v>Customer_1199</v>
      </c>
      <c r="E3416" t="str">
        <f>VLOOKUP(tbl_Sales[[#This Row],[Customer_ID]],tbl_Customers[],5,0)</f>
        <v>East</v>
      </c>
      <c r="F3416" t="s">
        <v>8516</v>
      </c>
      <c r="G3416" t="str">
        <f>VLOOKUP(Sales_Data!$F3416,tbl_Products[],2,FALSE)</f>
        <v>Product_67</v>
      </c>
      <c r="H3416" t="str">
        <f>VLOOKUP(tbl_Sales[[#This Row],[Product_ID]],tbl_Products[],3,0)</f>
        <v>Toys</v>
      </c>
      <c r="I3416">
        <v>3</v>
      </c>
      <c r="J3416" s="10">
        <f>VLOOKUP(tbl_Sales[[#This Row],[Product_ID]],tbl_Products[],4,0)</f>
        <v>13.68</v>
      </c>
      <c r="K3416" s="6">
        <v>40.44</v>
      </c>
      <c r="L3416" s="6">
        <f>tbl_Sales[[#This Row],[Price_per_Unit]]*tbl_Sales[[#This Row],[Quantity]]</f>
        <v>121.32</v>
      </c>
      <c r="M3416" s="6">
        <f>tbl_Sales[[#This Row],[Cost_per_Unit]]*tbl_Sales[[#This Row],[Quantity]]</f>
        <v>41.04</v>
      </c>
      <c r="N3416" s="6">
        <f>tbl_Sales[[#This Row],[Sales]]-tbl_Sales[[#This Row],[Total_Cost]]</f>
        <v>80.28</v>
      </c>
    </row>
    <row r="3417" spans="1:14">
      <c r="A3417" t="s">
        <v>3421</v>
      </c>
      <c r="B3417" s="4">
        <v>44929</v>
      </c>
      <c r="C3417" t="s">
        <v>7484</v>
      </c>
      <c r="D3417" t="str">
        <f>VLOOKUP(Sales_Data!$C3417,tbl_Customers[],2,FALSE)</f>
        <v>Customer_1046</v>
      </c>
      <c r="E3417" t="str">
        <f>VLOOKUP(tbl_Sales[[#This Row],[Customer_ID]],tbl_Customers[],5,0)</f>
        <v>West</v>
      </c>
      <c r="F3417" t="s">
        <v>8525</v>
      </c>
      <c r="G3417" t="str">
        <f>VLOOKUP(Sales_Data!$F3417,tbl_Products[],2,FALSE)</f>
        <v>Product_56</v>
      </c>
      <c r="H3417" t="str">
        <f>VLOOKUP(tbl_Sales[[#This Row],[Product_ID]],tbl_Products[],3,0)</f>
        <v>Apparel</v>
      </c>
      <c r="I3417">
        <v>4</v>
      </c>
      <c r="J3417" s="10">
        <f>VLOOKUP(tbl_Sales[[#This Row],[Product_ID]],tbl_Products[],4,0)</f>
        <v>3.21</v>
      </c>
      <c r="K3417" s="6">
        <v>50.42</v>
      </c>
      <c r="L3417" s="6">
        <f>tbl_Sales[[#This Row],[Price_per_Unit]]*tbl_Sales[[#This Row],[Quantity]]</f>
        <v>201.68</v>
      </c>
      <c r="M3417" s="6">
        <f>tbl_Sales[[#This Row],[Cost_per_Unit]]*tbl_Sales[[#This Row],[Quantity]]</f>
        <v>12.84</v>
      </c>
      <c r="N3417" s="6">
        <f>tbl_Sales[[#This Row],[Sales]]-tbl_Sales[[#This Row],[Total_Cost]]</f>
        <v>188.84</v>
      </c>
    </row>
    <row r="3418" spans="1:14">
      <c r="A3418" t="s">
        <v>3422</v>
      </c>
      <c r="B3418" s="4">
        <v>45287</v>
      </c>
      <c r="C3418" t="s">
        <v>7218</v>
      </c>
      <c r="D3418" t="str">
        <f>VLOOKUP(Sales_Data!$C3418,tbl_Customers[],2,FALSE)</f>
        <v>Customer_577</v>
      </c>
      <c r="E3418" t="str">
        <f>VLOOKUP(tbl_Sales[[#This Row],[Customer_ID]],tbl_Customers[],5,0)</f>
        <v>South</v>
      </c>
      <c r="F3418" t="s">
        <v>8558</v>
      </c>
      <c r="G3418" t="str">
        <f>VLOOKUP(Sales_Data!$F3418,tbl_Products[],2,FALSE)</f>
        <v>Product_24</v>
      </c>
      <c r="H3418" t="str">
        <f>VLOOKUP(tbl_Sales[[#This Row],[Product_ID]],tbl_Products[],3,0)</f>
        <v>Apparel</v>
      </c>
      <c r="I3418">
        <v>6</v>
      </c>
      <c r="J3418" s="10">
        <f>VLOOKUP(tbl_Sales[[#This Row],[Product_ID]],tbl_Products[],4,0)</f>
        <v>47.62</v>
      </c>
      <c r="K3418" s="6">
        <v>15.82</v>
      </c>
      <c r="L3418" s="6">
        <f>tbl_Sales[[#This Row],[Price_per_Unit]]*tbl_Sales[[#This Row],[Quantity]]</f>
        <v>94.92</v>
      </c>
      <c r="M3418" s="6">
        <f>tbl_Sales[[#This Row],[Cost_per_Unit]]*tbl_Sales[[#This Row],[Quantity]]</f>
        <v>285.71999999999997</v>
      </c>
      <c r="N3418" s="6">
        <f>tbl_Sales[[#This Row],[Sales]]-tbl_Sales[[#This Row],[Total_Cost]]</f>
        <v>-190.79999999999995</v>
      </c>
    </row>
    <row r="3419" spans="1:14">
      <c r="A3419" t="s">
        <v>3423</v>
      </c>
      <c r="B3419" s="4">
        <v>45036</v>
      </c>
      <c r="C3419" t="s">
        <v>7209</v>
      </c>
      <c r="D3419" t="str">
        <f>VLOOKUP(Sales_Data!$C3419,tbl_Customers[],2,FALSE)</f>
        <v>Customer_94</v>
      </c>
      <c r="E3419" t="str">
        <f>VLOOKUP(tbl_Sales[[#This Row],[Customer_ID]],tbl_Customers[],5,0)</f>
        <v>East</v>
      </c>
      <c r="F3419" t="s">
        <v>8559</v>
      </c>
      <c r="G3419" t="str">
        <f>VLOOKUP(Sales_Data!$F3419,tbl_Products[],2,FALSE)</f>
        <v>Product_57</v>
      </c>
      <c r="H3419" t="str">
        <f>VLOOKUP(tbl_Sales[[#This Row],[Product_ID]],tbl_Products[],3,0)</f>
        <v>Toys</v>
      </c>
      <c r="I3419">
        <v>8</v>
      </c>
      <c r="J3419" s="10">
        <f>VLOOKUP(tbl_Sales[[#This Row],[Product_ID]],tbl_Products[],4,0)</f>
        <v>31.85</v>
      </c>
      <c r="K3419" s="6">
        <v>63.26</v>
      </c>
      <c r="L3419" s="6">
        <f>tbl_Sales[[#This Row],[Price_per_Unit]]*tbl_Sales[[#This Row],[Quantity]]</f>
        <v>506.08</v>
      </c>
      <c r="M3419" s="6">
        <f>tbl_Sales[[#This Row],[Cost_per_Unit]]*tbl_Sales[[#This Row],[Quantity]]</f>
        <v>254.8</v>
      </c>
      <c r="N3419" s="6">
        <f>tbl_Sales[[#This Row],[Sales]]-tbl_Sales[[#This Row],[Total_Cost]]</f>
        <v>251.27999999999997</v>
      </c>
    </row>
    <row r="3420" spans="1:14">
      <c r="A3420" t="s">
        <v>3424</v>
      </c>
      <c r="B3420" s="4">
        <v>45032</v>
      </c>
      <c r="C3420" t="s">
        <v>7134</v>
      </c>
      <c r="D3420" t="str">
        <f>VLOOKUP(Sales_Data!$C3420,tbl_Customers[],2,FALSE)</f>
        <v>Customer_331</v>
      </c>
      <c r="E3420" t="str">
        <f>VLOOKUP(tbl_Sales[[#This Row],[Customer_ID]],tbl_Customers[],5,0)</f>
        <v>West</v>
      </c>
      <c r="F3420" t="s">
        <v>8522</v>
      </c>
      <c r="G3420" t="str">
        <f>VLOOKUP(Sales_Data!$F3420,tbl_Products[],2,FALSE)</f>
        <v>Product_4</v>
      </c>
      <c r="H3420" t="str">
        <f>VLOOKUP(tbl_Sales[[#This Row],[Product_ID]],tbl_Products[],3,0)</f>
        <v>Toys</v>
      </c>
      <c r="I3420">
        <v>8</v>
      </c>
      <c r="J3420" s="10">
        <f>VLOOKUP(tbl_Sales[[#This Row],[Product_ID]],tbl_Products[],4,0)</f>
        <v>14.75</v>
      </c>
      <c r="K3420" s="6">
        <v>9.81</v>
      </c>
      <c r="L3420" s="6">
        <f>tbl_Sales[[#This Row],[Price_per_Unit]]*tbl_Sales[[#This Row],[Quantity]]</f>
        <v>78.48</v>
      </c>
      <c r="M3420" s="6">
        <f>tbl_Sales[[#This Row],[Cost_per_Unit]]*tbl_Sales[[#This Row],[Quantity]]</f>
        <v>118</v>
      </c>
      <c r="N3420" s="6">
        <f>tbl_Sales[[#This Row],[Sales]]-tbl_Sales[[#This Row],[Total_Cost]]</f>
        <v>-39.519999999999996</v>
      </c>
    </row>
    <row r="3421" spans="1:14">
      <c r="A3421" t="s">
        <v>3425</v>
      </c>
      <c r="B3421" s="4">
        <v>45069</v>
      </c>
      <c r="C3421" t="s">
        <v>7752</v>
      </c>
      <c r="D3421" t="str">
        <f>VLOOKUP(Sales_Data!$C3421,tbl_Customers[],2,FALSE)</f>
        <v>Customer_1094</v>
      </c>
      <c r="E3421" t="str">
        <f>VLOOKUP(tbl_Sales[[#This Row],[Customer_ID]],tbl_Customers[],5,0)</f>
        <v>West</v>
      </c>
      <c r="F3421" t="s">
        <v>8526</v>
      </c>
      <c r="G3421" t="str">
        <f>VLOOKUP(Sales_Data!$F3421,tbl_Products[],2,FALSE)</f>
        <v>Product_27</v>
      </c>
      <c r="H3421" t="str">
        <f>VLOOKUP(tbl_Sales[[#This Row],[Product_ID]],tbl_Products[],3,0)</f>
        <v>Home Goods</v>
      </c>
      <c r="I3421">
        <v>2</v>
      </c>
      <c r="J3421" s="10">
        <f>VLOOKUP(tbl_Sales[[#This Row],[Product_ID]],tbl_Products[],4,0)</f>
        <v>35.53</v>
      </c>
      <c r="K3421" s="6">
        <v>66.540000000000006</v>
      </c>
      <c r="L3421" s="6">
        <f>tbl_Sales[[#This Row],[Price_per_Unit]]*tbl_Sales[[#This Row],[Quantity]]</f>
        <v>133.08000000000001</v>
      </c>
      <c r="M3421" s="6">
        <f>tbl_Sales[[#This Row],[Cost_per_Unit]]*tbl_Sales[[#This Row],[Quantity]]</f>
        <v>71.06</v>
      </c>
      <c r="N3421" s="6">
        <f>tbl_Sales[[#This Row],[Sales]]-tbl_Sales[[#This Row],[Total_Cost]]</f>
        <v>62.02000000000001</v>
      </c>
    </row>
    <row r="3422" spans="1:14">
      <c r="A3422" t="s">
        <v>3426</v>
      </c>
      <c r="B3422" s="4">
        <v>45287</v>
      </c>
      <c r="C3422" t="s">
        <v>8250</v>
      </c>
      <c r="D3422" t="str">
        <f>VLOOKUP(Sales_Data!$C3422,tbl_Customers[],2,FALSE)</f>
        <v>Customer_1154</v>
      </c>
      <c r="E3422" t="str">
        <f>VLOOKUP(tbl_Sales[[#This Row],[Customer_ID]],tbl_Customers[],5,0)</f>
        <v>North</v>
      </c>
      <c r="F3422" t="s">
        <v>8553</v>
      </c>
      <c r="G3422" t="str">
        <f>VLOOKUP(Sales_Data!$F3422,tbl_Products[],2,FALSE)</f>
        <v>Product_50</v>
      </c>
      <c r="H3422" t="str">
        <f>VLOOKUP(tbl_Sales[[#This Row],[Product_ID]],tbl_Products[],3,0)</f>
        <v>Apparel</v>
      </c>
      <c r="I3422">
        <v>5</v>
      </c>
      <c r="J3422" s="10">
        <f>VLOOKUP(tbl_Sales[[#This Row],[Product_ID]],tbl_Products[],4,0)</f>
        <v>42.74</v>
      </c>
      <c r="K3422" s="6">
        <v>23.93</v>
      </c>
      <c r="L3422" s="6">
        <f>tbl_Sales[[#This Row],[Price_per_Unit]]*tbl_Sales[[#This Row],[Quantity]]</f>
        <v>119.65</v>
      </c>
      <c r="M3422" s="6">
        <f>tbl_Sales[[#This Row],[Cost_per_Unit]]*tbl_Sales[[#This Row],[Quantity]]</f>
        <v>213.70000000000002</v>
      </c>
      <c r="N3422" s="6">
        <f>tbl_Sales[[#This Row],[Sales]]-tbl_Sales[[#This Row],[Total_Cost]]</f>
        <v>-94.050000000000011</v>
      </c>
    </row>
    <row r="3423" spans="1:14">
      <c r="A3423" t="s">
        <v>3427</v>
      </c>
      <c r="B3423" s="4">
        <v>44959</v>
      </c>
      <c r="C3423" t="s">
        <v>7723</v>
      </c>
      <c r="D3423" t="str">
        <f>VLOOKUP(Sales_Data!$C3423,tbl_Customers[],2,FALSE)</f>
        <v>Customer_144</v>
      </c>
      <c r="E3423" t="str">
        <f>VLOOKUP(tbl_Sales[[#This Row],[Customer_ID]],tbl_Customers[],5,0)</f>
        <v>West</v>
      </c>
      <c r="F3423" t="s">
        <v>8497</v>
      </c>
      <c r="G3423" t="str">
        <f>VLOOKUP(Sales_Data!$F3423,tbl_Products[],2,FALSE)</f>
        <v>Product_73</v>
      </c>
      <c r="H3423" t="str">
        <f>VLOOKUP(tbl_Sales[[#This Row],[Product_ID]],tbl_Products[],3,0)</f>
        <v>Apparel</v>
      </c>
      <c r="I3423">
        <v>9</v>
      </c>
      <c r="J3423" s="10">
        <f>VLOOKUP(tbl_Sales[[#This Row],[Product_ID]],tbl_Products[],4,0)</f>
        <v>1.21</v>
      </c>
      <c r="K3423" s="6">
        <v>80.599999999999994</v>
      </c>
      <c r="L3423" s="6">
        <f>tbl_Sales[[#This Row],[Price_per_Unit]]*tbl_Sales[[#This Row],[Quantity]]</f>
        <v>725.4</v>
      </c>
      <c r="M3423" s="6">
        <f>tbl_Sales[[#This Row],[Cost_per_Unit]]*tbl_Sales[[#This Row],[Quantity]]</f>
        <v>10.89</v>
      </c>
      <c r="N3423" s="6">
        <f>tbl_Sales[[#This Row],[Sales]]-tbl_Sales[[#This Row],[Total_Cost]]</f>
        <v>714.51</v>
      </c>
    </row>
    <row r="3424" spans="1:14">
      <c r="A3424" t="s">
        <v>3428</v>
      </c>
      <c r="B3424" s="4">
        <v>45222</v>
      </c>
      <c r="C3424" t="s">
        <v>8273</v>
      </c>
      <c r="D3424" t="str">
        <f>VLOOKUP(Sales_Data!$C3424,tbl_Customers[],2,FALSE)</f>
        <v>Customer_616</v>
      </c>
      <c r="E3424" t="str">
        <f>VLOOKUP(tbl_Sales[[#This Row],[Customer_ID]],tbl_Customers[],5,0)</f>
        <v>East</v>
      </c>
      <c r="F3424" t="s">
        <v>8532</v>
      </c>
      <c r="G3424" t="str">
        <f>VLOOKUP(Sales_Data!$F3424,tbl_Products[],2,FALSE)</f>
        <v>Product_23</v>
      </c>
      <c r="H3424" t="str">
        <f>VLOOKUP(tbl_Sales[[#This Row],[Product_ID]],tbl_Products[],3,0)</f>
        <v>Apparel</v>
      </c>
      <c r="I3424">
        <v>1</v>
      </c>
      <c r="J3424" s="10">
        <f>VLOOKUP(tbl_Sales[[#This Row],[Product_ID]],tbl_Products[],4,0)</f>
        <v>2.85</v>
      </c>
      <c r="K3424" s="6">
        <v>76.989999999999995</v>
      </c>
      <c r="L3424" s="6">
        <f>tbl_Sales[[#This Row],[Price_per_Unit]]*tbl_Sales[[#This Row],[Quantity]]</f>
        <v>76.989999999999995</v>
      </c>
      <c r="M3424" s="6">
        <f>tbl_Sales[[#This Row],[Cost_per_Unit]]*tbl_Sales[[#This Row],[Quantity]]</f>
        <v>2.85</v>
      </c>
      <c r="N3424" s="6">
        <f>tbl_Sales[[#This Row],[Sales]]-tbl_Sales[[#This Row],[Total_Cost]]</f>
        <v>74.14</v>
      </c>
    </row>
    <row r="3425" spans="1:14">
      <c r="A3425" t="s">
        <v>3429</v>
      </c>
      <c r="B3425" s="4">
        <v>44979</v>
      </c>
      <c r="C3425" t="s">
        <v>8241</v>
      </c>
      <c r="D3425" t="str">
        <f>VLOOKUP(Sales_Data!$C3425,tbl_Customers[],2,FALSE)</f>
        <v>Customer_184</v>
      </c>
      <c r="E3425" t="str">
        <f>VLOOKUP(tbl_Sales[[#This Row],[Customer_ID]],tbl_Customers[],5,0)</f>
        <v>East</v>
      </c>
      <c r="F3425" t="s">
        <v>8518</v>
      </c>
      <c r="G3425" t="str">
        <f>VLOOKUP(Sales_Data!$F3425,tbl_Products[],2,FALSE)</f>
        <v>Product_35</v>
      </c>
      <c r="H3425" t="str">
        <f>VLOOKUP(tbl_Sales[[#This Row],[Product_ID]],tbl_Products[],3,0)</f>
        <v>Toys</v>
      </c>
      <c r="I3425">
        <v>9</v>
      </c>
      <c r="J3425" s="10">
        <f>VLOOKUP(tbl_Sales[[#This Row],[Product_ID]],tbl_Products[],4,0)</f>
        <v>40.75</v>
      </c>
      <c r="K3425" s="6">
        <v>19.63</v>
      </c>
      <c r="L3425" s="6">
        <f>tbl_Sales[[#This Row],[Price_per_Unit]]*tbl_Sales[[#This Row],[Quantity]]</f>
        <v>176.67</v>
      </c>
      <c r="M3425" s="6">
        <f>tbl_Sales[[#This Row],[Cost_per_Unit]]*tbl_Sales[[#This Row],[Quantity]]</f>
        <v>366.75</v>
      </c>
      <c r="N3425" s="6">
        <f>tbl_Sales[[#This Row],[Sales]]-tbl_Sales[[#This Row],[Total_Cost]]</f>
        <v>-190.08</v>
      </c>
    </row>
    <row r="3426" spans="1:14">
      <c r="A3426" t="s">
        <v>3430</v>
      </c>
      <c r="B3426" s="4">
        <v>45201</v>
      </c>
      <c r="C3426" t="s">
        <v>8341</v>
      </c>
      <c r="D3426" t="str">
        <f>VLOOKUP(Sales_Data!$C3426,tbl_Customers[],2,FALSE)</f>
        <v>Customer_810</v>
      </c>
      <c r="E3426" t="str">
        <f>VLOOKUP(tbl_Sales[[#This Row],[Customer_ID]],tbl_Customers[],5,0)</f>
        <v>South</v>
      </c>
      <c r="F3426" t="s">
        <v>8497</v>
      </c>
      <c r="G3426" t="str">
        <f>VLOOKUP(Sales_Data!$F3426,tbl_Products[],2,FALSE)</f>
        <v>Product_73</v>
      </c>
      <c r="H3426" t="str">
        <f>VLOOKUP(tbl_Sales[[#This Row],[Product_ID]],tbl_Products[],3,0)</f>
        <v>Apparel</v>
      </c>
      <c r="I3426">
        <v>9</v>
      </c>
      <c r="J3426" s="10">
        <f>VLOOKUP(tbl_Sales[[#This Row],[Product_ID]],tbl_Products[],4,0)</f>
        <v>1.21</v>
      </c>
      <c r="K3426" s="6">
        <v>40.75</v>
      </c>
      <c r="L3426" s="6">
        <f>tbl_Sales[[#This Row],[Price_per_Unit]]*tbl_Sales[[#This Row],[Quantity]]</f>
        <v>366.75</v>
      </c>
      <c r="M3426" s="6">
        <f>tbl_Sales[[#This Row],[Cost_per_Unit]]*tbl_Sales[[#This Row],[Quantity]]</f>
        <v>10.89</v>
      </c>
      <c r="N3426" s="6">
        <f>tbl_Sales[[#This Row],[Sales]]-tbl_Sales[[#This Row],[Total_Cost]]</f>
        <v>355.86</v>
      </c>
    </row>
    <row r="3427" spans="1:14">
      <c r="A3427" t="s">
        <v>3431</v>
      </c>
      <c r="B3427" s="4">
        <v>45022</v>
      </c>
      <c r="C3427" t="s">
        <v>7385</v>
      </c>
      <c r="D3427" t="str">
        <f>VLOOKUP(Sales_Data!$C3427,tbl_Customers[],2,FALSE)</f>
        <v>Customer_1431</v>
      </c>
      <c r="E3427" t="str">
        <f>VLOOKUP(tbl_Sales[[#This Row],[Customer_ID]],tbl_Customers[],5,0)</f>
        <v>West</v>
      </c>
      <c r="F3427" t="s">
        <v>8542</v>
      </c>
      <c r="G3427" t="str">
        <f>VLOOKUP(Sales_Data!$F3427,tbl_Products[],2,FALSE)</f>
        <v>Product_20</v>
      </c>
      <c r="H3427" t="str">
        <f>VLOOKUP(tbl_Sales[[#This Row],[Product_ID]],tbl_Products[],3,0)</f>
        <v>Electronics</v>
      </c>
      <c r="I3427">
        <v>1</v>
      </c>
      <c r="J3427" s="10">
        <f>VLOOKUP(tbl_Sales[[#This Row],[Product_ID]],tbl_Products[],4,0)</f>
        <v>19.98</v>
      </c>
      <c r="K3427" s="6">
        <v>69.03</v>
      </c>
      <c r="L3427" s="6">
        <f>tbl_Sales[[#This Row],[Price_per_Unit]]*tbl_Sales[[#This Row],[Quantity]]</f>
        <v>69.03</v>
      </c>
      <c r="M3427" s="6">
        <f>tbl_Sales[[#This Row],[Cost_per_Unit]]*tbl_Sales[[#This Row],[Quantity]]</f>
        <v>19.98</v>
      </c>
      <c r="N3427" s="6">
        <f>tbl_Sales[[#This Row],[Sales]]-tbl_Sales[[#This Row],[Total_Cost]]</f>
        <v>49.05</v>
      </c>
    </row>
    <row r="3428" spans="1:14">
      <c r="A3428" t="s">
        <v>3432</v>
      </c>
      <c r="B3428" s="4">
        <v>45114</v>
      </c>
      <c r="C3428" t="s">
        <v>7927</v>
      </c>
      <c r="D3428" t="str">
        <f>VLOOKUP(Sales_Data!$C3428,tbl_Customers[],2,FALSE)</f>
        <v>Customer_252</v>
      </c>
      <c r="E3428" t="str">
        <f>VLOOKUP(tbl_Sales[[#This Row],[Customer_ID]],tbl_Customers[],5,0)</f>
        <v>West</v>
      </c>
      <c r="F3428" t="s">
        <v>8555</v>
      </c>
      <c r="G3428" t="str">
        <f>VLOOKUP(Sales_Data!$F3428,tbl_Products[],2,FALSE)</f>
        <v>Product_52</v>
      </c>
      <c r="H3428" t="str">
        <f>VLOOKUP(tbl_Sales[[#This Row],[Product_ID]],tbl_Products[],3,0)</f>
        <v>Toys</v>
      </c>
      <c r="I3428">
        <v>1</v>
      </c>
      <c r="J3428" s="10">
        <f>VLOOKUP(tbl_Sales[[#This Row],[Product_ID]],tbl_Products[],4,0)</f>
        <v>46.58</v>
      </c>
      <c r="K3428" s="6">
        <v>73.900000000000006</v>
      </c>
      <c r="L3428" s="6">
        <f>tbl_Sales[[#This Row],[Price_per_Unit]]*tbl_Sales[[#This Row],[Quantity]]</f>
        <v>73.900000000000006</v>
      </c>
      <c r="M3428" s="6">
        <f>tbl_Sales[[#This Row],[Cost_per_Unit]]*tbl_Sales[[#This Row],[Quantity]]</f>
        <v>46.58</v>
      </c>
      <c r="N3428" s="6">
        <f>tbl_Sales[[#This Row],[Sales]]-tbl_Sales[[#This Row],[Total_Cost]]</f>
        <v>27.320000000000007</v>
      </c>
    </row>
    <row r="3429" spans="1:14">
      <c r="A3429" t="s">
        <v>3433</v>
      </c>
      <c r="B3429" s="4">
        <v>45093</v>
      </c>
      <c r="C3429" t="s">
        <v>7745</v>
      </c>
      <c r="D3429" t="str">
        <f>VLOOKUP(Sales_Data!$C3429,tbl_Customers[],2,FALSE)</f>
        <v>Customer_287</v>
      </c>
      <c r="E3429" t="str">
        <f>VLOOKUP(tbl_Sales[[#This Row],[Customer_ID]],tbl_Customers[],5,0)</f>
        <v>West</v>
      </c>
      <c r="F3429" t="s">
        <v>8524</v>
      </c>
      <c r="G3429" t="str">
        <f>VLOOKUP(Sales_Data!$F3429,tbl_Products[],2,FALSE)</f>
        <v>Product_74</v>
      </c>
      <c r="H3429" t="str">
        <f>VLOOKUP(tbl_Sales[[#This Row],[Product_ID]],tbl_Products[],3,0)</f>
        <v>Home Goods</v>
      </c>
      <c r="I3429">
        <v>8</v>
      </c>
      <c r="J3429" s="10">
        <f>VLOOKUP(tbl_Sales[[#This Row],[Product_ID]],tbl_Products[],4,0)</f>
        <v>13.9</v>
      </c>
      <c r="K3429" s="6">
        <v>92.23</v>
      </c>
      <c r="L3429" s="6">
        <f>tbl_Sales[[#This Row],[Price_per_Unit]]*tbl_Sales[[#This Row],[Quantity]]</f>
        <v>737.84</v>
      </c>
      <c r="M3429" s="6">
        <f>tbl_Sales[[#This Row],[Cost_per_Unit]]*tbl_Sales[[#This Row],[Quantity]]</f>
        <v>111.2</v>
      </c>
      <c r="N3429" s="6">
        <f>tbl_Sales[[#This Row],[Sales]]-tbl_Sales[[#This Row],[Total_Cost]]</f>
        <v>626.64</v>
      </c>
    </row>
    <row r="3430" spans="1:14">
      <c r="A3430" t="s">
        <v>3434</v>
      </c>
      <c r="B3430" s="4">
        <v>45027</v>
      </c>
      <c r="C3430" t="s">
        <v>7252</v>
      </c>
      <c r="D3430" t="str">
        <f>VLOOKUP(Sales_Data!$C3430,tbl_Customers[],2,FALSE)</f>
        <v>Customer_1485</v>
      </c>
      <c r="E3430" t="str">
        <f>VLOOKUP(tbl_Sales[[#This Row],[Customer_ID]],tbl_Customers[],5,0)</f>
        <v>West</v>
      </c>
      <c r="F3430" t="s">
        <v>8550</v>
      </c>
      <c r="G3430" t="str">
        <f>VLOOKUP(Sales_Data!$F3430,tbl_Products[],2,FALSE)</f>
        <v>Product_26</v>
      </c>
      <c r="H3430" t="str">
        <f>VLOOKUP(tbl_Sales[[#This Row],[Product_ID]],tbl_Products[],3,0)</f>
        <v>Health</v>
      </c>
      <c r="I3430">
        <v>6</v>
      </c>
      <c r="J3430" s="10">
        <f>VLOOKUP(tbl_Sales[[#This Row],[Product_ID]],tbl_Products[],4,0)</f>
        <v>31.77</v>
      </c>
      <c r="K3430" s="6">
        <v>33.4</v>
      </c>
      <c r="L3430" s="6">
        <f>tbl_Sales[[#This Row],[Price_per_Unit]]*tbl_Sales[[#This Row],[Quantity]]</f>
        <v>200.39999999999998</v>
      </c>
      <c r="M3430" s="6">
        <f>tbl_Sales[[#This Row],[Cost_per_Unit]]*tbl_Sales[[#This Row],[Quantity]]</f>
        <v>190.62</v>
      </c>
      <c r="N3430" s="6">
        <f>tbl_Sales[[#This Row],[Sales]]-tbl_Sales[[#This Row],[Total_Cost]]</f>
        <v>9.7799999999999727</v>
      </c>
    </row>
    <row r="3431" spans="1:14">
      <c r="A3431" t="s">
        <v>3435</v>
      </c>
      <c r="B3431" s="4">
        <v>45161</v>
      </c>
      <c r="C3431" t="s">
        <v>8356</v>
      </c>
      <c r="D3431" t="str">
        <f>VLOOKUP(Sales_Data!$C3431,tbl_Customers[],2,FALSE)</f>
        <v>Customer_1140</v>
      </c>
      <c r="E3431" t="str">
        <f>VLOOKUP(tbl_Sales[[#This Row],[Customer_ID]],tbl_Customers[],5,0)</f>
        <v>East</v>
      </c>
      <c r="F3431" t="s">
        <v>8542</v>
      </c>
      <c r="G3431" t="str">
        <f>VLOOKUP(Sales_Data!$F3431,tbl_Products[],2,FALSE)</f>
        <v>Product_20</v>
      </c>
      <c r="H3431" t="str">
        <f>VLOOKUP(tbl_Sales[[#This Row],[Product_ID]],tbl_Products[],3,0)</f>
        <v>Electronics</v>
      </c>
      <c r="I3431">
        <v>7</v>
      </c>
      <c r="J3431" s="10">
        <f>VLOOKUP(tbl_Sales[[#This Row],[Product_ID]],tbl_Products[],4,0)</f>
        <v>19.98</v>
      </c>
      <c r="K3431" s="6">
        <v>34.979999999999997</v>
      </c>
      <c r="L3431" s="6">
        <f>tbl_Sales[[#This Row],[Price_per_Unit]]*tbl_Sales[[#This Row],[Quantity]]</f>
        <v>244.85999999999999</v>
      </c>
      <c r="M3431" s="6">
        <f>tbl_Sales[[#This Row],[Cost_per_Unit]]*tbl_Sales[[#This Row],[Quantity]]</f>
        <v>139.86000000000001</v>
      </c>
      <c r="N3431" s="6">
        <f>tbl_Sales[[#This Row],[Sales]]-tbl_Sales[[#This Row],[Total_Cost]]</f>
        <v>104.99999999999997</v>
      </c>
    </row>
    <row r="3432" spans="1:14">
      <c r="A3432" t="s">
        <v>3436</v>
      </c>
      <c r="B3432" s="4">
        <v>44985</v>
      </c>
      <c r="C3432" t="s">
        <v>7555</v>
      </c>
      <c r="D3432" t="str">
        <f>VLOOKUP(Sales_Data!$C3432,tbl_Customers[],2,FALSE)</f>
        <v>Customer_573</v>
      </c>
      <c r="E3432" t="str">
        <f>VLOOKUP(tbl_Sales[[#This Row],[Customer_ID]],tbl_Customers[],5,0)</f>
        <v>South</v>
      </c>
      <c r="F3432" t="s">
        <v>8519</v>
      </c>
      <c r="G3432" t="str">
        <f>VLOOKUP(Sales_Data!$F3432,tbl_Products[],2,FALSE)</f>
        <v>Product_53</v>
      </c>
      <c r="H3432" t="str">
        <f>VLOOKUP(tbl_Sales[[#This Row],[Product_ID]],tbl_Products[],3,0)</f>
        <v>Electronics</v>
      </c>
      <c r="I3432">
        <v>1</v>
      </c>
      <c r="J3432" s="10">
        <f>VLOOKUP(tbl_Sales[[#This Row],[Product_ID]],tbl_Products[],4,0)</f>
        <v>21.34</v>
      </c>
      <c r="K3432" s="6">
        <v>70.91</v>
      </c>
      <c r="L3432" s="6">
        <f>tbl_Sales[[#This Row],[Price_per_Unit]]*tbl_Sales[[#This Row],[Quantity]]</f>
        <v>70.91</v>
      </c>
      <c r="M3432" s="6">
        <f>tbl_Sales[[#This Row],[Cost_per_Unit]]*tbl_Sales[[#This Row],[Quantity]]</f>
        <v>21.34</v>
      </c>
      <c r="N3432" s="6">
        <f>tbl_Sales[[#This Row],[Sales]]-tbl_Sales[[#This Row],[Total_Cost]]</f>
        <v>49.569999999999993</v>
      </c>
    </row>
    <row r="3433" spans="1:14">
      <c r="A3433" t="s">
        <v>3437</v>
      </c>
      <c r="B3433" s="4">
        <v>45061</v>
      </c>
      <c r="C3433" t="s">
        <v>7497</v>
      </c>
      <c r="D3433" t="str">
        <f>VLOOKUP(Sales_Data!$C3433,tbl_Customers[],2,FALSE)</f>
        <v>Customer_885</v>
      </c>
      <c r="E3433" t="str">
        <f>VLOOKUP(tbl_Sales[[#This Row],[Customer_ID]],tbl_Customers[],5,0)</f>
        <v>East</v>
      </c>
      <c r="F3433" t="s">
        <v>8560</v>
      </c>
      <c r="G3433" t="str">
        <f>VLOOKUP(Sales_Data!$F3433,tbl_Products[],2,FALSE)</f>
        <v>Product_41</v>
      </c>
      <c r="H3433" t="str">
        <f>VLOOKUP(tbl_Sales[[#This Row],[Product_ID]],tbl_Products[],3,0)</f>
        <v>Home Goods</v>
      </c>
      <c r="I3433">
        <v>4</v>
      </c>
      <c r="J3433" s="10">
        <f>VLOOKUP(tbl_Sales[[#This Row],[Product_ID]],tbl_Products[],4,0)</f>
        <v>31.5</v>
      </c>
      <c r="K3433" s="6">
        <v>96.48</v>
      </c>
      <c r="L3433" s="6">
        <f>tbl_Sales[[#This Row],[Price_per_Unit]]*tbl_Sales[[#This Row],[Quantity]]</f>
        <v>385.92</v>
      </c>
      <c r="M3433" s="6">
        <f>tbl_Sales[[#This Row],[Cost_per_Unit]]*tbl_Sales[[#This Row],[Quantity]]</f>
        <v>126</v>
      </c>
      <c r="N3433" s="6">
        <f>tbl_Sales[[#This Row],[Sales]]-tbl_Sales[[#This Row],[Total_Cost]]</f>
        <v>259.92</v>
      </c>
    </row>
    <row r="3434" spans="1:14">
      <c r="A3434" t="s">
        <v>3438</v>
      </c>
      <c r="B3434" s="4">
        <v>45270</v>
      </c>
      <c r="C3434" t="s">
        <v>7623</v>
      </c>
      <c r="D3434" t="str">
        <f>VLOOKUP(Sales_Data!$C3434,tbl_Customers[],2,FALSE)</f>
        <v>Customer_432</v>
      </c>
      <c r="E3434" t="str">
        <f>VLOOKUP(tbl_Sales[[#This Row],[Customer_ID]],tbl_Customers[],5,0)</f>
        <v>South</v>
      </c>
      <c r="F3434" t="s">
        <v>8541</v>
      </c>
      <c r="G3434" t="str">
        <f>VLOOKUP(Sales_Data!$F3434,tbl_Products[],2,FALSE)</f>
        <v>Product_60</v>
      </c>
      <c r="H3434" t="str">
        <f>VLOOKUP(tbl_Sales[[#This Row],[Product_ID]],tbl_Products[],3,0)</f>
        <v>Health</v>
      </c>
      <c r="I3434">
        <v>5</v>
      </c>
      <c r="J3434" s="10">
        <f>VLOOKUP(tbl_Sales[[#This Row],[Product_ID]],tbl_Products[],4,0)</f>
        <v>1.01</v>
      </c>
      <c r="K3434" s="6">
        <v>85.09</v>
      </c>
      <c r="L3434" s="6">
        <f>tbl_Sales[[#This Row],[Price_per_Unit]]*tbl_Sales[[#This Row],[Quantity]]</f>
        <v>425.45000000000005</v>
      </c>
      <c r="M3434" s="6">
        <f>tbl_Sales[[#This Row],[Cost_per_Unit]]*tbl_Sales[[#This Row],[Quantity]]</f>
        <v>5.05</v>
      </c>
      <c r="N3434" s="6">
        <f>tbl_Sales[[#This Row],[Sales]]-tbl_Sales[[#This Row],[Total_Cost]]</f>
        <v>420.40000000000003</v>
      </c>
    </row>
    <row r="3435" spans="1:14">
      <c r="A3435" t="s">
        <v>3439</v>
      </c>
      <c r="B3435" s="4">
        <v>45177</v>
      </c>
      <c r="C3435" t="s">
        <v>7644</v>
      </c>
      <c r="D3435" t="str">
        <f>VLOOKUP(Sales_Data!$C3435,tbl_Customers[],2,FALSE)</f>
        <v>Customer_1251</v>
      </c>
      <c r="E3435" t="str">
        <f>VLOOKUP(tbl_Sales[[#This Row],[Customer_ID]],tbl_Customers[],5,0)</f>
        <v>North</v>
      </c>
      <c r="F3435" t="s">
        <v>8523</v>
      </c>
      <c r="G3435" t="str">
        <f>VLOOKUP(Sales_Data!$F3435,tbl_Products[],2,FALSE)</f>
        <v>Product_32</v>
      </c>
      <c r="H3435" t="str">
        <f>VLOOKUP(tbl_Sales[[#This Row],[Product_ID]],tbl_Products[],3,0)</f>
        <v>Home Goods</v>
      </c>
      <c r="I3435">
        <v>8</v>
      </c>
      <c r="J3435" s="10">
        <f>VLOOKUP(tbl_Sales[[#This Row],[Product_ID]],tbl_Products[],4,0)</f>
        <v>24.03</v>
      </c>
      <c r="K3435" s="6">
        <v>8.0500000000000007</v>
      </c>
      <c r="L3435" s="6">
        <f>tbl_Sales[[#This Row],[Price_per_Unit]]*tbl_Sales[[#This Row],[Quantity]]</f>
        <v>64.400000000000006</v>
      </c>
      <c r="M3435" s="6">
        <f>tbl_Sales[[#This Row],[Cost_per_Unit]]*tbl_Sales[[#This Row],[Quantity]]</f>
        <v>192.24</v>
      </c>
      <c r="N3435" s="6">
        <f>tbl_Sales[[#This Row],[Sales]]-tbl_Sales[[#This Row],[Total_Cost]]</f>
        <v>-127.84</v>
      </c>
    </row>
    <row r="3436" spans="1:14">
      <c r="A3436" t="s">
        <v>3440</v>
      </c>
      <c r="B3436" s="4">
        <v>45197</v>
      </c>
      <c r="C3436" t="s">
        <v>8121</v>
      </c>
      <c r="D3436" t="str">
        <f>VLOOKUP(Sales_Data!$C3436,tbl_Customers[],2,FALSE)</f>
        <v>Customer_1034</v>
      </c>
      <c r="E3436" t="str">
        <f>VLOOKUP(tbl_Sales[[#This Row],[Customer_ID]],tbl_Customers[],5,0)</f>
        <v>East</v>
      </c>
      <c r="F3436" t="s">
        <v>8563</v>
      </c>
      <c r="G3436" t="str">
        <f>VLOOKUP(Sales_Data!$F3436,tbl_Products[],2,FALSE)</f>
        <v>Product_17</v>
      </c>
      <c r="H3436" t="str">
        <f>VLOOKUP(tbl_Sales[[#This Row],[Product_ID]],tbl_Products[],3,0)</f>
        <v>Toys</v>
      </c>
      <c r="I3436">
        <v>8</v>
      </c>
      <c r="J3436" s="10">
        <f>VLOOKUP(tbl_Sales[[#This Row],[Product_ID]],tbl_Products[],4,0)</f>
        <v>36.229999999999997</v>
      </c>
      <c r="K3436" s="6">
        <v>8.65</v>
      </c>
      <c r="L3436" s="6">
        <f>tbl_Sales[[#This Row],[Price_per_Unit]]*tbl_Sales[[#This Row],[Quantity]]</f>
        <v>69.2</v>
      </c>
      <c r="M3436" s="6">
        <f>tbl_Sales[[#This Row],[Cost_per_Unit]]*tbl_Sales[[#This Row],[Quantity]]</f>
        <v>289.83999999999997</v>
      </c>
      <c r="N3436" s="6">
        <f>tbl_Sales[[#This Row],[Sales]]-tbl_Sales[[#This Row],[Total_Cost]]</f>
        <v>-220.64</v>
      </c>
    </row>
    <row r="3437" spans="1:14">
      <c r="A3437" t="s">
        <v>3441</v>
      </c>
      <c r="B3437" s="4">
        <v>45254</v>
      </c>
      <c r="C3437" t="s">
        <v>7500</v>
      </c>
      <c r="D3437" t="str">
        <f>VLOOKUP(Sales_Data!$C3437,tbl_Customers[],2,FALSE)</f>
        <v>Customer_652</v>
      </c>
      <c r="E3437" t="str">
        <f>VLOOKUP(tbl_Sales[[#This Row],[Customer_ID]],tbl_Customers[],5,0)</f>
        <v>West</v>
      </c>
      <c r="F3437" t="s">
        <v>8508</v>
      </c>
      <c r="G3437" t="str">
        <f>VLOOKUP(Sales_Data!$F3437,tbl_Products[],2,FALSE)</f>
        <v>Product_63</v>
      </c>
      <c r="H3437" t="str">
        <f>VLOOKUP(tbl_Sales[[#This Row],[Product_ID]],tbl_Products[],3,0)</f>
        <v>Electronics</v>
      </c>
      <c r="I3437">
        <v>5</v>
      </c>
      <c r="J3437" s="10">
        <f>VLOOKUP(tbl_Sales[[#This Row],[Product_ID]],tbl_Products[],4,0)</f>
        <v>40</v>
      </c>
      <c r="K3437" s="6">
        <v>80.25</v>
      </c>
      <c r="L3437" s="6">
        <f>tbl_Sales[[#This Row],[Price_per_Unit]]*tbl_Sales[[#This Row],[Quantity]]</f>
        <v>401.25</v>
      </c>
      <c r="M3437" s="6">
        <f>tbl_Sales[[#This Row],[Cost_per_Unit]]*tbl_Sales[[#This Row],[Quantity]]</f>
        <v>200</v>
      </c>
      <c r="N3437" s="6">
        <f>tbl_Sales[[#This Row],[Sales]]-tbl_Sales[[#This Row],[Total_Cost]]</f>
        <v>201.25</v>
      </c>
    </row>
    <row r="3438" spans="1:14">
      <c r="A3438" t="s">
        <v>3442</v>
      </c>
      <c r="B3438" s="4">
        <v>45087</v>
      </c>
      <c r="C3438" t="s">
        <v>7729</v>
      </c>
      <c r="D3438" t="str">
        <f>VLOOKUP(Sales_Data!$C3438,tbl_Customers[],2,FALSE)</f>
        <v>Customer_1397</v>
      </c>
      <c r="E3438" t="str">
        <f>VLOOKUP(tbl_Sales[[#This Row],[Customer_ID]],tbl_Customers[],5,0)</f>
        <v>East</v>
      </c>
      <c r="F3438" t="s">
        <v>8560</v>
      </c>
      <c r="G3438" t="str">
        <f>VLOOKUP(Sales_Data!$F3438,tbl_Products[],2,FALSE)</f>
        <v>Product_41</v>
      </c>
      <c r="H3438" t="str">
        <f>VLOOKUP(tbl_Sales[[#This Row],[Product_ID]],tbl_Products[],3,0)</f>
        <v>Home Goods</v>
      </c>
      <c r="I3438">
        <v>3</v>
      </c>
      <c r="J3438" s="10">
        <f>VLOOKUP(tbl_Sales[[#This Row],[Product_ID]],tbl_Products[],4,0)</f>
        <v>31.5</v>
      </c>
      <c r="K3438" s="6">
        <v>86.3</v>
      </c>
      <c r="L3438" s="6">
        <f>tbl_Sales[[#This Row],[Price_per_Unit]]*tbl_Sales[[#This Row],[Quantity]]</f>
        <v>258.89999999999998</v>
      </c>
      <c r="M3438" s="6">
        <f>tbl_Sales[[#This Row],[Cost_per_Unit]]*tbl_Sales[[#This Row],[Quantity]]</f>
        <v>94.5</v>
      </c>
      <c r="N3438" s="6">
        <f>tbl_Sales[[#This Row],[Sales]]-tbl_Sales[[#This Row],[Total_Cost]]</f>
        <v>164.39999999999998</v>
      </c>
    </row>
    <row r="3439" spans="1:14">
      <c r="A3439" t="s">
        <v>3443</v>
      </c>
      <c r="B3439" s="4">
        <v>45232</v>
      </c>
      <c r="C3439" t="s">
        <v>8357</v>
      </c>
      <c r="D3439" t="str">
        <f>VLOOKUP(Sales_Data!$C3439,tbl_Customers[],2,FALSE)</f>
        <v>Customer_702</v>
      </c>
      <c r="E3439" t="str">
        <f>VLOOKUP(tbl_Sales[[#This Row],[Customer_ID]],tbl_Customers[],5,0)</f>
        <v>North</v>
      </c>
      <c r="F3439" t="s">
        <v>8500</v>
      </c>
      <c r="G3439" t="str">
        <f>VLOOKUP(Sales_Data!$F3439,tbl_Products[],2,FALSE)</f>
        <v>Product_68</v>
      </c>
      <c r="H3439" t="str">
        <f>VLOOKUP(tbl_Sales[[#This Row],[Product_ID]],tbl_Products[],3,0)</f>
        <v>Home Goods</v>
      </c>
      <c r="I3439">
        <v>2</v>
      </c>
      <c r="J3439" s="10">
        <f>VLOOKUP(tbl_Sales[[#This Row],[Product_ID]],tbl_Products[],4,0)</f>
        <v>17.45</v>
      </c>
      <c r="K3439" s="6">
        <v>27.93</v>
      </c>
      <c r="L3439" s="6">
        <f>tbl_Sales[[#This Row],[Price_per_Unit]]*tbl_Sales[[#This Row],[Quantity]]</f>
        <v>55.86</v>
      </c>
      <c r="M3439" s="6">
        <f>tbl_Sales[[#This Row],[Cost_per_Unit]]*tbl_Sales[[#This Row],[Quantity]]</f>
        <v>34.9</v>
      </c>
      <c r="N3439" s="6">
        <f>tbl_Sales[[#This Row],[Sales]]-tbl_Sales[[#This Row],[Total_Cost]]</f>
        <v>20.96</v>
      </c>
    </row>
    <row r="3440" spans="1:14">
      <c r="A3440" t="s">
        <v>3444</v>
      </c>
      <c r="B3440" s="4">
        <v>45125</v>
      </c>
      <c r="C3440" t="s">
        <v>8358</v>
      </c>
      <c r="D3440" t="str">
        <f>VLOOKUP(Sales_Data!$C3440,tbl_Customers[],2,FALSE)</f>
        <v>Customer_1301</v>
      </c>
      <c r="E3440" t="str">
        <f>VLOOKUP(tbl_Sales[[#This Row],[Customer_ID]],tbl_Customers[],5,0)</f>
        <v>West</v>
      </c>
      <c r="F3440" t="s">
        <v>8552</v>
      </c>
      <c r="G3440" t="str">
        <f>VLOOKUP(Sales_Data!$F3440,tbl_Products[],2,FALSE)</f>
        <v>Product_5</v>
      </c>
      <c r="H3440" t="str">
        <f>VLOOKUP(tbl_Sales[[#This Row],[Product_ID]],tbl_Products[],3,0)</f>
        <v>Health</v>
      </c>
      <c r="I3440">
        <v>5</v>
      </c>
      <c r="J3440" s="10">
        <f>VLOOKUP(tbl_Sales[[#This Row],[Product_ID]],tbl_Products[],4,0)</f>
        <v>35.39</v>
      </c>
      <c r="K3440" s="6">
        <v>71.31</v>
      </c>
      <c r="L3440" s="6">
        <f>tbl_Sales[[#This Row],[Price_per_Unit]]*tbl_Sales[[#This Row],[Quantity]]</f>
        <v>356.55</v>
      </c>
      <c r="M3440" s="6">
        <f>tbl_Sales[[#This Row],[Cost_per_Unit]]*tbl_Sales[[#This Row],[Quantity]]</f>
        <v>176.95</v>
      </c>
      <c r="N3440" s="6">
        <f>tbl_Sales[[#This Row],[Sales]]-tbl_Sales[[#This Row],[Total_Cost]]</f>
        <v>179.60000000000002</v>
      </c>
    </row>
    <row r="3441" spans="1:14">
      <c r="A3441" t="s">
        <v>3445</v>
      </c>
      <c r="B3441" s="4">
        <v>45239</v>
      </c>
      <c r="C3441" t="s">
        <v>7609</v>
      </c>
      <c r="D3441" t="str">
        <f>VLOOKUP(Sales_Data!$C3441,tbl_Customers[],2,FALSE)</f>
        <v>Customer_536</v>
      </c>
      <c r="E3441" t="str">
        <f>VLOOKUP(tbl_Sales[[#This Row],[Customer_ID]],tbl_Customers[],5,0)</f>
        <v>South</v>
      </c>
      <c r="F3441" t="s">
        <v>8504</v>
      </c>
      <c r="G3441" t="str">
        <f>VLOOKUP(Sales_Data!$F3441,tbl_Products[],2,FALSE)</f>
        <v>Product_13</v>
      </c>
      <c r="H3441" t="str">
        <f>VLOOKUP(tbl_Sales[[#This Row],[Product_ID]],tbl_Products[],3,0)</f>
        <v>Toys</v>
      </c>
      <c r="I3441">
        <v>4</v>
      </c>
      <c r="J3441" s="10">
        <f>VLOOKUP(tbl_Sales[[#This Row],[Product_ID]],tbl_Products[],4,0)</f>
        <v>45.97</v>
      </c>
      <c r="K3441" s="6">
        <v>76.81</v>
      </c>
      <c r="L3441" s="6">
        <f>tbl_Sales[[#This Row],[Price_per_Unit]]*tbl_Sales[[#This Row],[Quantity]]</f>
        <v>307.24</v>
      </c>
      <c r="M3441" s="6">
        <f>tbl_Sales[[#This Row],[Cost_per_Unit]]*tbl_Sales[[#This Row],[Quantity]]</f>
        <v>183.88</v>
      </c>
      <c r="N3441" s="6">
        <f>tbl_Sales[[#This Row],[Sales]]-tbl_Sales[[#This Row],[Total_Cost]]</f>
        <v>123.36000000000001</v>
      </c>
    </row>
    <row r="3442" spans="1:14">
      <c r="A3442" t="s">
        <v>3446</v>
      </c>
      <c r="B3442" s="4">
        <v>45127</v>
      </c>
      <c r="C3442" t="s">
        <v>7719</v>
      </c>
      <c r="D3442" t="str">
        <f>VLOOKUP(Sales_Data!$C3442,tbl_Customers[],2,FALSE)</f>
        <v>Customer_1450</v>
      </c>
      <c r="E3442" t="str">
        <f>VLOOKUP(tbl_Sales[[#This Row],[Customer_ID]],tbl_Customers[],5,0)</f>
        <v>South</v>
      </c>
      <c r="F3442" t="s">
        <v>8545</v>
      </c>
      <c r="G3442" t="str">
        <f>VLOOKUP(Sales_Data!$F3442,tbl_Products[],2,FALSE)</f>
        <v>Product_9</v>
      </c>
      <c r="H3442" t="str">
        <f>VLOOKUP(tbl_Sales[[#This Row],[Product_ID]],tbl_Products[],3,0)</f>
        <v>Apparel</v>
      </c>
      <c r="I3442">
        <v>1</v>
      </c>
      <c r="J3442" s="10">
        <f>VLOOKUP(tbl_Sales[[#This Row],[Product_ID]],tbl_Products[],4,0)</f>
        <v>14.27</v>
      </c>
      <c r="K3442" s="6">
        <v>96.38</v>
      </c>
      <c r="L3442" s="6">
        <f>tbl_Sales[[#This Row],[Price_per_Unit]]*tbl_Sales[[#This Row],[Quantity]]</f>
        <v>96.38</v>
      </c>
      <c r="M3442" s="6">
        <f>tbl_Sales[[#This Row],[Cost_per_Unit]]*tbl_Sales[[#This Row],[Quantity]]</f>
        <v>14.27</v>
      </c>
      <c r="N3442" s="6">
        <f>tbl_Sales[[#This Row],[Sales]]-tbl_Sales[[#This Row],[Total_Cost]]</f>
        <v>82.11</v>
      </c>
    </row>
    <row r="3443" spans="1:14">
      <c r="A3443" t="s">
        <v>3447</v>
      </c>
      <c r="B3443" s="4">
        <v>45227</v>
      </c>
      <c r="C3443" t="s">
        <v>7467</v>
      </c>
      <c r="D3443" t="str">
        <f>VLOOKUP(Sales_Data!$C3443,tbl_Customers[],2,FALSE)</f>
        <v>Customer_928</v>
      </c>
      <c r="E3443" t="str">
        <f>VLOOKUP(tbl_Sales[[#This Row],[Customer_ID]],tbl_Customers[],5,0)</f>
        <v>West</v>
      </c>
      <c r="F3443" t="s">
        <v>8551</v>
      </c>
      <c r="G3443" t="str">
        <f>VLOOKUP(Sales_Data!$F3443,tbl_Products[],2,FALSE)</f>
        <v>Product_11</v>
      </c>
      <c r="H3443" t="str">
        <f>VLOOKUP(tbl_Sales[[#This Row],[Product_ID]],tbl_Products[],3,0)</f>
        <v>Health</v>
      </c>
      <c r="I3443">
        <v>8</v>
      </c>
      <c r="J3443" s="10">
        <f>VLOOKUP(tbl_Sales[[#This Row],[Product_ID]],tbl_Products[],4,0)</f>
        <v>11.76</v>
      </c>
      <c r="K3443" s="6">
        <v>80.84</v>
      </c>
      <c r="L3443" s="6">
        <f>tbl_Sales[[#This Row],[Price_per_Unit]]*tbl_Sales[[#This Row],[Quantity]]</f>
        <v>646.72</v>
      </c>
      <c r="M3443" s="6">
        <f>tbl_Sales[[#This Row],[Cost_per_Unit]]*tbl_Sales[[#This Row],[Quantity]]</f>
        <v>94.08</v>
      </c>
      <c r="N3443" s="6">
        <f>tbl_Sales[[#This Row],[Sales]]-tbl_Sales[[#This Row],[Total_Cost]]</f>
        <v>552.64</v>
      </c>
    </row>
    <row r="3444" spans="1:14">
      <c r="A3444" t="s">
        <v>3448</v>
      </c>
      <c r="B3444" s="4">
        <v>44985</v>
      </c>
      <c r="C3444" t="s">
        <v>8009</v>
      </c>
      <c r="D3444" t="str">
        <f>VLOOKUP(Sales_Data!$C3444,tbl_Customers[],2,FALSE)</f>
        <v>Customer_560</v>
      </c>
      <c r="E3444" t="str">
        <f>VLOOKUP(tbl_Sales[[#This Row],[Customer_ID]],tbl_Customers[],5,0)</f>
        <v>East</v>
      </c>
      <c r="F3444" t="s">
        <v>8496</v>
      </c>
      <c r="G3444" t="str">
        <f>VLOOKUP(Sales_Data!$F3444,tbl_Products[],2,FALSE)</f>
        <v>Product_3</v>
      </c>
      <c r="H3444" t="str">
        <f>VLOOKUP(tbl_Sales[[#This Row],[Product_ID]],tbl_Products[],3,0)</f>
        <v>Health</v>
      </c>
      <c r="I3444">
        <v>1</v>
      </c>
      <c r="J3444" s="10">
        <f>VLOOKUP(tbl_Sales[[#This Row],[Product_ID]],tbl_Products[],4,0)</f>
        <v>28.91</v>
      </c>
      <c r="K3444" s="6">
        <v>80.790000000000006</v>
      </c>
      <c r="L3444" s="6">
        <f>tbl_Sales[[#This Row],[Price_per_Unit]]*tbl_Sales[[#This Row],[Quantity]]</f>
        <v>80.790000000000006</v>
      </c>
      <c r="M3444" s="6">
        <f>tbl_Sales[[#This Row],[Cost_per_Unit]]*tbl_Sales[[#This Row],[Quantity]]</f>
        <v>28.91</v>
      </c>
      <c r="N3444" s="6">
        <f>tbl_Sales[[#This Row],[Sales]]-tbl_Sales[[#This Row],[Total_Cost]]</f>
        <v>51.88000000000001</v>
      </c>
    </row>
    <row r="3445" spans="1:14">
      <c r="A3445" t="s">
        <v>3449</v>
      </c>
      <c r="B3445" s="4">
        <v>45105</v>
      </c>
      <c r="C3445" t="s">
        <v>8359</v>
      </c>
      <c r="D3445" t="str">
        <f>VLOOKUP(Sales_Data!$C3445,tbl_Customers[],2,FALSE)</f>
        <v>Customer_504</v>
      </c>
      <c r="E3445" t="str">
        <f>VLOOKUP(tbl_Sales[[#This Row],[Customer_ID]],tbl_Customers[],5,0)</f>
        <v>North</v>
      </c>
      <c r="F3445" t="s">
        <v>8514</v>
      </c>
      <c r="G3445" t="str">
        <f>VLOOKUP(Sales_Data!$F3445,tbl_Products[],2,FALSE)</f>
        <v>Product_2</v>
      </c>
      <c r="H3445" t="str">
        <f>VLOOKUP(tbl_Sales[[#This Row],[Product_ID]],tbl_Products[],3,0)</f>
        <v>Health</v>
      </c>
      <c r="I3445">
        <v>3</v>
      </c>
      <c r="J3445" s="10">
        <f>VLOOKUP(tbl_Sales[[#This Row],[Product_ID]],tbl_Products[],4,0)</f>
        <v>12.41</v>
      </c>
      <c r="K3445" s="6">
        <v>96.91</v>
      </c>
      <c r="L3445" s="6">
        <f>tbl_Sales[[#This Row],[Price_per_Unit]]*tbl_Sales[[#This Row],[Quantity]]</f>
        <v>290.73</v>
      </c>
      <c r="M3445" s="6">
        <f>tbl_Sales[[#This Row],[Cost_per_Unit]]*tbl_Sales[[#This Row],[Quantity]]</f>
        <v>37.230000000000004</v>
      </c>
      <c r="N3445" s="6">
        <f>tbl_Sales[[#This Row],[Sales]]-tbl_Sales[[#This Row],[Total_Cost]]</f>
        <v>253.5</v>
      </c>
    </row>
    <row r="3446" spans="1:14">
      <c r="A3446" t="s">
        <v>3450</v>
      </c>
      <c r="B3446" s="4">
        <v>45107</v>
      </c>
      <c r="C3446" t="s">
        <v>7505</v>
      </c>
      <c r="D3446" t="str">
        <f>VLOOKUP(Sales_Data!$C3446,tbl_Customers[],2,FALSE)</f>
        <v>Customer_1357</v>
      </c>
      <c r="E3446" t="str">
        <f>VLOOKUP(tbl_Sales[[#This Row],[Customer_ID]],tbl_Customers[],5,0)</f>
        <v>East</v>
      </c>
      <c r="F3446" t="s">
        <v>8547</v>
      </c>
      <c r="G3446" t="str">
        <f>VLOOKUP(Sales_Data!$F3446,tbl_Products[],2,FALSE)</f>
        <v>Product_7</v>
      </c>
      <c r="H3446" t="str">
        <f>VLOOKUP(tbl_Sales[[#This Row],[Product_ID]],tbl_Products[],3,0)</f>
        <v>Apparel</v>
      </c>
      <c r="I3446">
        <v>7</v>
      </c>
      <c r="J3446" s="10">
        <f>VLOOKUP(tbl_Sales[[#This Row],[Product_ID]],tbl_Products[],4,0)</f>
        <v>48.6</v>
      </c>
      <c r="K3446" s="6">
        <v>56.9</v>
      </c>
      <c r="L3446" s="6">
        <f>tbl_Sales[[#This Row],[Price_per_Unit]]*tbl_Sales[[#This Row],[Quantity]]</f>
        <v>398.3</v>
      </c>
      <c r="M3446" s="6">
        <f>tbl_Sales[[#This Row],[Cost_per_Unit]]*tbl_Sales[[#This Row],[Quantity]]</f>
        <v>340.2</v>
      </c>
      <c r="N3446" s="6">
        <f>tbl_Sales[[#This Row],[Sales]]-tbl_Sales[[#This Row],[Total_Cost]]</f>
        <v>58.100000000000023</v>
      </c>
    </row>
    <row r="3447" spans="1:14">
      <c r="A3447" t="s">
        <v>3451</v>
      </c>
      <c r="B3447" s="4">
        <v>45161</v>
      </c>
      <c r="C3447" t="s">
        <v>7783</v>
      </c>
      <c r="D3447" t="str">
        <f>VLOOKUP(Sales_Data!$C3447,tbl_Customers[],2,FALSE)</f>
        <v>Customer_659</v>
      </c>
      <c r="E3447" t="str">
        <f>VLOOKUP(tbl_Sales[[#This Row],[Customer_ID]],tbl_Customers[],5,0)</f>
        <v>West</v>
      </c>
      <c r="F3447" t="s">
        <v>8506</v>
      </c>
      <c r="G3447" t="str">
        <f>VLOOKUP(Sales_Data!$F3447,tbl_Products[],2,FALSE)</f>
        <v>Product_43</v>
      </c>
      <c r="H3447" t="str">
        <f>VLOOKUP(tbl_Sales[[#This Row],[Product_ID]],tbl_Products[],3,0)</f>
        <v>Health</v>
      </c>
      <c r="I3447">
        <v>5</v>
      </c>
      <c r="J3447" s="10">
        <f>VLOOKUP(tbl_Sales[[#This Row],[Product_ID]],tbl_Products[],4,0)</f>
        <v>4.59</v>
      </c>
      <c r="K3447" s="6">
        <v>43.14</v>
      </c>
      <c r="L3447" s="6">
        <f>tbl_Sales[[#This Row],[Price_per_Unit]]*tbl_Sales[[#This Row],[Quantity]]</f>
        <v>215.7</v>
      </c>
      <c r="M3447" s="6">
        <f>tbl_Sales[[#This Row],[Cost_per_Unit]]*tbl_Sales[[#This Row],[Quantity]]</f>
        <v>22.95</v>
      </c>
      <c r="N3447" s="6">
        <f>tbl_Sales[[#This Row],[Sales]]-tbl_Sales[[#This Row],[Total_Cost]]</f>
        <v>192.75</v>
      </c>
    </row>
    <row r="3448" spans="1:14">
      <c r="A3448" t="s">
        <v>3452</v>
      </c>
      <c r="B3448" s="4">
        <v>45243</v>
      </c>
      <c r="C3448" t="s">
        <v>7226</v>
      </c>
      <c r="D3448" t="str">
        <f>VLOOKUP(Sales_Data!$C3448,tbl_Customers[],2,FALSE)</f>
        <v>Customer_700</v>
      </c>
      <c r="E3448" t="str">
        <f>VLOOKUP(tbl_Sales[[#This Row],[Customer_ID]],tbl_Customers[],5,0)</f>
        <v>South</v>
      </c>
      <c r="F3448" t="s">
        <v>8527</v>
      </c>
      <c r="G3448" t="str">
        <f>VLOOKUP(Sales_Data!$F3448,tbl_Products[],2,FALSE)</f>
        <v>Product_12</v>
      </c>
      <c r="H3448" t="str">
        <f>VLOOKUP(tbl_Sales[[#This Row],[Product_ID]],tbl_Products[],3,0)</f>
        <v>Toys</v>
      </c>
      <c r="I3448">
        <v>4</v>
      </c>
      <c r="J3448" s="10">
        <f>VLOOKUP(tbl_Sales[[#This Row],[Product_ID]],tbl_Products[],4,0)</f>
        <v>8.02</v>
      </c>
      <c r="K3448" s="6">
        <v>9.2200000000000006</v>
      </c>
      <c r="L3448" s="6">
        <f>tbl_Sales[[#This Row],[Price_per_Unit]]*tbl_Sales[[#This Row],[Quantity]]</f>
        <v>36.880000000000003</v>
      </c>
      <c r="M3448" s="6">
        <f>tbl_Sales[[#This Row],[Cost_per_Unit]]*tbl_Sales[[#This Row],[Quantity]]</f>
        <v>32.08</v>
      </c>
      <c r="N3448" s="6">
        <f>tbl_Sales[[#This Row],[Sales]]-tbl_Sales[[#This Row],[Total_Cost]]</f>
        <v>4.8000000000000043</v>
      </c>
    </row>
    <row r="3449" spans="1:14">
      <c r="A3449" t="s">
        <v>3453</v>
      </c>
      <c r="B3449" s="4">
        <v>45015</v>
      </c>
      <c r="C3449" t="s">
        <v>7623</v>
      </c>
      <c r="D3449" t="str">
        <f>VLOOKUP(Sales_Data!$C3449,tbl_Customers[],2,FALSE)</f>
        <v>Customer_432</v>
      </c>
      <c r="E3449" t="str">
        <f>VLOOKUP(tbl_Sales[[#This Row],[Customer_ID]],tbl_Customers[],5,0)</f>
        <v>South</v>
      </c>
      <c r="F3449" t="s">
        <v>8560</v>
      </c>
      <c r="G3449" t="str">
        <f>VLOOKUP(Sales_Data!$F3449,tbl_Products[],2,FALSE)</f>
        <v>Product_41</v>
      </c>
      <c r="H3449" t="str">
        <f>VLOOKUP(tbl_Sales[[#This Row],[Product_ID]],tbl_Products[],3,0)</f>
        <v>Home Goods</v>
      </c>
      <c r="I3449">
        <v>3</v>
      </c>
      <c r="J3449" s="10">
        <f>VLOOKUP(tbl_Sales[[#This Row],[Product_ID]],tbl_Products[],4,0)</f>
        <v>31.5</v>
      </c>
      <c r="K3449" s="6">
        <v>26.06</v>
      </c>
      <c r="L3449" s="6">
        <f>tbl_Sales[[#This Row],[Price_per_Unit]]*tbl_Sales[[#This Row],[Quantity]]</f>
        <v>78.179999999999993</v>
      </c>
      <c r="M3449" s="6">
        <f>tbl_Sales[[#This Row],[Cost_per_Unit]]*tbl_Sales[[#This Row],[Quantity]]</f>
        <v>94.5</v>
      </c>
      <c r="N3449" s="6">
        <f>tbl_Sales[[#This Row],[Sales]]-tbl_Sales[[#This Row],[Total_Cost]]</f>
        <v>-16.320000000000007</v>
      </c>
    </row>
    <row r="3450" spans="1:14">
      <c r="A3450" t="s">
        <v>3454</v>
      </c>
      <c r="B3450" s="4">
        <v>45271</v>
      </c>
      <c r="C3450" t="s">
        <v>7735</v>
      </c>
      <c r="D3450" t="str">
        <f>VLOOKUP(Sales_Data!$C3450,tbl_Customers[],2,FALSE)</f>
        <v>Customer_942</v>
      </c>
      <c r="E3450" t="str">
        <f>VLOOKUP(tbl_Sales[[#This Row],[Customer_ID]],tbl_Customers[],5,0)</f>
        <v>North</v>
      </c>
      <c r="F3450" t="s">
        <v>8515</v>
      </c>
      <c r="G3450" t="str">
        <f>VLOOKUP(Sales_Data!$F3450,tbl_Products[],2,FALSE)</f>
        <v>Product_46</v>
      </c>
      <c r="H3450" t="str">
        <f>VLOOKUP(tbl_Sales[[#This Row],[Product_ID]],tbl_Products[],3,0)</f>
        <v>Health</v>
      </c>
      <c r="I3450">
        <v>5</v>
      </c>
      <c r="J3450" s="10">
        <f>VLOOKUP(tbl_Sales[[#This Row],[Product_ID]],tbl_Products[],4,0)</f>
        <v>19.34</v>
      </c>
      <c r="K3450" s="6">
        <v>8.9499999999999993</v>
      </c>
      <c r="L3450" s="6">
        <f>tbl_Sales[[#This Row],[Price_per_Unit]]*tbl_Sales[[#This Row],[Quantity]]</f>
        <v>44.75</v>
      </c>
      <c r="M3450" s="6">
        <f>tbl_Sales[[#This Row],[Cost_per_Unit]]*tbl_Sales[[#This Row],[Quantity]]</f>
        <v>96.7</v>
      </c>
      <c r="N3450" s="6">
        <f>tbl_Sales[[#This Row],[Sales]]-tbl_Sales[[#This Row],[Total_Cost]]</f>
        <v>-51.95</v>
      </c>
    </row>
    <row r="3451" spans="1:14">
      <c r="A3451" t="s">
        <v>3455</v>
      </c>
      <c r="B3451" s="4">
        <v>45288</v>
      </c>
      <c r="C3451" t="s">
        <v>7675</v>
      </c>
      <c r="D3451" t="str">
        <f>VLOOKUP(Sales_Data!$C3451,tbl_Customers[],2,FALSE)</f>
        <v>Customer_1228</v>
      </c>
      <c r="E3451" t="str">
        <f>VLOOKUP(tbl_Sales[[#This Row],[Customer_ID]],tbl_Customers[],5,0)</f>
        <v>East</v>
      </c>
      <c r="F3451" t="s">
        <v>8550</v>
      </c>
      <c r="G3451" t="str">
        <f>VLOOKUP(Sales_Data!$F3451,tbl_Products[],2,FALSE)</f>
        <v>Product_26</v>
      </c>
      <c r="H3451" t="str">
        <f>VLOOKUP(tbl_Sales[[#This Row],[Product_ID]],tbl_Products[],3,0)</f>
        <v>Health</v>
      </c>
      <c r="I3451">
        <v>4</v>
      </c>
      <c r="J3451" s="10">
        <f>VLOOKUP(tbl_Sales[[#This Row],[Product_ID]],tbl_Products[],4,0)</f>
        <v>31.77</v>
      </c>
      <c r="K3451" s="6">
        <v>13.93</v>
      </c>
      <c r="L3451" s="6">
        <f>tbl_Sales[[#This Row],[Price_per_Unit]]*tbl_Sales[[#This Row],[Quantity]]</f>
        <v>55.72</v>
      </c>
      <c r="M3451" s="6">
        <f>tbl_Sales[[#This Row],[Cost_per_Unit]]*tbl_Sales[[#This Row],[Quantity]]</f>
        <v>127.08</v>
      </c>
      <c r="N3451" s="6">
        <f>tbl_Sales[[#This Row],[Sales]]-tbl_Sales[[#This Row],[Total_Cost]]</f>
        <v>-71.36</v>
      </c>
    </row>
    <row r="3452" spans="1:14">
      <c r="A3452" t="s">
        <v>3456</v>
      </c>
      <c r="B3452" s="4">
        <v>45079</v>
      </c>
      <c r="C3452" t="s">
        <v>8360</v>
      </c>
      <c r="D3452" t="str">
        <f>VLOOKUP(Sales_Data!$C3452,tbl_Customers[],2,FALSE)</f>
        <v>Customer_673</v>
      </c>
      <c r="E3452" t="str">
        <f>VLOOKUP(tbl_Sales[[#This Row],[Customer_ID]],tbl_Customers[],5,0)</f>
        <v>East</v>
      </c>
      <c r="F3452" t="s">
        <v>8542</v>
      </c>
      <c r="G3452" t="str">
        <f>VLOOKUP(Sales_Data!$F3452,tbl_Products[],2,FALSE)</f>
        <v>Product_20</v>
      </c>
      <c r="H3452" t="str">
        <f>VLOOKUP(tbl_Sales[[#This Row],[Product_ID]],tbl_Products[],3,0)</f>
        <v>Electronics</v>
      </c>
      <c r="I3452">
        <v>9</v>
      </c>
      <c r="J3452" s="10">
        <f>VLOOKUP(tbl_Sales[[#This Row],[Product_ID]],tbl_Products[],4,0)</f>
        <v>19.98</v>
      </c>
      <c r="K3452" s="6">
        <v>47.35</v>
      </c>
      <c r="L3452" s="6">
        <f>tbl_Sales[[#This Row],[Price_per_Unit]]*tbl_Sales[[#This Row],[Quantity]]</f>
        <v>426.15000000000003</v>
      </c>
      <c r="M3452" s="6">
        <f>tbl_Sales[[#This Row],[Cost_per_Unit]]*tbl_Sales[[#This Row],[Quantity]]</f>
        <v>179.82</v>
      </c>
      <c r="N3452" s="6">
        <f>tbl_Sales[[#This Row],[Sales]]-tbl_Sales[[#This Row],[Total_Cost]]</f>
        <v>246.33000000000004</v>
      </c>
    </row>
    <row r="3453" spans="1:14">
      <c r="A3453" t="s">
        <v>3457</v>
      </c>
      <c r="B3453" s="4">
        <v>45241</v>
      </c>
      <c r="C3453" t="s">
        <v>7516</v>
      </c>
      <c r="D3453" t="str">
        <f>VLOOKUP(Sales_Data!$C3453,tbl_Customers[],2,FALSE)</f>
        <v>Customer_33</v>
      </c>
      <c r="E3453" t="str">
        <f>VLOOKUP(tbl_Sales[[#This Row],[Customer_ID]],tbl_Customers[],5,0)</f>
        <v>North</v>
      </c>
      <c r="F3453" t="s">
        <v>8546</v>
      </c>
      <c r="G3453" t="str">
        <f>VLOOKUP(Sales_Data!$F3453,tbl_Products[],2,FALSE)</f>
        <v>Product_28</v>
      </c>
      <c r="H3453" t="str">
        <f>VLOOKUP(tbl_Sales[[#This Row],[Product_ID]],tbl_Products[],3,0)</f>
        <v>Toys</v>
      </c>
      <c r="I3453">
        <v>2</v>
      </c>
      <c r="J3453" s="10">
        <f>VLOOKUP(tbl_Sales[[#This Row],[Product_ID]],tbl_Products[],4,0)</f>
        <v>23.58</v>
      </c>
      <c r="K3453" s="6">
        <v>35.619999999999997</v>
      </c>
      <c r="L3453" s="6">
        <f>tbl_Sales[[#This Row],[Price_per_Unit]]*tbl_Sales[[#This Row],[Quantity]]</f>
        <v>71.239999999999995</v>
      </c>
      <c r="M3453" s="6">
        <f>tbl_Sales[[#This Row],[Cost_per_Unit]]*tbl_Sales[[#This Row],[Quantity]]</f>
        <v>47.16</v>
      </c>
      <c r="N3453" s="6">
        <f>tbl_Sales[[#This Row],[Sales]]-tbl_Sales[[#This Row],[Total_Cost]]</f>
        <v>24.08</v>
      </c>
    </row>
    <row r="3454" spans="1:14">
      <c r="A3454" t="s">
        <v>3458</v>
      </c>
      <c r="B3454" s="4">
        <v>45229</v>
      </c>
      <c r="C3454" t="s">
        <v>7044</v>
      </c>
      <c r="D3454" t="str">
        <f>VLOOKUP(Sales_Data!$C3454,tbl_Customers[],2,FALSE)</f>
        <v>Customer_1417</v>
      </c>
      <c r="E3454" t="str">
        <f>VLOOKUP(tbl_Sales[[#This Row],[Customer_ID]],tbl_Customers[],5,0)</f>
        <v>East</v>
      </c>
      <c r="F3454" t="s">
        <v>8536</v>
      </c>
      <c r="G3454" t="str">
        <f>VLOOKUP(Sales_Data!$F3454,tbl_Products[],2,FALSE)</f>
        <v>Product_40</v>
      </c>
      <c r="H3454" t="str">
        <f>VLOOKUP(tbl_Sales[[#This Row],[Product_ID]],tbl_Products[],3,0)</f>
        <v>Health</v>
      </c>
      <c r="I3454">
        <v>2</v>
      </c>
      <c r="J3454" s="10">
        <f>VLOOKUP(tbl_Sales[[#This Row],[Product_ID]],tbl_Products[],4,0)</f>
        <v>30.96</v>
      </c>
      <c r="K3454" s="6">
        <v>74.62</v>
      </c>
      <c r="L3454" s="6">
        <f>tbl_Sales[[#This Row],[Price_per_Unit]]*tbl_Sales[[#This Row],[Quantity]]</f>
        <v>149.24</v>
      </c>
      <c r="M3454" s="6">
        <f>tbl_Sales[[#This Row],[Cost_per_Unit]]*tbl_Sales[[#This Row],[Quantity]]</f>
        <v>61.92</v>
      </c>
      <c r="N3454" s="6">
        <f>tbl_Sales[[#This Row],[Sales]]-tbl_Sales[[#This Row],[Total_Cost]]</f>
        <v>87.320000000000007</v>
      </c>
    </row>
    <row r="3455" spans="1:14">
      <c r="A3455" t="s">
        <v>3459</v>
      </c>
      <c r="B3455" s="4">
        <v>44970</v>
      </c>
      <c r="C3455" t="s">
        <v>7795</v>
      </c>
      <c r="D3455" t="str">
        <f>VLOOKUP(Sales_Data!$C3455,tbl_Customers[],2,FALSE)</f>
        <v>Customer_274</v>
      </c>
      <c r="E3455" t="str">
        <f>VLOOKUP(tbl_Sales[[#This Row],[Customer_ID]],tbl_Customers[],5,0)</f>
        <v>West</v>
      </c>
      <c r="F3455" t="s">
        <v>8545</v>
      </c>
      <c r="G3455" t="str">
        <f>VLOOKUP(Sales_Data!$F3455,tbl_Products[],2,FALSE)</f>
        <v>Product_9</v>
      </c>
      <c r="H3455" t="str">
        <f>VLOOKUP(tbl_Sales[[#This Row],[Product_ID]],tbl_Products[],3,0)</f>
        <v>Apparel</v>
      </c>
      <c r="I3455">
        <v>4</v>
      </c>
      <c r="J3455" s="10">
        <f>VLOOKUP(tbl_Sales[[#This Row],[Product_ID]],tbl_Products[],4,0)</f>
        <v>14.27</v>
      </c>
      <c r="K3455" s="6">
        <v>24.67</v>
      </c>
      <c r="L3455" s="6">
        <f>tbl_Sales[[#This Row],[Price_per_Unit]]*tbl_Sales[[#This Row],[Quantity]]</f>
        <v>98.68</v>
      </c>
      <c r="M3455" s="6">
        <f>tbl_Sales[[#This Row],[Cost_per_Unit]]*tbl_Sales[[#This Row],[Quantity]]</f>
        <v>57.08</v>
      </c>
      <c r="N3455" s="6">
        <f>tbl_Sales[[#This Row],[Sales]]-tbl_Sales[[#This Row],[Total_Cost]]</f>
        <v>41.600000000000009</v>
      </c>
    </row>
    <row r="3456" spans="1:14">
      <c r="A3456" t="s">
        <v>3460</v>
      </c>
      <c r="B3456" s="4">
        <v>45271</v>
      </c>
      <c r="C3456" t="s">
        <v>7019</v>
      </c>
      <c r="D3456" t="str">
        <f>VLOOKUP(Sales_Data!$C3456,tbl_Customers[],2,FALSE)</f>
        <v>Customer_1324</v>
      </c>
      <c r="E3456" t="str">
        <f>VLOOKUP(tbl_Sales[[#This Row],[Customer_ID]],tbl_Customers[],5,0)</f>
        <v>South</v>
      </c>
      <c r="F3456" t="s">
        <v>8512</v>
      </c>
      <c r="G3456" t="str">
        <f>VLOOKUP(Sales_Data!$F3456,tbl_Products[],2,FALSE)</f>
        <v>Product_47</v>
      </c>
      <c r="H3456" t="str">
        <f>VLOOKUP(tbl_Sales[[#This Row],[Product_ID]],tbl_Products[],3,0)</f>
        <v>Home Goods</v>
      </c>
      <c r="I3456">
        <v>2</v>
      </c>
      <c r="J3456" s="10">
        <f>VLOOKUP(tbl_Sales[[#This Row],[Product_ID]],tbl_Products[],4,0)</f>
        <v>22.66</v>
      </c>
      <c r="K3456" s="6">
        <v>57.3</v>
      </c>
      <c r="L3456" s="6">
        <f>tbl_Sales[[#This Row],[Price_per_Unit]]*tbl_Sales[[#This Row],[Quantity]]</f>
        <v>114.6</v>
      </c>
      <c r="M3456" s="6">
        <f>tbl_Sales[[#This Row],[Cost_per_Unit]]*tbl_Sales[[#This Row],[Quantity]]</f>
        <v>45.32</v>
      </c>
      <c r="N3456" s="6">
        <f>tbl_Sales[[#This Row],[Sales]]-tbl_Sales[[#This Row],[Total_Cost]]</f>
        <v>69.28</v>
      </c>
    </row>
    <row r="3457" spans="1:14">
      <c r="A3457" t="s">
        <v>3461</v>
      </c>
      <c r="B3457" s="4">
        <v>44995</v>
      </c>
      <c r="C3457" t="s">
        <v>8338</v>
      </c>
      <c r="D3457" t="str">
        <f>VLOOKUP(Sales_Data!$C3457,tbl_Customers[],2,FALSE)</f>
        <v>Customer_5</v>
      </c>
      <c r="E3457" t="str">
        <f>VLOOKUP(tbl_Sales[[#This Row],[Customer_ID]],tbl_Customers[],5,0)</f>
        <v>West</v>
      </c>
      <c r="F3457" t="s">
        <v>8560</v>
      </c>
      <c r="G3457" t="str">
        <f>VLOOKUP(Sales_Data!$F3457,tbl_Products[],2,FALSE)</f>
        <v>Product_41</v>
      </c>
      <c r="H3457" t="str">
        <f>VLOOKUP(tbl_Sales[[#This Row],[Product_ID]],tbl_Products[],3,0)</f>
        <v>Home Goods</v>
      </c>
      <c r="I3457">
        <v>7</v>
      </c>
      <c r="J3457" s="10">
        <f>VLOOKUP(tbl_Sales[[#This Row],[Product_ID]],tbl_Products[],4,0)</f>
        <v>31.5</v>
      </c>
      <c r="K3457" s="6">
        <v>47.33</v>
      </c>
      <c r="L3457" s="6">
        <f>tbl_Sales[[#This Row],[Price_per_Unit]]*tbl_Sales[[#This Row],[Quantity]]</f>
        <v>331.31</v>
      </c>
      <c r="M3457" s="6">
        <f>tbl_Sales[[#This Row],[Cost_per_Unit]]*tbl_Sales[[#This Row],[Quantity]]</f>
        <v>220.5</v>
      </c>
      <c r="N3457" s="6">
        <f>tbl_Sales[[#This Row],[Sales]]-tbl_Sales[[#This Row],[Total_Cost]]</f>
        <v>110.81</v>
      </c>
    </row>
    <row r="3458" spans="1:14">
      <c r="A3458" t="s">
        <v>3462</v>
      </c>
      <c r="B3458" s="4">
        <v>45087</v>
      </c>
      <c r="C3458" t="s">
        <v>7180</v>
      </c>
      <c r="D3458" t="str">
        <f>VLOOKUP(Sales_Data!$C3458,tbl_Customers[],2,FALSE)</f>
        <v>Customer_1247</v>
      </c>
      <c r="E3458" t="str">
        <f>VLOOKUP(tbl_Sales[[#This Row],[Customer_ID]],tbl_Customers[],5,0)</f>
        <v>East</v>
      </c>
      <c r="F3458" t="s">
        <v>8537</v>
      </c>
      <c r="G3458" t="str">
        <f>VLOOKUP(Sales_Data!$F3458,tbl_Products[],2,FALSE)</f>
        <v>Product_75</v>
      </c>
      <c r="H3458" t="str">
        <f>VLOOKUP(tbl_Sales[[#This Row],[Product_ID]],tbl_Products[],3,0)</f>
        <v>Electronics</v>
      </c>
      <c r="I3458">
        <v>1</v>
      </c>
      <c r="J3458" s="10">
        <f>VLOOKUP(tbl_Sales[[#This Row],[Product_ID]],tbl_Products[],4,0)</f>
        <v>2.25</v>
      </c>
      <c r="K3458" s="6">
        <v>38.24</v>
      </c>
      <c r="L3458" s="6">
        <f>tbl_Sales[[#This Row],[Price_per_Unit]]*tbl_Sales[[#This Row],[Quantity]]</f>
        <v>38.24</v>
      </c>
      <c r="M3458" s="6">
        <f>tbl_Sales[[#This Row],[Cost_per_Unit]]*tbl_Sales[[#This Row],[Quantity]]</f>
        <v>2.25</v>
      </c>
      <c r="N3458" s="6">
        <f>tbl_Sales[[#This Row],[Sales]]-tbl_Sales[[#This Row],[Total_Cost]]</f>
        <v>35.99</v>
      </c>
    </row>
    <row r="3459" spans="1:14">
      <c r="A3459" t="s">
        <v>3463</v>
      </c>
      <c r="B3459" s="4">
        <v>44987</v>
      </c>
      <c r="C3459" t="s">
        <v>7629</v>
      </c>
      <c r="D3459" t="str">
        <f>VLOOKUP(Sales_Data!$C3459,tbl_Customers[],2,FALSE)</f>
        <v>Customer_976</v>
      </c>
      <c r="E3459" t="str">
        <f>VLOOKUP(tbl_Sales[[#This Row],[Customer_ID]],tbl_Customers[],5,0)</f>
        <v>North</v>
      </c>
      <c r="F3459" t="s">
        <v>8507</v>
      </c>
      <c r="G3459" t="str">
        <f>VLOOKUP(Sales_Data!$F3459,tbl_Products[],2,FALSE)</f>
        <v>Product_58</v>
      </c>
      <c r="H3459" t="str">
        <f>VLOOKUP(tbl_Sales[[#This Row],[Product_ID]],tbl_Products[],3,0)</f>
        <v>Home Goods</v>
      </c>
      <c r="I3459">
        <v>3</v>
      </c>
      <c r="J3459" s="10">
        <f>VLOOKUP(tbl_Sales[[#This Row],[Product_ID]],tbl_Products[],4,0)</f>
        <v>23.97</v>
      </c>
      <c r="K3459" s="6">
        <v>95.35</v>
      </c>
      <c r="L3459" s="6">
        <f>tbl_Sales[[#This Row],[Price_per_Unit]]*tbl_Sales[[#This Row],[Quantity]]</f>
        <v>286.04999999999995</v>
      </c>
      <c r="M3459" s="6">
        <f>tbl_Sales[[#This Row],[Cost_per_Unit]]*tbl_Sales[[#This Row],[Quantity]]</f>
        <v>71.91</v>
      </c>
      <c r="N3459" s="6">
        <f>tbl_Sales[[#This Row],[Sales]]-tbl_Sales[[#This Row],[Total_Cost]]</f>
        <v>214.13999999999996</v>
      </c>
    </row>
    <row r="3460" spans="1:14">
      <c r="A3460" t="s">
        <v>3464</v>
      </c>
      <c r="B3460" s="4">
        <v>45049</v>
      </c>
      <c r="C3460" t="s">
        <v>7315</v>
      </c>
      <c r="D3460" t="str">
        <f>VLOOKUP(Sales_Data!$C3460,tbl_Customers[],2,FALSE)</f>
        <v>Customer_9</v>
      </c>
      <c r="E3460" t="str">
        <f>VLOOKUP(tbl_Sales[[#This Row],[Customer_ID]],tbl_Customers[],5,0)</f>
        <v>East</v>
      </c>
      <c r="F3460" t="s">
        <v>8493</v>
      </c>
      <c r="G3460" t="str">
        <f>VLOOKUP(Sales_Data!$F3460,tbl_Products[],2,FALSE)</f>
        <v>Product_61</v>
      </c>
      <c r="H3460" t="str">
        <f>VLOOKUP(tbl_Sales[[#This Row],[Product_ID]],tbl_Products[],3,0)</f>
        <v>Health</v>
      </c>
      <c r="I3460">
        <v>9</v>
      </c>
      <c r="J3460" s="10">
        <f>VLOOKUP(tbl_Sales[[#This Row],[Product_ID]],tbl_Products[],4,0)</f>
        <v>47.78</v>
      </c>
      <c r="K3460" s="6">
        <v>15.42</v>
      </c>
      <c r="L3460" s="6">
        <f>tbl_Sales[[#This Row],[Price_per_Unit]]*tbl_Sales[[#This Row],[Quantity]]</f>
        <v>138.78</v>
      </c>
      <c r="M3460" s="6">
        <f>tbl_Sales[[#This Row],[Cost_per_Unit]]*tbl_Sales[[#This Row],[Quantity]]</f>
        <v>430.02</v>
      </c>
      <c r="N3460" s="6">
        <f>tbl_Sales[[#This Row],[Sales]]-tbl_Sales[[#This Row],[Total_Cost]]</f>
        <v>-291.24</v>
      </c>
    </row>
    <row r="3461" spans="1:14">
      <c r="A3461" t="s">
        <v>3465</v>
      </c>
      <c r="B3461" s="4">
        <v>45083</v>
      </c>
      <c r="C3461" t="s">
        <v>8361</v>
      </c>
      <c r="D3461" t="str">
        <f>VLOOKUP(Sales_Data!$C3461,tbl_Customers[],2,FALSE)</f>
        <v>Customer_20</v>
      </c>
      <c r="E3461" t="str">
        <f>VLOOKUP(tbl_Sales[[#This Row],[Customer_ID]],tbl_Customers[],5,0)</f>
        <v>West</v>
      </c>
      <c r="F3461" t="s">
        <v>8538</v>
      </c>
      <c r="G3461" t="str">
        <f>VLOOKUP(Sales_Data!$F3461,tbl_Products[],2,FALSE)</f>
        <v>Product_44</v>
      </c>
      <c r="H3461" t="str">
        <f>VLOOKUP(tbl_Sales[[#This Row],[Product_ID]],tbl_Products[],3,0)</f>
        <v>Electronics</v>
      </c>
      <c r="I3461">
        <v>8</v>
      </c>
      <c r="J3461" s="10">
        <f>VLOOKUP(tbl_Sales[[#This Row],[Product_ID]],tbl_Products[],4,0)</f>
        <v>39.729999999999997</v>
      </c>
      <c r="K3461" s="6">
        <v>25.07</v>
      </c>
      <c r="L3461" s="6">
        <f>tbl_Sales[[#This Row],[Price_per_Unit]]*tbl_Sales[[#This Row],[Quantity]]</f>
        <v>200.56</v>
      </c>
      <c r="M3461" s="6">
        <f>tbl_Sales[[#This Row],[Cost_per_Unit]]*tbl_Sales[[#This Row],[Quantity]]</f>
        <v>317.83999999999997</v>
      </c>
      <c r="N3461" s="6">
        <f>tbl_Sales[[#This Row],[Sales]]-tbl_Sales[[#This Row],[Total_Cost]]</f>
        <v>-117.27999999999997</v>
      </c>
    </row>
    <row r="3462" spans="1:14">
      <c r="A3462" t="s">
        <v>3466</v>
      </c>
      <c r="B3462" s="4">
        <v>44986</v>
      </c>
      <c r="C3462" t="s">
        <v>7236</v>
      </c>
      <c r="D3462" t="str">
        <f>VLOOKUP(Sales_Data!$C3462,tbl_Customers[],2,FALSE)</f>
        <v>Customer_1378</v>
      </c>
      <c r="E3462" t="str">
        <f>VLOOKUP(tbl_Sales[[#This Row],[Customer_ID]],tbl_Customers[],5,0)</f>
        <v>South</v>
      </c>
      <c r="F3462" t="s">
        <v>8532</v>
      </c>
      <c r="G3462" t="str">
        <f>VLOOKUP(Sales_Data!$F3462,tbl_Products[],2,FALSE)</f>
        <v>Product_23</v>
      </c>
      <c r="H3462" t="str">
        <f>VLOOKUP(tbl_Sales[[#This Row],[Product_ID]],tbl_Products[],3,0)</f>
        <v>Apparel</v>
      </c>
      <c r="I3462">
        <v>2</v>
      </c>
      <c r="J3462" s="10">
        <f>VLOOKUP(tbl_Sales[[#This Row],[Product_ID]],tbl_Products[],4,0)</f>
        <v>2.85</v>
      </c>
      <c r="K3462" s="6">
        <v>87.19</v>
      </c>
      <c r="L3462" s="6">
        <f>tbl_Sales[[#This Row],[Price_per_Unit]]*tbl_Sales[[#This Row],[Quantity]]</f>
        <v>174.38</v>
      </c>
      <c r="M3462" s="6">
        <f>tbl_Sales[[#This Row],[Cost_per_Unit]]*tbl_Sales[[#This Row],[Quantity]]</f>
        <v>5.7</v>
      </c>
      <c r="N3462" s="6">
        <f>tbl_Sales[[#This Row],[Sales]]-tbl_Sales[[#This Row],[Total_Cost]]</f>
        <v>168.68</v>
      </c>
    </row>
    <row r="3463" spans="1:14">
      <c r="A3463" t="s">
        <v>3467</v>
      </c>
      <c r="B3463" s="4">
        <v>45020</v>
      </c>
      <c r="C3463" t="s">
        <v>7506</v>
      </c>
      <c r="D3463" t="str">
        <f>VLOOKUP(Sales_Data!$C3463,tbl_Customers[],2,FALSE)</f>
        <v>Customer_356</v>
      </c>
      <c r="E3463" t="str">
        <f>VLOOKUP(tbl_Sales[[#This Row],[Customer_ID]],tbl_Customers[],5,0)</f>
        <v>South</v>
      </c>
      <c r="F3463" t="s">
        <v>8498</v>
      </c>
      <c r="G3463" t="str">
        <f>VLOOKUP(Sales_Data!$F3463,tbl_Products[],2,FALSE)</f>
        <v>Product_38</v>
      </c>
      <c r="H3463" t="str">
        <f>VLOOKUP(tbl_Sales[[#This Row],[Product_ID]],tbl_Products[],3,0)</f>
        <v>Toys</v>
      </c>
      <c r="I3463">
        <v>7</v>
      </c>
      <c r="J3463" s="10">
        <f>VLOOKUP(tbl_Sales[[#This Row],[Product_ID]],tbl_Products[],4,0)</f>
        <v>35.82</v>
      </c>
      <c r="K3463" s="6">
        <v>57.04</v>
      </c>
      <c r="L3463" s="6">
        <f>tbl_Sales[[#This Row],[Price_per_Unit]]*tbl_Sales[[#This Row],[Quantity]]</f>
        <v>399.28</v>
      </c>
      <c r="M3463" s="6">
        <f>tbl_Sales[[#This Row],[Cost_per_Unit]]*tbl_Sales[[#This Row],[Quantity]]</f>
        <v>250.74</v>
      </c>
      <c r="N3463" s="6">
        <f>tbl_Sales[[#This Row],[Sales]]-tbl_Sales[[#This Row],[Total_Cost]]</f>
        <v>148.53999999999996</v>
      </c>
    </row>
    <row r="3464" spans="1:14">
      <c r="A3464" t="s">
        <v>3468</v>
      </c>
      <c r="B3464" s="4">
        <v>45118</v>
      </c>
      <c r="C3464" t="s">
        <v>7031</v>
      </c>
      <c r="D3464" t="str">
        <f>VLOOKUP(Sales_Data!$C3464,tbl_Customers[],2,FALSE)</f>
        <v>Customer_847</v>
      </c>
      <c r="E3464" t="str">
        <f>VLOOKUP(tbl_Sales[[#This Row],[Customer_ID]],tbl_Customers[],5,0)</f>
        <v>West</v>
      </c>
      <c r="F3464" t="s">
        <v>8505</v>
      </c>
      <c r="G3464" t="str">
        <f>VLOOKUP(Sales_Data!$F3464,tbl_Products[],2,FALSE)</f>
        <v>Product_39</v>
      </c>
      <c r="H3464" t="str">
        <f>VLOOKUP(tbl_Sales[[#This Row],[Product_ID]],tbl_Products[],3,0)</f>
        <v>Toys</v>
      </c>
      <c r="I3464">
        <v>9</v>
      </c>
      <c r="J3464" s="10">
        <f>VLOOKUP(tbl_Sales[[#This Row],[Product_ID]],tbl_Products[],4,0)</f>
        <v>32.950000000000003</v>
      </c>
      <c r="K3464" s="6">
        <v>19.59</v>
      </c>
      <c r="L3464" s="6">
        <f>tbl_Sales[[#This Row],[Price_per_Unit]]*tbl_Sales[[#This Row],[Quantity]]</f>
        <v>176.31</v>
      </c>
      <c r="M3464" s="6">
        <f>tbl_Sales[[#This Row],[Cost_per_Unit]]*tbl_Sales[[#This Row],[Quantity]]</f>
        <v>296.55</v>
      </c>
      <c r="N3464" s="6">
        <f>tbl_Sales[[#This Row],[Sales]]-tbl_Sales[[#This Row],[Total_Cost]]</f>
        <v>-120.24000000000001</v>
      </c>
    </row>
    <row r="3465" spans="1:14">
      <c r="A3465" t="s">
        <v>3469</v>
      </c>
      <c r="B3465" s="4">
        <v>45282</v>
      </c>
      <c r="C3465" t="s">
        <v>7420</v>
      </c>
      <c r="D3465" t="str">
        <f>VLOOKUP(Sales_Data!$C3465,tbl_Customers[],2,FALSE)</f>
        <v>Customer_1139</v>
      </c>
      <c r="E3465" t="str">
        <f>VLOOKUP(tbl_Sales[[#This Row],[Customer_ID]],tbl_Customers[],5,0)</f>
        <v>North</v>
      </c>
      <c r="F3465" t="s">
        <v>8504</v>
      </c>
      <c r="G3465" t="str">
        <f>VLOOKUP(Sales_Data!$F3465,tbl_Products[],2,FALSE)</f>
        <v>Product_13</v>
      </c>
      <c r="H3465" t="str">
        <f>VLOOKUP(tbl_Sales[[#This Row],[Product_ID]],tbl_Products[],3,0)</f>
        <v>Toys</v>
      </c>
      <c r="I3465">
        <v>4</v>
      </c>
      <c r="J3465" s="10">
        <f>VLOOKUP(tbl_Sales[[#This Row],[Product_ID]],tbl_Products[],4,0)</f>
        <v>45.97</v>
      </c>
      <c r="K3465" s="6">
        <v>80.900000000000006</v>
      </c>
      <c r="L3465" s="6">
        <f>tbl_Sales[[#This Row],[Price_per_Unit]]*tbl_Sales[[#This Row],[Quantity]]</f>
        <v>323.60000000000002</v>
      </c>
      <c r="M3465" s="6">
        <f>tbl_Sales[[#This Row],[Cost_per_Unit]]*tbl_Sales[[#This Row],[Quantity]]</f>
        <v>183.88</v>
      </c>
      <c r="N3465" s="6">
        <f>tbl_Sales[[#This Row],[Sales]]-tbl_Sales[[#This Row],[Total_Cost]]</f>
        <v>139.72000000000003</v>
      </c>
    </row>
    <row r="3466" spans="1:14">
      <c r="A3466" t="s">
        <v>3470</v>
      </c>
      <c r="B3466" s="4">
        <v>44999</v>
      </c>
      <c r="C3466" t="s">
        <v>7788</v>
      </c>
      <c r="D3466" t="str">
        <f>VLOOKUP(Sales_Data!$C3466,tbl_Customers[],2,FALSE)</f>
        <v>Customer_1427</v>
      </c>
      <c r="E3466" t="str">
        <f>VLOOKUP(tbl_Sales[[#This Row],[Customer_ID]],tbl_Customers[],5,0)</f>
        <v>West</v>
      </c>
      <c r="F3466" t="s">
        <v>8543</v>
      </c>
      <c r="G3466" t="str">
        <f>VLOOKUP(Sales_Data!$F3466,tbl_Products[],2,FALSE)</f>
        <v>Product_72</v>
      </c>
      <c r="H3466" t="str">
        <f>VLOOKUP(tbl_Sales[[#This Row],[Product_ID]],tbl_Products[],3,0)</f>
        <v>Toys</v>
      </c>
      <c r="I3466">
        <v>2</v>
      </c>
      <c r="J3466" s="10">
        <f>VLOOKUP(tbl_Sales[[#This Row],[Product_ID]],tbl_Products[],4,0)</f>
        <v>23.2</v>
      </c>
      <c r="K3466" s="6">
        <v>22.38</v>
      </c>
      <c r="L3466" s="6">
        <f>tbl_Sales[[#This Row],[Price_per_Unit]]*tbl_Sales[[#This Row],[Quantity]]</f>
        <v>44.76</v>
      </c>
      <c r="M3466" s="6">
        <f>tbl_Sales[[#This Row],[Cost_per_Unit]]*tbl_Sales[[#This Row],[Quantity]]</f>
        <v>46.4</v>
      </c>
      <c r="N3466" s="6">
        <f>tbl_Sales[[#This Row],[Sales]]-tbl_Sales[[#This Row],[Total_Cost]]</f>
        <v>-1.6400000000000006</v>
      </c>
    </row>
    <row r="3467" spans="1:14">
      <c r="A3467" t="s">
        <v>3471</v>
      </c>
      <c r="B3467" s="4">
        <v>45188</v>
      </c>
      <c r="C3467" t="s">
        <v>7492</v>
      </c>
      <c r="D3467" t="str">
        <f>VLOOKUP(Sales_Data!$C3467,tbl_Customers[],2,FALSE)</f>
        <v>Customer_1441</v>
      </c>
      <c r="E3467" t="str">
        <f>VLOOKUP(tbl_Sales[[#This Row],[Customer_ID]],tbl_Customers[],5,0)</f>
        <v>East</v>
      </c>
      <c r="F3467" t="s">
        <v>8544</v>
      </c>
      <c r="G3467" t="str">
        <f>VLOOKUP(Sales_Data!$F3467,tbl_Products[],2,FALSE)</f>
        <v>Product_21</v>
      </c>
      <c r="H3467" t="str">
        <f>VLOOKUP(tbl_Sales[[#This Row],[Product_ID]],tbl_Products[],3,0)</f>
        <v>Toys</v>
      </c>
      <c r="I3467">
        <v>9</v>
      </c>
      <c r="J3467" s="10">
        <f>VLOOKUP(tbl_Sales[[#This Row],[Product_ID]],tbl_Products[],4,0)</f>
        <v>3.13</v>
      </c>
      <c r="K3467" s="6">
        <v>20.84</v>
      </c>
      <c r="L3467" s="6">
        <f>tbl_Sales[[#This Row],[Price_per_Unit]]*tbl_Sales[[#This Row],[Quantity]]</f>
        <v>187.56</v>
      </c>
      <c r="M3467" s="6">
        <f>tbl_Sales[[#This Row],[Cost_per_Unit]]*tbl_Sales[[#This Row],[Quantity]]</f>
        <v>28.169999999999998</v>
      </c>
      <c r="N3467" s="6">
        <f>tbl_Sales[[#This Row],[Sales]]-tbl_Sales[[#This Row],[Total_Cost]]</f>
        <v>159.39000000000001</v>
      </c>
    </row>
    <row r="3468" spans="1:14">
      <c r="A3468" t="s">
        <v>3472</v>
      </c>
      <c r="B3468" s="4">
        <v>45125</v>
      </c>
      <c r="C3468" t="s">
        <v>7748</v>
      </c>
      <c r="D3468" t="str">
        <f>VLOOKUP(Sales_Data!$C3468,tbl_Customers[],2,FALSE)</f>
        <v>Customer_1002</v>
      </c>
      <c r="E3468" t="str">
        <f>VLOOKUP(tbl_Sales[[#This Row],[Customer_ID]],tbl_Customers[],5,0)</f>
        <v>West</v>
      </c>
      <c r="F3468" t="s">
        <v>8542</v>
      </c>
      <c r="G3468" t="str">
        <f>VLOOKUP(Sales_Data!$F3468,tbl_Products[],2,FALSE)</f>
        <v>Product_20</v>
      </c>
      <c r="H3468" t="str">
        <f>VLOOKUP(tbl_Sales[[#This Row],[Product_ID]],tbl_Products[],3,0)</f>
        <v>Electronics</v>
      </c>
      <c r="I3468">
        <v>8</v>
      </c>
      <c r="J3468" s="10">
        <f>VLOOKUP(tbl_Sales[[#This Row],[Product_ID]],tbl_Products[],4,0)</f>
        <v>19.98</v>
      </c>
      <c r="K3468" s="6">
        <v>93.1</v>
      </c>
      <c r="L3468" s="6">
        <f>tbl_Sales[[#This Row],[Price_per_Unit]]*tbl_Sales[[#This Row],[Quantity]]</f>
        <v>744.8</v>
      </c>
      <c r="M3468" s="6">
        <f>tbl_Sales[[#This Row],[Cost_per_Unit]]*tbl_Sales[[#This Row],[Quantity]]</f>
        <v>159.84</v>
      </c>
      <c r="N3468" s="6">
        <f>tbl_Sales[[#This Row],[Sales]]-tbl_Sales[[#This Row],[Total_Cost]]</f>
        <v>584.95999999999992</v>
      </c>
    </row>
    <row r="3469" spans="1:14">
      <c r="A3469" t="s">
        <v>3473</v>
      </c>
      <c r="B3469" s="4">
        <v>45141</v>
      </c>
      <c r="C3469" t="s">
        <v>7698</v>
      </c>
      <c r="D3469" t="str">
        <f>VLOOKUP(Sales_Data!$C3469,tbl_Customers[],2,FALSE)</f>
        <v>Customer_805</v>
      </c>
      <c r="E3469" t="str">
        <f>VLOOKUP(tbl_Sales[[#This Row],[Customer_ID]],tbl_Customers[],5,0)</f>
        <v>West</v>
      </c>
      <c r="F3469" t="s">
        <v>8544</v>
      </c>
      <c r="G3469" t="str">
        <f>VLOOKUP(Sales_Data!$F3469,tbl_Products[],2,FALSE)</f>
        <v>Product_21</v>
      </c>
      <c r="H3469" t="str">
        <f>VLOOKUP(tbl_Sales[[#This Row],[Product_ID]],tbl_Products[],3,0)</f>
        <v>Toys</v>
      </c>
      <c r="I3469">
        <v>9</v>
      </c>
      <c r="J3469" s="10">
        <f>VLOOKUP(tbl_Sales[[#This Row],[Product_ID]],tbl_Products[],4,0)</f>
        <v>3.13</v>
      </c>
      <c r="K3469" s="6">
        <v>59.78</v>
      </c>
      <c r="L3469" s="6">
        <f>tbl_Sales[[#This Row],[Price_per_Unit]]*tbl_Sales[[#This Row],[Quantity]]</f>
        <v>538.02</v>
      </c>
      <c r="M3469" s="6">
        <f>tbl_Sales[[#This Row],[Cost_per_Unit]]*tbl_Sales[[#This Row],[Quantity]]</f>
        <v>28.169999999999998</v>
      </c>
      <c r="N3469" s="6">
        <f>tbl_Sales[[#This Row],[Sales]]-tbl_Sales[[#This Row],[Total_Cost]]</f>
        <v>509.84999999999997</v>
      </c>
    </row>
    <row r="3470" spans="1:14">
      <c r="A3470" t="s">
        <v>3474</v>
      </c>
      <c r="B3470" s="4">
        <v>45232</v>
      </c>
      <c r="C3470" t="s">
        <v>7991</v>
      </c>
      <c r="D3470" t="str">
        <f>VLOOKUP(Sales_Data!$C3470,tbl_Customers[],2,FALSE)</f>
        <v>Customer_1103</v>
      </c>
      <c r="E3470" t="str">
        <f>VLOOKUP(tbl_Sales[[#This Row],[Customer_ID]],tbl_Customers[],5,0)</f>
        <v>East</v>
      </c>
      <c r="F3470" t="s">
        <v>8535</v>
      </c>
      <c r="G3470" t="str">
        <f>VLOOKUP(Sales_Data!$F3470,tbl_Products[],2,FALSE)</f>
        <v>Product_54</v>
      </c>
      <c r="H3470" t="str">
        <f>VLOOKUP(tbl_Sales[[#This Row],[Product_ID]],tbl_Products[],3,0)</f>
        <v>Apparel</v>
      </c>
      <c r="I3470">
        <v>2</v>
      </c>
      <c r="J3470" s="10">
        <f>VLOOKUP(tbl_Sales[[#This Row],[Product_ID]],tbl_Products[],4,0)</f>
        <v>1.35</v>
      </c>
      <c r="K3470" s="6">
        <v>67.599999999999994</v>
      </c>
      <c r="L3470" s="6">
        <f>tbl_Sales[[#This Row],[Price_per_Unit]]*tbl_Sales[[#This Row],[Quantity]]</f>
        <v>135.19999999999999</v>
      </c>
      <c r="M3470" s="6">
        <f>tbl_Sales[[#This Row],[Cost_per_Unit]]*tbl_Sales[[#This Row],[Quantity]]</f>
        <v>2.7</v>
      </c>
      <c r="N3470" s="6">
        <f>tbl_Sales[[#This Row],[Sales]]-tbl_Sales[[#This Row],[Total_Cost]]</f>
        <v>132.5</v>
      </c>
    </row>
    <row r="3471" spans="1:14">
      <c r="A3471" t="s">
        <v>3475</v>
      </c>
      <c r="B3471" s="4">
        <v>44997</v>
      </c>
      <c r="C3471" t="s">
        <v>8256</v>
      </c>
      <c r="D3471" t="str">
        <f>VLOOKUP(Sales_Data!$C3471,tbl_Customers[],2,FALSE)</f>
        <v>Customer_167</v>
      </c>
      <c r="E3471" t="str">
        <f>VLOOKUP(tbl_Sales[[#This Row],[Customer_ID]],tbl_Customers[],5,0)</f>
        <v>East</v>
      </c>
      <c r="F3471" t="s">
        <v>8539</v>
      </c>
      <c r="G3471" t="str">
        <f>VLOOKUP(Sales_Data!$F3471,tbl_Products[],2,FALSE)</f>
        <v>Product_16</v>
      </c>
      <c r="H3471" t="str">
        <f>VLOOKUP(tbl_Sales[[#This Row],[Product_ID]],tbl_Products[],3,0)</f>
        <v>Home Goods</v>
      </c>
      <c r="I3471">
        <v>3</v>
      </c>
      <c r="J3471" s="10">
        <f>VLOOKUP(tbl_Sales[[#This Row],[Product_ID]],tbl_Products[],4,0)</f>
        <v>15.25</v>
      </c>
      <c r="K3471" s="6">
        <v>84.39</v>
      </c>
      <c r="L3471" s="6">
        <f>tbl_Sales[[#This Row],[Price_per_Unit]]*tbl_Sales[[#This Row],[Quantity]]</f>
        <v>253.17000000000002</v>
      </c>
      <c r="M3471" s="6">
        <f>tbl_Sales[[#This Row],[Cost_per_Unit]]*tbl_Sales[[#This Row],[Quantity]]</f>
        <v>45.75</v>
      </c>
      <c r="N3471" s="6">
        <f>tbl_Sales[[#This Row],[Sales]]-tbl_Sales[[#This Row],[Total_Cost]]</f>
        <v>207.42000000000002</v>
      </c>
    </row>
    <row r="3472" spans="1:14">
      <c r="A3472" t="s">
        <v>3476</v>
      </c>
      <c r="B3472" s="4">
        <v>45221</v>
      </c>
      <c r="C3472" t="s">
        <v>7915</v>
      </c>
      <c r="D3472" t="str">
        <f>VLOOKUP(Sales_Data!$C3472,tbl_Customers[],2,FALSE)</f>
        <v>Customer_1330</v>
      </c>
      <c r="E3472" t="str">
        <f>VLOOKUP(tbl_Sales[[#This Row],[Customer_ID]],tbl_Customers[],5,0)</f>
        <v>East</v>
      </c>
      <c r="F3472" t="s">
        <v>8567</v>
      </c>
      <c r="G3472" t="str">
        <f>VLOOKUP(Sales_Data!$F3472,tbl_Products[],2,FALSE)</f>
        <v>Product_69</v>
      </c>
      <c r="H3472" t="str">
        <f>VLOOKUP(tbl_Sales[[#This Row],[Product_ID]],tbl_Products[],3,0)</f>
        <v>Home Goods</v>
      </c>
      <c r="I3472">
        <v>5</v>
      </c>
      <c r="J3472" s="10">
        <f>VLOOKUP(tbl_Sales[[#This Row],[Product_ID]],tbl_Products[],4,0)</f>
        <v>8.86</v>
      </c>
      <c r="K3472" s="6">
        <v>76.31</v>
      </c>
      <c r="L3472" s="6">
        <f>tbl_Sales[[#This Row],[Price_per_Unit]]*tbl_Sales[[#This Row],[Quantity]]</f>
        <v>381.55</v>
      </c>
      <c r="M3472" s="6">
        <f>tbl_Sales[[#This Row],[Cost_per_Unit]]*tbl_Sales[[#This Row],[Quantity]]</f>
        <v>44.3</v>
      </c>
      <c r="N3472" s="6">
        <f>tbl_Sales[[#This Row],[Sales]]-tbl_Sales[[#This Row],[Total_Cost]]</f>
        <v>337.25</v>
      </c>
    </row>
    <row r="3473" spans="1:14">
      <c r="A3473" t="s">
        <v>3477</v>
      </c>
      <c r="B3473" s="4">
        <v>45123</v>
      </c>
      <c r="C3473" t="s">
        <v>8327</v>
      </c>
      <c r="D3473" t="str">
        <f>VLOOKUP(Sales_Data!$C3473,tbl_Customers[],2,FALSE)</f>
        <v>Customer_1334</v>
      </c>
      <c r="E3473" t="str">
        <f>VLOOKUP(tbl_Sales[[#This Row],[Customer_ID]],tbl_Customers[],5,0)</f>
        <v>West</v>
      </c>
      <c r="F3473" t="s">
        <v>8519</v>
      </c>
      <c r="G3473" t="str">
        <f>VLOOKUP(Sales_Data!$F3473,tbl_Products[],2,FALSE)</f>
        <v>Product_53</v>
      </c>
      <c r="H3473" t="str">
        <f>VLOOKUP(tbl_Sales[[#This Row],[Product_ID]],tbl_Products[],3,0)</f>
        <v>Electronics</v>
      </c>
      <c r="I3473">
        <v>7</v>
      </c>
      <c r="J3473" s="10">
        <f>VLOOKUP(tbl_Sales[[#This Row],[Product_ID]],tbl_Products[],4,0)</f>
        <v>21.34</v>
      </c>
      <c r="K3473" s="6">
        <v>5.16</v>
      </c>
      <c r="L3473" s="6">
        <f>tbl_Sales[[#This Row],[Price_per_Unit]]*tbl_Sales[[#This Row],[Quantity]]</f>
        <v>36.120000000000005</v>
      </c>
      <c r="M3473" s="6">
        <f>tbl_Sales[[#This Row],[Cost_per_Unit]]*tbl_Sales[[#This Row],[Quantity]]</f>
        <v>149.38</v>
      </c>
      <c r="N3473" s="6">
        <f>tbl_Sales[[#This Row],[Sales]]-tbl_Sales[[#This Row],[Total_Cost]]</f>
        <v>-113.25999999999999</v>
      </c>
    </row>
    <row r="3474" spans="1:14">
      <c r="A3474" t="s">
        <v>3478</v>
      </c>
      <c r="B3474" s="4">
        <v>45143</v>
      </c>
      <c r="C3474" t="s">
        <v>8362</v>
      </c>
      <c r="D3474" t="str">
        <f>VLOOKUP(Sales_Data!$C3474,tbl_Customers[],2,FALSE)</f>
        <v>Customer_159</v>
      </c>
      <c r="E3474" t="str">
        <f>VLOOKUP(tbl_Sales[[#This Row],[Customer_ID]],tbl_Customers[],5,0)</f>
        <v>North</v>
      </c>
      <c r="F3474" t="s">
        <v>8544</v>
      </c>
      <c r="G3474" t="str">
        <f>VLOOKUP(Sales_Data!$F3474,tbl_Products[],2,FALSE)</f>
        <v>Product_21</v>
      </c>
      <c r="H3474" t="str">
        <f>VLOOKUP(tbl_Sales[[#This Row],[Product_ID]],tbl_Products[],3,0)</f>
        <v>Toys</v>
      </c>
      <c r="I3474">
        <v>9</v>
      </c>
      <c r="J3474" s="10">
        <f>VLOOKUP(tbl_Sales[[#This Row],[Product_ID]],tbl_Products[],4,0)</f>
        <v>3.13</v>
      </c>
      <c r="K3474" s="6">
        <v>45.39</v>
      </c>
      <c r="L3474" s="6">
        <f>tbl_Sales[[#This Row],[Price_per_Unit]]*tbl_Sales[[#This Row],[Quantity]]</f>
        <v>408.51</v>
      </c>
      <c r="M3474" s="6">
        <f>tbl_Sales[[#This Row],[Cost_per_Unit]]*tbl_Sales[[#This Row],[Quantity]]</f>
        <v>28.169999999999998</v>
      </c>
      <c r="N3474" s="6">
        <f>tbl_Sales[[#This Row],[Sales]]-tbl_Sales[[#This Row],[Total_Cost]]</f>
        <v>380.34</v>
      </c>
    </row>
    <row r="3475" spans="1:14">
      <c r="A3475" t="s">
        <v>3479</v>
      </c>
      <c r="B3475" s="4">
        <v>45022</v>
      </c>
      <c r="C3475" t="s">
        <v>8284</v>
      </c>
      <c r="D3475" t="str">
        <f>VLOOKUP(Sales_Data!$C3475,tbl_Customers[],2,FALSE)</f>
        <v>Customer_1104</v>
      </c>
      <c r="E3475" t="str">
        <f>VLOOKUP(tbl_Sales[[#This Row],[Customer_ID]],tbl_Customers[],5,0)</f>
        <v>North</v>
      </c>
      <c r="F3475" t="s">
        <v>8543</v>
      </c>
      <c r="G3475" t="str">
        <f>VLOOKUP(Sales_Data!$F3475,tbl_Products[],2,FALSE)</f>
        <v>Product_72</v>
      </c>
      <c r="H3475" t="str">
        <f>VLOOKUP(tbl_Sales[[#This Row],[Product_ID]],tbl_Products[],3,0)</f>
        <v>Toys</v>
      </c>
      <c r="I3475">
        <v>2</v>
      </c>
      <c r="J3475" s="10">
        <f>VLOOKUP(tbl_Sales[[#This Row],[Product_ID]],tbl_Products[],4,0)</f>
        <v>23.2</v>
      </c>
      <c r="K3475" s="6">
        <v>57.26</v>
      </c>
      <c r="L3475" s="6">
        <f>tbl_Sales[[#This Row],[Price_per_Unit]]*tbl_Sales[[#This Row],[Quantity]]</f>
        <v>114.52</v>
      </c>
      <c r="M3475" s="6">
        <f>tbl_Sales[[#This Row],[Cost_per_Unit]]*tbl_Sales[[#This Row],[Quantity]]</f>
        <v>46.4</v>
      </c>
      <c r="N3475" s="6">
        <f>tbl_Sales[[#This Row],[Sales]]-tbl_Sales[[#This Row],[Total_Cost]]</f>
        <v>68.12</v>
      </c>
    </row>
    <row r="3476" spans="1:14">
      <c r="A3476" t="s">
        <v>3480</v>
      </c>
      <c r="B3476" s="4">
        <v>45176</v>
      </c>
      <c r="C3476" t="s">
        <v>7265</v>
      </c>
      <c r="D3476" t="str">
        <f>VLOOKUP(Sales_Data!$C3476,tbl_Customers[],2,FALSE)</f>
        <v>Customer_64</v>
      </c>
      <c r="E3476" t="str">
        <f>VLOOKUP(tbl_Sales[[#This Row],[Customer_ID]],tbl_Customers[],5,0)</f>
        <v>East</v>
      </c>
      <c r="F3476" t="s">
        <v>8557</v>
      </c>
      <c r="G3476" t="str">
        <f>VLOOKUP(Sales_Data!$F3476,tbl_Products[],2,FALSE)</f>
        <v>Product_71</v>
      </c>
      <c r="H3476" t="str">
        <f>VLOOKUP(tbl_Sales[[#This Row],[Product_ID]],tbl_Products[],3,0)</f>
        <v>Electronics</v>
      </c>
      <c r="I3476">
        <v>9</v>
      </c>
      <c r="J3476" s="10">
        <f>VLOOKUP(tbl_Sales[[#This Row],[Product_ID]],tbl_Products[],4,0)</f>
        <v>34.61</v>
      </c>
      <c r="K3476" s="6">
        <v>64.63</v>
      </c>
      <c r="L3476" s="6">
        <f>tbl_Sales[[#This Row],[Price_per_Unit]]*tbl_Sales[[#This Row],[Quantity]]</f>
        <v>581.66999999999996</v>
      </c>
      <c r="M3476" s="6">
        <f>tbl_Sales[[#This Row],[Cost_per_Unit]]*tbl_Sales[[#This Row],[Quantity]]</f>
        <v>311.49</v>
      </c>
      <c r="N3476" s="6">
        <f>tbl_Sales[[#This Row],[Sales]]-tbl_Sales[[#This Row],[Total_Cost]]</f>
        <v>270.17999999999995</v>
      </c>
    </row>
    <row r="3477" spans="1:14">
      <c r="A3477" t="s">
        <v>3481</v>
      </c>
      <c r="B3477" s="4">
        <v>45252</v>
      </c>
      <c r="C3477" t="s">
        <v>7993</v>
      </c>
      <c r="D3477" t="str">
        <f>VLOOKUP(Sales_Data!$C3477,tbl_Customers[],2,FALSE)</f>
        <v>Customer_1376</v>
      </c>
      <c r="E3477" t="str">
        <f>VLOOKUP(tbl_Sales[[#This Row],[Customer_ID]],tbl_Customers[],5,0)</f>
        <v>West</v>
      </c>
      <c r="F3477" t="s">
        <v>8493</v>
      </c>
      <c r="G3477" t="str">
        <f>VLOOKUP(Sales_Data!$F3477,tbl_Products[],2,FALSE)</f>
        <v>Product_61</v>
      </c>
      <c r="H3477" t="str">
        <f>VLOOKUP(tbl_Sales[[#This Row],[Product_ID]],tbl_Products[],3,0)</f>
        <v>Health</v>
      </c>
      <c r="I3477">
        <v>7</v>
      </c>
      <c r="J3477" s="10">
        <f>VLOOKUP(tbl_Sales[[#This Row],[Product_ID]],tbl_Products[],4,0)</f>
        <v>47.78</v>
      </c>
      <c r="K3477" s="6">
        <v>96.25</v>
      </c>
      <c r="L3477" s="6">
        <f>tbl_Sales[[#This Row],[Price_per_Unit]]*tbl_Sales[[#This Row],[Quantity]]</f>
        <v>673.75</v>
      </c>
      <c r="M3477" s="6">
        <f>tbl_Sales[[#This Row],[Cost_per_Unit]]*tbl_Sales[[#This Row],[Quantity]]</f>
        <v>334.46000000000004</v>
      </c>
      <c r="N3477" s="6">
        <f>tbl_Sales[[#This Row],[Sales]]-tbl_Sales[[#This Row],[Total_Cost]]</f>
        <v>339.28999999999996</v>
      </c>
    </row>
    <row r="3478" spans="1:14">
      <c r="A3478" t="s">
        <v>3482</v>
      </c>
      <c r="B3478" s="4">
        <v>45202</v>
      </c>
      <c r="C3478" t="s">
        <v>7450</v>
      </c>
      <c r="D3478" t="str">
        <f>VLOOKUP(Sales_Data!$C3478,tbl_Customers[],2,FALSE)</f>
        <v>Customer_912</v>
      </c>
      <c r="E3478" t="str">
        <f>VLOOKUP(tbl_Sales[[#This Row],[Customer_ID]],tbl_Customers[],5,0)</f>
        <v>South</v>
      </c>
      <c r="F3478" t="s">
        <v>8531</v>
      </c>
      <c r="G3478" t="str">
        <f>VLOOKUP(Sales_Data!$F3478,tbl_Products[],2,FALSE)</f>
        <v>Product_36</v>
      </c>
      <c r="H3478" t="str">
        <f>VLOOKUP(tbl_Sales[[#This Row],[Product_ID]],tbl_Products[],3,0)</f>
        <v>Home Goods</v>
      </c>
      <c r="I3478">
        <v>7</v>
      </c>
      <c r="J3478" s="10">
        <f>VLOOKUP(tbl_Sales[[#This Row],[Product_ID]],tbl_Products[],4,0)</f>
        <v>32.54</v>
      </c>
      <c r="K3478" s="6">
        <v>63.9</v>
      </c>
      <c r="L3478" s="6">
        <f>tbl_Sales[[#This Row],[Price_per_Unit]]*tbl_Sales[[#This Row],[Quantity]]</f>
        <v>447.3</v>
      </c>
      <c r="M3478" s="6">
        <f>tbl_Sales[[#This Row],[Cost_per_Unit]]*tbl_Sales[[#This Row],[Quantity]]</f>
        <v>227.78</v>
      </c>
      <c r="N3478" s="6">
        <f>tbl_Sales[[#This Row],[Sales]]-tbl_Sales[[#This Row],[Total_Cost]]</f>
        <v>219.52</v>
      </c>
    </row>
    <row r="3479" spans="1:14">
      <c r="A3479" t="s">
        <v>3483</v>
      </c>
      <c r="B3479" s="4">
        <v>45282</v>
      </c>
      <c r="C3479" t="s">
        <v>7135</v>
      </c>
      <c r="D3479" t="str">
        <f>VLOOKUP(Sales_Data!$C3479,tbl_Customers[],2,FALSE)</f>
        <v>Customer_1377</v>
      </c>
      <c r="E3479" t="str">
        <f>VLOOKUP(tbl_Sales[[#This Row],[Customer_ID]],tbl_Customers[],5,0)</f>
        <v>East</v>
      </c>
      <c r="F3479" t="s">
        <v>8523</v>
      </c>
      <c r="G3479" t="str">
        <f>VLOOKUP(Sales_Data!$F3479,tbl_Products[],2,FALSE)</f>
        <v>Product_32</v>
      </c>
      <c r="H3479" t="str">
        <f>VLOOKUP(tbl_Sales[[#This Row],[Product_ID]],tbl_Products[],3,0)</f>
        <v>Home Goods</v>
      </c>
      <c r="I3479">
        <v>5</v>
      </c>
      <c r="J3479" s="10">
        <f>VLOOKUP(tbl_Sales[[#This Row],[Product_ID]],tbl_Products[],4,0)</f>
        <v>24.03</v>
      </c>
      <c r="K3479" s="6">
        <v>36.729999999999997</v>
      </c>
      <c r="L3479" s="6">
        <f>tbl_Sales[[#This Row],[Price_per_Unit]]*tbl_Sales[[#This Row],[Quantity]]</f>
        <v>183.64999999999998</v>
      </c>
      <c r="M3479" s="6">
        <f>tbl_Sales[[#This Row],[Cost_per_Unit]]*tbl_Sales[[#This Row],[Quantity]]</f>
        <v>120.15</v>
      </c>
      <c r="N3479" s="6">
        <f>tbl_Sales[[#This Row],[Sales]]-tbl_Sales[[#This Row],[Total_Cost]]</f>
        <v>63.499999999999972</v>
      </c>
    </row>
    <row r="3480" spans="1:14">
      <c r="A3480" t="s">
        <v>3484</v>
      </c>
      <c r="B3480" s="4">
        <v>45257</v>
      </c>
      <c r="C3480" t="s">
        <v>8363</v>
      </c>
      <c r="D3480" t="str">
        <f>VLOOKUP(Sales_Data!$C3480,tbl_Customers[],2,FALSE)</f>
        <v>Customer_253</v>
      </c>
      <c r="E3480" t="str">
        <f>VLOOKUP(tbl_Sales[[#This Row],[Customer_ID]],tbl_Customers[],5,0)</f>
        <v>West</v>
      </c>
      <c r="F3480" t="s">
        <v>8494</v>
      </c>
      <c r="G3480" t="str">
        <f>VLOOKUP(Sales_Data!$F3480,tbl_Products[],2,FALSE)</f>
        <v>Product_15</v>
      </c>
      <c r="H3480" t="str">
        <f>VLOOKUP(tbl_Sales[[#This Row],[Product_ID]],tbl_Products[],3,0)</f>
        <v>Apparel</v>
      </c>
      <c r="I3480">
        <v>4</v>
      </c>
      <c r="J3480" s="10">
        <f>VLOOKUP(tbl_Sales[[#This Row],[Product_ID]],tbl_Products[],4,0)</f>
        <v>22.93</v>
      </c>
      <c r="K3480" s="6">
        <v>91.69</v>
      </c>
      <c r="L3480" s="6">
        <f>tbl_Sales[[#This Row],[Price_per_Unit]]*tbl_Sales[[#This Row],[Quantity]]</f>
        <v>366.76</v>
      </c>
      <c r="M3480" s="6">
        <f>tbl_Sales[[#This Row],[Cost_per_Unit]]*tbl_Sales[[#This Row],[Quantity]]</f>
        <v>91.72</v>
      </c>
      <c r="N3480" s="6">
        <f>tbl_Sales[[#This Row],[Sales]]-tbl_Sales[[#This Row],[Total_Cost]]</f>
        <v>275.03999999999996</v>
      </c>
    </row>
    <row r="3481" spans="1:14">
      <c r="A3481" t="s">
        <v>3485</v>
      </c>
      <c r="B3481" s="4">
        <v>45015</v>
      </c>
      <c r="C3481" t="s">
        <v>7574</v>
      </c>
      <c r="D3481" t="str">
        <f>VLOOKUP(Sales_Data!$C3481,tbl_Customers[],2,FALSE)</f>
        <v>Customer_723</v>
      </c>
      <c r="E3481" t="str">
        <f>VLOOKUP(tbl_Sales[[#This Row],[Customer_ID]],tbl_Customers[],5,0)</f>
        <v>East</v>
      </c>
      <c r="F3481" t="s">
        <v>8503</v>
      </c>
      <c r="G3481" t="str">
        <f>VLOOKUP(Sales_Data!$F3481,tbl_Products[],2,FALSE)</f>
        <v>Product_19</v>
      </c>
      <c r="H3481" t="str">
        <f>VLOOKUP(tbl_Sales[[#This Row],[Product_ID]],tbl_Products[],3,0)</f>
        <v>Apparel</v>
      </c>
      <c r="I3481">
        <v>6</v>
      </c>
      <c r="J3481" s="10">
        <f>VLOOKUP(tbl_Sales[[#This Row],[Product_ID]],tbl_Products[],4,0)</f>
        <v>41.78</v>
      </c>
      <c r="K3481" s="6">
        <v>21.69</v>
      </c>
      <c r="L3481" s="6">
        <f>tbl_Sales[[#This Row],[Price_per_Unit]]*tbl_Sales[[#This Row],[Quantity]]</f>
        <v>130.14000000000001</v>
      </c>
      <c r="M3481" s="6">
        <f>tbl_Sales[[#This Row],[Cost_per_Unit]]*tbl_Sales[[#This Row],[Quantity]]</f>
        <v>250.68</v>
      </c>
      <c r="N3481" s="6">
        <f>tbl_Sales[[#This Row],[Sales]]-tbl_Sales[[#This Row],[Total_Cost]]</f>
        <v>-120.53999999999999</v>
      </c>
    </row>
    <row r="3482" spans="1:14">
      <c r="A3482" t="s">
        <v>3486</v>
      </c>
      <c r="B3482" s="4">
        <v>45211</v>
      </c>
      <c r="C3482" t="s">
        <v>7798</v>
      </c>
      <c r="D3482" t="str">
        <f>VLOOKUP(Sales_Data!$C3482,tbl_Customers[],2,FALSE)</f>
        <v>Customer_771</v>
      </c>
      <c r="E3482" t="str">
        <f>VLOOKUP(tbl_Sales[[#This Row],[Customer_ID]],tbl_Customers[],5,0)</f>
        <v>East</v>
      </c>
      <c r="F3482" t="s">
        <v>8559</v>
      </c>
      <c r="G3482" t="str">
        <f>VLOOKUP(Sales_Data!$F3482,tbl_Products[],2,FALSE)</f>
        <v>Product_57</v>
      </c>
      <c r="H3482" t="str">
        <f>VLOOKUP(tbl_Sales[[#This Row],[Product_ID]],tbl_Products[],3,0)</f>
        <v>Toys</v>
      </c>
      <c r="I3482">
        <v>8</v>
      </c>
      <c r="J3482" s="10">
        <f>VLOOKUP(tbl_Sales[[#This Row],[Product_ID]],tbl_Products[],4,0)</f>
        <v>31.85</v>
      </c>
      <c r="K3482" s="6">
        <v>82.51</v>
      </c>
      <c r="L3482" s="6">
        <f>tbl_Sales[[#This Row],[Price_per_Unit]]*tbl_Sales[[#This Row],[Quantity]]</f>
        <v>660.08</v>
      </c>
      <c r="M3482" s="6">
        <f>tbl_Sales[[#This Row],[Cost_per_Unit]]*tbl_Sales[[#This Row],[Quantity]]</f>
        <v>254.8</v>
      </c>
      <c r="N3482" s="6">
        <f>tbl_Sales[[#This Row],[Sales]]-tbl_Sales[[#This Row],[Total_Cost]]</f>
        <v>405.28000000000003</v>
      </c>
    </row>
    <row r="3483" spans="1:14">
      <c r="A3483" t="s">
        <v>3487</v>
      </c>
      <c r="B3483" s="4">
        <v>45012</v>
      </c>
      <c r="C3483" t="s">
        <v>7106</v>
      </c>
      <c r="D3483" t="str">
        <f>VLOOKUP(Sales_Data!$C3483,tbl_Customers[],2,FALSE)</f>
        <v>Customer_1232</v>
      </c>
      <c r="E3483" t="str">
        <f>VLOOKUP(tbl_Sales[[#This Row],[Customer_ID]],tbl_Customers[],5,0)</f>
        <v>North</v>
      </c>
      <c r="F3483" t="s">
        <v>8504</v>
      </c>
      <c r="G3483" t="str">
        <f>VLOOKUP(Sales_Data!$F3483,tbl_Products[],2,FALSE)</f>
        <v>Product_13</v>
      </c>
      <c r="H3483" t="str">
        <f>VLOOKUP(tbl_Sales[[#This Row],[Product_ID]],tbl_Products[],3,0)</f>
        <v>Toys</v>
      </c>
      <c r="I3483">
        <v>7</v>
      </c>
      <c r="J3483" s="10">
        <f>VLOOKUP(tbl_Sales[[#This Row],[Product_ID]],tbl_Products[],4,0)</f>
        <v>45.97</v>
      </c>
      <c r="K3483" s="6">
        <v>72.040000000000006</v>
      </c>
      <c r="L3483" s="6">
        <f>tbl_Sales[[#This Row],[Price_per_Unit]]*tbl_Sales[[#This Row],[Quantity]]</f>
        <v>504.28000000000003</v>
      </c>
      <c r="M3483" s="6">
        <f>tbl_Sales[[#This Row],[Cost_per_Unit]]*tbl_Sales[[#This Row],[Quantity]]</f>
        <v>321.78999999999996</v>
      </c>
      <c r="N3483" s="6">
        <f>tbl_Sales[[#This Row],[Sales]]-tbl_Sales[[#This Row],[Total_Cost]]</f>
        <v>182.49000000000007</v>
      </c>
    </row>
    <row r="3484" spans="1:14">
      <c r="A3484" t="s">
        <v>3488</v>
      </c>
      <c r="B3484" s="4">
        <v>45177</v>
      </c>
      <c r="C3484" t="s">
        <v>8364</v>
      </c>
      <c r="D3484" t="str">
        <f>VLOOKUP(Sales_Data!$C3484,tbl_Customers[],2,FALSE)</f>
        <v>Customer_734</v>
      </c>
      <c r="E3484" t="str">
        <f>VLOOKUP(tbl_Sales[[#This Row],[Customer_ID]],tbl_Customers[],5,0)</f>
        <v>West</v>
      </c>
      <c r="F3484" t="s">
        <v>8495</v>
      </c>
      <c r="G3484" t="str">
        <f>VLOOKUP(Sales_Data!$F3484,tbl_Products[],2,FALSE)</f>
        <v>Product_6</v>
      </c>
      <c r="H3484" t="str">
        <f>VLOOKUP(tbl_Sales[[#This Row],[Product_ID]],tbl_Products[],3,0)</f>
        <v>Apparel</v>
      </c>
      <c r="I3484">
        <v>2</v>
      </c>
      <c r="J3484" s="10">
        <f>VLOOKUP(tbl_Sales[[#This Row],[Product_ID]],tbl_Products[],4,0)</f>
        <v>33.65</v>
      </c>
      <c r="K3484" s="6">
        <v>42.83</v>
      </c>
      <c r="L3484" s="6">
        <f>tbl_Sales[[#This Row],[Price_per_Unit]]*tbl_Sales[[#This Row],[Quantity]]</f>
        <v>85.66</v>
      </c>
      <c r="M3484" s="6">
        <f>tbl_Sales[[#This Row],[Cost_per_Unit]]*tbl_Sales[[#This Row],[Quantity]]</f>
        <v>67.3</v>
      </c>
      <c r="N3484" s="6">
        <f>tbl_Sales[[#This Row],[Sales]]-tbl_Sales[[#This Row],[Total_Cost]]</f>
        <v>18.36</v>
      </c>
    </row>
    <row r="3485" spans="1:14">
      <c r="A3485" t="s">
        <v>3489</v>
      </c>
      <c r="B3485" s="4">
        <v>45074</v>
      </c>
      <c r="C3485" t="s">
        <v>8365</v>
      </c>
      <c r="D3485" t="str">
        <f>VLOOKUP(Sales_Data!$C3485,tbl_Customers[],2,FALSE)</f>
        <v>Customer_793</v>
      </c>
      <c r="E3485" t="str">
        <f>VLOOKUP(tbl_Sales[[#This Row],[Customer_ID]],tbl_Customers[],5,0)</f>
        <v>North</v>
      </c>
      <c r="F3485" t="s">
        <v>8549</v>
      </c>
      <c r="G3485" t="str">
        <f>VLOOKUP(Sales_Data!$F3485,tbl_Products[],2,FALSE)</f>
        <v>Product_18</v>
      </c>
      <c r="H3485" t="str">
        <f>VLOOKUP(tbl_Sales[[#This Row],[Product_ID]],tbl_Products[],3,0)</f>
        <v>Health</v>
      </c>
      <c r="I3485">
        <v>6</v>
      </c>
      <c r="J3485" s="10">
        <f>VLOOKUP(tbl_Sales[[#This Row],[Product_ID]],tbl_Products[],4,0)</f>
        <v>41.18</v>
      </c>
      <c r="K3485" s="6">
        <v>32.53</v>
      </c>
      <c r="L3485" s="6">
        <f>tbl_Sales[[#This Row],[Price_per_Unit]]*tbl_Sales[[#This Row],[Quantity]]</f>
        <v>195.18</v>
      </c>
      <c r="M3485" s="6">
        <f>tbl_Sales[[#This Row],[Cost_per_Unit]]*tbl_Sales[[#This Row],[Quantity]]</f>
        <v>247.07999999999998</v>
      </c>
      <c r="N3485" s="6">
        <f>tbl_Sales[[#This Row],[Sales]]-tbl_Sales[[#This Row],[Total_Cost]]</f>
        <v>-51.899999999999977</v>
      </c>
    </row>
    <row r="3486" spans="1:14">
      <c r="A3486" t="s">
        <v>3490</v>
      </c>
      <c r="B3486" s="4">
        <v>44998</v>
      </c>
      <c r="C3486" t="s">
        <v>8124</v>
      </c>
      <c r="D3486" t="str">
        <f>VLOOKUP(Sales_Data!$C3486,tbl_Customers[],2,FALSE)</f>
        <v>Customer_363</v>
      </c>
      <c r="E3486" t="str">
        <f>VLOOKUP(tbl_Sales[[#This Row],[Customer_ID]],tbl_Customers[],5,0)</f>
        <v>North</v>
      </c>
      <c r="F3486" t="s">
        <v>8529</v>
      </c>
      <c r="G3486" t="str">
        <f>VLOOKUP(Sales_Data!$F3486,tbl_Products[],2,FALSE)</f>
        <v>Product_49</v>
      </c>
      <c r="H3486" t="str">
        <f>VLOOKUP(tbl_Sales[[#This Row],[Product_ID]],tbl_Products[],3,0)</f>
        <v>Toys</v>
      </c>
      <c r="I3486">
        <v>4</v>
      </c>
      <c r="J3486" s="10">
        <f>VLOOKUP(tbl_Sales[[#This Row],[Product_ID]],tbl_Products[],4,0)</f>
        <v>44.18</v>
      </c>
      <c r="K3486" s="6">
        <v>11.03</v>
      </c>
      <c r="L3486" s="6">
        <f>tbl_Sales[[#This Row],[Price_per_Unit]]*tbl_Sales[[#This Row],[Quantity]]</f>
        <v>44.12</v>
      </c>
      <c r="M3486" s="6">
        <f>tbl_Sales[[#This Row],[Cost_per_Unit]]*tbl_Sales[[#This Row],[Quantity]]</f>
        <v>176.72</v>
      </c>
      <c r="N3486" s="6">
        <f>tbl_Sales[[#This Row],[Sales]]-tbl_Sales[[#This Row],[Total_Cost]]</f>
        <v>-132.6</v>
      </c>
    </row>
    <row r="3487" spans="1:14">
      <c r="A3487" t="s">
        <v>3491</v>
      </c>
      <c r="B3487" s="4">
        <v>45022</v>
      </c>
      <c r="C3487" t="s">
        <v>7936</v>
      </c>
      <c r="D3487" t="str">
        <f>VLOOKUP(Sales_Data!$C3487,tbl_Customers[],2,FALSE)</f>
        <v>Customer_1428</v>
      </c>
      <c r="E3487" t="str">
        <f>VLOOKUP(tbl_Sales[[#This Row],[Customer_ID]],tbl_Customers[],5,0)</f>
        <v>North</v>
      </c>
      <c r="F3487" t="s">
        <v>8493</v>
      </c>
      <c r="G3487" t="str">
        <f>VLOOKUP(Sales_Data!$F3487,tbl_Products[],2,FALSE)</f>
        <v>Product_61</v>
      </c>
      <c r="H3487" t="str">
        <f>VLOOKUP(tbl_Sales[[#This Row],[Product_ID]],tbl_Products[],3,0)</f>
        <v>Health</v>
      </c>
      <c r="I3487">
        <v>3</v>
      </c>
      <c r="J3487" s="10">
        <f>VLOOKUP(tbl_Sales[[#This Row],[Product_ID]],tbl_Products[],4,0)</f>
        <v>47.78</v>
      </c>
      <c r="K3487" s="6">
        <v>24.45</v>
      </c>
      <c r="L3487" s="6">
        <f>tbl_Sales[[#This Row],[Price_per_Unit]]*tbl_Sales[[#This Row],[Quantity]]</f>
        <v>73.349999999999994</v>
      </c>
      <c r="M3487" s="6">
        <f>tbl_Sales[[#This Row],[Cost_per_Unit]]*tbl_Sales[[#This Row],[Quantity]]</f>
        <v>143.34</v>
      </c>
      <c r="N3487" s="6">
        <f>tbl_Sales[[#This Row],[Sales]]-tbl_Sales[[#This Row],[Total_Cost]]</f>
        <v>-69.990000000000009</v>
      </c>
    </row>
    <row r="3488" spans="1:14">
      <c r="A3488" t="s">
        <v>3492</v>
      </c>
      <c r="B3488" s="4">
        <v>45088</v>
      </c>
      <c r="C3488" t="s">
        <v>7660</v>
      </c>
      <c r="D3488" t="str">
        <f>VLOOKUP(Sales_Data!$C3488,tbl_Customers[],2,FALSE)</f>
        <v>Customer_18</v>
      </c>
      <c r="E3488" t="str">
        <f>VLOOKUP(tbl_Sales[[#This Row],[Customer_ID]],tbl_Customers[],5,0)</f>
        <v>North</v>
      </c>
      <c r="F3488" t="s">
        <v>8529</v>
      </c>
      <c r="G3488" t="str">
        <f>VLOOKUP(Sales_Data!$F3488,tbl_Products[],2,FALSE)</f>
        <v>Product_49</v>
      </c>
      <c r="H3488" t="str">
        <f>VLOOKUP(tbl_Sales[[#This Row],[Product_ID]],tbl_Products[],3,0)</f>
        <v>Toys</v>
      </c>
      <c r="I3488">
        <v>4</v>
      </c>
      <c r="J3488" s="10">
        <f>VLOOKUP(tbl_Sales[[#This Row],[Product_ID]],tbl_Products[],4,0)</f>
        <v>44.18</v>
      </c>
      <c r="K3488" s="6">
        <v>92.15</v>
      </c>
      <c r="L3488" s="6">
        <f>tbl_Sales[[#This Row],[Price_per_Unit]]*tbl_Sales[[#This Row],[Quantity]]</f>
        <v>368.6</v>
      </c>
      <c r="M3488" s="6">
        <f>tbl_Sales[[#This Row],[Cost_per_Unit]]*tbl_Sales[[#This Row],[Quantity]]</f>
        <v>176.72</v>
      </c>
      <c r="N3488" s="6">
        <f>tbl_Sales[[#This Row],[Sales]]-tbl_Sales[[#This Row],[Total_Cost]]</f>
        <v>191.88000000000002</v>
      </c>
    </row>
    <row r="3489" spans="1:14">
      <c r="A3489" t="s">
        <v>3493</v>
      </c>
      <c r="B3489" s="4">
        <v>45157</v>
      </c>
      <c r="C3489" t="s">
        <v>8328</v>
      </c>
      <c r="D3489" t="str">
        <f>VLOOKUP(Sales_Data!$C3489,tbl_Customers[],2,FALSE)</f>
        <v>Customer_256</v>
      </c>
      <c r="E3489" t="str">
        <f>VLOOKUP(tbl_Sales[[#This Row],[Customer_ID]],tbl_Customers[],5,0)</f>
        <v>West</v>
      </c>
      <c r="F3489" t="s">
        <v>8517</v>
      </c>
      <c r="G3489" t="str">
        <f>VLOOKUP(Sales_Data!$F3489,tbl_Products[],2,FALSE)</f>
        <v>Product_62</v>
      </c>
      <c r="H3489" t="str">
        <f>VLOOKUP(tbl_Sales[[#This Row],[Product_ID]],tbl_Products[],3,0)</f>
        <v>Health</v>
      </c>
      <c r="I3489">
        <v>2</v>
      </c>
      <c r="J3489" s="10">
        <f>VLOOKUP(tbl_Sales[[#This Row],[Product_ID]],tbl_Products[],4,0)</f>
        <v>24.52</v>
      </c>
      <c r="K3489" s="6">
        <v>27.38</v>
      </c>
      <c r="L3489" s="6">
        <f>tbl_Sales[[#This Row],[Price_per_Unit]]*tbl_Sales[[#This Row],[Quantity]]</f>
        <v>54.76</v>
      </c>
      <c r="M3489" s="6">
        <f>tbl_Sales[[#This Row],[Cost_per_Unit]]*tbl_Sales[[#This Row],[Quantity]]</f>
        <v>49.04</v>
      </c>
      <c r="N3489" s="6">
        <f>tbl_Sales[[#This Row],[Sales]]-tbl_Sales[[#This Row],[Total_Cost]]</f>
        <v>5.7199999999999989</v>
      </c>
    </row>
    <row r="3490" spans="1:14">
      <c r="A3490" t="s">
        <v>3494</v>
      </c>
      <c r="B3490" s="4">
        <v>45244</v>
      </c>
      <c r="C3490" t="s">
        <v>7247</v>
      </c>
      <c r="D3490" t="str">
        <f>VLOOKUP(Sales_Data!$C3490,tbl_Customers[],2,FALSE)</f>
        <v>Customer_948</v>
      </c>
      <c r="E3490" t="str">
        <f>VLOOKUP(tbl_Sales[[#This Row],[Customer_ID]],tbl_Customers[],5,0)</f>
        <v>East</v>
      </c>
      <c r="F3490" t="s">
        <v>8502</v>
      </c>
      <c r="G3490" t="str">
        <f>VLOOKUP(Sales_Data!$F3490,tbl_Products[],2,FALSE)</f>
        <v>Product_22</v>
      </c>
      <c r="H3490" t="str">
        <f>VLOOKUP(tbl_Sales[[#This Row],[Product_ID]],tbl_Products[],3,0)</f>
        <v>Electronics</v>
      </c>
      <c r="I3490">
        <v>7</v>
      </c>
      <c r="J3490" s="10">
        <f>VLOOKUP(tbl_Sales[[#This Row],[Product_ID]],tbl_Products[],4,0)</f>
        <v>38.15</v>
      </c>
      <c r="K3490" s="6">
        <v>6.9</v>
      </c>
      <c r="L3490" s="6">
        <f>tbl_Sales[[#This Row],[Price_per_Unit]]*tbl_Sales[[#This Row],[Quantity]]</f>
        <v>48.300000000000004</v>
      </c>
      <c r="M3490" s="6">
        <f>tbl_Sales[[#This Row],[Cost_per_Unit]]*tbl_Sales[[#This Row],[Quantity]]</f>
        <v>267.05</v>
      </c>
      <c r="N3490" s="6">
        <f>tbl_Sales[[#This Row],[Sales]]-tbl_Sales[[#This Row],[Total_Cost]]</f>
        <v>-218.75</v>
      </c>
    </row>
    <row r="3491" spans="1:14">
      <c r="A3491" t="s">
        <v>3495</v>
      </c>
      <c r="B3491" s="4">
        <v>44954</v>
      </c>
      <c r="C3491" t="s">
        <v>7896</v>
      </c>
      <c r="D3491" t="str">
        <f>VLOOKUP(Sales_Data!$C3491,tbl_Customers[],2,FALSE)</f>
        <v>Customer_759</v>
      </c>
      <c r="E3491" t="str">
        <f>VLOOKUP(tbl_Sales[[#This Row],[Customer_ID]],tbl_Customers[],5,0)</f>
        <v>North</v>
      </c>
      <c r="F3491" t="s">
        <v>8496</v>
      </c>
      <c r="G3491" t="str">
        <f>VLOOKUP(Sales_Data!$F3491,tbl_Products[],2,FALSE)</f>
        <v>Product_3</v>
      </c>
      <c r="H3491" t="str">
        <f>VLOOKUP(tbl_Sales[[#This Row],[Product_ID]],tbl_Products[],3,0)</f>
        <v>Health</v>
      </c>
      <c r="I3491">
        <v>3</v>
      </c>
      <c r="J3491" s="10">
        <f>VLOOKUP(tbl_Sales[[#This Row],[Product_ID]],tbl_Products[],4,0)</f>
        <v>28.91</v>
      </c>
      <c r="K3491" s="6">
        <v>67.91</v>
      </c>
      <c r="L3491" s="6">
        <f>tbl_Sales[[#This Row],[Price_per_Unit]]*tbl_Sales[[#This Row],[Quantity]]</f>
        <v>203.73</v>
      </c>
      <c r="M3491" s="6">
        <f>tbl_Sales[[#This Row],[Cost_per_Unit]]*tbl_Sales[[#This Row],[Quantity]]</f>
        <v>86.73</v>
      </c>
      <c r="N3491" s="6">
        <f>tbl_Sales[[#This Row],[Sales]]-tbl_Sales[[#This Row],[Total_Cost]]</f>
        <v>116.99999999999999</v>
      </c>
    </row>
    <row r="3492" spans="1:14">
      <c r="A3492" t="s">
        <v>3496</v>
      </c>
      <c r="B3492" s="4">
        <v>45110</v>
      </c>
      <c r="C3492" t="s">
        <v>7668</v>
      </c>
      <c r="D3492" t="str">
        <f>VLOOKUP(Sales_Data!$C3492,tbl_Customers[],2,FALSE)</f>
        <v>Customer_396</v>
      </c>
      <c r="E3492" t="str">
        <f>VLOOKUP(tbl_Sales[[#This Row],[Customer_ID]],tbl_Customers[],5,0)</f>
        <v>West</v>
      </c>
      <c r="F3492" t="s">
        <v>8512</v>
      </c>
      <c r="G3492" t="str">
        <f>VLOOKUP(Sales_Data!$F3492,tbl_Products[],2,FALSE)</f>
        <v>Product_47</v>
      </c>
      <c r="H3492" t="str">
        <f>VLOOKUP(tbl_Sales[[#This Row],[Product_ID]],tbl_Products[],3,0)</f>
        <v>Home Goods</v>
      </c>
      <c r="I3492">
        <v>7</v>
      </c>
      <c r="J3492" s="10">
        <f>VLOOKUP(tbl_Sales[[#This Row],[Product_ID]],tbl_Products[],4,0)</f>
        <v>22.66</v>
      </c>
      <c r="K3492" s="6">
        <v>74.7</v>
      </c>
      <c r="L3492" s="6">
        <f>tbl_Sales[[#This Row],[Price_per_Unit]]*tbl_Sales[[#This Row],[Quantity]]</f>
        <v>522.9</v>
      </c>
      <c r="M3492" s="6">
        <f>tbl_Sales[[#This Row],[Cost_per_Unit]]*tbl_Sales[[#This Row],[Quantity]]</f>
        <v>158.62</v>
      </c>
      <c r="N3492" s="6">
        <f>tbl_Sales[[#This Row],[Sales]]-tbl_Sales[[#This Row],[Total_Cost]]</f>
        <v>364.28</v>
      </c>
    </row>
    <row r="3493" spans="1:14">
      <c r="A3493" t="s">
        <v>3497</v>
      </c>
      <c r="B3493" s="4">
        <v>44931</v>
      </c>
      <c r="C3493" t="s">
        <v>7838</v>
      </c>
      <c r="D3493" t="str">
        <f>VLOOKUP(Sales_Data!$C3493,tbl_Customers[],2,FALSE)</f>
        <v>Customer_911</v>
      </c>
      <c r="E3493" t="str">
        <f>VLOOKUP(tbl_Sales[[#This Row],[Customer_ID]],tbl_Customers[],5,0)</f>
        <v>East</v>
      </c>
      <c r="F3493" t="s">
        <v>8559</v>
      </c>
      <c r="G3493" t="str">
        <f>VLOOKUP(Sales_Data!$F3493,tbl_Products[],2,FALSE)</f>
        <v>Product_57</v>
      </c>
      <c r="H3493" t="str">
        <f>VLOOKUP(tbl_Sales[[#This Row],[Product_ID]],tbl_Products[],3,0)</f>
        <v>Toys</v>
      </c>
      <c r="I3493">
        <v>4</v>
      </c>
      <c r="J3493" s="10">
        <f>VLOOKUP(tbl_Sales[[#This Row],[Product_ID]],tbl_Products[],4,0)</f>
        <v>31.85</v>
      </c>
      <c r="K3493" s="6">
        <v>81.63</v>
      </c>
      <c r="L3493" s="6">
        <f>tbl_Sales[[#This Row],[Price_per_Unit]]*tbl_Sales[[#This Row],[Quantity]]</f>
        <v>326.52</v>
      </c>
      <c r="M3493" s="6">
        <f>tbl_Sales[[#This Row],[Cost_per_Unit]]*tbl_Sales[[#This Row],[Quantity]]</f>
        <v>127.4</v>
      </c>
      <c r="N3493" s="6">
        <f>tbl_Sales[[#This Row],[Sales]]-tbl_Sales[[#This Row],[Total_Cost]]</f>
        <v>199.11999999999998</v>
      </c>
    </row>
    <row r="3494" spans="1:14">
      <c r="A3494" t="s">
        <v>3498</v>
      </c>
      <c r="B3494" s="4">
        <v>45175</v>
      </c>
      <c r="C3494" t="s">
        <v>8361</v>
      </c>
      <c r="D3494" t="str">
        <f>VLOOKUP(Sales_Data!$C3494,tbl_Customers[],2,FALSE)</f>
        <v>Customer_20</v>
      </c>
      <c r="E3494" t="str">
        <f>VLOOKUP(tbl_Sales[[#This Row],[Customer_ID]],tbl_Customers[],5,0)</f>
        <v>West</v>
      </c>
      <c r="F3494" t="s">
        <v>8537</v>
      </c>
      <c r="G3494" t="str">
        <f>VLOOKUP(Sales_Data!$F3494,tbl_Products[],2,FALSE)</f>
        <v>Product_75</v>
      </c>
      <c r="H3494" t="str">
        <f>VLOOKUP(tbl_Sales[[#This Row],[Product_ID]],tbl_Products[],3,0)</f>
        <v>Electronics</v>
      </c>
      <c r="I3494">
        <v>2</v>
      </c>
      <c r="J3494" s="10">
        <f>VLOOKUP(tbl_Sales[[#This Row],[Product_ID]],tbl_Products[],4,0)</f>
        <v>2.25</v>
      </c>
      <c r="K3494" s="6">
        <v>9.25</v>
      </c>
      <c r="L3494" s="6">
        <f>tbl_Sales[[#This Row],[Price_per_Unit]]*tbl_Sales[[#This Row],[Quantity]]</f>
        <v>18.5</v>
      </c>
      <c r="M3494" s="6">
        <f>tbl_Sales[[#This Row],[Cost_per_Unit]]*tbl_Sales[[#This Row],[Quantity]]</f>
        <v>4.5</v>
      </c>
      <c r="N3494" s="6">
        <f>tbl_Sales[[#This Row],[Sales]]-tbl_Sales[[#This Row],[Total_Cost]]</f>
        <v>14</v>
      </c>
    </row>
    <row r="3495" spans="1:14">
      <c r="A3495" t="s">
        <v>3499</v>
      </c>
      <c r="B3495" s="4">
        <v>44996</v>
      </c>
      <c r="C3495" t="s">
        <v>8366</v>
      </c>
      <c r="D3495" t="str">
        <f>VLOOKUP(Sales_Data!$C3495,tbl_Customers[],2,FALSE)</f>
        <v>Customer_454</v>
      </c>
      <c r="E3495" t="str">
        <f>VLOOKUP(tbl_Sales[[#This Row],[Customer_ID]],tbl_Customers[],5,0)</f>
        <v>South</v>
      </c>
      <c r="F3495" t="s">
        <v>8524</v>
      </c>
      <c r="G3495" t="str">
        <f>VLOOKUP(Sales_Data!$F3495,tbl_Products[],2,FALSE)</f>
        <v>Product_74</v>
      </c>
      <c r="H3495" t="str">
        <f>VLOOKUP(tbl_Sales[[#This Row],[Product_ID]],tbl_Products[],3,0)</f>
        <v>Home Goods</v>
      </c>
      <c r="I3495">
        <v>4</v>
      </c>
      <c r="J3495" s="10">
        <f>VLOOKUP(tbl_Sales[[#This Row],[Product_ID]],tbl_Products[],4,0)</f>
        <v>13.9</v>
      </c>
      <c r="K3495" s="6">
        <v>64.31</v>
      </c>
      <c r="L3495" s="6">
        <f>tbl_Sales[[#This Row],[Price_per_Unit]]*tbl_Sales[[#This Row],[Quantity]]</f>
        <v>257.24</v>
      </c>
      <c r="M3495" s="6">
        <f>tbl_Sales[[#This Row],[Cost_per_Unit]]*tbl_Sales[[#This Row],[Quantity]]</f>
        <v>55.6</v>
      </c>
      <c r="N3495" s="6">
        <f>tbl_Sales[[#This Row],[Sales]]-tbl_Sales[[#This Row],[Total_Cost]]</f>
        <v>201.64000000000001</v>
      </c>
    </row>
    <row r="3496" spans="1:14">
      <c r="A3496" t="s">
        <v>3500</v>
      </c>
      <c r="B3496" s="4">
        <v>45026</v>
      </c>
      <c r="C3496" t="s">
        <v>8141</v>
      </c>
      <c r="D3496" t="str">
        <f>VLOOKUP(Sales_Data!$C3496,tbl_Customers[],2,FALSE)</f>
        <v>Customer_41</v>
      </c>
      <c r="E3496" t="str">
        <f>VLOOKUP(tbl_Sales[[#This Row],[Customer_ID]],tbl_Customers[],5,0)</f>
        <v>East</v>
      </c>
      <c r="F3496" t="s">
        <v>8558</v>
      </c>
      <c r="G3496" t="str">
        <f>VLOOKUP(Sales_Data!$F3496,tbl_Products[],2,FALSE)</f>
        <v>Product_24</v>
      </c>
      <c r="H3496" t="str">
        <f>VLOOKUP(tbl_Sales[[#This Row],[Product_ID]],tbl_Products[],3,0)</f>
        <v>Apparel</v>
      </c>
      <c r="I3496">
        <v>1</v>
      </c>
      <c r="J3496" s="10">
        <f>VLOOKUP(tbl_Sales[[#This Row],[Product_ID]],tbl_Products[],4,0)</f>
        <v>47.62</v>
      </c>
      <c r="K3496" s="6">
        <v>26.73</v>
      </c>
      <c r="L3496" s="6">
        <f>tbl_Sales[[#This Row],[Price_per_Unit]]*tbl_Sales[[#This Row],[Quantity]]</f>
        <v>26.73</v>
      </c>
      <c r="M3496" s="6">
        <f>tbl_Sales[[#This Row],[Cost_per_Unit]]*tbl_Sales[[#This Row],[Quantity]]</f>
        <v>47.62</v>
      </c>
      <c r="N3496" s="6">
        <f>tbl_Sales[[#This Row],[Sales]]-tbl_Sales[[#This Row],[Total_Cost]]</f>
        <v>-20.889999999999997</v>
      </c>
    </row>
    <row r="3497" spans="1:14">
      <c r="A3497" t="s">
        <v>3501</v>
      </c>
      <c r="B3497" s="4">
        <v>45123</v>
      </c>
      <c r="C3497" t="s">
        <v>7598</v>
      </c>
      <c r="D3497" t="str">
        <f>VLOOKUP(Sales_Data!$C3497,tbl_Customers[],2,FALSE)</f>
        <v>Customer_576</v>
      </c>
      <c r="E3497" t="str">
        <f>VLOOKUP(tbl_Sales[[#This Row],[Customer_ID]],tbl_Customers[],5,0)</f>
        <v>East</v>
      </c>
      <c r="F3497" t="s">
        <v>8507</v>
      </c>
      <c r="G3497" t="str">
        <f>VLOOKUP(Sales_Data!$F3497,tbl_Products[],2,FALSE)</f>
        <v>Product_58</v>
      </c>
      <c r="H3497" t="str">
        <f>VLOOKUP(tbl_Sales[[#This Row],[Product_ID]],tbl_Products[],3,0)</f>
        <v>Home Goods</v>
      </c>
      <c r="I3497">
        <v>4</v>
      </c>
      <c r="J3497" s="10">
        <f>VLOOKUP(tbl_Sales[[#This Row],[Product_ID]],tbl_Products[],4,0)</f>
        <v>23.97</v>
      </c>
      <c r="K3497" s="6">
        <v>17.21</v>
      </c>
      <c r="L3497" s="6">
        <f>tbl_Sales[[#This Row],[Price_per_Unit]]*tbl_Sales[[#This Row],[Quantity]]</f>
        <v>68.84</v>
      </c>
      <c r="M3497" s="6">
        <f>tbl_Sales[[#This Row],[Cost_per_Unit]]*tbl_Sales[[#This Row],[Quantity]]</f>
        <v>95.88</v>
      </c>
      <c r="N3497" s="6">
        <f>tbl_Sales[[#This Row],[Sales]]-tbl_Sales[[#This Row],[Total_Cost]]</f>
        <v>-27.039999999999992</v>
      </c>
    </row>
    <row r="3498" spans="1:14">
      <c r="A3498" t="s">
        <v>3502</v>
      </c>
      <c r="B3498" s="4">
        <v>45214</v>
      </c>
      <c r="C3498" t="s">
        <v>7921</v>
      </c>
      <c r="D3498" t="str">
        <f>VLOOKUP(Sales_Data!$C3498,tbl_Customers[],2,FALSE)</f>
        <v>Customer_1394</v>
      </c>
      <c r="E3498" t="str">
        <f>VLOOKUP(tbl_Sales[[#This Row],[Customer_ID]],tbl_Customers[],5,0)</f>
        <v>South</v>
      </c>
      <c r="F3498" t="s">
        <v>8496</v>
      </c>
      <c r="G3498" t="str">
        <f>VLOOKUP(Sales_Data!$F3498,tbl_Products[],2,FALSE)</f>
        <v>Product_3</v>
      </c>
      <c r="H3498" t="str">
        <f>VLOOKUP(tbl_Sales[[#This Row],[Product_ID]],tbl_Products[],3,0)</f>
        <v>Health</v>
      </c>
      <c r="I3498">
        <v>3</v>
      </c>
      <c r="J3498" s="10">
        <f>VLOOKUP(tbl_Sales[[#This Row],[Product_ID]],tbl_Products[],4,0)</f>
        <v>28.91</v>
      </c>
      <c r="K3498" s="6">
        <v>55.35</v>
      </c>
      <c r="L3498" s="6">
        <f>tbl_Sales[[#This Row],[Price_per_Unit]]*tbl_Sales[[#This Row],[Quantity]]</f>
        <v>166.05</v>
      </c>
      <c r="M3498" s="6">
        <f>tbl_Sales[[#This Row],[Cost_per_Unit]]*tbl_Sales[[#This Row],[Quantity]]</f>
        <v>86.73</v>
      </c>
      <c r="N3498" s="6">
        <f>tbl_Sales[[#This Row],[Sales]]-tbl_Sales[[#This Row],[Total_Cost]]</f>
        <v>79.320000000000007</v>
      </c>
    </row>
    <row r="3499" spans="1:14">
      <c r="A3499" t="s">
        <v>3503</v>
      </c>
      <c r="B3499" s="4">
        <v>45185</v>
      </c>
      <c r="C3499" t="s">
        <v>7911</v>
      </c>
      <c r="D3499" t="str">
        <f>VLOOKUP(Sales_Data!$C3499,tbl_Customers[],2,FALSE)</f>
        <v>Customer_1453</v>
      </c>
      <c r="E3499" t="str">
        <f>VLOOKUP(tbl_Sales[[#This Row],[Customer_ID]],tbl_Customers[],5,0)</f>
        <v>North</v>
      </c>
      <c r="F3499" t="s">
        <v>8508</v>
      </c>
      <c r="G3499" t="str">
        <f>VLOOKUP(Sales_Data!$F3499,tbl_Products[],2,FALSE)</f>
        <v>Product_63</v>
      </c>
      <c r="H3499" t="str">
        <f>VLOOKUP(tbl_Sales[[#This Row],[Product_ID]],tbl_Products[],3,0)</f>
        <v>Electronics</v>
      </c>
      <c r="I3499">
        <v>8</v>
      </c>
      <c r="J3499" s="10">
        <f>VLOOKUP(tbl_Sales[[#This Row],[Product_ID]],tbl_Products[],4,0)</f>
        <v>40</v>
      </c>
      <c r="K3499" s="6">
        <v>76.58</v>
      </c>
      <c r="L3499" s="6">
        <f>tbl_Sales[[#This Row],[Price_per_Unit]]*tbl_Sales[[#This Row],[Quantity]]</f>
        <v>612.64</v>
      </c>
      <c r="M3499" s="6">
        <f>tbl_Sales[[#This Row],[Cost_per_Unit]]*tbl_Sales[[#This Row],[Quantity]]</f>
        <v>320</v>
      </c>
      <c r="N3499" s="6">
        <f>tbl_Sales[[#This Row],[Sales]]-tbl_Sales[[#This Row],[Total_Cost]]</f>
        <v>292.64</v>
      </c>
    </row>
    <row r="3500" spans="1:14">
      <c r="A3500" t="s">
        <v>3504</v>
      </c>
      <c r="B3500" s="4">
        <v>45261</v>
      </c>
      <c r="C3500" t="s">
        <v>8367</v>
      </c>
      <c r="D3500" t="str">
        <f>VLOOKUP(Sales_Data!$C3500,tbl_Customers[],2,FALSE)</f>
        <v>Customer_733</v>
      </c>
      <c r="E3500" t="str">
        <f>VLOOKUP(tbl_Sales[[#This Row],[Customer_ID]],tbl_Customers[],5,0)</f>
        <v>South</v>
      </c>
      <c r="F3500" t="s">
        <v>8497</v>
      </c>
      <c r="G3500" t="str">
        <f>VLOOKUP(Sales_Data!$F3500,tbl_Products[],2,FALSE)</f>
        <v>Product_73</v>
      </c>
      <c r="H3500" t="str">
        <f>VLOOKUP(tbl_Sales[[#This Row],[Product_ID]],tbl_Products[],3,0)</f>
        <v>Apparel</v>
      </c>
      <c r="I3500">
        <v>7</v>
      </c>
      <c r="J3500" s="10">
        <f>VLOOKUP(tbl_Sales[[#This Row],[Product_ID]],tbl_Products[],4,0)</f>
        <v>1.21</v>
      </c>
      <c r="K3500" s="6">
        <v>75.599999999999994</v>
      </c>
      <c r="L3500" s="6">
        <f>tbl_Sales[[#This Row],[Price_per_Unit]]*tbl_Sales[[#This Row],[Quantity]]</f>
        <v>529.19999999999993</v>
      </c>
      <c r="M3500" s="6">
        <f>tbl_Sales[[#This Row],[Cost_per_Unit]]*tbl_Sales[[#This Row],[Quantity]]</f>
        <v>8.4699999999999989</v>
      </c>
      <c r="N3500" s="6">
        <f>tbl_Sales[[#This Row],[Sales]]-tbl_Sales[[#This Row],[Total_Cost]]</f>
        <v>520.7299999999999</v>
      </c>
    </row>
    <row r="3501" spans="1:14">
      <c r="A3501" t="s">
        <v>3505</v>
      </c>
      <c r="B3501" s="4">
        <v>45180</v>
      </c>
      <c r="C3501" t="s">
        <v>8079</v>
      </c>
      <c r="D3501" t="str">
        <f>VLOOKUP(Sales_Data!$C3501,tbl_Customers[],2,FALSE)</f>
        <v>Customer_393</v>
      </c>
      <c r="E3501" t="str">
        <f>VLOOKUP(tbl_Sales[[#This Row],[Customer_ID]],tbl_Customers[],5,0)</f>
        <v>West</v>
      </c>
      <c r="F3501" t="s">
        <v>8509</v>
      </c>
      <c r="G3501" t="str">
        <f>VLOOKUP(Sales_Data!$F3501,tbl_Products[],2,FALSE)</f>
        <v>Product_45</v>
      </c>
      <c r="H3501" t="str">
        <f>VLOOKUP(tbl_Sales[[#This Row],[Product_ID]],tbl_Products[],3,0)</f>
        <v>Home Goods</v>
      </c>
      <c r="I3501">
        <v>4</v>
      </c>
      <c r="J3501" s="10">
        <f>VLOOKUP(tbl_Sales[[#This Row],[Product_ID]],tbl_Products[],4,0)</f>
        <v>47.88</v>
      </c>
      <c r="K3501" s="6">
        <v>93.47</v>
      </c>
      <c r="L3501" s="6">
        <f>tbl_Sales[[#This Row],[Price_per_Unit]]*tbl_Sales[[#This Row],[Quantity]]</f>
        <v>373.88</v>
      </c>
      <c r="M3501" s="6">
        <f>tbl_Sales[[#This Row],[Cost_per_Unit]]*tbl_Sales[[#This Row],[Quantity]]</f>
        <v>191.52</v>
      </c>
      <c r="N3501" s="6">
        <f>tbl_Sales[[#This Row],[Sales]]-tbl_Sales[[#This Row],[Total_Cost]]</f>
        <v>182.35999999999999</v>
      </c>
    </row>
    <row r="3502" spans="1:14">
      <c r="A3502" t="s">
        <v>3506</v>
      </c>
      <c r="B3502" s="4">
        <v>45136</v>
      </c>
      <c r="C3502" t="s">
        <v>7041</v>
      </c>
      <c r="D3502" t="str">
        <f>VLOOKUP(Sales_Data!$C3502,tbl_Customers[],2,FALSE)</f>
        <v>Customer_185</v>
      </c>
      <c r="E3502" t="str">
        <f>VLOOKUP(tbl_Sales[[#This Row],[Customer_ID]],tbl_Customers[],5,0)</f>
        <v>West</v>
      </c>
      <c r="F3502" t="s">
        <v>8538</v>
      </c>
      <c r="G3502" t="str">
        <f>VLOOKUP(Sales_Data!$F3502,tbl_Products[],2,FALSE)</f>
        <v>Product_44</v>
      </c>
      <c r="H3502" t="str">
        <f>VLOOKUP(tbl_Sales[[#This Row],[Product_ID]],tbl_Products[],3,0)</f>
        <v>Electronics</v>
      </c>
      <c r="I3502">
        <v>4</v>
      </c>
      <c r="J3502" s="10">
        <f>VLOOKUP(tbl_Sales[[#This Row],[Product_ID]],tbl_Products[],4,0)</f>
        <v>39.729999999999997</v>
      </c>
      <c r="K3502" s="6">
        <v>66.25</v>
      </c>
      <c r="L3502" s="6">
        <f>tbl_Sales[[#This Row],[Price_per_Unit]]*tbl_Sales[[#This Row],[Quantity]]</f>
        <v>265</v>
      </c>
      <c r="M3502" s="6">
        <f>tbl_Sales[[#This Row],[Cost_per_Unit]]*tbl_Sales[[#This Row],[Quantity]]</f>
        <v>158.91999999999999</v>
      </c>
      <c r="N3502" s="6">
        <f>tbl_Sales[[#This Row],[Sales]]-tbl_Sales[[#This Row],[Total_Cost]]</f>
        <v>106.08000000000001</v>
      </c>
    </row>
    <row r="3503" spans="1:14">
      <c r="A3503" t="s">
        <v>3507</v>
      </c>
      <c r="B3503" s="4">
        <v>45277</v>
      </c>
      <c r="C3503" t="s">
        <v>8053</v>
      </c>
      <c r="D3503" t="str">
        <f>VLOOKUP(Sales_Data!$C3503,tbl_Customers[],2,FALSE)</f>
        <v>Customer_1257</v>
      </c>
      <c r="E3503" t="str">
        <f>VLOOKUP(tbl_Sales[[#This Row],[Customer_ID]],tbl_Customers[],5,0)</f>
        <v>West</v>
      </c>
      <c r="F3503" t="s">
        <v>8551</v>
      </c>
      <c r="G3503" t="str">
        <f>VLOOKUP(Sales_Data!$F3503,tbl_Products[],2,FALSE)</f>
        <v>Product_11</v>
      </c>
      <c r="H3503" t="str">
        <f>VLOOKUP(tbl_Sales[[#This Row],[Product_ID]],tbl_Products[],3,0)</f>
        <v>Health</v>
      </c>
      <c r="I3503">
        <v>5</v>
      </c>
      <c r="J3503" s="10">
        <f>VLOOKUP(tbl_Sales[[#This Row],[Product_ID]],tbl_Products[],4,0)</f>
        <v>11.76</v>
      </c>
      <c r="K3503" s="6">
        <v>31.17</v>
      </c>
      <c r="L3503" s="6">
        <f>tbl_Sales[[#This Row],[Price_per_Unit]]*tbl_Sales[[#This Row],[Quantity]]</f>
        <v>155.85000000000002</v>
      </c>
      <c r="M3503" s="6">
        <f>tbl_Sales[[#This Row],[Cost_per_Unit]]*tbl_Sales[[#This Row],[Quantity]]</f>
        <v>58.8</v>
      </c>
      <c r="N3503" s="6">
        <f>tbl_Sales[[#This Row],[Sales]]-tbl_Sales[[#This Row],[Total_Cost]]</f>
        <v>97.050000000000026</v>
      </c>
    </row>
    <row r="3504" spans="1:14">
      <c r="A3504" t="s">
        <v>3508</v>
      </c>
      <c r="B3504" s="4">
        <v>45178</v>
      </c>
      <c r="C3504" t="s">
        <v>7204</v>
      </c>
      <c r="D3504" t="str">
        <f>VLOOKUP(Sales_Data!$C3504,tbl_Customers[],2,FALSE)</f>
        <v>Customer_1281</v>
      </c>
      <c r="E3504" t="str">
        <f>VLOOKUP(tbl_Sales[[#This Row],[Customer_ID]],tbl_Customers[],5,0)</f>
        <v>West</v>
      </c>
      <c r="F3504" t="s">
        <v>8562</v>
      </c>
      <c r="G3504" t="str">
        <f>VLOOKUP(Sales_Data!$F3504,tbl_Products[],2,FALSE)</f>
        <v>Product_48</v>
      </c>
      <c r="H3504" t="str">
        <f>VLOOKUP(tbl_Sales[[#This Row],[Product_ID]],tbl_Products[],3,0)</f>
        <v>Apparel</v>
      </c>
      <c r="I3504">
        <v>2</v>
      </c>
      <c r="J3504" s="10">
        <f>VLOOKUP(tbl_Sales[[#This Row],[Product_ID]],tbl_Products[],4,0)</f>
        <v>25.33</v>
      </c>
      <c r="K3504" s="6">
        <v>27.54</v>
      </c>
      <c r="L3504" s="6">
        <f>tbl_Sales[[#This Row],[Price_per_Unit]]*tbl_Sales[[#This Row],[Quantity]]</f>
        <v>55.08</v>
      </c>
      <c r="M3504" s="6">
        <f>tbl_Sales[[#This Row],[Cost_per_Unit]]*tbl_Sales[[#This Row],[Quantity]]</f>
        <v>50.66</v>
      </c>
      <c r="N3504" s="6">
        <f>tbl_Sales[[#This Row],[Sales]]-tbl_Sales[[#This Row],[Total_Cost]]</f>
        <v>4.4200000000000017</v>
      </c>
    </row>
    <row r="3505" spans="1:14">
      <c r="A3505" t="s">
        <v>3509</v>
      </c>
      <c r="B3505" s="4">
        <v>45139</v>
      </c>
      <c r="C3505" t="s">
        <v>7730</v>
      </c>
      <c r="D3505" t="str">
        <f>VLOOKUP(Sales_Data!$C3505,tbl_Customers[],2,FALSE)</f>
        <v>Customer_621</v>
      </c>
      <c r="E3505" t="str">
        <f>VLOOKUP(tbl_Sales[[#This Row],[Customer_ID]],tbl_Customers[],5,0)</f>
        <v>East</v>
      </c>
      <c r="F3505" t="s">
        <v>8545</v>
      </c>
      <c r="G3505" t="str">
        <f>VLOOKUP(Sales_Data!$F3505,tbl_Products[],2,FALSE)</f>
        <v>Product_9</v>
      </c>
      <c r="H3505" t="str">
        <f>VLOOKUP(tbl_Sales[[#This Row],[Product_ID]],tbl_Products[],3,0)</f>
        <v>Apparel</v>
      </c>
      <c r="I3505">
        <v>3</v>
      </c>
      <c r="J3505" s="10">
        <f>VLOOKUP(tbl_Sales[[#This Row],[Product_ID]],tbl_Products[],4,0)</f>
        <v>14.27</v>
      </c>
      <c r="K3505" s="6">
        <v>53.68</v>
      </c>
      <c r="L3505" s="6">
        <f>tbl_Sales[[#This Row],[Price_per_Unit]]*tbl_Sales[[#This Row],[Quantity]]</f>
        <v>161.04</v>
      </c>
      <c r="M3505" s="6">
        <f>tbl_Sales[[#This Row],[Cost_per_Unit]]*tbl_Sales[[#This Row],[Quantity]]</f>
        <v>42.81</v>
      </c>
      <c r="N3505" s="6">
        <f>tbl_Sales[[#This Row],[Sales]]-tbl_Sales[[#This Row],[Total_Cost]]</f>
        <v>118.22999999999999</v>
      </c>
    </row>
    <row r="3506" spans="1:14">
      <c r="A3506" t="s">
        <v>3510</v>
      </c>
      <c r="B3506" s="4">
        <v>45290</v>
      </c>
      <c r="C3506" t="s">
        <v>7478</v>
      </c>
      <c r="D3506" t="str">
        <f>VLOOKUP(Sales_Data!$C3506,tbl_Customers[],2,FALSE)</f>
        <v>Customer_1471</v>
      </c>
      <c r="E3506" t="str">
        <f>VLOOKUP(tbl_Sales[[#This Row],[Customer_ID]],tbl_Customers[],5,0)</f>
        <v>East</v>
      </c>
      <c r="F3506" t="s">
        <v>8532</v>
      </c>
      <c r="G3506" t="str">
        <f>VLOOKUP(Sales_Data!$F3506,tbl_Products[],2,FALSE)</f>
        <v>Product_23</v>
      </c>
      <c r="H3506" t="str">
        <f>VLOOKUP(tbl_Sales[[#This Row],[Product_ID]],tbl_Products[],3,0)</f>
        <v>Apparel</v>
      </c>
      <c r="I3506">
        <v>9</v>
      </c>
      <c r="J3506" s="10">
        <f>VLOOKUP(tbl_Sales[[#This Row],[Product_ID]],tbl_Products[],4,0)</f>
        <v>2.85</v>
      </c>
      <c r="K3506" s="6">
        <v>62.69</v>
      </c>
      <c r="L3506" s="6">
        <f>tbl_Sales[[#This Row],[Price_per_Unit]]*tbl_Sales[[#This Row],[Quantity]]</f>
        <v>564.21</v>
      </c>
      <c r="M3506" s="6">
        <f>tbl_Sales[[#This Row],[Cost_per_Unit]]*tbl_Sales[[#This Row],[Quantity]]</f>
        <v>25.650000000000002</v>
      </c>
      <c r="N3506" s="6">
        <f>tbl_Sales[[#This Row],[Sales]]-tbl_Sales[[#This Row],[Total_Cost]]</f>
        <v>538.56000000000006</v>
      </c>
    </row>
    <row r="3507" spans="1:14">
      <c r="A3507" t="s">
        <v>3511</v>
      </c>
      <c r="B3507" s="4">
        <v>45154</v>
      </c>
      <c r="C3507" t="s">
        <v>8052</v>
      </c>
      <c r="D3507" t="str">
        <f>VLOOKUP(Sales_Data!$C3507,tbl_Customers[],2,FALSE)</f>
        <v>Customer_453</v>
      </c>
      <c r="E3507" t="str">
        <f>VLOOKUP(tbl_Sales[[#This Row],[Customer_ID]],tbl_Customers[],5,0)</f>
        <v>West</v>
      </c>
      <c r="F3507" t="s">
        <v>8549</v>
      </c>
      <c r="G3507" t="str">
        <f>VLOOKUP(Sales_Data!$F3507,tbl_Products[],2,FALSE)</f>
        <v>Product_18</v>
      </c>
      <c r="H3507" t="str">
        <f>VLOOKUP(tbl_Sales[[#This Row],[Product_ID]],tbl_Products[],3,0)</f>
        <v>Health</v>
      </c>
      <c r="I3507">
        <v>2</v>
      </c>
      <c r="J3507" s="10">
        <f>VLOOKUP(tbl_Sales[[#This Row],[Product_ID]],tbl_Products[],4,0)</f>
        <v>41.18</v>
      </c>
      <c r="K3507" s="6">
        <v>48.01</v>
      </c>
      <c r="L3507" s="6">
        <f>tbl_Sales[[#This Row],[Price_per_Unit]]*tbl_Sales[[#This Row],[Quantity]]</f>
        <v>96.02</v>
      </c>
      <c r="M3507" s="6">
        <f>tbl_Sales[[#This Row],[Cost_per_Unit]]*tbl_Sales[[#This Row],[Quantity]]</f>
        <v>82.36</v>
      </c>
      <c r="N3507" s="6">
        <f>tbl_Sales[[#This Row],[Sales]]-tbl_Sales[[#This Row],[Total_Cost]]</f>
        <v>13.659999999999997</v>
      </c>
    </row>
    <row r="3508" spans="1:14">
      <c r="A3508" t="s">
        <v>3512</v>
      </c>
      <c r="B3508" s="4">
        <v>45177</v>
      </c>
      <c r="C3508" t="s">
        <v>8368</v>
      </c>
      <c r="D3508" t="str">
        <f>VLOOKUP(Sales_Data!$C3508,tbl_Customers[],2,FALSE)</f>
        <v>Customer_480</v>
      </c>
      <c r="E3508" t="str">
        <f>VLOOKUP(tbl_Sales[[#This Row],[Customer_ID]],tbl_Customers[],5,0)</f>
        <v>East</v>
      </c>
      <c r="F3508" t="s">
        <v>8505</v>
      </c>
      <c r="G3508" t="str">
        <f>VLOOKUP(Sales_Data!$F3508,tbl_Products[],2,FALSE)</f>
        <v>Product_39</v>
      </c>
      <c r="H3508" t="str">
        <f>VLOOKUP(tbl_Sales[[#This Row],[Product_ID]],tbl_Products[],3,0)</f>
        <v>Toys</v>
      </c>
      <c r="I3508">
        <v>5</v>
      </c>
      <c r="J3508" s="10">
        <f>VLOOKUP(tbl_Sales[[#This Row],[Product_ID]],tbl_Products[],4,0)</f>
        <v>32.950000000000003</v>
      </c>
      <c r="K3508" s="6">
        <v>17.920000000000002</v>
      </c>
      <c r="L3508" s="6">
        <f>tbl_Sales[[#This Row],[Price_per_Unit]]*tbl_Sales[[#This Row],[Quantity]]</f>
        <v>89.600000000000009</v>
      </c>
      <c r="M3508" s="6">
        <f>tbl_Sales[[#This Row],[Cost_per_Unit]]*tbl_Sales[[#This Row],[Quantity]]</f>
        <v>164.75</v>
      </c>
      <c r="N3508" s="6">
        <f>tbl_Sales[[#This Row],[Sales]]-tbl_Sales[[#This Row],[Total_Cost]]</f>
        <v>-75.149999999999991</v>
      </c>
    </row>
    <row r="3509" spans="1:14">
      <c r="A3509" t="s">
        <v>3513</v>
      </c>
      <c r="B3509" s="4">
        <v>45012</v>
      </c>
      <c r="C3509" t="s">
        <v>8015</v>
      </c>
      <c r="D3509" t="str">
        <f>VLOOKUP(Sales_Data!$C3509,tbl_Customers[],2,FALSE)</f>
        <v>Customer_1012</v>
      </c>
      <c r="E3509" t="str">
        <f>VLOOKUP(tbl_Sales[[#This Row],[Customer_ID]],tbl_Customers[],5,0)</f>
        <v>West</v>
      </c>
      <c r="F3509" t="s">
        <v>8534</v>
      </c>
      <c r="G3509" t="str">
        <f>VLOOKUP(Sales_Data!$F3509,tbl_Products[],2,FALSE)</f>
        <v>Product_51</v>
      </c>
      <c r="H3509" t="str">
        <f>VLOOKUP(tbl_Sales[[#This Row],[Product_ID]],tbl_Products[],3,0)</f>
        <v>Electronics</v>
      </c>
      <c r="I3509">
        <v>4</v>
      </c>
      <c r="J3509" s="10">
        <f>VLOOKUP(tbl_Sales[[#This Row],[Product_ID]],tbl_Products[],4,0)</f>
        <v>45.1</v>
      </c>
      <c r="K3509" s="6">
        <v>84.23</v>
      </c>
      <c r="L3509" s="6">
        <f>tbl_Sales[[#This Row],[Price_per_Unit]]*tbl_Sales[[#This Row],[Quantity]]</f>
        <v>336.92</v>
      </c>
      <c r="M3509" s="6">
        <f>tbl_Sales[[#This Row],[Cost_per_Unit]]*tbl_Sales[[#This Row],[Quantity]]</f>
        <v>180.4</v>
      </c>
      <c r="N3509" s="6">
        <f>tbl_Sales[[#This Row],[Sales]]-tbl_Sales[[#This Row],[Total_Cost]]</f>
        <v>156.52000000000001</v>
      </c>
    </row>
    <row r="3510" spans="1:14">
      <c r="A3510" t="s">
        <v>3514</v>
      </c>
      <c r="B3510" s="4">
        <v>44969</v>
      </c>
      <c r="C3510" t="s">
        <v>7055</v>
      </c>
      <c r="D3510" t="str">
        <f>VLOOKUP(Sales_Data!$C3510,tbl_Customers[],2,FALSE)</f>
        <v>Customer_744</v>
      </c>
      <c r="E3510" t="str">
        <f>VLOOKUP(tbl_Sales[[#This Row],[Customer_ID]],tbl_Customers[],5,0)</f>
        <v>East</v>
      </c>
      <c r="F3510" t="s">
        <v>8542</v>
      </c>
      <c r="G3510" t="str">
        <f>VLOOKUP(Sales_Data!$F3510,tbl_Products[],2,FALSE)</f>
        <v>Product_20</v>
      </c>
      <c r="H3510" t="str">
        <f>VLOOKUP(tbl_Sales[[#This Row],[Product_ID]],tbl_Products[],3,0)</f>
        <v>Electronics</v>
      </c>
      <c r="I3510">
        <v>9</v>
      </c>
      <c r="J3510" s="10">
        <f>VLOOKUP(tbl_Sales[[#This Row],[Product_ID]],tbl_Products[],4,0)</f>
        <v>19.98</v>
      </c>
      <c r="K3510" s="6">
        <v>51.35</v>
      </c>
      <c r="L3510" s="6">
        <f>tbl_Sales[[#This Row],[Price_per_Unit]]*tbl_Sales[[#This Row],[Quantity]]</f>
        <v>462.15000000000003</v>
      </c>
      <c r="M3510" s="6">
        <f>tbl_Sales[[#This Row],[Cost_per_Unit]]*tbl_Sales[[#This Row],[Quantity]]</f>
        <v>179.82</v>
      </c>
      <c r="N3510" s="6">
        <f>tbl_Sales[[#This Row],[Sales]]-tbl_Sales[[#This Row],[Total_Cost]]</f>
        <v>282.33000000000004</v>
      </c>
    </row>
    <row r="3511" spans="1:14">
      <c r="A3511" t="s">
        <v>3515</v>
      </c>
      <c r="B3511" s="4">
        <v>45216</v>
      </c>
      <c r="C3511" t="s">
        <v>7122</v>
      </c>
      <c r="D3511" t="str">
        <f>VLOOKUP(Sales_Data!$C3511,tbl_Customers[],2,FALSE)</f>
        <v>Customer_76</v>
      </c>
      <c r="E3511" t="str">
        <f>VLOOKUP(tbl_Sales[[#This Row],[Customer_ID]],tbl_Customers[],5,0)</f>
        <v>West</v>
      </c>
      <c r="F3511" t="s">
        <v>8494</v>
      </c>
      <c r="G3511" t="str">
        <f>VLOOKUP(Sales_Data!$F3511,tbl_Products[],2,FALSE)</f>
        <v>Product_15</v>
      </c>
      <c r="H3511" t="str">
        <f>VLOOKUP(tbl_Sales[[#This Row],[Product_ID]],tbl_Products[],3,0)</f>
        <v>Apparel</v>
      </c>
      <c r="I3511">
        <v>1</v>
      </c>
      <c r="J3511" s="10">
        <f>VLOOKUP(tbl_Sales[[#This Row],[Product_ID]],tbl_Products[],4,0)</f>
        <v>22.93</v>
      </c>
      <c r="K3511" s="6">
        <v>73.72</v>
      </c>
      <c r="L3511" s="6">
        <f>tbl_Sales[[#This Row],[Price_per_Unit]]*tbl_Sales[[#This Row],[Quantity]]</f>
        <v>73.72</v>
      </c>
      <c r="M3511" s="6">
        <f>tbl_Sales[[#This Row],[Cost_per_Unit]]*tbl_Sales[[#This Row],[Quantity]]</f>
        <v>22.93</v>
      </c>
      <c r="N3511" s="6">
        <f>tbl_Sales[[#This Row],[Sales]]-tbl_Sales[[#This Row],[Total_Cost]]</f>
        <v>50.79</v>
      </c>
    </row>
    <row r="3512" spans="1:14">
      <c r="A3512" t="s">
        <v>3516</v>
      </c>
      <c r="B3512" s="4">
        <v>44942</v>
      </c>
      <c r="C3512" t="s">
        <v>7264</v>
      </c>
      <c r="D3512" t="str">
        <f>VLOOKUP(Sales_Data!$C3512,tbl_Customers[],2,FALSE)</f>
        <v>Customer_575</v>
      </c>
      <c r="E3512" t="str">
        <f>VLOOKUP(tbl_Sales[[#This Row],[Customer_ID]],tbl_Customers[],5,0)</f>
        <v>West</v>
      </c>
      <c r="F3512" t="s">
        <v>8550</v>
      </c>
      <c r="G3512" t="str">
        <f>VLOOKUP(Sales_Data!$F3512,tbl_Products[],2,FALSE)</f>
        <v>Product_26</v>
      </c>
      <c r="H3512" t="str">
        <f>VLOOKUP(tbl_Sales[[#This Row],[Product_ID]],tbl_Products[],3,0)</f>
        <v>Health</v>
      </c>
      <c r="I3512">
        <v>6</v>
      </c>
      <c r="J3512" s="10">
        <f>VLOOKUP(tbl_Sales[[#This Row],[Product_ID]],tbl_Products[],4,0)</f>
        <v>31.77</v>
      </c>
      <c r="K3512" s="6">
        <v>95.66</v>
      </c>
      <c r="L3512" s="6">
        <f>tbl_Sales[[#This Row],[Price_per_Unit]]*tbl_Sales[[#This Row],[Quantity]]</f>
        <v>573.96</v>
      </c>
      <c r="M3512" s="6">
        <f>tbl_Sales[[#This Row],[Cost_per_Unit]]*tbl_Sales[[#This Row],[Quantity]]</f>
        <v>190.62</v>
      </c>
      <c r="N3512" s="6">
        <f>tbl_Sales[[#This Row],[Sales]]-tbl_Sales[[#This Row],[Total_Cost]]</f>
        <v>383.34000000000003</v>
      </c>
    </row>
    <row r="3513" spans="1:14">
      <c r="A3513" t="s">
        <v>3517</v>
      </c>
      <c r="B3513" s="4">
        <v>45039</v>
      </c>
      <c r="C3513" t="s">
        <v>8026</v>
      </c>
      <c r="D3513" t="str">
        <f>VLOOKUP(Sales_Data!$C3513,tbl_Customers[],2,FALSE)</f>
        <v>Customer_1010</v>
      </c>
      <c r="E3513" t="str">
        <f>VLOOKUP(tbl_Sales[[#This Row],[Customer_ID]],tbl_Customers[],5,0)</f>
        <v>North</v>
      </c>
      <c r="F3513" t="s">
        <v>8556</v>
      </c>
      <c r="G3513" t="str">
        <f>VLOOKUP(Sales_Data!$F3513,tbl_Products[],2,FALSE)</f>
        <v>Product_42</v>
      </c>
      <c r="H3513" t="str">
        <f>VLOOKUP(tbl_Sales[[#This Row],[Product_ID]],tbl_Products[],3,0)</f>
        <v>Electronics</v>
      </c>
      <c r="I3513">
        <v>6</v>
      </c>
      <c r="J3513" s="10">
        <f>VLOOKUP(tbl_Sales[[#This Row],[Product_ID]],tbl_Products[],4,0)</f>
        <v>28.03</v>
      </c>
      <c r="K3513" s="6">
        <v>13.38</v>
      </c>
      <c r="L3513" s="6">
        <f>tbl_Sales[[#This Row],[Price_per_Unit]]*tbl_Sales[[#This Row],[Quantity]]</f>
        <v>80.28</v>
      </c>
      <c r="M3513" s="6">
        <f>tbl_Sales[[#This Row],[Cost_per_Unit]]*tbl_Sales[[#This Row],[Quantity]]</f>
        <v>168.18</v>
      </c>
      <c r="N3513" s="6">
        <f>tbl_Sales[[#This Row],[Sales]]-tbl_Sales[[#This Row],[Total_Cost]]</f>
        <v>-87.9</v>
      </c>
    </row>
    <row r="3514" spans="1:14">
      <c r="A3514" t="s">
        <v>3518</v>
      </c>
      <c r="B3514" s="4">
        <v>45076</v>
      </c>
      <c r="C3514" t="s">
        <v>7897</v>
      </c>
      <c r="D3514" t="str">
        <f>VLOOKUP(Sales_Data!$C3514,tbl_Customers[],2,FALSE)</f>
        <v>Customer_1442</v>
      </c>
      <c r="E3514" t="str">
        <f>VLOOKUP(tbl_Sales[[#This Row],[Customer_ID]],tbl_Customers[],5,0)</f>
        <v>West</v>
      </c>
      <c r="F3514" t="s">
        <v>8498</v>
      </c>
      <c r="G3514" t="str">
        <f>VLOOKUP(Sales_Data!$F3514,tbl_Products[],2,FALSE)</f>
        <v>Product_38</v>
      </c>
      <c r="H3514" t="str">
        <f>VLOOKUP(tbl_Sales[[#This Row],[Product_ID]],tbl_Products[],3,0)</f>
        <v>Toys</v>
      </c>
      <c r="I3514">
        <v>2</v>
      </c>
      <c r="J3514" s="10">
        <f>VLOOKUP(tbl_Sales[[#This Row],[Product_ID]],tbl_Products[],4,0)</f>
        <v>35.82</v>
      </c>
      <c r="K3514" s="6">
        <v>87.6</v>
      </c>
      <c r="L3514" s="6">
        <f>tbl_Sales[[#This Row],[Price_per_Unit]]*tbl_Sales[[#This Row],[Quantity]]</f>
        <v>175.2</v>
      </c>
      <c r="M3514" s="6">
        <f>tbl_Sales[[#This Row],[Cost_per_Unit]]*tbl_Sales[[#This Row],[Quantity]]</f>
        <v>71.64</v>
      </c>
      <c r="N3514" s="6">
        <f>tbl_Sales[[#This Row],[Sales]]-tbl_Sales[[#This Row],[Total_Cost]]</f>
        <v>103.55999999999999</v>
      </c>
    </row>
    <row r="3515" spans="1:14">
      <c r="A3515" t="s">
        <v>3519</v>
      </c>
      <c r="B3515" s="4">
        <v>44943</v>
      </c>
      <c r="C3515" t="s">
        <v>7177</v>
      </c>
      <c r="D3515" t="str">
        <f>VLOOKUP(Sales_Data!$C3515,tbl_Customers[],2,FALSE)</f>
        <v>Customer_1448</v>
      </c>
      <c r="E3515" t="str">
        <f>VLOOKUP(tbl_Sales[[#This Row],[Customer_ID]],tbl_Customers[],5,0)</f>
        <v>North</v>
      </c>
      <c r="F3515" t="s">
        <v>8551</v>
      </c>
      <c r="G3515" t="str">
        <f>VLOOKUP(Sales_Data!$F3515,tbl_Products[],2,FALSE)</f>
        <v>Product_11</v>
      </c>
      <c r="H3515" t="str">
        <f>VLOOKUP(tbl_Sales[[#This Row],[Product_ID]],tbl_Products[],3,0)</f>
        <v>Health</v>
      </c>
      <c r="I3515">
        <v>6</v>
      </c>
      <c r="J3515" s="10">
        <f>VLOOKUP(tbl_Sales[[#This Row],[Product_ID]],tbl_Products[],4,0)</f>
        <v>11.76</v>
      </c>
      <c r="K3515" s="6">
        <v>36.17</v>
      </c>
      <c r="L3515" s="6">
        <f>tbl_Sales[[#This Row],[Price_per_Unit]]*tbl_Sales[[#This Row],[Quantity]]</f>
        <v>217.02</v>
      </c>
      <c r="M3515" s="6">
        <f>tbl_Sales[[#This Row],[Cost_per_Unit]]*tbl_Sales[[#This Row],[Quantity]]</f>
        <v>70.56</v>
      </c>
      <c r="N3515" s="6">
        <f>tbl_Sales[[#This Row],[Sales]]-tbl_Sales[[#This Row],[Total_Cost]]</f>
        <v>146.46</v>
      </c>
    </row>
    <row r="3516" spans="1:14">
      <c r="A3516" t="s">
        <v>3520</v>
      </c>
      <c r="B3516" s="4">
        <v>45067</v>
      </c>
      <c r="C3516" t="s">
        <v>8236</v>
      </c>
      <c r="D3516" t="str">
        <f>VLOOKUP(Sales_Data!$C3516,tbl_Customers[],2,FALSE)</f>
        <v>Customer_1242</v>
      </c>
      <c r="E3516" t="str">
        <f>VLOOKUP(tbl_Sales[[#This Row],[Customer_ID]],tbl_Customers[],5,0)</f>
        <v>East</v>
      </c>
      <c r="F3516" t="s">
        <v>8515</v>
      </c>
      <c r="G3516" t="str">
        <f>VLOOKUP(Sales_Data!$F3516,tbl_Products[],2,FALSE)</f>
        <v>Product_46</v>
      </c>
      <c r="H3516" t="str">
        <f>VLOOKUP(tbl_Sales[[#This Row],[Product_ID]],tbl_Products[],3,0)</f>
        <v>Health</v>
      </c>
      <c r="I3516">
        <v>5</v>
      </c>
      <c r="J3516" s="10">
        <f>VLOOKUP(tbl_Sales[[#This Row],[Product_ID]],tbl_Products[],4,0)</f>
        <v>19.34</v>
      </c>
      <c r="K3516" s="6">
        <v>47.63</v>
      </c>
      <c r="L3516" s="6">
        <f>tbl_Sales[[#This Row],[Price_per_Unit]]*tbl_Sales[[#This Row],[Quantity]]</f>
        <v>238.15</v>
      </c>
      <c r="M3516" s="6">
        <f>tbl_Sales[[#This Row],[Cost_per_Unit]]*tbl_Sales[[#This Row],[Quantity]]</f>
        <v>96.7</v>
      </c>
      <c r="N3516" s="6">
        <f>tbl_Sales[[#This Row],[Sales]]-tbl_Sales[[#This Row],[Total_Cost]]</f>
        <v>141.44999999999999</v>
      </c>
    </row>
    <row r="3517" spans="1:14">
      <c r="A3517" t="s">
        <v>3521</v>
      </c>
      <c r="B3517" s="4">
        <v>45042</v>
      </c>
      <c r="C3517" t="s">
        <v>7167</v>
      </c>
      <c r="D3517" t="str">
        <f>VLOOKUP(Sales_Data!$C3517,tbl_Customers[],2,FALSE)</f>
        <v>Customer_429</v>
      </c>
      <c r="E3517" t="str">
        <f>VLOOKUP(tbl_Sales[[#This Row],[Customer_ID]],tbl_Customers[],5,0)</f>
        <v>North</v>
      </c>
      <c r="F3517" t="s">
        <v>8521</v>
      </c>
      <c r="G3517" t="str">
        <f>VLOOKUP(Sales_Data!$F3517,tbl_Products[],2,FALSE)</f>
        <v>Product_64</v>
      </c>
      <c r="H3517" t="str">
        <f>VLOOKUP(tbl_Sales[[#This Row],[Product_ID]],tbl_Products[],3,0)</f>
        <v>Home Goods</v>
      </c>
      <c r="I3517">
        <v>3</v>
      </c>
      <c r="J3517" s="10">
        <f>VLOOKUP(tbl_Sales[[#This Row],[Product_ID]],tbl_Products[],4,0)</f>
        <v>16.21</v>
      </c>
      <c r="K3517" s="6">
        <v>47.18</v>
      </c>
      <c r="L3517" s="6">
        <f>tbl_Sales[[#This Row],[Price_per_Unit]]*tbl_Sales[[#This Row],[Quantity]]</f>
        <v>141.54</v>
      </c>
      <c r="M3517" s="6">
        <f>tbl_Sales[[#This Row],[Cost_per_Unit]]*tbl_Sales[[#This Row],[Quantity]]</f>
        <v>48.63</v>
      </c>
      <c r="N3517" s="6">
        <f>tbl_Sales[[#This Row],[Sales]]-tbl_Sales[[#This Row],[Total_Cost]]</f>
        <v>92.91</v>
      </c>
    </row>
    <row r="3518" spans="1:14">
      <c r="A3518" t="s">
        <v>3522</v>
      </c>
      <c r="B3518" s="4">
        <v>45202</v>
      </c>
      <c r="C3518" t="s">
        <v>7802</v>
      </c>
      <c r="D3518" t="str">
        <f>VLOOKUP(Sales_Data!$C3518,tbl_Customers[],2,FALSE)</f>
        <v>Customer_15</v>
      </c>
      <c r="E3518" t="str">
        <f>VLOOKUP(tbl_Sales[[#This Row],[Customer_ID]],tbl_Customers[],5,0)</f>
        <v>South</v>
      </c>
      <c r="F3518" t="s">
        <v>8496</v>
      </c>
      <c r="G3518" t="str">
        <f>VLOOKUP(Sales_Data!$F3518,tbl_Products[],2,FALSE)</f>
        <v>Product_3</v>
      </c>
      <c r="H3518" t="str">
        <f>VLOOKUP(tbl_Sales[[#This Row],[Product_ID]],tbl_Products[],3,0)</f>
        <v>Health</v>
      </c>
      <c r="I3518">
        <v>5</v>
      </c>
      <c r="J3518" s="10">
        <f>VLOOKUP(tbl_Sales[[#This Row],[Product_ID]],tbl_Products[],4,0)</f>
        <v>28.91</v>
      </c>
      <c r="K3518" s="6">
        <v>72.5</v>
      </c>
      <c r="L3518" s="6">
        <f>tbl_Sales[[#This Row],[Price_per_Unit]]*tbl_Sales[[#This Row],[Quantity]]</f>
        <v>362.5</v>
      </c>
      <c r="M3518" s="6">
        <f>tbl_Sales[[#This Row],[Cost_per_Unit]]*tbl_Sales[[#This Row],[Quantity]]</f>
        <v>144.55000000000001</v>
      </c>
      <c r="N3518" s="6">
        <f>tbl_Sales[[#This Row],[Sales]]-tbl_Sales[[#This Row],[Total_Cost]]</f>
        <v>217.95</v>
      </c>
    </row>
    <row r="3519" spans="1:14">
      <c r="A3519" t="s">
        <v>3523</v>
      </c>
      <c r="B3519" s="4">
        <v>45074</v>
      </c>
      <c r="C3519" t="s">
        <v>8369</v>
      </c>
      <c r="D3519" t="str">
        <f>VLOOKUP(Sales_Data!$C3519,tbl_Customers[],2,FALSE)</f>
        <v>Customer_402</v>
      </c>
      <c r="E3519" t="str">
        <f>VLOOKUP(tbl_Sales[[#This Row],[Customer_ID]],tbl_Customers[],5,0)</f>
        <v>North</v>
      </c>
      <c r="F3519" t="s">
        <v>8535</v>
      </c>
      <c r="G3519" t="str">
        <f>VLOOKUP(Sales_Data!$F3519,tbl_Products[],2,FALSE)</f>
        <v>Product_54</v>
      </c>
      <c r="H3519" t="str">
        <f>VLOOKUP(tbl_Sales[[#This Row],[Product_ID]],tbl_Products[],3,0)</f>
        <v>Apparel</v>
      </c>
      <c r="I3519">
        <v>4</v>
      </c>
      <c r="J3519" s="10">
        <f>VLOOKUP(tbl_Sales[[#This Row],[Product_ID]],tbl_Products[],4,0)</f>
        <v>1.35</v>
      </c>
      <c r="K3519" s="6">
        <v>80.260000000000005</v>
      </c>
      <c r="L3519" s="6">
        <f>tbl_Sales[[#This Row],[Price_per_Unit]]*tbl_Sales[[#This Row],[Quantity]]</f>
        <v>321.04000000000002</v>
      </c>
      <c r="M3519" s="6">
        <f>tbl_Sales[[#This Row],[Cost_per_Unit]]*tbl_Sales[[#This Row],[Quantity]]</f>
        <v>5.4</v>
      </c>
      <c r="N3519" s="6">
        <f>tbl_Sales[[#This Row],[Sales]]-tbl_Sales[[#This Row],[Total_Cost]]</f>
        <v>315.64000000000004</v>
      </c>
    </row>
    <row r="3520" spans="1:14">
      <c r="A3520" t="s">
        <v>3524</v>
      </c>
      <c r="B3520" s="4">
        <v>45013</v>
      </c>
      <c r="C3520" t="s">
        <v>8370</v>
      </c>
      <c r="D3520" t="str">
        <f>VLOOKUP(Sales_Data!$C3520,tbl_Customers[],2,FALSE)</f>
        <v>Customer_1308</v>
      </c>
      <c r="E3520" t="str">
        <f>VLOOKUP(tbl_Sales[[#This Row],[Customer_ID]],tbl_Customers[],5,0)</f>
        <v>North</v>
      </c>
      <c r="F3520" t="s">
        <v>8502</v>
      </c>
      <c r="G3520" t="str">
        <f>VLOOKUP(Sales_Data!$F3520,tbl_Products[],2,FALSE)</f>
        <v>Product_22</v>
      </c>
      <c r="H3520" t="str">
        <f>VLOOKUP(tbl_Sales[[#This Row],[Product_ID]],tbl_Products[],3,0)</f>
        <v>Electronics</v>
      </c>
      <c r="I3520">
        <v>8</v>
      </c>
      <c r="J3520" s="10">
        <f>VLOOKUP(tbl_Sales[[#This Row],[Product_ID]],tbl_Products[],4,0)</f>
        <v>38.15</v>
      </c>
      <c r="K3520" s="6">
        <v>45.89</v>
      </c>
      <c r="L3520" s="6">
        <f>tbl_Sales[[#This Row],[Price_per_Unit]]*tbl_Sales[[#This Row],[Quantity]]</f>
        <v>367.12</v>
      </c>
      <c r="M3520" s="6">
        <f>tbl_Sales[[#This Row],[Cost_per_Unit]]*tbl_Sales[[#This Row],[Quantity]]</f>
        <v>305.2</v>
      </c>
      <c r="N3520" s="6">
        <f>tbl_Sales[[#This Row],[Sales]]-tbl_Sales[[#This Row],[Total_Cost]]</f>
        <v>61.920000000000016</v>
      </c>
    </row>
    <row r="3521" spans="1:14">
      <c r="A3521" t="s">
        <v>3525</v>
      </c>
      <c r="B3521" s="4">
        <v>45161</v>
      </c>
      <c r="C3521" t="s">
        <v>7227</v>
      </c>
      <c r="D3521" t="str">
        <f>VLOOKUP(Sales_Data!$C3521,tbl_Customers[],2,FALSE)</f>
        <v>Customer_812</v>
      </c>
      <c r="E3521" t="str">
        <f>VLOOKUP(tbl_Sales[[#This Row],[Customer_ID]],tbl_Customers[],5,0)</f>
        <v>East</v>
      </c>
      <c r="F3521" t="s">
        <v>8512</v>
      </c>
      <c r="G3521" t="str">
        <f>VLOOKUP(Sales_Data!$F3521,tbl_Products[],2,FALSE)</f>
        <v>Product_47</v>
      </c>
      <c r="H3521" t="str">
        <f>VLOOKUP(tbl_Sales[[#This Row],[Product_ID]],tbl_Products[],3,0)</f>
        <v>Home Goods</v>
      </c>
      <c r="I3521">
        <v>3</v>
      </c>
      <c r="J3521" s="10">
        <f>VLOOKUP(tbl_Sales[[#This Row],[Product_ID]],tbl_Products[],4,0)</f>
        <v>22.66</v>
      </c>
      <c r="K3521" s="6">
        <v>50.96</v>
      </c>
      <c r="L3521" s="6">
        <f>tbl_Sales[[#This Row],[Price_per_Unit]]*tbl_Sales[[#This Row],[Quantity]]</f>
        <v>152.88</v>
      </c>
      <c r="M3521" s="6">
        <f>tbl_Sales[[#This Row],[Cost_per_Unit]]*tbl_Sales[[#This Row],[Quantity]]</f>
        <v>67.98</v>
      </c>
      <c r="N3521" s="6">
        <f>tbl_Sales[[#This Row],[Sales]]-tbl_Sales[[#This Row],[Total_Cost]]</f>
        <v>84.899999999999991</v>
      </c>
    </row>
    <row r="3522" spans="1:14">
      <c r="A3522" t="s">
        <v>3526</v>
      </c>
      <c r="B3522" s="4">
        <v>45216</v>
      </c>
      <c r="C3522" t="s">
        <v>7682</v>
      </c>
      <c r="D3522" t="str">
        <f>VLOOKUP(Sales_Data!$C3522,tbl_Customers[],2,FALSE)</f>
        <v>Customer_228</v>
      </c>
      <c r="E3522" t="str">
        <f>VLOOKUP(tbl_Sales[[#This Row],[Customer_ID]],tbl_Customers[],5,0)</f>
        <v>North</v>
      </c>
      <c r="F3522" t="s">
        <v>8511</v>
      </c>
      <c r="G3522" t="str">
        <f>VLOOKUP(Sales_Data!$F3522,tbl_Products[],2,FALSE)</f>
        <v>Product_33</v>
      </c>
      <c r="H3522" t="str">
        <f>VLOOKUP(tbl_Sales[[#This Row],[Product_ID]],tbl_Products[],3,0)</f>
        <v>Electronics</v>
      </c>
      <c r="I3522">
        <v>5</v>
      </c>
      <c r="J3522" s="10">
        <f>VLOOKUP(tbl_Sales[[#This Row],[Product_ID]],tbl_Products[],4,0)</f>
        <v>45.26</v>
      </c>
      <c r="K3522" s="6">
        <v>94.11</v>
      </c>
      <c r="L3522" s="6">
        <f>tbl_Sales[[#This Row],[Price_per_Unit]]*tbl_Sales[[#This Row],[Quantity]]</f>
        <v>470.55</v>
      </c>
      <c r="M3522" s="6">
        <f>tbl_Sales[[#This Row],[Cost_per_Unit]]*tbl_Sales[[#This Row],[Quantity]]</f>
        <v>226.29999999999998</v>
      </c>
      <c r="N3522" s="6">
        <f>tbl_Sales[[#This Row],[Sales]]-tbl_Sales[[#This Row],[Total_Cost]]</f>
        <v>244.25000000000003</v>
      </c>
    </row>
    <row r="3523" spans="1:14">
      <c r="A3523" t="s">
        <v>3527</v>
      </c>
      <c r="B3523" s="4">
        <v>45180</v>
      </c>
      <c r="C3523" t="s">
        <v>8073</v>
      </c>
      <c r="D3523" t="str">
        <f>VLOOKUP(Sales_Data!$C3523,tbl_Customers[],2,FALSE)</f>
        <v>Customer_569</v>
      </c>
      <c r="E3523" t="str">
        <f>VLOOKUP(tbl_Sales[[#This Row],[Customer_ID]],tbl_Customers[],5,0)</f>
        <v>South</v>
      </c>
      <c r="F3523" t="s">
        <v>8528</v>
      </c>
      <c r="G3523" t="str">
        <f>VLOOKUP(Sales_Data!$F3523,tbl_Products[],2,FALSE)</f>
        <v>Product_25</v>
      </c>
      <c r="H3523" t="str">
        <f>VLOOKUP(tbl_Sales[[#This Row],[Product_ID]],tbl_Products[],3,0)</f>
        <v>Electronics</v>
      </c>
      <c r="I3523">
        <v>2</v>
      </c>
      <c r="J3523" s="10">
        <f>VLOOKUP(tbl_Sales[[#This Row],[Product_ID]],tbl_Products[],4,0)</f>
        <v>48.19</v>
      </c>
      <c r="K3523" s="6">
        <v>46.06</v>
      </c>
      <c r="L3523" s="6">
        <f>tbl_Sales[[#This Row],[Price_per_Unit]]*tbl_Sales[[#This Row],[Quantity]]</f>
        <v>92.12</v>
      </c>
      <c r="M3523" s="6">
        <f>tbl_Sales[[#This Row],[Cost_per_Unit]]*tbl_Sales[[#This Row],[Quantity]]</f>
        <v>96.38</v>
      </c>
      <c r="N3523" s="6">
        <f>tbl_Sales[[#This Row],[Sales]]-tbl_Sales[[#This Row],[Total_Cost]]</f>
        <v>-4.2599999999999909</v>
      </c>
    </row>
    <row r="3524" spans="1:14">
      <c r="A3524" t="s">
        <v>3528</v>
      </c>
      <c r="B3524" s="4">
        <v>45208</v>
      </c>
      <c r="C3524" t="s">
        <v>7229</v>
      </c>
      <c r="D3524" t="str">
        <f>VLOOKUP(Sales_Data!$C3524,tbl_Customers[],2,FALSE)</f>
        <v>Customer_1166</v>
      </c>
      <c r="E3524" t="str">
        <f>VLOOKUP(tbl_Sales[[#This Row],[Customer_ID]],tbl_Customers[],5,0)</f>
        <v>South</v>
      </c>
      <c r="F3524" t="s">
        <v>8561</v>
      </c>
      <c r="G3524" t="str">
        <f>VLOOKUP(Sales_Data!$F3524,tbl_Products[],2,FALSE)</f>
        <v>Product_66</v>
      </c>
      <c r="H3524" t="str">
        <f>VLOOKUP(tbl_Sales[[#This Row],[Product_ID]],tbl_Products[],3,0)</f>
        <v>Health</v>
      </c>
      <c r="I3524">
        <v>8</v>
      </c>
      <c r="J3524" s="10">
        <f>VLOOKUP(tbl_Sales[[#This Row],[Product_ID]],tbl_Products[],4,0)</f>
        <v>1.38</v>
      </c>
      <c r="K3524" s="6">
        <v>28.01</v>
      </c>
      <c r="L3524" s="6">
        <f>tbl_Sales[[#This Row],[Price_per_Unit]]*tbl_Sales[[#This Row],[Quantity]]</f>
        <v>224.08</v>
      </c>
      <c r="M3524" s="6">
        <f>tbl_Sales[[#This Row],[Cost_per_Unit]]*tbl_Sales[[#This Row],[Quantity]]</f>
        <v>11.04</v>
      </c>
      <c r="N3524" s="6">
        <f>tbl_Sales[[#This Row],[Sales]]-tbl_Sales[[#This Row],[Total_Cost]]</f>
        <v>213.04000000000002</v>
      </c>
    </row>
    <row r="3525" spans="1:14">
      <c r="A3525" t="s">
        <v>3529</v>
      </c>
      <c r="B3525" s="4">
        <v>45188</v>
      </c>
      <c r="C3525" t="s">
        <v>7297</v>
      </c>
      <c r="D3525" t="str">
        <f>VLOOKUP(Sales_Data!$C3525,tbl_Customers[],2,FALSE)</f>
        <v>Customer_1025</v>
      </c>
      <c r="E3525" t="str">
        <f>VLOOKUP(tbl_Sales[[#This Row],[Customer_ID]],tbl_Customers[],5,0)</f>
        <v>West</v>
      </c>
      <c r="F3525" t="s">
        <v>8531</v>
      </c>
      <c r="G3525" t="str">
        <f>VLOOKUP(Sales_Data!$F3525,tbl_Products[],2,FALSE)</f>
        <v>Product_36</v>
      </c>
      <c r="H3525" t="str">
        <f>VLOOKUP(tbl_Sales[[#This Row],[Product_ID]],tbl_Products[],3,0)</f>
        <v>Home Goods</v>
      </c>
      <c r="I3525">
        <v>7</v>
      </c>
      <c r="J3525" s="10">
        <f>VLOOKUP(tbl_Sales[[#This Row],[Product_ID]],tbl_Products[],4,0)</f>
        <v>32.54</v>
      </c>
      <c r="K3525" s="6">
        <v>68.040000000000006</v>
      </c>
      <c r="L3525" s="6">
        <f>tbl_Sales[[#This Row],[Price_per_Unit]]*tbl_Sales[[#This Row],[Quantity]]</f>
        <v>476.28000000000003</v>
      </c>
      <c r="M3525" s="6">
        <f>tbl_Sales[[#This Row],[Cost_per_Unit]]*tbl_Sales[[#This Row],[Quantity]]</f>
        <v>227.78</v>
      </c>
      <c r="N3525" s="6">
        <f>tbl_Sales[[#This Row],[Sales]]-tbl_Sales[[#This Row],[Total_Cost]]</f>
        <v>248.50000000000003</v>
      </c>
    </row>
    <row r="3526" spans="1:14">
      <c r="A3526" t="s">
        <v>3530</v>
      </c>
      <c r="B3526" s="4">
        <v>44984</v>
      </c>
      <c r="C3526" t="s">
        <v>8015</v>
      </c>
      <c r="D3526" t="str">
        <f>VLOOKUP(Sales_Data!$C3526,tbl_Customers[],2,FALSE)</f>
        <v>Customer_1012</v>
      </c>
      <c r="E3526" t="str">
        <f>VLOOKUP(tbl_Sales[[#This Row],[Customer_ID]],tbl_Customers[],5,0)</f>
        <v>West</v>
      </c>
      <c r="F3526" t="s">
        <v>8516</v>
      </c>
      <c r="G3526" t="str">
        <f>VLOOKUP(Sales_Data!$F3526,tbl_Products[],2,FALSE)</f>
        <v>Product_67</v>
      </c>
      <c r="H3526" t="str">
        <f>VLOOKUP(tbl_Sales[[#This Row],[Product_ID]],tbl_Products[],3,0)</f>
        <v>Toys</v>
      </c>
      <c r="I3526">
        <v>5</v>
      </c>
      <c r="J3526" s="10">
        <f>VLOOKUP(tbl_Sales[[#This Row],[Product_ID]],tbl_Products[],4,0)</f>
        <v>13.68</v>
      </c>
      <c r="K3526" s="6">
        <v>57.07</v>
      </c>
      <c r="L3526" s="6">
        <f>tbl_Sales[[#This Row],[Price_per_Unit]]*tbl_Sales[[#This Row],[Quantity]]</f>
        <v>285.35000000000002</v>
      </c>
      <c r="M3526" s="6">
        <f>tbl_Sales[[#This Row],[Cost_per_Unit]]*tbl_Sales[[#This Row],[Quantity]]</f>
        <v>68.400000000000006</v>
      </c>
      <c r="N3526" s="6">
        <f>tbl_Sales[[#This Row],[Sales]]-tbl_Sales[[#This Row],[Total_Cost]]</f>
        <v>216.95000000000002</v>
      </c>
    </row>
    <row r="3527" spans="1:14">
      <c r="A3527" t="s">
        <v>3531</v>
      </c>
      <c r="B3527" s="4">
        <v>45220</v>
      </c>
      <c r="C3527" t="s">
        <v>7068</v>
      </c>
      <c r="D3527" t="str">
        <f>VLOOKUP(Sales_Data!$C3527,tbl_Customers[],2,FALSE)</f>
        <v>Customer_350</v>
      </c>
      <c r="E3527" t="str">
        <f>VLOOKUP(tbl_Sales[[#This Row],[Customer_ID]],tbl_Customers[],5,0)</f>
        <v>West</v>
      </c>
      <c r="F3527" t="s">
        <v>8522</v>
      </c>
      <c r="G3527" t="str">
        <f>VLOOKUP(Sales_Data!$F3527,tbl_Products[],2,FALSE)</f>
        <v>Product_4</v>
      </c>
      <c r="H3527" t="str">
        <f>VLOOKUP(tbl_Sales[[#This Row],[Product_ID]],tbl_Products[],3,0)</f>
        <v>Toys</v>
      </c>
      <c r="I3527">
        <v>8</v>
      </c>
      <c r="J3527" s="10">
        <f>VLOOKUP(tbl_Sales[[#This Row],[Product_ID]],tbl_Products[],4,0)</f>
        <v>14.75</v>
      </c>
      <c r="K3527" s="6">
        <v>44.95</v>
      </c>
      <c r="L3527" s="6">
        <f>tbl_Sales[[#This Row],[Price_per_Unit]]*tbl_Sales[[#This Row],[Quantity]]</f>
        <v>359.6</v>
      </c>
      <c r="M3527" s="6">
        <f>tbl_Sales[[#This Row],[Cost_per_Unit]]*tbl_Sales[[#This Row],[Quantity]]</f>
        <v>118</v>
      </c>
      <c r="N3527" s="6">
        <f>tbl_Sales[[#This Row],[Sales]]-tbl_Sales[[#This Row],[Total_Cost]]</f>
        <v>241.60000000000002</v>
      </c>
    </row>
    <row r="3528" spans="1:14">
      <c r="A3528" t="s">
        <v>3532</v>
      </c>
      <c r="B3528" s="4">
        <v>44985</v>
      </c>
      <c r="C3528" t="s">
        <v>7529</v>
      </c>
      <c r="D3528" t="str">
        <f>VLOOKUP(Sales_Data!$C3528,tbl_Customers[],2,FALSE)</f>
        <v>Customer_1131</v>
      </c>
      <c r="E3528" t="str">
        <f>VLOOKUP(tbl_Sales[[#This Row],[Customer_ID]],tbl_Customers[],5,0)</f>
        <v>South</v>
      </c>
      <c r="F3528" t="s">
        <v>8508</v>
      </c>
      <c r="G3528" t="str">
        <f>VLOOKUP(Sales_Data!$F3528,tbl_Products[],2,FALSE)</f>
        <v>Product_63</v>
      </c>
      <c r="H3528" t="str">
        <f>VLOOKUP(tbl_Sales[[#This Row],[Product_ID]],tbl_Products[],3,0)</f>
        <v>Electronics</v>
      </c>
      <c r="I3528">
        <v>7</v>
      </c>
      <c r="J3528" s="10">
        <f>VLOOKUP(tbl_Sales[[#This Row],[Product_ID]],tbl_Products[],4,0)</f>
        <v>40</v>
      </c>
      <c r="K3528" s="6">
        <v>85.09</v>
      </c>
      <c r="L3528" s="6">
        <f>tbl_Sales[[#This Row],[Price_per_Unit]]*tbl_Sales[[#This Row],[Quantity]]</f>
        <v>595.63</v>
      </c>
      <c r="M3528" s="6">
        <f>tbl_Sales[[#This Row],[Cost_per_Unit]]*tbl_Sales[[#This Row],[Quantity]]</f>
        <v>280</v>
      </c>
      <c r="N3528" s="6">
        <f>tbl_Sales[[#This Row],[Sales]]-tbl_Sales[[#This Row],[Total_Cost]]</f>
        <v>315.63</v>
      </c>
    </row>
    <row r="3529" spans="1:14">
      <c r="A3529" t="s">
        <v>3533</v>
      </c>
      <c r="B3529" s="4">
        <v>45064</v>
      </c>
      <c r="C3529" t="s">
        <v>7199</v>
      </c>
      <c r="D3529" t="str">
        <f>VLOOKUP(Sales_Data!$C3529,tbl_Customers[],2,FALSE)</f>
        <v>Customer_397</v>
      </c>
      <c r="E3529" t="str">
        <f>VLOOKUP(tbl_Sales[[#This Row],[Customer_ID]],tbl_Customers[],5,0)</f>
        <v>South</v>
      </c>
      <c r="F3529" t="s">
        <v>8560</v>
      </c>
      <c r="G3529" t="str">
        <f>VLOOKUP(Sales_Data!$F3529,tbl_Products[],2,FALSE)</f>
        <v>Product_41</v>
      </c>
      <c r="H3529" t="str">
        <f>VLOOKUP(tbl_Sales[[#This Row],[Product_ID]],tbl_Products[],3,0)</f>
        <v>Home Goods</v>
      </c>
      <c r="I3529">
        <v>3</v>
      </c>
      <c r="J3529" s="10">
        <f>VLOOKUP(tbl_Sales[[#This Row],[Product_ID]],tbl_Products[],4,0)</f>
        <v>31.5</v>
      </c>
      <c r="K3529" s="6">
        <v>24.75</v>
      </c>
      <c r="L3529" s="6">
        <f>tbl_Sales[[#This Row],[Price_per_Unit]]*tbl_Sales[[#This Row],[Quantity]]</f>
        <v>74.25</v>
      </c>
      <c r="M3529" s="6">
        <f>tbl_Sales[[#This Row],[Cost_per_Unit]]*tbl_Sales[[#This Row],[Quantity]]</f>
        <v>94.5</v>
      </c>
      <c r="N3529" s="6">
        <f>tbl_Sales[[#This Row],[Sales]]-tbl_Sales[[#This Row],[Total_Cost]]</f>
        <v>-20.25</v>
      </c>
    </row>
    <row r="3530" spans="1:14">
      <c r="A3530" t="s">
        <v>3534</v>
      </c>
      <c r="B3530" s="4">
        <v>45205</v>
      </c>
      <c r="C3530" t="s">
        <v>8065</v>
      </c>
      <c r="D3530" t="str">
        <f>VLOOKUP(Sales_Data!$C3530,tbl_Customers[],2,FALSE)</f>
        <v>Customer_1352</v>
      </c>
      <c r="E3530" t="str">
        <f>VLOOKUP(tbl_Sales[[#This Row],[Customer_ID]],tbl_Customers[],5,0)</f>
        <v>South</v>
      </c>
      <c r="F3530" t="s">
        <v>8502</v>
      </c>
      <c r="G3530" t="str">
        <f>VLOOKUP(Sales_Data!$F3530,tbl_Products[],2,FALSE)</f>
        <v>Product_22</v>
      </c>
      <c r="H3530" t="str">
        <f>VLOOKUP(tbl_Sales[[#This Row],[Product_ID]],tbl_Products[],3,0)</f>
        <v>Electronics</v>
      </c>
      <c r="I3530">
        <v>1</v>
      </c>
      <c r="J3530" s="10">
        <f>VLOOKUP(tbl_Sales[[#This Row],[Product_ID]],tbl_Products[],4,0)</f>
        <v>38.15</v>
      </c>
      <c r="K3530" s="6">
        <v>26.48</v>
      </c>
      <c r="L3530" s="6">
        <f>tbl_Sales[[#This Row],[Price_per_Unit]]*tbl_Sales[[#This Row],[Quantity]]</f>
        <v>26.48</v>
      </c>
      <c r="M3530" s="6">
        <f>tbl_Sales[[#This Row],[Cost_per_Unit]]*tbl_Sales[[#This Row],[Quantity]]</f>
        <v>38.15</v>
      </c>
      <c r="N3530" s="6">
        <f>tbl_Sales[[#This Row],[Sales]]-tbl_Sales[[#This Row],[Total_Cost]]</f>
        <v>-11.669999999999998</v>
      </c>
    </row>
    <row r="3531" spans="1:14">
      <c r="A3531" t="s">
        <v>3535</v>
      </c>
      <c r="B3531" s="4">
        <v>45114</v>
      </c>
      <c r="C3531" t="s">
        <v>7070</v>
      </c>
      <c r="D3531" t="str">
        <f>VLOOKUP(Sales_Data!$C3531,tbl_Customers[],2,FALSE)</f>
        <v>Customer_1159</v>
      </c>
      <c r="E3531" t="str">
        <f>VLOOKUP(tbl_Sales[[#This Row],[Customer_ID]],tbl_Customers[],5,0)</f>
        <v>South</v>
      </c>
      <c r="F3531" t="s">
        <v>8547</v>
      </c>
      <c r="G3531" t="str">
        <f>VLOOKUP(Sales_Data!$F3531,tbl_Products[],2,FALSE)</f>
        <v>Product_7</v>
      </c>
      <c r="H3531" t="str">
        <f>VLOOKUP(tbl_Sales[[#This Row],[Product_ID]],tbl_Products[],3,0)</f>
        <v>Apparel</v>
      </c>
      <c r="I3531">
        <v>9</v>
      </c>
      <c r="J3531" s="10">
        <f>VLOOKUP(tbl_Sales[[#This Row],[Product_ID]],tbl_Products[],4,0)</f>
        <v>48.6</v>
      </c>
      <c r="K3531" s="6">
        <v>8.1300000000000008</v>
      </c>
      <c r="L3531" s="6">
        <f>tbl_Sales[[#This Row],[Price_per_Unit]]*tbl_Sales[[#This Row],[Quantity]]</f>
        <v>73.17</v>
      </c>
      <c r="M3531" s="6">
        <f>tbl_Sales[[#This Row],[Cost_per_Unit]]*tbl_Sales[[#This Row],[Quantity]]</f>
        <v>437.40000000000003</v>
      </c>
      <c r="N3531" s="6">
        <f>tbl_Sales[[#This Row],[Sales]]-tbl_Sales[[#This Row],[Total_Cost]]</f>
        <v>-364.23</v>
      </c>
    </row>
    <row r="3532" spans="1:14">
      <c r="A3532" t="s">
        <v>3536</v>
      </c>
      <c r="B3532" s="4">
        <v>45204</v>
      </c>
      <c r="C3532" t="s">
        <v>7135</v>
      </c>
      <c r="D3532" t="str">
        <f>VLOOKUP(Sales_Data!$C3532,tbl_Customers[],2,FALSE)</f>
        <v>Customer_1377</v>
      </c>
      <c r="E3532" t="str">
        <f>VLOOKUP(tbl_Sales[[#This Row],[Customer_ID]],tbl_Customers[],5,0)</f>
        <v>East</v>
      </c>
      <c r="F3532" t="s">
        <v>8565</v>
      </c>
      <c r="G3532" t="str">
        <f>VLOOKUP(Sales_Data!$F3532,tbl_Products[],2,FALSE)</f>
        <v>Product_31</v>
      </c>
      <c r="H3532" t="str">
        <f>VLOOKUP(tbl_Sales[[#This Row],[Product_ID]],tbl_Products[],3,0)</f>
        <v>Apparel</v>
      </c>
      <c r="I3532">
        <v>6</v>
      </c>
      <c r="J3532" s="10">
        <f>VLOOKUP(tbl_Sales[[#This Row],[Product_ID]],tbl_Products[],4,0)</f>
        <v>3.66</v>
      </c>
      <c r="K3532" s="6">
        <v>64.95</v>
      </c>
      <c r="L3532" s="6">
        <f>tbl_Sales[[#This Row],[Price_per_Unit]]*tbl_Sales[[#This Row],[Quantity]]</f>
        <v>389.70000000000005</v>
      </c>
      <c r="M3532" s="6">
        <f>tbl_Sales[[#This Row],[Cost_per_Unit]]*tbl_Sales[[#This Row],[Quantity]]</f>
        <v>21.96</v>
      </c>
      <c r="N3532" s="6">
        <f>tbl_Sales[[#This Row],[Sales]]-tbl_Sales[[#This Row],[Total_Cost]]</f>
        <v>367.74000000000007</v>
      </c>
    </row>
    <row r="3533" spans="1:14">
      <c r="A3533" t="s">
        <v>3537</v>
      </c>
      <c r="B3533" s="4">
        <v>44948</v>
      </c>
      <c r="C3533" t="s">
        <v>7940</v>
      </c>
      <c r="D3533" t="str">
        <f>VLOOKUP(Sales_Data!$C3533,tbl_Customers[],2,FALSE)</f>
        <v>Customer_1398</v>
      </c>
      <c r="E3533" t="str">
        <f>VLOOKUP(tbl_Sales[[#This Row],[Customer_ID]],tbl_Customers[],5,0)</f>
        <v>West</v>
      </c>
      <c r="F3533" t="s">
        <v>8536</v>
      </c>
      <c r="G3533" t="str">
        <f>VLOOKUP(Sales_Data!$F3533,tbl_Products[],2,FALSE)</f>
        <v>Product_40</v>
      </c>
      <c r="H3533" t="str">
        <f>VLOOKUP(tbl_Sales[[#This Row],[Product_ID]],tbl_Products[],3,0)</f>
        <v>Health</v>
      </c>
      <c r="I3533">
        <v>9</v>
      </c>
      <c r="J3533" s="10">
        <f>VLOOKUP(tbl_Sales[[#This Row],[Product_ID]],tbl_Products[],4,0)</f>
        <v>30.96</v>
      </c>
      <c r="K3533" s="6">
        <v>13.7</v>
      </c>
      <c r="L3533" s="6">
        <f>tbl_Sales[[#This Row],[Price_per_Unit]]*tbl_Sales[[#This Row],[Quantity]]</f>
        <v>123.3</v>
      </c>
      <c r="M3533" s="6">
        <f>tbl_Sales[[#This Row],[Cost_per_Unit]]*tbl_Sales[[#This Row],[Quantity]]</f>
        <v>278.64</v>
      </c>
      <c r="N3533" s="6">
        <f>tbl_Sales[[#This Row],[Sales]]-tbl_Sales[[#This Row],[Total_Cost]]</f>
        <v>-155.33999999999997</v>
      </c>
    </row>
    <row r="3534" spans="1:14">
      <c r="A3534" t="s">
        <v>3538</v>
      </c>
      <c r="B3534" s="4">
        <v>45152</v>
      </c>
      <c r="C3534" t="s">
        <v>8371</v>
      </c>
      <c r="D3534" t="str">
        <f>VLOOKUP(Sales_Data!$C3534,tbl_Customers[],2,FALSE)</f>
        <v>Customer_1235</v>
      </c>
      <c r="E3534" t="str">
        <f>VLOOKUP(tbl_Sales[[#This Row],[Customer_ID]],tbl_Customers[],5,0)</f>
        <v>North</v>
      </c>
      <c r="F3534" t="s">
        <v>8533</v>
      </c>
      <c r="G3534" t="str">
        <f>VLOOKUP(Sales_Data!$F3534,tbl_Products[],2,FALSE)</f>
        <v>Product_34</v>
      </c>
      <c r="H3534" t="str">
        <f>VLOOKUP(tbl_Sales[[#This Row],[Product_ID]],tbl_Products[],3,0)</f>
        <v>Electronics</v>
      </c>
      <c r="I3534">
        <v>2</v>
      </c>
      <c r="J3534" s="10">
        <f>VLOOKUP(tbl_Sales[[#This Row],[Product_ID]],tbl_Products[],4,0)</f>
        <v>21.9</v>
      </c>
      <c r="K3534" s="6">
        <v>52.42</v>
      </c>
      <c r="L3534" s="6">
        <f>tbl_Sales[[#This Row],[Price_per_Unit]]*tbl_Sales[[#This Row],[Quantity]]</f>
        <v>104.84</v>
      </c>
      <c r="M3534" s="6">
        <f>tbl_Sales[[#This Row],[Cost_per_Unit]]*tbl_Sales[[#This Row],[Quantity]]</f>
        <v>43.8</v>
      </c>
      <c r="N3534" s="6">
        <f>tbl_Sales[[#This Row],[Sales]]-tbl_Sales[[#This Row],[Total_Cost]]</f>
        <v>61.040000000000006</v>
      </c>
    </row>
    <row r="3535" spans="1:14">
      <c r="A3535" t="s">
        <v>3539</v>
      </c>
      <c r="B3535" s="4">
        <v>45206</v>
      </c>
      <c r="C3535" t="s">
        <v>7251</v>
      </c>
      <c r="D3535" t="str">
        <f>VLOOKUP(Sales_Data!$C3535,tbl_Customers[],2,FALSE)</f>
        <v>Customer_1158</v>
      </c>
      <c r="E3535" t="str">
        <f>VLOOKUP(tbl_Sales[[#This Row],[Customer_ID]],tbl_Customers[],5,0)</f>
        <v>South</v>
      </c>
      <c r="F3535" t="s">
        <v>8507</v>
      </c>
      <c r="G3535" t="str">
        <f>VLOOKUP(Sales_Data!$F3535,tbl_Products[],2,FALSE)</f>
        <v>Product_58</v>
      </c>
      <c r="H3535" t="str">
        <f>VLOOKUP(tbl_Sales[[#This Row],[Product_ID]],tbl_Products[],3,0)</f>
        <v>Home Goods</v>
      </c>
      <c r="I3535">
        <v>7</v>
      </c>
      <c r="J3535" s="10">
        <f>VLOOKUP(tbl_Sales[[#This Row],[Product_ID]],tbl_Products[],4,0)</f>
        <v>23.97</v>
      </c>
      <c r="K3535" s="6">
        <v>70.73</v>
      </c>
      <c r="L3535" s="6">
        <f>tbl_Sales[[#This Row],[Price_per_Unit]]*tbl_Sales[[#This Row],[Quantity]]</f>
        <v>495.11</v>
      </c>
      <c r="M3535" s="6">
        <f>tbl_Sales[[#This Row],[Cost_per_Unit]]*tbl_Sales[[#This Row],[Quantity]]</f>
        <v>167.79</v>
      </c>
      <c r="N3535" s="6">
        <f>tbl_Sales[[#This Row],[Sales]]-tbl_Sales[[#This Row],[Total_Cost]]</f>
        <v>327.32000000000005</v>
      </c>
    </row>
    <row r="3536" spans="1:14">
      <c r="A3536" t="s">
        <v>3540</v>
      </c>
      <c r="B3536" s="4">
        <v>45038</v>
      </c>
      <c r="C3536" t="s">
        <v>7232</v>
      </c>
      <c r="D3536" t="str">
        <f>VLOOKUP(Sales_Data!$C3536,tbl_Customers[],2,FALSE)</f>
        <v>Customer_360</v>
      </c>
      <c r="E3536" t="str">
        <f>VLOOKUP(tbl_Sales[[#This Row],[Customer_ID]],tbl_Customers[],5,0)</f>
        <v>East</v>
      </c>
      <c r="F3536" t="s">
        <v>8525</v>
      </c>
      <c r="G3536" t="str">
        <f>VLOOKUP(Sales_Data!$F3536,tbl_Products[],2,FALSE)</f>
        <v>Product_56</v>
      </c>
      <c r="H3536" t="str">
        <f>VLOOKUP(tbl_Sales[[#This Row],[Product_ID]],tbl_Products[],3,0)</f>
        <v>Apparel</v>
      </c>
      <c r="I3536">
        <v>1</v>
      </c>
      <c r="J3536" s="10">
        <f>VLOOKUP(tbl_Sales[[#This Row],[Product_ID]],tbl_Products[],4,0)</f>
        <v>3.21</v>
      </c>
      <c r="K3536" s="6">
        <v>86.39</v>
      </c>
      <c r="L3536" s="6">
        <f>tbl_Sales[[#This Row],[Price_per_Unit]]*tbl_Sales[[#This Row],[Quantity]]</f>
        <v>86.39</v>
      </c>
      <c r="M3536" s="6">
        <f>tbl_Sales[[#This Row],[Cost_per_Unit]]*tbl_Sales[[#This Row],[Quantity]]</f>
        <v>3.21</v>
      </c>
      <c r="N3536" s="6">
        <f>tbl_Sales[[#This Row],[Sales]]-tbl_Sales[[#This Row],[Total_Cost]]</f>
        <v>83.18</v>
      </c>
    </row>
    <row r="3537" spans="1:14">
      <c r="A3537" t="s">
        <v>3541</v>
      </c>
      <c r="B3537" s="4">
        <v>45144</v>
      </c>
      <c r="C3537" t="s">
        <v>7405</v>
      </c>
      <c r="D3537" t="str">
        <f>VLOOKUP(Sales_Data!$C3537,tbl_Customers[],2,FALSE)</f>
        <v>Customer_134</v>
      </c>
      <c r="E3537" t="str">
        <f>VLOOKUP(tbl_Sales[[#This Row],[Customer_ID]],tbl_Customers[],5,0)</f>
        <v>West</v>
      </c>
      <c r="F3537" t="s">
        <v>8538</v>
      </c>
      <c r="G3537" t="str">
        <f>VLOOKUP(Sales_Data!$F3537,tbl_Products[],2,FALSE)</f>
        <v>Product_44</v>
      </c>
      <c r="H3537" t="str">
        <f>VLOOKUP(tbl_Sales[[#This Row],[Product_ID]],tbl_Products[],3,0)</f>
        <v>Electronics</v>
      </c>
      <c r="I3537">
        <v>4</v>
      </c>
      <c r="J3537" s="10">
        <f>VLOOKUP(tbl_Sales[[#This Row],[Product_ID]],tbl_Products[],4,0)</f>
        <v>39.729999999999997</v>
      </c>
      <c r="K3537" s="6">
        <v>93.98</v>
      </c>
      <c r="L3537" s="6">
        <f>tbl_Sales[[#This Row],[Price_per_Unit]]*tbl_Sales[[#This Row],[Quantity]]</f>
        <v>375.92</v>
      </c>
      <c r="M3537" s="6">
        <f>tbl_Sales[[#This Row],[Cost_per_Unit]]*tbl_Sales[[#This Row],[Quantity]]</f>
        <v>158.91999999999999</v>
      </c>
      <c r="N3537" s="6">
        <f>tbl_Sales[[#This Row],[Sales]]-tbl_Sales[[#This Row],[Total_Cost]]</f>
        <v>217.00000000000003</v>
      </c>
    </row>
    <row r="3538" spans="1:14">
      <c r="A3538" t="s">
        <v>3542</v>
      </c>
      <c r="B3538" s="4">
        <v>44979</v>
      </c>
      <c r="C3538" t="s">
        <v>8144</v>
      </c>
      <c r="D3538" t="str">
        <f>VLOOKUP(Sales_Data!$C3538,tbl_Customers[],2,FALSE)</f>
        <v>Customer_1205</v>
      </c>
      <c r="E3538" t="str">
        <f>VLOOKUP(tbl_Sales[[#This Row],[Customer_ID]],tbl_Customers[],5,0)</f>
        <v>South</v>
      </c>
      <c r="F3538" t="s">
        <v>8495</v>
      </c>
      <c r="G3538" t="str">
        <f>VLOOKUP(Sales_Data!$F3538,tbl_Products[],2,FALSE)</f>
        <v>Product_6</v>
      </c>
      <c r="H3538" t="str">
        <f>VLOOKUP(tbl_Sales[[#This Row],[Product_ID]],tbl_Products[],3,0)</f>
        <v>Apparel</v>
      </c>
      <c r="I3538">
        <v>3</v>
      </c>
      <c r="J3538" s="10">
        <f>VLOOKUP(tbl_Sales[[#This Row],[Product_ID]],tbl_Products[],4,0)</f>
        <v>33.65</v>
      </c>
      <c r="K3538" s="6">
        <v>9.0399999999999991</v>
      </c>
      <c r="L3538" s="6">
        <f>tbl_Sales[[#This Row],[Price_per_Unit]]*tbl_Sales[[#This Row],[Quantity]]</f>
        <v>27.119999999999997</v>
      </c>
      <c r="M3538" s="6">
        <f>tbl_Sales[[#This Row],[Cost_per_Unit]]*tbl_Sales[[#This Row],[Quantity]]</f>
        <v>100.94999999999999</v>
      </c>
      <c r="N3538" s="6">
        <f>tbl_Sales[[#This Row],[Sales]]-tbl_Sales[[#This Row],[Total_Cost]]</f>
        <v>-73.829999999999984</v>
      </c>
    </row>
    <row r="3539" spans="1:14">
      <c r="A3539" t="s">
        <v>3543</v>
      </c>
      <c r="B3539" s="4">
        <v>45261</v>
      </c>
      <c r="C3539" t="s">
        <v>8134</v>
      </c>
      <c r="D3539" t="str">
        <f>VLOOKUP(Sales_Data!$C3539,tbl_Customers[],2,FALSE)</f>
        <v>Customer_263</v>
      </c>
      <c r="E3539" t="str">
        <f>VLOOKUP(tbl_Sales[[#This Row],[Customer_ID]],tbl_Customers[],5,0)</f>
        <v>North</v>
      </c>
      <c r="F3539" t="s">
        <v>8518</v>
      </c>
      <c r="G3539" t="str">
        <f>VLOOKUP(Sales_Data!$F3539,tbl_Products[],2,FALSE)</f>
        <v>Product_35</v>
      </c>
      <c r="H3539" t="str">
        <f>VLOOKUP(tbl_Sales[[#This Row],[Product_ID]],tbl_Products[],3,0)</f>
        <v>Toys</v>
      </c>
      <c r="I3539">
        <v>8</v>
      </c>
      <c r="J3539" s="10">
        <f>VLOOKUP(tbl_Sales[[#This Row],[Product_ID]],tbl_Products[],4,0)</f>
        <v>40.75</v>
      </c>
      <c r="K3539" s="6">
        <v>12.87</v>
      </c>
      <c r="L3539" s="6">
        <f>tbl_Sales[[#This Row],[Price_per_Unit]]*tbl_Sales[[#This Row],[Quantity]]</f>
        <v>102.96</v>
      </c>
      <c r="M3539" s="6">
        <f>tbl_Sales[[#This Row],[Cost_per_Unit]]*tbl_Sales[[#This Row],[Quantity]]</f>
        <v>326</v>
      </c>
      <c r="N3539" s="6">
        <f>tbl_Sales[[#This Row],[Sales]]-tbl_Sales[[#This Row],[Total_Cost]]</f>
        <v>-223.04000000000002</v>
      </c>
    </row>
    <row r="3540" spans="1:14">
      <c r="A3540" t="s">
        <v>3544</v>
      </c>
      <c r="B3540" s="4">
        <v>45053</v>
      </c>
      <c r="C3540" t="s">
        <v>7405</v>
      </c>
      <c r="D3540" t="str">
        <f>VLOOKUP(Sales_Data!$C3540,tbl_Customers[],2,FALSE)</f>
        <v>Customer_134</v>
      </c>
      <c r="E3540" t="str">
        <f>VLOOKUP(tbl_Sales[[#This Row],[Customer_ID]],tbl_Customers[],5,0)</f>
        <v>West</v>
      </c>
      <c r="F3540" t="s">
        <v>8513</v>
      </c>
      <c r="G3540" t="str">
        <f>VLOOKUP(Sales_Data!$F3540,tbl_Products[],2,FALSE)</f>
        <v>Product_59</v>
      </c>
      <c r="H3540" t="str">
        <f>VLOOKUP(tbl_Sales[[#This Row],[Product_ID]],tbl_Products[],3,0)</f>
        <v>Home Goods</v>
      </c>
      <c r="I3540">
        <v>2</v>
      </c>
      <c r="J3540" s="10">
        <f>VLOOKUP(tbl_Sales[[#This Row],[Product_ID]],tbl_Products[],4,0)</f>
        <v>40.85</v>
      </c>
      <c r="K3540" s="6">
        <v>63.21</v>
      </c>
      <c r="L3540" s="6">
        <f>tbl_Sales[[#This Row],[Price_per_Unit]]*tbl_Sales[[#This Row],[Quantity]]</f>
        <v>126.42</v>
      </c>
      <c r="M3540" s="6">
        <f>tbl_Sales[[#This Row],[Cost_per_Unit]]*tbl_Sales[[#This Row],[Quantity]]</f>
        <v>81.7</v>
      </c>
      <c r="N3540" s="6">
        <f>tbl_Sales[[#This Row],[Sales]]-tbl_Sales[[#This Row],[Total_Cost]]</f>
        <v>44.72</v>
      </c>
    </row>
    <row r="3541" spans="1:14">
      <c r="A3541" t="s">
        <v>3545</v>
      </c>
      <c r="B3541" s="4">
        <v>45079</v>
      </c>
      <c r="C3541" t="s">
        <v>7413</v>
      </c>
      <c r="D3541" t="str">
        <f>VLOOKUP(Sales_Data!$C3541,tbl_Customers[],2,FALSE)</f>
        <v>Customer_261</v>
      </c>
      <c r="E3541" t="str">
        <f>VLOOKUP(tbl_Sales[[#This Row],[Customer_ID]],tbl_Customers[],5,0)</f>
        <v>South</v>
      </c>
      <c r="F3541" t="s">
        <v>8551</v>
      </c>
      <c r="G3541" t="str">
        <f>VLOOKUP(Sales_Data!$F3541,tbl_Products[],2,FALSE)</f>
        <v>Product_11</v>
      </c>
      <c r="H3541" t="str">
        <f>VLOOKUP(tbl_Sales[[#This Row],[Product_ID]],tbl_Products[],3,0)</f>
        <v>Health</v>
      </c>
      <c r="I3541">
        <v>3</v>
      </c>
      <c r="J3541" s="10">
        <f>VLOOKUP(tbl_Sales[[#This Row],[Product_ID]],tbl_Products[],4,0)</f>
        <v>11.76</v>
      </c>
      <c r="K3541" s="6">
        <v>47.64</v>
      </c>
      <c r="L3541" s="6">
        <f>tbl_Sales[[#This Row],[Price_per_Unit]]*tbl_Sales[[#This Row],[Quantity]]</f>
        <v>142.92000000000002</v>
      </c>
      <c r="M3541" s="6">
        <f>tbl_Sales[[#This Row],[Cost_per_Unit]]*tbl_Sales[[#This Row],[Quantity]]</f>
        <v>35.28</v>
      </c>
      <c r="N3541" s="6">
        <f>tbl_Sales[[#This Row],[Sales]]-tbl_Sales[[#This Row],[Total_Cost]]</f>
        <v>107.64000000000001</v>
      </c>
    </row>
    <row r="3542" spans="1:14">
      <c r="A3542" t="s">
        <v>3546</v>
      </c>
      <c r="B3542" s="4">
        <v>44943</v>
      </c>
      <c r="C3542" t="s">
        <v>7182</v>
      </c>
      <c r="D3542" t="str">
        <f>VLOOKUP(Sales_Data!$C3542,tbl_Customers[],2,FALSE)</f>
        <v>Customer_532</v>
      </c>
      <c r="E3542" t="str">
        <f>VLOOKUP(tbl_Sales[[#This Row],[Customer_ID]],tbl_Customers[],5,0)</f>
        <v>West</v>
      </c>
      <c r="F3542" t="s">
        <v>8506</v>
      </c>
      <c r="G3542" t="str">
        <f>VLOOKUP(Sales_Data!$F3542,tbl_Products[],2,FALSE)</f>
        <v>Product_43</v>
      </c>
      <c r="H3542" t="str">
        <f>VLOOKUP(tbl_Sales[[#This Row],[Product_ID]],tbl_Products[],3,0)</f>
        <v>Health</v>
      </c>
      <c r="I3542">
        <v>8</v>
      </c>
      <c r="J3542" s="10">
        <f>VLOOKUP(tbl_Sales[[#This Row],[Product_ID]],tbl_Products[],4,0)</f>
        <v>4.59</v>
      </c>
      <c r="K3542" s="6">
        <v>8.44</v>
      </c>
      <c r="L3542" s="6">
        <f>tbl_Sales[[#This Row],[Price_per_Unit]]*tbl_Sales[[#This Row],[Quantity]]</f>
        <v>67.52</v>
      </c>
      <c r="M3542" s="6">
        <f>tbl_Sales[[#This Row],[Cost_per_Unit]]*tbl_Sales[[#This Row],[Quantity]]</f>
        <v>36.72</v>
      </c>
      <c r="N3542" s="6">
        <f>tbl_Sales[[#This Row],[Sales]]-tbl_Sales[[#This Row],[Total_Cost]]</f>
        <v>30.799999999999997</v>
      </c>
    </row>
    <row r="3543" spans="1:14">
      <c r="A3543" t="s">
        <v>3547</v>
      </c>
      <c r="B3543" s="4">
        <v>45157</v>
      </c>
      <c r="C3543" t="s">
        <v>7475</v>
      </c>
      <c r="D3543" t="str">
        <f>VLOOKUP(Sales_Data!$C3543,tbl_Customers[],2,FALSE)</f>
        <v>Customer_1168</v>
      </c>
      <c r="E3543" t="str">
        <f>VLOOKUP(tbl_Sales[[#This Row],[Customer_ID]],tbl_Customers[],5,0)</f>
        <v>East</v>
      </c>
      <c r="F3543" t="s">
        <v>8557</v>
      </c>
      <c r="G3543" t="str">
        <f>VLOOKUP(Sales_Data!$F3543,tbl_Products[],2,FALSE)</f>
        <v>Product_71</v>
      </c>
      <c r="H3543" t="str">
        <f>VLOOKUP(tbl_Sales[[#This Row],[Product_ID]],tbl_Products[],3,0)</f>
        <v>Electronics</v>
      </c>
      <c r="I3543">
        <v>2</v>
      </c>
      <c r="J3543" s="10">
        <f>VLOOKUP(tbl_Sales[[#This Row],[Product_ID]],tbl_Products[],4,0)</f>
        <v>34.61</v>
      </c>
      <c r="K3543" s="6">
        <v>49.81</v>
      </c>
      <c r="L3543" s="6">
        <f>tbl_Sales[[#This Row],[Price_per_Unit]]*tbl_Sales[[#This Row],[Quantity]]</f>
        <v>99.62</v>
      </c>
      <c r="M3543" s="6">
        <f>tbl_Sales[[#This Row],[Cost_per_Unit]]*tbl_Sales[[#This Row],[Quantity]]</f>
        <v>69.22</v>
      </c>
      <c r="N3543" s="6">
        <f>tbl_Sales[[#This Row],[Sales]]-tbl_Sales[[#This Row],[Total_Cost]]</f>
        <v>30.400000000000006</v>
      </c>
    </row>
    <row r="3544" spans="1:14">
      <c r="A3544" t="s">
        <v>3548</v>
      </c>
      <c r="B3544" s="4">
        <v>45061</v>
      </c>
      <c r="C3544" t="s">
        <v>7844</v>
      </c>
      <c r="D3544" t="str">
        <f>VLOOKUP(Sales_Data!$C3544,tbl_Customers[],2,FALSE)</f>
        <v>Customer_467</v>
      </c>
      <c r="E3544" t="str">
        <f>VLOOKUP(tbl_Sales[[#This Row],[Customer_ID]],tbl_Customers[],5,0)</f>
        <v>West</v>
      </c>
      <c r="F3544" t="s">
        <v>8552</v>
      </c>
      <c r="G3544" t="str">
        <f>VLOOKUP(Sales_Data!$F3544,tbl_Products[],2,FALSE)</f>
        <v>Product_5</v>
      </c>
      <c r="H3544" t="str">
        <f>VLOOKUP(tbl_Sales[[#This Row],[Product_ID]],tbl_Products[],3,0)</f>
        <v>Health</v>
      </c>
      <c r="I3544">
        <v>8</v>
      </c>
      <c r="J3544" s="10">
        <f>VLOOKUP(tbl_Sales[[#This Row],[Product_ID]],tbl_Products[],4,0)</f>
        <v>35.39</v>
      </c>
      <c r="K3544" s="6">
        <v>25.48</v>
      </c>
      <c r="L3544" s="6">
        <f>tbl_Sales[[#This Row],[Price_per_Unit]]*tbl_Sales[[#This Row],[Quantity]]</f>
        <v>203.84</v>
      </c>
      <c r="M3544" s="6">
        <f>tbl_Sales[[#This Row],[Cost_per_Unit]]*tbl_Sales[[#This Row],[Quantity]]</f>
        <v>283.12</v>
      </c>
      <c r="N3544" s="6">
        <f>tbl_Sales[[#This Row],[Sales]]-tbl_Sales[[#This Row],[Total_Cost]]</f>
        <v>-79.28</v>
      </c>
    </row>
    <row r="3545" spans="1:14">
      <c r="A3545" t="s">
        <v>3549</v>
      </c>
      <c r="B3545" s="4">
        <v>45105</v>
      </c>
      <c r="C3545" t="s">
        <v>7556</v>
      </c>
      <c r="D3545" t="str">
        <f>VLOOKUP(Sales_Data!$C3545,tbl_Customers[],2,FALSE)</f>
        <v>Customer_1072</v>
      </c>
      <c r="E3545" t="str">
        <f>VLOOKUP(tbl_Sales[[#This Row],[Customer_ID]],tbl_Customers[],5,0)</f>
        <v>South</v>
      </c>
      <c r="F3545" t="s">
        <v>8563</v>
      </c>
      <c r="G3545" t="str">
        <f>VLOOKUP(Sales_Data!$F3545,tbl_Products[],2,FALSE)</f>
        <v>Product_17</v>
      </c>
      <c r="H3545" t="str">
        <f>VLOOKUP(tbl_Sales[[#This Row],[Product_ID]],tbl_Products[],3,0)</f>
        <v>Toys</v>
      </c>
      <c r="I3545">
        <v>4</v>
      </c>
      <c r="J3545" s="10">
        <f>VLOOKUP(tbl_Sales[[#This Row],[Product_ID]],tbl_Products[],4,0)</f>
        <v>36.229999999999997</v>
      </c>
      <c r="K3545" s="6">
        <v>78.61</v>
      </c>
      <c r="L3545" s="6">
        <f>tbl_Sales[[#This Row],[Price_per_Unit]]*tbl_Sales[[#This Row],[Quantity]]</f>
        <v>314.44</v>
      </c>
      <c r="M3545" s="6">
        <f>tbl_Sales[[#This Row],[Cost_per_Unit]]*tbl_Sales[[#This Row],[Quantity]]</f>
        <v>144.91999999999999</v>
      </c>
      <c r="N3545" s="6">
        <f>tbl_Sales[[#This Row],[Sales]]-tbl_Sales[[#This Row],[Total_Cost]]</f>
        <v>169.52</v>
      </c>
    </row>
    <row r="3546" spans="1:14">
      <c r="A3546" t="s">
        <v>3550</v>
      </c>
      <c r="B3546" s="4">
        <v>44971</v>
      </c>
      <c r="C3546" t="s">
        <v>7979</v>
      </c>
      <c r="D3546" t="str">
        <f>VLOOKUP(Sales_Data!$C3546,tbl_Customers[],2,FALSE)</f>
        <v>Customer_1493</v>
      </c>
      <c r="E3546" t="str">
        <f>VLOOKUP(tbl_Sales[[#This Row],[Customer_ID]],tbl_Customers[],5,0)</f>
        <v>East</v>
      </c>
      <c r="F3546" t="s">
        <v>8514</v>
      </c>
      <c r="G3546" t="str">
        <f>VLOOKUP(Sales_Data!$F3546,tbl_Products[],2,FALSE)</f>
        <v>Product_2</v>
      </c>
      <c r="H3546" t="str">
        <f>VLOOKUP(tbl_Sales[[#This Row],[Product_ID]],tbl_Products[],3,0)</f>
        <v>Health</v>
      </c>
      <c r="I3546">
        <v>1</v>
      </c>
      <c r="J3546" s="10">
        <f>VLOOKUP(tbl_Sales[[#This Row],[Product_ID]],tbl_Products[],4,0)</f>
        <v>12.41</v>
      </c>
      <c r="K3546" s="6">
        <v>30.26</v>
      </c>
      <c r="L3546" s="6">
        <f>tbl_Sales[[#This Row],[Price_per_Unit]]*tbl_Sales[[#This Row],[Quantity]]</f>
        <v>30.26</v>
      </c>
      <c r="M3546" s="6">
        <f>tbl_Sales[[#This Row],[Cost_per_Unit]]*tbl_Sales[[#This Row],[Quantity]]</f>
        <v>12.41</v>
      </c>
      <c r="N3546" s="6">
        <f>tbl_Sales[[#This Row],[Sales]]-tbl_Sales[[#This Row],[Total_Cost]]</f>
        <v>17.850000000000001</v>
      </c>
    </row>
    <row r="3547" spans="1:14">
      <c r="A3547" t="s">
        <v>3551</v>
      </c>
      <c r="B3547" s="4">
        <v>45151</v>
      </c>
      <c r="C3547" t="s">
        <v>8204</v>
      </c>
      <c r="D3547" t="str">
        <f>VLOOKUP(Sales_Data!$C3547,tbl_Customers[],2,FALSE)</f>
        <v>Customer_562</v>
      </c>
      <c r="E3547" t="str">
        <f>VLOOKUP(tbl_Sales[[#This Row],[Customer_ID]],tbl_Customers[],5,0)</f>
        <v>South</v>
      </c>
      <c r="F3547" t="s">
        <v>8524</v>
      </c>
      <c r="G3547" t="str">
        <f>VLOOKUP(Sales_Data!$F3547,tbl_Products[],2,FALSE)</f>
        <v>Product_74</v>
      </c>
      <c r="H3547" t="str">
        <f>VLOOKUP(tbl_Sales[[#This Row],[Product_ID]],tbl_Products[],3,0)</f>
        <v>Home Goods</v>
      </c>
      <c r="I3547">
        <v>8</v>
      </c>
      <c r="J3547" s="10">
        <f>VLOOKUP(tbl_Sales[[#This Row],[Product_ID]],tbl_Products[],4,0)</f>
        <v>13.9</v>
      </c>
      <c r="K3547" s="6">
        <v>34.56</v>
      </c>
      <c r="L3547" s="6">
        <f>tbl_Sales[[#This Row],[Price_per_Unit]]*tbl_Sales[[#This Row],[Quantity]]</f>
        <v>276.48</v>
      </c>
      <c r="M3547" s="6">
        <f>tbl_Sales[[#This Row],[Cost_per_Unit]]*tbl_Sales[[#This Row],[Quantity]]</f>
        <v>111.2</v>
      </c>
      <c r="N3547" s="6">
        <f>tbl_Sales[[#This Row],[Sales]]-tbl_Sales[[#This Row],[Total_Cost]]</f>
        <v>165.28000000000003</v>
      </c>
    </row>
    <row r="3548" spans="1:14">
      <c r="A3548" t="s">
        <v>3552</v>
      </c>
      <c r="B3548" s="4">
        <v>44987</v>
      </c>
      <c r="C3548" t="s">
        <v>8079</v>
      </c>
      <c r="D3548" t="str">
        <f>VLOOKUP(Sales_Data!$C3548,tbl_Customers[],2,FALSE)</f>
        <v>Customer_393</v>
      </c>
      <c r="E3548" t="str">
        <f>VLOOKUP(tbl_Sales[[#This Row],[Customer_ID]],tbl_Customers[],5,0)</f>
        <v>West</v>
      </c>
      <c r="F3548" t="s">
        <v>8496</v>
      </c>
      <c r="G3548" t="str">
        <f>VLOOKUP(Sales_Data!$F3548,tbl_Products[],2,FALSE)</f>
        <v>Product_3</v>
      </c>
      <c r="H3548" t="str">
        <f>VLOOKUP(tbl_Sales[[#This Row],[Product_ID]],tbl_Products[],3,0)</f>
        <v>Health</v>
      </c>
      <c r="I3548">
        <v>4</v>
      </c>
      <c r="J3548" s="10">
        <f>VLOOKUP(tbl_Sales[[#This Row],[Product_ID]],tbl_Products[],4,0)</f>
        <v>28.91</v>
      </c>
      <c r="K3548" s="6">
        <v>45.67</v>
      </c>
      <c r="L3548" s="6">
        <f>tbl_Sales[[#This Row],[Price_per_Unit]]*tbl_Sales[[#This Row],[Quantity]]</f>
        <v>182.68</v>
      </c>
      <c r="M3548" s="6">
        <f>tbl_Sales[[#This Row],[Cost_per_Unit]]*tbl_Sales[[#This Row],[Quantity]]</f>
        <v>115.64</v>
      </c>
      <c r="N3548" s="6">
        <f>tbl_Sales[[#This Row],[Sales]]-tbl_Sales[[#This Row],[Total_Cost]]</f>
        <v>67.040000000000006</v>
      </c>
    </row>
    <row r="3549" spans="1:14">
      <c r="A3549" t="s">
        <v>3553</v>
      </c>
      <c r="B3549" s="4">
        <v>45048</v>
      </c>
      <c r="C3549" t="s">
        <v>7253</v>
      </c>
      <c r="D3549" t="str">
        <f>VLOOKUP(Sales_Data!$C3549,tbl_Customers[],2,FALSE)</f>
        <v>Customer_1389</v>
      </c>
      <c r="E3549" t="str">
        <f>VLOOKUP(tbl_Sales[[#This Row],[Customer_ID]],tbl_Customers[],5,0)</f>
        <v>South</v>
      </c>
      <c r="F3549" t="s">
        <v>8505</v>
      </c>
      <c r="G3549" t="str">
        <f>VLOOKUP(Sales_Data!$F3549,tbl_Products[],2,FALSE)</f>
        <v>Product_39</v>
      </c>
      <c r="H3549" t="str">
        <f>VLOOKUP(tbl_Sales[[#This Row],[Product_ID]],tbl_Products[],3,0)</f>
        <v>Toys</v>
      </c>
      <c r="I3549">
        <v>1</v>
      </c>
      <c r="J3549" s="10">
        <f>VLOOKUP(tbl_Sales[[#This Row],[Product_ID]],tbl_Products[],4,0)</f>
        <v>32.950000000000003</v>
      </c>
      <c r="K3549" s="6">
        <v>56.72</v>
      </c>
      <c r="L3549" s="6">
        <f>tbl_Sales[[#This Row],[Price_per_Unit]]*tbl_Sales[[#This Row],[Quantity]]</f>
        <v>56.72</v>
      </c>
      <c r="M3549" s="6">
        <f>tbl_Sales[[#This Row],[Cost_per_Unit]]*tbl_Sales[[#This Row],[Quantity]]</f>
        <v>32.950000000000003</v>
      </c>
      <c r="N3549" s="6">
        <f>tbl_Sales[[#This Row],[Sales]]-tbl_Sales[[#This Row],[Total_Cost]]</f>
        <v>23.769999999999996</v>
      </c>
    </row>
    <row r="3550" spans="1:14">
      <c r="A3550" t="s">
        <v>3554</v>
      </c>
      <c r="B3550" s="4">
        <v>45034</v>
      </c>
      <c r="C3550" t="s">
        <v>8221</v>
      </c>
      <c r="D3550" t="str">
        <f>VLOOKUP(Sales_Data!$C3550,tbl_Customers[],2,FALSE)</f>
        <v>Customer_48</v>
      </c>
      <c r="E3550" t="str">
        <f>VLOOKUP(tbl_Sales[[#This Row],[Customer_ID]],tbl_Customers[],5,0)</f>
        <v>West</v>
      </c>
      <c r="F3550" t="s">
        <v>8529</v>
      </c>
      <c r="G3550" t="str">
        <f>VLOOKUP(Sales_Data!$F3550,tbl_Products[],2,FALSE)</f>
        <v>Product_49</v>
      </c>
      <c r="H3550" t="str">
        <f>VLOOKUP(tbl_Sales[[#This Row],[Product_ID]],tbl_Products[],3,0)</f>
        <v>Toys</v>
      </c>
      <c r="I3550">
        <v>7</v>
      </c>
      <c r="J3550" s="10">
        <f>VLOOKUP(tbl_Sales[[#This Row],[Product_ID]],tbl_Products[],4,0)</f>
        <v>44.18</v>
      </c>
      <c r="K3550" s="6">
        <v>65.59</v>
      </c>
      <c r="L3550" s="6">
        <f>tbl_Sales[[#This Row],[Price_per_Unit]]*tbl_Sales[[#This Row],[Quantity]]</f>
        <v>459.13</v>
      </c>
      <c r="M3550" s="6">
        <f>tbl_Sales[[#This Row],[Cost_per_Unit]]*tbl_Sales[[#This Row],[Quantity]]</f>
        <v>309.26</v>
      </c>
      <c r="N3550" s="6">
        <f>tbl_Sales[[#This Row],[Sales]]-tbl_Sales[[#This Row],[Total_Cost]]</f>
        <v>149.87</v>
      </c>
    </row>
    <row r="3551" spans="1:14">
      <c r="A3551" t="s">
        <v>3555</v>
      </c>
      <c r="B3551" s="4">
        <v>45228</v>
      </c>
      <c r="C3551" t="s">
        <v>7885</v>
      </c>
      <c r="D3551" t="str">
        <f>VLOOKUP(Sales_Data!$C3551,tbl_Customers[],2,FALSE)</f>
        <v>Customer_1420</v>
      </c>
      <c r="E3551" t="str">
        <f>VLOOKUP(tbl_Sales[[#This Row],[Customer_ID]],tbl_Customers[],5,0)</f>
        <v>West</v>
      </c>
      <c r="F3551" t="s">
        <v>8550</v>
      </c>
      <c r="G3551" t="str">
        <f>VLOOKUP(Sales_Data!$F3551,tbl_Products[],2,FALSE)</f>
        <v>Product_26</v>
      </c>
      <c r="H3551" t="str">
        <f>VLOOKUP(tbl_Sales[[#This Row],[Product_ID]],tbl_Products[],3,0)</f>
        <v>Health</v>
      </c>
      <c r="I3551">
        <v>5</v>
      </c>
      <c r="J3551" s="10">
        <f>VLOOKUP(tbl_Sales[[#This Row],[Product_ID]],tbl_Products[],4,0)</f>
        <v>31.77</v>
      </c>
      <c r="K3551" s="6">
        <v>10.4</v>
      </c>
      <c r="L3551" s="6">
        <f>tbl_Sales[[#This Row],[Price_per_Unit]]*tbl_Sales[[#This Row],[Quantity]]</f>
        <v>52</v>
      </c>
      <c r="M3551" s="6">
        <f>tbl_Sales[[#This Row],[Cost_per_Unit]]*tbl_Sales[[#This Row],[Quantity]]</f>
        <v>158.85</v>
      </c>
      <c r="N3551" s="6">
        <f>tbl_Sales[[#This Row],[Sales]]-tbl_Sales[[#This Row],[Total_Cost]]</f>
        <v>-106.85</v>
      </c>
    </row>
    <row r="3552" spans="1:14">
      <c r="A3552" t="s">
        <v>3556</v>
      </c>
      <c r="B3552" s="4">
        <v>45279</v>
      </c>
      <c r="C3552" t="s">
        <v>7253</v>
      </c>
      <c r="D3552" t="str">
        <f>VLOOKUP(Sales_Data!$C3552,tbl_Customers[],2,FALSE)</f>
        <v>Customer_1389</v>
      </c>
      <c r="E3552" t="str">
        <f>VLOOKUP(tbl_Sales[[#This Row],[Customer_ID]],tbl_Customers[],5,0)</f>
        <v>South</v>
      </c>
      <c r="F3552" t="s">
        <v>8493</v>
      </c>
      <c r="G3552" t="str">
        <f>VLOOKUP(Sales_Data!$F3552,tbl_Products[],2,FALSE)</f>
        <v>Product_61</v>
      </c>
      <c r="H3552" t="str">
        <f>VLOOKUP(tbl_Sales[[#This Row],[Product_ID]],tbl_Products[],3,0)</f>
        <v>Health</v>
      </c>
      <c r="I3552">
        <v>2</v>
      </c>
      <c r="J3552" s="10">
        <f>VLOOKUP(tbl_Sales[[#This Row],[Product_ID]],tbl_Products[],4,0)</f>
        <v>47.78</v>
      </c>
      <c r="K3552" s="6">
        <v>98.47</v>
      </c>
      <c r="L3552" s="6">
        <f>tbl_Sales[[#This Row],[Price_per_Unit]]*tbl_Sales[[#This Row],[Quantity]]</f>
        <v>196.94</v>
      </c>
      <c r="M3552" s="6">
        <f>tbl_Sales[[#This Row],[Cost_per_Unit]]*tbl_Sales[[#This Row],[Quantity]]</f>
        <v>95.56</v>
      </c>
      <c r="N3552" s="6">
        <f>tbl_Sales[[#This Row],[Sales]]-tbl_Sales[[#This Row],[Total_Cost]]</f>
        <v>101.38</v>
      </c>
    </row>
    <row r="3553" spans="1:14">
      <c r="A3553" t="s">
        <v>3557</v>
      </c>
      <c r="B3553" s="4">
        <v>45106</v>
      </c>
      <c r="C3553" t="s">
        <v>7423</v>
      </c>
      <c r="D3553" t="str">
        <f>VLOOKUP(Sales_Data!$C3553,tbl_Customers[],2,FALSE)</f>
        <v>Customer_1092</v>
      </c>
      <c r="E3553" t="str">
        <f>VLOOKUP(tbl_Sales[[#This Row],[Customer_ID]],tbl_Customers[],5,0)</f>
        <v>West</v>
      </c>
      <c r="F3553" t="s">
        <v>8529</v>
      </c>
      <c r="G3553" t="str">
        <f>VLOOKUP(Sales_Data!$F3553,tbl_Products[],2,FALSE)</f>
        <v>Product_49</v>
      </c>
      <c r="H3553" t="str">
        <f>VLOOKUP(tbl_Sales[[#This Row],[Product_ID]],tbl_Products[],3,0)</f>
        <v>Toys</v>
      </c>
      <c r="I3553">
        <v>4</v>
      </c>
      <c r="J3553" s="10">
        <f>VLOOKUP(tbl_Sales[[#This Row],[Product_ID]],tbl_Products[],4,0)</f>
        <v>44.18</v>
      </c>
      <c r="K3553" s="6">
        <v>45.8</v>
      </c>
      <c r="L3553" s="6">
        <f>tbl_Sales[[#This Row],[Price_per_Unit]]*tbl_Sales[[#This Row],[Quantity]]</f>
        <v>183.2</v>
      </c>
      <c r="M3553" s="6">
        <f>tbl_Sales[[#This Row],[Cost_per_Unit]]*tbl_Sales[[#This Row],[Quantity]]</f>
        <v>176.72</v>
      </c>
      <c r="N3553" s="6">
        <f>tbl_Sales[[#This Row],[Sales]]-tbl_Sales[[#This Row],[Total_Cost]]</f>
        <v>6.4799999999999898</v>
      </c>
    </row>
    <row r="3554" spans="1:14">
      <c r="A3554" t="s">
        <v>3558</v>
      </c>
      <c r="B3554" s="4">
        <v>45290</v>
      </c>
      <c r="C3554" t="s">
        <v>7188</v>
      </c>
      <c r="D3554" t="str">
        <f>VLOOKUP(Sales_Data!$C3554,tbl_Customers[],2,FALSE)</f>
        <v>Customer_1259</v>
      </c>
      <c r="E3554" t="str">
        <f>VLOOKUP(tbl_Sales[[#This Row],[Customer_ID]],tbl_Customers[],5,0)</f>
        <v>North</v>
      </c>
      <c r="F3554" t="s">
        <v>8553</v>
      </c>
      <c r="G3554" t="str">
        <f>VLOOKUP(Sales_Data!$F3554,tbl_Products[],2,FALSE)</f>
        <v>Product_50</v>
      </c>
      <c r="H3554" t="str">
        <f>VLOOKUP(tbl_Sales[[#This Row],[Product_ID]],tbl_Products[],3,0)</f>
        <v>Apparel</v>
      </c>
      <c r="I3554">
        <v>1</v>
      </c>
      <c r="J3554" s="10">
        <f>VLOOKUP(tbl_Sales[[#This Row],[Product_ID]],tbl_Products[],4,0)</f>
        <v>42.74</v>
      </c>
      <c r="K3554" s="6">
        <v>86.06</v>
      </c>
      <c r="L3554" s="6">
        <f>tbl_Sales[[#This Row],[Price_per_Unit]]*tbl_Sales[[#This Row],[Quantity]]</f>
        <v>86.06</v>
      </c>
      <c r="M3554" s="6">
        <f>tbl_Sales[[#This Row],[Cost_per_Unit]]*tbl_Sales[[#This Row],[Quantity]]</f>
        <v>42.74</v>
      </c>
      <c r="N3554" s="6">
        <f>tbl_Sales[[#This Row],[Sales]]-tbl_Sales[[#This Row],[Total_Cost]]</f>
        <v>43.32</v>
      </c>
    </row>
    <row r="3555" spans="1:14">
      <c r="A3555" t="s">
        <v>3559</v>
      </c>
      <c r="B3555" s="4">
        <v>45239</v>
      </c>
      <c r="C3555" t="s">
        <v>8372</v>
      </c>
      <c r="D3555" t="str">
        <f>VLOOKUP(Sales_Data!$C3555,tbl_Customers[],2,FALSE)</f>
        <v>Customer_518</v>
      </c>
      <c r="E3555" t="str">
        <f>VLOOKUP(tbl_Sales[[#This Row],[Customer_ID]],tbl_Customers[],5,0)</f>
        <v>North</v>
      </c>
      <c r="F3555" t="s">
        <v>8552</v>
      </c>
      <c r="G3555" t="str">
        <f>VLOOKUP(Sales_Data!$F3555,tbl_Products[],2,FALSE)</f>
        <v>Product_5</v>
      </c>
      <c r="H3555" t="str">
        <f>VLOOKUP(tbl_Sales[[#This Row],[Product_ID]],tbl_Products[],3,0)</f>
        <v>Health</v>
      </c>
      <c r="I3555">
        <v>4</v>
      </c>
      <c r="J3555" s="10">
        <f>VLOOKUP(tbl_Sales[[#This Row],[Product_ID]],tbl_Products[],4,0)</f>
        <v>35.39</v>
      </c>
      <c r="K3555" s="6">
        <v>16.12</v>
      </c>
      <c r="L3555" s="6">
        <f>tbl_Sales[[#This Row],[Price_per_Unit]]*tbl_Sales[[#This Row],[Quantity]]</f>
        <v>64.48</v>
      </c>
      <c r="M3555" s="6">
        <f>tbl_Sales[[#This Row],[Cost_per_Unit]]*tbl_Sales[[#This Row],[Quantity]]</f>
        <v>141.56</v>
      </c>
      <c r="N3555" s="6">
        <f>tbl_Sales[[#This Row],[Sales]]-tbl_Sales[[#This Row],[Total_Cost]]</f>
        <v>-77.08</v>
      </c>
    </row>
    <row r="3556" spans="1:14">
      <c r="A3556" t="s">
        <v>3560</v>
      </c>
      <c r="B3556" s="4">
        <v>45250</v>
      </c>
      <c r="C3556" t="s">
        <v>8318</v>
      </c>
      <c r="D3556" t="str">
        <f>VLOOKUP(Sales_Data!$C3556,tbl_Customers[],2,FALSE)</f>
        <v>Customer_1395</v>
      </c>
      <c r="E3556" t="str">
        <f>VLOOKUP(tbl_Sales[[#This Row],[Customer_ID]],tbl_Customers[],5,0)</f>
        <v>East</v>
      </c>
      <c r="F3556" t="s">
        <v>8518</v>
      </c>
      <c r="G3556" t="str">
        <f>VLOOKUP(Sales_Data!$F3556,tbl_Products[],2,FALSE)</f>
        <v>Product_35</v>
      </c>
      <c r="H3556" t="str">
        <f>VLOOKUP(tbl_Sales[[#This Row],[Product_ID]],tbl_Products[],3,0)</f>
        <v>Toys</v>
      </c>
      <c r="I3556">
        <v>8</v>
      </c>
      <c r="J3556" s="10">
        <f>VLOOKUP(tbl_Sales[[#This Row],[Product_ID]],tbl_Products[],4,0)</f>
        <v>40.75</v>
      </c>
      <c r="K3556" s="6">
        <v>35.630000000000003</v>
      </c>
      <c r="L3556" s="6">
        <f>tbl_Sales[[#This Row],[Price_per_Unit]]*tbl_Sales[[#This Row],[Quantity]]</f>
        <v>285.04000000000002</v>
      </c>
      <c r="M3556" s="6">
        <f>tbl_Sales[[#This Row],[Cost_per_Unit]]*tbl_Sales[[#This Row],[Quantity]]</f>
        <v>326</v>
      </c>
      <c r="N3556" s="6">
        <f>tbl_Sales[[#This Row],[Sales]]-tbl_Sales[[#This Row],[Total_Cost]]</f>
        <v>-40.95999999999998</v>
      </c>
    </row>
    <row r="3557" spans="1:14">
      <c r="A3557" t="s">
        <v>3561</v>
      </c>
      <c r="B3557" s="4">
        <v>45146</v>
      </c>
      <c r="C3557" t="s">
        <v>7212</v>
      </c>
      <c r="D3557" t="str">
        <f>VLOOKUP(Sales_Data!$C3557,tbl_Customers[],2,FALSE)</f>
        <v>Customer_1148</v>
      </c>
      <c r="E3557" t="str">
        <f>VLOOKUP(tbl_Sales[[#This Row],[Customer_ID]],tbl_Customers[],5,0)</f>
        <v>South</v>
      </c>
      <c r="F3557" t="s">
        <v>8529</v>
      </c>
      <c r="G3557" t="str">
        <f>VLOOKUP(Sales_Data!$F3557,tbl_Products[],2,FALSE)</f>
        <v>Product_49</v>
      </c>
      <c r="H3557" t="str">
        <f>VLOOKUP(tbl_Sales[[#This Row],[Product_ID]],tbl_Products[],3,0)</f>
        <v>Toys</v>
      </c>
      <c r="I3557">
        <v>2</v>
      </c>
      <c r="J3557" s="10">
        <f>VLOOKUP(tbl_Sales[[#This Row],[Product_ID]],tbl_Products[],4,0)</f>
        <v>44.18</v>
      </c>
      <c r="K3557" s="6">
        <v>74.84</v>
      </c>
      <c r="L3557" s="6">
        <f>tbl_Sales[[#This Row],[Price_per_Unit]]*tbl_Sales[[#This Row],[Quantity]]</f>
        <v>149.68</v>
      </c>
      <c r="M3557" s="6">
        <f>tbl_Sales[[#This Row],[Cost_per_Unit]]*tbl_Sales[[#This Row],[Quantity]]</f>
        <v>88.36</v>
      </c>
      <c r="N3557" s="6">
        <f>tbl_Sales[[#This Row],[Sales]]-tbl_Sales[[#This Row],[Total_Cost]]</f>
        <v>61.320000000000007</v>
      </c>
    </row>
    <row r="3558" spans="1:14">
      <c r="A3558" t="s">
        <v>3562</v>
      </c>
      <c r="B3558" s="4">
        <v>45011</v>
      </c>
      <c r="C3558" t="s">
        <v>7036</v>
      </c>
      <c r="D3558" t="str">
        <f>VLOOKUP(Sales_Data!$C3558,tbl_Customers[],2,FALSE)</f>
        <v>Customer_930</v>
      </c>
      <c r="E3558" t="str">
        <f>VLOOKUP(tbl_Sales[[#This Row],[Customer_ID]],tbl_Customers[],5,0)</f>
        <v>South</v>
      </c>
      <c r="F3558" t="s">
        <v>8506</v>
      </c>
      <c r="G3558" t="str">
        <f>VLOOKUP(Sales_Data!$F3558,tbl_Products[],2,FALSE)</f>
        <v>Product_43</v>
      </c>
      <c r="H3558" t="str">
        <f>VLOOKUP(tbl_Sales[[#This Row],[Product_ID]],tbl_Products[],3,0)</f>
        <v>Health</v>
      </c>
      <c r="I3558">
        <v>7</v>
      </c>
      <c r="J3558" s="10">
        <f>VLOOKUP(tbl_Sales[[#This Row],[Product_ID]],tbl_Products[],4,0)</f>
        <v>4.59</v>
      </c>
      <c r="K3558" s="6">
        <v>9.52</v>
      </c>
      <c r="L3558" s="6">
        <f>tbl_Sales[[#This Row],[Price_per_Unit]]*tbl_Sales[[#This Row],[Quantity]]</f>
        <v>66.64</v>
      </c>
      <c r="M3558" s="6">
        <f>tbl_Sales[[#This Row],[Cost_per_Unit]]*tbl_Sales[[#This Row],[Quantity]]</f>
        <v>32.129999999999995</v>
      </c>
      <c r="N3558" s="6">
        <f>tbl_Sales[[#This Row],[Sales]]-tbl_Sales[[#This Row],[Total_Cost]]</f>
        <v>34.510000000000005</v>
      </c>
    </row>
    <row r="3559" spans="1:14">
      <c r="A3559" t="s">
        <v>3563</v>
      </c>
      <c r="B3559" s="4">
        <v>45242</v>
      </c>
      <c r="C3559" t="s">
        <v>8338</v>
      </c>
      <c r="D3559" t="str">
        <f>VLOOKUP(Sales_Data!$C3559,tbl_Customers[],2,FALSE)</f>
        <v>Customer_5</v>
      </c>
      <c r="E3559" t="str">
        <f>VLOOKUP(tbl_Sales[[#This Row],[Customer_ID]],tbl_Customers[],5,0)</f>
        <v>West</v>
      </c>
      <c r="F3559" t="s">
        <v>8512</v>
      </c>
      <c r="G3559" t="str">
        <f>VLOOKUP(Sales_Data!$F3559,tbl_Products[],2,FALSE)</f>
        <v>Product_47</v>
      </c>
      <c r="H3559" t="str">
        <f>VLOOKUP(tbl_Sales[[#This Row],[Product_ID]],tbl_Products[],3,0)</f>
        <v>Home Goods</v>
      </c>
      <c r="I3559">
        <v>6</v>
      </c>
      <c r="J3559" s="10">
        <f>VLOOKUP(tbl_Sales[[#This Row],[Product_ID]],tbl_Products[],4,0)</f>
        <v>22.66</v>
      </c>
      <c r="K3559" s="6">
        <v>76.84</v>
      </c>
      <c r="L3559" s="6">
        <f>tbl_Sales[[#This Row],[Price_per_Unit]]*tbl_Sales[[#This Row],[Quantity]]</f>
        <v>461.04</v>
      </c>
      <c r="M3559" s="6">
        <f>tbl_Sales[[#This Row],[Cost_per_Unit]]*tbl_Sales[[#This Row],[Quantity]]</f>
        <v>135.96</v>
      </c>
      <c r="N3559" s="6">
        <f>tbl_Sales[[#This Row],[Sales]]-tbl_Sales[[#This Row],[Total_Cost]]</f>
        <v>325.08000000000004</v>
      </c>
    </row>
    <row r="3560" spans="1:14">
      <c r="A3560" t="s">
        <v>3564</v>
      </c>
      <c r="B3560" s="4">
        <v>44998</v>
      </c>
      <c r="C3560" t="s">
        <v>7179</v>
      </c>
      <c r="D3560" t="str">
        <f>VLOOKUP(Sales_Data!$C3560,tbl_Customers[],2,FALSE)</f>
        <v>Customer_875</v>
      </c>
      <c r="E3560" t="str">
        <f>VLOOKUP(tbl_Sales[[#This Row],[Customer_ID]],tbl_Customers[],5,0)</f>
        <v>North</v>
      </c>
      <c r="F3560" t="s">
        <v>8561</v>
      </c>
      <c r="G3560" t="str">
        <f>VLOOKUP(Sales_Data!$F3560,tbl_Products[],2,FALSE)</f>
        <v>Product_66</v>
      </c>
      <c r="H3560" t="str">
        <f>VLOOKUP(tbl_Sales[[#This Row],[Product_ID]],tbl_Products[],3,0)</f>
        <v>Health</v>
      </c>
      <c r="I3560">
        <v>1</v>
      </c>
      <c r="J3560" s="10">
        <f>VLOOKUP(tbl_Sales[[#This Row],[Product_ID]],tbl_Products[],4,0)</f>
        <v>1.38</v>
      </c>
      <c r="K3560" s="6">
        <v>85.41</v>
      </c>
      <c r="L3560" s="6">
        <f>tbl_Sales[[#This Row],[Price_per_Unit]]*tbl_Sales[[#This Row],[Quantity]]</f>
        <v>85.41</v>
      </c>
      <c r="M3560" s="6">
        <f>tbl_Sales[[#This Row],[Cost_per_Unit]]*tbl_Sales[[#This Row],[Quantity]]</f>
        <v>1.38</v>
      </c>
      <c r="N3560" s="6">
        <f>tbl_Sales[[#This Row],[Sales]]-tbl_Sales[[#This Row],[Total_Cost]]</f>
        <v>84.03</v>
      </c>
    </row>
    <row r="3561" spans="1:14">
      <c r="A3561" t="s">
        <v>3565</v>
      </c>
      <c r="B3561" s="4">
        <v>45032</v>
      </c>
      <c r="C3561" t="s">
        <v>8212</v>
      </c>
      <c r="D3561" t="str">
        <f>VLOOKUP(Sales_Data!$C3561,tbl_Customers[],2,FALSE)</f>
        <v>Customer_1313</v>
      </c>
      <c r="E3561" t="str">
        <f>VLOOKUP(tbl_Sales[[#This Row],[Customer_ID]],tbl_Customers[],5,0)</f>
        <v>South</v>
      </c>
      <c r="F3561" t="s">
        <v>8554</v>
      </c>
      <c r="G3561" t="str">
        <f>VLOOKUP(Sales_Data!$F3561,tbl_Products[],2,FALSE)</f>
        <v>Product_55</v>
      </c>
      <c r="H3561" t="str">
        <f>VLOOKUP(tbl_Sales[[#This Row],[Product_ID]],tbl_Products[],3,0)</f>
        <v>Apparel</v>
      </c>
      <c r="I3561">
        <v>9</v>
      </c>
      <c r="J3561" s="10">
        <f>VLOOKUP(tbl_Sales[[#This Row],[Product_ID]],tbl_Products[],4,0)</f>
        <v>36.08</v>
      </c>
      <c r="K3561" s="6">
        <v>14.26</v>
      </c>
      <c r="L3561" s="6">
        <f>tbl_Sales[[#This Row],[Price_per_Unit]]*tbl_Sales[[#This Row],[Quantity]]</f>
        <v>128.34</v>
      </c>
      <c r="M3561" s="6">
        <f>tbl_Sales[[#This Row],[Cost_per_Unit]]*tbl_Sales[[#This Row],[Quantity]]</f>
        <v>324.71999999999997</v>
      </c>
      <c r="N3561" s="6">
        <f>tbl_Sales[[#This Row],[Sales]]-tbl_Sales[[#This Row],[Total_Cost]]</f>
        <v>-196.37999999999997</v>
      </c>
    </row>
    <row r="3562" spans="1:14">
      <c r="A3562" t="s">
        <v>3566</v>
      </c>
      <c r="B3562" s="4">
        <v>45032</v>
      </c>
      <c r="C3562" t="s">
        <v>7932</v>
      </c>
      <c r="D3562" t="str">
        <f>VLOOKUP(Sales_Data!$C3562,tbl_Customers[],2,FALSE)</f>
        <v>Customer_1379</v>
      </c>
      <c r="E3562" t="str">
        <f>VLOOKUP(tbl_Sales[[#This Row],[Customer_ID]],tbl_Customers[],5,0)</f>
        <v>North</v>
      </c>
      <c r="F3562" t="s">
        <v>8519</v>
      </c>
      <c r="G3562" t="str">
        <f>VLOOKUP(Sales_Data!$F3562,tbl_Products[],2,FALSE)</f>
        <v>Product_53</v>
      </c>
      <c r="H3562" t="str">
        <f>VLOOKUP(tbl_Sales[[#This Row],[Product_ID]],tbl_Products[],3,0)</f>
        <v>Electronics</v>
      </c>
      <c r="I3562">
        <v>1</v>
      </c>
      <c r="J3562" s="10">
        <f>VLOOKUP(tbl_Sales[[#This Row],[Product_ID]],tbl_Products[],4,0)</f>
        <v>21.34</v>
      </c>
      <c r="K3562" s="6">
        <v>9.2200000000000006</v>
      </c>
      <c r="L3562" s="6">
        <f>tbl_Sales[[#This Row],[Price_per_Unit]]*tbl_Sales[[#This Row],[Quantity]]</f>
        <v>9.2200000000000006</v>
      </c>
      <c r="M3562" s="6">
        <f>tbl_Sales[[#This Row],[Cost_per_Unit]]*tbl_Sales[[#This Row],[Quantity]]</f>
        <v>21.34</v>
      </c>
      <c r="N3562" s="6">
        <f>tbl_Sales[[#This Row],[Sales]]-tbl_Sales[[#This Row],[Total_Cost]]</f>
        <v>-12.12</v>
      </c>
    </row>
    <row r="3563" spans="1:14">
      <c r="A3563" t="s">
        <v>3567</v>
      </c>
      <c r="B3563" s="4">
        <v>44957</v>
      </c>
      <c r="C3563" t="s">
        <v>8373</v>
      </c>
      <c r="D3563" t="str">
        <f>VLOOKUP(Sales_Data!$C3563,tbl_Customers[],2,FALSE)</f>
        <v>Customer_1332</v>
      </c>
      <c r="E3563" t="str">
        <f>VLOOKUP(tbl_Sales[[#This Row],[Customer_ID]],tbl_Customers[],5,0)</f>
        <v>South</v>
      </c>
      <c r="F3563" t="s">
        <v>8538</v>
      </c>
      <c r="G3563" t="str">
        <f>VLOOKUP(Sales_Data!$F3563,tbl_Products[],2,FALSE)</f>
        <v>Product_44</v>
      </c>
      <c r="H3563" t="str">
        <f>VLOOKUP(tbl_Sales[[#This Row],[Product_ID]],tbl_Products[],3,0)</f>
        <v>Electronics</v>
      </c>
      <c r="I3563">
        <v>4</v>
      </c>
      <c r="J3563" s="10">
        <f>VLOOKUP(tbl_Sales[[#This Row],[Product_ID]],tbl_Products[],4,0)</f>
        <v>39.729999999999997</v>
      </c>
      <c r="K3563" s="6">
        <v>79.95</v>
      </c>
      <c r="L3563" s="6">
        <f>tbl_Sales[[#This Row],[Price_per_Unit]]*tbl_Sales[[#This Row],[Quantity]]</f>
        <v>319.8</v>
      </c>
      <c r="M3563" s="6">
        <f>tbl_Sales[[#This Row],[Cost_per_Unit]]*tbl_Sales[[#This Row],[Quantity]]</f>
        <v>158.91999999999999</v>
      </c>
      <c r="N3563" s="6">
        <f>tbl_Sales[[#This Row],[Sales]]-tbl_Sales[[#This Row],[Total_Cost]]</f>
        <v>160.88000000000002</v>
      </c>
    </row>
    <row r="3564" spans="1:14">
      <c r="A3564" t="s">
        <v>3568</v>
      </c>
      <c r="B3564" s="4">
        <v>45218</v>
      </c>
      <c r="C3564" t="s">
        <v>8209</v>
      </c>
      <c r="D3564" t="str">
        <f>VLOOKUP(Sales_Data!$C3564,tbl_Customers[],2,FALSE)</f>
        <v>Customer_107</v>
      </c>
      <c r="E3564" t="str">
        <f>VLOOKUP(tbl_Sales[[#This Row],[Customer_ID]],tbl_Customers[],5,0)</f>
        <v>North</v>
      </c>
      <c r="F3564" t="s">
        <v>8563</v>
      </c>
      <c r="G3564" t="str">
        <f>VLOOKUP(Sales_Data!$F3564,tbl_Products[],2,FALSE)</f>
        <v>Product_17</v>
      </c>
      <c r="H3564" t="str">
        <f>VLOOKUP(tbl_Sales[[#This Row],[Product_ID]],tbl_Products[],3,0)</f>
        <v>Toys</v>
      </c>
      <c r="I3564">
        <v>4</v>
      </c>
      <c r="J3564" s="10">
        <f>VLOOKUP(tbl_Sales[[#This Row],[Product_ID]],tbl_Products[],4,0)</f>
        <v>36.229999999999997</v>
      </c>
      <c r="K3564" s="6">
        <v>93.04</v>
      </c>
      <c r="L3564" s="6">
        <f>tbl_Sales[[#This Row],[Price_per_Unit]]*tbl_Sales[[#This Row],[Quantity]]</f>
        <v>372.16</v>
      </c>
      <c r="M3564" s="6">
        <f>tbl_Sales[[#This Row],[Cost_per_Unit]]*tbl_Sales[[#This Row],[Quantity]]</f>
        <v>144.91999999999999</v>
      </c>
      <c r="N3564" s="6">
        <f>tbl_Sales[[#This Row],[Sales]]-tbl_Sales[[#This Row],[Total_Cost]]</f>
        <v>227.24000000000004</v>
      </c>
    </row>
    <row r="3565" spans="1:14">
      <c r="A3565" t="s">
        <v>3569</v>
      </c>
      <c r="B3565" s="4">
        <v>45106</v>
      </c>
      <c r="C3565" t="s">
        <v>7150</v>
      </c>
      <c r="D3565" t="str">
        <f>VLOOKUP(Sales_Data!$C3565,tbl_Customers[],2,FALSE)</f>
        <v>Customer_662</v>
      </c>
      <c r="E3565" t="str">
        <f>VLOOKUP(tbl_Sales[[#This Row],[Customer_ID]],tbl_Customers[],5,0)</f>
        <v>South</v>
      </c>
      <c r="F3565" t="s">
        <v>8509</v>
      </c>
      <c r="G3565" t="str">
        <f>VLOOKUP(Sales_Data!$F3565,tbl_Products[],2,FALSE)</f>
        <v>Product_45</v>
      </c>
      <c r="H3565" t="str">
        <f>VLOOKUP(tbl_Sales[[#This Row],[Product_ID]],tbl_Products[],3,0)</f>
        <v>Home Goods</v>
      </c>
      <c r="I3565">
        <v>7</v>
      </c>
      <c r="J3565" s="10">
        <f>VLOOKUP(tbl_Sales[[#This Row],[Product_ID]],tbl_Products[],4,0)</f>
        <v>47.88</v>
      </c>
      <c r="K3565" s="6">
        <v>43.76</v>
      </c>
      <c r="L3565" s="6">
        <f>tbl_Sales[[#This Row],[Price_per_Unit]]*tbl_Sales[[#This Row],[Quantity]]</f>
        <v>306.32</v>
      </c>
      <c r="M3565" s="6">
        <f>tbl_Sales[[#This Row],[Cost_per_Unit]]*tbl_Sales[[#This Row],[Quantity]]</f>
        <v>335.16</v>
      </c>
      <c r="N3565" s="6">
        <f>tbl_Sales[[#This Row],[Sales]]-tbl_Sales[[#This Row],[Total_Cost]]</f>
        <v>-28.840000000000032</v>
      </c>
    </row>
    <row r="3566" spans="1:14">
      <c r="A3566" t="s">
        <v>3570</v>
      </c>
      <c r="B3566" s="4">
        <v>45199</v>
      </c>
      <c r="C3566" t="s">
        <v>8265</v>
      </c>
      <c r="D3566" t="str">
        <f>VLOOKUP(Sales_Data!$C3566,tbl_Customers[],2,FALSE)</f>
        <v>Customer_886</v>
      </c>
      <c r="E3566" t="str">
        <f>VLOOKUP(tbl_Sales[[#This Row],[Customer_ID]],tbl_Customers[],5,0)</f>
        <v>East</v>
      </c>
      <c r="F3566" t="s">
        <v>8533</v>
      </c>
      <c r="G3566" t="str">
        <f>VLOOKUP(Sales_Data!$F3566,tbl_Products[],2,FALSE)</f>
        <v>Product_34</v>
      </c>
      <c r="H3566" t="str">
        <f>VLOOKUP(tbl_Sales[[#This Row],[Product_ID]],tbl_Products[],3,0)</f>
        <v>Electronics</v>
      </c>
      <c r="I3566">
        <v>6</v>
      </c>
      <c r="J3566" s="10">
        <f>VLOOKUP(tbl_Sales[[#This Row],[Product_ID]],tbl_Products[],4,0)</f>
        <v>21.9</v>
      </c>
      <c r="K3566" s="6">
        <v>45.42</v>
      </c>
      <c r="L3566" s="6">
        <f>tbl_Sales[[#This Row],[Price_per_Unit]]*tbl_Sales[[#This Row],[Quantity]]</f>
        <v>272.52</v>
      </c>
      <c r="M3566" s="6">
        <f>tbl_Sales[[#This Row],[Cost_per_Unit]]*tbl_Sales[[#This Row],[Quantity]]</f>
        <v>131.39999999999998</v>
      </c>
      <c r="N3566" s="6">
        <f>tbl_Sales[[#This Row],[Sales]]-tbl_Sales[[#This Row],[Total_Cost]]</f>
        <v>141.12</v>
      </c>
    </row>
    <row r="3567" spans="1:14">
      <c r="A3567" t="s">
        <v>3571</v>
      </c>
      <c r="B3567" s="4">
        <v>45070</v>
      </c>
      <c r="C3567" t="s">
        <v>8185</v>
      </c>
      <c r="D3567" t="str">
        <f>VLOOKUP(Sales_Data!$C3567,tbl_Customers[],2,FALSE)</f>
        <v>Customer_834</v>
      </c>
      <c r="E3567" t="str">
        <f>VLOOKUP(tbl_Sales[[#This Row],[Customer_ID]],tbl_Customers[],5,0)</f>
        <v>South</v>
      </c>
      <c r="F3567" t="s">
        <v>8557</v>
      </c>
      <c r="G3567" t="str">
        <f>VLOOKUP(Sales_Data!$F3567,tbl_Products[],2,FALSE)</f>
        <v>Product_71</v>
      </c>
      <c r="H3567" t="str">
        <f>VLOOKUP(tbl_Sales[[#This Row],[Product_ID]],tbl_Products[],3,0)</f>
        <v>Electronics</v>
      </c>
      <c r="I3567">
        <v>4</v>
      </c>
      <c r="J3567" s="10">
        <f>VLOOKUP(tbl_Sales[[#This Row],[Product_ID]],tbl_Products[],4,0)</f>
        <v>34.61</v>
      </c>
      <c r="K3567" s="6">
        <v>82.57</v>
      </c>
      <c r="L3567" s="6">
        <f>tbl_Sales[[#This Row],[Price_per_Unit]]*tbl_Sales[[#This Row],[Quantity]]</f>
        <v>330.28</v>
      </c>
      <c r="M3567" s="6">
        <f>tbl_Sales[[#This Row],[Cost_per_Unit]]*tbl_Sales[[#This Row],[Quantity]]</f>
        <v>138.44</v>
      </c>
      <c r="N3567" s="6">
        <f>tbl_Sales[[#This Row],[Sales]]-tbl_Sales[[#This Row],[Total_Cost]]</f>
        <v>191.83999999999997</v>
      </c>
    </row>
    <row r="3568" spans="1:14">
      <c r="A3568" t="s">
        <v>3572</v>
      </c>
      <c r="B3568" s="4">
        <v>45232</v>
      </c>
      <c r="C3568" t="s">
        <v>8204</v>
      </c>
      <c r="D3568" t="str">
        <f>VLOOKUP(Sales_Data!$C3568,tbl_Customers[],2,FALSE)</f>
        <v>Customer_562</v>
      </c>
      <c r="E3568" t="str">
        <f>VLOOKUP(tbl_Sales[[#This Row],[Customer_ID]],tbl_Customers[],5,0)</f>
        <v>South</v>
      </c>
      <c r="F3568" t="s">
        <v>8528</v>
      </c>
      <c r="G3568" t="str">
        <f>VLOOKUP(Sales_Data!$F3568,tbl_Products[],2,FALSE)</f>
        <v>Product_25</v>
      </c>
      <c r="H3568" t="str">
        <f>VLOOKUP(tbl_Sales[[#This Row],[Product_ID]],tbl_Products[],3,0)</f>
        <v>Electronics</v>
      </c>
      <c r="I3568">
        <v>1</v>
      </c>
      <c r="J3568" s="10">
        <f>VLOOKUP(tbl_Sales[[#This Row],[Product_ID]],tbl_Products[],4,0)</f>
        <v>48.19</v>
      </c>
      <c r="K3568" s="6">
        <v>14.31</v>
      </c>
      <c r="L3568" s="6">
        <f>tbl_Sales[[#This Row],[Price_per_Unit]]*tbl_Sales[[#This Row],[Quantity]]</f>
        <v>14.31</v>
      </c>
      <c r="M3568" s="6">
        <f>tbl_Sales[[#This Row],[Cost_per_Unit]]*tbl_Sales[[#This Row],[Quantity]]</f>
        <v>48.19</v>
      </c>
      <c r="N3568" s="6">
        <f>tbl_Sales[[#This Row],[Sales]]-tbl_Sales[[#This Row],[Total_Cost]]</f>
        <v>-33.879999999999995</v>
      </c>
    </row>
    <row r="3569" spans="1:14">
      <c r="A3569" t="s">
        <v>3573</v>
      </c>
      <c r="B3569" s="4">
        <v>45202</v>
      </c>
      <c r="C3569" t="s">
        <v>7159</v>
      </c>
      <c r="D3569" t="str">
        <f>VLOOKUP(Sales_Data!$C3569,tbl_Customers[],2,FALSE)</f>
        <v>Customer_250</v>
      </c>
      <c r="E3569" t="str">
        <f>VLOOKUP(tbl_Sales[[#This Row],[Customer_ID]],tbl_Customers[],5,0)</f>
        <v>West</v>
      </c>
      <c r="F3569" t="s">
        <v>8508</v>
      </c>
      <c r="G3569" t="str">
        <f>VLOOKUP(Sales_Data!$F3569,tbl_Products[],2,FALSE)</f>
        <v>Product_63</v>
      </c>
      <c r="H3569" t="str">
        <f>VLOOKUP(tbl_Sales[[#This Row],[Product_ID]],tbl_Products[],3,0)</f>
        <v>Electronics</v>
      </c>
      <c r="I3569">
        <v>1</v>
      </c>
      <c r="J3569" s="10">
        <f>VLOOKUP(tbl_Sales[[#This Row],[Product_ID]],tbl_Products[],4,0)</f>
        <v>40</v>
      </c>
      <c r="K3569" s="6">
        <v>87.52</v>
      </c>
      <c r="L3569" s="6">
        <f>tbl_Sales[[#This Row],[Price_per_Unit]]*tbl_Sales[[#This Row],[Quantity]]</f>
        <v>87.52</v>
      </c>
      <c r="M3569" s="6">
        <f>tbl_Sales[[#This Row],[Cost_per_Unit]]*tbl_Sales[[#This Row],[Quantity]]</f>
        <v>40</v>
      </c>
      <c r="N3569" s="6">
        <f>tbl_Sales[[#This Row],[Sales]]-tbl_Sales[[#This Row],[Total_Cost]]</f>
        <v>47.519999999999996</v>
      </c>
    </row>
    <row r="3570" spans="1:14">
      <c r="A3570" t="s">
        <v>3574</v>
      </c>
      <c r="B3570" s="4">
        <v>45013</v>
      </c>
      <c r="C3570" t="s">
        <v>8354</v>
      </c>
      <c r="D3570" t="str">
        <f>VLOOKUP(Sales_Data!$C3570,tbl_Customers[],2,FALSE)</f>
        <v>Customer_1393</v>
      </c>
      <c r="E3570" t="str">
        <f>VLOOKUP(tbl_Sales[[#This Row],[Customer_ID]],tbl_Customers[],5,0)</f>
        <v>South</v>
      </c>
      <c r="F3570" t="s">
        <v>8540</v>
      </c>
      <c r="G3570" t="str">
        <f>VLOOKUP(Sales_Data!$F3570,tbl_Products[],2,FALSE)</f>
        <v>Product_37</v>
      </c>
      <c r="H3570" t="str">
        <f>VLOOKUP(tbl_Sales[[#This Row],[Product_ID]],tbl_Products[],3,0)</f>
        <v>Toys</v>
      </c>
      <c r="I3570">
        <v>9</v>
      </c>
      <c r="J3570" s="10">
        <f>VLOOKUP(tbl_Sales[[#This Row],[Product_ID]],tbl_Products[],4,0)</f>
        <v>29.86</v>
      </c>
      <c r="K3570" s="6">
        <v>82.79</v>
      </c>
      <c r="L3570" s="6">
        <f>tbl_Sales[[#This Row],[Price_per_Unit]]*tbl_Sales[[#This Row],[Quantity]]</f>
        <v>745.11</v>
      </c>
      <c r="M3570" s="6">
        <f>tbl_Sales[[#This Row],[Cost_per_Unit]]*tbl_Sales[[#This Row],[Quantity]]</f>
        <v>268.74</v>
      </c>
      <c r="N3570" s="6">
        <f>tbl_Sales[[#This Row],[Sales]]-tbl_Sales[[#This Row],[Total_Cost]]</f>
        <v>476.37</v>
      </c>
    </row>
    <row r="3571" spans="1:14">
      <c r="A3571" t="s">
        <v>3575</v>
      </c>
      <c r="B3571" s="4">
        <v>45092</v>
      </c>
      <c r="C3571" t="s">
        <v>8049</v>
      </c>
      <c r="D3571" t="str">
        <f>VLOOKUP(Sales_Data!$C3571,tbl_Customers[],2,FALSE)</f>
        <v>Customer_1062</v>
      </c>
      <c r="E3571" t="str">
        <f>VLOOKUP(tbl_Sales[[#This Row],[Customer_ID]],tbl_Customers[],5,0)</f>
        <v>West</v>
      </c>
      <c r="F3571" t="s">
        <v>8518</v>
      </c>
      <c r="G3571" t="str">
        <f>VLOOKUP(Sales_Data!$F3571,tbl_Products[],2,FALSE)</f>
        <v>Product_35</v>
      </c>
      <c r="H3571" t="str">
        <f>VLOOKUP(tbl_Sales[[#This Row],[Product_ID]],tbl_Products[],3,0)</f>
        <v>Toys</v>
      </c>
      <c r="I3571">
        <v>5</v>
      </c>
      <c r="J3571" s="10">
        <f>VLOOKUP(tbl_Sales[[#This Row],[Product_ID]],tbl_Products[],4,0)</f>
        <v>40.75</v>
      </c>
      <c r="K3571" s="6">
        <v>14.05</v>
      </c>
      <c r="L3571" s="6">
        <f>tbl_Sales[[#This Row],[Price_per_Unit]]*tbl_Sales[[#This Row],[Quantity]]</f>
        <v>70.25</v>
      </c>
      <c r="M3571" s="6">
        <f>tbl_Sales[[#This Row],[Cost_per_Unit]]*tbl_Sales[[#This Row],[Quantity]]</f>
        <v>203.75</v>
      </c>
      <c r="N3571" s="6">
        <f>tbl_Sales[[#This Row],[Sales]]-tbl_Sales[[#This Row],[Total_Cost]]</f>
        <v>-133.5</v>
      </c>
    </row>
    <row r="3572" spans="1:14">
      <c r="A3572" t="s">
        <v>3576</v>
      </c>
      <c r="B3572" s="4">
        <v>45287</v>
      </c>
      <c r="C3572" t="s">
        <v>8374</v>
      </c>
      <c r="D3572" t="str">
        <f>VLOOKUP(Sales_Data!$C3572,tbl_Customers[],2,FALSE)</f>
        <v>Customer_956</v>
      </c>
      <c r="E3572" t="str">
        <f>VLOOKUP(tbl_Sales[[#This Row],[Customer_ID]],tbl_Customers[],5,0)</f>
        <v>South</v>
      </c>
      <c r="F3572" t="s">
        <v>8551</v>
      </c>
      <c r="G3572" t="str">
        <f>VLOOKUP(Sales_Data!$F3572,tbl_Products[],2,FALSE)</f>
        <v>Product_11</v>
      </c>
      <c r="H3572" t="str">
        <f>VLOOKUP(tbl_Sales[[#This Row],[Product_ID]],tbl_Products[],3,0)</f>
        <v>Health</v>
      </c>
      <c r="I3572">
        <v>6</v>
      </c>
      <c r="J3572" s="10">
        <f>VLOOKUP(tbl_Sales[[#This Row],[Product_ID]],tbl_Products[],4,0)</f>
        <v>11.76</v>
      </c>
      <c r="K3572" s="6">
        <v>8.24</v>
      </c>
      <c r="L3572" s="6">
        <f>tbl_Sales[[#This Row],[Price_per_Unit]]*tbl_Sales[[#This Row],[Quantity]]</f>
        <v>49.44</v>
      </c>
      <c r="M3572" s="6">
        <f>tbl_Sales[[#This Row],[Cost_per_Unit]]*tbl_Sales[[#This Row],[Quantity]]</f>
        <v>70.56</v>
      </c>
      <c r="N3572" s="6">
        <f>tbl_Sales[[#This Row],[Sales]]-tbl_Sales[[#This Row],[Total_Cost]]</f>
        <v>-21.120000000000005</v>
      </c>
    </row>
    <row r="3573" spans="1:14">
      <c r="A3573" t="s">
        <v>3577</v>
      </c>
      <c r="B3573" s="4">
        <v>45076</v>
      </c>
      <c r="C3573" t="s">
        <v>7881</v>
      </c>
      <c r="D3573" t="str">
        <f>VLOOKUP(Sales_Data!$C3573,tbl_Customers[],2,FALSE)</f>
        <v>Customer_1015</v>
      </c>
      <c r="E3573" t="str">
        <f>VLOOKUP(tbl_Sales[[#This Row],[Customer_ID]],tbl_Customers[],5,0)</f>
        <v>North</v>
      </c>
      <c r="F3573" t="s">
        <v>8507</v>
      </c>
      <c r="G3573" t="str">
        <f>VLOOKUP(Sales_Data!$F3573,tbl_Products[],2,FALSE)</f>
        <v>Product_58</v>
      </c>
      <c r="H3573" t="str">
        <f>VLOOKUP(tbl_Sales[[#This Row],[Product_ID]],tbl_Products[],3,0)</f>
        <v>Home Goods</v>
      </c>
      <c r="I3573">
        <v>1</v>
      </c>
      <c r="J3573" s="10">
        <f>VLOOKUP(tbl_Sales[[#This Row],[Product_ID]],tbl_Products[],4,0)</f>
        <v>23.97</v>
      </c>
      <c r="K3573" s="6">
        <v>42</v>
      </c>
      <c r="L3573" s="6">
        <f>tbl_Sales[[#This Row],[Price_per_Unit]]*tbl_Sales[[#This Row],[Quantity]]</f>
        <v>42</v>
      </c>
      <c r="M3573" s="6">
        <f>tbl_Sales[[#This Row],[Cost_per_Unit]]*tbl_Sales[[#This Row],[Quantity]]</f>
        <v>23.97</v>
      </c>
      <c r="N3573" s="6">
        <f>tbl_Sales[[#This Row],[Sales]]-tbl_Sales[[#This Row],[Total_Cost]]</f>
        <v>18.03</v>
      </c>
    </row>
    <row r="3574" spans="1:14">
      <c r="A3574" t="s">
        <v>3578</v>
      </c>
      <c r="B3574" s="4">
        <v>45075</v>
      </c>
      <c r="C3574" t="s">
        <v>8029</v>
      </c>
      <c r="D3574" t="str">
        <f>VLOOKUP(Sales_Data!$C3574,tbl_Customers[],2,FALSE)</f>
        <v>Customer_741</v>
      </c>
      <c r="E3574" t="str">
        <f>VLOOKUP(tbl_Sales[[#This Row],[Customer_ID]],tbl_Customers[],5,0)</f>
        <v>South</v>
      </c>
      <c r="F3574" t="s">
        <v>8551</v>
      </c>
      <c r="G3574" t="str">
        <f>VLOOKUP(Sales_Data!$F3574,tbl_Products[],2,FALSE)</f>
        <v>Product_11</v>
      </c>
      <c r="H3574" t="str">
        <f>VLOOKUP(tbl_Sales[[#This Row],[Product_ID]],tbl_Products[],3,0)</f>
        <v>Health</v>
      </c>
      <c r="I3574">
        <v>8</v>
      </c>
      <c r="J3574" s="10">
        <f>VLOOKUP(tbl_Sales[[#This Row],[Product_ID]],tbl_Products[],4,0)</f>
        <v>11.76</v>
      </c>
      <c r="K3574" s="6">
        <v>5.99</v>
      </c>
      <c r="L3574" s="6">
        <f>tbl_Sales[[#This Row],[Price_per_Unit]]*tbl_Sales[[#This Row],[Quantity]]</f>
        <v>47.92</v>
      </c>
      <c r="M3574" s="6">
        <f>tbl_Sales[[#This Row],[Cost_per_Unit]]*tbl_Sales[[#This Row],[Quantity]]</f>
        <v>94.08</v>
      </c>
      <c r="N3574" s="6">
        <f>tbl_Sales[[#This Row],[Sales]]-tbl_Sales[[#This Row],[Total_Cost]]</f>
        <v>-46.16</v>
      </c>
    </row>
    <row r="3575" spans="1:14">
      <c r="A3575" t="s">
        <v>3579</v>
      </c>
      <c r="B3575" s="4">
        <v>45220</v>
      </c>
      <c r="C3575" t="s">
        <v>8316</v>
      </c>
      <c r="D3575" t="str">
        <f>VLOOKUP(Sales_Data!$C3575,tbl_Customers[],2,FALSE)</f>
        <v>Customer_1060</v>
      </c>
      <c r="E3575" t="str">
        <f>VLOOKUP(tbl_Sales[[#This Row],[Customer_ID]],tbl_Customers[],5,0)</f>
        <v>West</v>
      </c>
      <c r="F3575" t="s">
        <v>8560</v>
      </c>
      <c r="G3575" t="str">
        <f>VLOOKUP(Sales_Data!$F3575,tbl_Products[],2,FALSE)</f>
        <v>Product_41</v>
      </c>
      <c r="H3575" t="str">
        <f>VLOOKUP(tbl_Sales[[#This Row],[Product_ID]],tbl_Products[],3,0)</f>
        <v>Home Goods</v>
      </c>
      <c r="I3575">
        <v>8</v>
      </c>
      <c r="J3575" s="10">
        <f>VLOOKUP(tbl_Sales[[#This Row],[Product_ID]],tbl_Products[],4,0)</f>
        <v>31.5</v>
      </c>
      <c r="K3575" s="6">
        <v>24.4</v>
      </c>
      <c r="L3575" s="6">
        <f>tbl_Sales[[#This Row],[Price_per_Unit]]*tbl_Sales[[#This Row],[Quantity]]</f>
        <v>195.2</v>
      </c>
      <c r="M3575" s="6">
        <f>tbl_Sales[[#This Row],[Cost_per_Unit]]*tbl_Sales[[#This Row],[Quantity]]</f>
        <v>252</v>
      </c>
      <c r="N3575" s="6">
        <f>tbl_Sales[[#This Row],[Sales]]-tbl_Sales[[#This Row],[Total_Cost]]</f>
        <v>-56.800000000000011</v>
      </c>
    </row>
    <row r="3576" spans="1:14">
      <c r="A3576" t="s">
        <v>3580</v>
      </c>
      <c r="B3576" s="4">
        <v>45063</v>
      </c>
      <c r="C3576" t="s">
        <v>7067</v>
      </c>
      <c r="D3576" t="str">
        <f>VLOOKUP(Sales_Data!$C3576,tbl_Customers[],2,FALSE)</f>
        <v>Customer_90</v>
      </c>
      <c r="E3576" t="str">
        <f>VLOOKUP(tbl_Sales[[#This Row],[Customer_ID]],tbl_Customers[],5,0)</f>
        <v>North</v>
      </c>
      <c r="F3576" t="s">
        <v>8561</v>
      </c>
      <c r="G3576" t="str">
        <f>VLOOKUP(Sales_Data!$F3576,tbl_Products[],2,FALSE)</f>
        <v>Product_66</v>
      </c>
      <c r="H3576" t="str">
        <f>VLOOKUP(tbl_Sales[[#This Row],[Product_ID]],tbl_Products[],3,0)</f>
        <v>Health</v>
      </c>
      <c r="I3576">
        <v>5</v>
      </c>
      <c r="J3576" s="10">
        <f>VLOOKUP(tbl_Sales[[#This Row],[Product_ID]],tbl_Products[],4,0)</f>
        <v>1.38</v>
      </c>
      <c r="K3576" s="6">
        <v>37.04</v>
      </c>
      <c r="L3576" s="6">
        <f>tbl_Sales[[#This Row],[Price_per_Unit]]*tbl_Sales[[#This Row],[Quantity]]</f>
        <v>185.2</v>
      </c>
      <c r="M3576" s="6">
        <f>tbl_Sales[[#This Row],[Cost_per_Unit]]*tbl_Sales[[#This Row],[Quantity]]</f>
        <v>6.8999999999999995</v>
      </c>
      <c r="N3576" s="6">
        <f>tbl_Sales[[#This Row],[Sales]]-tbl_Sales[[#This Row],[Total_Cost]]</f>
        <v>178.29999999999998</v>
      </c>
    </row>
    <row r="3577" spans="1:14">
      <c r="A3577" t="s">
        <v>3581</v>
      </c>
      <c r="B3577" s="4">
        <v>45190</v>
      </c>
      <c r="C3577" t="s">
        <v>7517</v>
      </c>
      <c r="D3577" t="str">
        <f>VLOOKUP(Sales_Data!$C3577,tbl_Customers[],2,FALSE)</f>
        <v>Customer_1478</v>
      </c>
      <c r="E3577" t="str">
        <f>VLOOKUP(tbl_Sales[[#This Row],[Customer_ID]],tbl_Customers[],5,0)</f>
        <v>West</v>
      </c>
      <c r="F3577" t="s">
        <v>8494</v>
      </c>
      <c r="G3577" t="str">
        <f>VLOOKUP(Sales_Data!$F3577,tbl_Products[],2,FALSE)</f>
        <v>Product_15</v>
      </c>
      <c r="H3577" t="str">
        <f>VLOOKUP(tbl_Sales[[#This Row],[Product_ID]],tbl_Products[],3,0)</f>
        <v>Apparel</v>
      </c>
      <c r="I3577">
        <v>9</v>
      </c>
      <c r="J3577" s="10">
        <f>VLOOKUP(tbl_Sales[[#This Row],[Product_ID]],tbl_Products[],4,0)</f>
        <v>22.93</v>
      </c>
      <c r="K3577" s="6">
        <v>35.43</v>
      </c>
      <c r="L3577" s="6">
        <f>tbl_Sales[[#This Row],[Price_per_Unit]]*tbl_Sales[[#This Row],[Quantity]]</f>
        <v>318.87</v>
      </c>
      <c r="M3577" s="6">
        <f>tbl_Sales[[#This Row],[Cost_per_Unit]]*tbl_Sales[[#This Row],[Quantity]]</f>
        <v>206.37</v>
      </c>
      <c r="N3577" s="6">
        <f>tbl_Sales[[#This Row],[Sales]]-tbl_Sales[[#This Row],[Total_Cost]]</f>
        <v>112.5</v>
      </c>
    </row>
    <row r="3578" spans="1:14">
      <c r="A3578" t="s">
        <v>3582</v>
      </c>
      <c r="B3578" s="4">
        <v>45274</v>
      </c>
      <c r="C3578" t="s">
        <v>8017</v>
      </c>
      <c r="D3578" t="str">
        <f>VLOOKUP(Sales_Data!$C3578,tbl_Customers[],2,FALSE)</f>
        <v>Customer_460</v>
      </c>
      <c r="E3578" t="str">
        <f>VLOOKUP(tbl_Sales[[#This Row],[Customer_ID]],tbl_Customers[],5,0)</f>
        <v>East</v>
      </c>
      <c r="F3578" t="s">
        <v>8496</v>
      </c>
      <c r="G3578" t="str">
        <f>VLOOKUP(Sales_Data!$F3578,tbl_Products[],2,FALSE)</f>
        <v>Product_3</v>
      </c>
      <c r="H3578" t="str">
        <f>VLOOKUP(tbl_Sales[[#This Row],[Product_ID]],tbl_Products[],3,0)</f>
        <v>Health</v>
      </c>
      <c r="I3578">
        <v>7</v>
      </c>
      <c r="J3578" s="10">
        <f>VLOOKUP(tbl_Sales[[#This Row],[Product_ID]],tbl_Products[],4,0)</f>
        <v>28.91</v>
      </c>
      <c r="K3578" s="6">
        <v>85.71</v>
      </c>
      <c r="L3578" s="6">
        <f>tbl_Sales[[#This Row],[Price_per_Unit]]*tbl_Sales[[#This Row],[Quantity]]</f>
        <v>599.96999999999991</v>
      </c>
      <c r="M3578" s="6">
        <f>tbl_Sales[[#This Row],[Cost_per_Unit]]*tbl_Sales[[#This Row],[Quantity]]</f>
        <v>202.37</v>
      </c>
      <c r="N3578" s="6">
        <f>tbl_Sales[[#This Row],[Sales]]-tbl_Sales[[#This Row],[Total_Cost]]</f>
        <v>397.59999999999991</v>
      </c>
    </row>
    <row r="3579" spans="1:14">
      <c r="A3579" t="s">
        <v>3583</v>
      </c>
      <c r="B3579" s="4">
        <v>44975</v>
      </c>
      <c r="C3579" t="s">
        <v>7961</v>
      </c>
      <c r="D3579" t="str">
        <f>VLOOKUP(Sales_Data!$C3579,tbl_Customers[],2,FALSE)</f>
        <v>Customer_97</v>
      </c>
      <c r="E3579" t="str">
        <f>VLOOKUP(tbl_Sales[[#This Row],[Customer_ID]],tbl_Customers[],5,0)</f>
        <v>West</v>
      </c>
      <c r="F3579" t="s">
        <v>8563</v>
      </c>
      <c r="G3579" t="str">
        <f>VLOOKUP(Sales_Data!$F3579,tbl_Products[],2,FALSE)</f>
        <v>Product_17</v>
      </c>
      <c r="H3579" t="str">
        <f>VLOOKUP(tbl_Sales[[#This Row],[Product_ID]],tbl_Products[],3,0)</f>
        <v>Toys</v>
      </c>
      <c r="I3579">
        <v>7</v>
      </c>
      <c r="J3579" s="10">
        <f>VLOOKUP(tbl_Sales[[#This Row],[Product_ID]],tbl_Products[],4,0)</f>
        <v>36.229999999999997</v>
      </c>
      <c r="K3579" s="6">
        <v>41.26</v>
      </c>
      <c r="L3579" s="6">
        <f>tbl_Sales[[#This Row],[Price_per_Unit]]*tbl_Sales[[#This Row],[Quantity]]</f>
        <v>288.82</v>
      </c>
      <c r="M3579" s="6">
        <f>tbl_Sales[[#This Row],[Cost_per_Unit]]*tbl_Sales[[#This Row],[Quantity]]</f>
        <v>253.60999999999999</v>
      </c>
      <c r="N3579" s="6">
        <f>tbl_Sales[[#This Row],[Sales]]-tbl_Sales[[#This Row],[Total_Cost]]</f>
        <v>35.210000000000008</v>
      </c>
    </row>
    <row r="3580" spans="1:14">
      <c r="A3580" t="s">
        <v>3584</v>
      </c>
      <c r="B3580" s="4">
        <v>44996</v>
      </c>
      <c r="C3580" t="s">
        <v>7111</v>
      </c>
      <c r="D3580" t="str">
        <f>VLOOKUP(Sales_Data!$C3580,tbl_Customers[],2,FALSE)</f>
        <v>Customer_570</v>
      </c>
      <c r="E3580" t="str">
        <f>VLOOKUP(tbl_Sales[[#This Row],[Customer_ID]],tbl_Customers[],5,0)</f>
        <v>North</v>
      </c>
      <c r="F3580" t="s">
        <v>8530</v>
      </c>
      <c r="G3580" t="str">
        <f>VLOOKUP(Sales_Data!$F3580,tbl_Products[],2,FALSE)</f>
        <v>Product_14</v>
      </c>
      <c r="H3580" t="str">
        <f>VLOOKUP(tbl_Sales[[#This Row],[Product_ID]],tbl_Products[],3,0)</f>
        <v>Toys</v>
      </c>
      <c r="I3580">
        <v>3</v>
      </c>
      <c r="J3580" s="10">
        <f>VLOOKUP(tbl_Sales[[#This Row],[Product_ID]],tbl_Products[],4,0)</f>
        <v>36.64</v>
      </c>
      <c r="K3580" s="6">
        <v>87.01</v>
      </c>
      <c r="L3580" s="6">
        <f>tbl_Sales[[#This Row],[Price_per_Unit]]*tbl_Sales[[#This Row],[Quantity]]</f>
        <v>261.03000000000003</v>
      </c>
      <c r="M3580" s="6">
        <f>tbl_Sales[[#This Row],[Cost_per_Unit]]*tbl_Sales[[#This Row],[Quantity]]</f>
        <v>109.92</v>
      </c>
      <c r="N3580" s="6">
        <f>tbl_Sales[[#This Row],[Sales]]-tbl_Sales[[#This Row],[Total_Cost]]</f>
        <v>151.11000000000001</v>
      </c>
    </row>
    <row r="3581" spans="1:14">
      <c r="A3581" t="s">
        <v>3585</v>
      </c>
      <c r="B3581" s="4">
        <v>45137</v>
      </c>
      <c r="C3581" t="s">
        <v>7945</v>
      </c>
      <c r="D3581" t="str">
        <f>VLOOKUP(Sales_Data!$C3581,tbl_Customers[],2,FALSE)</f>
        <v>Customer_861</v>
      </c>
      <c r="E3581" t="str">
        <f>VLOOKUP(tbl_Sales[[#This Row],[Customer_ID]],tbl_Customers[],5,0)</f>
        <v>West</v>
      </c>
      <c r="F3581" t="s">
        <v>8523</v>
      </c>
      <c r="G3581" t="str">
        <f>VLOOKUP(Sales_Data!$F3581,tbl_Products[],2,FALSE)</f>
        <v>Product_32</v>
      </c>
      <c r="H3581" t="str">
        <f>VLOOKUP(tbl_Sales[[#This Row],[Product_ID]],tbl_Products[],3,0)</f>
        <v>Home Goods</v>
      </c>
      <c r="I3581">
        <v>9</v>
      </c>
      <c r="J3581" s="10">
        <f>VLOOKUP(tbl_Sales[[#This Row],[Product_ID]],tbl_Products[],4,0)</f>
        <v>24.03</v>
      </c>
      <c r="K3581" s="6">
        <v>19.649999999999999</v>
      </c>
      <c r="L3581" s="6">
        <f>tbl_Sales[[#This Row],[Price_per_Unit]]*tbl_Sales[[#This Row],[Quantity]]</f>
        <v>176.85</v>
      </c>
      <c r="M3581" s="6">
        <f>tbl_Sales[[#This Row],[Cost_per_Unit]]*tbl_Sales[[#This Row],[Quantity]]</f>
        <v>216.27</v>
      </c>
      <c r="N3581" s="6">
        <f>tbl_Sales[[#This Row],[Sales]]-tbl_Sales[[#This Row],[Total_Cost]]</f>
        <v>-39.420000000000016</v>
      </c>
    </row>
    <row r="3582" spans="1:14">
      <c r="A3582" t="s">
        <v>3586</v>
      </c>
      <c r="B3582" s="4">
        <v>44957</v>
      </c>
      <c r="C3582" t="s">
        <v>7334</v>
      </c>
      <c r="D3582" t="str">
        <f>VLOOKUP(Sales_Data!$C3582,tbl_Customers[],2,FALSE)</f>
        <v>Customer_1091</v>
      </c>
      <c r="E3582" t="str">
        <f>VLOOKUP(tbl_Sales[[#This Row],[Customer_ID]],tbl_Customers[],5,0)</f>
        <v>North</v>
      </c>
      <c r="F3582" t="s">
        <v>8566</v>
      </c>
      <c r="G3582" t="str">
        <f>VLOOKUP(Sales_Data!$F3582,tbl_Products[],2,FALSE)</f>
        <v>Product_10</v>
      </c>
      <c r="H3582" t="str">
        <f>VLOOKUP(tbl_Sales[[#This Row],[Product_ID]],tbl_Products[],3,0)</f>
        <v>Apparel</v>
      </c>
      <c r="I3582">
        <v>5</v>
      </c>
      <c r="J3582" s="10">
        <f>VLOOKUP(tbl_Sales[[#This Row],[Product_ID]],tbl_Products[],4,0)</f>
        <v>14.95</v>
      </c>
      <c r="K3582" s="6">
        <v>26.82</v>
      </c>
      <c r="L3582" s="6">
        <f>tbl_Sales[[#This Row],[Price_per_Unit]]*tbl_Sales[[#This Row],[Quantity]]</f>
        <v>134.1</v>
      </c>
      <c r="M3582" s="6">
        <f>tbl_Sales[[#This Row],[Cost_per_Unit]]*tbl_Sales[[#This Row],[Quantity]]</f>
        <v>74.75</v>
      </c>
      <c r="N3582" s="6">
        <f>tbl_Sales[[#This Row],[Sales]]-tbl_Sales[[#This Row],[Total_Cost]]</f>
        <v>59.349999999999994</v>
      </c>
    </row>
    <row r="3583" spans="1:14">
      <c r="A3583" t="s">
        <v>3587</v>
      </c>
      <c r="B3583" s="4">
        <v>45068</v>
      </c>
      <c r="C3583" t="s">
        <v>7638</v>
      </c>
      <c r="D3583" t="str">
        <f>VLOOKUP(Sales_Data!$C3583,tbl_Customers[],2,FALSE)</f>
        <v>Customer_920</v>
      </c>
      <c r="E3583" t="str">
        <f>VLOOKUP(tbl_Sales[[#This Row],[Customer_ID]],tbl_Customers[],5,0)</f>
        <v>North</v>
      </c>
      <c r="F3583" t="s">
        <v>8532</v>
      </c>
      <c r="G3583" t="str">
        <f>VLOOKUP(Sales_Data!$F3583,tbl_Products[],2,FALSE)</f>
        <v>Product_23</v>
      </c>
      <c r="H3583" t="str">
        <f>VLOOKUP(tbl_Sales[[#This Row],[Product_ID]],tbl_Products[],3,0)</f>
        <v>Apparel</v>
      </c>
      <c r="I3583">
        <v>1</v>
      </c>
      <c r="J3583" s="10">
        <f>VLOOKUP(tbl_Sales[[#This Row],[Product_ID]],tbl_Products[],4,0)</f>
        <v>2.85</v>
      </c>
      <c r="K3583" s="6">
        <v>96.02</v>
      </c>
      <c r="L3583" s="6">
        <f>tbl_Sales[[#This Row],[Price_per_Unit]]*tbl_Sales[[#This Row],[Quantity]]</f>
        <v>96.02</v>
      </c>
      <c r="M3583" s="6">
        <f>tbl_Sales[[#This Row],[Cost_per_Unit]]*tbl_Sales[[#This Row],[Quantity]]</f>
        <v>2.85</v>
      </c>
      <c r="N3583" s="6">
        <f>tbl_Sales[[#This Row],[Sales]]-tbl_Sales[[#This Row],[Total_Cost]]</f>
        <v>93.17</v>
      </c>
    </row>
    <row r="3584" spans="1:14">
      <c r="A3584" t="s">
        <v>3588</v>
      </c>
      <c r="B3584" s="4">
        <v>45262</v>
      </c>
      <c r="C3584" t="s">
        <v>8043</v>
      </c>
      <c r="D3584" t="str">
        <f>VLOOKUP(Sales_Data!$C3584,tbl_Customers[],2,FALSE)</f>
        <v>Customer_648</v>
      </c>
      <c r="E3584" t="str">
        <f>VLOOKUP(tbl_Sales[[#This Row],[Customer_ID]],tbl_Customers[],5,0)</f>
        <v>East</v>
      </c>
      <c r="F3584" t="s">
        <v>8562</v>
      </c>
      <c r="G3584" t="str">
        <f>VLOOKUP(Sales_Data!$F3584,tbl_Products[],2,FALSE)</f>
        <v>Product_48</v>
      </c>
      <c r="H3584" t="str">
        <f>VLOOKUP(tbl_Sales[[#This Row],[Product_ID]],tbl_Products[],3,0)</f>
        <v>Apparel</v>
      </c>
      <c r="I3584">
        <v>7</v>
      </c>
      <c r="J3584" s="10">
        <f>VLOOKUP(tbl_Sales[[#This Row],[Product_ID]],tbl_Products[],4,0)</f>
        <v>25.33</v>
      </c>
      <c r="K3584" s="6">
        <v>18.079999999999998</v>
      </c>
      <c r="L3584" s="6">
        <f>tbl_Sales[[#This Row],[Price_per_Unit]]*tbl_Sales[[#This Row],[Quantity]]</f>
        <v>126.55999999999999</v>
      </c>
      <c r="M3584" s="6">
        <f>tbl_Sales[[#This Row],[Cost_per_Unit]]*tbl_Sales[[#This Row],[Quantity]]</f>
        <v>177.31</v>
      </c>
      <c r="N3584" s="6">
        <f>tbl_Sales[[#This Row],[Sales]]-tbl_Sales[[#This Row],[Total_Cost]]</f>
        <v>-50.750000000000014</v>
      </c>
    </row>
    <row r="3585" spans="1:14">
      <c r="A3585" t="s">
        <v>3589</v>
      </c>
      <c r="B3585" s="4">
        <v>44991</v>
      </c>
      <c r="C3585" t="s">
        <v>7875</v>
      </c>
      <c r="D3585" t="str">
        <f>VLOOKUP(Sales_Data!$C3585,tbl_Customers[],2,FALSE)</f>
        <v>Customer_11</v>
      </c>
      <c r="E3585" t="str">
        <f>VLOOKUP(tbl_Sales[[#This Row],[Customer_ID]],tbl_Customers[],5,0)</f>
        <v>North</v>
      </c>
      <c r="F3585" t="s">
        <v>8545</v>
      </c>
      <c r="G3585" t="str">
        <f>VLOOKUP(Sales_Data!$F3585,tbl_Products[],2,FALSE)</f>
        <v>Product_9</v>
      </c>
      <c r="H3585" t="str">
        <f>VLOOKUP(tbl_Sales[[#This Row],[Product_ID]],tbl_Products[],3,0)</f>
        <v>Apparel</v>
      </c>
      <c r="I3585">
        <v>6</v>
      </c>
      <c r="J3585" s="10">
        <f>VLOOKUP(tbl_Sales[[#This Row],[Product_ID]],tbl_Products[],4,0)</f>
        <v>14.27</v>
      </c>
      <c r="K3585" s="6">
        <v>34.729999999999997</v>
      </c>
      <c r="L3585" s="6">
        <f>tbl_Sales[[#This Row],[Price_per_Unit]]*tbl_Sales[[#This Row],[Quantity]]</f>
        <v>208.38</v>
      </c>
      <c r="M3585" s="6">
        <f>tbl_Sales[[#This Row],[Cost_per_Unit]]*tbl_Sales[[#This Row],[Quantity]]</f>
        <v>85.62</v>
      </c>
      <c r="N3585" s="6">
        <f>tbl_Sales[[#This Row],[Sales]]-tbl_Sales[[#This Row],[Total_Cost]]</f>
        <v>122.75999999999999</v>
      </c>
    </row>
    <row r="3586" spans="1:14">
      <c r="A3586" t="s">
        <v>3590</v>
      </c>
      <c r="B3586" s="4">
        <v>45286</v>
      </c>
      <c r="C3586" t="s">
        <v>7369</v>
      </c>
      <c r="D3586" t="str">
        <f>VLOOKUP(Sales_Data!$C3586,tbl_Customers[],2,FALSE)</f>
        <v>Customer_803</v>
      </c>
      <c r="E3586" t="str">
        <f>VLOOKUP(tbl_Sales[[#This Row],[Customer_ID]],tbl_Customers[],5,0)</f>
        <v>East</v>
      </c>
      <c r="F3586" t="s">
        <v>8542</v>
      </c>
      <c r="G3586" t="str">
        <f>VLOOKUP(Sales_Data!$F3586,tbl_Products[],2,FALSE)</f>
        <v>Product_20</v>
      </c>
      <c r="H3586" t="str">
        <f>VLOOKUP(tbl_Sales[[#This Row],[Product_ID]],tbl_Products[],3,0)</f>
        <v>Electronics</v>
      </c>
      <c r="I3586">
        <v>8</v>
      </c>
      <c r="J3586" s="10">
        <f>VLOOKUP(tbl_Sales[[#This Row],[Product_ID]],tbl_Products[],4,0)</f>
        <v>19.98</v>
      </c>
      <c r="K3586" s="6">
        <v>78.28</v>
      </c>
      <c r="L3586" s="6">
        <f>tbl_Sales[[#This Row],[Price_per_Unit]]*tbl_Sales[[#This Row],[Quantity]]</f>
        <v>626.24</v>
      </c>
      <c r="M3586" s="6">
        <f>tbl_Sales[[#This Row],[Cost_per_Unit]]*tbl_Sales[[#This Row],[Quantity]]</f>
        <v>159.84</v>
      </c>
      <c r="N3586" s="6">
        <f>tbl_Sales[[#This Row],[Sales]]-tbl_Sales[[#This Row],[Total_Cost]]</f>
        <v>466.4</v>
      </c>
    </row>
    <row r="3587" spans="1:14">
      <c r="A3587" t="s">
        <v>3591</v>
      </c>
      <c r="B3587" s="4">
        <v>44994</v>
      </c>
      <c r="C3587" t="s">
        <v>7995</v>
      </c>
      <c r="D3587" t="str">
        <f>VLOOKUP(Sales_Data!$C3587,tbl_Customers[],2,FALSE)</f>
        <v>Customer_399</v>
      </c>
      <c r="E3587" t="str">
        <f>VLOOKUP(tbl_Sales[[#This Row],[Customer_ID]],tbl_Customers[],5,0)</f>
        <v>West</v>
      </c>
      <c r="F3587" t="s">
        <v>8524</v>
      </c>
      <c r="G3587" t="str">
        <f>VLOOKUP(Sales_Data!$F3587,tbl_Products[],2,FALSE)</f>
        <v>Product_74</v>
      </c>
      <c r="H3587" t="str">
        <f>VLOOKUP(tbl_Sales[[#This Row],[Product_ID]],tbl_Products[],3,0)</f>
        <v>Home Goods</v>
      </c>
      <c r="I3587">
        <v>6</v>
      </c>
      <c r="J3587" s="10">
        <f>VLOOKUP(tbl_Sales[[#This Row],[Product_ID]],tbl_Products[],4,0)</f>
        <v>13.9</v>
      </c>
      <c r="K3587" s="6">
        <v>10.39</v>
      </c>
      <c r="L3587" s="6">
        <f>tbl_Sales[[#This Row],[Price_per_Unit]]*tbl_Sales[[#This Row],[Quantity]]</f>
        <v>62.34</v>
      </c>
      <c r="M3587" s="6">
        <f>tbl_Sales[[#This Row],[Cost_per_Unit]]*tbl_Sales[[#This Row],[Quantity]]</f>
        <v>83.4</v>
      </c>
      <c r="N3587" s="6">
        <f>tbl_Sales[[#This Row],[Sales]]-tbl_Sales[[#This Row],[Total_Cost]]</f>
        <v>-21.060000000000002</v>
      </c>
    </row>
    <row r="3588" spans="1:14">
      <c r="A3588" t="s">
        <v>3592</v>
      </c>
      <c r="B3588" s="4">
        <v>45054</v>
      </c>
      <c r="C3588" t="s">
        <v>7913</v>
      </c>
      <c r="D3588" t="str">
        <f>VLOOKUP(Sales_Data!$C3588,tbl_Customers[],2,FALSE)</f>
        <v>Customer_686</v>
      </c>
      <c r="E3588" t="str">
        <f>VLOOKUP(tbl_Sales[[#This Row],[Customer_ID]],tbl_Customers[],5,0)</f>
        <v>East</v>
      </c>
      <c r="F3588" t="s">
        <v>8565</v>
      </c>
      <c r="G3588" t="str">
        <f>VLOOKUP(Sales_Data!$F3588,tbl_Products[],2,FALSE)</f>
        <v>Product_31</v>
      </c>
      <c r="H3588" t="str">
        <f>VLOOKUP(tbl_Sales[[#This Row],[Product_ID]],tbl_Products[],3,0)</f>
        <v>Apparel</v>
      </c>
      <c r="I3588">
        <v>5</v>
      </c>
      <c r="J3588" s="10">
        <f>VLOOKUP(tbl_Sales[[#This Row],[Product_ID]],tbl_Products[],4,0)</f>
        <v>3.66</v>
      </c>
      <c r="K3588" s="6">
        <v>55.88</v>
      </c>
      <c r="L3588" s="6">
        <f>tbl_Sales[[#This Row],[Price_per_Unit]]*tbl_Sales[[#This Row],[Quantity]]</f>
        <v>279.40000000000003</v>
      </c>
      <c r="M3588" s="6">
        <f>tbl_Sales[[#This Row],[Cost_per_Unit]]*tbl_Sales[[#This Row],[Quantity]]</f>
        <v>18.3</v>
      </c>
      <c r="N3588" s="6">
        <f>tbl_Sales[[#This Row],[Sales]]-tbl_Sales[[#This Row],[Total_Cost]]</f>
        <v>261.10000000000002</v>
      </c>
    </row>
    <row r="3589" spans="1:14">
      <c r="A3589" t="s">
        <v>3593</v>
      </c>
      <c r="B3589" s="4">
        <v>45001</v>
      </c>
      <c r="C3589" t="s">
        <v>8277</v>
      </c>
      <c r="D3589" t="str">
        <f>VLOOKUP(Sales_Data!$C3589,tbl_Customers[],2,FALSE)</f>
        <v>Customer_168</v>
      </c>
      <c r="E3589" t="str">
        <f>VLOOKUP(tbl_Sales[[#This Row],[Customer_ID]],tbl_Customers[],5,0)</f>
        <v>West</v>
      </c>
      <c r="F3589" t="s">
        <v>8527</v>
      </c>
      <c r="G3589" t="str">
        <f>VLOOKUP(Sales_Data!$F3589,tbl_Products[],2,FALSE)</f>
        <v>Product_12</v>
      </c>
      <c r="H3589" t="str">
        <f>VLOOKUP(tbl_Sales[[#This Row],[Product_ID]],tbl_Products[],3,0)</f>
        <v>Toys</v>
      </c>
      <c r="I3589">
        <v>3</v>
      </c>
      <c r="J3589" s="10">
        <f>VLOOKUP(tbl_Sales[[#This Row],[Product_ID]],tbl_Products[],4,0)</f>
        <v>8.02</v>
      </c>
      <c r="K3589" s="6">
        <v>75.180000000000007</v>
      </c>
      <c r="L3589" s="6">
        <f>tbl_Sales[[#This Row],[Price_per_Unit]]*tbl_Sales[[#This Row],[Quantity]]</f>
        <v>225.54000000000002</v>
      </c>
      <c r="M3589" s="6">
        <f>tbl_Sales[[#This Row],[Cost_per_Unit]]*tbl_Sales[[#This Row],[Quantity]]</f>
        <v>24.06</v>
      </c>
      <c r="N3589" s="6">
        <f>tbl_Sales[[#This Row],[Sales]]-tbl_Sales[[#This Row],[Total_Cost]]</f>
        <v>201.48000000000002</v>
      </c>
    </row>
    <row r="3590" spans="1:14">
      <c r="A3590" t="s">
        <v>3594</v>
      </c>
      <c r="B3590" s="4">
        <v>45291</v>
      </c>
      <c r="C3590" t="s">
        <v>8127</v>
      </c>
      <c r="D3590" t="str">
        <f>VLOOKUP(Sales_Data!$C3590,tbl_Customers[],2,FALSE)</f>
        <v>Customer_1172</v>
      </c>
      <c r="E3590" t="str">
        <f>VLOOKUP(tbl_Sales[[#This Row],[Customer_ID]],tbl_Customers[],5,0)</f>
        <v>South</v>
      </c>
      <c r="F3590" t="s">
        <v>8566</v>
      </c>
      <c r="G3590" t="str">
        <f>VLOOKUP(Sales_Data!$F3590,tbl_Products[],2,FALSE)</f>
        <v>Product_10</v>
      </c>
      <c r="H3590" t="str">
        <f>VLOOKUP(tbl_Sales[[#This Row],[Product_ID]],tbl_Products[],3,0)</f>
        <v>Apparel</v>
      </c>
      <c r="I3590">
        <v>7</v>
      </c>
      <c r="J3590" s="10">
        <f>VLOOKUP(tbl_Sales[[#This Row],[Product_ID]],tbl_Products[],4,0)</f>
        <v>14.95</v>
      </c>
      <c r="K3590" s="6">
        <v>13.55</v>
      </c>
      <c r="L3590" s="6">
        <f>tbl_Sales[[#This Row],[Price_per_Unit]]*tbl_Sales[[#This Row],[Quantity]]</f>
        <v>94.850000000000009</v>
      </c>
      <c r="M3590" s="6">
        <f>tbl_Sales[[#This Row],[Cost_per_Unit]]*tbl_Sales[[#This Row],[Quantity]]</f>
        <v>104.64999999999999</v>
      </c>
      <c r="N3590" s="6">
        <f>tbl_Sales[[#This Row],[Sales]]-tbl_Sales[[#This Row],[Total_Cost]]</f>
        <v>-9.7999999999999829</v>
      </c>
    </row>
    <row r="3591" spans="1:14">
      <c r="A3591" t="s">
        <v>3595</v>
      </c>
      <c r="B3591" s="4">
        <v>45091</v>
      </c>
      <c r="C3591" t="s">
        <v>7034</v>
      </c>
      <c r="D3591" t="str">
        <f>VLOOKUP(Sales_Data!$C3591,tbl_Customers[],2,FALSE)</f>
        <v>Customer_52</v>
      </c>
      <c r="E3591" t="str">
        <f>VLOOKUP(tbl_Sales[[#This Row],[Customer_ID]],tbl_Customers[],5,0)</f>
        <v>East</v>
      </c>
      <c r="F3591" t="s">
        <v>8514</v>
      </c>
      <c r="G3591" t="str">
        <f>VLOOKUP(Sales_Data!$F3591,tbl_Products[],2,FALSE)</f>
        <v>Product_2</v>
      </c>
      <c r="H3591" t="str">
        <f>VLOOKUP(tbl_Sales[[#This Row],[Product_ID]],tbl_Products[],3,0)</f>
        <v>Health</v>
      </c>
      <c r="I3591">
        <v>5</v>
      </c>
      <c r="J3591" s="10">
        <f>VLOOKUP(tbl_Sales[[#This Row],[Product_ID]],tbl_Products[],4,0)</f>
        <v>12.41</v>
      </c>
      <c r="K3591" s="6">
        <v>33.44</v>
      </c>
      <c r="L3591" s="6">
        <f>tbl_Sales[[#This Row],[Price_per_Unit]]*tbl_Sales[[#This Row],[Quantity]]</f>
        <v>167.2</v>
      </c>
      <c r="M3591" s="6">
        <f>tbl_Sales[[#This Row],[Cost_per_Unit]]*tbl_Sales[[#This Row],[Quantity]]</f>
        <v>62.05</v>
      </c>
      <c r="N3591" s="6">
        <f>tbl_Sales[[#This Row],[Sales]]-tbl_Sales[[#This Row],[Total_Cost]]</f>
        <v>105.14999999999999</v>
      </c>
    </row>
    <row r="3592" spans="1:14">
      <c r="A3592" t="s">
        <v>3596</v>
      </c>
      <c r="B3592" s="4">
        <v>45053</v>
      </c>
      <c r="C3592" t="s">
        <v>7532</v>
      </c>
      <c r="D3592" t="str">
        <f>VLOOKUP(Sales_Data!$C3592,tbl_Customers[],2,FALSE)</f>
        <v>Customer_463</v>
      </c>
      <c r="E3592" t="str">
        <f>VLOOKUP(tbl_Sales[[#This Row],[Customer_ID]],tbl_Customers[],5,0)</f>
        <v>West</v>
      </c>
      <c r="F3592" t="s">
        <v>8514</v>
      </c>
      <c r="G3592" t="str">
        <f>VLOOKUP(Sales_Data!$F3592,tbl_Products[],2,FALSE)</f>
        <v>Product_2</v>
      </c>
      <c r="H3592" t="str">
        <f>VLOOKUP(tbl_Sales[[#This Row],[Product_ID]],tbl_Products[],3,0)</f>
        <v>Health</v>
      </c>
      <c r="I3592">
        <v>4</v>
      </c>
      <c r="J3592" s="10">
        <f>VLOOKUP(tbl_Sales[[#This Row],[Product_ID]],tbl_Products[],4,0)</f>
        <v>12.41</v>
      </c>
      <c r="K3592" s="6">
        <v>89.57</v>
      </c>
      <c r="L3592" s="6">
        <f>tbl_Sales[[#This Row],[Price_per_Unit]]*tbl_Sales[[#This Row],[Quantity]]</f>
        <v>358.28</v>
      </c>
      <c r="M3592" s="6">
        <f>tbl_Sales[[#This Row],[Cost_per_Unit]]*tbl_Sales[[#This Row],[Quantity]]</f>
        <v>49.64</v>
      </c>
      <c r="N3592" s="6">
        <f>tbl_Sales[[#This Row],[Sales]]-tbl_Sales[[#This Row],[Total_Cost]]</f>
        <v>308.64</v>
      </c>
    </row>
    <row r="3593" spans="1:14">
      <c r="A3593" t="s">
        <v>3597</v>
      </c>
      <c r="B3593" s="4">
        <v>45273</v>
      </c>
      <c r="C3593" t="s">
        <v>8054</v>
      </c>
      <c r="D3593" t="str">
        <f>VLOOKUP(Sales_Data!$C3593,tbl_Customers[],2,FALSE)</f>
        <v>Customer_1413</v>
      </c>
      <c r="E3593" t="str">
        <f>VLOOKUP(tbl_Sales[[#This Row],[Customer_ID]],tbl_Customers[],5,0)</f>
        <v>North</v>
      </c>
      <c r="F3593" t="s">
        <v>8538</v>
      </c>
      <c r="G3593" t="str">
        <f>VLOOKUP(Sales_Data!$F3593,tbl_Products[],2,FALSE)</f>
        <v>Product_44</v>
      </c>
      <c r="H3593" t="str">
        <f>VLOOKUP(tbl_Sales[[#This Row],[Product_ID]],tbl_Products[],3,0)</f>
        <v>Electronics</v>
      </c>
      <c r="I3593">
        <v>7</v>
      </c>
      <c r="J3593" s="10">
        <f>VLOOKUP(tbl_Sales[[#This Row],[Product_ID]],tbl_Products[],4,0)</f>
        <v>39.729999999999997</v>
      </c>
      <c r="K3593" s="6">
        <v>33.94</v>
      </c>
      <c r="L3593" s="6">
        <f>tbl_Sales[[#This Row],[Price_per_Unit]]*tbl_Sales[[#This Row],[Quantity]]</f>
        <v>237.57999999999998</v>
      </c>
      <c r="M3593" s="6">
        <f>tbl_Sales[[#This Row],[Cost_per_Unit]]*tbl_Sales[[#This Row],[Quantity]]</f>
        <v>278.10999999999996</v>
      </c>
      <c r="N3593" s="6">
        <f>tbl_Sales[[#This Row],[Sales]]-tbl_Sales[[#This Row],[Total_Cost]]</f>
        <v>-40.529999999999973</v>
      </c>
    </row>
    <row r="3594" spans="1:14">
      <c r="A3594" t="s">
        <v>3598</v>
      </c>
      <c r="B3594" s="4">
        <v>45128</v>
      </c>
      <c r="C3594" t="s">
        <v>8195</v>
      </c>
      <c r="D3594" t="str">
        <f>VLOOKUP(Sales_Data!$C3594,tbl_Customers[],2,FALSE)</f>
        <v>Customer_868</v>
      </c>
      <c r="E3594" t="str">
        <f>VLOOKUP(tbl_Sales[[#This Row],[Customer_ID]],tbl_Customers[],5,0)</f>
        <v>North</v>
      </c>
      <c r="F3594" t="s">
        <v>8566</v>
      </c>
      <c r="G3594" t="str">
        <f>VLOOKUP(Sales_Data!$F3594,tbl_Products[],2,FALSE)</f>
        <v>Product_10</v>
      </c>
      <c r="H3594" t="str">
        <f>VLOOKUP(tbl_Sales[[#This Row],[Product_ID]],tbl_Products[],3,0)</f>
        <v>Apparel</v>
      </c>
      <c r="I3594">
        <v>2</v>
      </c>
      <c r="J3594" s="10">
        <f>VLOOKUP(tbl_Sales[[#This Row],[Product_ID]],tbl_Products[],4,0)</f>
        <v>14.95</v>
      </c>
      <c r="K3594" s="6">
        <v>96.56</v>
      </c>
      <c r="L3594" s="6">
        <f>tbl_Sales[[#This Row],[Price_per_Unit]]*tbl_Sales[[#This Row],[Quantity]]</f>
        <v>193.12</v>
      </c>
      <c r="M3594" s="6">
        <f>tbl_Sales[[#This Row],[Cost_per_Unit]]*tbl_Sales[[#This Row],[Quantity]]</f>
        <v>29.9</v>
      </c>
      <c r="N3594" s="6">
        <f>tbl_Sales[[#This Row],[Sales]]-tbl_Sales[[#This Row],[Total_Cost]]</f>
        <v>163.22</v>
      </c>
    </row>
    <row r="3595" spans="1:14">
      <c r="A3595" t="s">
        <v>3599</v>
      </c>
      <c r="B3595" s="4">
        <v>45177</v>
      </c>
      <c r="C3595" t="s">
        <v>8375</v>
      </c>
      <c r="D3595" t="str">
        <f>VLOOKUP(Sales_Data!$C3595,tbl_Customers[],2,FALSE)</f>
        <v>Customer_153</v>
      </c>
      <c r="E3595" t="str">
        <f>VLOOKUP(tbl_Sales[[#This Row],[Customer_ID]],tbl_Customers[],5,0)</f>
        <v>South</v>
      </c>
      <c r="F3595" t="s">
        <v>8542</v>
      </c>
      <c r="G3595" t="str">
        <f>VLOOKUP(Sales_Data!$F3595,tbl_Products[],2,FALSE)</f>
        <v>Product_20</v>
      </c>
      <c r="H3595" t="str">
        <f>VLOOKUP(tbl_Sales[[#This Row],[Product_ID]],tbl_Products[],3,0)</f>
        <v>Electronics</v>
      </c>
      <c r="I3595">
        <v>2</v>
      </c>
      <c r="J3595" s="10">
        <f>VLOOKUP(tbl_Sales[[#This Row],[Product_ID]],tbl_Products[],4,0)</f>
        <v>19.98</v>
      </c>
      <c r="K3595" s="6">
        <v>67.819999999999993</v>
      </c>
      <c r="L3595" s="6">
        <f>tbl_Sales[[#This Row],[Price_per_Unit]]*tbl_Sales[[#This Row],[Quantity]]</f>
        <v>135.63999999999999</v>
      </c>
      <c r="M3595" s="6">
        <f>tbl_Sales[[#This Row],[Cost_per_Unit]]*tbl_Sales[[#This Row],[Quantity]]</f>
        <v>39.96</v>
      </c>
      <c r="N3595" s="6">
        <f>tbl_Sales[[#This Row],[Sales]]-tbl_Sales[[#This Row],[Total_Cost]]</f>
        <v>95.679999999999978</v>
      </c>
    </row>
    <row r="3596" spans="1:14">
      <c r="A3596" t="s">
        <v>3600</v>
      </c>
      <c r="B3596" s="4">
        <v>44999</v>
      </c>
      <c r="C3596" t="s">
        <v>8215</v>
      </c>
      <c r="D3596" t="str">
        <f>VLOOKUP(Sales_Data!$C3596,tbl_Customers[],2,FALSE)</f>
        <v>Customer_512</v>
      </c>
      <c r="E3596" t="str">
        <f>VLOOKUP(tbl_Sales[[#This Row],[Customer_ID]],tbl_Customers[],5,0)</f>
        <v>North</v>
      </c>
      <c r="F3596" t="s">
        <v>8537</v>
      </c>
      <c r="G3596" t="str">
        <f>VLOOKUP(Sales_Data!$F3596,tbl_Products[],2,FALSE)</f>
        <v>Product_75</v>
      </c>
      <c r="H3596" t="str">
        <f>VLOOKUP(tbl_Sales[[#This Row],[Product_ID]],tbl_Products[],3,0)</f>
        <v>Electronics</v>
      </c>
      <c r="I3596">
        <v>8</v>
      </c>
      <c r="J3596" s="10">
        <f>VLOOKUP(tbl_Sales[[#This Row],[Product_ID]],tbl_Products[],4,0)</f>
        <v>2.25</v>
      </c>
      <c r="K3596" s="6">
        <v>44.14</v>
      </c>
      <c r="L3596" s="6">
        <f>tbl_Sales[[#This Row],[Price_per_Unit]]*tbl_Sales[[#This Row],[Quantity]]</f>
        <v>353.12</v>
      </c>
      <c r="M3596" s="6">
        <f>tbl_Sales[[#This Row],[Cost_per_Unit]]*tbl_Sales[[#This Row],[Quantity]]</f>
        <v>18</v>
      </c>
      <c r="N3596" s="6">
        <f>tbl_Sales[[#This Row],[Sales]]-tbl_Sales[[#This Row],[Total_Cost]]</f>
        <v>335.12</v>
      </c>
    </row>
    <row r="3597" spans="1:14">
      <c r="A3597" t="s">
        <v>3601</v>
      </c>
      <c r="B3597" s="4">
        <v>45222</v>
      </c>
      <c r="C3597" t="s">
        <v>8376</v>
      </c>
      <c r="D3597" t="str">
        <f>VLOOKUP(Sales_Data!$C3597,tbl_Customers[],2,FALSE)</f>
        <v>Customer_404</v>
      </c>
      <c r="E3597" t="str">
        <f>VLOOKUP(tbl_Sales[[#This Row],[Customer_ID]],tbl_Customers[],5,0)</f>
        <v>North</v>
      </c>
      <c r="F3597" t="s">
        <v>8513</v>
      </c>
      <c r="G3597" t="str">
        <f>VLOOKUP(Sales_Data!$F3597,tbl_Products[],2,FALSE)</f>
        <v>Product_59</v>
      </c>
      <c r="H3597" t="str">
        <f>VLOOKUP(tbl_Sales[[#This Row],[Product_ID]],tbl_Products[],3,0)</f>
        <v>Home Goods</v>
      </c>
      <c r="I3597">
        <v>5</v>
      </c>
      <c r="J3597" s="10">
        <f>VLOOKUP(tbl_Sales[[#This Row],[Product_ID]],tbl_Products[],4,0)</f>
        <v>40.85</v>
      </c>
      <c r="K3597" s="6">
        <v>44.68</v>
      </c>
      <c r="L3597" s="6">
        <f>tbl_Sales[[#This Row],[Price_per_Unit]]*tbl_Sales[[#This Row],[Quantity]]</f>
        <v>223.4</v>
      </c>
      <c r="M3597" s="6">
        <f>tbl_Sales[[#This Row],[Cost_per_Unit]]*tbl_Sales[[#This Row],[Quantity]]</f>
        <v>204.25</v>
      </c>
      <c r="N3597" s="6">
        <f>tbl_Sales[[#This Row],[Sales]]-tbl_Sales[[#This Row],[Total_Cost]]</f>
        <v>19.150000000000006</v>
      </c>
    </row>
    <row r="3598" spans="1:14">
      <c r="A3598" t="s">
        <v>3602</v>
      </c>
      <c r="B3598" s="4">
        <v>45250</v>
      </c>
      <c r="C3598" t="s">
        <v>8126</v>
      </c>
      <c r="D3598" t="str">
        <f>VLOOKUP(Sales_Data!$C3598,tbl_Customers[],2,FALSE)</f>
        <v>Customer_337</v>
      </c>
      <c r="E3598" t="str">
        <f>VLOOKUP(tbl_Sales[[#This Row],[Customer_ID]],tbl_Customers[],5,0)</f>
        <v>West</v>
      </c>
      <c r="F3598" t="s">
        <v>8506</v>
      </c>
      <c r="G3598" t="str">
        <f>VLOOKUP(Sales_Data!$F3598,tbl_Products[],2,FALSE)</f>
        <v>Product_43</v>
      </c>
      <c r="H3598" t="str">
        <f>VLOOKUP(tbl_Sales[[#This Row],[Product_ID]],tbl_Products[],3,0)</f>
        <v>Health</v>
      </c>
      <c r="I3598">
        <v>7</v>
      </c>
      <c r="J3598" s="10">
        <f>VLOOKUP(tbl_Sales[[#This Row],[Product_ID]],tbl_Products[],4,0)</f>
        <v>4.59</v>
      </c>
      <c r="K3598" s="6">
        <v>95.58</v>
      </c>
      <c r="L3598" s="6">
        <f>tbl_Sales[[#This Row],[Price_per_Unit]]*tbl_Sales[[#This Row],[Quantity]]</f>
        <v>669.06</v>
      </c>
      <c r="M3598" s="6">
        <f>tbl_Sales[[#This Row],[Cost_per_Unit]]*tbl_Sales[[#This Row],[Quantity]]</f>
        <v>32.129999999999995</v>
      </c>
      <c r="N3598" s="6">
        <f>tbl_Sales[[#This Row],[Sales]]-tbl_Sales[[#This Row],[Total_Cost]]</f>
        <v>636.92999999999995</v>
      </c>
    </row>
    <row r="3599" spans="1:14">
      <c r="A3599" t="s">
        <v>3603</v>
      </c>
      <c r="B3599" s="4">
        <v>45064</v>
      </c>
      <c r="C3599" t="s">
        <v>7162</v>
      </c>
      <c r="D3599" t="str">
        <f>VLOOKUP(Sales_Data!$C3599,tbl_Customers[],2,FALSE)</f>
        <v>Customer_675</v>
      </c>
      <c r="E3599" t="str">
        <f>VLOOKUP(tbl_Sales[[#This Row],[Customer_ID]],tbl_Customers[],5,0)</f>
        <v>North</v>
      </c>
      <c r="F3599" t="s">
        <v>8530</v>
      </c>
      <c r="G3599" t="str">
        <f>VLOOKUP(Sales_Data!$F3599,tbl_Products[],2,FALSE)</f>
        <v>Product_14</v>
      </c>
      <c r="H3599" t="str">
        <f>VLOOKUP(tbl_Sales[[#This Row],[Product_ID]],tbl_Products[],3,0)</f>
        <v>Toys</v>
      </c>
      <c r="I3599">
        <v>3</v>
      </c>
      <c r="J3599" s="10">
        <f>VLOOKUP(tbl_Sales[[#This Row],[Product_ID]],tbl_Products[],4,0)</f>
        <v>36.64</v>
      </c>
      <c r="K3599" s="6">
        <v>24.26</v>
      </c>
      <c r="L3599" s="6">
        <f>tbl_Sales[[#This Row],[Price_per_Unit]]*tbl_Sales[[#This Row],[Quantity]]</f>
        <v>72.78</v>
      </c>
      <c r="M3599" s="6">
        <f>tbl_Sales[[#This Row],[Cost_per_Unit]]*tbl_Sales[[#This Row],[Quantity]]</f>
        <v>109.92</v>
      </c>
      <c r="N3599" s="6">
        <f>tbl_Sales[[#This Row],[Sales]]-tbl_Sales[[#This Row],[Total_Cost]]</f>
        <v>-37.14</v>
      </c>
    </row>
    <row r="3600" spans="1:14">
      <c r="A3600" t="s">
        <v>3604</v>
      </c>
      <c r="B3600" s="4">
        <v>45248</v>
      </c>
      <c r="C3600" t="s">
        <v>7316</v>
      </c>
      <c r="D3600" t="str">
        <f>VLOOKUP(Sales_Data!$C3600,tbl_Customers[],2,FALSE)</f>
        <v>Customer_637</v>
      </c>
      <c r="E3600" t="str">
        <f>VLOOKUP(tbl_Sales[[#This Row],[Customer_ID]],tbl_Customers[],5,0)</f>
        <v>South</v>
      </c>
      <c r="F3600" t="s">
        <v>8539</v>
      </c>
      <c r="G3600" t="str">
        <f>VLOOKUP(Sales_Data!$F3600,tbl_Products[],2,FALSE)</f>
        <v>Product_16</v>
      </c>
      <c r="H3600" t="str">
        <f>VLOOKUP(tbl_Sales[[#This Row],[Product_ID]],tbl_Products[],3,0)</f>
        <v>Home Goods</v>
      </c>
      <c r="I3600">
        <v>4</v>
      </c>
      <c r="J3600" s="10">
        <f>VLOOKUP(tbl_Sales[[#This Row],[Product_ID]],tbl_Products[],4,0)</f>
        <v>15.25</v>
      </c>
      <c r="K3600" s="6">
        <v>16.57</v>
      </c>
      <c r="L3600" s="6">
        <f>tbl_Sales[[#This Row],[Price_per_Unit]]*tbl_Sales[[#This Row],[Quantity]]</f>
        <v>66.28</v>
      </c>
      <c r="M3600" s="6">
        <f>tbl_Sales[[#This Row],[Cost_per_Unit]]*tbl_Sales[[#This Row],[Quantity]]</f>
        <v>61</v>
      </c>
      <c r="N3600" s="6">
        <f>tbl_Sales[[#This Row],[Sales]]-tbl_Sales[[#This Row],[Total_Cost]]</f>
        <v>5.2800000000000011</v>
      </c>
    </row>
    <row r="3601" spans="1:14">
      <c r="A3601" t="s">
        <v>3605</v>
      </c>
      <c r="B3601" s="4">
        <v>45139</v>
      </c>
      <c r="C3601" t="s">
        <v>7949</v>
      </c>
      <c r="D3601" t="str">
        <f>VLOOKUP(Sales_Data!$C3601,tbl_Customers[],2,FALSE)</f>
        <v>Customer_129</v>
      </c>
      <c r="E3601" t="str">
        <f>VLOOKUP(tbl_Sales[[#This Row],[Customer_ID]],tbl_Customers[],5,0)</f>
        <v>East</v>
      </c>
      <c r="F3601" t="s">
        <v>8564</v>
      </c>
      <c r="G3601" t="str">
        <f>VLOOKUP(Sales_Data!$F3601,tbl_Products[],2,FALSE)</f>
        <v>Product_8</v>
      </c>
      <c r="H3601" t="str">
        <f>VLOOKUP(tbl_Sales[[#This Row],[Product_ID]],tbl_Products[],3,0)</f>
        <v>Electronics</v>
      </c>
      <c r="I3601">
        <v>4</v>
      </c>
      <c r="J3601" s="10">
        <f>VLOOKUP(tbl_Sales[[#This Row],[Product_ID]],tbl_Products[],4,0)</f>
        <v>22.03</v>
      </c>
      <c r="K3601" s="6">
        <v>33.19</v>
      </c>
      <c r="L3601" s="6">
        <f>tbl_Sales[[#This Row],[Price_per_Unit]]*tbl_Sales[[#This Row],[Quantity]]</f>
        <v>132.76</v>
      </c>
      <c r="M3601" s="6">
        <f>tbl_Sales[[#This Row],[Cost_per_Unit]]*tbl_Sales[[#This Row],[Quantity]]</f>
        <v>88.12</v>
      </c>
      <c r="N3601" s="6">
        <f>tbl_Sales[[#This Row],[Sales]]-tbl_Sales[[#This Row],[Total_Cost]]</f>
        <v>44.639999999999986</v>
      </c>
    </row>
    <row r="3602" spans="1:14">
      <c r="A3602" t="s">
        <v>3606</v>
      </c>
      <c r="B3602" s="4">
        <v>45119</v>
      </c>
      <c r="C3602" t="s">
        <v>7083</v>
      </c>
      <c r="D3602" t="str">
        <f>VLOOKUP(Sales_Data!$C3602,tbl_Customers[],2,FALSE)</f>
        <v>Customer_1283</v>
      </c>
      <c r="E3602" t="str">
        <f>VLOOKUP(tbl_Sales[[#This Row],[Customer_ID]],tbl_Customers[],5,0)</f>
        <v>North</v>
      </c>
      <c r="F3602" t="s">
        <v>8549</v>
      </c>
      <c r="G3602" t="str">
        <f>VLOOKUP(Sales_Data!$F3602,tbl_Products[],2,FALSE)</f>
        <v>Product_18</v>
      </c>
      <c r="H3602" t="str">
        <f>VLOOKUP(tbl_Sales[[#This Row],[Product_ID]],tbl_Products[],3,0)</f>
        <v>Health</v>
      </c>
      <c r="I3602">
        <v>1</v>
      </c>
      <c r="J3602" s="10">
        <f>VLOOKUP(tbl_Sales[[#This Row],[Product_ID]],tbl_Products[],4,0)</f>
        <v>41.18</v>
      </c>
      <c r="K3602" s="6">
        <v>35.65</v>
      </c>
      <c r="L3602" s="6">
        <f>tbl_Sales[[#This Row],[Price_per_Unit]]*tbl_Sales[[#This Row],[Quantity]]</f>
        <v>35.65</v>
      </c>
      <c r="M3602" s="6">
        <f>tbl_Sales[[#This Row],[Cost_per_Unit]]*tbl_Sales[[#This Row],[Quantity]]</f>
        <v>41.18</v>
      </c>
      <c r="N3602" s="6">
        <f>tbl_Sales[[#This Row],[Sales]]-tbl_Sales[[#This Row],[Total_Cost]]</f>
        <v>-5.5300000000000011</v>
      </c>
    </row>
    <row r="3603" spans="1:14">
      <c r="A3603" t="s">
        <v>3607</v>
      </c>
      <c r="B3603" s="4">
        <v>45158</v>
      </c>
      <c r="C3603" t="s">
        <v>7204</v>
      </c>
      <c r="D3603" t="str">
        <f>VLOOKUP(Sales_Data!$C3603,tbl_Customers[],2,FALSE)</f>
        <v>Customer_1281</v>
      </c>
      <c r="E3603" t="str">
        <f>VLOOKUP(tbl_Sales[[#This Row],[Customer_ID]],tbl_Customers[],5,0)</f>
        <v>West</v>
      </c>
      <c r="F3603" t="s">
        <v>8550</v>
      </c>
      <c r="G3603" t="str">
        <f>VLOOKUP(Sales_Data!$F3603,tbl_Products[],2,FALSE)</f>
        <v>Product_26</v>
      </c>
      <c r="H3603" t="str">
        <f>VLOOKUP(tbl_Sales[[#This Row],[Product_ID]],tbl_Products[],3,0)</f>
        <v>Health</v>
      </c>
      <c r="I3603">
        <v>9</v>
      </c>
      <c r="J3603" s="10">
        <f>VLOOKUP(tbl_Sales[[#This Row],[Product_ID]],tbl_Products[],4,0)</f>
        <v>31.77</v>
      </c>
      <c r="K3603" s="6">
        <v>12.02</v>
      </c>
      <c r="L3603" s="6">
        <f>tbl_Sales[[#This Row],[Price_per_Unit]]*tbl_Sales[[#This Row],[Quantity]]</f>
        <v>108.17999999999999</v>
      </c>
      <c r="M3603" s="6">
        <f>tbl_Sales[[#This Row],[Cost_per_Unit]]*tbl_Sales[[#This Row],[Quantity]]</f>
        <v>285.93</v>
      </c>
      <c r="N3603" s="6">
        <f>tbl_Sales[[#This Row],[Sales]]-tbl_Sales[[#This Row],[Total_Cost]]</f>
        <v>-177.75</v>
      </c>
    </row>
    <row r="3604" spans="1:14">
      <c r="A3604" t="s">
        <v>3608</v>
      </c>
      <c r="B3604" s="4">
        <v>44965</v>
      </c>
      <c r="C3604" t="s">
        <v>8377</v>
      </c>
      <c r="D3604" t="str">
        <f>VLOOKUP(Sales_Data!$C3604,tbl_Customers[],2,FALSE)</f>
        <v>Customer_199</v>
      </c>
      <c r="E3604" t="str">
        <f>VLOOKUP(tbl_Sales[[#This Row],[Customer_ID]],tbl_Customers[],5,0)</f>
        <v>West</v>
      </c>
      <c r="F3604" t="s">
        <v>8551</v>
      </c>
      <c r="G3604" t="str">
        <f>VLOOKUP(Sales_Data!$F3604,tbl_Products[],2,FALSE)</f>
        <v>Product_11</v>
      </c>
      <c r="H3604" t="str">
        <f>VLOOKUP(tbl_Sales[[#This Row],[Product_ID]],tbl_Products[],3,0)</f>
        <v>Health</v>
      </c>
      <c r="I3604">
        <v>2</v>
      </c>
      <c r="J3604" s="10">
        <f>VLOOKUP(tbl_Sales[[#This Row],[Product_ID]],tbl_Products[],4,0)</f>
        <v>11.76</v>
      </c>
      <c r="K3604" s="6">
        <v>58.72</v>
      </c>
      <c r="L3604" s="6">
        <f>tbl_Sales[[#This Row],[Price_per_Unit]]*tbl_Sales[[#This Row],[Quantity]]</f>
        <v>117.44</v>
      </c>
      <c r="M3604" s="6">
        <f>tbl_Sales[[#This Row],[Cost_per_Unit]]*tbl_Sales[[#This Row],[Quantity]]</f>
        <v>23.52</v>
      </c>
      <c r="N3604" s="6">
        <f>tbl_Sales[[#This Row],[Sales]]-tbl_Sales[[#This Row],[Total_Cost]]</f>
        <v>93.92</v>
      </c>
    </row>
    <row r="3605" spans="1:14">
      <c r="A3605" t="s">
        <v>3609</v>
      </c>
      <c r="B3605" s="4">
        <v>45251</v>
      </c>
      <c r="C3605" t="s">
        <v>8132</v>
      </c>
      <c r="D3605" t="str">
        <f>VLOOKUP(Sales_Data!$C3605,tbl_Customers[],2,FALSE)</f>
        <v>Customer_58</v>
      </c>
      <c r="E3605" t="str">
        <f>VLOOKUP(tbl_Sales[[#This Row],[Customer_ID]],tbl_Customers[],5,0)</f>
        <v>West</v>
      </c>
      <c r="F3605" t="s">
        <v>8558</v>
      </c>
      <c r="G3605" t="str">
        <f>VLOOKUP(Sales_Data!$F3605,tbl_Products[],2,FALSE)</f>
        <v>Product_24</v>
      </c>
      <c r="H3605" t="str">
        <f>VLOOKUP(tbl_Sales[[#This Row],[Product_ID]],tbl_Products[],3,0)</f>
        <v>Apparel</v>
      </c>
      <c r="I3605">
        <v>4</v>
      </c>
      <c r="J3605" s="10">
        <f>VLOOKUP(tbl_Sales[[#This Row],[Product_ID]],tbl_Products[],4,0)</f>
        <v>47.62</v>
      </c>
      <c r="K3605" s="6">
        <v>23.74</v>
      </c>
      <c r="L3605" s="6">
        <f>tbl_Sales[[#This Row],[Price_per_Unit]]*tbl_Sales[[#This Row],[Quantity]]</f>
        <v>94.96</v>
      </c>
      <c r="M3605" s="6">
        <f>tbl_Sales[[#This Row],[Cost_per_Unit]]*tbl_Sales[[#This Row],[Quantity]]</f>
        <v>190.48</v>
      </c>
      <c r="N3605" s="6">
        <f>tbl_Sales[[#This Row],[Sales]]-tbl_Sales[[#This Row],[Total_Cost]]</f>
        <v>-95.52</v>
      </c>
    </row>
    <row r="3606" spans="1:14">
      <c r="A3606" t="s">
        <v>3610</v>
      </c>
      <c r="B3606" s="4">
        <v>44974</v>
      </c>
      <c r="C3606" t="s">
        <v>7890</v>
      </c>
      <c r="D3606" t="str">
        <f>VLOOKUP(Sales_Data!$C3606,tbl_Customers[],2,FALSE)</f>
        <v>Customer_983</v>
      </c>
      <c r="E3606" t="str">
        <f>VLOOKUP(tbl_Sales[[#This Row],[Customer_ID]],tbl_Customers[],5,0)</f>
        <v>North</v>
      </c>
      <c r="F3606" t="s">
        <v>8527</v>
      </c>
      <c r="G3606" t="str">
        <f>VLOOKUP(Sales_Data!$F3606,tbl_Products[],2,FALSE)</f>
        <v>Product_12</v>
      </c>
      <c r="H3606" t="str">
        <f>VLOOKUP(tbl_Sales[[#This Row],[Product_ID]],tbl_Products[],3,0)</f>
        <v>Toys</v>
      </c>
      <c r="I3606">
        <v>7</v>
      </c>
      <c r="J3606" s="10">
        <f>VLOOKUP(tbl_Sales[[#This Row],[Product_ID]],tbl_Products[],4,0)</f>
        <v>8.02</v>
      </c>
      <c r="K3606" s="6">
        <v>18.38</v>
      </c>
      <c r="L3606" s="6">
        <f>tbl_Sales[[#This Row],[Price_per_Unit]]*tbl_Sales[[#This Row],[Quantity]]</f>
        <v>128.66</v>
      </c>
      <c r="M3606" s="6">
        <f>tbl_Sales[[#This Row],[Cost_per_Unit]]*tbl_Sales[[#This Row],[Quantity]]</f>
        <v>56.14</v>
      </c>
      <c r="N3606" s="6">
        <f>tbl_Sales[[#This Row],[Sales]]-tbl_Sales[[#This Row],[Total_Cost]]</f>
        <v>72.52</v>
      </c>
    </row>
    <row r="3607" spans="1:14">
      <c r="A3607" t="s">
        <v>3611</v>
      </c>
      <c r="B3607" s="4">
        <v>45133</v>
      </c>
      <c r="C3607" t="s">
        <v>7497</v>
      </c>
      <c r="D3607" t="str">
        <f>VLOOKUP(Sales_Data!$C3607,tbl_Customers[],2,FALSE)</f>
        <v>Customer_885</v>
      </c>
      <c r="E3607" t="str">
        <f>VLOOKUP(tbl_Sales[[#This Row],[Customer_ID]],tbl_Customers[],5,0)</f>
        <v>East</v>
      </c>
      <c r="F3607" t="s">
        <v>8527</v>
      </c>
      <c r="G3607" t="str">
        <f>VLOOKUP(Sales_Data!$F3607,tbl_Products[],2,FALSE)</f>
        <v>Product_12</v>
      </c>
      <c r="H3607" t="str">
        <f>VLOOKUP(tbl_Sales[[#This Row],[Product_ID]],tbl_Products[],3,0)</f>
        <v>Toys</v>
      </c>
      <c r="I3607">
        <v>4</v>
      </c>
      <c r="J3607" s="10">
        <f>VLOOKUP(tbl_Sales[[#This Row],[Product_ID]],tbl_Products[],4,0)</f>
        <v>8.02</v>
      </c>
      <c r="K3607" s="6">
        <v>22.21</v>
      </c>
      <c r="L3607" s="6">
        <f>tbl_Sales[[#This Row],[Price_per_Unit]]*tbl_Sales[[#This Row],[Quantity]]</f>
        <v>88.84</v>
      </c>
      <c r="M3607" s="6">
        <f>tbl_Sales[[#This Row],[Cost_per_Unit]]*tbl_Sales[[#This Row],[Quantity]]</f>
        <v>32.08</v>
      </c>
      <c r="N3607" s="6">
        <f>tbl_Sales[[#This Row],[Sales]]-tbl_Sales[[#This Row],[Total_Cost]]</f>
        <v>56.760000000000005</v>
      </c>
    </row>
    <row r="3608" spans="1:14">
      <c r="A3608" t="s">
        <v>3612</v>
      </c>
      <c r="B3608" s="4">
        <v>45190</v>
      </c>
      <c r="C3608" t="s">
        <v>7202</v>
      </c>
      <c r="D3608" t="str">
        <f>VLOOKUP(Sales_Data!$C3608,tbl_Customers[],2,FALSE)</f>
        <v>Customer_50</v>
      </c>
      <c r="E3608" t="str">
        <f>VLOOKUP(tbl_Sales[[#This Row],[Customer_ID]],tbl_Customers[],5,0)</f>
        <v>North</v>
      </c>
      <c r="F3608" t="s">
        <v>8548</v>
      </c>
      <c r="G3608" t="str">
        <f>VLOOKUP(Sales_Data!$F3608,tbl_Products[],2,FALSE)</f>
        <v>Product_1</v>
      </c>
      <c r="H3608" t="str">
        <f>VLOOKUP(tbl_Sales[[#This Row],[Product_ID]],tbl_Products[],3,0)</f>
        <v>Apparel</v>
      </c>
      <c r="I3608">
        <v>5</v>
      </c>
      <c r="J3608" s="10">
        <f>VLOOKUP(tbl_Sales[[#This Row],[Product_ID]],tbl_Products[],4,0)</f>
        <v>21.45</v>
      </c>
      <c r="K3608" s="6">
        <v>30.9</v>
      </c>
      <c r="L3608" s="6">
        <f>tbl_Sales[[#This Row],[Price_per_Unit]]*tbl_Sales[[#This Row],[Quantity]]</f>
        <v>154.5</v>
      </c>
      <c r="M3608" s="6">
        <f>tbl_Sales[[#This Row],[Cost_per_Unit]]*tbl_Sales[[#This Row],[Quantity]]</f>
        <v>107.25</v>
      </c>
      <c r="N3608" s="6">
        <f>tbl_Sales[[#This Row],[Sales]]-tbl_Sales[[#This Row],[Total_Cost]]</f>
        <v>47.25</v>
      </c>
    </row>
    <row r="3609" spans="1:14">
      <c r="A3609" t="s">
        <v>3613</v>
      </c>
      <c r="B3609" s="4">
        <v>45069</v>
      </c>
      <c r="C3609" t="s">
        <v>7372</v>
      </c>
      <c r="D3609" t="str">
        <f>VLOOKUP(Sales_Data!$C3609,tbl_Customers[],2,FALSE)</f>
        <v>Customer_1214</v>
      </c>
      <c r="E3609" t="str">
        <f>VLOOKUP(tbl_Sales[[#This Row],[Customer_ID]],tbl_Customers[],5,0)</f>
        <v>West</v>
      </c>
      <c r="F3609" t="s">
        <v>8525</v>
      </c>
      <c r="G3609" t="str">
        <f>VLOOKUP(Sales_Data!$F3609,tbl_Products[],2,FALSE)</f>
        <v>Product_56</v>
      </c>
      <c r="H3609" t="str">
        <f>VLOOKUP(tbl_Sales[[#This Row],[Product_ID]],tbl_Products[],3,0)</f>
        <v>Apparel</v>
      </c>
      <c r="I3609">
        <v>4</v>
      </c>
      <c r="J3609" s="10">
        <f>VLOOKUP(tbl_Sales[[#This Row],[Product_ID]],tbl_Products[],4,0)</f>
        <v>3.21</v>
      </c>
      <c r="K3609" s="6">
        <v>15.29</v>
      </c>
      <c r="L3609" s="6">
        <f>tbl_Sales[[#This Row],[Price_per_Unit]]*tbl_Sales[[#This Row],[Quantity]]</f>
        <v>61.16</v>
      </c>
      <c r="M3609" s="6">
        <f>tbl_Sales[[#This Row],[Cost_per_Unit]]*tbl_Sales[[#This Row],[Quantity]]</f>
        <v>12.84</v>
      </c>
      <c r="N3609" s="6">
        <f>tbl_Sales[[#This Row],[Sales]]-tbl_Sales[[#This Row],[Total_Cost]]</f>
        <v>48.319999999999993</v>
      </c>
    </row>
    <row r="3610" spans="1:14">
      <c r="A3610" t="s">
        <v>3614</v>
      </c>
      <c r="B3610" s="4">
        <v>45282</v>
      </c>
      <c r="C3610" t="s">
        <v>7083</v>
      </c>
      <c r="D3610" t="str">
        <f>VLOOKUP(Sales_Data!$C3610,tbl_Customers[],2,FALSE)</f>
        <v>Customer_1283</v>
      </c>
      <c r="E3610" t="str">
        <f>VLOOKUP(tbl_Sales[[#This Row],[Customer_ID]],tbl_Customers[],5,0)</f>
        <v>North</v>
      </c>
      <c r="F3610" t="s">
        <v>8499</v>
      </c>
      <c r="G3610" t="str">
        <f>VLOOKUP(Sales_Data!$F3610,tbl_Products[],2,FALSE)</f>
        <v>Product_30</v>
      </c>
      <c r="H3610" t="str">
        <f>VLOOKUP(tbl_Sales[[#This Row],[Product_ID]],tbl_Products[],3,0)</f>
        <v>Apparel</v>
      </c>
      <c r="I3610">
        <v>8</v>
      </c>
      <c r="J3610" s="10">
        <f>VLOOKUP(tbl_Sales[[#This Row],[Product_ID]],tbl_Products[],4,0)</f>
        <v>49.21</v>
      </c>
      <c r="K3610" s="6">
        <v>73.650000000000006</v>
      </c>
      <c r="L3610" s="6">
        <f>tbl_Sales[[#This Row],[Price_per_Unit]]*tbl_Sales[[#This Row],[Quantity]]</f>
        <v>589.20000000000005</v>
      </c>
      <c r="M3610" s="6">
        <f>tbl_Sales[[#This Row],[Cost_per_Unit]]*tbl_Sales[[#This Row],[Quantity]]</f>
        <v>393.68</v>
      </c>
      <c r="N3610" s="6">
        <f>tbl_Sales[[#This Row],[Sales]]-tbl_Sales[[#This Row],[Total_Cost]]</f>
        <v>195.52000000000004</v>
      </c>
    </row>
    <row r="3611" spans="1:14">
      <c r="A3611" t="s">
        <v>3615</v>
      </c>
      <c r="B3611" s="4">
        <v>45115</v>
      </c>
      <c r="C3611" t="s">
        <v>7834</v>
      </c>
      <c r="D3611" t="str">
        <f>VLOOKUP(Sales_Data!$C3611,tbl_Customers[],2,FALSE)</f>
        <v>Customer_685</v>
      </c>
      <c r="E3611" t="str">
        <f>VLOOKUP(tbl_Sales[[#This Row],[Customer_ID]],tbl_Customers[],5,0)</f>
        <v>North</v>
      </c>
      <c r="F3611" t="s">
        <v>8526</v>
      </c>
      <c r="G3611" t="str">
        <f>VLOOKUP(Sales_Data!$F3611,tbl_Products[],2,FALSE)</f>
        <v>Product_27</v>
      </c>
      <c r="H3611" t="str">
        <f>VLOOKUP(tbl_Sales[[#This Row],[Product_ID]],tbl_Products[],3,0)</f>
        <v>Home Goods</v>
      </c>
      <c r="I3611">
        <v>5</v>
      </c>
      <c r="J3611" s="10">
        <f>VLOOKUP(tbl_Sales[[#This Row],[Product_ID]],tbl_Products[],4,0)</f>
        <v>35.53</v>
      </c>
      <c r="K3611" s="6">
        <v>74.849999999999994</v>
      </c>
      <c r="L3611" s="6">
        <f>tbl_Sales[[#This Row],[Price_per_Unit]]*tbl_Sales[[#This Row],[Quantity]]</f>
        <v>374.25</v>
      </c>
      <c r="M3611" s="6">
        <f>tbl_Sales[[#This Row],[Cost_per_Unit]]*tbl_Sales[[#This Row],[Quantity]]</f>
        <v>177.65</v>
      </c>
      <c r="N3611" s="6">
        <f>tbl_Sales[[#This Row],[Sales]]-tbl_Sales[[#This Row],[Total_Cost]]</f>
        <v>196.6</v>
      </c>
    </row>
    <row r="3612" spans="1:14">
      <c r="A3612" t="s">
        <v>3616</v>
      </c>
      <c r="B3612" s="4">
        <v>45159</v>
      </c>
      <c r="C3612" t="s">
        <v>7042</v>
      </c>
      <c r="D3612" t="str">
        <f>VLOOKUP(Sales_Data!$C3612,tbl_Customers[],2,FALSE)</f>
        <v>Customer_513</v>
      </c>
      <c r="E3612" t="str">
        <f>VLOOKUP(tbl_Sales[[#This Row],[Customer_ID]],tbl_Customers[],5,0)</f>
        <v>North</v>
      </c>
      <c r="F3612" t="s">
        <v>8547</v>
      </c>
      <c r="G3612" t="str">
        <f>VLOOKUP(Sales_Data!$F3612,tbl_Products[],2,FALSE)</f>
        <v>Product_7</v>
      </c>
      <c r="H3612" t="str">
        <f>VLOOKUP(tbl_Sales[[#This Row],[Product_ID]],tbl_Products[],3,0)</f>
        <v>Apparel</v>
      </c>
      <c r="I3612">
        <v>2</v>
      </c>
      <c r="J3612" s="10">
        <f>VLOOKUP(tbl_Sales[[#This Row],[Product_ID]],tbl_Products[],4,0)</f>
        <v>48.6</v>
      </c>
      <c r="K3612" s="6">
        <v>35.700000000000003</v>
      </c>
      <c r="L3612" s="6">
        <f>tbl_Sales[[#This Row],[Price_per_Unit]]*tbl_Sales[[#This Row],[Quantity]]</f>
        <v>71.400000000000006</v>
      </c>
      <c r="M3612" s="6">
        <f>tbl_Sales[[#This Row],[Cost_per_Unit]]*tbl_Sales[[#This Row],[Quantity]]</f>
        <v>97.2</v>
      </c>
      <c r="N3612" s="6">
        <f>tbl_Sales[[#This Row],[Sales]]-tbl_Sales[[#This Row],[Total_Cost]]</f>
        <v>-25.799999999999997</v>
      </c>
    </row>
    <row r="3613" spans="1:14">
      <c r="A3613" t="s">
        <v>3617</v>
      </c>
      <c r="B3613" s="4">
        <v>45176</v>
      </c>
      <c r="C3613" t="s">
        <v>8378</v>
      </c>
      <c r="D3613" t="str">
        <f>VLOOKUP(Sales_Data!$C3613,tbl_Customers[],2,FALSE)</f>
        <v>Customer_507</v>
      </c>
      <c r="E3613" t="str">
        <f>VLOOKUP(tbl_Sales[[#This Row],[Customer_ID]],tbl_Customers[],5,0)</f>
        <v>North</v>
      </c>
      <c r="F3613" t="s">
        <v>8551</v>
      </c>
      <c r="G3613" t="str">
        <f>VLOOKUP(Sales_Data!$F3613,tbl_Products[],2,FALSE)</f>
        <v>Product_11</v>
      </c>
      <c r="H3613" t="str">
        <f>VLOOKUP(tbl_Sales[[#This Row],[Product_ID]],tbl_Products[],3,0)</f>
        <v>Health</v>
      </c>
      <c r="I3613">
        <v>4</v>
      </c>
      <c r="J3613" s="10">
        <f>VLOOKUP(tbl_Sales[[#This Row],[Product_ID]],tbl_Products[],4,0)</f>
        <v>11.76</v>
      </c>
      <c r="K3613" s="6">
        <v>28.51</v>
      </c>
      <c r="L3613" s="6">
        <f>tbl_Sales[[#This Row],[Price_per_Unit]]*tbl_Sales[[#This Row],[Quantity]]</f>
        <v>114.04</v>
      </c>
      <c r="M3613" s="6">
        <f>tbl_Sales[[#This Row],[Cost_per_Unit]]*tbl_Sales[[#This Row],[Quantity]]</f>
        <v>47.04</v>
      </c>
      <c r="N3613" s="6">
        <f>tbl_Sales[[#This Row],[Sales]]-tbl_Sales[[#This Row],[Total_Cost]]</f>
        <v>67</v>
      </c>
    </row>
    <row r="3614" spans="1:14">
      <c r="A3614" t="s">
        <v>3618</v>
      </c>
      <c r="B3614" s="4">
        <v>45094</v>
      </c>
      <c r="C3614" t="s">
        <v>8064</v>
      </c>
      <c r="D3614" t="str">
        <f>VLOOKUP(Sales_Data!$C3614,tbl_Customers[],2,FALSE)</f>
        <v>Customer_221</v>
      </c>
      <c r="E3614" t="str">
        <f>VLOOKUP(tbl_Sales[[#This Row],[Customer_ID]],tbl_Customers[],5,0)</f>
        <v>North</v>
      </c>
      <c r="F3614" t="s">
        <v>8553</v>
      </c>
      <c r="G3614" t="str">
        <f>VLOOKUP(Sales_Data!$F3614,tbl_Products[],2,FALSE)</f>
        <v>Product_50</v>
      </c>
      <c r="H3614" t="str">
        <f>VLOOKUP(tbl_Sales[[#This Row],[Product_ID]],tbl_Products[],3,0)</f>
        <v>Apparel</v>
      </c>
      <c r="I3614">
        <v>3</v>
      </c>
      <c r="J3614" s="10">
        <f>VLOOKUP(tbl_Sales[[#This Row],[Product_ID]],tbl_Products[],4,0)</f>
        <v>42.74</v>
      </c>
      <c r="K3614" s="6">
        <v>67.709999999999994</v>
      </c>
      <c r="L3614" s="6">
        <f>tbl_Sales[[#This Row],[Price_per_Unit]]*tbl_Sales[[#This Row],[Quantity]]</f>
        <v>203.13</v>
      </c>
      <c r="M3614" s="6">
        <f>tbl_Sales[[#This Row],[Cost_per_Unit]]*tbl_Sales[[#This Row],[Quantity]]</f>
        <v>128.22</v>
      </c>
      <c r="N3614" s="6">
        <f>tbl_Sales[[#This Row],[Sales]]-tbl_Sales[[#This Row],[Total_Cost]]</f>
        <v>74.91</v>
      </c>
    </row>
    <row r="3615" spans="1:14">
      <c r="A3615" t="s">
        <v>3619</v>
      </c>
      <c r="B3615" s="4">
        <v>45224</v>
      </c>
      <c r="C3615" t="s">
        <v>7583</v>
      </c>
      <c r="D3615" t="str">
        <f>VLOOKUP(Sales_Data!$C3615,tbl_Customers[],2,FALSE)</f>
        <v>Customer_970</v>
      </c>
      <c r="E3615" t="str">
        <f>VLOOKUP(tbl_Sales[[#This Row],[Customer_ID]],tbl_Customers[],5,0)</f>
        <v>South</v>
      </c>
      <c r="F3615" t="s">
        <v>8556</v>
      </c>
      <c r="G3615" t="str">
        <f>VLOOKUP(Sales_Data!$F3615,tbl_Products[],2,FALSE)</f>
        <v>Product_42</v>
      </c>
      <c r="H3615" t="str">
        <f>VLOOKUP(tbl_Sales[[#This Row],[Product_ID]],tbl_Products[],3,0)</f>
        <v>Electronics</v>
      </c>
      <c r="I3615">
        <v>3</v>
      </c>
      <c r="J3615" s="10">
        <f>VLOOKUP(tbl_Sales[[#This Row],[Product_ID]],tbl_Products[],4,0)</f>
        <v>28.03</v>
      </c>
      <c r="K3615" s="6">
        <v>39.659999999999997</v>
      </c>
      <c r="L3615" s="6">
        <f>tbl_Sales[[#This Row],[Price_per_Unit]]*tbl_Sales[[#This Row],[Quantity]]</f>
        <v>118.97999999999999</v>
      </c>
      <c r="M3615" s="6">
        <f>tbl_Sales[[#This Row],[Cost_per_Unit]]*tbl_Sales[[#This Row],[Quantity]]</f>
        <v>84.09</v>
      </c>
      <c r="N3615" s="6">
        <f>tbl_Sales[[#This Row],[Sales]]-tbl_Sales[[#This Row],[Total_Cost]]</f>
        <v>34.889999999999986</v>
      </c>
    </row>
    <row r="3616" spans="1:14">
      <c r="A3616" t="s">
        <v>3620</v>
      </c>
      <c r="B3616" s="4">
        <v>44928</v>
      </c>
      <c r="C3616" t="s">
        <v>7426</v>
      </c>
      <c r="D3616" t="str">
        <f>VLOOKUP(Sales_Data!$C3616,tbl_Customers[],2,FALSE)</f>
        <v>Customer_489</v>
      </c>
      <c r="E3616" t="str">
        <f>VLOOKUP(tbl_Sales[[#This Row],[Customer_ID]],tbl_Customers[],5,0)</f>
        <v>North</v>
      </c>
      <c r="F3616" t="s">
        <v>8500</v>
      </c>
      <c r="G3616" t="str">
        <f>VLOOKUP(Sales_Data!$F3616,tbl_Products[],2,FALSE)</f>
        <v>Product_68</v>
      </c>
      <c r="H3616" t="str">
        <f>VLOOKUP(tbl_Sales[[#This Row],[Product_ID]],tbl_Products[],3,0)</f>
        <v>Home Goods</v>
      </c>
      <c r="I3616">
        <v>7</v>
      </c>
      <c r="J3616" s="10">
        <f>VLOOKUP(tbl_Sales[[#This Row],[Product_ID]],tbl_Products[],4,0)</f>
        <v>17.45</v>
      </c>
      <c r="K3616" s="6">
        <v>24.76</v>
      </c>
      <c r="L3616" s="6">
        <f>tbl_Sales[[#This Row],[Price_per_Unit]]*tbl_Sales[[#This Row],[Quantity]]</f>
        <v>173.32000000000002</v>
      </c>
      <c r="M3616" s="6">
        <f>tbl_Sales[[#This Row],[Cost_per_Unit]]*tbl_Sales[[#This Row],[Quantity]]</f>
        <v>122.14999999999999</v>
      </c>
      <c r="N3616" s="6">
        <f>tbl_Sales[[#This Row],[Sales]]-tbl_Sales[[#This Row],[Total_Cost]]</f>
        <v>51.17000000000003</v>
      </c>
    </row>
    <row r="3617" spans="1:14">
      <c r="A3617" t="s">
        <v>3621</v>
      </c>
      <c r="B3617" s="4">
        <v>44974</v>
      </c>
      <c r="C3617" t="s">
        <v>7432</v>
      </c>
      <c r="D3617" t="str">
        <f>VLOOKUP(Sales_Data!$C3617,tbl_Customers[],2,FALSE)</f>
        <v>Customer_698</v>
      </c>
      <c r="E3617" t="str">
        <f>VLOOKUP(tbl_Sales[[#This Row],[Customer_ID]],tbl_Customers[],5,0)</f>
        <v>North</v>
      </c>
      <c r="F3617" t="s">
        <v>8528</v>
      </c>
      <c r="G3617" t="str">
        <f>VLOOKUP(Sales_Data!$F3617,tbl_Products[],2,FALSE)</f>
        <v>Product_25</v>
      </c>
      <c r="H3617" t="str">
        <f>VLOOKUP(tbl_Sales[[#This Row],[Product_ID]],tbl_Products[],3,0)</f>
        <v>Electronics</v>
      </c>
      <c r="I3617">
        <v>1</v>
      </c>
      <c r="J3617" s="10">
        <f>VLOOKUP(tbl_Sales[[#This Row],[Product_ID]],tbl_Products[],4,0)</f>
        <v>48.19</v>
      </c>
      <c r="K3617" s="6">
        <v>41.42</v>
      </c>
      <c r="L3617" s="6">
        <f>tbl_Sales[[#This Row],[Price_per_Unit]]*tbl_Sales[[#This Row],[Quantity]]</f>
        <v>41.42</v>
      </c>
      <c r="M3617" s="6">
        <f>tbl_Sales[[#This Row],[Cost_per_Unit]]*tbl_Sales[[#This Row],[Quantity]]</f>
        <v>48.19</v>
      </c>
      <c r="N3617" s="6">
        <f>tbl_Sales[[#This Row],[Sales]]-tbl_Sales[[#This Row],[Total_Cost]]</f>
        <v>-6.769999999999996</v>
      </c>
    </row>
    <row r="3618" spans="1:14">
      <c r="A3618" t="s">
        <v>3622</v>
      </c>
      <c r="B3618" s="4">
        <v>45161</v>
      </c>
      <c r="C3618" t="s">
        <v>7014</v>
      </c>
      <c r="D3618" t="str">
        <f>VLOOKUP(Sales_Data!$C3618,tbl_Customers[],2,FALSE)</f>
        <v>Customer_112</v>
      </c>
      <c r="E3618" t="str">
        <f>VLOOKUP(tbl_Sales[[#This Row],[Customer_ID]],tbl_Customers[],5,0)</f>
        <v>West</v>
      </c>
      <c r="F3618" t="s">
        <v>8493</v>
      </c>
      <c r="G3618" t="str">
        <f>VLOOKUP(Sales_Data!$F3618,tbl_Products[],2,FALSE)</f>
        <v>Product_61</v>
      </c>
      <c r="H3618" t="str">
        <f>VLOOKUP(tbl_Sales[[#This Row],[Product_ID]],tbl_Products[],3,0)</f>
        <v>Health</v>
      </c>
      <c r="I3618">
        <v>3</v>
      </c>
      <c r="J3618" s="10">
        <f>VLOOKUP(tbl_Sales[[#This Row],[Product_ID]],tbl_Products[],4,0)</f>
        <v>47.78</v>
      </c>
      <c r="K3618" s="6">
        <v>65.650000000000006</v>
      </c>
      <c r="L3618" s="6">
        <f>tbl_Sales[[#This Row],[Price_per_Unit]]*tbl_Sales[[#This Row],[Quantity]]</f>
        <v>196.95000000000002</v>
      </c>
      <c r="M3618" s="6">
        <f>tbl_Sales[[#This Row],[Cost_per_Unit]]*tbl_Sales[[#This Row],[Quantity]]</f>
        <v>143.34</v>
      </c>
      <c r="N3618" s="6">
        <f>tbl_Sales[[#This Row],[Sales]]-tbl_Sales[[#This Row],[Total_Cost]]</f>
        <v>53.610000000000014</v>
      </c>
    </row>
    <row r="3619" spans="1:14">
      <c r="A3619" t="s">
        <v>3623</v>
      </c>
      <c r="B3619" s="4">
        <v>45252</v>
      </c>
      <c r="C3619" t="s">
        <v>7210</v>
      </c>
      <c r="D3619" t="str">
        <f>VLOOKUP(Sales_Data!$C3619,tbl_Customers[],2,FALSE)</f>
        <v>Customer_684</v>
      </c>
      <c r="E3619" t="str">
        <f>VLOOKUP(tbl_Sales[[#This Row],[Customer_ID]],tbl_Customers[],5,0)</f>
        <v>East</v>
      </c>
      <c r="F3619" t="s">
        <v>8550</v>
      </c>
      <c r="G3619" t="str">
        <f>VLOOKUP(Sales_Data!$F3619,tbl_Products[],2,FALSE)</f>
        <v>Product_26</v>
      </c>
      <c r="H3619" t="str">
        <f>VLOOKUP(tbl_Sales[[#This Row],[Product_ID]],tbl_Products[],3,0)</f>
        <v>Health</v>
      </c>
      <c r="I3619">
        <v>3</v>
      </c>
      <c r="J3619" s="10">
        <f>VLOOKUP(tbl_Sales[[#This Row],[Product_ID]],tbl_Products[],4,0)</f>
        <v>31.77</v>
      </c>
      <c r="K3619" s="6">
        <v>89.23</v>
      </c>
      <c r="L3619" s="6">
        <f>tbl_Sales[[#This Row],[Price_per_Unit]]*tbl_Sales[[#This Row],[Quantity]]</f>
        <v>267.69</v>
      </c>
      <c r="M3619" s="6">
        <f>tbl_Sales[[#This Row],[Cost_per_Unit]]*tbl_Sales[[#This Row],[Quantity]]</f>
        <v>95.31</v>
      </c>
      <c r="N3619" s="6">
        <f>tbl_Sales[[#This Row],[Sales]]-tbl_Sales[[#This Row],[Total_Cost]]</f>
        <v>172.38</v>
      </c>
    </row>
    <row r="3620" spans="1:14">
      <c r="A3620" t="s">
        <v>3624</v>
      </c>
      <c r="B3620" s="4">
        <v>45267</v>
      </c>
      <c r="C3620" t="s">
        <v>7191</v>
      </c>
      <c r="D3620" t="str">
        <f>VLOOKUP(Sales_Data!$C3620,tbl_Customers[],2,FALSE)</f>
        <v>Customer_1065</v>
      </c>
      <c r="E3620" t="str">
        <f>VLOOKUP(tbl_Sales[[#This Row],[Customer_ID]],tbl_Customers[],5,0)</f>
        <v>East</v>
      </c>
      <c r="F3620" t="s">
        <v>8521</v>
      </c>
      <c r="G3620" t="str">
        <f>VLOOKUP(Sales_Data!$F3620,tbl_Products[],2,FALSE)</f>
        <v>Product_64</v>
      </c>
      <c r="H3620" t="str">
        <f>VLOOKUP(tbl_Sales[[#This Row],[Product_ID]],tbl_Products[],3,0)</f>
        <v>Home Goods</v>
      </c>
      <c r="I3620">
        <v>9</v>
      </c>
      <c r="J3620" s="10">
        <f>VLOOKUP(tbl_Sales[[#This Row],[Product_ID]],tbl_Products[],4,0)</f>
        <v>16.21</v>
      </c>
      <c r="K3620" s="6">
        <v>53.24</v>
      </c>
      <c r="L3620" s="6">
        <f>tbl_Sales[[#This Row],[Price_per_Unit]]*tbl_Sales[[#This Row],[Quantity]]</f>
        <v>479.16</v>
      </c>
      <c r="M3620" s="6">
        <f>tbl_Sales[[#This Row],[Cost_per_Unit]]*tbl_Sales[[#This Row],[Quantity]]</f>
        <v>145.89000000000001</v>
      </c>
      <c r="N3620" s="6">
        <f>tbl_Sales[[#This Row],[Sales]]-tbl_Sales[[#This Row],[Total_Cost]]</f>
        <v>333.27</v>
      </c>
    </row>
    <row r="3621" spans="1:14">
      <c r="A3621" t="s">
        <v>3625</v>
      </c>
      <c r="B3621" s="4">
        <v>45284</v>
      </c>
      <c r="C3621" t="s">
        <v>7538</v>
      </c>
      <c r="D3621" t="str">
        <f>VLOOKUP(Sales_Data!$C3621,tbl_Customers[],2,FALSE)</f>
        <v>Customer_485</v>
      </c>
      <c r="E3621" t="str">
        <f>VLOOKUP(tbl_Sales[[#This Row],[Customer_ID]],tbl_Customers[],5,0)</f>
        <v>North</v>
      </c>
      <c r="F3621" t="s">
        <v>8558</v>
      </c>
      <c r="G3621" t="str">
        <f>VLOOKUP(Sales_Data!$F3621,tbl_Products[],2,FALSE)</f>
        <v>Product_24</v>
      </c>
      <c r="H3621" t="str">
        <f>VLOOKUP(tbl_Sales[[#This Row],[Product_ID]],tbl_Products[],3,0)</f>
        <v>Apparel</v>
      </c>
      <c r="I3621">
        <v>6</v>
      </c>
      <c r="J3621" s="10">
        <f>VLOOKUP(tbl_Sales[[#This Row],[Product_ID]],tbl_Products[],4,0)</f>
        <v>47.62</v>
      </c>
      <c r="K3621" s="6">
        <v>85.12</v>
      </c>
      <c r="L3621" s="6">
        <f>tbl_Sales[[#This Row],[Price_per_Unit]]*tbl_Sales[[#This Row],[Quantity]]</f>
        <v>510.72</v>
      </c>
      <c r="M3621" s="6">
        <f>tbl_Sales[[#This Row],[Cost_per_Unit]]*tbl_Sales[[#This Row],[Quantity]]</f>
        <v>285.71999999999997</v>
      </c>
      <c r="N3621" s="6">
        <f>tbl_Sales[[#This Row],[Sales]]-tbl_Sales[[#This Row],[Total_Cost]]</f>
        <v>225.00000000000006</v>
      </c>
    </row>
    <row r="3622" spans="1:14">
      <c r="A3622" t="s">
        <v>3626</v>
      </c>
      <c r="B3622" s="4">
        <v>45110</v>
      </c>
      <c r="C3622" t="s">
        <v>7708</v>
      </c>
      <c r="D3622" t="str">
        <f>VLOOKUP(Sales_Data!$C3622,tbl_Customers[],2,FALSE)</f>
        <v>Customer_150</v>
      </c>
      <c r="E3622" t="str">
        <f>VLOOKUP(tbl_Sales[[#This Row],[Customer_ID]],tbl_Customers[],5,0)</f>
        <v>East</v>
      </c>
      <c r="F3622" t="s">
        <v>8493</v>
      </c>
      <c r="G3622" t="str">
        <f>VLOOKUP(Sales_Data!$F3622,tbl_Products[],2,FALSE)</f>
        <v>Product_61</v>
      </c>
      <c r="H3622" t="str">
        <f>VLOOKUP(tbl_Sales[[#This Row],[Product_ID]],tbl_Products[],3,0)</f>
        <v>Health</v>
      </c>
      <c r="I3622">
        <v>3</v>
      </c>
      <c r="J3622" s="10">
        <f>VLOOKUP(tbl_Sales[[#This Row],[Product_ID]],tbl_Products[],4,0)</f>
        <v>47.78</v>
      </c>
      <c r="K3622" s="6">
        <v>22.59</v>
      </c>
      <c r="L3622" s="6">
        <f>tbl_Sales[[#This Row],[Price_per_Unit]]*tbl_Sales[[#This Row],[Quantity]]</f>
        <v>67.77</v>
      </c>
      <c r="M3622" s="6">
        <f>tbl_Sales[[#This Row],[Cost_per_Unit]]*tbl_Sales[[#This Row],[Quantity]]</f>
        <v>143.34</v>
      </c>
      <c r="N3622" s="6">
        <f>tbl_Sales[[#This Row],[Sales]]-tbl_Sales[[#This Row],[Total_Cost]]</f>
        <v>-75.570000000000007</v>
      </c>
    </row>
    <row r="3623" spans="1:14">
      <c r="A3623" t="s">
        <v>3627</v>
      </c>
      <c r="B3623" s="4">
        <v>44959</v>
      </c>
      <c r="C3623" t="s">
        <v>8190</v>
      </c>
      <c r="D3623" t="str">
        <f>VLOOKUP(Sales_Data!$C3623,tbl_Customers[],2,FALSE)</f>
        <v>Customer_1229</v>
      </c>
      <c r="E3623" t="str">
        <f>VLOOKUP(tbl_Sales[[#This Row],[Customer_ID]],tbl_Customers[],5,0)</f>
        <v>East</v>
      </c>
      <c r="F3623" t="s">
        <v>8540</v>
      </c>
      <c r="G3623" t="str">
        <f>VLOOKUP(Sales_Data!$F3623,tbl_Products[],2,FALSE)</f>
        <v>Product_37</v>
      </c>
      <c r="H3623" t="str">
        <f>VLOOKUP(tbl_Sales[[#This Row],[Product_ID]],tbl_Products[],3,0)</f>
        <v>Toys</v>
      </c>
      <c r="I3623">
        <v>1</v>
      </c>
      <c r="J3623" s="10">
        <f>VLOOKUP(tbl_Sales[[#This Row],[Product_ID]],tbl_Products[],4,0)</f>
        <v>29.86</v>
      </c>
      <c r="K3623" s="6">
        <v>21.97</v>
      </c>
      <c r="L3623" s="6">
        <f>tbl_Sales[[#This Row],[Price_per_Unit]]*tbl_Sales[[#This Row],[Quantity]]</f>
        <v>21.97</v>
      </c>
      <c r="M3623" s="6">
        <f>tbl_Sales[[#This Row],[Cost_per_Unit]]*tbl_Sales[[#This Row],[Quantity]]</f>
        <v>29.86</v>
      </c>
      <c r="N3623" s="6">
        <f>tbl_Sales[[#This Row],[Sales]]-tbl_Sales[[#This Row],[Total_Cost]]</f>
        <v>-7.8900000000000006</v>
      </c>
    </row>
    <row r="3624" spans="1:14">
      <c r="A3624" t="s">
        <v>3628</v>
      </c>
      <c r="B3624" s="4">
        <v>45200</v>
      </c>
      <c r="C3624" t="s">
        <v>7671</v>
      </c>
      <c r="D3624" t="str">
        <f>VLOOKUP(Sales_Data!$C3624,tbl_Customers[],2,FALSE)</f>
        <v>Customer_1269</v>
      </c>
      <c r="E3624" t="str">
        <f>VLOOKUP(tbl_Sales[[#This Row],[Customer_ID]],tbl_Customers[],5,0)</f>
        <v>South</v>
      </c>
      <c r="F3624" t="s">
        <v>8564</v>
      </c>
      <c r="G3624" t="str">
        <f>VLOOKUP(Sales_Data!$F3624,tbl_Products[],2,FALSE)</f>
        <v>Product_8</v>
      </c>
      <c r="H3624" t="str">
        <f>VLOOKUP(tbl_Sales[[#This Row],[Product_ID]],tbl_Products[],3,0)</f>
        <v>Electronics</v>
      </c>
      <c r="I3624">
        <v>7</v>
      </c>
      <c r="J3624" s="10">
        <f>VLOOKUP(tbl_Sales[[#This Row],[Product_ID]],tbl_Products[],4,0)</f>
        <v>22.03</v>
      </c>
      <c r="K3624" s="6">
        <v>12.28</v>
      </c>
      <c r="L3624" s="6">
        <f>tbl_Sales[[#This Row],[Price_per_Unit]]*tbl_Sales[[#This Row],[Quantity]]</f>
        <v>85.96</v>
      </c>
      <c r="M3624" s="6">
        <f>tbl_Sales[[#This Row],[Cost_per_Unit]]*tbl_Sales[[#This Row],[Quantity]]</f>
        <v>154.21</v>
      </c>
      <c r="N3624" s="6">
        <f>tbl_Sales[[#This Row],[Sales]]-tbl_Sales[[#This Row],[Total_Cost]]</f>
        <v>-68.250000000000014</v>
      </c>
    </row>
    <row r="3625" spans="1:14">
      <c r="A3625" t="s">
        <v>3629</v>
      </c>
      <c r="B3625" s="4">
        <v>45130</v>
      </c>
      <c r="C3625" t="s">
        <v>7791</v>
      </c>
      <c r="D3625" t="str">
        <f>VLOOKUP(Sales_Data!$C3625,tbl_Customers[],2,FALSE)</f>
        <v>Customer_899</v>
      </c>
      <c r="E3625" t="str">
        <f>VLOOKUP(tbl_Sales[[#This Row],[Customer_ID]],tbl_Customers[],5,0)</f>
        <v>West</v>
      </c>
      <c r="F3625" t="s">
        <v>8559</v>
      </c>
      <c r="G3625" t="str">
        <f>VLOOKUP(Sales_Data!$F3625,tbl_Products[],2,FALSE)</f>
        <v>Product_57</v>
      </c>
      <c r="H3625" t="str">
        <f>VLOOKUP(tbl_Sales[[#This Row],[Product_ID]],tbl_Products[],3,0)</f>
        <v>Toys</v>
      </c>
      <c r="I3625">
        <v>5</v>
      </c>
      <c r="J3625" s="10">
        <f>VLOOKUP(tbl_Sales[[#This Row],[Product_ID]],tbl_Products[],4,0)</f>
        <v>31.85</v>
      </c>
      <c r="K3625" s="6">
        <v>80.52</v>
      </c>
      <c r="L3625" s="6">
        <f>tbl_Sales[[#This Row],[Price_per_Unit]]*tbl_Sales[[#This Row],[Quantity]]</f>
        <v>402.59999999999997</v>
      </c>
      <c r="M3625" s="6">
        <f>tbl_Sales[[#This Row],[Cost_per_Unit]]*tbl_Sales[[#This Row],[Quantity]]</f>
        <v>159.25</v>
      </c>
      <c r="N3625" s="6">
        <f>tbl_Sales[[#This Row],[Sales]]-tbl_Sales[[#This Row],[Total_Cost]]</f>
        <v>243.34999999999997</v>
      </c>
    </row>
    <row r="3626" spans="1:14">
      <c r="A3626" t="s">
        <v>3630</v>
      </c>
      <c r="B3626" s="4">
        <v>45038</v>
      </c>
      <c r="C3626" t="s">
        <v>7824</v>
      </c>
      <c r="D3626" t="str">
        <f>VLOOKUP(Sales_Data!$C3626,tbl_Customers[],2,FALSE)</f>
        <v>Customer_196</v>
      </c>
      <c r="E3626" t="str">
        <f>VLOOKUP(tbl_Sales[[#This Row],[Customer_ID]],tbl_Customers[],5,0)</f>
        <v>West</v>
      </c>
      <c r="F3626" t="s">
        <v>8558</v>
      </c>
      <c r="G3626" t="str">
        <f>VLOOKUP(Sales_Data!$F3626,tbl_Products[],2,FALSE)</f>
        <v>Product_24</v>
      </c>
      <c r="H3626" t="str">
        <f>VLOOKUP(tbl_Sales[[#This Row],[Product_ID]],tbl_Products[],3,0)</f>
        <v>Apparel</v>
      </c>
      <c r="I3626">
        <v>1</v>
      </c>
      <c r="J3626" s="10">
        <f>VLOOKUP(tbl_Sales[[#This Row],[Product_ID]],tbl_Products[],4,0)</f>
        <v>47.62</v>
      </c>
      <c r="K3626" s="6">
        <v>82.63</v>
      </c>
      <c r="L3626" s="6">
        <f>tbl_Sales[[#This Row],[Price_per_Unit]]*tbl_Sales[[#This Row],[Quantity]]</f>
        <v>82.63</v>
      </c>
      <c r="M3626" s="6">
        <f>tbl_Sales[[#This Row],[Cost_per_Unit]]*tbl_Sales[[#This Row],[Quantity]]</f>
        <v>47.62</v>
      </c>
      <c r="N3626" s="6">
        <f>tbl_Sales[[#This Row],[Sales]]-tbl_Sales[[#This Row],[Total_Cost]]</f>
        <v>35.01</v>
      </c>
    </row>
    <row r="3627" spans="1:14">
      <c r="A3627" t="s">
        <v>3631</v>
      </c>
      <c r="B3627" s="4">
        <v>45146</v>
      </c>
      <c r="C3627" t="s">
        <v>7204</v>
      </c>
      <c r="D3627" t="str">
        <f>VLOOKUP(Sales_Data!$C3627,tbl_Customers[],2,FALSE)</f>
        <v>Customer_1281</v>
      </c>
      <c r="E3627" t="str">
        <f>VLOOKUP(tbl_Sales[[#This Row],[Customer_ID]],tbl_Customers[],5,0)</f>
        <v>West</v>
      </c>
      <c r="F3627" t="s">
        <v>8501</v>
      </c>
      <c r="G3627" t="str">
        <f>VLOOKUP(Sales_Data!$F3627,tbl_Products[],2,FALSE)</f>
        <v>Product_65</v>
      </c>
      <c r="H3627" t="str">
        <f>VLOOKUP(tbl_Sales[[#This Row],[Product_ID]],tbl_Products[],3,0)</f>
        <v>Health</v>
      </c>
      <c r="I3627">
        <v>4</v>
      </c>
      <c r="J3627" s="10">
        <f>VLOOKUP(tbl_Sales[[#This Row],[Product_ID]],tbl_Products[],4,0)</f>
        <v>37.880000000000003</v>
      </c>
      <c r="K3627" s="6">
        <v>13.78</v>
      </c>
      <c r="L3627" s="6">
        <f>tbl_Sales[[#This Row],[Price_per_Unit]]*tbl_Sales[[#This Row],[Quantity]]</f>
        <v>55.12</v>
      </c>
      <c r="M3627" s="6">
        <f>tbl_Sales[[#This Row],[Cost_per_Unit]]*tbl_Sales[[#This Row],[Quantity]]</f>
        <v>151.52000000000001</v>
      </c>
      <c r="N3627" s="6">
        <f>tbl_Sales[[#This Row],[Sales]]-tbl_Sales[[#This Row],[Total_Cost]]</f>
        <v>-96.4</v>
      </c>
    </row>
    <row r="3628" spans="1:14">
      <c r="A3628" t="s">
        <v>3632</v>
      </c>
      <c r="B3628" s="4">
        <v>45035</v>
      </c>
      <c r="C3628" t="s">
        <v>7607</v>
      </c>
      <c r="D3628" t="str">
        <f>VLOOKUP(Sales_Data!$C3628,tbl_Customers[],2,FALSE)</f>
        <v>Customer_915</v>
      </c>
      <c r="E3628" t="str">
        <f>VLOOKUP(tbl_Sales[[#This Row],[Customer_ID]],tbl_Customers[],5,0)</f>
        <v>East</v>
      </c>
      <c r="F3628" t="s">
        <v>8548</v>
      </c>
      <c r="G3628" t="str">
        <f>VLOOKUP(Sales_Data!$F3628,tbl_Products[],2,FALSE)</f>
        <v>Product_1</v>
      </c>
      <c r="H3628" t="str">
        <f>VLOOKUP(tbl_Sales[[#This Row],[Product_ID]],tbl_Products[],3,0)</f>
        <v>Apparel</v>
      </c>
      <c r="I3628">
        <v>4</v>
      </c>
      <c r="J3628" s="10">
        <f>VLOOKUP(tbl_Sales[[#This Row],[Product_ID]],tbl_Products[],4,0)</f>
        <v>21.45</v>
      </c>
      <c r="K3628" s="6">
        <v>56.97</v>
      </c>
      <c r="L3628" s="6">
        <f>tbl_Sales[[#This Row],[Price_per_Unit]]*tbl_Sales[[#This Row],[Quantity]]</f>
        <v>227.88</v>
      </c>
      <c r="M3628" s="6">
        <f>tbl_Sales[[#This Row],[Cost_per_Unit]]*tbl_Sales[[#This Row],[Quantity]]</f>
        <v>85.8</v>
      </c>
      <c r="N3628" s="6">
        <f>tbl_Sales[[#This Row],[Sales]]-tbl_Sales[[#This Row],[Total_Cost]]</f>
        <v>142.07999999999998</v>
      </c>
    </row>
    <row r="3629" spans="1:14">
      <c r="A3629" t="s">
        <v>3633</v>
      </c>
      <c r="B3629" s="4">
        <v>45180</v>
      </c>
      <c r="C3629" t="s">
        <v>7145</v>
      </c>
      <c r="D3629" t="str">
        <f>VLOOKUP(Sales_Data!$C3629,tbl_Customers[],2,FALSE)</f>
        <v>Customer_1186</v>
      </c>
      <c r="E3629" t="str">
        <f>VLOOKUP(tbl_Sales[[#This Row],[Customer_ID]],tbl_Customers[],5,0)</f>
        <v>West</v>
      </c>
      <c r="F3629" t="s">
        <v>8551</v>
      </c>
      <c r="G3629" t="str">
        <f>VLOOKUP(Sales_Data!$F3629,tbl_Products[],2,FALSE)</f>
        <v>Product_11</v>
      </c>
      <c r="H3629" t="str">
        <f>VLOOKUP(tbl_Sales[[#This Row],[Product_ID]],tbl_Products[],3,0)</f>
        <v>Health</v>
      </c>
      <c r="I3629">
        <v>1</v>
      </c>
      <c r="J3629" s="10">
        <f>VLOOKUP(tbl_Sales[[#This Row],[Product_ID]],tbl_Products[],4,0)</f>
        <v>11.76</v>
      </c>
      <c r="K3629" s="6">
        <v>59.73</v>
      </c>
      <c r="L3629" s="6">
        <f>tbl_Sales[[#This Row],[Price_per_Unit]]*tbl_Sales[[#This Row],[Quantity]]</f>
        <v>59.73</v>
      </c>
      <c r="M3629" s="6">
        <f>tbl_Sales[[#This Row],[Cost_per_Unit]]*tbl_Sales[[#This Row],[Quantity]]</f>
        <v>11.76</v>
      </c>
      <c r="N3629" s="6">
        <f>tbl_Sales[[#This Row],[Sales]]-tbl_Sales[[#This Row],[Total_Cost]]</f>
        <v>47.97</v>
      </c>
    </row>
    <row r="3630" spans="1:14">
      <c r="A3630" t="s">
        <v>3634</v>
      </c>
      <c r="B3630" s="4">
        <v>45064</v>
      </c>
      <c r="C3630" t="s">
        <v>8328</v>
      </c>
      <c r="D3630" t="str">
        <f>VLOOKUP(Sales_Data!$C3630,tbl_Customers[],2,FALSE)</f>
        <v>Customer_256</v>
      </c>
      <c r="E3630" t="str">
        <f>VLOOKUP(tbl_Sales[[#This Row],[Customer_ID]],tbl_Customers[],5,0)</f>
        <v>West</v>
      </c>
      <c r="F3630" t="s">
        <v>8532</v>
      </c>
      <c r="G3630" t="str">
        <f>VLOOKUP(Sales_Data!$F3630,tbl_Products[],2,FALSE)</f>
        <v>Product_23</v>
      </c>
      <c r="H3630" t="str">
        <f>VLOOKUP(tbl_Sales[[#This Row],[Product_ID]],tbl_Products[],3,0)</f>
        <v>Apparel</v>
      </c>
      <c r="I3630">
        <v>7</v>
      </c>
      <c r="J3630" s="10">
        <f>VLOOKUP(tbl_Sales[[#This Row],[Product_ID]],tbl_Products[],4,0)</f>
        <v>2.85</v>
      </c>
      <c r="K3630" s="6">
        <v>28.81</v>
      </c>
      <c r="L3630" s="6">
        <f>tbl_Sales[[#This Row],[Price_per_Unit]]*tbl_Sales[[#This Row],[Quantity]]</f>
        <v>201.67</v>
      </c>
      <c r="M3630" s="6">
        <f>tbl_Sales[[#This Row],[Cost_per_Unit]]*tbl_Sales[[#This Row],[Quantity]]</f>
        <v>19.95</v>
      </c>
      <c r="N3630" s="6">
        <f>tbl_Sales[[#This Row],[Sales]]-tbl_Sales[[#This Row],[Total_Cost]]</f>
        <v>181.72</v>
      </c>
    </row>
    <row r="3631" spans="1:14">
      <c r="A3631" t="s">
        <v>3635</v>
      </c>
      <c r="B3631" s="4">
        <v>45092</v>
      </c>
      <c r="C3631" t="s">
        <v>8231</v>
      </c>
      <c r="D3631" t="str">
        <f>VLOOKUP(Sales_Data!$C3631,tbl_Customers[],2,FALSE)</f>
        <v>Customer_176</v>
      </c>
      <c r="E3631" t="str">
        <f>VLOOKUP(tbl_Sales[[#This Row],[Customer_ID]],tbl_Customers[],5,0)</f>
        <v>South</v>
      </c>
      <c r="F3631" t="s">
        <v>8550</v>
      </c>
      <c r="G3631" t="str">
        <f>VLOOKUP(Sales_Data!$F3631,tbl_Products[],2,FALSE)</f>
        <v>Product_26</v>
      </c>
      <c r="H3631" t="str">
        <f>VLOOKUP(tbl_Sales[[#This Row],[Product_ID]],tbl_Products[],3,0)</f>
        <v>Health</v>
      </c>
      <c r="I3631">
        <v>9</v>
      </c>
      <c r="J3631" s="10">
        <f>VLOOKUP(tbl_Sales[[#This Row],[Product_ID]],tbl_Products[],4,0)</f>
        <v>31.77</v>
      </c>
      <c r="K3631" s="6">
        <v>82</v>
      </c>
      <c r="L3631" s="6">
        <f>tbl_Sales[[#This Row],[Price_per_Unit]]*tbl_Sales[[#This Row],[Quantity]]</f>
        <v>738</v>
      </c>
      <c r="M3631" s="6">
        <f>tbl_Sales[[#This Row],[Cost_per_Unit]]*tbl_Sales[[#This Row],[Quantity]]</f>
        <v>285.93</v>
      </c>
      <c r="N3631" s="6">
        <f>tbl_Sales[[#This Row],[Sales]]-tbl_Sales[[#This Row],[Total_Cost]]</f>
        <v>452.07</v>
      </c>
    </row>
    <row r="3632" spans="1:14">
      <c r="A3632" t="s">
        <v>3636</v>
      </c>
      <c r="B3632" s="4">
        <v>45072</v>
      </c>
      <c r="C3632" t="s">
        <v>8291</v>
      </c>
      <c r="D3632" t="str">
        <f>VLOOKUP(Sales_Data!$C3632,tbl_Customers[],2,FALSE)</f>
        <v>Customer_125</v>
      </c>
      <c r="E3632" t="str">
        <f>VLOOKUP(tbl_Sales[[#This Row],[Customer_ID]],tbl_Customers[],5,0)</f>
        <v>East</v>
      </c>
      <c r="F3632" t="s">
        <v>8533</v>
      </c>
      <c r="G3632" t="str">
        <f>VLOOKUP(Sales_Data!$F3632,tbl_Products[],2,FALSE)</f>
        <v>Product_34</v>
      </c>
      <c r="H3632" t="str">
        <f>VLOOKUP(tbl_Sales[[#This Row],[Product_ID]],tbl_Products[],3,0)</f>
        <v>Electronics</v>
      </c>
      <c r="I3632">
        <v>1</v>
      </c>
      <c r="J3632" s="10">
        <f>VLOOKUP(tbl_Sales[[#This Row],[Product_ID]],tbl_Products[],4,0)</f>
        <v>21.9</v>
      </c>
      <c r="K3632" s="6">
        <v>14.74</v>
      </c>
      <c r="L3632" s="6">
        <f>tbl_Sales[[#This Row],[Price_per_Unit]]*tbl_Sales[[#This Row],[Quantity]]</f>
        <v>14.74</v>
      </c>
      <c r="M3632" s="6">
        <f>tbl_Sales[[#This Row],[Cost_per_Unit]]*tbl_Sales[[#This Row],[Quantity]]</f>
        <v>21.9</v>
      </c>
      <c r="N3632" s="6">
        <f>tbl_Sales[[#This Row],[Sales]]-tbl_Sales[[#This Row],[Total_Cost]]</f>
        <v>-7.1599999999999984</v>
      </c>
    </row>
    <row r="3633" spans="1:14">
      <c r="A3633" t="s">
        <v>3637</v>
      </c>
      <c r="B3633" s="4">
        <v>45099</v>
      </c>
      <c r="C3633" t="s">
        <v>7545</v>
      </c>
      <c r="D3633" t="str">
        <f>VLOOKUP(Sales_Data!$C3633,tbl_Customers[],2,FALSE)</f>
        <v>Customer_69</v>
      </c>
      <c r="E3633" t="str">
        <f>VLOOKUP(tbl_Sales[[#This Row],[Customer_ID]],tbl_Customers[],5,0)</f>
        <v>North</v>
      </c>
      <c r="F3633" t="s">
        <v>8503</v>
      </c>
      <c r="G3633" t="str">
        <f>VLOOKUP(Sales_Data!$F3633,tbl_Products[],2,FALSE)</f>
        <v>Product_19</v>
      </c>
      <c r="H3633" t="str">
        <f>VLOOKUP(tbl_Sales[[#This Row],[Product_ID]],tbl_Products[],3,0)</f>
        <v>Apparel</v>
      </c>
      <c r="I3633">
        <v>4</v>
      </c>
      <c r="J3633" s="10">
        <f>VLOOKUP(tbl_Sales[[#This Row],[Product_ID]],tbl_Products[],4,0)</f>
        <v>41.78</v>
      </c>
      <c r="K3633" s="6">
        <v>48.44</v>
      </c>
      <c r="L3633" s="6">
        <f>tbl_Sales[[#This Row],[Price_per_Unit]]*tbl_Sales[[#This Row],[Quantity]]</f>
        <v>193.76</v>
      </c>
      <c r="M3633" s="6">
        <f>tbl_Sales[[#This Row],[Cost_per_Unit]]*tbl_Sales[[#This Row],[Quantity]]</f>
        <v>167.12</v>
      </c>
      <c r="N3633" s="6">
        <f>tbl_Sales[[#This Row],[Sales]]-tbl_Sales[[#This Row],[Total_Cost]]</f>
        <v>26.639999999999986</v>
      </c>
    </row>
    <row r="3634" spans="1:14">
      <c r="A3634" t="s">
        <v>3638</v>
      </c>
      <c r="B3634" s="4">
        <v>45207</v>
      </c>
      <c r="C3634" t="s">
        <v>8219</v>
      </c>
      <c r="D3634" t="str">
        <f>VLOOKUP(Sales_Data!$C3634,tbl_Customers[],2,FALSE)</f>
        <v>Customer_773</v>
      </c>
      <c r="E3634" t="str">
        <f>VLOOKUP(tbl_Sales[[#This Row],[Customer_ID]],tbl_Customers[],5,0)</f>
        <v>East</v>
      </c>
      <c r="F3634" t="s">
        <v>8510</v>
      </c>
      <c r="G3634" t="str">
        <f>VLOOKUP(Sales_Data!$F3634,tbl_Products[],2,FALSE)</f>
        <v>Product_70</v>
      </c>
      <c r="H3634" t="str">
        <f>VLOOKUP(tbl_Sales[[#This Row],[Product_ID]],tbl_Products[],3,0)</f>
        <v>Apparel</v>
      </c>
      <c r="I3634">
        <v>5</v>
      </c>
      <c r="J3634" s="10">
        <f>VLOOKUP(tbl_Sales[[#This Row],[Product_ID]],tbl_Products[],4,0)</f>
        <v>26.74</v>
      </c>
      <c r="K3634" s="6">
        <v>39</v>
      </c>
      <c r="L3634" s="6">
        <f>tbl_Sales[[#This Row],[Price_per_Unit]]*tbl_Sales[[#This Row],[Quantity]]</f>
        <v>195</v>
      </c>
      <c r="M3634" s="6">
        <f>tbl_Sales[[#This Row],[Cost_per_Unit]]*tbl_Sales[[#This Row],[Quantity]]</f>
        <v>133.69999999999999</v>
      </c>
      <c r="N3634" s="6">
        <f>tbl_Sales[[#This Row],[Sales]]-tbl_Sales[[#This Row],[Total_Cost]]</f>
        <v>61.300000000000011</v>
      </c>
    </row>
    <row r="3635" spans="1:14">
      <c r="A3635" t="s">
        <v>3639</v>
      </c>
      <c r="B3635" s="4">
        <v>45222</v>
      </c>
      <c r="C3635" t="s">
        <v>7657</v>
      </c>
      <c r="D3635" t="str">
        <f>VLOOKUP(Sales_Data!$C3635,tbl_Customers[],2,FALSE)</f>
        <v>Customer_642</v>
      </c>
      <c r="E3635" t="str">
        <f>VLOOKUP(tbl_Sales[[#This Row],[Customer_ID]],tbl_Customers[],5,0)</f>
        <v>South</v>
      </c>
      <c r="F3635" t="s">
        <v>8524</v>
      </c>
      <c r="G3635" t="str">
        <f>VLOOKUP(Sales_Data!$F3635,tbl_Products[],2,FALSE)</f>
        <v>Product_74</v>
      </c>
      <c r="H3635" t="str">
        <f>VLOOKUP(tbl_Sales[[#This Row],[Product_ID]],tbl_Products[],3,0)</f>
        <v>Home Goods</v>
      </c>
      <c r="I3635">
        <v>5</v>
      </c>
      <c r="J3635" s="10">
        <f>VLOOKUP(tbl_Sales[[#This Row],[Product_ID]],tbl_Products[],4,0)</f>
        <v>13.9</v>
      </c>
      <c r="K3635" s="6">
        <v>58.1</v>
      </c>
      <c r="L3635" s="6">
        <f>tbl_Sales[[#This Row],[Price_per_Unit]]*tbl_Sales[[#This Row],[Quantity]]</f>
        <v>290.5</v>
      </c>
      <c r="M3635" s="6">
        <f>tbl_Sales[[#This Row],[Cost_per_Unit]]*tbl_Sales[[#This Row],[Quantity]]</f>
        <v>69.5</v>
      </c>
      <c r="N3635" s="6">
        <f>tbl_Sales[[#This Row],[Sales]]-tbl_Sales[[#This Row],[Total_Cost]]</f>
        <v>221</v>
      </c>
    </row>
    <row r="3636" spans="1:14">
      <c r="A3636" t="s">
        <v>3640</v>
      </c>
      <c r="B3636" s="4">
        <v>44993</v>
      </c>
      <c r="C3636" t="s">
        <v>7808</v>
      </c>
      <c r="D3636" t="str">
        <f>VLOOKUP(Sales_Data!$C3636,tbl_Customers[],2,FALSE)</f>
        <v>Customer_1421</v>
      </c>
      <c r="E3636" t="str">
        <f>VLOOKUP(tbl_Sales[[#This Row],[Customer_ID]],tbl_Customers[],5,0)</f>
        <v>South</v>
      </c>
      <c r="F3636" t="s">
        <v>8528</v>
      </c>
      <c r="G3636" t="str">
        <f>VLOOKUP(Sales_Data!$F3636,tbl_Products[],2,FALSE)</f>
        <v>Product_25</v>
      </c>
      <c r="H3636" t="str">
        <f>VLOOKUP(tbl_Sales[[#This Row],[Product_ID]],tbl_Products[],3,0)</f>
        <v>Electronics</v>
      </c>
      <c r="I3636">
        <v>3</v>
      </c>
      <c r="J3636" s="10">
        <f>VLOOKUP(tbl_Sales[[#This Row],[Product_ID]],tbl_Products[],4,0)</f>
        <v>48.19</v>
      </c>
      <c r="K3636" s="6">
        <v>79.61</v>
      </c>
      <c r="L3636" s="6">
        <f>tbl_Sales[[#This Row],[Price_per_Unit]]*tbl_Sales[[#This Row],[Quantity]]</f>
        <v>238.82999999999998</v>
      </c>
      <c r="M3636" s="6">
        <f>tbl_Sales[[#This Row],[Cost_per_Unit]]*tbl_Sales[[#This Row],[Quantity]]</f>
        <v>144.57</v>
      </c>
      <c r="N3636" s="6">
        <f>tbl_Sales[[#This Row],[Sales]]-tbl_Sales[[#This Row],[Total_Cost]]</f>
        <v>94.259999999999991</v>
      </c>
    </row>
    <row r="3637" spans="1:14">
      <c r="A3637" t="s">
        <v>3641</v>
      </c>
      <c r="B3637" s="4">
        <v>45216</v>
      </c>
      <c r="C3637" t="s">
        <v>7405</v>
      </c>
      <c r="D3637" t="str">
        <f>VLOOKUP(Sales_Data!$C3637,tbl_Customers[],2,FALSE)</f>
        <v>Customer_134</v>
      </c>
      <c r="E3637" t="str">
        <f>VLOOKUP(tbl_Sales[[#This Row],[Customer_ID]],tbl_Customers[],5,0)</f>
        <v>West</v>
      </c>
      <c r="F3637" t="s">
        <v>8539</v>
      </c>
      <c r="G3637" t="str">
        <f>VLOOKUP(Sales_Data!$F3637,tbl_Products[],2,FALSE)</f>
        <v>Product_16</v>
      </c>
      <c r="H3637" t="str">
        <f>VLOOKUP(tbl_Sales[[#This Row],[Product_ID]],tbl_Products[],3,0)</f>
        <v>Home Goods</v>
      </c>
      <c r="I3637">
        <v>2</v>
      </c>
      <c r="J3637" s="10">
        <f>VLOOKUP(tbl_Sales[[#This Row],[Product_ID]],tbl_Products[],4,0)</f>
        <v>15.25</v>
      </c>
      <c r="K3637" s="6">
        <v>29.02</v>
      </c>
      <c r="L3637" s="6">
        <f>tbl_Sales[[#This Row],[Price_per_Unit]]*tbl_Sales[[#This Row],[Quantity]]</f>
        <v>58.04</v>
      </c>
      <c r="M3637" s="6">
        <f>tbl_Sales[[#This Row],[Cost_per_Unit]]*tbl_Sales[[#This Row],[Quantity]]</f>
        <v>30.5</v>
      </c>
      <c r="N3637" s="6">
        <f>tbl_Sales[[#This Row],[Sales]]-tbl_Sales[[#This Row],[Total_Cost]]</f>
        <v>27.54</v>
      </c>
    </row>
    <row r="3638" spans="1:14">
      <c r="A3638" t="s">
        <v>3642</v>
      </c>
      <c r="B3638" s="4">
        <v>45175</v>
      </c>
      <c r="C3638" t="s">
        <v>7486</v>
      </c>
      <c r="D3638" t="str">
        <f>VLOOKUP(Sales_Data!$C3638,tbl_Customers[],2,FALSE)</f>
        <v>Customer_262</v>
      </c>
      <c r="E3638" t="str">
        <f>VLOOKUP(tbl_Sales[[#This Row],[Customer_ID]],tbl_Customers[],5,0)</f>
        <v>North</v>
      </c>
      <c r="F3638" t="s">
        <v>8566</v>
      </c>
      <c r="G3638" t="str">
        <f>VLOOKUP(Sales_Data!$F3638,tbl_Products[],2,FALSE)</f>
        <v>Product_10</v>
      </c>
      <c r="H3638" t="str">
        <f>VLOOKUP(tbl_Sales[[#This Row],[Product_ID]],tbl_Products[],3,0)</f>
        <v>Apparel</v>
      </c>
      <c r="I3638">
        <v>5</v>
      </c>
      <c r="J3638" s="10">
        <f>VLOOKUP(tbl_Sales[[#This Row],[Product_ID]],tbl_Products[],4,0)</f>
        <v>14.95</v>
      </c>
      <c r="K3638" s="6">
        <v>43.78</v>
      </c>
      <c r="L3638" s="6">
        <f>tbl_Sales[[#This Row],[Price_per_Unit]]*tbl_Sales[[#This Row],[Quantity]]</f>
        <v>218.9</v>
      </c>
      <c r="M3638" s="6">
        <f>tbl_Sales[[#This Row],[Cost_per_Unit]]*tbl_Sales[[#This Row],[Quantity]]</f>
        <v>74.75</v>
      </c>
      <c r="N3638" s="6">
        <f>tbl_Sales[[#This Row],[Sales]]-tbl_Sales[[#This Row],[Total_Cost]]</f>
        <v>144.15</v>
      </c>
    </row>
    <row r="3639" spans="1:14">
      <c r="A3639" t="s">
        <v>3643</v>
      </c>
      <c r="B3639" s="4">
        <v>45102</v>
      </c>
      <c r="C3639" t="s">
        <v>8379</v>
      </c>
      <c r="D3639" t="str">
        <f>VLOOKUP(Sales_Data!$C3639,tbl_Customers[],2,FALSE)</f>
        <v>Customer_127</v>
      </c>
      <c r="E3639" t="str">
        <f>VLOOKUP(tbl_Sales[[#This Row],[Customer_ID]],tbl_Customers[],5,0)</f>
        <v>South</v>
      </c>
      <c r="F3639" t="s">
        <v>8528</v>
      </c>
      <c r="G3639" t="str">
        <f>VLOOKUP(Sales_Data!$F3639,tbl_Products[],2,FALSE)</f>
        <v>Product_25</v>
      </c>
      <c r="H3639" t="str">
        <f>VLOOKUP(tbl_Sales[[#This Row],[Product_ID]],tbl_Products[],3,0)</f>
        <v>Electronics</v>
      </c>
      <c r="I3639">
        <v>9</v>
      </c>
      <c r="J3639" s="10">
        <f>VLOOKUP(tbl_Sales[[#This Row],[Product_ID]],tbl_Products[],4,0)</f>
        <v>48.19</v>
      </c>
      <c r="K3639" s="6">
        <v>97.11</v>
      </c>
      <c r="L3639" s="6">
        <f>tbl_Sales[[#This Row],[Price_per_Unit]]*tbl_Sales[[#This Row],[Quantity]]</f>
        <v>873.99</v>
      </c>
      <c r="M3639" s="6">
        <f>tbl_Sales[[#This Row],[Cost_per_Unit]]*tbl_Sales[[#This Row],[Quantity]]</f>
        <v>433.71</v>
      </c>
      <c r="N3639" s="6">
        <f>tbl_Sales[[#This Row],[Sales]]-tbl_Sales[[#This Row],[Total_Cost]]</f>
        <v>440.28000000000003</v>
      </c>
    </row>
    <row r="3640" spans="1:14">
      <c r="A3640" t="s">
        <v>3644</v>
      </c>
      <c r="B3640" s="4">
        <v>45276</v>
      </c>
      <c r="C3640" t="s">
        <v>7980</v>
      </c>
      <c r="D3640" t="str">
        <f>VLOOKUP(Sales_Data!$C3640,tbl_Customers[],2,FALSE)</f>
        <v>Customer_906</v>
      </c>
      <c r="E3640" t="str">
        <f>VLOOKUP(tbl_Sales[[#This Row],[Customer_ID]],tbl_Customers[],5,0)</f>
        <v>North</v>
      </c>
      <c r="F3640" t="s">
        <v>8558</v>
      </c>
      <c r="G3640" t="str">
        <f>VLOOKUP(Sales_Data!$F3640,tbl_Products[],2,FALSE)</f>
        <v>Product_24</v>
      </c>
      <c r="H3640" t="str">
        <f>VLOOKUP(tbl_Sales[[#This Row],[Product_ID]],tbl_Products[],3,0)</f>
        <v>Apparel</v>
      </c>
      <c r="I3640">
        <v>8</v>
      </c>
      <c r="J3640" s="10">
        <f>VLOOKUP(tbl_Sales[[#This Row],[Product_ID]],tbl_Products[],4,0)</f>
        <v>47.62</v>
      </c>
      <c r="K3640" s="6">
        <v>83.95</v>
      </c>
      <c r="L3640" s="6">
        <f>tbl_Sales[[#This Row],[Price_per_Unit]]*tbl_Sales[[#This Row],[Quantity]]</f>
        <v>671.6</v>
      </c>
      <c r="M3640" s="6">
        <f>tbl_Sales[[#This Row],[Cost_per_Unit]]*tbl_Sales[[#This Row],[Quantity]]</f>
        <v>380.96</v>
      </c>
      <c r="N3640" s="6">
        <f>tbl_Sales[[#This Row],[Sales]]-tbl_Sales[[#This Row],[Total_Cost]]</f>
        <v>290.64000000000004</v>
      </c>
    </row>
    <row r="3641" spans="1:14">
      <c r="A3641" t="s">
        <v>3645</v>
      </c>
      <c r="B3641" s="4">
        <v>44951</v>
      </c>
      <c r="C3641" t="s">
        <v>7119</v>
      </c>
      <c r="D3641" t="str">
        <f>VLOOKUP(Sales_Data!$C3641,tbl_Customers[],2,FALSE)</f>
        <v>Customer_113</v>
      </c>
      <c r="E3641" t="str">
        <f>VLOOKUP(tbl_Sales[[#This Row],[Customer_ID]],tbl_Customers[],5,0)</f>
        <v>West</v>
      </c>
      <c r="F3641" t="s">
        <v>8556</v>
      </c>
      <c r="G3641" t="str">
        <f>VLOOKUP(Sales_Data!$F3641,tbl_Products[],2,FALSE)</f>
        <v>Product_42</v>
      </c>
      <c r="H3641" t="str">
        <f>VLOOKUP(tbl_Sales[[#This Row],[Product_ID]],tbl_Products[],3,0)</f>
        <v>Electronics</v>
      </c>
      <c r="I3641">
        <v>4</v>
      </c>
      <c r="J3641" s="10">
        <f>VLOOKUP(tbl_Sales[[#This Row],[Product_ID]],tbl_Products[],4,0)</f>
        <v>28.03</v>
      </c>
      <c r="K3641" s="6">
        <v>72.97</v>
      </c>
      <c r="L3641" s="6">
        <f>tbl_Sales[[#This Row],[Price_per_Unit]]*tbl_Sales[[#This Row],[Quantity]]</f>
        <v>291.88</v>
      </c>
      <c r="M3641" s="6">
        <f>tbl_Sales[[#This Row],[Cost_per_Unit]]*tbl_Sales[[#This Row],[Quantity]]</f>
        <v>112.12</v>
      </c>
      <c r="N3641" s="6">
        <f>tbl_Sales[[#This Row],[Sales]]-tbl_Sales[[#This Row],[Total_Cost]]</f>
        <v>179.76</v>
      </c>
    </row>
    <row r="3642" spans="1:14">
      <c r="A3642" t="s">
        <v>3646</v>
      </c>
      <c r="B3642" s="4">
        <v>44950</v>
      </c>
      <c r="C3642" t="s">
        <v>7630</v>
      </c>
      <c r="D3642" t="str">
        <f>VLOOKUP(Sales_Data!$C3642,tbl_Customers[],2,FALSE)</f>
        <v>Customer_618</v>
      </c>
      <c r="E3642" t="str">
        <f>VLOOKUP(tbl_Sales[[#This Row],[Customer_ID]],tbl_Customers[],5,0)</f>
        <v>West</v>
      </c>
      <c r="F3642" t="s">
        <v>8499</v>
      </c>
      <c r="G3642" t="str">
        <f>VLOOKUP(Sales_Data!$F3642,tbl_Products[],2,FALSE)</f>
        <v>Product_30</v>
      </c>
      <c r="H3642" t="str">
        <f>VLOOKUP(tbl_Sales[[#This Row],[Product_ID]],tbl_Products[],3,0)</f>
        <v>Apparel</v>
      </c>
      <c r="I3642">
        <v>8</v>
      </c>
      <c r="J3642" s="10">
        <f>VLOOKUP(tbl_Sales[[#This Row],[Product_ID]],tbl_Products[],4,0)</f>
        <v>49.21</v>
      </c>
      <c r="K3642" s="6">
        <v>69.2</v>
      </c>
      <c r="L3642" s="6">
        <f>tbl_Sales[[#This Row],[Price_per_Unit]]*tbl_Sales[[#This Row],[Quantity]]</f>
        <v>553.6</v>
      </c>
      <c r="M3642" s="6">
        <f>tbl_Sales[[#This Row],[Cost_per_Unit]]*tbl_Sales[[#This Row],[Quantity]]</f>
        <v>393.68</v>
      </c>
      <c r="N3642" s="6">
        <f>tbl_Sales[[#This Row],[Sales]]-tbl_Sales[[#This Row],[Total_Cost]]</f>
        <v>159.92000000000002</v>
      </c>
    </row>
    <row r="3643" spans="1:14">
      <c r="A3643" t="s">
        <v>3647</v>
      </c>
      <c r="B3643" s="4">
        <v>44977</v>
      </c>
      <c r="C3643" t="s">
        <v>7644</v>
      </c>
      <c r="D3643" t="str">
        <f>VLOOKUP(Sales_Data!$C3643,tbl_Customers[],2,FALSE)</f>
        <v>Customer_1251</v>
      </c>
      <c r="E3643" t="str">
        <f>VLOOKUP(tbl_Sales[[#This Row],[Customer_ID]],tbl_Customers[],5,0)</f>
        <v>North</v>
      </c>
      <c r="F3643" t="s">
        <v>8544</v>
      </c>
      <c r="G3643" t="str">
        <f>VLOOKUP(Sales_Data!$F3643,tbl_Products[],2,FALSE)</f>
        <v>Product_21</v>
      </c>
      <c r="H3643" t="str">
        <f>VLOOKUP(tbl_Sales[[#This Row],[Product_ID]],tbl_Products[],3,0)</f>
        <v>Toys</v>
      </c>
      <c r="I3643">
        <v>2</v>
      </c>
      <c r="J3643" s="10">
        <f>VLOOKUP(tbl_Sales[[#This Row],[Product_ID]],tbl_Products[],4,0)</f>
        <v>3.13</v>
      </c>
      <c r="K3643" s="6">
        <v>19.12</v>
      </c>
      <c r="L3643" s="6">
        <f>tbl_Sales[[#This Row],[Price_per_Unit]]*tbl_Sales[[#This Row],[Quantity]]</f>
        <v>38.24</v>
      </c>
      <c r="M3643" s="6">
        <f>tbl_Sales[[#This Row],[Cost_per_Unit]]*tbl_Sales[[#This Row],[Quantity]]</f>
        <v>6.26</v>
      </c>
      <c r="N3643" s="6">
        <f>tbl_Sales[[#This Row],[Sales]]-tbl_Sales[[#This Row],[Total_Cost]]</f>
        <v>31.980000000000004</v>
      </c>
    </row>
    <row r="3644" spans="1:14">
      <c r="A3644" t="s">
        <v>3648</v>
      </c>
      <c r="B3644" s="4">
        <v>45247</v>
      </c>
      <c r="C3644" t="s">
        <v>7083</v>
      </c>
      <c r="D3644" t="str">
        <f>VLOOKUP(Sales_Data!$C3644,tbl_Customers[],2,FALSE)</f>
        <v>Customer_1283</v>
      </c>
      <c r="E3644" t="str">
        <f>VLOOKUP(tbl_Sales[[#This Row],[Customer_ID]],tbl_Customers[],5,0)</f>
        <v>North</v>
      </c>
      <c r="F3644" t="s">
        <v>8534</v>
      </c>
      <c r="G3644" t="str">
        <f>VLOOKUP(Sales_Data!$F3644,tbl_Products[],2,FALSE)</f>
        <v>Product_51</v>
      </c>
      <c r="H3644" t="str">
        <f>VLOOKUP(tbl_Sales[[#This Row],[Product_ID]],tbl_Products[],3,0)</f>
        <v>Electronics</v>
      </c>
      <c r="I3644">
        <v>6</v>
      </c>
      <c r="J3644" s="10">
        <f>VLOOKUP(tbl_Sales[[#This Row],[Product_ID]],tbl_Products[],4,0)</f>
        <v>45.1</v>
      </c>
      <c r="K3644" s="6">
        <v>17.059999999999999</v>
      </c>
      <c r="L3644" s="6">
        <f>tbl_Sales[[#This Row],[Price_per_Unit]]*tbl_Sales[[#This Row],[Quantity]]</f>
        <v>102.35999999999999</v>
      </c>
      <c r="M3644" s="6">
        <f>tbl_Sales[[#This Row],[Cost_per_Unit]]*tbl_Sales[[#This Row],[Quantity]]</f>
        <v>270.60000000000002</v>
      </c>
      <c r="N3644" s="6">
        <f>tbl_Sales[[#This Row],[Sales]]-tbl_Sales[[#This Row],[Total_Cost]]</f>
        <v>-168.24000000000004</v>
      </c>
    </row>
    <row r="3645" spans="1:14">
      <c r="A3645" t="s">
        <v>3649</v>
      </c>
      <c r="B3645" s="4">
        <v>45162</v>
      </c>
      <c r="C3645" t="s">
        <v>7497</v>
      </c>
      <c r="D3645" t="str">
        <f>VLOOKUP(Sales_Data!$C3645,tbl_Customers[],2,FALSE)</f>
        <v>Customer_885</v>
      </c>
      <c r="E3645" t="str">
        <f>VLOOKUP(tbl_Sales[[#This Row],[Customer_ID]],tbl_Customers[],5,0)</f>
        <v>East</v>
      </c>
      <c r="F3645" t="s">
        <v>8498</v>
      </c>
      <c r="G3645" t="str">
        <f>VLOOKUP(Sales_Data!$F3645,tbl_Products[],2,FALSE)</f>
        <v>Product_38</v>
      </c>
      <c r="H3645" t="str">
        <f>VLOOKUP(tbl_Sales[[#This Row],[Product_ID]],tbl_Products[],3,0)</f>
        <v>Toys</v>
      </c>
      <c r="I3645">
        <v>8</v>
      </c>
      <c r="J3645" s="10">
        <f>VLOOKUP(tbl_Sales[[#This Row],[Product_ID]],tbl_Products[],4,0)</f>
        <v>35.82</v>
      </c>
      <c r="K3645" s="6">
        <v>20.62</v>
      </c>
      <c r="L3645" s="6">
        <f>tbl_Sales[[#This Row],[Price_per_Unit]]*tbl_Sales[[#This Row],[Quantity]]</f>
        <v>164.96</v>
      </c>
      <c r="M3645" s="6">
        <f>tbl_Sales[[#This Row],[Cost_per_Unit]]*tbl_Sales[[#This Row],[Quantity]]</f>
        <v>286.56</v>
      </c>
      <c r="N3645" s="6">
        <f>tbl_Sales[[#This Row],[Sales]]-tbl_Sales[[#This Row],[Total_Cost]]</f>
        <v>-121.6</v>
      </c>
    </row>
    <row r="3646" spans="1:14">
      <c r="A3646" t="s">
        <v>3650</v>
      </c>
      <c r="B3646" s="4">
        <v>44935</v>
      </c>
      <c r="C3646" t="s">
        <v>7933</v>
      </c>
      <c r="D3646" t="str">
        <f>VLOOKUP(Sales_Data!$C3646,tbl_Customers[],2,FALSE)</f>
        <v>Customer_135</v>
      </c>
      <c r="E3646" t="str">
        <f>VLOOKUP(tbl_Sales[[#This Row],[Customer_ID]],tbl_Customers[],5,0)</f>
        <v>West</v>
      </c>
      <c r="F3646" t="s">
        <v>8519</v>
      </c>
      <c r="G3646" t="str">
        <f>VLOOKUP(Sales_Data!$F3646,tbl_Products[],2,FALSE)</f>
        <v>Product_53</v>
      </c>
      <c r="H3646" t="str">
        <f>VLOOKUP(tbl_Sales[[#This Row],[Product_ID]],tbl_Products[],3,0)</f>
        <v>Electronics</v>
      </c>
      <c r="I3646">
        <v>1</v>
      </c>
      <c r="J3646" s="10">
        <f>VLOOKUP(tbl_Sales[[#This Row],[Product_ID]],tbl_Products[],4,0)</f>
        <v>21.34</v>
      </c>
      <c r="K3646" s="6">
        <v>93.35</v>
      </c>
      <c r="L3646" s="6">
        <f>tbl_Sales[[#This Row],[Price_per_Unit]]*tbl_Sales[[#This Row],[Quantity]]</f>
        <v>93.35</v>
      </c>
      <c r="M3646" s="6">
        <f>tbl_Sales[[#This Row],[Cost_per_Unit]]*tbl_Sales[[#This Row],[Quantity]]</f>
        <v>21.34</v>
      </c>
      <c r="N3646" s="6">
        <f>tbl_Sales[[#This Row],[Sales]]-tbl_Sales[[#This Row],[Total_Cost]]</f>
        <v>72.009999999999991</v>
      </c>
    </row>
    <row r="3647" spans="1:14">
      <c r="A3647" t="s">
        <v>3651</v>
      </c>
      <c r="B3647" s="4">
        <v>44990</v>
      </c>
      <c r="C3647" t="s">
        <v>8105</v>
      </c>
      <c r="D3647" t="str">
        <f>VLOOKUP(Sales_Data!$C3647,tbl_Customers[],2,FALSE)</f>
        <v>Customer_209</v>
      </c>
      <c r="E3647" t="str">
        <f>VLOOKUP(tbl_Sales[[#This Row],[Customer_ID]],tbl_Customers[],5,0)</f>
        <v>South</v>
      </c>
      <c r="F3647" t="s">
        <v>8501</v>
      </c>
      <c r="G3647" t="str">
        <f>VLOOKUP(Sales_Data!$F3647,tbl_Products[],2,FALSE)</f>
        <v>Product_65</v>
      </c>
      <c r="H3647" t="str">
        <f>VLOOKUP(tbl_Sales[[#This Row],[Product_ID]],tbl_Products[],3,0)</f>
        <v>Health</v>
      </c>
      <c r="I3647">
        <v>3</v>
      </c>
      <c r="J3647" s="10">
        <f>VLOOKUP(tbl_Sales[[#This Row],[Product_ID]],tbl_Products[],4,0)</f>
        <v>37.880000000000003</v>
      </c>
      <c r="K3647" s="6">
        <v>73.83</v>
      </c>
      <c r="L3647" s="6">
        <f>tbl_Sales[[#This Row],[Price_per_Unit]]*tbl_Sales[[#This Row],[Quantity]]</f>
        <v>221.49</v>
      </c>
      <c r="M3647" s="6">
        <f>tbl_Sales[[#This Row],[Cost_per_Unit]]*tbl_Sales[[#This Row],[Quantity]]</f>
        <v>113.64000000000001</v>
      </c>
      <c r="N3647" s="6">
        <f>tbl_Sales[[#This Row],[Sales]]-tbl_Sales[[#This Row],[Total_Cost]]</f>
        <v>107.85</v>
      </c>
    </row>
    <row r="3648" spans="1:14">
      <c r="A3648" t="s">
        <v>3652</v>
      </c>
      <c r="B3648" s="4">
        <v>45007</v>
      </c>
      <c r="C3648" t="s">
        <v>7656</v>
      </c>
      <c r="D3648" t="str">
        <f>VLOOKUP(Sales_Data!$C3648,tbl_Customers[],2,FALSE)</f>
        <v>Customer_1388</v>
      </c>
      <c r="E3648" t="str">
        <f>VLOOKUP(tbl_Sales[[#This Row],[Customer_ID]],tbl_Customers[],5,0)</f>
        <v>West</v>
      </c>
      <c r="F3648" t="s">
        <v>8540</v>
      </c>
      <c r="G3648" t="str">
        <f>VLOOKUP(Sales_Data!$F3648,tbl_Products[],2,FALSE)</f>
        <v>Product_37</v>
      </c>
      <c r="H3648" t="str">
        <f>VLOOKUP(tbl_Sales[[#This Row],[Product_ID]],tbl_Products[],3,0)</f>
        <v>Toys</v>
      </c>
      <c r="I3648">
        <v>9</v>
      </c>
      <c r="J3648" s="10">
        <f>VLOOKUP(tbl_Sales[[#This Row],[Product_ID]],tbl_Products[],4,0)</f>
        <v>29.86</v>
      </c>
      <c r="K3648" s="6">
        <v>12.07</v>
      </c>
      <c r="L3648" s="6">
        <f>tbl_Sales[[#This Row],[Price_per_Unit]]*tbl_Sales[[#This Row],[Quantity]]</f>
        <v>108.63</v>
      </c>
      <c r="M3648" s="6">
        <f>tbl_Sales[[#This Row],[Cost_per_Unit]]*tbl_Sales[[#This Row],[Quantity]]</f>
        <v>268.74</v>
      </c>
      <c r="N3648" s="6">
        <f>tbl_Sales[[#This Row],[Sales]]-tbl_Sales[[#This Row],[Total_Cost]]</f>
        <v>-160.11000000000001</v>
      </c>
    </row>
    <row r="3649" spans="1:14">
      <c r="A3649" t="s">
        <v>3653</v>
      </c>
      <c r="B3649" s="4">
        <v>45152</v>
      </c>
      <c r="C3649" t="s">
        <v>7248</v>
      </c>
      <c r="D3649" t="str">
        <f>VLOOKUP(Sales_Data!$C3649,tbl_Customers[],2,FALSE)</f>
        <v>Customer_115</v>
      </c>
      <c r="E3649" t="str">
        <f>VLOOKUP(tbl_Sales[[#This Row],[Customer_ID]],tbl_Customers[],5,0)</f>
        <v>North</v>
      </c>
      <c r="F3649" t="s">
        <v>8546</v>
      </c>
      <c r="G3649" t="str">
        <f>VLOOKUP(Sales_Data!$F3649,tbl_Products[],2,FALSE)</f>
        <v>Product_28</v>
      </c>
      <c r="H3649" t="str">
        <f>VLOOKUP(tbl_Sales[[#This Row],[Product_ID]],tbl_Products[],3,0)</f>
        <v>Toys</v>
      </c>
      <c r="I3649">
        <v>4</v>
      </c>
      <c r="J3649" s="10">
        <f>VLOOKUP(tbl_Sales[[#This Row],[Product_ID]],tbl_Products[],4,0)</f>
        <v>23.58</v>
      </c>
      <c r="K3649" s="6">
        <v>80.42</v>
      </c>
      <c r="L3649" s="6">
        <f>tbl_Sales[[#This Row],[Price_per_Unit]]*tbl_Sales[[#This Row],[Quantity]]</f>
        <v>321.68</v>
      </c>
      <c r="M3649" s="6">
        <f>tbl_Sales[[#This Row],[Cost_per_Unit]]*tbl_Sales[[#This Row],[Quantity]]</f>
        <v>94.32</v>
      </c>
      <c r="N3649" s="6">
        <f>tbl_Sales[[#This Row],[Sales]]-tbl_Sales[[#This Row],[Total_Cost]]</f>
        <v>227.36</v>
      </c>
    </row>
    <row r="3650" spans="1:14">
      <c r="A3650" t="s">
        <v>3654</v>
      </c>
      <c r="B3650" s="4">
        <v>45160</v>
      </c>
      <c r="C3650" t="s">
        <v>8016</v>
      </c>
      <c r="D3650" t="str">
        <f>VLOOKUP(Sales_Data!$C3650,tbl_Customers[],2,FALSE)</f>
        <v>Customer_1146</v>
      </c>
      <c r="E3650" t="str">
        <f>VLOOKUP(tbl_Sales[[#This Row],[Customer_ID]],tbl_Customers[],5,0)</f>
        <v>West</v>
      </c>
      <c r="F3650" t="s">
        <v>8554</v>
      </c>
      <c r="G3650" t="str">
        <f>VLOOKUP(Sales_Data!$F3650,tbl_Products[],2,FALSE)</f>
        <v>Product_55</v>
      </c>
      <c r="H3650" t="str">
        <f>VLOOKUP(tbl_Sales[[#This Row],[Product_ID]],tbl_Products[],3,0)</f>
        <v>Apparel</v>
      </c>
      <c r="I3650">
        <v>9</v>
      </c>
      <c r="J3650" s="10">
        <f>VLOOKUP(tbl_Sales[[#This Row],[Product_ID]],tbl_Products[],4,0)</f>
        <v>36.08</v>
      </c>
      <c r="K3650" s="6">
        <v>20.58</v>
      </c>
      <c r="L3650" s="6">
        <f>tbl_Sales[[#This Row],[Price_per_Unit]]*tbl_Sales[[#This Row],[Quantity]]</f>
        <v>185.21999999999997</v>
      </c>
      <c r="M3650" s="6">
        <f>tbl_Sales[[#This Row],[Cost_per_Unit]]*tbl_Sales[[#This Row],[Quantity]]</f>
        <v>324.71999999999997</v>
      </c>
      <c r="N3650" s="6">
        <f>tbl_Sales[[#This Row],[Sales]]-tbl_Sales[[#This Row],[Total_Cost]]</f>
        <v>-139.5</v>
      </c>
    </row>
    <row r="3651" spans="1:14">
      <c r="A3651" t="s">
        <v>3655</v>
      </c>
      <c r="B3651" s="4">
        <v>44927</v>
      </c>
      <c r="C3651" t="s">
        <v>8209</v>
      </c>
      <c r="D3651" t="str">
        <f>VLOOKUP(Sales_Data!$C3651,tbl_Customers[],2,FALSE)</f>
        <v>Customer_107</v>
      </c>
      <c r="E3651" t="str">
        <f>VLOOKUP(tbl_Sales[[#This Row],[Customer_ID]],tbl_Customers[],5,0)</f>
        <v>North</v>
      </c>
      <c r="F3651" t="s">
        <v>8511</v>
      </c>
      <c r="G3651" t="str">
        <f>VLOOKUP(Sales_Data!$F3651,tbl_Products[],2,FALSE)</f>
        <v>Product_33</v>
      </c>
      <c r="H3651" t="str">
        <f>VLOOKUP(tbl_Sales[[#This Row],[Product_ID]],tbl_Products[],3,0)</f>
        <v>Electronics</v>
      </c>
      <c r="I3651">
        <v>4</v>
      </c>
      <c r="J3651" s="10">
        <f>VLOOKUP(tbl_Sales[[#This Row],[Product_ID]],tbl_Products[],4,0)</f>
        <v>45.26</v>
      </c>
      <c r="K3651" s="6">
        <v>80.27</v>
      </c>
      <c r="L3651" s="6">
        <f>tbl_Sales[[#This Row],[Price_per_Unit]]*tbl_Sales[[#This Row],[Quantity]]</f>
        <v>321.08</v>
      </c>
      <c r="M3651" s="6">
        <f>tbl_Sales[[#This Row],[Cost_per_Unit]]*tbl_Sales[[#This Row],[Quantity]]</f>
        <v>181.04</v>
      </c>
      <c r="N3651" s="6">
        <f>tbl_Sales[[#This Row],[Sales]]-tbl_Sales[[#This Row],[Total_Cost]]</f>
        <v>140.04</v>
      </c>
    </row>
    <row r="3652" spans="1:14">
      <c r="A3652" t="s">
        <v>3656</v>
      </c>
      <c r="B3652" s="4">
        <v>45146</v>
      </c>
      <c r="C3652" t="s">
        <v>7575</v>
      </c>
      <c r="D3652" t="str">
        <f>VLOOKUP(Sales_Data!$C3652,tbl_Customers[],2,FALSE)</f>
        <v>Customer_604</v>
      </c>
      <c r="E3652" t="str">
        <f>VLOOKUP(tbl_Sales[[#This Row],[Customer_ID]],tbl_Customers[],5,0)</f>
        <v>East</v>
      </c>
      <c r="F3652" t="s">
        <v>8509</v>
      </c>
      <c r="G3652" t="str">
        <f>VLOOKUP(Sales_Data!$F3652,tbl_Products[],2,FALSE)</f>
        <v>Product_45</v>
      </c>
      <c r="H3652" t="str">
        <f>VLOOKUP(tbl_Sales[[#This Row],[Product_ID]],tbl_Products[],3,0)</f>
        <v>Home Goods</v>
      </c>
      <c r="I3652">
        <v>1</v>
      </c>
      <c r="J3652" s="10">
        <f>VLOOKUP(tbl_Sales[[#This Row],[Product_ID]],tbl_Products[],4,0)</f>
        <v>47.88</v>
      </c>
      <c r="K3652" s="6">
        <v>82.79</v>
      </c>
      <c r="L3652" s="6">
        <f>tbl_Sales[[#This Row],[Price_per_Unit]]*tbl_Sales[[#This Row],[Quantity]]</f>
        <v>82.79</v>
      </c>
      <c r="M3652" s="6">
        <f>tbl_Sales[[#This Row],[Cost_per_Unit]]*tbl_Sales[[#This Row],[Quantity]]</f>
        <v>47.88</v>
      </c>
      <c r="N3652" s="6">
        <f>tbl_Sales[[#This Row],[Sales]]-tbl_Sales[[#This Row],[Total_Cost]]</f>
        <v>34.910000000000004</v>
      </c>
    </row>
    <row r="3653" spans="1:14">
      <c r="A3653" t="s">
        <v>3657</v>
      </c>
      <c r="B3653" s="4">
        <v>45030</v>
      </c>
      <c r="C3653" t="s">
        <v>7502</v>
      </c>
      <c r="D3653" t="str">
        <f>VLOOKUP(Sales_Data!$C3653,tbl_Customers[],2,FALSE)</f>
        <v>Customer_782</v>
      </c>
      <c r="E3653" t="str">
        <f>VLOOKUP(tbl_Sales[[#This Row],[Customer_ID]],tbl_Customers[],5,0)</f>
        <v>North</v>
      </c>
      <c r="F3653" t="s">
        <v>8565</v>
      </c>
      <c r="G3653" t="str">
        <f>VLOOKUP(Sales_Data!$F3653,tbl_Products[],2,FALSE)</f>
        <v>Product_31</v>
      </c>
      <c r="H3653" t="str">
        <f>VLOOKUP(tbl_Sales[[#This Row],[Product_ID]],tbl_Products[],3,0)</f>
        <v>Apparel</v>
      </c>
      <c r="I3653">
        <v>4</v>
      </c>
      <c r="J3653" s="10">
        <f>VLOOKUP(tbl_Sales[[#This Row],[Product_ID]],tbl_Products[],4,0)</f>
        <v>3.66</v>
      </c>
      <c r="K3653" s="6">
        <v>99.11</v>
      </c>
      <c r="L3653" s="6">
        <f>tbl_Sales[[#This Row],[Price_per_Unit]]*tbl_Sales[[#This Row],[Quantity]]</f>
        <v>396.44</v>
      </c>
      <c r="M3653" s="6">
        <f>tbl_Sales[[#This Row],[Cost_per_Unit]]*tbl_Sales[[#This Row],[Quantity]]</f>
        <v>14.64</v>
      </c>
      <c r="N3653" s="6">
        <f>tbl_Sales[[#This Row],[Sales]]-tbl_Sales[[#This Row],[Total_Cost]]</f>
        <v>381.8</v>
      </c>
    </row>
    <row r="3654" spans="1:14">
      <c r="A3654" t="s">
        <v>3658</v>
      </c>
      <c r="B3654" s="4">
        <v>45279</v>
      </c>
      <c r="C3654" t="s">
        <v>7984</v>
      </c>
      <c r="D3654" t="str">
        <f>VLOOKUP(Sales_Data!$C3654,tbl_Customers[],2,FALSE)</f>
        <v>Customer_823</v>
      </c>
      <c r="E3654" t="str">
        <f>VLOOKUP(tbl_Sales[[#This Row],[Customer_ID]],tbl_Customers[],5,0)</f>
        <v>West</v>
      </c>
      <c r="F3654" t="s">
        <v>8500</v>
      </c>
      <c r="G3654" t="str">
        <f>VLOOKUP(Sales_Data!$F3654,tbl_Products[],2,FALSE)</f>
        <v>Product_68</v>
      </c>
      <c r="H3654" t="str">
        <f>VLOOKUP(tbl_Sales[[#This Row],[Product_ID]],tbl_Products[],3,0)</f>
        <v>Home Goods</v>
      </c>
      <c r="I3654">
        <v>8</v>
      </c>
      <c r="J3654" s="10">
        <f>VLOOKUP(tbl_Sales[[#This Row],[Product_ID]],tbl_Products[],4,0)</f>
        <v>17.45</v>
      </c>
      <c r="K3654" s="6">
        <v>82.85</v>
      </c>
      <c r="L3654" s="6">
        <f>tbl_Sales[[#This Row],[Price_per_Unit]]*tbl_Sales[[#This Row],[Quantity]]</f>
        <v>662.8</v>
      </c>
      <c r="M3654" s="6">
        <f>tbl_Sales[[#This Row],[Cost_per_Unit]]*tbl_Sales[[#This Row],[Quantity]]</f>
        <v>139.6</v>
      </c>
      <c r="N3654" s="6">
        <f>tbl_Sales[[#This Row],[Sales]]-tbl_Sales[[#This Row],[Total_Cost]]</f>
        <v>523.19999999999993</v>
      </c>
    </row>
    <row r="3655" spans="1:14">
      <c r="A3655" t="s">
        <v>3659</v>
      </c>
      <c r="B3655" s="4">
        <v>44994</v>
      </c>
      <c r="C3655" t="s">
        <v>8046</v>
      </c>
      <c r="D3655" t="str">
        <f>VLOOKUP(Sales_Data!$C3655,tbl_Customers[],2,FALSE)</f>
        <v>Customer_197</v>
      </c>
      <c r="E3655" t="str">
        <f>VLOOKUP(tbl_Sales[[#This Row],[Customer_ID]],tbl_Customers[],5,0)</f>
        <v>East</v>
      </c>
      <c r="F3655" t="s">
        <v>8548</v>
      </c>
      <c r="G3655" t="str">
        <f>VLOOKUP(Sales_Data!$F3655,tbl_Products[],2,FALSE)</f>
        <v>Product_1</v>
      </c>
      <c r="H3655" t="str">
        <f>VLOOKUP(tbl_Sales[[#This Row],[Product_ID]],tbl_Products[],3,0)</f>
        <v>Apparel</v>
      </c>
      <c r="I3655">
        <v>3</v>
      </c>
      <c r="J3655" s="10">
        <f>VLOOKUP(tbl_Sales[[#This Row],[Product_ID]],tbl_Products[],4,0)</f>
        <v>21.45</v>
      </c>
      <c r="K3655" s="6">
        <v>64.69</v>
      </c>
      <c r="L3655" s="6">
        <f>tbl_Sales[[#This Row],[Price_per_Unit]]*tbl_Sales[[#This Row],[Quantity]]</f>
        <v>194.07</v>
      </c>
      <c r="M3655" s="6">
        <f>tbl_Sales[[#This Row],[Cost_per_Unit]]*tbl_Sales[[#This Row],[Quantity]]</f>
        <v>64.349999999999994</v>
      </c>
      <c r="N3655" s="6">
        <f>tbl_Sales[[#This Row],[Sales]]-tbl_Sales[[#This Row],[Total_Cost]]</f>
        <v>129.72</v>
      </c>
    </row>
    <row r="3656" spans="1:14">
      <c r="A3656" t="s">
        <v>3660</v>
      </c>
      <c r="B3656" s="4">
        <v>45259</v>
      </c>
      <c r="C3656" t="s">
        <v>7985</v>
      </c>
      <c r="D3656" t="str">
        <f>VLOOKUP(Sales_Data!$C3656,tbl_Customers[],2,FALSE)</f>
        <v>Customer_1265</v>
      </c>
      <c r="E3656" t="str">
        <f>VLOOKUP(tbl_Sales[[#This Row],[Customer_ID]],tbl_Customers[],5,0)</f>
        <v>South</v>
      </c>
      <c r="F3656" t="s">
        <v>8511</v>
      </c>
      <c r="G3656" t="str">
        <f>VLOOKUP(Sales_Data!$F3656,tbl_Products[],2,FALSE)</f>
        <v>Product_33</v>
      </c>
      <c r="H3656" t="str">
        <f>VLOOKUP(tbl_Sales[[#This Row],[Product_ID]],tbl_Products[],3,0)</f>
        <v>Electronics</v>
      </c>
      <c r="I3656">
        <v>1</v>
      </c>
      <c r="J3656" s="10">
        <f>VLOOKUP(tbl_Sales[[#This Row],[Product_ID]],tbl_Products[],4,0)</f>
        <v>45.26</v>
      </c>
      <c r="K3656" s="6">
        <v>21.48</v>
      </c>
      <c r="L3656" s="6">
        <f>tbl_Sales[[#This Row],[Price_per_Unit]]*tbl_Sales[[#This Row],[Quantity]]</f>
        <v>21.48</v>
      </c>
      <c r="M3656" s="6">
        <f>tbl_Sales[[#This Row],[Cost_per_Unit]]*tbl_Sales[[#This Row],[Quantity]]</f>
        <v>45.26</v>
      </c>
      <c r="N3656" s="6">
        <f>tbl_Sales[[#This Row],[Sales]]-tbl_Sales[[#This Row],[Total_Cost]]</f>
        <v>-23.779999999999998</v>
      </c>
    </row>
    <row r="3657" spans="1:14">
      <c r="A3657" t="s">
        <v>3661</v>
      </c>
      <c r="B3657" s="4">
        <v>45081</v>
      </c>
      <c r="C3657" t="s">
        <v>7541</v>
      </c>
      <c r="D3657" t="str">
        <f>VLOOKUP(Sales_Data!$C3657,tbl_Customers[],2,FALSE)</f>
        <v>Customer_842</v>
      </c>
      <c r="E3657" t="str">
        <f>VLOOKUP(tbl_Sales[[#This Row],[Customer_ID]],tbl_Customers[],5,0)</f>
        <v>North</v>
      </c>
      <c r="F3657" t="s">
        <v>8540</v>
      </c>
      <c r="G3657" t="str">
        <f>VLOOKUP(Sales_Data!$F3657,tbl_Products[],2,FALSE)</f>
        <v>Product_37</v>
      </c>
      <c r="H3657" t="str">
        <f>VLOOKUP(tbl_Sales[[#This Row],[Product_ID]],tbl_Products[],3,0)</f>
        <v>Toys</v>
      </c>
      <c r="I3657">
        <v>6</v>
      </c>
      <c r="J3657" s="10">
        <f>VLOOKUP(tbl_Sales[[#This Row],[Product_ID]],tbl_Products[],4,0)</f>
        <v>29.86</v>
      </c>
      <c r="K3657" s="6">
        <v>17.57</v>
      </c>
      <c r="L3657" s="6">
        <f>tbl_Sales[[#This Row],[Price_per_Unit]]*tbl_Sales[[#This Row],[Quantity]]</f>
        <v>105.42</v>
      </c>
      <c r="M3657" s="6">
        <f>tbl_Sales[[#This Row],[Cost_per_Unit]]*tbl_Sales[[#This Row],[Quantity]]</f>
        <v>179.16</v>
      </c>
      <c r="N3657" s="6">
        <f>tbl_Sales[[#This Row],[Sales]]-tbl_Sales[[#This Row],[Total_Cost]]</f>
        <v>-73.739999999999995</v>
      </c>
    </row>
    <row r="3658" spans="1:14">
      <c r="A3658" t="s">
        <v>3662</v>
      </c>
      <c r="B3658" s="4">
        <v>45008</v>
      </c>
      <c r="C3658" t="s">
        <v>7761</v>
      </c>
      <c r="D3658" t="str">
        <f>VLOOKUP(Sales_Data!$C3658,tbl_Customers[],2,FALSE)</f>
        <v>Customer_478</v>
      </c>
      <c r="E3658" t="str">
        <f>VLOOKUP(tbl_Sales[[#This Row],[Customer_ID]],tbl_Customers[],5,0)</f>
        <v>West</v>
      </c>
      <c r="F3658" t="s">
        <v>8544</v>
      </c>
      <c r="G3658" t="str">
        <f>VLOOKUP(Sales_Data!$F3658,tbl_Products[],2,FALSE)</f>
        <v>Product_21</v>
      </c>
      <c r="H3658" t="str">
        <f>VLOOKUP(tbl_Sales[[#This Row],[Product_ID]],tbl_Products[],3,0)</f>
        <v>Toys</v>
      </c>
      <c r="I3658">
        <v>2</v>
      </c>
      <c r="J3658" s="10">
        <f>VLOOKUP(tbl_Sales[[#This Row],[Product_ID]],tbl_Products[],4,0)</f>
        <v>3.13</v>
      </c>
      <c r="K3658" s="6">
        <v>42.25</v>
      </c>
      <c r="L3658" s="6">
        <f>tbl_Sales[[#This Row],[Price_per_Unit]]*tbl_Sales[[#This Row],[Quantity]]</f>
        <v>84.5</v>
      </c>
      <c r="M3658" s="6">
        <f>tbl_Sales[[#This Row],[Cost_per_Unit]]*tbl_Sales[[#This Row],[Quantity]]</f>
        <v>6.26</v>
      </c>
      <c r="N3658" s="6">
        <f>tbl_Sales[[#This Row],[Sales]]-tbl_Sales[[#This Row],[Total_Cost]]</f>
        <v>78.239999999999995</v>
      </c>
    </row>
    <row r="3659" spans="1:14">
      <c r="A3659" t="s">
        <v>3663</v>
      </c>
      <c r="B3659" s="4">
        <v>45067</v>
      </c>
      <c r="C3659" t="s">
        <v>7675</v>
      </c>
      <c r="D3659" t="str">
        <f>VLOOKUP(Sales_Data!$C3659,tbl_Customers[],2,FALSE)</f>
        <v>Customer_1228</v>
      </c>
      <c r="E3659" t="str">
        <f>VLOOKUP(tbl_Sales[[#This Row],[Customer_ID]],tbl_Customers[],5,0)</f>
        <v>East</v>
      </c>
      <c r="F3659" t="s">
        <v>8545</v>
      </c>
      <c r="G3659" t="str">
        <f>VLOOKUP(Sales_Data!$F3659,tbl_Products[],2,FALSE)</f>
        <v>Product_9</v>
      </c>
      <c r="H3659" t="str">
        <f>VLOOKUP(tbl_Sales[[#This Row],[Product_ID]],tbl_Products[],3,0)</f>
        <v>Apparel</v>
      </c>
      <c r="I3659">
        <v>8</v>
      </c>
      <c r="J3659" s="10">
        <f>VLOOKUP(tbl_Sales[[#This Row],[Product_ID]],tbl_Products[],4,0)</f>
        <v>14.27</v>
      </c>
      <c r="K3659" s="6">
        <v>53.45</v>
      </c>
      <c r="L3659" s="6">
        <f>tbl_Sales[[#This Row],[Price_per_Unit]]*tbl_Sales[[#This Row],[Quantity]]</f>
        <v>427.6</v>
      </c>
      <c r="M3659" s="6">
        <f>tbl_Sales[[#This Row],[Cost_per_Unit]]*tbl_Sales[[#This Row],[Quantity]]</f>
        <v>114.16</v>
      </c>
      <c r="N3659" s="6">
        <f>tbl_Sales[[#This Row],[Sales]]-tbl_Sales[[#This Row],[Total_Cost]]</f>
        <v>313.44000000000005</v>
      </c>
    </row>
    <row r="3660" spans="1:14">
      <c r="A3660" t="s">
        <v>3664</v>
      </c>
      <c r="B3660" s="4">
        <v>44974</v>
      </c>
      <c r="C3660" t="s">
        <v>8065</v>
      </c>
      <c r="D3660" t="str">
        <f>VLOOKUP(Sales_Data!$C3660,tbl_Customers[],2,FALSE)</f>
        <v>Customer_1352</v>
      </c>
      <c r="E3660" t="str">
        <f>VLOOKUP(tbl_Sales[[#This Row],[Customer_ID]],tbl_Customers[],5,0)</f>
        <v>South</v>
      </c>
      <c r="F3660" t="s">
        <v>8564</v>
      </c>
      <c r="G3660" t="str">
        <f>VLOOKUP(Sales_Data!$F3660,tbl_Products[],2,FALSE)</f>
        <v>Product_8</v>
      </c>
      <c r="H3660" t="str">
        <f>VLOOKUP(tbl_Sales[[#This Row],[Product_ID]],tbl_Products[],3,0)</f>
        <v>Electronics</v>
      </c>
      <c r="I3660">
        <v>5</v>
      </c>
      <c r="J3660" s="10">
        <f>VLOOKUP(tbl_Sales[[#This Row],[Product_ID]],tbl_Products[],4,0)</f>
        <v>22.03</v>
      </c>
      <c r="K3660" s="6">
        <v>28.69</v>
      </c>
      <c r="L3660" s="6">
        <f>tbl_Sales[[#This Row],[Price_per_Unit]]*tbl_Sales[[#This Row],[Quantity]]</f>
        <v>143.45000000000002</v>
      </c>
      <c r="M3660" s="6">
        <f>tbl_Sales[[#This Row],[Cost_per_Unit]]*tbl_Sales[[#This Row],[Quantity]]</f>
        <v>110.15</v>
      </c>
      <c r="N3660" s="6">
        <f>tbl_Sales[[#This Row],[Sales]]-tbl_Sales[[#This Row],[Total_Cost]]</f>
        <v>33.300000000000011</v>
      </c>
    </row>
    <row r="3661" spans="1:14">
      <c r="A3661" t="s">
        <v>3665</v>
      </c>
      <c r="B3661" s="4">
        <v>45262</v>
      </c>
      <c r="C3661" t="s">
        <v>8278</v>
      </c>
      <c r="D3661" t="str">
        <f>VLOOKUP(Sales_Data!$C3661,tbl_Customers[],2,FALSE)</f>
        <v>Customer_1278</v>
      </c>
      <c r="E3661" t="str">
        <f>VLOOKUP(tbl_Sales[[#This Row],[Customer_ID]],tbl_Customers[],5,0)</f>
        <v>West</v>
      </c>
      <c r="F3661" t="s">
        <v>8545</v>
      </c>
      <c r="G3661" t="str">
        <f>VLOOKUP(Sales_Data!$F3661,tbl_Products[],2,FALSE)</f>
        <v>Product_9</v>
      </c>
      <c r="H3661" t="str">
        <f>VLOOKUP(tbl_Sales[[#This Row],[Product_ID]],tbl_Products[],3,0)</f>
        <v>Apparel</v>
      </c>
      <c r="I3661">
        <v>8</v>
      </c>
      <c r="J3661" s="10">
        <f>VLOOKUP(tbl_Sales[[#This Row],[Product_ID]],tbl_Products[],4,0)</f>
        <v>14.27</v>
      </c>
      <c r="K3661" s="6">
        <v>19.809999999999999</v>
      </c>
      <c r="L3661" s="6">
        <f>tbl_Sales[[#This Row],[Price_per_Unit]]*tbl_Sales[[#This Row],[Quantity]]</f>
        <v>158.47999999999999</v>
      </c>
      <c r="M3661" s="6">
        <f>tbl_Sales[[#This Row],[Cost_per_Unit]]*tbl_Sales[[#This Row],[Quantity]]</f>
        <v>114.16</v>
      </c>
      <c r="N3661" s="6">
        <f>tbl_Sales[[#This Row],[Sales]]-tbl_Sales[[#This Row],[Total_Cost]]</f>
        <v>44.319999999999993</v>
      </c>
    </row>
    <row r="3662" spans="1:14">
      <c r="A3662" t="s">
        <v>3666</v>
      </c>
      <c r="B3662" s="4">
        <v>45111</v>
      </c>
      <c r="C3662" t="s">
        <v>7659</v>
      </c>
      <c r="D3662" t="str">
        <f>VLOOKUP(Sales_Data!$C3662,tbl_Customers[],2,FALSE)</f>
        <v>Customer_22</v>
      </c>
      <c r="E3662" t="str">
        <f>VLOOKUP(tbl_Sales[[#This Row],[Customer_ID]],tbl_Customers[],5,0)</f>
        <v>South</v>
      </c>
      <c r="F3662" t="s">
        <v>8521</v>
      </c>
      <c r="G3662" t="str">
        <f>VLOOKUP(Sales_Data!$F3662,tbl_Products[],2,FALSE)</f>
        <v>Product_64</v>
      </c>
      <c r="H3662" t="str">
        <f>VLOOKUP(tbl_Sales[[#This Row],[Product_ID]],tbl_Products[],3,0)</f>
        <v>Home Goods</v>
      </c>
      <c r="I3662">
        <v>6</v>
      </c>
      <c r="J3662" s="10">
        <f>VLOOKUP(tbl_Sales[[#This Row],[Product_ID]],tbl_Products[],4,0)</f>
        <v>16.21</v>
      </c>
      <c r="K3662" s="6">
        <v>94.64</v>
      </c>
      <c r="L3662" s="6">
        <f>tbl_Sales[[#This Row],[Price_per_Unit]]*tbl_Sales[[#This Row],[Quantity]]</f>
        <v>567.84</v>
      </c>
      <c r="M3662" s="6">
        <f>tbl_Sales[[#This Row],[Cost_per_Unit]]*tbl_Sales[[#This Row],[Quantity]]</f>
        <v>97.26</v>
      </c>
      <c r="N3662" s="6">
        <f>tbl_Sales[[#This Row],[Sales]]-tbl_Sales[[#This Row],[Total_Cost]]</f>
        <v>470.58000000000004</v>
      </c>
    </row>
    <row r="3663" spans="1:14">
      <c r="A3663" t="s">
        <v>3667</v>
      </c>
      <c r="B3663" s="4">
        <v>45055</v>
      </c>
      <c r="C3663" t="s">
        <v>7402</v>
      </c>
      <c r="D3663" t="str">
        <f>VLOOKUP(Sales_Data!$C3663,tbl_Customers[],2,FALSE)</f>
        <v>Customer_929</v>
      </c>
      <c r="E3663" t="str">
        <f>VLOOKUP(tbl_Sales[[#This Row],[Customer_ID]],tbl_Customers[],5,0)</f>
        <v>South</v>
      </c>
      <c r="F3663" t="s">
        <v>8509</v>
      </c>
      <c r="G3663" t="str">
        <f>VLOOKUP(Sales_Data!$F3663,tbl_Products[],2,FALSE)</f>
        <v>Product_45</v>
      </c>
      <c r="H3663" t="str">
        <f>VLOOKUP(tbl_Sales[[#This Row],[Product_ID]],tbl_Products[],3,0)</f>
        <v>Home Goods</v>
      </c>
      <c r="I3663">
        <v>8</v>
      </c>
      <c r="J3663" s="10">
        <f>VLOOKUP(tbl_Sales[[#This Row],[Product_ID]],tbl_Products[],4,0)</f>
        <v>47.88</v>
      </c>
      <c r="K3663" s="6">
        <v>13.32</v>
      </c>
      <c r="L3663" s="6">
        <f>tbl_Sales[[#This Row],[Price_per_Unit]]*tbl_Sales[[#This Row],[Quantity]]</f>
        <v>106.56</v>
      </c>
      <c r="M3663" s="6">
        <f>tbl_Sales[[#This Row],[Cost_per_Unit]]*tbl_Sales[[#This Row],[Quantity]]</f>
        <v>383.04</v>
      </c>
      <c r="N3663" s="6">
        <f>tbl_Sales[[#This Row],[Sales]]-tbl_Sales[[#This Row],[Total_Cost]]</f>
        <v>-276.48</v>
      </c>
    </row>
    <row r="3664" spans="1:14">
      <c r="A3664" t="s">
        <v>3668</v>
      </c>
      <c r="B3664" s="4">
        <v>44969</v>
      </c>
      <c r="C3664" t="s">
        <v>7059</v>
      </c>
      <c r="D3664" t="str">
        <f>VLOOKUP(Sales_Data!$C3664,tbl_Customers[],2,FALSE)</f>
        <v>Customer_787</v>
      </c>
      <c r="E3664" t="str">
        <f>VLOOKUP(tbl_Sales[[#This Row],[Customer_ID]],tbl_Customers[],5,0)</f>
        <v>North</v>
      </c>
      <c r="F3664" t="s">
        <v>8564</v>
      </c>
      <c r="G3664" t="str">
        <f>VLOOKUP(Sales_Data!$F3664,tbl_Products[],2,FALSE)</f>
        <v>Product_8</v>
      </c>
      <c r="H3664" t="str">
        <f>VLOOKUP(tbl_Sales[[#This Row],[Product_ID]],tbl_Products[],3,0)</f>
        <v>Electronics</v>
      </c>
      <c r="I3664">
        <v>6</v>
      </c>
      <c r="J3664" s="10">
        <f>VLOOKUP(tbl_Sales[[#This Row],[Product_ID]],tbl_Products[],4,0)</f>
        <v>22.03</v>
      </c>
      <c r="K3664" s="6">
        <v>61.74</v>
      </c>
      <c r="L3664" s="6">
        <f>tbl_Sales[[#This Row],[Price_per_Unit]]*tbl_Sales[[#This Row],[Quantity]]</f>
        <v>370.44</v>
      </c>
      <c r="M3664" s="6">
        <f>tbl_Sales[[#This Row],[Cost_per_Unit]]*tbl_Sales[[#This Row],[Quantity]]</f>
        <v>132.18</v>
      </c>
      <c r="N3664" s="6">
        <f>tbl_Sales[[#This Row],[Sales]]-tbl_Sales[[#This Row],[Total_Cost]]</f>
        <v>238.26</v>
      </c>
    </row>
    <row r="3665" spans="1:14">
      <c r="A3665" t="s">
        <v>3669</v>
      </c>
      <c r="B3665" s="4">
        <v>45117</v>
      </c>
      <c r="C3665" t="s">
        <v>7627</v>
      </c>
      <c r="D3665" t="str">
        <f>VLOOKUP(Sales_Data!$C3665,tbl_Customers[],2,FALSE)</f>
        <v>Customer_951</v>
      </c>
      <c r="E3665" t="str">
        <f>VLOOKUP(tbl_Sales[[#This Row],[Customer_ID]],tbl_Customers[],5,0)</f>
        <v>South</v>
      </c>
      <c r="F3665" t="s">
        <v>8525</v>
      </c>
      <c r="G3665" t="str">
        <f>VLOOKUP(Sales_Data!$F3665,tbl_Products[],2,FALSE)</f>
        <v>Product_56</v>
      </c>
      <c r="H3665" t="str">
        <f>VLOOKUP(tbl_Sales[[#This Row],[Product_ID]],tbl_Products[],3,0)</f>
        <v>Apparel</v>
      </c>
      <c r="I3665">
        <v>4</v>
      </c>
      <c r="J3665" s="10">
        <f>VLOOKUP(tbl_Sales[[#This Row],[Product_ID]],tbl_Products[],4,0)</f>
        <v>3.21</v>
      </c>
      <c r="K3665" s="6">
        <v>12.16</v>
      </c>
      <c r="L3665" s="6">
        <f>tbl_Sales[[#This Row],[Price_per_Unit]]*tbl_Sales[[#This Row],[Quantity]]</f>
        <v>48.64</v>
      </c>
      <c r="M3665" s="6">
        <f>tbl_Sales[[#This Row],[Cost_per_Unit]]*tbl_Sales[[#This Row],[Quantity]]</f>
        <v>12.84</v>
      </c>
      <c r="N3665" s="6">
        <f>tbl_Sales[[#This Row],[Sales]]-tbl_Sales[[#This Row],[Total_Cost]]</f>
        <v>35.799999999999997</v>
      </c>
    </row>
    <row r="3666" spans="1:14">
      <c r="A3666" t="s">
        <v>3670</v>
      </c>
      <c r="B3666" s="4">
        <v>45267</v>
      </c>
      <c r="C3666" t="s">
        <v>7869</v>
      </c>
      <c r="D3666" t="str">
        <f>VLOOKUP(Sales_Data!$C3666,tbl_Customers[],2,FALSE)</f>
        <v>Customer_877</v>
      </c>
      <c r="E3666" t="str">
        <f>VLOOKUP(tbl_Sales[[#This Row],[Customer_ID]],tbl_Customers[],5,0)</f>
        <v>South</v>
      </c>
      <c r="F3666" t="s">
        <v>8551</v>
      </c>
      <c r="G3666" t="str">
        <f>VLOOKUP(Sales_Data!$F3666,tbl_Products[],2,FALSE)</f>
        <v>Product_11</v>
      </c>
      <c r="H3666" t="str">
        <f>VLOOKUP(tbl_Sales[[#This Row],[Product_ID]],tbl_Products[],3,0)</f>
        <v>Health</v>
      </c>
      <c r="I3666">
        <v>4</v>
      </c>
      <c r="J3666" s="10">
        <f>VLOOKUP(tbl_Sales[[#This Row],[Product_ID]],tbl_Products[],4,0)</f>
        <v>11.76</v>
      </c>
      <c r="K3666" s="6">
        <v>53.94</v>
      </c>
      <c r="L3666" s="6">
        <f>tbl_Sales[[#This Row],[Price_per_Unit]]*tbl_Sales[[#This Row],[Quantity]]</f>
        <v>215.76</v>
      </c>
      <c r="M3666" s="6">
        <f>tbl_Sales[[#This Row],[Cost_per_Unit]]*tbl_Sales[[#This Row],[Quantity]]</f>
        <v>47.04</v>
      </c>
      <c r="N3666" s="6">
        <f>tbl_Sales[[#This Row],[Sales]]-tbl_Sales[[#This Row],[Total_Cost]]</f>
        <v>168.72</v>
      </c>
    </row>
    <row r="3667" spans="1:14">
      <c r="A3667" t="s">
        <v>3671</v>
      </c>
      <c r="B3667" s="4">
        <v>45259</v>
      </c>
      <c r="C3667" t="s">
        <v>7905</v>
      </c>
      <c r="D3667" t="str">
        <f>VLOOKUP(Sales_Data!$C3667,tbl_Customers[],2,FALSE)</f>
        <v>Customer_1271</v>
      </c>
      <c r="E3667" t="str">
        <f>VLOOKUP(tbl_Sales[[#This Row],[Customer_ID]],tbl_Customers[],5,0)</f>
        <v>West</v>
      </c>
      <c r="F3667" t="s">
        <v>8507</v>
      </c>
      <c r="G3667" t="str">
        <f>VLOOKUP(Sales_Data!$F3667,tbl_Products[],2,FALSE)</f>
        <v>Product_58</v>
      </c>
      <c r="H3667" t="str">
        <f>VLOOKUP(tbl_Sales[[#This Row],[Product_ID]],tbl_Products[],3,0)</f>
        <v>Home Goods</v>
      </c>
      <c r="I3667">
        <v>8</v>
      </c>
      <c r="J3667" s="10">
        <f>VLOOKUP(tbl_Sales[[#This Row],[Product_ID]],tbl_Products[],4,0)</f>
        <v>23.97</v>
      </c>
      <c r="K3667" s="6">
        <v>43.82</v>
      </c>
      <c r="L3667" s="6">
        <f>tbl_Sales[[#This Row],[Price_per_Unit]]*tbl_Sales[[#This Row],[Quantity]]</f>
        <v>350.56</v>
      </c>
      <c r="M3667" s="6">
        <f>tbl_Sales[[#This Row],[Cost_per_Unit]]*tbl_Sales[[#This Row],[Quantity]]</f>
        <v>191.76</v>
      </c>
      <c r="N3667" s="6">
        <f>tbl_Sales[[#This Row],[Sales]]-tbl_Sales[[#This Row],[Total_Cost]]</f>
        <v>158.80000000000001</v>
      </c>
    </row>
    <row r="3668" spans="1:14">
      <c r="A3668" t="s">
        <v>3672</v>
      </c>
      <c r="B3668" s="4">
        <v>45011</v>
      </c>
      <c r="C3668" t="s">
        <v>7671</v>
      </c>
      <c r="D3668" t="str">
        <f>VLOOKUP(Sales_Data!$C3668,tbl_Customers[],2,FALSE)</f>
        <v>Customer_1269</v>
      </c>
      <c r="E3668" t="str">
        <f>VLOOKUP(tbl_Sales[[#This Row],[Customer_ID]],tbl_Customers[],5,0)</f>
        <v>South</v>
      </c>
      <c r="F3668" t="s">
        <v>8514</v>
      </c>
      <c r="G3668" t="str">
        <f>VLOOKUP(Sales_Data!$F3668,tbl_Products[],2,FALSE)</f>
        <v>Product_2</v>
      </c>
      <c r="H3668" t="str">
        <f>VLOOKUP(tbl_Sales[[#This Row],[Product_ID]],tbl_Products[],3,0)</f>
        <v>Health</v>
      </c>
      <c r="I3668">
        <v>8</v>
      </c>
      <c r="J3668" s="10">
        <f>VLOOKUP(tbl_Sales[[#This Row],[Product_ID]],tbl_Products[],4,0)</f>
        <v>12.41</v>
      </c>
      <c r="K3668" s="6">
        <v>71.7</v>
      </c>
      <c r="L3668" s="6">
        <f>tbl_Sales[[#This Row],[Price_per_Unit]]*tbl_Sales[[#This Row],[Quantity]]</f>
        <v>573.6</v>
      </c>
      <c r="M3668" s="6">
        <f>tbl_Sales[[#This Row],[Cost_per_Unit]]*tbl_Sales[[#This Row],[Quantity]]</f>
        <v>99.28</v>
      </c>
      <c r="N3668" s="6">
        <f>tbl_Sales[[#This Row],[Sales]]-tbl_Sales[[#This Row],[Total_Cost]]</f>
        <v>474.32000000000005</v>
      </c>
    </row>
    <row r="3669" spans="1:14">
      <c r="A3669" t="s">
        <v>3673</v>
      </c>
      <c r="B3669" s="4">
        <v>44953</v>
      </c>
      <c r="C3669" t="s">
        <v>8353</v>
      </c>
      <c r="D3669" t="str">
        <f>VLOOKUP(Sales_Data!$C3669,tbl_Customers[],2,FALSE)</f>
        <v>Customer_208</v>
      </c>
      <c r="E3669" t="str">
        <f>VLOOKUP(tbl_Sales[[#This Row],[Customer_ID]],tbl_Customers[],5,0)</f>
        <v>West</v>
      </c>
      <c r="F3669" t="s">
        <v>8527</v>
      </c>
      <c r="G3669" t="str">
        <f>VLOOKUP(Sales_Data!$F3669,tbl_Products[],2,FALSE)</f>
        <v>Product_12</v>
      </c>
      <c r="H3669" t="str">
        <f>VLOOKUP(tbl_Sales[[#This Row],[Product_ID]],tbl_Products[],3,0)</f>
        <v>Toys</v>
      </c>
      <c r="I3669">
        <v>5</v>
      </c>
      <c r="J3669" s="10">
        <f>VLOOKUP(tbl_Sales[[#This Row],[Product_ID]],tbl_Products[],4,0)</f>
        <v>8.02</v>
      </c>
      <c r="K3669" s="6">
        <v>34.94</v>
      </c>
      <c r="L3669" s="6">
        <f>tbl_Sales[[#This Row],[Price_per_Unit]]*tbl_Sales[[#This Row],[Quantity]]</f>
        <v>174.7</v>
      </c>
      <c r="M3669" s="6">
        <f>tbl_Sales[[#This Row],[Cost_per_Unit]]*tbl_Sales[[#This Row],[Quantity]]</f>
        <v>40.099999999999994</v>
      </c>
      <c r="N3669" s="6">
        <f>tbl_Sales[[#This Row],[Sales]]-tbl_Sales[[#This Row],[Total_Cost]]</f>
        <v>134.6</v>
      </c>
    </row>
    <row r="3670" spans="1:14">
      <c r="A3670" t="s">
        <v>3674</v>
      </c>
      <c r="B3670" s="4">
        <v>45129</v>
      </c>
      <c r="C3670" t="s">
        <v>8148</v>
      </c>
      <c r="D3670" t="str">
        <f>VLOOKUP(Sales_Data!$C3670,tbl_Customers[],2,FALSE)</f>
        <v>Customer_696</v>
      </c>
      <c r="E3670" t="str">
        <f>VLOOKUP(tbl_Sales[[#This Row],[Customer_ID]],tbl_Customers[],5,0)</f>
        <v>East</v>
      </c>
      <c r="F3670" t="s">
        <v>8560</v>
      </c>
      <c r="G3670" t="str">
        <f>VLOOKUP(Sales_Data!$F3670,tbl_Products[],2,FALSE)</f>
        <v>Product_41</v>
      </c>
      <c r="H3670" t="str">
        <f>VLOOKUP(tbl_Sales[[#This Row],[Product_ID]],tbl_Products[],3,0)</f>
        <v>Home Goods</v>
      </c>
      <c r="I3670">
        <v>2</v>
      </c>
      <c r="J3670" s="10">
        <f>VLOOKUP(tbl_Sales[[#This Row],[Product_ID]],tbl_Products[],4,0)</f>
        <v>31.5</v>
      </c>
      <c r="K3670" s="6">
        <v>83.84</v>
      </c>
      <c r="L3670" s="6">
        <f>tbl_Sales[[#This Row],[Price_per_Unit]]*tbl_Sales[[#This Row],[Quantity]]</f>
        <v>167.68</v>
      </c>
      <c r="M3670" s="6">
        <f>tbl_Sales[[#This Row],[Cost_per_Unit]]*tbl_Sales[[#This Row],[Quantity]]</f>
        <v>63</v>
      </c>
      <c r="N3670" s="6">
        <f>tbl_Sales[[#This Row],[Sales]]-tbl_Sales[[#This Row],[Total_Cost]]</f>
        <v>104.68</v>
      </c>
    </row>
    <row r="3671" spans="1:14">
      <c r="A3671" t="s">
        <v>3675</v>
      </c>
      <c r="B3671" s="4">
        <v>45247</v>
      </c>
      <c r="C3671" t="s">
        <v>8327</v>
      </c>
      <c r="D3671" t="str">
        <f>VLOOKUP(Sales_Data!$C3671,tbl_Customers[],2,FALSE)</f>
        <v>Customer_1334</v>
      </c>
      <c r="E3671" t="str">
        <f>VLOOKUP(tbl_Sales[[#This Row],[Customer_ID]],tbl_Customers[],5,0)</f>
        <v>West</v>
      </c>
      <c r="F3671" t="s">
        <v>8512</v>
      </c>
      <c r="G3671" t="str">
        <f>VLOOKUP(Sales_Data!$F3671,tbl_Products[],2,FALSE)</f>
        <v>Product_47</v>
      </c>
      <c r="H3671" t="str">
        <f>VLOOKUP(tbl_Sales[[#This Row],[Product_ID]],tbl_Products[],3,0)</f>
        <v>Home Goods</v>
      </c>
      <c r="I3671">
        <v>2</v>
      </c>
      <c r="J3671" s="10">
        <f>VLOOKUP(tbl_Sales[[#This Row],[Product_ID]],tbl_Products[],4,0)</f>
        <v>22.66</v>
      </c>
      <c r="K3671" s="6">
        <v>78.709999999999994</v>
      </c>
      <c r="L3671" s="6">
        <f>tbl_Sales[[#This Row],[Price_per_Unit]]*tbl_Sales[[#This Row],[Quantity]]</f>
        <v>157.41999999999999</v>
      </c>
      <c r="M3671" s="6">
        <f>tbl_Sales[[#This Row],[Cost_per_Unit]]*tbl_Sales[[#This Row],[Quantity]]</f>
        <v>45.32</v>
      </c>
      <c r="N3671" s="6">
        <f>tbl_Sales[[#This Row],[Sales]]-tbl_Sales[[#This Row],[Total_Cost]]</f>
        <v>112.1</v>
      </c>
    </row>
    <row r="3672" spans="1:14">
      <c r="A3672" t="s">
        <v>3676</v>
      </c>
      <c r="B3672" s="4">
        <v>45083</v>
      </c>
      <c r="C3672" t="s">
        <v>7363</v>
      </c>
      <c r="D3672" t="str">
        <f>VLOOKUP(Sales_Data!$C3672,tbl_Customers[],2,FALSE)</f>
        <v>Customer_1384</v>
      </c>
      <c r="E3672" t="str">
        <f>VLOOKUP(tbl_Sales[[#This Row],[Customer_ID]],tbl_Customers[],5,0)</f>
        <v>North</v>
      </c>
      <c r="F3672" t="s">
        <v>8545</v>
      </c>
      <c r="G3672" t="str">
        <f>VLOOKUP(Sales_Data!$F3672,tbl_Products[],2,FALSE)</f>
        <v>Product_9</v>
      </c>
      <c r="H3672" t="str">
        <f>VLOOKUP(tbl_Sales[[#This Row],[Product_ID]],tbl_Products[],3,0)</f>
        <v>Apparel</v>
      </c>
      <c r="I3672">
        <v>4</v>
      </c>
      <c r="J3672" s="10">
        <f>VLOOKUP(tbl_Sales[[#This Row],[Product_ID]],tbl_Products[],4,0)</f>
        <v>14.27</v>
      </c>
      <c r="K3672" s="6">
        <v>50.59</v>
      </c>
      <c r="L3672" s="6">
        <f>tbl_Sales[[#This Row],[Price_per_Unit]]*tbl_Sales[[#This Row],[Quantity]]</f>
        <v>202.36</v>
      </c>
      <c r="M3672" s="6">
        <f>tbl_Sales[[#This Row],[Cost_per_Unit]]*tbl_Sales[[#This Row],[Quantity]]</f>
        <v>57.08</v>
      </c>
      <c r="N3672" s="6">
        <f>tbl_Sales[[#This Row],[Sales]]-tbl_Sales[[#This Row],[Total_Cost]]</f>
        <v>145.28000000000003</v>
      </c>
    </row>
    <row r="3673" spans="1:14">
      <c r="A3673" t="s">
        <v>3677</v>
      </c>
      <c r="B3673" s="4">
        <v>45285</v>
      </c>
      <c r="C3673" t="s">
        <v>8254</v>
      </c>
      <c r="D3673" t="str">
        <f>VLOOKUP(Sales_Data!$C3673,tbl_Customers[],2,FALSE)</f>
        <v>Customer_54</v>
      </c>
      <c r="E3673" t="str">
        <f>VLOOKUP(tbl_Sales[[#This Row],[Customer_ID]],tbl_Customers[],5,0)</f>
        <v>North</v>
      </c>
      <c r="F3673" t="s">
        <v>8497</v>
      </c>
      <c r="G3673" t="str">
        <f>VLOOKUP(Sales_Data!$F3673,tbl_Products[],2,FALSE)</f>
        <v>Product_73</v>
      </c>
      <c r="H3673" t="str">
        <f>VLOOKUP(tbl_Sales[[#This Row],[Product_ID]],tbl_Products[],3,0)</f>
        <v>Apparel</v>
      </c>
      <c r="I3673">
        <v>2</v>
      </c>
      <c r="J3673" s="10">
        <f>VLOOKUP(tbl_Sales[[#This Row],[Product_ID]],tbl_Products[],4,0)</f>
        <v>1.21</v>
      </c>
      <c r="K3673" s="6">
        <v>23.84</v>
      </c>
      <c r="L3673" s="6">
        <f>tbl_Sales[[#This Row],[Price_per_Unit]]*tbl_Sales[[#This Row],[Quantity]]</f>
        <v>47.68</v>
      </c>
      <c r="M3673" s="6">
        <f>tbl_Sales[[#This Row],[Cost_per_Unit]]*tbl_Sales[[#This Row],[Quantity]]</f>
        <v>2.42</v>
      </c>
      <c r="N3673" s="6">
        <f>tbl_Sales[[#This Row],[Sales]]-tbl_Sales[[#This Row],[Total_Cost]]</f>
        <v>45.26</v>
      </c>
    </row>
    <row r="3674" spans="1:14">
      <c r="A3674" t="s">
        <v>3678</v>
      </c>
      <c r="B3674" s="4">
        <v>45046</v>
      </c>
      <c r="C3674" t="s">
        <v>7036</v>
      </c>
      <c r="D3674" t="str">
        <f>VLOOKUP(Sales_Data!$C3674,tbl_Customers[],2,FALSE)</f>
        <v>Customer_930</v>
      </c>
      <c r="E3674" t="str">
        <f>VLOOKUP(tbl_Sales[[#This Row],[Customer_ID]],tbl_Customers[],5,0)</f>
        <v>South</v>
      </c>
      <c r="F3674" t="s">
        <v>8533</v>
      </c>
      <c r="G3674" t="str">
        <f>VLOOKUP(Sales_Data!$F3674,tbl_Products[],2,FALSE)</f>
        <v>Product_34</v>
      </c>
      <c r="H3674" t="str">
        <f>VLOOKUP(tbl_Sales[[#This Row],[Product_ID]],tbl_Products[],3,0)</f>
        <v>Electronics</v>
      </c>
      <c r="I3674">
        <v>6</v>
      </c>
      <c r="J3674" s="10">
        <f>VLOOKUP(tbl_Sales[[#This Row],[Product_ID]],tbl_Products[],4,0)</f>
        <v>21.9</v>
      </c>
      <c r="K3674" s="6">
        <v>36.950000000000003</v>
      </c>
      <c r="L3674" s="6">
        <f>tbl_Sales[[#This Row],[Price_per_Unit]]*tbl_Sales[[#This Row],[Quantity]]</f>
        <v>221.70000000000002</v>
      </c>
      <c r="M3674" s="6">
        <f>tbl_Sales[[#This Row],[Cost_per_Unit]]*tbl_Sales[[#This Row],[Quantity]]</f>
        <v>131.39999999999998</v>
      </c>
      <c r="N3674" s="6">
        <f>tbl_Sales[[#This Row],[Sales]]-tbl_Sales[[#This Row],[Total_Cost]]</f>
        <v>90.30000000000004</v>
      </c>
    </row>
    <row r="3675" spans="1:14">
      <c r="A3675" t="s">
        <v>3679</v>
      </c>
      <c r="B3675" s="4">
        <v>45146</v>
      </c>
      <c r="C3675" t="s">
        <v>8316</v>
      </c>
      <c r="D3675" t="str">
        <f>VLOOKUP(Sales_Data!$C3675,tbl_Customers[],2,FALSE)</f>
        <v>Customer_1060</v>
      </c>
      <c r="E3675" t="str">
        <f>VLOOKUP(tbl_Sales[[#This Row],[Customer_ID]],tbl_Customers[],5,0)</f>
        <v>West</v>
      </c>
      <c r="F3675" t="s">
        <v>8560</v>
      </c>
      <c r="G3675" t="str">
        <f>VLOOKUP(Sales_Data!$F3675,tbl_Products[],2,FALSE)</f>
        <v>Product_41</v>
      </c>
      <c r="H3675" t="str">
        <f>VLOOKUP(tbl_Sales[[#This Row],[Product_ID]],tbl_Products[],3,0)</f>
        <v>Home Goods</v>
      </c>
      <c r="I3675">
        <v>2</v>
      </c>
      <c r="J3675" s="10">
        <f>VLOOKUP(tbl_Sales[[#This Row],[Product_ID]],tbl_Products[],4,0)</f>
        <v>31.5</v>
      </c>
      <c r="K3675" s="6">
        <v>57.86</v>
      </c>
      <c r="L3675" s="6">
        <f>tbl_Sales[[#This Row],[Price_per_Unit]]*tbl_Sales[[#This Row],[Quantity]]</f>
        <v>115.72</v>
      </c>
      <c r="M3675" s="6">
        <f>tbl_Sales[[#This Row],[Cost_per_Unit]]*tbl_Sales[[#This Row],[Quantity]]</f>
        <v>63</v>
      </c>
      <c r="N3675" s="6">
        <f>tbl_Sales[[#This Row],[Sales]]-tbl_Sales[[#This Row],[Total_Cost]]</f>
        <v>52.72</v>
      </c>
    </row>
    <row r="3676" spans="1:14">
      <c r="A3676" t="s">
        <v>3680</v>
      </c>
      <c r="B3676" s="4">
        <v>45262</v>
      </c>
      <c r="C3676" t="s">
        <v>8360</v>
      </c>
      <c r="D3676" t="str">
        <f>VLOOKUP(Sales_Data!$C3676,tbl_Customers[],2,FALSE)</f>
        <v>Customer_673</v>
      </c>
      <c r="E3676" t="str">
        <f>VLOOKUP(tbl_Sales[[#This Row],[Customer_ID]],tbl_Customers[],5,0)</f>
        <v>East</v>
      </c>
      <c r="F3676" t="s">
        <v>8507</v>
      </c>
      <c r="G3676" t="str">
        <f>VLOOKUP(Sales_Data!$F3676,tbl_Products[],2,FALSE)</f>
        <v>Product_58</v>
      </c>
      <c r="H3676" t="str">
        <f>VLOOKUP(tbl_Sales[[#This Row],[Product_ID]],tbl_Products[],3,0)</f>
        <v>Home Goods</v>
      </c>
      <c r="I3676">
        <v>1</v>
      </c>
      <c r="J3676" s="10">
        <f>VLOOKUP(tbl_Sales[[#This Row],[Product_ID]],tbl_Products[],4,0)</f>
        <v>23.97</v>
      </c>
      <c r="K3676" s="6">
        <v>21.85</v>
      </c>
      <c r="L3676" s="6">
        <f>tbl_Sales[[#This Row],[Price_per_Unit]]*tbl_Sales[[#This Row],[Quantity]]</f>
        <v>21.85</v>
      </c>
      <c r="M3676" s="6">
        <f>tbl_Sales[[#This Row],[Cost_per_Unit]]*tbl_Sales[[#This Row],[Quantity]]</f>
        <v>23.97</v>
      </c>
      <c r="N3676" s="6">
        <f>tbl_Sales[[#This Row],[Sales]]-tbl_Sales[[#This Row],[Total_Cost]]</f>
        <v>-2.1199999999999974</v>
      </c>
    </row>
    <row r="3677" spans="1:14">
      <c r="A3677" t="s">
        <v>3681</v>
      </c>
      <c r="B3677" s="4">
        <v>44973</v>
      </c>
      <c r="C3677" t="s">
        <v>8071</v>
      </c>
      <c r="D3677" t="str">
        <f>VLOOKUP(Sales_Data!$C3677,tbl_Customers[],2,FALSE)</f>
        <v>Customer_1204</v>
      </c>
      <c r="E3677" t="str">
        <f>VLOOKUP(tbl_Sales[[#This Row],[Customer_ID]],tbl_Customers[],5,0)</f>
        <v>North</v>
      </c>
      <c r="F3677" t="s">
        <v>8515</v>
      </c>
      <c r="G3677" t="str">
        <f>VLOOKUP(Sales_Data!$F3677,tbl_Products[],2,FALSE)</f>
        <v>Product_46</v>
      </c>
      <c r="H3677" t="str">
        <f>VLOOKUP(tbl_Sales[[#This Row],[Product_ID]],tbl_Products[],3,0)</f>
        <v>Health</v>
      </c>
      <c r="I3677">
        <v>7</v>
      </c>
      <c r="J3677" s="10">
        <f>VLOOKUP(tbl_Sales[[#This Row],[Product_ID]],tbl_Products[],4,0)</f>
        <v>19.34</v>
      </c>
      <c r="K3677" s="6">
        <v>63.85</v>
      </c>
      <c r="L3677" s="6">
        <f>tbl_Sales[[#This Row],[Price_per_Unit]]*tbl_Sales[[#This Row],[Quantity]]</f>
        <v>446.95</v>
      </c>
      <c r="M3677" s="6">
        <f>tbl_Sales[[#This Row],[Cost_per_Unit]]*tbl_Sales[[#This Row],[Quantity]]</f>
        <v>135.38</v>
      </c>
      <c r="N3677" s="6">
        <f>tbl_Sales[[#This Row],[Sales]]-tbl_Sales[[#This Row],[Total_Cost]]</f>
        <v>311.57</v>
      </c>
    </row>
    <row r="3678" spans="1:14">
      <c r="A3678" t="s">
        <v>3682</v>
      </c>
      <c r="B3678" s="4">
        <v>45287</v>
      </c>
      <c r="C3678" t="s">
        <v>7331</v>
      </c>
      <c r="D3678" t="str">
        <f>VLOOKUP(Sales_Data!$C3678,tbl_Customers[],2,FALSE)</f>
        <v>Customer_395</v>
      </c>
      <c r="E3678" t="str">
        <f>VLOOKUP(tbl_Sales[[#This Row],[Customer_ID]],tbl_Customers[],5,0)</f>
        <v>North</v>
      </c>
      <c r="F3678" t="s">
        <v>8517</v>
      </c>
      <c r="G3678" t="str">
        <f>VLOOKUP(Sales_Data!$F3678,tbl_Products[],2,FALSE)</f>
        <v>Product_62</v>
      </c>
      <c r="H3678" t="str">
        <f>VLOOKUP(tbl_Sales[[#This Row],[Product_ID]],tbl_Products[],3,0)</f>
        <v>Health</v>
      </c>
      <c r="I3678">
        <v>9</v>
      </c>
      <c r="J3678" s="10">
        <f>VLOOKUP(tbl_Sales[[#This Row],[Product_ID]],tbl_Products[],4,0)</f>
        <v>24.52</v>
      </c>
      <c r="K3678" s="6">
        <v>91.83</v>
      </c>
      <c r="L3678" s="6">
        <f>tbl_Sales[[#This Row],[Price_per_Unit]]*tbl_Sales[[#This Row],[Quantity]]</f>
        <v>826.47</v>
      </c>
      <c r="M3678" s="6">
        <f>tbl_Sales[[#This Row],[Cost_per_Unit]]*tbl_Sales[[#This Row],[Quantity]]</f>
        <v>220.68</v>
      </c>
      <c r="N3678" s="6">
        <f>tbl_Sales[[#This Row],[Sales]]-tbl_Sales[[#This Row],[Total_Cost]]</f>
        <v>605.79</v>
      </c>
    </row>
    <row r="3679" spans="1:14">
      <c r="A3679" t="s">
        <v>3683</v>
      </c>
      <c r="B3679" s="4">
        <v>44975</v>
      </c>
      <c r="C3679" t="s">
        <v>8110</v>
      </c>
      <c r="D3679" t="str">
        <f>VLOOKUP(Sales_Data!$C3679,tbl_Customers[],2,FALSE)</f>
        <v>Customer_222</v>
      </c>
      <c r="E3679" t="str">
        <f>VLOOKUP(tbl_Sales[[#This Row],[Customer_ID]],tbl_Customers[],5,0)</f>
        <v>East</v>
      </c>
      <c r="F3679" t="s">
        <v>8562</v>
      </c>
      <c r="G3679" t="str">
        <f>VLOOKUP(Sales_Data!$F3679,tbl_Products[],2,FALSE)</f>
        <v>Product_48</v>
      </c>
      <c r="H3679" t="str">
        <f>VLOOKUP(tbl_Sales[[#This Row],[Product_ID]],tbl_Products[],3,0)</f>
        <v>Apparel</v>
      </c>
      <c r="I3679">
        <v>3</v>
      </c>
      <c r="J3679" s="10">
        <f>VLOOKUP(tbl_Sales[[#This Row],[Product_ID]],tbl_Products[],4,0)</f>
        <v>25.33</v>
      </c>
      <c r="K3679" s="6">
        <v>5.74</v>
      </c>
      <c r="L3679" s="6">
        <f>tbl_Sales[[#This Row],[Price_per_Unit]]*tbl_Sales[[#This Row],[Quantity]]</f>
        <v>17.22</v>
      </c>
      <c r="M3679" s="6">
        <f>tbl_Sales[[#This Row],[Cost_per_Unit]]*tbl_Sales[[#This Row],[Quantity]]</f>
        <v>75.989999999999995</v>
      </c>
      <c r="N3679" s="6">
        <f>tbl_Sales[[#This Row],[Sales]]-tbl_Sales[[#This Row],[Total_Cost]]</f>
        <v>-58.769999999999996</v>
      </c>
    </row>
    <row r="3680" spans="1:14">
      <c r="A3680" t="s">
        <v>3684</v>
      </c>
      <c r="B3680" s="4">
        <v>44927</v>
      </c>
      <c r="C3680" t="s">
        <v>7415</v>
      </c>
      <c r="D3680" t="str">
        <f>VLOOKUP(Sales_Data!$C3680,tbl_Customers[],2,FALSE)</f>
        <v>Customer_211</v>
      </c>
      <c r="E3680" t="str">
        <f>VLOOKUP(tbl_Sales[[#This Row],[Customer_ID]],tbl_Customers[],5,0)</f>
        <v>East</v>
      </c>
      <c r="F3680" t="s">
        <v>8521</v>
      </c>
      <c r="G3680" t="str">
        <f>VLOOKUP(Sales_Data!$F3680,tbl_Products[],2,FALSE)</f>
        <v>Product_64</v>
      </c>
      <c r="H3680" t="str">
        <f>VLOOKUP(tbl_Sales[[#This Row],[Product_ID]],tbl_Products[],3,0)</f>
        <v>Home Goods</v>
      </c>
      <c r="I3680">
        <v>2</v>
      </c>
      <c r="J3680" s="10">
        <f>VLOOKUP(tbl_Sales[[#This Row],[Product_ID]],tbl_Products[],4,0)</f>
        <v>16.21</v>
      </c>
      <c r="K3680" s="6">
        <v>28.19</v>
      </c>
      <c r="L3680" s="6">
        <f>tbl_Sales[[#This Row],[Price_per_Unit]]*tbl_Sales[[#This Row],[Quantity]]</f>
        <v>56.38</v>
      </c>
      <c r="M3680" s="6">
        <f>tbl_Sales[[#This Row],[Cost_per_Unit]]*tbl_Sales[[#This Row],[Quantity]]</f>
        <v>32.42</v>
      </c>
      <c r="N3680" s="6">
        <f>tbl_Sales[[#This Row],[Sales]]-tbl_Sales[[#This Row],[Total_Cost]]</f>
        <v>23.96</v>
      </c>
    </row>
    <row r="3681" spans="1:14">
      <c r="A3681" t="s">
        <v>3685</v>
      </c>
      <c r="B3681" s="4">
        <v>45036</v>
      </c>
      <c r="C3681" t="s">
        <v>7091</v>
      </c>
      <c r="D3681" t="str">
        <f>VLOOKUP(Sales_Data!$C3681,tbl_Customers[],2,FALSE)</f>
        <v>Customer_26</v>
      </c>
      <c r="E3681" t="str">
        <f>VLOOKUP(tbl_Sales[[#This Row],[Customer_ID]],tbl_Customers[],5,0)</f>
        <v>South</v>
      </c>
      <c r="F3681" t="s">
        <v>8505</v>
      </c>
      <c r="G3681" t="str">
        <f>VLOOKUP(Sales_Data!$F3681,tbl_Products[],2,FALSE)</f>
        <v>Product_39</v>
      </c>
      <c r="H3681" t="str">
        <f>VLOOKUP(tbl_Sales[[#This Row],[Product_ID]],tbl_Products[],3,0)</f>
        <v>Toys</v>
      </c>
      <c r="I3681">
        <v>5</v>
      </c>
      <c r="J3681" s="10">
        <f>VLOOKUP(tbl_Sales[[#This Row],[Product_ID]],tbl_Products[],4,0)</f>
        <v>32.950000000000003</v>
      </c>
      <c r="K3681" s="6">
        <v>49.23</v>
      </c>
      <c r="L3681" s="6">
        <f>tbl_Sales[[#This Row],[Price_per_Unit]]*tbl_Sales[[#This Row],[Quantity]]</f>
        <v>246.14999999999998</v>
      </c>
      <c r="M3681" s="6">
        <f>tbl_Sales[[#This Row],[Cost_per_Unit]]*tbl_Sales[[#This Row],[Quantity]]</f>
        <v>164.75</v>
      </c>
      <c r="N3681" s="6">
        <f>tbl_Sales[[#This Row],[Sales]]-tbl_Sales[[#This Row],[Total_Cost]]</f>
        <v>81.399999999999977</v>
      </c>
    </row>
    <row r="3682" spans="1:14">
      <c r="A3682" t="s">
        <v>3686</v>
      </c>
      <c r="B3682" s="4">
        <v>45171</v>
      </c>
      <c r="C3682" t="s">
        <v>7140</v>
      </c>
      <c r="D3682" t="str">
        <f>VLOOKUP(Sales_Data!$C3682,tbl_Customers[],2,FALSE)</f>
        <v>Customer_1219</v>
      </c>
      <c r="E3682" t="str">
        <f>VLOOKUP(tbl_Sales[[#This Row],[Customer_ID]],tbl_Customers[],5,0)</f>
        <v>West</v>
      </c>
      <c r="F3682" t="s">
        <v>8508</v>
      </c>
      <c r="G3682" t="str">
        <f>VLOOKUP(Sales_Data!$F3682,tbl_Products[],2,FALSE)</f>
        <v>Product_63</v>
      </c>
      <c r="H3682" t="str">
        <f>VLOOKUP(tbl_Sales[[#This Row],[Product_ID]],tbl_Products[],3,0)</f>
        <v>Electronics</v>
      </c>
      <c r="I3682">
        <v>9</v>
      </c>
      <c r="J3682" s="10">
        <f>VLOOKUP(tbl_Sales[[#This Row],[Product_ID]],tbl_Products[],4,0)</f>
        <v>40</v>
      </c>
      <c r="K3682" s="6">
        <v>95.95</v>
      </c>
      <c r="L3682" s="6">
        <f>tbl_Sales[[#This Row],[Price_per_Unit]]*tbl_Sales[[#This Row],[Quantity]]</f>
        <v>863.55000000000007</v>
      </c>
      <c r="M3682" s="6">
        <f>tbl_Sales[[#This Row],[Cost_per_Unit]]*tbl_Sales[[#This Row],[Quantity]]</f>
        <v>360</v>
      </c>
      <c r="N3682" s="6">
        <f>tbl_Sales[[#This Row],[Sales]]-tbl_Sales[[#This Row],[Total_Cost]]</f>
        <v>503.55000000000007</v>
      </c>
    </row>
    <row r="3683" spans="1:14">
      <c r="A3683" t="s">
        <v>3687</v>
      </c>
      <c r="B3683" s="4">
        <v>44966</v>
      </c>
      <c r="C3683" t="s">
        <v>7379</v>
      </c>
      <c r="D3683" t="str">
        <f>VLOOKUP(Sales_Data!$C3683,tbl_Customers[],2,FALSE)</f>
        <v>Customer_1461</v>
      </c>
      <c r="E3683" t="str">
        <f>VLOOKUP(tbl_Sales[[#This Row],[Customer_ID]],tbl_Customers[],5,0)</f>
        <v>South</v>
      </c>
      <c r="F3683" t="s">
        <v>8560</v>
      </c>
      <c r="G3683" t="str">
        <f>VLOOKUP(Sales_Data!$F3683,tbl_Products[],2,FALSE)</f>
        <v>Product_41</v>
      </c>
      <c r="H3683" t="str">
        <f>VLOOKUP(tbl_Sales[[#This Row],[Product_ID]],tbl_Products[],3,0)</f>
        <v>Home Goods</v>
      </c>
      <c r="I3683">
        <v>9</v>
      </c>
      <c r="J3683" s="10">
        <f>VLOOKUP(tbl_Sales[[#This Row],[Product_ID]],tbl_Products[],4,0)</f>
        <v>31.5</v>
      </c>
      <c r="K3683" s="6">
        <v>92.98</v>
      </c>
      <c r="L3683" s="6">
        <f>tbl_Sales[[#This Row],[Price_per_Unit]]*tbl_Sales[[#This Row],[Quantity]]</f>
        <v>836.82</v>
      </c>
      <c r="M3683" s="6">
        <f>tbl_Sales[[#This Row],[Cost_per_Unit]]*tbl_Sales[[#This Row],[Quantity]]</f>
        <v>283.5</v>
      </c>
      <c r="N3683" s="6">
        <f>tbl_Sales[[#This Row],[Sales]]-tbl_Sales[[#This Row],[Total_Cost]]</f>
        <v>553.32000000000005</v>
      </c>
    </row>
    <row r="3684" spans="1:14">
      <c r="A3684" t="s">
        <v>3688</v>
      </c>
      <c r="B3684" s="4">
        <v>44994</v>
      </c>
      <c r="C3684" t="s">
        <v>7153</v>
      </c>
      <c r="D3684" t="str">
        <f>VLOOKUP(Sales_Data!$C3684,tbl_Customers[],2,FALSE)</f>
        <v>Customer_139</v>
      </c>
      <c r="E3684" t="str">
        <f>VLOOKUP(tbl_Sales[[#This Row],[Customer_ID]],tbl_Customers[],5,0)</f>
        <v>East</v>
      </c>
      <c r="F3684" t="s">
        <v>8510</v>
      </c>
      <c r="G3684" t="str">
        <f>VLOOKUP(Sales_Data!$F3684,tbl_Products[],2,FALSE)</f>
        <v>Product_70</v>
      </c>
      <c r="H3684" t="str">
        <f>VLOOKUP(tbl_Sales[[#This Row],[Product_ID]],tbl_Products[],3,0)</f>
        <v>Apparel</v>
      </c>
      <c r="I3684">
        <v>1</v>
      </c>
      <c r="J3684" s="10">
        <f>VLOOKUP(tbl_Sales[[#This Row],[Product_ID]],tbl_Products[],4,0)</f>
        <v>26.74</v>
      </c>
      <c r="K3684" s="6">
        <v>93.8</v>
      </c>
      <c r="L3684" s="6">
        <f>tbl_Sales[[#This Row],[Price_per_Unit]]*tbl_Sales[[#This Row],[Quantity]]</f>
        <v>93.8</v>
      </c>
      <c r="M3684" s="6">
        <f>tbl_Sales[[#This Row],[Cost_per_Unit]]*tbl_Sales[[#This Row],[Quantity]]</f>
        <v>26.74</v>
      </c>
      <c r="N3684" s="6">
        <f>tbl_Sales[[#This Row],[Sales]]-tbl_Sales[[#This Row],[Total_Cost]]</f>
        <v>67.06</v>
      </c>
    </row>
    <row r="3685" spans="1:14">
      <c r="A3685" t="s">
        <v>3689</v>
      </c>
      <c r="B3685" s="4">
        <v>45230</v>
      </c>
      <c r="C3685" t="s">
        <v>7747</v>
      </c>
      <c r="D3685" t="str">
        <f>VLOOKUP(Sales_Data!$C3685,tbl_Customers[],2,FALSE)</f>
        <v>Customer_1215</v>
      </c>
      <c r="E3685" t="str">
        <f>VLOOKUP(tbl_Sales[[#This Row],[Customer_ID]],tbl_Customers[],5,0)</f>
        <v>East</v>
      </c>
      <c r="F3685" t="s">
        <v>8528</v>
      </c>
      <c r="G3685" t="str">
        <f>VLOOKUP(Sales_Data!$F3685,tbl_Products[],2,FALSE)</f>
        <v>Product_25</v>
      </c>
      <c r="H3685" t="str">
        <f>VLOOKUP(tbl_Sales[[#This Row],[Product_ID]],tbl_Products[],3,0)</f>
        <v>Electronics</v>
      </c>
      <c r="I3685">
        <v>3</v>
      </c>
      <c r="J3685" s="10">
        <f>VLOOKUP(tbl_Sales[[#This Row],[Product_ID]],tbl_Products[],4,0)</f>
        <v>48.19</v>
      </c>
      <c r="K3685" s="6">
        <v>59.29</v>
      </c>
      <c r="L3685" s="6">
        <f>tbl_Sales[[#This Row],[Price_per_Unit]]*tbl_Sales[[#This Row],[Quantity]]</f>
        <v>177.87</v>
      </c>
      <c r="M3685" s="6">
        <f>tbl_Sales[[#This Row],[Cost_per_Unit]]*tbl_Sales[[#This Row],[Quantity]]</f>
        <v>144.57</v>
      </c>
      <c r="N3685" s="6">
        <f>tbl_Sales[[#This Row],[Sales]]-tbl_Sales[[#This Row],[Total_Cost]]</f>
        <v>33.300000000000011</v>
      </c>
    </row>
    <row r="3686" spans="1:14">
      <c r="A3686" t="s">
        <v>3690</v>
      </c>
      <c r="B3686" s="4">
        <v>45042</v>
      </c>
      <c r="C3686" t="s">
        <v>7199</v>
      </c>
      <c r="D3686" t="str">
        <f>VLOOKUP(Sales_Data!$C3686,tbl_Customers[],2,FALSE)</f>
        <v>Customer_397</v>
      </c>
      <c r="E3686" t="str">
        <f>VLOOKUP(tbl_Sales[[#This Row],[Customer_ID]],tbl_Customers[],5,0)</f>
        <v>South</v>
      </c>
      <c r="F3686" t="s">
        <v>8499</v>
      </c>
      <c r="G3686" t="str">
        <f>VLOOKUP(Sales_Data!$F3686,tbl_Products[],2,FALSE)</f>
        <v>Product_30</v>
      </c>
      <c r="H3686" t="str">
        <f>VLOOKUP(tbl_Sales[[#This Row],[Product_ID]],tbl_Products[],3,0)</f>
        <v>Apparel</v>
      </c>
      <c r="I3686">
        <v>8</v>
      </c>
      <c r="J3686" s="10">
        <f>VLOOKUP(tbl_Sales[[#This Row],[Product_ID]],tbl_Products[],4,0)</f>
        <v>49.21</v>
      </c>
      <c r="K3686" s="6">
        <v>47.84</v>
      </c>
      <c r="L3686" s="6">
        <f>tbl_Sales[[#This Row],[Price_per_Unit]]*tbl_Sales[[#This Row],[Quantity]]</f>
        <v>382.72</v>
      </c>
      <c r="M3686" s="6">
        <f>tbl_Sales[[#This Row],[Cost_per_Unit]]*tbl_Sales[[#This Row],[Quantity]]</f>
        <v>393.68</v>
      </c>
      <c r="N3686" s="6">
        <f>tbl_Sales[[#This Row],[Sales]]-tbl_Sales[[#This Row],[Total_Cost]]</f>
        <v>-10.95999999999998</v>
      </c>
    </row>
    <row r="3687" spans="1:14">
      <c r="A3687" t="s">
        <v>3691</v>
      </c>
      <c r="B3687" s="4">
        <v>45192</v>
      </c>
      <c r="C3687" t="s">
        <v>7586</v>
      </c>
      <c r="D3687" t="str">
        <f>VLOOKUP(Sales_Data!$C3687,tbl_Customers[],2,FALSE)</f>
        <v>Customer_1174</v>
      </c>
      <c r="E3687" t="str">
        <f>VLOOKUP(tbl_Sales[[#This Row],[Customer_ID]],tbl_Customers[],5,0)</f>
        <v>West</v>
      </c>
      <c r="F3687" t="s">
        <v>8502</v>
      </c>
      <c r="G3687" t="str">
        <f>VLOOKUP(Sales_Data!$F3687,tbl_Products[],2,FALSE)</f>
        <v>Product_22</v>
      </c>
      <c r="H3687" t="str">
        <f>VLOOKUP(tbl_Sales[[#This Row],[Product_ID]],tbl_Products[],3,0)</f>
        <v>Electronics</v>
      </c>
      <c r="I3687">
        <v>1</v>
      </c>
      <c r="J3687" s="10">
        <f>VLOOKUP(tbl_Sales[[#This Row],[Product_ID]],tbl_Products[],4,0)</f>
        <v>38.15</v>
      </c>
      <c r="K3687" s="6">
        <v>10.94</v>
      </c>
      <c r="L3687" s="6">
        <f>tbl_Sales[[#This Row],[Price_per_Unit]]*tbl_Sales[[#This Row],[Quantity]]</f>
        <v>10.94</v>
      </c>
      <c r="M3687" s="6">
        <f>tbl_Sales[[#This Row],[Cost_per_Unit]]*tbl_Sales[[#This Row],[Quantity]]</f>
        <v>38.15</v>
      </c>
      <c r="N3687" s="6">
        <f>tbl_Sales[[#This Row],[Sales]]-tbl_Sales[[#This Row],[Total_Cost]]</f>
        <v>-27.21</v>
      </c>
    </row>
    <row r="3688" spans="1:14">
      <c r="A3688" t="s">
        <v>3692</v>
      </c>
      <c r="B3688" s="4">
        <v>45275</v>
      </c>
      <c r="C3688" t="s">
        <v>8322</v>
      </c>
      <c r="D3688" t="str">
        <f>VLOOKUP(Sales_Data!$C3688,tbl_Customers[],2,FALSE)</f>
        <v>Customer_259</v>
      </c>
      <c r="E3688" t="str">
        <f>VLOOKUP(tbl_Sales[[#This Row],[Customer_ID]],tbl_Customers[],5,0)</f>
        <v>North</v>
      </c>
      <c r="F3688" t="s">
        <v>8495</v>
      </c>
      <c r="G3688" t="str">
        <f>VLOOKUP(Sales_Data!$F3688,tbl_Products[],2,FALSE)</f>
        <v>Product_6</v>
      </c>
      <c r="H3688" t="str">
        <f>VLOOKUP(tbl_Sales[[#This Row],[Product_ID]],tbl_Products[],3,0)</f>
        <v>Apparel</v>
      </c>
      <c r="I3688">
        <v>7</v>
      </c>
      <c r="J3688" s="10">
        <f>VLOOKUP(tbl_Sales[[#This Row],[Product_ID]],tbl_Products[],4,0)</f>
        <v>33.65</v>
      </c>
      <c r="K3688" s="6">
        <v>56.71</v>
      </c>
      <c r="L3688" s="6">
        <f>tbl_Sales[[#This Row],[Price_per_Unit]]*tbl_Sales[[#This Row],[Quantity]]</f>
        <v>396.97</v>
      </c>
      <c r="M3688" s="6">
        <f>tbl_Sales[[#This Row],[Cost_per_Unit]]*tbl_Sales[[#This Row],[Quantity]]</f>
        <v>235.54999999999998</v>
      </c>
      <c r="N3688" s="6">
        <f>tbl_Sales[[#This Row],[Sales]]-tbl_Sales[[#This Row],[Total_Cost]]</f>
        <v>161.42000000000004</v>
      </c>
    </row>
    <row r="3689" spans="1:14">
      <c r="A3689" t="s">
        <v>3693</v>
      </c>
      <c r="B3689" s="4">
        <v>45154</v>
      </c>
      <c r="C3689" t="s">
        <v>7213</v>
      </c>
      <c r="D3689" t="str">
        <f>VLOOKUP(Sales_Data!$C3689,tbl_Customers[],2,FALSE)</f>
        <v>Customer_1306</v>
      </c>
      <c r="E3689" t="str">
        <f>VLOOKUP(tbl_Sales[[#This Row],[Customer_ID]],tbl_Customers[],5,0)</f>
        <v>South</v>
      </c>
      <c r="F3689" t="s">
        <v>8515</v>
      </c>
      <c r="G3689" t="str">
        <f>VLOOKUP(Sales_Data!$F3689,tbl_Products[],2,FALSE)</f>
        <v>Product_46</v>
      </c>
      <c r="H3689" t="str">
        <f>VLOOKUP(tbl_Sales[[#This Row],[Product_ID]],tbl_Products[],3,0)</f>
        <v>Health</v>
      </c>
      <c r="I3689">
        <v>2</v>
      </c>
      <c r="J3689" s="10">
        <f>VLOOKUP(tbl_Sales[[#This Row],[Product_ID]],tbl_Products[],4,0)</f>
        <v>19.34</v>
      </c>
      <c r="K3689" s="6">
        <v>93.51</v>
      </c>
      <c r="L3689" s="6">
        <f>tbl_Sales[[#This Row],[Price_per_Unit]]*tbl_Sales[[#This Row],[Quantity]]</f>
        <v>187.02</v>
      </c>
      <c r="M3689" s="6">
        <f>tbl_Sales[[#This Row],[Cost_per_Unit]]*tbl_Sales[[#This Row],[Quantity]]</f>
        <v>38.68</v>
      </c>
      <c r="N3689" s="6">
        <f>tbl_Sales[[#This Row],[Sales]]-tbl_Sales[[#This Row],[Total_Cost]]</f>
        <v>148.34</v>
      </c>
    </row>
    <row r="3690" spans="1:14">
      <c r="A3690" t="s">
        <v>3694</v>
      </c>
      <c r="B3690" s="4">
        <v>44931</v>
      </c>
      <c r="C3690" t="s">
        <v>8380</v>
      </c>
      <c r="D3690" t="str">
        <f>VLOOKUP(Sales_Data!$C3690,tbl_Customers[],2,FALSE)</f>
        <v>Customer_1043</v>
      </c>
      <c r="E3690" t="str">
        <f>VLOOKUP(tbl_Sales[[#This Row],[Customer_ID]],tbl_Customers[],5,0)</f>
        <v>South</v>
      </c>
      <c r="F3690" t="s">
        <v>8519</v>
      </c>
      <c r="G3690" t="str">
        <f>VLOOKUP(Sales_Data!$F3690,tbl_Products[],2,FALSE)</f>
        <v>Product_53</v>
      </c>
      <c r="H3690" t="str">
        <f>VLOOKUP(tbl_Sales[[#This Row],[Product_ID]],tbl_Products[],3,0)</f>
        <v>Electronics</v>
      </c>
      <c r="I3690">
        <v>4</v>
      </c>
      <c r="J3690" s="10">
        <f>VLOOKUP(tbl_Sales[[#This Row],[Product_ID]],tbl_Products[],4,0)</f>
        <v>21.34</v>
      </c>
      <c r="K3690" s="6">
        <v>82.8</v>
      </c>
      <c r="L3690" s="6">
        <f>tbl_Sales[[#This Row],[Price_per_Unit]]*tbl_Sales[[#This Row],[Quantity]]</f>
        <v>331.2</v>
      </c>
      <c r="M3690" s="6">
        <f>tbl_Sales[[#This Row],[Cost_per_Unit]]*tbl_Sales[[#This Row],[Quantity]]</f>
        <v>85.36</v>
      </c>
      <c r="N3690" s="6">
        <f>tbl_Sales[[#This Row],[Sales]]-tbl_Sales[[#This Row],[Total_Cost]]</f>
        <v>245.83999999999997</v>
      </c>
    </row>
    <row r="3691" spans="1:14">
      <c r="A3691" t="s">
        <v>3695</v>
      </c>
      <c r="B3691" s="4">
        <v>44931</v>
      </c>
      <c r="C3691" t="s">
        <v>8233</v>
      </c>
      <c r="D3691" t="str">
        <f>VLOOKUP(Sales_Data!$C3691,tbl_Customers[],2,FALSE)</f>
        <v>Customer_525</v>
      </c>
      <c r="E3691" t="str">
        <f>VLOOKUP(tbl_Sales[[#This Row],[Customer_ID]],tbl_Customers[],5,0)</f>
        <v>South</v>
      </c>
      <c r="F3691" t="s">
        <v>8541</v>
      </c>
      <c r="G3691" t="str">
        <f>VLOOKUP(Sales_Data!$F3691,tbl_Products[],2,FALSE)</f>
        <v>Product_60</v>
      </c>
      <c r="H3691" t="str">
        <f>VLOOKUP(tbl_Sales[[#This Row],[Product_ID]],tbl_Products[],3,0)</f>
        <v>Health</v>
      </c>
      <c r="I3691">
        <v>6</v>
      </c>
      <c r="J3691" s="10">
        <f>VLOOKUP(tbl_Sales[[#This Row],[Product_ID]],tbl_Products[],4,0)</f>
        <v>1.01</v>
      </c>
      <c r="K3691" s="6">
        <v>68.56</v>
      </c>
      <c r="L3691" s="6">
        <f>tbl_Sales[[#This Row],[Price_per_Unit]]*tbl_Sales[[#This Row],[Quantity]]</f>
        <v>411.36</v>
      </c>
      <c r="M3691" s="6">
        <f>tbl_Sales[[#This Row],[Cost_per_Unit]]*tbl_Sales[[#This Row],[Quantity]]</f>
        <v>6.0600000000000005</v>
      </c>
      <c r="N3691" s="6">
        <f>tbl_Sales[[#This Row],[Sales]]-tbl_Sales[[#This Row],[Total_Cost]]</f>
        <v>405.3</v>
      </c>
    </row>
    <row r="3692" spans="1:14">
      <c r="A3692" t="s">
        <v>3696</v>
      </c>
      <c r="B3692" s="4">
        <v>45283</v>
      </c>
      <c r="C3692" t="s">
        <v>7531</v>
      </c>
      <c r="D3692" t="str">
        <f>VLOOKUP(Sales_Data!$C3692,tbl_Customers[],2,FALSE)</f>
        <v>Customer_728</v>
      </c>
      <c r="E3692" t="str">
        <f>VLOOKUP(tbl_Sales[[#This Row],[Customer_ID]],tbl_Customers[],5,0)</f>
        <v>East</v>
      </c>
      <c r="F3692" t="s">
        <v>8541</v>
      </c>
      <c r="G3692" t="str">
        <f>VLOOKUP(Sales_Data!$F3692,tbl_Products[],2,FALSE)</f>
        <v>Product_60</v>
      </c>
      <c r="H3692" t="str">
        <f>VLOOKUP(tbl_Sales[[#This Row],[Product_ID]],tbl_Products[],3,0)</f>
        <v>Health</v>
      </c>
      <c r="I3692">
        <v>7</v>
      </c>
      <c r="J3692" s="10">
        <f>VLOOKUP(tbl_Sales[[#This Row],[Product_ID]],tbl_Products[],4,0)</f>
        <v>1.01</v>
      </c>
      <c r="K3692" s="6">
        <v>96.94</v>
      </c>
      <c r="L3692" s="6">
        <f>tbl_Sales[[#This Row],[Price_per_Unit]]*tbl_Sales[[#This Row],[Quantity]]</f>
        <v>678.57999999999993</v>
      </c>
      <c r="M3692" s="6">
        <f>tbl_Sales[[#This Row],[Cost_per_Unit]]*tbl_Sales[[#This Row],[Quantity]]</f>
        <v>7.07</v>
      </c>
      <c r="N3692" s="6">
        <f>tbl_Sales[[#This Row],[Sales]]-tbl_Sales[[#This Row],[Total_Cost]]</f>
        <v>671.50999999999988</v>
      </c>
    </row>
    <row r="3693" spans="1:14">
      <c r="A3693" t="s">
        <v>3697</v>
      </c>
      <c r="B3693" s="4">
        <v>45102</v>
      </c>
      <c r="C3693" t="s">
        <v>7573</v>
      </c>
      <c r="D3693" t="str">
        <f>VLOOKUP(Sales_Data!$C3693,tbl_Customers[],2,FALSE)</f>
        <v>Customer_863</v>
      </c>
      <c r="E3693" t="str">
        <f>VLOOKUP(tbl_Sales[[#This Row],[Customer_ID]],tbl_Customers[],5,0)</f>
        <v>West</v>
      </c>
      <c r="F3693" t="s">
        <v>8556</v>
      </c>
      <c r="G3693" t="str">
        <f>VLOOKUP(Sales_Data!$F3693,tbl_Products[],2,FALSE)</f>
        <v>Product_42</v>
      </c>
      <c r="H3693" t="str">
        <f>VLOOKUP(tbl_Sales[[#This Row],[Product_ID]],tbl_Products[],3,0)</f>
        <v>Electronics</v>
      </c>
      <c r="I3693">
        <v>9</v>
      </c>
      <c r="J3693" s="10">
        <f>VLOOKUP(tbl_Sales[[#This Row],[Product_ID]],tbl_Products[],4,0)</f>
        <v>28.03</v>
      </c>
      <c r="K3693" s="6">
        <v>65.849999999999994</v>
      </c>
      <c r="L3693" s="6">
        <f>tbl_Sales[[#This Row],[Price_per_Unit]]*tbl_Sales[[#This Row],[Quantity]]</f>
        <v>592.65</v>
      </c>
      <c r="M3693" s="6">
        <f>tbl_Sales[[#This Row],[Cost_per_Unit]]*tbl_Sales[[#This Row],[Quantity]]</f>
        <v>252.27</v>
      </c>
      <c r="N3693" s="6">
        <f>tbl_Sales[[#This Row],[Sales]]-tbl_Sales[[#This Row],[Total_Cost]]</f>
        <v>340.38</v>
      </c>
    </row>
    <row r="3694" spans="1:14">
      <c r="A3694" t="s">
        <v>3698</v>
      </c>
      <c r="B3694" s="4">
        <v>44988</v>
      </c>
      <c r="C3694" t="s">
        <v>8283</v>
      </c>
      <c r="D3694" t="str">
        <f>VLOOKUP(Sales_Data!$C3694,tbl_Customers[],2,FALSE)</f>
        <v>Customer_986</v>
      </c>
      <c r="E3694" t="str">
        <f>VLOOKUP(tbl_Sales[[#This Row],[Customer_ID]],tbl_Customers[],5,0)</f>
        <v>North</v>
      </c>
      <c r="F3694" t="s">
        <v>8555</v>
      </c>
      <c r="G3694" t="str">
        <f>VLOOKUP(Sales_Data!$F3694,tbl_Products[],2,FALSE)</f>
        <v>Product_52</v>
      </c>
      <c r="H3694" t="str">
        <f>VLOOKUP(tbl_Sales[[#This Row],[Product_ID]],tbl_Products[],3,0)</f>
        <v>Toys</v>
      </c>
      <c r="I3694">
        <v>9</v>
      </c>
      <c r="J3694" s="10">
        <f>VLOOKUP(tbl_Sales[[#This Row],[Product_ID]],tbl_Products[],4,0)</f>
        <v>46.58</v>
      </c>
      <c r="K3694" s="6">
        <v>7.45</v>
      </c>
      <c r="L3694" s="6">
        <f>tbl_Sales[[#This Row],[Price_per_Unit]]*tbl_Sales[[#This Row],[Quantity]]</f>
        <v>67.05</v>
      </c>
      <c r="M3694" s="6">
        <f>tbl_Sales[[#This Row],[Cost_per_Unit]]*tbl_Sales[[#This Row],[Quantity]]</f>
        <v>419.21999999999997</v>
      </c>
      <c r="N3694" s="6">
        <f>tbl_Sales[[#This Row],[Sales]]-tbl_Sales[[#This Row],[Total_Cost]]</f>
        <v>-352.16999999999996</v>
      </c>
    </row>
    <row r="3695" spans="1:14">
      <c r="A3695" t="s">
        <v>3699</v>
      </c>
      <c r="B3695" s="4">
        <v>45143</v>
      </c>
      <c r="C3695" t="s">
        <v>7252</v>
      </c>
      <c r="D3695" t="str">
        <f>VLOOKUP(Sales_Data!$C3695,tbl_Customers[],2,FALSE)</f>
        <v>Customer_1485</v>
      </c>
      <c r="E3695" t="str">
        <f>VLOOKUP(tbl_Sales[[#This Row],[Customer_ID]],tbl_Customers[],5,0)</f>
        <v>West</v>
      </c>
      <c r="F3695" t="s">
        <v>8541</v>
      </c>
      <c r="G3695" t="str">
        <f>VLOOKUP(Sales_Data!$F3695,tbl_Products[],2,FALSE)</f>
        <v>Product_60</v>
      </c>
      <c r="H3695" t="str">
        <f>VLOOKUP(tbl_Sales[[#This Row],[Product_ID]],tbl_Products[],3,0)</f>
        <v>Health</v>
      </c>
      <c r="I3695">
        <v>3</v>
      </c>
      <c r="J3695" s="10">
        <f>VLOOKUP(tbl_Sales[[#This Row],[Product_ID]],tbl_Products[],4,0)</f>
        <v>1.01</v>
      </c>
      <c r="K3695" s="6">
        <v>93</v>
      </c>
      <c r="L3695" s="6">
        <f>tbl_Sales[[#This Row],[Price_per_Unit]]*tbl_Sales[[#This Row],[Quantity]]</f>
        <v>279</v>
      </c>
      <c r="M3695" s="6">
        <f>tbl_Sales[[#This Row],[Cost_per_Unit]]*tbl_Sales[[#This Row],[Quantity]]</f>
        <v>3.0300000000000002</v>
      </c>
      <c r="N3695" s="6">
        <f>tbl_Sales[[#This Row],[Sales]]-tbl_Sales[[#This Row],[Total_Cost]]</f>
        <v>275.97000000000003</v>
      </c>
    </row>
    <row r="3696" spans="1:14">
      <c r="A3696" t="s">
        <v>3700</v>
      </c>
      <c r="B3696" s="4">
        <v>45282</v>
      </c>
      <c r="C3696" t="s">
        <v>7427</v>
      </c>
      <c r="D3696" t="str">
        <f>VLOOKUP(Sales_Data!$C3696,tbl_Customers[],2,FALSE)</f>
        <v>Customer_1272</v>
      </c>
      <c r="E3696" t="str">
        <f>VLOOKUP(tbl_Sales[[#This Row],[Customer_ID]],tbl_Customers[],5,0)</f>
        <v>East</v>
      </c>
      <c r="F3696" t="s">
        <v>8541</v>
      </c>
      <c r="G3696" t="str">
        <f>VLOOKUP(Sales_Data!$F3696,tbl_Products[],2,FALSE)</f>
        <v>Product_60</v>
      </c>
      <c r="H3696" t="str">
        <f>VLOOKUP(tbl_Sales[[#This Row],[Product_ID]],tbl_Products[],3,0)</f>
        <v>Health</v>
      </c>
      <c r="I3696">
        <v>8</v>
      </c>
      <c r="J3696" s="10">
        <f>VLOOKUP(tbl_Sales[[#This Row],[Product_ID]],tbl_Products[],4,0)</f>
        <v>1.01</v>
      </c>
      <c r="K3696" s="6">
        <v>98.55</v>
      </c>
      <c r="L3696" s="6">
        <f>tbl_Sales[[#This Row],[Price_per_Unit]]*tbl_Sales[[#This Row],[Quantity]]</f>
        <v>788.4</v>
      </c>
      <c r="M3696" s="6">
        <f>tbl_Sales[[#This Row],[Cost_per_Unit]]*tbl_Sales[[#This Row],[Quantity]]</f>
        <v>8.08</v>
      </c>
      <c r="N3696" s="6">
        <f>tbl_Sales[[#This Row],[Sales]]-tbl_Sales[[#This Row],[Total_Cost]]</f>
        <v>780.31999999999994</v>
      </c>
    </row>
    <row r="3697" spans="1:14">
      <c r="A3697" t="s">
        <v>3701</v>
      </c>
      <c r="B3697" s="4">
        <v>44994</v>
      </c>
      <c r="C3697" t="s">
        <v>7838</v>
      </c>
      <c r="D3697" t="str">
        <f>VLOOKUP(Sales_Data!$C3697,tbl_Customers[],2,FALSE)</f>
        <v>Customer_911</v>
      </c>
      <c r="E3697" t="str">
        <f>VLOOKUP(tbl_Sales[[#This Row],[Customer_ID]],tbl_Customers[],5,0)</f>
        <v>East</v>
      </c>
      <c r="F3697" t="s">
        <v>8507</v>
      </c>
      <c r="G3697" t="str">
        <f>VLOOKUP(Sales_Data!$F3697,tbl_Products[],2,FALSE)</f>
        <v>Product_58</v>
      </c>
      <c r="H3697" t="str">
        <f>VLOOKUP(tbl_Sales[[#This Row],[Product_ID]],tbl_Products[],3,0)</f>
        <v>Home Goods</v>
      </c>
      <c r="I3697">
        <v>7</v>
      </c>
      <c r="J3697" s="10">
        <f>VLOOKUP(tbl_Sales[[#This Row],[Product_ID]],tbl_Products[],4,0)</f>
        <v>23.97</v>
      </c>
      <c r="K3697" s="6">
        <v>84.11</v>
      </c>
      <c r="L3697" s="6">
        <f>tbl_Sales[[#This Row],[Price_per_Unit]]*tbl_Sales[[#This Row],[Quantity]]</f>
        <v>588.77</v>
      </c>
      <c r="M3697" s="6">
        <f>tbl_Sales[[#This Row],[Cost_per_Unit]]*tbl_Sales[[#This Row],[Quantity]]</f>
        <v>167.79</v>
      </c>
      <c r="N3697" s="6">
        <f>tbl_Sales[[#This Row],[Sales]]-tbl_Sales[[#This Row],[Total_Cost]]</f>
        <v>420.98</v>
      </c>
    </row>
    <row r="3698" spans="1:14">
      <c r="A3698" t="s">
        <v>3702</v>
      </c>
      <c r="B3698" s="4">
        <v>45171</v>
      </c>
      <c r="C3698" t="s">
        <v>7533</v>
      </c>
      <c r="D3698" t="str">
        <f>VLOOKUP(Sales_Data!$C3698,tbl_Customers[],2,FALSE)</f>
        <v>Customer_381</v>
      </c>
      <c r="E3698" t="str">
        <f>VLOOKUP(tbl_Sales[[#This Row],[Customer_ID]],tbl_Customers[],5,0)</f>
        <v>South</v>
      </c>
      <c r="F3698" t="s">
        <v>8542</v>
      </c>
      <c r="G3698" t="str">
        <f>VLOOKUP(Sales_Data!$F3698,tbl_Products[],2,FALSE)</f>
        <v>Product_20</v>
      </c>
      <c r="H3698" t="str">
        <f>VLOOKUP(tbl_Sales[[#This Row],[Product_ID]],tbl_Products[],3,0)</f>
        <v>Electronics</v>
      </c>
      <c r="I3698">
        <v>8</v>
      </c>
      <c r="J3698" s="10">
        <f>VLOOKUP(tbl_Sales[[#This Row],[Product_ID]],tbl_Products[],4,0)</f>
        <v>19.98</v>
      </c>
      <c r="K3698" s="6">
        <v>54.49</v>
      </c>
      <c r="L3698" s="6">
        <f>tbl_Sales[[#This Row],[Price_per_Unit]]*tbl_Sales[[#This Row],[Quantity]]</f>
        <v>435.92</v>
      </c>
      <c r="M3698" s="6">
        <f>tbl_Sales[[#This Row],[Cost_per_Unit]]*tbl_Sales[[#This Row],[Quantity]]</f>
        <v>159.84</v>
      </c>
      <c r="N3698" s="6">
        <f>tbl_Sales[[#This Row],[Sales]]-tbl_Sales[[#This Row],[Total_Cost]]</f>
        <v>276.08000000000004</v>
      </c>
    </row>
    <row r="3699" spans="1:14">
      <c r="A3699" t="s">
        <v>3703</v>
      </c>
      <c r="B3699" s="4">
        <v>44963</v>
      </c>
      <c r="C3699" t="s">
        <v>7766</v>
      </c>
      <c r="D3699" t="str">
        <f>VLOOKUP(Sales_Data!$C3699,tbl_Customers[],2,FALSE)</f>
        <v>Customer_498</v>
      </c>
      <c r="E3699" t="str">
        <f>VLOOKUP(tbl_Sales[[#This Row],[Customer_ID]],tbl_Customers[],5,0)</f>
        <v>South</v>
      </c>
      <c r="F3699" t="s">
        <v>8503</v>
      </c>
      <c r="G3699" t="str">
        <f>VLOOKUP(Sales_Data!$F3699,tbl_Products[],2,FALSE)</f>
        <v>Product_19</v>
      </c>
      <c r="H3699" t="str">
        <f>VLOOKUP(tbl_Sales[[#This Row],[Product_ID]],tbl_Products[],3,0)</f>
        <v>Apparel</v>
      </c>
      <c r="I3699">
        <v>6</v>
      </c>
      <c r="J3699" s="10">
        <f>VLOOKUP(tbl_Sales[[#This Row],[Product_ID]],tbl_Products[],4,0)</f>
        <v>41.78</v>
      </c>
      <c r="K3699" s="6">
        <v>77.33</v>
      </c>
      <c r="L3699" s="6">
        <f>tbl_Sales[[#This Row],[Price_per_Unit]]*tbl_Sales[[#This Row],[Quantity]]</f>
        <v>463.98</v>
      </c>
      <c r="M3699" s="6">
        <f>tbl_Sales[[#This Row],[Cost_per_Unit]]*tbl_Sales[[#This Row],[Quantity]]</f>
        <v>250.68</v>
      </c>
      <c r="N3699" s="6">
        <f>tbl_Sales[[#This Row],[Sales]]-tbl_Sales[[#This Row],[Total_Cost]]</f>
        <v>213.3</v>
      </c>
    </row>
    <row r="3700" spans="1:14">
      <c r="A3700" t="s">
        <v>3704</v>
      </c>
      <c r="B3700" s="4">
        <v>45044</v>
      </c>
      <c r="C3700" t="s">
        <v>7521</v>
      </c>
      <c r="D3700" t="str">
        <f>VLOOKUP(Sales_Data!$C3700,tbl_Customers[],2,FALSE)</f>
        <v>Customer_282</v>
      </c>
      <c r="E3700" t="str">
        <f>VLOOKUP(tbl_Sales[[#This Row],[Customer_ID]],tbl_Customers[],5,0)</f>
        <v>South</v>
      </c>
      <c r="F3700" t="s">
        <v>8553</v>
      </c>
      <c r="G3700" t="str">
        <f>VLOOKUP(Sales_Data!$F3700,tbl_Products[],2,FALSE)</f>
        <v>Product_50</v>
      </c>
      <c r="H3700" t="str">
        <f>VLOOKUP(tbl_Sales[[#This Row],[Product_ID]],tbl_Products[],3,0)</f>
        <v>Apparel</v>
      </c>
      <c r="I3700">
        <v>3</v>
      </c>
      <c r="J3700" s="10">
        <f>VLOOKUP(tbl_Sales[[#This Row],[Product_ID]],tbl_Products[],4,0)</f>
        <v>42.74</v>
      </c>
      <c r="K3700" s="6">
        <v>50.05</v>
      </c>
      <c r="L3700" s="6">
        <f>tbl_Sales[[#This Row],[Price_per_Unit]]*tbl_Sales[[#This Row],[Quantity]]</f>
        <v>150.14999999999998</v>
      </c>
      <c r="M3700" s="6">
        <f>tbl_Sales[[#This Row],[Cost_per_Unit]]*tbl_Sales[[#This Row],[Quantity]]</f>
        <v>128.22</v>
      </c>
      <c r="N3700" s="6">
        <f>tbl_Sales[[#This Row],[Sales]]-tbl_Sales[[#This Row],[Total_Cost]]</f>
        <v>21.929999999999978</v>
      </c>
    </row>
    <row r="3701" spans="1:14">
      <c r="A3701" t="s">
        <v>3705</v>
      </c>
      <c r="B3701" s="4">
        <v>45123</v>
      </c>
      <c r="C3701" t="s">
        <v>7317</v>
      </c>
      <c r="D3701" t="str">
        <f>VLOOKUP(Sales_Data!$C3701,tbl_Customers[],2,FALSE)</f>
        <v>Customer_91</v>
      </c>
      <c r="E3701" t="str">
        <f>VLOOKUP(tbl_Sales[[#This Row],[Customer_ID]],tbl_Customers[],5,0)</f>
        <v>North</v>
      </c>
      <c r="F3701" t="s">
        <v>8535</v>
      </c>
      <c r="G3701" t="str">
        <f>VLOOKUP(Sales_Data!$F3701,tbl_Products[],2,FALSE)</f>
        <v>Product_54</v>
      </c>
      <c r="H3701" t="str">
        <f>VLOOKUP(tbl_Sales[[#This Row],[Product_ID]],tbl_Products[],3,0)</f>
        <v>Apparel</v>
      </c>
      <c r="I3701">
        <v>9</v>
      </c>
      <c r="J3701" s="10">
        <f>VLOOKUP(tbl_Sales[[#This Row],[Product_ID]],tbl_Products[],4,0)</f>
        <v>1.35</v>
      </c>
      <c r="K3701" s="6">
        <v>36.9</v>
      </c>
      <c r="L3701" s="6">
        <f>tbl_Sales[[#This Row],[Price_per_Unit]]*tbl_Sales[[#This Row],[Quantity]]</f>
        <v>332.09999999999997</v>
      </c>
      <c r="M3701" s="6">
        <f>tbl_Sales[[#This Row],[Cost_per_Unit]]*tbl_Sales[[#This Row],[Quantity]]</f>
        <v>12.15</v>
      </c>
      <c r="N3701" s="6">
        <f>tbl_Sales[[#This Row],[Sales]]-tbl_Sales[[#This Row],[Total_Cost]]</f>
        <v>319.95</v>
      </c>
    </row>
    <row r="3702" spans="1:14">
      <c r="A3702" t="s">
        <v>3706</v>
      </c>
      <c r="B3702" s="4">
        <v>44972</v>
      </c>
      <c r="C3702" t="s">
        <v>7693</v>
      </c>
      <c r="D3702" t="str">
        <f>VLOOKUP(Sales_Data!$C3702,tbl_Customers[],2,FALSE)</f>
        <v>Customer_124</v>
      </c>
      <c r="E3702" t="str">
        <f>VLOOKUP(tbl_Sales[[#This Row],[Customer_ID]],tbl_Customers[],5,0)</f>
        <v>South</v>
      </c>
      <c r="F3702" t="s">
        <v>8522</v>
      </c>
      <c r="G3702" t="str">
        <f>VLOOKUP(Sales_Data!$F3702,tbl_Products[],2,FALSE)</f>
        <v>Product_4</v>
      </c>
      <c r="H3702" t="str">
        <f>VLOOKUP(tbl_Sales[[#This Row],[Product_ID]],tbl_Products[],3,0)</f>
        <v>Toys</v>
      </c>
      <c r="I3702">
        <v>8</v>
      </c>
      <c r="J3702" s="10">
        <f>VLOOKUP(tbl_Sales[[#This Row],[Product_ID]],tbl_Products[],4,0)</f>
        <v>14.75</v>
      </c>
      <c r="K3702" s="6">
        <v>49.44</v>
      </c>
      <c r="L3702" s="6">
        <f>tbl_Sales[[#This Row],[Price_per_Unit]]*tbl_Sales[[#This Row],[Quantity]]</f>
        <v>395.52</v>
      </c>
      <c r="M3702" s="6">
        <f>tbl_Sales[[#This Row],[Cost_per_Unit]]*tbl_Sales[[#This Row],[Quantity]]</f>
        <v>118</v>
      </c>
      <c r="N3702" s="6">
        <f>tbl_Sales[[#This Row],[Sales]]-tbl_Sales[[#This Row],[Total_Cost]]</f>
        <v>277.52</v>
      </c>
    </row>
    <row r="3703" spans="1:14">
      <c r="A3703" t="s">
        <v>3707</v>
      </c>
      <c r="B3703" s="4">
        <v>44979</v>
      </c>
      <c r="C3703" t="s">
        <v>7486</v>
      </c>
      <c r="D3703" t="str">
        <f>VLOOKUP(Sales_Data!$C3703,tbl_Customers[],2,FALSE)</f>
        <v>Customer_262</v>
      </c>
      <c r="E3703" t="str">
        <f>VLOOKUP(tbl_Sales[[#This Row],[Customer_ID]],tbl_Customers[],5,0)</f>
        <v>North</v>
      </c>
      <c r="F3703" t="s">
        <v>8549</v>
      </c>
      <c r="G3703" t="str">
        <f>VLOOKUP(Sales_Data!$F3703,tbl_Products[],2,FALSE)</f>
        <v>Product_18</v>
      </c>
      <c r="H3703" t="str">
        <f>VLOOKUP(tbl_Sales[[#This Row],[Product_ID]],tbl_Products[],3,0)</f>
        <v>Health</v>
      </c>
      <c r="I3703">
        <v>4</v>
      </c>
      <c r="J3703" s="10">
        <f>VLOOKUP(tbl_Sales[[#This Row],[Product_ID]],tbl_Products[],4,0)</f>
        <v>41.18</v>
      </c>
      <c r="K3703" s="6">
        <v>69.72</v>
      </c>
      <c r="L3703" s="6">
        <f>tbl_Sales[[#This Row],[Price_per_Unit]]*tbl_Sales[[#This Row],[Quantity]]</f>
        <v>278.88</v>
      </c>
      <c r="M3703" s="6">
        <f>tbl_Sales[[#This Row],[Cost_per_Unit]]*tbl_Sales[[#This Row],[Quantity]]</f>
        <v>164.72</v>
      </c>
      <c r="N3703" s="6">
        <f>tbl_Sales[[#This Row],[Sales]]-tbl_Sales[[#This Row],[Total_Cost]]</f>
        <v>114.16</v>
      </c>
    </row>
    <row r="3704" spans="1:14">
      <c r="A3704" t="s">
        <v>3708</v>
      </c>
      <c r="B3704" s="4">
        <v>44979</v>
      </c>
      <c r="C3704" t="s">
        <v>8058</v>
      </c>
      <c r="D3704" t="str">
        <f>VLOOKUP(Sales_Data!$C3704,tbl_Customers[],2,FALSE)</f>
        <v>Customer_639</v>
      </c>
      <c r="E3704" t="str">
        <f>VLOOKUP(tbl_Sales[[#This Row],[Customer_ID]],tbl_Customers[],5,0)</f>
        <v>East</v>
      </c>
      <c r="F3704" t="s">
        <v>8560</v>
      </c>
      <c r="G3704" t="str">
        <f>VLOOKUP(Sales_Data!$F3704,tbl_Products[],2,FALSE)</f>
        <v>Product_41</v>
      </c>
      <c r="H3704" t="str">
        <f>VLOOKUP(tbl_Sales[[#This Row],[Product_ID]],tbl_Products[],3,0)</f>
        <v>Home Goods</v>
      </c>
      <c r="I3704">
        <v>6</v>
      </c>
      <c r="J3704" s="10">
        <f>VLOOKUP(tbl_Sales[[#This Row],[Product_ID]],tbl_Products[],4,0)</f>
        <v>31.5</v>
      </c>
      <c r="K3704" s="6">
        <v>50.86</v>
      </c>
      <c r="L3704" s="6">
        <f>tbl_Sales[[#This Row],[Price_per_Unit]]*tbl_Sales[[#This Row],[Quantity]]</f>
        <v>305.15999999999997</v>
      </c>
      <c r="M3704" s="6">
        <f>tbl_Sales[[#This Row],[Cost_per_Unit]]*tbl_Sales[[#This Row],[Quantity]]</f>
        <v>189</v>
      </c>
      <c r="N3704" s="6">
        <f>tbl_Sales[[#This Row],[Sales]]-tbl_Sales[[#This Row],[Total_Cost]]</f>
        <v>116.15999999999997</v>
      </c>
    </row>
    <row r="3705" spans="1:14">
      <c r="A3705" t="s">
        <v>3709</v>
      </c>
      <c r="B3705" s="4">
        <v>45087</v>
      </c>
      <c r="C3705" t="s">
        <v>8381</v>
      </c>
      <c r="D3705" t="str">
        <f>VLOOKUP(Sales_Data!$C3705,tbl_Customers[],2,FALSE)</f>
        <v>Customer_1198</v>
      </c>
      <c r="E3705" t="str">
        <f>VLOOKUP(tbl_Sales[[#This Row],[Customer_ID]],tbl_Customers[],5,0)</f>
        <v>North</v>
      </c>
      <c r="F3705" t="s">
        <v>8529</v>
      </c>
      <c r="G3705" t="str">
        <f>VLOOKUP(Sales_Data!$F3705,tbl_Products[],2,FALSE)</f>
        <v>Product_49</v>
      </c>
      <c r="H3705" t="str">
        <f>VLOOKUP(tbl_Sales[[#This Row],[Product_ID]],tbl_Products[],3,0)</f>
        <v>Toys</v>
      </c>
      <c r="I3705">
        <v>8</v>
      </c>
      <c r="J3705" s="10">
        <f>VLOOKUP(tbl_Sales[[#This Row],[Product_ID]],tbl_Products[],4,0)</f>
        <v>44.18</v>
      </c>
      <c r="K3705" s="6">
        <v>14.4</v>
      </c>
      <c r="L3705" s="6">
        <f>tbl_Sales[[#This Row],[Price_per_Unit]]*tbl_Sales[[#This Row],[Quantity]]</f>
        <v>115.2</v>
      </c>
      <c r="M3705" s="6">
        <f>tbl_Sales[[#This Row],[Cost_per_Unit]]*tbl_Sales[[#This Row],[Quantity]]</f>
        <v>353.44</v>
      </c>
      <c r="N3705" s="6">
        <f>tbl_Sales[[#This Row],[Sales]]-tbl_Sales[[#This Row],[Total_Cost]]</f>
        <v>-238.24</v>
      </c>
    </row>
    <row r="3706" spans="1:14">
      <c r="A3706" t="s">
        <v>3710</v>
      </c>
      <c r="B3706" s="4">
        <v>45115</v>
      </c>
      <c r="C3706" t="s">
        <v>7849</v>
      </c>
      <c r="D3706" t="str">
        <f>VLOOKUP(Sales_Data!$C3706,tbl_Customers[],2,FALSE)</f>
        <v>Customer_893</v>
      </c>
      <c r="E3706" t="str">
        <f>VLOOKUP(tbl_Sales[[#This Row],[Customer_ID]],tbl_Customers[],5,0)</f>
        <v>East</v>
      </c>
      <c r="F3706" t="s">
        <v>8542</v>
      </c>
      <c r="G3706" t="str">
        <f>VLOOKUP(Sales_Data!$F3706,tbl_Products[],2,FALSE)</f>
        <v>Product_20</v>
      </c>
      <c r="H3706" t="str">
        <f>VLOOKUP(tbl_Sales[[#This Row],[Product_ID]],tbl_Products[],3,0)</f>
        <v>Electronics</v>
      </c>
      <c r="I3706">
        <v>4</v>
      </c>
      <c r="J3706" s="10">
        <f>VLOOKUP(tbl_Sales[[#This Row],[Product_ID]],tbl_Products[],4,0)</f>
        <v>19.98</v>
      </c>
      <c r="K3706" s="6">
        <v>91.66</v>
      </c>
      <c r="L3706" s="6">
        <f>tbl_Sales[[#This Row],[Price_per_Unit]]*tbl_Sales[[#This Row],[Quantity]]</f>
        <v>366.64</v>
      </c>
      <c r="M3706" s="6">
        <f>tbl_Sales[[#This Row],[Cost_per_Unit]]*tbl_Sales[[#This Row],[Quantity]]</f>
        <v>79.92</v>
      </c>
      <c r="N3706" s="6">
        <f>tbl_Sales[[#This Row],[Sales]]-tbl_Sales[[#This Row],[Total_Cost]]</f>
        <v>286.71999999999997</v>
      </c>
    </row>
    <row r="3707" spans="1:14">
      <c r="A3707" t="s">
        <v>3711</v>
      </c>
      <c r="B3707" s="4">
        <v>45080</v>
      </c>
      <c r="C3707" t="s">
        <v>8382</v>
      </c>
      <c r="D3707" t="str">
        <f>VLOOKUP(Sales_Data!$C3707,tbl_Customers[],2,FALSE)</f>
        <v>Customer_1051</v>
      </c>
      <c r="E3707" t="str">
        <f>VLOOKUP(tbl_Sales[[#This Row],[Customer_ID]],tbl_Customers[],5,0)</f>
        <v>West</v>
      </c>
      <c r="F3707" t="s">
        <v>8555</v>
      </c>
      <c r="G3707" t="str">
        <f>VLOOKUP(Sales_Data!$F3707,tbl_Products[],2,FALSE)</f>
        <v>Product_52</v>
      </c>
      <c r="H3707" t="str">
        <f>VLOOKUP(tbl_Sales[[#This Row],[Product_ID]],tbl_Products[],3,0)</f>
        <v>Toys</v>
      </c>
      <c r="I3707">
        <v>6</v>
      </c>
      <c r="J3707" s="10">
        <f>VLOOKUP(tbl_Sales[[#This Row],[Product_ID]],tbl_Products[],4,0)</f>
        <v>46.58</v>
      </c>
      <c r="K3707" s="6">
        <v>79.14</v>
      </c>
      <c r="L3707" s="6">
        <f>tbl_Sales[[#This Row],[Price_per_Unit]]*tbl_Sales[[#This Row],[Quantity]]</f>
        <v>474.84000000000003</v>
      </c>
      <c r="M3707" s="6">
        <f>tbl_Sales[[#This Row],[Cost_per_Unit]]*tbl_Sales[[#This Row],[Quantity]]</f>
        <v>279.48</v>
      </c>
      <c r="N3707" s="6">
        <f>tbl_Sales[[#This Row],[Sales]]-tbl_Sales[[#This Row],[Total_Cost]]</f>
        <v>195.36</v>
      </c>
    </row>
    <row r="3708" spans="1:14">
      <c r="A3708" t="s">
        <v>3712</v>
      </c>
      <c r="B3708" s="4">
        <v>44997</v>
      </c>
      <c r="C3708" t="s">
        <v>7804</v>
      </c>
      <c r="D3708" t="str">
        <f>VLOOKUP(Sales_Data!$C3708,tbl_Customers[],2,FALSE)</f>
        <v>Customer_1335</v>
      </c>
      <c r="E3708" t="str">
        <f>VLOOKUP(tbl_Sales[[#This Row],[Customer_ID]],tbl_Customers[],5,0)</f>
        <v>North</v>
      </c>
      <c r="F3708" t="s">
        <v>8512</v>
      </c>
      <c r="G3708" t="str">
        <f>VLOOKUP(Sales_Data!$F3708,tbl_Products[],2,FALSE)</f>
        <v>Product_47</v>
      </c>
      <c r="H3708" t="str">
        <f>VLOOKUP(tbl_Sales[[#This Row],[Product_ID]],tbl_Products[],3,0)</f>
        <v>Home Goods</v>
      </c>
      <c r="I3708">
        <v>8</v>
      </c>
      <c r="J3708" s="10">
        <f>VLOOKUP(tbl_Sales[[#This Row],[Product_ID]],tbl_Products[],4,0)</f>
        <v>22.66</v>
      </c>
      <c r="K3708" s="6">
        <v>21.82</v>
      </c>
      <c r="L3708" s="6">
        <f>tbl_Sales[[#This Row],[Price_per_Unit]]*tbl_Sales[[#This Row],[Quantity]]</f>
        <v>174.56</v>
      </c>
      <c r="M3708" s="6">
        <f>tbl_Sales[[#This Row],[Cost_per_Unit]]*tbl_Sales[[#This Row],[Quantity]]</f>
        <v>181.28</v>
      </c>
      <c r="N3708" s="6">
        <f>tbl_Sales[[#This Row],[Sales]]-tbl_Sales[[#This Row],[Total_Cost]]</f>
        <v>-6.7199999999999989</v>
      </c>
    </row>
    <row r="3709" spans="1:14">
      <c r="A3709" t="s">
        <v>3713</v>
      </c>
      <c r="B3709" s="4">
        <v>45122</v>
      </c>
      <c r="C3709" t="s">
        <v>8367</v>
      </c>
      <c r="D3709" t="str">
        <f>VLOOKUP(Sales_Data!$C3709,tbl_Customers[],2,FALSE)</f>
        <v>Customer_733</v>
      </c>
      <c r="E3709" t="str">
        <f>VLOOKUP(tbl_Sales[[#This Row],[Customer_ID]],tbl_Customers[],5,0)</f>
        <v>South</v>
      </c>
      <c r="F3709" t="s">
        <v>8514</v>
      </c>
      <c r="G3709" t="str">
        <f>VLOOKUP(Sales_Data!$F3709,tbl_Products[],2,FALSE)</f>
        <v>Product_2</v>
      </c>
      <c r="H3709" t="str">
        <f>VLOOKUP(tbl_Sales[[#This Row],[Product_ID]],tbl_Products[],3,0)</f>
        <v>Health</v>
      </c>
      <c r="I3709">
        <v>1</v>
      </c>
      <c r="J3709" s="10">
        <f>VLOOKUP(tbl_Sales[[#This Row],[Product_ID]],tbl_Products[],4,0)</f>
        <v>12.41</v>
      </c>
      <c r="K3709" s="6">
        <v>7.33</v>
      </c>
      <c r="L3709" s="6">
        <f>tbl_Sales[[#This Row],[Price_per_Unit]]*tbl_Sales[[#This Row],[Quantity]]</f>
        <v>7.33</v>
      </c>
      <c r="M3709" s="6">
        <f>tbl_Sales[[#This Row],[Cost_per_Unit]]*tbl_Sales[[#This Row],[Quantity]]</f>
        <v>12.41</v>
      </c>
      <c r="N3709" s="6">
        <f>tbl_Sales[[#This Row],[Sales]]-tbl_Sales[[#This Row],[Total_Cost]]</f>
        <v>-5.08</v>
      </c>
    </row>
    <row r="3710" spans="1:14">
      <c r="A3710" t="s">
        <v>3714</v>
      </c>
      <c r="B3710" s="4">
        <v>44995</v>
      </c>
      <c r="C3710" t="s">
        <v>7358</v>
      </c>
      <c r="D3710" t="str">
        <f>VLOOKUP(Sales_Data!$C3710,tbl_Customers[],2,FALSE)</f>
        <v>Customer_638</v>
      </c>
      <c r="E3710" t="str">
        <f>VLOOKUP(tbl_Sales[[#This Row],[Customer_ID]],tbl_Customers[],5,0)</f>
        <v>South</v>
      </c>
      <c r="F3710" t="s">
        <v>8525</v>
      </c>
      <c r="G3710" t="str">
        <f>VLOOKUP(Sales_Data!$F3710,tbl_Products[],2,FALSE)</f>
        <v>Product_56</v>
      </c>
      <c r="H3710" t="str">
        <f>VLOOKUP(tbl_Sales[[#This Row],[Product_ID]],tbl_Products[],3,0)</f>
        <v>Apparel</v>
      </c>
      <c r="I3710">
        <v>7</v>
      </c>
      <c r="J3710" s="10">
        <f>VLOOKUP(tbl_Sales[[#This Row],[Product_ID]],tbl_Products[],4,0)</f>
        <v>3.21</v>
      </c>
      <c r="K3710" s="6">
        <v>32.29</v>
      </c>
      <c r="L3710" s="6">
        <f>tbl_Sales[[#This Row],[Price_per_Unit]]*tbl_Sales[[#This Row],[Quantity]]</f>
        <v>226.03</v>
      </c>
      <c r="M3710" s="6">
        <f>tbl_Sales[[#This Row],[Cost_per_Unit]]*tbl_Sales[[#This Row],[Quantity]]</f>
        <v>22.47</v>
      </c>
      <c r="N3710" s="6">
        <f>tbl_Sales[[#This Row],[Sales]]-tbl_Sales[[#This Row],[Total_Cost]]</f>
        <v>203.56</v>
      </c>
    </row>
    <row r="3711" spans="1:14">
      <c r="A3711" t="s">
        <v>3715</v>
      </c>
      <c r="B3711" s="4">
        <v>45255</v>
      </c>
      <c r="C3711" t="s">
        <v>7894</v>
      </c>
      <c r="D3711" t="str">
        <f>VLOOKUP(Sales_Data!$C3711,tbl_Customers[],2,FALSE)</f>
        <v>Customer_1196</v>
      </c>
      <c r="E3711" t="str">
        <f>VLOOKUP(tbl_Sales[[#This Row],[Customer_ID]],tbl_Customers[],5,0)</f>
        <v>East</v>
      </c>
      <c r="F3711" t="s">
        <v>8532</v>
      </c>
      <c r="G3711" t="str">
        <f>VLOOKUP(Sales_Data!$F3711,tbl_Products[],2,FALSE)</f>
        <v>Product_23</v>
      </c>
      <c r="H3711" t="str">
        <f>VLOOKUP(tbl_Sales[[#This Row],[Product_ID]],tbl_Products[],3,0)</f>
        <v>Apparel</v>
      </c>
      <c r="I3711">
        <v>4</v>
      </c>
      <c r="J3711" s="10">
        <f>VLOOKUP(tbl_Sales[[#This Row],[Product_ID]],tbl_Products[],4,0)</f>
        <v>2.85</v>
      </c>
      <c r="K3711" s="6">
        <v>71.8</v>
      </c>
      <c r="L3711" s="6">
        <f>tbl_Sales[[#This Row],[Price_per_Unit]]*tbl_Sales[[#This Row],[Quantity]]</f>
        <v>287.2</v>
      </c>
      <c r="M3711" s="6">
        <f>tbl_Sales[[#This Row],[Cost_per_Unit]]*tbl_Sales[[#This Row],[Quantity]]</f>
        <v>11.4</v>
      </c>
      <c r="N3711" s="6">
        <f>tbl_Sales[[#This Row],[Sales]]-tbl_Sales[[#This Row],[Total_Cost]]</f>
        <v>275.8</v>
      </c>
    </row>
    <row r="3712" spans="1:14">
      <c r="A3712" t="s">
        <v>3716</v>
      </c>
      <c r="B3712" s="4">
        <v>45273</v>
      </c>
      <c r="C3712" t="s">
        <v>7941</v>
      </c>
      <c r="D3712" t="str">
        <f>VLOOKUP(Sales_Data!$C3712,tbl_Customers[],2,FALSE)</f>
        <v>Customer_1109</v>
      </c>
      <c r="E3712" t="str">
        <f>VLOOKUP(tbl_Sales[[#This Row],[Customer_ID]],tbl_Customers[],5,0)</f>
        <v>South</v>
      </c>
      <c r="F3712" t="s">
        <v>8542</v>
      </c>
      <c r="G3712" t="str">
        <f>VLOOKUP(Sales_Data!$F3712,tbl_Products[],2,FALSE)</f>
        <v>Product_20</v>
      </c>
      <c r="H3712" t="str">
        <f>VLOOKUP(tbl_Sales[[#This Row],[Product_ID]],tbl_Products[],3,0)</f>
        <v>Electronics</v>
      </c>
      <c r="I3712">
        <v>4</v>
      </c>
      <c r="J3712" s="10">
        <f>VLOOKUP(tbl_Sales[[#This Row],[Product_ID]],tbl_Products[],4,0)</f>
        <v>19.98</v>
      </c>
      <c r="K3712" s="6">
        <v>13.82</v>
      </c>
      <c r="L3712" s="6">
        <f>tbl_Sales[[#This Row],[Price_per_Unit]]*tbl_Sales[[#This Row],[Quantity]]</f>
        <v>55.28</v>
      </c>
      <c r="M3712" s="6">
        <f>tbl_Sales[[#This Row],[Cost_per_Unit]]*tbl_Sales[[#This Row],[Quantity]]</f>
        <v>79.92</v>
      </c>
      <c r="N3712" s="6">
        <f>tbl_Sales[[#This Row],[Sales]]-tbl_Sales[[#This Row],[Total_Cost]]</f>
        <v>-24.64</v>
      </c>
    </row>
    <row r="3713" spans="1:14">
      <c r="A3713" t="s">
        <v>3717</v>
      </c>
      <c r="B3713" s="4">
        <v>45000</v>
      </c>
      <c r="C3713" t="s">
        <v>8072</v>
      </c>
      <c r="D3713" t="str">
        <f>VLOOKUP(Sales_Data!$C3713,tbl_Customers[],2,FALSE)</f>
        <v>Customer_299</v>
      </c>
      <c r="E3713" t="str">
        <f>VLOOKUP(tbl_Sales[[#This Row],[Customer_ID]],tbl_Customers[],5,0)</f>
        <v>North</v>
      </c>
      <c r="F3713" t="s">
        <v>8558</v>
      </c>
      <c r="G3713" t="str">
        <f>VLOOKUP(Sales_Data!$F3713,tbl_Products[],2,FALSE)</f>
        <v>Product_24</v>
      </c>
      <c r="H3713" t="str">
        <f>VLOOKUP(tbl_Sales[[#This Row],[Product_ID]],tbl_Products[],3,0)</f>
        <v>Apparel</v>
      </c>
      <c r="I3713">
        <v>5</v>
      </c>
      <c r="J3713" s="10">
        <f>VLOOKUP(tbl_Sales[[#This Row],[Product_ID]],tbl_Products[],4,0)</f>
        <v>47.62</v>
      </c>
      <c r="K3713" s="6">
        <v>96.38</v>
      </c>
      <c r="L3713" s="6">
        <f>tbl_Sales[[#This Row],[Price_per_Unit]]*tbl_Sales[[#This Row],[Quantity]]</f>
        <v>481.9</v>
      </c>
      <c r="M3713" s="6">
        <f>tbl_Sales[[#This Row],[Cost_per_Unit]]*tbl_Sales[[#This Row],[Quantity]]</f>
        <v>238.1</v>
      </c>
      <c r="N3713" s="6">
        <f>tbl_Sales[[#This Row],[Sales]]-tbl_Sales[[#This Row],[Total_Cost]]</f>
        <v>243.79999999999998</v>
      </c>
    </row>
    <row r="3714" spans="1:14">
      <c r="A3714" t="s">
        <v>3718</v>
      </c>
      <c r="B3714" s="4">
        <v>44962</v>
      </c>
      <c r="C3714" t="s">
        <v>7978</v>
      </c>
      <c r="D3714" t="str">
        <f>VLOOKUP(Sales_Data!$C3714,tbl_Customers[],2,FALSE)</f>
        <v>Customer_302</v>
      </c>
      <c r="E3714" t="str">
        <f>VLOOKUP(tbl_Sales[[#This Row],[Customer_ID]],tbl_Customers[],5,0)</f>
        <v>East</v>
      </c>
      <c r="F3714" t="s">
        <v>8546</v>
      </c>
      <c r="G3714" t="str">
        <f>VLOOKUP(Sales_Data!$F3714,tbl_Products[],2,FALSE)</f>
        <v>Product_28</v>
      </c>
      <c r="H3714" t="str">
        <f>VLOOKUP(tbl_Sales[[#This Row],[Product_ID]],tbl_Products[],3,0)</f>
        <v>Toys</v>
      </c>
      <c r="I3714">
        <v>9</v>
      </c>
      <c r="J3714" s="10">
        <f>VLOOKUP(tbl_Sales[[#This Row],[Product_ID]],tbl_Products[],4,0)</f>
        <v>23.58</v>
      </c>
      <c r="K3714" s="6">
        <v>13.44</v>
      </c>
      <c r="L3714" s="6">
        <f>tbl_Sales[[#This Row],[Price_per_Unit]]*tbl_Sales[[#This Row],[Quantity]]</f>
        <v>120.96</v>
      </c>
      <c r="M3714" s="6">
        <f>tbl_Sales[[#This Row],[Cost_per_Unit]]*tbl_Sales[[#This Row],[Quantity]]</f>
        <v>212.21999999999997</v>
      </c>
      <c r="N3714" s="6">
        <f>tbl_Sales[[#This Row],[Sales]]-tbl_Sales[[#This Row],[Total_Cost]]</f>
        <v>-91.259999999999977</v>
      </c>
    </row>
    <row r="3715" spans="1:14">
      <c r="A3715" t="s">
        <v>3719</v>
      </c>
      <c r="B3715" s="4">
        <v>45198</v>
      </c>
      <c r="C3715" t="s">
        <v>8143</v>
      </c>
      <c r="D3715" t="str">
        <f>VLOOKUP(Sales_Data!$C3715,tbl_Customers[],2,FALSE)</f>
        <v>Customer_962</v>
      </c>
      <c r="E3715" t="str">
        <f>VLOOKUP(tbl_Sales[[#This Row],[Customer_ID]],tbl_Customers[],5,0)</f>
        <v>West</v>
      </c>
      <c r="F3715" t="s">
        <v>8504</v>
      </c>
      <c r="G3715" t="str">
        <f>VLOOKUP(Sales_Data!$F3715,tbl_Products[],2,FALSE)</f>
        <v>Product_13</v>
      </c>
      <c r="H3715" t="str">
        <f>VLOOKUP(tbl_Sales[[#This Row],[Product_ID]],tbl_Products[],3,0)</f>
        <v>Toys</v>
      </c>
      <c r="I3715">
        <v>7</v>
      </c>
      <c r="J3715" s="10">
        <f>VLOOKUP(tbl_Sales[[#This Row],[Product_ID]],tbl_Products[],4,0)</f>
        <v>45.97</v>
      </c>
      <c r="K3715" s="6">
        <v>24.87</v>
      </c>
      <c r="L3715" s="6">
        <f>tbl_Sales[[#This Row],[Price_per_Unit]]*tbl_Sales[[#This Row],[Quantity]]</f>
        <v>174.09</v>
      </c>
      <c r="M3715" s="6">
        <f>tbl_Sales[[#This Row],[Cost_per_Unit]]*tbl_Sales[[#This Row],[Quantity]]</f>
        <v>321.78999999999996</v>
      </c>
      <c r="N3715" s="6">
        <f>tbl_Sales[[#This Row],[Sales]]-tbl_Sales[[#This Row],[Total_Cost]]</f>
        <v>-147.69999999999996</v>
      </c>
    </row>
    <row r="3716" spans="1:14">
      <c r="A3716" t="s">
        <v>3720</v>
      </c>
      <c r="B3716" s="4">
        <v>45215</v>
      </c>
      <c r="C3716" t="s">
        <v>8343</v>
      </c>
      <c r="D3716" t="str">
        <f>VLOOKUP(Sales_Data!$C3716,tbl_Customers[],2,FALSE)</f>
        <v>Customer_633</v>
      </c>
      <c r="E3716" t="str">
        <f>VLOOKUP(tbl_Sales[[#This Row],[Customer_ID]],tbl_Customers[],5,0)</f>
        <v>South</v>
      </c>
      <c r="F3716" t="s">
        <v>8496</v>
      </c>
      <c r="G3716" t="str">
        <f>VLOOKUP(Sales_Data!$F3716,tbl_Products[],2,FALSE)</f>
        <v>Product_3</v>
      </c>
      <c r="H3716" t="str">
        <f>VLOOKUP(tbl_Sales[[#This Row],[Product_ID]],tbl_Products[],3,0)</f>
        <v>Health</v>
      </c>
      <c r="I3716">
        <v>3</v>
      </c>
      <c r="J3716" s="10">
        <f>VLOOKUP(tbl_Sales[[#This Row],[Product_ID]],tbl_Products[],4,0)</f>
        <v>28.91</v>
      </c>
      <c r="K3716" s="6">
        <v>14.6</v>
      </c>
      <c r="L3716" s="6">
        <f>tbl_Sales[[#This Row],[Price_per_Unit]]*tbl_Sales[[#This Row],[Quantity]]</f>
        <v>43.8</v>
      </c>
      <c r="M3716" s="6">
        <f>tbl_Sales[[#This Row],[Cost_per_Unit]]*tbl_Sales[[#This Row],[Quantity]]</f>
        <v>86.73</v>
      </c>
      <c r="N3716" s="6">
        <f>tbl_Sales[[#This Row],[Sales]]-tbl_Sales[[#This Row],[Total_Cost]]</f>
        <v>-42.930000000000007</v>
      </c>
    </row>
    <row r="3717" spans="1:14">
      <c r="A3717" t="s">
        <v>3721</v>
      </c>
      <c r="B3717" s="4">
        <v>44931</v>
      </c>
      <c r="C3717" t="s">
        <v>7127</v>
      </c>
      <c r="D3717" t="str">
        <f>VLOOKUP(Sales_Data!$C3717,tbl_Customers[],2,FALSE)</f>
        <v>Customer_1236</v>
      </c>
      <c r="E3717" t="str">
        <f>VLOOKUP(tbl_Sales[[#This Row],[Customer_ID]],tbl_Customers[],5,0)</f>
        <v>North</v>
      </c>
      <c r="F3717" t="s">
        <v>8534</v>
      </c>
      <c r="G3717" t="str">
        <f>VLOOKUP(Sales_Data!$F3717,tbl_Products[],2,FALSE)</f>
        <v>Product_51</v>
      </c>
      <c r="H3717" t="str">
        <f>VLOOKUP(tbl_Sales[[#This Row],[Product_ID]],tbl_Products[],3,0)</f>
        <v>Electronics</v>
      </c>
      <c r="I3717">
        <v>8</v>
      </c>
      <c r="J3717" s="10">
        <f>VLOOKUP(tbl_Sales[[#This Row],[Product_ID]],tbl_Products[],4,0)</f>
        <v>45.1</v>
      </c>
      <c r="K3717" s="6">
        <v>32.86</v>
      </c>
      <c r="L3717" s="6">
        <f>tbl_Sales[[#This Row],[Price_per_Unit]]*tbl_Sales[[#This Row],[Quantity]]</f>
        <v>262.88</v>
      </c>
      <c r="M3717" s="6">
        <f>tbl_Sales[[#This Row],[Cost_per_Unit]]*tbl_Sales[[#This Row],[Quantity]]</f>
        <v>360.8</v>
      </c>
      <c r="N3717" s="6">
        <f>tbl_Sales[[#This Row],[Sales]]-tbl_Sales[[#This Row],[Total_Cost]]</f>
        <v>-97.920000000000016</v>
      </c>
    </row>
    <row r="3718" spans="1:14">
      <c r="A3718" t="s">
        <v>3722</v>
      </c>
      <c r="B3718" s="4">
        <v>45239</v>
      </c>
      <c r="C3718" t="s">
        <v>7614</v>
      </c>
      <c r="D3718" t="str">
        <f>VLOOKUP(Sales_Data!$C3718,tbl_Customers[],2,FALSE)</f>
        <v>Customer_703</v>
      </c>
      <c r="E3718" t="str">
        <f>VLOOKUP(tbl_Sales[[#This Row],[Customer_ID]],tbl_Customers[],5,0)</f>
        <v>East</v>
      </c>
      <c r="F3718" t="s">
        <v>8493</v>
      </c>
      <c r="G3718" t="str">
        <f>VLOOKUP(Sales_Data!$F3718,tbl_Products[],2,FALSE)</f>
        <v>Product_61</v>
      </c>
      <c r="H3718" t="str">
        <f>VLOOKUP(tbl_Sales[[#This Row],[Product_ID]],tbl_Products[],3,0)</f>
        <v>Health</v>
      </c>
      <c r="I3718">
        <v>9</v>
      </c>
      <c r="J3718" s="10">
        <f>VLOOKUP(tbl_Sales[[#This Row],[Product_ID]],tbl_Products[],4,0)</f>
        <v>47.78</v>
      </c>
      <c r="K3718" s="6">
        <v>84.5</v>
      </c>
      <c r="L3718" s="6">
        <f>tbl_Sales[[#This Row],[Price_per_Unit]]*tbl_Sales[[#This Row],[Quantity]]</f>
        <v>760.5</v>
      </c>
      <c r="M3718" s="6">
        <f>tbl_Sales[[#This Row],[Cost_per_Unit]]*tbl_Sales[[#This Row],[Quantity]]</f>
        <v>430.02</v>
      </c>
      <c r="N3718" s="6">
        <f>tbl_Sales[[#This Row],[Sales]]-tbl_Sales[[#This Row],[Total_Cost]]</f>
        <v>330.48</v>
      </c>
    </row>
    <row r="3719" spans="1:14">
      <c r="A3719" t="s">
        <v>3723</v>
      </c>
      <c r="B3719" s="4">
        <v>45259</v>
      </c>
      <c r="C3719" t="s">
        <v>7469</v>
      </c>
      <c r="D3719" t="str">
        <f>VLOOKUP(Sales_Data!$C3719,tbl_Customers[],2,FALSE)</f>
        <v>Customer_597</v>
      </c>
      <c r="E3719" t="str">
        <f>VLOOKUP(tbl_Sales[[#This Row],[Customer_ID]],tbl_Customers[],5,0)</f>
        <v>East</v>
      </c>
      <c r="F3719" t="s">
        <v>8542</v>
      </c>
      <c r="G3719" t="str">
        <f>VLOOKUP(Sales_Data!$F3719,tbl_Products[],2,FALSE)</f>
        <v>Product_20</v>
      </c>
      <c r="H3719" t="str">
        <f>VLOOKUP(tbl_Sales[[#This Row],[Product_ID]],tbl_Products[],3,0)</f>
        <v>Electronics</v>
      </c>
      <c r="I3719">
        <v>8</v>
      </c>
      <c r="J3719" s="10">
        <f>VLOOKUP(tbl_Sales[[#This Row],[Product_ID]],tbl_Products[],4,0)</f>
        <v>19.98</v>
      </c>
      <c r="K3719" s="6">
        <v>20.9</v>
      </c>
      <c r="L3719" s="6">
        <f>tbl_Sales[[#This Row],[Price_per_Unit]]*tbl_Sales[[#This Row],[Quantity]]</f>
        <v>167.2</v>
      </c>
      <c r="M3719" s="6">
        <f>tbl_Sales[[#This Row],[Cost_per_Unit]]*tbl_Sales[[#This Row],[Quantity]]</f>
        <v>159.84</v>
      </c>
      <c r="N3719" s="6">
        <f>tbl_Sales[[#This Row],[Sales]]-tbl_Sales[[#This Row],[Total_Cost]]</f>
        <v>7.3599999999999852</v>
      </c>
    </row>
    <row r="3720" spans="1:14">
      <c r="A3720" t="s">
        <v>3724</v>
      </c>
      <c r="B3720" s="4">
        <v>45011</v>
      </c>
      <c r="C3720" t="s">
        <v>8383</v>
      </c>
      <c r="D3720" t="str">
        <f>VLOOKUP(Sales_Data!$C3720,tbl_Customers[],2,FALSE)</f>
        <v>Customer_756</v>
      </c>
      <c r="E3720" t="str">
        <f>VLOOKUP(tbl_Sales[[#This Row],[Customer_ID]],tbl_Customers[],5,0)</f>
        <v>West</v>
      </c>
      <c r="F3720" t="s">
        <v>8518</v>
      </c>
      <c r="G3720" t="str">
        <f>VLOOKUP(Sales_Data!$F3720,tbl_Products[],2,FALSE)</f>
        <v>Product_35</v>
      </c>
      <c r="H3720" t="str">
        <f>VLOOKUP(tbl_Sales[[#This Row],[Product_ID]],tbl_Products[],3,0)</f>
        <v>Toys</v>
      </c>
      <c r="I3720">
        <v>4</v>
      </c>
      <c r="J3720" s="10">
        <f>VLOOKUP(tbl_Sales[[#This Row],[Product_ID]],tbl_Products[],4,0)</f>
        <v>40.75</v>
      </c>
      <c r="K3720" s="6">
        <v>54.63</v>
      </c>
      <c r="L3720" s="6">
        <f>tbl_Sales[[#This Row],[Price_per_Unit]]*tbl_Sales[[#This Row],[Quantity]]</f>
        <v>218.52</v>
      </c>
      <c r="M3720" s="6">
        <f>tbl_Sales[[#This Row],[Cost_per_Unit]]*tbl_Sales[[#This Row],[Quantity]]</f>
        <v>163</v>
      </c>
      <c r="N3720" s="6">
        <f>tbl_Sales[[#This Row],[Sales]]-tbl_Sales[[#This Row],[Total_Cost]]</f>
        <v>55.52000000000001</v>
      </c>
    </row>
    <row r="3721" spans="1:14">
      <c r="A3721" t="s">
        <v>3725</v>
      </c>
      <c r="B3721" s="4">
        <v>45152</v>
      </c>
      <c r="C3721" t="s">
        <v>7482</v>
      </c>
      <c r="D3721" t="str">
        <f>VLOOKUP(Sales_Data!$C3721,tbl_Customers[],2,FALSE)</f>
        <v>Customer_17</v>
      </c>
      <c r="E3721" t="str">
        <f>VLOOKUP(tbl_Sales[[#This Row],[Customer_ID]],tbl_Customers[],5,0)</f>
        <v>North</v>
      </c>
      <c r="F3721" t="s">
        <v>8538</v>
      </c>
      <c r="G3721" t="str">
        <f>VLOOKUP(Sales_Data!$F3721,tbl_Products[],2,FALSE)</f>
        <v>Product_44</v>
      </c>
      <c r="H3721" t="str">
        <f>VLOOKUP(tbl_Sales[[#This Row],[Product_ID]],tbl_Products[],3,0)</f>
        <v>Electronics</v>
      </c>
      <c r="I3721">
        <v>3</v>
      </c>
      <c r="J3721" s="10">
        <f>VLOOKUP(tbl_Sales[[#This Row],[Product_ID]],tbl_Products[],4,0)</f>
        <v>39.729999999999997</v>
      </c>
      <c r="K3721" s="6">
        <v>22.92</v>
      </c>
      <c r="L3721" s="6">
        <f>tbl_Sales[[#This Row],[Price_per_Unit]]*tbl_Sales[[#This Row],[Quantity]]</f>
        <v>68.760000000000005</v>
      </c>
      <c r="M3721" s="6">
        <f>tbl_Sales[[#This Row],[Cost_per_Unit]]*tbl_Sales[[#This Row],[Quantity]]</f>
        <v>119.19</v>
      </c>
      <c r="N3721" s="6">
        <f>tbl_Sales[[#This Row],[Sales]]-tbl_Sales[[#This Row],[Total_Cost]]</f>
        <v>-50.429999999999993</v>
      </c>
    </row>
    <row r="3722" spans="1:14">
      <c r="A3722" t="s">
        <v>3726</v>
      </c>
      <c r="B3722" s="4">
        <v>45106</v>
      </c>
      <c r="C3722" t="s">
        <v>8384</v>
      </c>
      <c r="D3722" t="str">
        <f>VLOOKUP(Sales_Data!$C3722,tbl_Customers[],2,FALSE)</f>
        <v>Customer_1061</v>
      </c>
      <c r="E3722" t="str">
        <f>VLOOKUP(tbl_Sales[[#This Row],[Customer_ID]],tbl_Customers[],5,0)</f>
        <v>East</v>
      </c>
      <c r="F3722" t="s">
        <v>8550</v>
      </c>
      <c r="G3722" t="str">
        <f>VLOOKUP(Sales_Data!$F3722,tbl_Products[],2,FALSE)</f>
        <v>Product_26</v>
      </c>
      <c r="H3722" t="str">
        <f>VLOOKUP(tbl_Sales[[#This Row],[Product_ID]],tbl_Products[],3,0)</f>
        <v>Health</v>
      </c>
      <c r="I3722">
        <v>2</v>
      </c>
      <c r="J3722" s="10">
        <f>VLOOKUP(tbl_Sales[[#This Row],[Product_ID]],tbl_Products[],4,0)</f>
        <v>31.77</v>
      </c>
      <c r="K3722" s="6">
        <v>27.1</v>
      </c>
      <c r="L3722" s="6">
        <f>tbl_Sales[[#This Row],[Price_per_Unit]]*tbl_Sales[[#This Row],[Quantity]]</f>
        <v>54.2</v>
      </c>
      <c r="M3722" s="6">
        <f>tbl_Sales[[#This Row],[Cost_per_Unit]]*tbl_Sales[[#This Row],[Quantity]]</f>
        <v>63.54</v>
      </c>
      <c r="N3722" s="6">
        <f>tbl_Sales[[#This Row],[Sales]]-tbl_Sales[[#This Row],[Total_Cost]]</f>
        <v>-9.3399999999999963</v>
      </c>
    </row>
    <row r="3723" spans="1:14">
      <c r="A3723" t="s">
        <v>3727</v>
      </c>
      <c r="B3723" s="4">
        <v>45036</v>
      </c>
      <c r="C3723" t="s">
        <v>8385</v>
      </c>
      <c r="D3723" t="str">
        <f>VLOOKUP(Sales_Data!$C3723,tbl_Customers[],2,FALSE)</f>
        <v>Customer_1202</v>
      </c>
      <c r="E3723" t="str">
        <f>VLOOKUP(tbl_Sales[[#This Row],[Customer_ID]],tbl_Customers[],5,0)</f>
        <v>West</v>
      </c>
      <c r="F3723" t="s">
        <v>8496</v>
      </c>
      <c r="G3723" t="str">
        <f>VLOOKUP(Sales_Data!$F3723,tbl_Products[],2,FALSE)</f>
        <v>Product_3</v>
      </c>
      <c r="H3723" t="str">
        <f>VLOOKUP(tbl_Sales[[#This Row],[Product_ID]],tbl_Products[],3,0)</f>
        <v>Health</v>
      </c>
      <c r="I3723">
        <v>5</v>
      </c>
      <c r="J3723" s="10">
        <f>VLOOKUP(tbl_Sales[[#This Row],[Product_ID]],tbl_Products[],4,0)</f>
        <v>28.91</v>
      </c>
      <c r="K3723" s="6">
        <v>76.63</v>
      </c>
      <c r="L3723" s="6">
        <f>tbl_Sales[[#This Row],[Price_per_Unit]]*tbl_Sales[[#This Row],[Quantity]]</f>
        <v>383.15</v>
      </c>
      <c r="M3723" s="6">
        <f>tbl_Sales[[#This Row],[Cost_per_Unit]]*tbl_Sales[[#This Row],[Quantity]]</f>
        <v>144.55000000000001</v>
      </c>
      <c r="N3723" s="6">
        <f>tbl_Sales[[#This Row],[Sales]]-tbl_Sales[[#This Row],[Total_Cost]]</f>
        <v>238.59999999999997</v>
      </c>
    </row>
    <row r="3724" spans="1:14">
      <c r="A3724" t="s">
        <v>3728</v>
      </c>
      <c r="B3724" s="4">
        <v>45248</v>
      </c>
      <c r="C3724" t="s">
        <v>8186</v>
      </c>
      <c r="D3724" t="str">
        <f>VLOOKUP(Sales_Data!$C3724,tbl_Customers[],2,FALSE)</f>
        <v>Customer_1347</v>
      </c>
      <c r="E3724" t="str">
        <f>VLOOKUP(tbl_Sales[[#This Row],[Customer_ID]],tbl_Customers[],5,0)</f>
        <v>East</v>
      </c>
      <c r="F3724" t="s">
        <v>8521</v>
      </c>
      <c r="G3724" t="str">
        <f>VLOOKUP(Sales_Data!$F3724,tbl_Products[],2,FALSE)</f>
        <v>Product_64</v>
      </c>
      <c r="H3724" t="str">
        <f>VLOOKUP(tbl_Sales[[#This Row],[Product_ID]],tbl_Products[],3,0)</f>
        <v>Home Goods</v>
      </c>
      <c r="I3724">
        <v>4</v>
      </c>
      <c r="J3724" s="10">
        <f>VLOOKUP(tbl_Sales[[#This Row],[Product_ID]],tbl_Products[],4,0)</f>
        <v>16.21</v>
      </c>
      <c r="K3724" s="6">
        <v>70.400000000000006</v>
      </c>
      <c r="L3724" s="6">
        <f>tbl_Sales[[#This Row],[Price_per_Unit]]*tbl_Sales[[#This Row],[Quantity]]</f>
        <v>281.60000000000002</v>
      </c>
      <c r="M3724" s="6">
        <f>tbl_Sales[[#This Row],[Cost_per_Unit]]*tbl_Sales[[#This Row],[Quantity]]</f>
        <v>64.84</v>
      </c>
      <c r="N3724" s="6">
        <f>tbl_Sales[[#This Row],[Sales]]-tbl_Sales[[#This Row],[Total_Cost]]</f>
        <v>216.76000000000002</v>
      </c>
    </row>
    <row r="3725" spans="1:14">
      <c r="A3725" t="s">
        <v>3729</v>
      </c>
      <c r="B3725" s="4">
        <v>45004</v>
      </c>
      <c r="C3725" t="s">
        <v>7640</v>
      </c>
      <c r="D3725" t="str">
        <f>VLOOKUP(Sales_Data!$C3725,tbl_Customers[],2,FALSE)</f>
        <v>Customer_1390</v>
      </c>
      <c r="E3725" t="str">
        <f>VLOOKUP(tbl_Sales[[#This Row],[Customer_ID]],tbl_Customers[],5,0)</f>
        <v>East</v>
      </c>
      <c r="F3725" t="s">
        <v>8534</v>
      </c>
      <c r="G3725" t="str">
        <f>VLOOKUP(Sales_Data!$F3725,tbl_Products[],2,FALSE)</f>
        <v>Product_51</v>
      </c>
      <c r="H3725" t="str">
        <f>VLOOKUP(tbl_Sales[[#This Row],[Product_ID]],tbl_Products[],3,0)</f>
        <v>Electronics</v>
      </c>
      <c r="I3725">
        <v>7</v>
      </c>
      <c r="J3725" s="10">
        <f>VLOOKUP(tbl_Sales[[#This Row],[Product_ID]],tbl_Products[],4,0)</f>
        <v>45.1</v>
      </c>
      <c r="K3725" s="6">
        <v>23.96</v>
      </c>
      <c r="L3725" s="6">
        <f>tbl_Sales[[#This Row],[Price_per_Unit]]*tbl_Sales[[#This Row],[Quantity]]</f>
        <v>167.72</v>
      </c>
      <c r="M3725" s="6">
        <f>tbl_Sales[[#This Row],[Cost_per_Unit]]*tbl_Sales[[#This Row],[Quantity]]</f>
        <v>315.7</v>
      </c>
      <c r="N3725" s="6">
        <f>tbl_Sales[[#This Row],[Sales]]-tbl_Sales[[#This Row],[Total_Cost]]</f>
        <v>-147.97999999999999</v>
      </c>
    </row>
    <row r="3726" spans="1:14">
      <c r="A3726" t="s">
        <v>3730</v>
      </c>
      <c r="B3726" s="4">
        <v>45137</v>
      </c>
      <c r="C3726" t="s">
        <v>7074</v>
      </c>
      <c r="D3726" t="str">
        <f>VLOOKUP(Sales_Data!$C3726,tbl_Customers[],2,FALSE)</f>
        <v>Customer_297</v>
      </c>
      <c r="E3726" t="str">
        <f>VLOOKUP(tbl_Sales[[#This Row],[Customer_ID]],tbl_Customers[],5,0)</f>
        <v>East</v>
      </c>
      <c r="F3726" t="s">
        <v>8544</v>
      </c>
      <c r="G3726" t="str">
        <f>VLOOKUP(Sales_Data!$F3726,tbl_Products[],2,FALSE)</f>
        <v>Product_21</v>
      </c>
      <c r="H3726" t="str">
        <f>VLOOKUP(tbl_Sales[[#This Row],[Product_ID]],tbl_Products[],3,0)</f>
        <v>Toys</v>
      </c>
      <c r="I3726">
        <v>3</v>
      </c>
      <c r="J3726" s="10">
        <f>VLOOKUP(tbl_Sales[[#This Row],[Product_ID]],tbl_Products[],4,0)</f>
        <v>3.13</v>
      </c>
      <c r="K3726" s="6">
        <v>45.57</v>
      </c>
      <c r="L3726" s="6">
        <f>tbl_Sales[[#This Row],[Price_per_Unit]]*tbl_Sales[[#This Row],[Quantity]]</f>
        <v>136.71</v>
      </c>
      <c r="M3726" s="6">
        <f>tbl_Sales[[#This Row],[Cost_per_Unit]]*tbl_Sales[[#This Row],[Quantity]]</f>
        <v>9.39</v>
      </c>
      <c r="N3726" s="6">
        <f>tbl_Sales[[#This Row],[Sales]]-tbl_Sales[[#This Row],[Total_Cost]]</f>
        <v>127.32000000000001</v>
      </c>
    </row>
    <row r="3727" spans="1:14">
      <c r="A3727" t="s">
        <v>3731</v>
      </c>
      <c r="B3727" s="4">
        <v>45242</v>
      </c>
      <c r="C3727" t="s">
        <v>8386</v>
      </c>
      <c r="D3727" t="str">
        <f>VLOOKUP(Sales_Data!$C3727,tbl_Customers[],2,FALSE)</f>
        <v>Customer_118</v>
      </c>
      <c r="E3727" t="str">
        <f>VLOOKUP(tbl_Sales[[#This Row],[Customer_ID]],tbl_Customers[],5,0)</f>
        <v>North</v>
      </c>
      <c r="F3727" t="s">
        <v>8505</v>
      </c>
      <c r="G3727" t="str">
        <f>VLOOKUP(Sales_Data!$F3727,tbl_Products[],2,FALSE)</f>
        <v>Product_39</v>
      </c>
      <c r="H3727" t="str">
        <f>VLOOKUP(tbl_Sales[[#This Row],[Product_ID]],tbl_Products[],3,0)</f>
        <v>Toys</v>
      </c>
      <c r="I3727">
        <v>1</v>
      </c>
      <c r="J3727" s="10">
        <f>VLOOKUP(tbl_Sales[[#This Row],[Product_ID]],tbl_Products[],4,0)</f>
        <v>32.950000000000003</v>
      </c>
      <c r="K3727" s="6">
        <v>64.3</v>
      </c>
      <c r="L3727" s="6">
        <f>tbl_Sales[[#This Row],[Price_per_Unit]]*tbl_Sales[[#This Row],[Quantity]]</f>
        <v>64.3</v>
      </c>
      <c r="M3727" s="6">
        <f>tbl_Sales[[#This Row],[Cost_per_Unit]]*tbl_Sales[[#This Row],[Quantity]]</f>
        <v>32.950000000000003</v>
      </c>
      <c r="N3727" s="6">
        <f>tbl_Sales[[#This Row],[Sales]]-tbl_Sales[[#This Row],[Total_Cost]]</f>
        <v>31.349999999999994</v>
      </c>
    </row>
    <row r="3728" spans="1:14">
      <c r="A3728" t="s">
        <v>3732</v>
      </c>
      <c r="B3728" s="4">
        <v>45278</v>
      </c>
      <c r="C3728" t="s">
        <v>7284</v>
      </c>
      <c r="D3728" t="str">
        <f>VLOOKUP(Sales_Data!$C3728,tbl_Customers[],2,FALSE)</f>
        <v>Customer_487</v>
      </c>
      <c r="E3728" t="str">
        <f>VLOOKUP(tbl_Sales[[#This Row],[Customer_ID]],tbl_Customers[],5,0)</f>
        <v>West</v>
      </c>
      <c r="F3728" t="s">
        <v>8557</v>
      </c>
      <c r="G3728" t="str">
        <f>VLOOKUP(Sales_Data!$F3728,tbl_Products[],2,FALSE)</f>
        <v>Product_71</v>
      </c>
      <c r="H3728" t="str">
        <f>VLOOKUP(tbl_Sales[[#This Row],[Product_ID]],tbl_Products[],3,0)</f>
        <v>Electronics</v>
      </c>
      <c r="I3728">
        <v>7</v>
      </c>
      <c r="J3728" s="10">
        <f>VLOOKUP(tbl_Sales[[#This Row],[Product_ID]],tbl_Products[],4,0)</f>
        <v>34.61</v>
      </c>
      <c r="K3728" s="6">
        <v>98.07</v>
      </c>
      <c r="L3728" s="6">
        <f>tbl_Sales[[#This Row],[Price_per_Unit]]*tbl_Sales[[#This Row],[Quantity]]</f>
        <v>686.49</v>
      </c>
      <c r="M3728" s="6">
        <f>tbl_Sales[[#This Row],[Cost_per_Unit]]*tbl_Sales[[#This Row],[Quantity]]</f>
        <v>242.26999999999998</v>
      </c>
      <c r="N3728" s="6">
        <f>tbl_Sales[[#This Row],[Sales]]-tbl_Sales[[#This Row],[Total_Cost]]</f>
        <v>444.22</v>
      </c>
    </row>
    <row r="3729" spans="1:14">
      <c r="A3729" t="s">
        <v>3733</v>
      </c>
      <c r="B3729" s="4">
        <v>45153</v>
      </c>
      <c r="C3729" t="s">
        <v>8307</v>
      </c>
      <c r="D3729" t="str">
        <f>VLOOKUP(Sales_Data!$C3729,tbl_Customers[],2,FALSE)</f>
        <v>Customer_1039</v>
      </c>
      <c r="E3729" t="str">
        <f>VLOOKUP(tbl_Sales[[#This Row],[Customer_ID]],tbl_Customers[],5,0)</f>
        <v>South</v>
      </c>
      <c r="F3729" t="s">
        <v>8531</v>
      </c>
      <c r="G3729" t="str">
        <f>VLOOKUP(Sales_Data!$F3729,tbl_Products[],2,FALSE)</f>
        <v>Product_36</v>
      </c>
      <c r="H3729" t="str">
        <f>VLOOKUP(tbl_Sales[[#This Row],[Product_ID]],tbl_Products[],3,0)</f>
        <v>Home Goods</v>
      </c>
      <c r="I3729">
        <v>9</v>
      </c>
      <c r="J3729" s="10">
        <f>VLOOKUP(tbl_Sales[[#This Row],[Product_ID]],tbl_Products[],4,0)</f>
        <v>32.54</v>
      </c>
      <c r="K3729" s="6">
        <v>20.190000000000001</v>
      </c>
      <c r="L3729" s="6">
        <f>tbl_Sales[[#This Row],[Price_per_Unit]]*tbl_Sales[[#This Row],[Quantity]]</f>
        <v>181.71</v>
      </c>
      <c r="M3729" s="6">
        <f>tbl_Sales[[#This Row],[Cost_per_Unit]]*tbl_Sales[[#This Row],[Quantity]]</f>
        <v>292.86</v>
      </c>
      <c r="N3729" s="6">
        <f>tbl_Sales[[#This Row],[Sales]]-tbl_Sales[[#This Row],[Total_Cost]]</f>
        <v>-111.15</v>
      </c>
    </row>
    <row r="3730" spans="1:14">
      <c r="A3730" t="s">
        <v>3734</v>
      </c>
      <c r="B3730" s="4">
        <v>45038</v>
      </c>
      <c r="C3730" t="s">
        <v>8016</v>
      </c>
      <c r="D3730" t="str">
        <f>VLOOKUP(Sales_Data!$C3730,tbl_Customers[],2,FALSE)</f>
        <v>Customer_1146</v>
      </c>
      <c r="E3730" t="str">
        <f>VLOOKUP(tbl_Sales[[#This Row],[Customer_ID]],tbl_Customers[],5,0)</f>
        <v>West</v>
      </c>
      <c r="F3730" t="s">
        <v>8499</v>
      </c>
      <c r="G3730" t="str">
        <f>VLOOKUP(Sales_Data!$F3730,tbl_Products[],2,FALSE)</f>
        <v>Product_30</v>
      </c>
      <c r="H3730" t="str">
        <f>VLOOKUP(tbl_Sales[[#This Row],[Product_ID]],tbl_Products[],3,0)</f>
        <v>Apparel</v>
      </c>
      <c r="I3730">
        <v>2</v>
      </c>
      <c r="J3730" s="10">
        <f>VLOOKUP(tbl_Sales[[#This Row],[Product_ID]],tbl_Products[],4,0)</f>
        <v>49.21</v>
      </c>
      <c r="K3730" s="6">
        <v>96.13</v>
      </c>
      <c r="L3730" s="6">
        <f>tbl_Sales[[#This Row],[Price_per_Unit]]*tbl_Sales[[#This Row],[Quantity]]</f>
        <v>192.26</v>
      </c>
      <c r="M3730" s="6">
        <f>tbl_Sales[[#This Row],[Cost_per_Unit]]*tbl_Sales[[#This Row],[Quantity]]</f>
        <v>98.42</v>
      </c>
      <c r="N3730" s="6">
        <f>tbl_Sales[[#This Row],[Sales]]-tbl_Sales[[#This Row],[Total_Cost]]</f>
        <v>93.839999999999989</v>
      </c>
    </row>
    <row r="3731" spans="1:14">
      <c r="A3731" t="s">
        <v>3735</v>
      </c>
      <c r="B3731" s="4">
        <v>44971</v>
      </c>
      <c r="C3731" t="s">
        <v>7014</v>
      </c>
      <c r="D3731" t="str">
        <f>VLOOKUP(Sales_Data!$C3731,tbl_Customers[],2,FALSE)</f>
        <v>Customer_112</v>
      </c>
      <c r="E3731" t="str">
        <f>VLOOKUP(tbl_Sales[[#This Row],[Customer_ID]],tbl_Customers[],5,0)</f>
        <v>West</v>
      </c>
      <c r="F3731" t="s">
        <v>8528</v>
      </c>
      <c r="G3731" t="str">
        <f>VLOOKUP(Sales_Data!$F3731,tbl_Products[],2,FALSE)</f>
        <v>Product_25</v>
      </c>
      <c r="H3731" t="str">
        <f>VLOOKUP(tbl_Sales[[#This Row],[Product_ID]],tbl_Products[],3,0)</f>
        <v>Electronics</v>
      </c>
      <c r="I3731">
        <v>3</v>
      </c>
      <c r="J3731" s="10">
        <f>VLOOKUP(tbl_Sales[[#This Row],[Product_ID]],tbl_Products[],4,0)</f>
        <v>48.19</v>
      </c>
      <c r="K3731" s="6">
        <v>67.47</v>
      </c>
      <c r="L3731" s="6">
        <f>tbl_Sales[[#This Row],[Price_per_Unit]]*tbl_Sales[[#This Row],[Quantity]]</f>
        <v>202.41</v>
      </c>
      <c r="M3731" s="6">
        <f>tbl_Sales[[#This Row],[Cost_per_Unit]]*tbl_Sales[[#This Row],[Quantity]]</f>
        <v>144.57</v>
      </c>
      <c r="N3731" s="6">
        <f>tbl_Sales[[#This Row],[Sales]]-tbl_Sales[[#This Row],[Total_Cost]]</f>
        <v>57.84</v>
      </c>
    </row>
    <row r="3732" spans="1:14">
      <c r="A3732" t="s">
        <v>3736</v>
      </c>
      <c r="B3732" s="4">
        <v>44978</v>
      </c>
      <c r="C3732" t="s">
        <v>8179</v>
      </c>
      <c r="D3732" t="str">
        <f>VLOOKUP(Sales_Data!$C3732,tbl_Customers[],2,FALSE)</f>
        <v>Customer_865</v>
      </c>
      <c r="E3732" t="str">
        <f>VLOOKUP(tbl_Sales[[#This Row],[Customer_ID]],tbl_Customers[],5,0)</f>
        <v>North</v>
      </c>
      <c r="F3732" t="s">
        <v>8508</v>
      </c>
      <c r="G3732" t="str">
        <f>VLOOKUP(Sales_Data!$F3732,tbl_Products[],2,FALSE)</f>
        <v>Product_63</v>
      </c>
      <c r="H3732" t="str">
        <f>VLOOKUP(tbl_Sales[[#This Row],[Product_ID]],tbl_Products[],3,0)</f>
        <v>Electronics</v>
      </c>
      <c r="I3732">
        <v>4</v>
      </c>
      <c r="J3732" s="10">
        <f>VLOOKUP(tbl_Sales[[#This Row],[Product_ID]],tbl_Products[],4,0)</f>
        <v>40</v>
      </c>
      <c r="K3732" s="6">
        <v>25.01</v>
      </c>
      <c r="L3732" s="6">
        <f>tbl_Sales[[#This Row],[Price_per_Unit]]*tbl_Sales[[#This Row],[Quantity]]</f>
        <v>100.04</v>
      </c>
      <c r="M3732" s="6">
        <f>tbl_Sales[[#This Row],[Cost_per_Unit]]*tbl_Sales[[#This Row],[Quantity]]</f>
        <v>160</v>
      </c>
      <c r="N3732" s="6">
        <f>tbl_Sales[[#This Row],[Sales]]-tbl_Sales[[#This Row],[Total_Cost]]</f>
        <v>-59.959999999999994</v>
      </c>
    </row>
    <row r="3733" spans="1:14">
      <c r="A3733" t="s">
        <v>3737</v>
      </c>
      <c r="B3733" s="4">
        <v>44998</v>
      </c>
      <c r="C3733" t="s">
        <v>7970</v>
      </c>
      <c r="D3733" t="str">
        <f>VLOOKUP(Sales_Data!$C3733,tbl_Customers[],2,FALSE)</f>
        <v>Customer_705</v>
      </c>
      <c r="E3733" t="str">
        <f>VLOOKUP(tbl_Sales[[#This Row],[Customer_ID]],tbl_Customers[],5,0)</f>
        <v>South</v>
      </c>
      <c r="F3733" t="s">
        <v>8521</v>
      </c>
      <c r="G3733" t="str">
        <f>VLOOKUP(Sales_Data!$F3733,tbl_Products[],2,FALSE)</f>
        <v>Product_64</v>
      </c>
      <c r="H3733" t="str">
        <f>VLOOKUP(tbl_Sales[[#This Row],[Product_ID]],tbl_Products[],3,0)</f>
        <v>Home Goods</v>
      </c>
      <c r="I3733">
        <v>4</v>
      </c>
      <c r="J3733" s="10">
        <f>VLOOKUP(tbl_Sales[[#This Row],[Product_ID]],tbl_Products[],4,0)</f>
        <v>16.21</v>
      </c>
      <c r="K3733" s="6">
        <v>25.4</v>
      </c>
      <c r="L3733" s="6">
        <f>tbl_Sales[[#This Row],[Price_per_Unit]]*tbl_Sales[[#This Row],[Quantity]]</f>
        <v>101.6</v>
      </c>
      <c r="M3733" s="6">
        <f>tbl_Sales[[#This Row],[Cost_per_Unit]]*tbl_Sales[[#This Row],[Quantity]]</f>
        <v>64.84</v>
      </c>
      <c r="N3733" s="6">
        <f>tbl_Sales[[#This Row],[Sales]]-tbl_Sales[[#This Row],[Total_Cost]]</f>
        <v>36.759999999999991</v>
      </c>
    </row>
    <row r="3734" spans="1:14">
      <c r="A3734" t="s">
        <v>3738</v>
      </c>
      <c r="B3734" s="4">
        <v>44990</v>
      </c>
      <c r="C3734" t="s">
        <v>7472</v>
      </c>
      <c r="D3734" t="str">
        <f>VLOOKUP(Sales_Data!$C3734,tbl_Customers[],2,FALSE)</f>
        <v>Customer_401</v>
      </c>
      <c r="E3734" t="str">
        <f>VLOOKUP(tbl_Sales[[#This Row],[Customer_ID]],tbl_Customers[],5,0)</f>
        <v>North</v>
      </c>
      <c r="F3734" t="s">
        <v>8525</v>
      </c>
      <c r="G3734" t="str">
        <f>VLOOKUP(Sales_Data!$F3734,tbl_Products[],2,FALSE)</f>
        <v>Product_56</v>
      </c>
      <c r="H3734" t="str">
        <f>VLOOKUP(tbl_Sales[[#This Row],[Product_ID]],tbl_Products[],3,0)</f>
        <v>Apparel</v>
      </c>
      <c r="I3734">
        <v>9</v>
      </c>
      <c r="J3734" s="10">
        <f>VLOOKUP(tbl_Sales[[#This Row],[Product_ID]],tbl_Products[],4,0)</f>
        <v>3.21</v>
      </c>
      <c r="K3734" s="6">
        <v>97.27</v>
      </c>
      <c r="L3734" s="6">
        <f>tbl_Sales[[#This Row],[Price_per_Unit]]*tbl_Sales[[#This Row],[Quantity]]</f>
        <v>875.43</v>
      </c>
      <c r="M3734" s="6">
        <f>tbl_Sales[[#This Row],[Cost_per_Unit]]*tbl_Sales[[#This Row],[Quantity]]</f>
        <v>28.89</v>
      </c>
      <c r="N3734" s="6">
        <f>tbl_Sales[[#This Row],[Sales]]-tbl_Sales[[#This Row],[Total_Cost]]</f>
        <v>846.54</v>
      </c>
    </row>
    <row r="3735" spans="1:14">
      <c r="A3735" t="s">
        <v>3739</v>
      </c>
      <c r="B3735" s="4">
        <v>45228</v>
      </c>
      <c r="C3735" t="s">
        <v>7330</v>
      </c>
      <c r="D3735" t="str">
        <f>VLOOKUP(Sales_Data!$C3735,tbl_Customers[],2,FALSE)</f>
        <v>Customer_411</v>
      </c>
      <c r="E3735" t="str">
        <f>VLOOKUP(tbl_Sales[[#This Row],[Customer_ID]],tbl_Customers[],5,0)</f>
        <v>West</v>
      </c>
      <c r="F3735" t="s">
        <v>8525</v>
      </c>
      <c r="G3735" t="str">
        <f>VLOOKUP(Sales_Data!$F3735,tbl_Products[],2,FALSE)</f>
        <v>Product_56</v>
      </c>
      <c r="H3735" t="str">
        <f>VLOOKUP(tbl_Sales[[#This Row],[Product_ID]],tbl_Products[],3,0)</f>
        <v>Apparel</v>
      </c>
      <c r="I3735">
        <v>7</v>
      </c>
      <c r="J3735" s="10">
        <f>VLOOKUP(tbl_Sales[[#This Row],[Product_ID]],tbl_Products[],4,0)</f>
        <v>3.21</v>
      </c>
      <c r="K3735" s="6">
        <v>26.72</v>
      </c>
      <c r="L3735" s="6">
        <f>tbl_Sales[[#This Row],[Price_per_Unit]]*tbl_Sales[[#This Row],[Quantity]]</f>
        <v>187.04</v>
      </c>
      <c r="M3735" s="6">
        <f>tbl_Sales[[#This Row],[Cost_per_Unit]]*tbl_Sales[[#This Row],[Quantity]]</f>
        <v>22.47</v>
      </c>
      <c r="N3735" s="6">
        <f>tbl_Sales[[#This Row],[Sales]]-tbl_Sales[[#This Row],[Total_Cost]]</f>
        <v>164.57</v>
      </c>
    </row>
    <row r="3736" spans="1:14">
      <c r="A3736" t="s">
        <v>3740</v>
      </c>
      <c r="B3736" s="4">
        <v>45123</v>
      </c>
      <c r="C3736" t="s">
        <v>7216</v>
      </c>
      <c r="D3736" t="str">
        <f>VLOOKUP(Sales_Data!$C3736,tbl_Customers[],2,FALSE)</f>
        <v>Customer_1312</v>
      </c>
      <c r="E3736" t="str">
        <f>VLOOKUP(tbl_Sales[[#This Row],[Customer_ID]],tbl_Customers[],5,0)</f>
        <v>East</v>
      </c>
      <c r="F3736" t="s">
        <v>8544</v>
      </c>
      <c r="G3736" t="str">
        <f>VLOOKUP(Sales_Data!$F3736,tbl_Products[],2,FALSE)</f>
        <v>Product_21</v>
      </c>
      <c r="H3736" t="str">
        <f>VLOOKUP(tbl_Sales[[#This Row],[Product_ID]],tbl_Products[],3,0)</f>
        <v>Toys</v>
      </c>
      <c r="I3736">
        <v>9</v>
      </c>
      <c r="J3736" s="10">
        <f>VLOOKUP(tbl_Sales[[#This Row],[Product_ID]],tbl_Products[],4,0)</f>
        <v>3.13</v>
      </c>
      <c r="K3736" s="6">
        <v>82.41</v>
      </c>
      <c r="L3736" s="6">
        <f>tbl_Sales[[#This Row],[Price_per_Unit]]*tbl_Sales[[#This Row],[Quantity]]</f>
        <v>741.68999999999994</v>
      </c>
      <c r="M3736" s="6">
        <f>tbl_Sales[[#This Row],[Cost_per_Unit]]*tbl_Sales[[#This Row],[Quantity]]</f>
        <v>28.169999999999998</v>
      </c>
      <c r="N3736" s="6">
        <f>tbl_Sales[[#This Row],[Sales]]-tbl_Sales[[#This Row],[Total_Cost]]</f>
        <v>713.52</v>
      </c>
    </row>
    <row r="3737" spans="1:14">
      <c r="A3737" t="s">
        <v>3741</v>
      </c>
      <c r="B3737" s="4">
        <v>45106</v>
      </c>
      <c r="C3737" t="s">
        <v>7217</v>
      </c>
      <c r="D3737" t="str">
        <f>VLOOKUP(Sales_Data!$C3737,tbl_Customers[],2,FALSE)</f>
        <v>Customer_413</v>
      </c>
      <c r="E3737" t="str">
        <f>VLOOKUP(tbl_Sales[[#This Row],[Customer_ID]],tbl_Customers[],5,0)</f>
        <v>North</v>
      </c>
      <c r="F3737" t="s">
        <v>8508</v>
      </c>
      <c r="G3737" t="str">
        <f>VLOOKUP(Sales_Data!$F3737,tbl_Products[],2,FALSE)</f>
        <v>Product_63</v>
      </c>
      <c r="H3737" t="str">
        <f>VLOOKUP(tbl_Sales[[#This Row],[Product_ID]],tbl_Products[],3,0)</f>
        <v>Electronics</v>
      </c>
      <c r="I3737">
        <v>6</v>
      </c>
      <c r="J3737" s="10">
        <f>VLOOKUP(tbl_Sales[[#This Row],[Product_ID]],tbl_Products[],4,0)</f>
        <v>40</v>
      </c>
      <c r="K3737" s="6">
        <v>23.44</v>
      </c>
      <c r="L3737" s="6">
        <f>tbl_Sales[[#This Row],[Price_per_Unit]]*tbl_Sales[[#This Row],[Quantity]]</f>
        <v>140.64000000000001</v>
      </c>
      <c r="M3737" s="6">
        <f>tbl_Sales[[#This Row],[Cost_per_Unit]]*tbl_Sales[[#This Row],[Quantity]]</f>
        <v>240</v>
      </c>
      <c r="N3737" s="6">
        <f>tbl_Sales[[#This Row],[Sales]]-tbl_Sales[[#This Row],[Total_Cost]]</f>
        <v>-99.359999999999985</v>
      </c>
    </row>
    <row r="3738" spans="1:14">
      <c r="A3738" t="s">
        <v>3742</v>
      </c>
      <c r="B3738" s="4">
        <v>45146</v>
      </c>
      <c r="C3738" t="s">
        <v>8387</v>
      </c>
      <c r="D3738" t="str">
        <f>VLOOKUP(Sales_Data!$C3738,tbl_Customers[],2,FALSE)</f>
        <v>Customer_141</v>
      </c>
      <c r="E3738" t="str">
        <f>VLOOKUP(tbl_Sales[[#This Row],[Customer_ID]],tbl_Customers[],5,0)</f>
        <v>North</v>
      </c>
      <c r="F3738" t="s">
        <v>8564</v>
      </c>
      <c r="G3738" t="str">
        <f>VLOOKUP(Sales_Data!$F3738,tbl_Products[],2,FALSE)</f>
        <v>Product_8</v>
      </c>
      <c r="H3738" t="str">
        <f>VLOOKUP(tbl_Sales[[#This Row],[Product_ID]],tbl_Products[],3,0)</f>
        <v>Electronics</v>
      </c>
      <c r="I3738">
        <v>3</v>
      </c>
      <c r="J3738" s="10">
        <f>VLOOKUP(tbl_Sales[[#This Row],[Product_ID]],tbl_Products[],4,0)</f>
        <v>22.03</v>
      </c>
      <c r="K3738" s="6">
        <v>13.42</v>
      </c>
      <c r="L3738" s="6">
        <f>tbl_Sales[[#This Row],[Price_per_Unit]]*tbl_Sales[[#This Row],[Quantity]]</f>
        <v>40.26</v>
      </c>
      <c r="M3738" s="6">
        <f>tbl_Sales[[#This Row],[Cost_per_Unit]]*tbl_Sales[[#This Row],[Quantity]]</f>
        <v>66.09</v>
      </c>
      <c r="N3738" s="6">
        <f>tbl_Sales[[#This Row],[Sales]]-tbl_Sales[[#This Row],[Total_Cost]]</f>
        <v>-25.830000000000005</v>
      </c>
    </row>
    <row r="3739" spans="1:14">
      <c r="A3739" t="s">
        <v>3743</v>
      </c>
      <c r="B3739" s="4">
        <v>45088</v>
      </c>
      <c r="C3739" t="s">
        <v>7226</v>
      </c>
      <c r="D3739" t="str">
        <f>VLOOKUP(Sales_Data!$C3739,tbl_Customers[],2,FALSE)</f>
        <v>Customer_700</v>
      </c>
      <c r="E3739" t="str">
        <f>VLOOKUP(tbl_Sales[[#This Row],[Customer_ID]],tbl_Customers[],5,0)</f>
        <v>South</v>
      </c>
      <c r="F3739" t="s">
        <v>8515</v>
      </c>
      <c r="G3739" t="str">
        <f>VLOOKUP(Sales_Data!$F3739,tbl_Products[],2,FALSE)</f>
        <v>Product_46</v>
      </c>
      <c r="H3739" t="str">
        <f>VLOOKUP(tbl_Sales[[#This Row],[Product_ID]],tbl_Products[],3,0)</f>
        <v>Health</v>
      </c>
      <c r="I3739">
        <v>7</v>
      </c>
      <c r="J3739" s="10">
        <f>VLOOKUP(tbl_Sales[[#This Row],[Product_ID]],tbl_Products[],4,0)</f>
        <v>19.34</v>
      </c>
      <c r="K3739" s="6">
        <v>43.84</v>
      </c>
      <c r="L3739" s="6">
        <f>tbl_Sales[[#This Row],[Price_per_Unit]]*tbl_Sales[[#This Row],[Quantity]]</f>
        <v>306.88</v>
      </c>
      <c r="M3739" s="6">
        <f>tbl_Sales[[#This Row],[Cost_per_Unit]]*tbl_Sales[[#This Row],[Quantity]]</f>
        <v>135.38</v>
      </c>
      <c r="N3739" s="6">
        <f>tbl_Sales[[#This Row],[Sales]]-tbl_Sales[[#This Row],[Total_Cost]]</f>
        <v>171.5</v>
      </c>
    </row>
    <row r="3740" spans="1:14">
      <c r="A3740" t="s">
        <v>3744</v>
      </c>
      <c r="B3740" s="4">
        <v>44998</v>
      </c>
      <c r="C3740" t="s">
        <v>7948</v>
      </c>
      <c r="D3740" t="str">
        <f>VLOOKUP(Sales_Data!$C3740,tbl_Customers[],2,FALSE)</f>
        <v>Customer_388</v>
      </c>
      <c r="E3740" t="str">
        <f>VLOOKUP(tbl_Sales[[#This Row],[Customer_ID]],tbl_Customers[],5,0)</f>
        <v>East</v>
      </c>
      <c r="F3740" t="s">
        <v>8530</v>
      </c>
      <c r="G3740" t="str">
        <f>VLOOKUP(Sales_Data!$F3740,tbl_Products[],2,FALSE)</f>
        <v>Product_14</v>
      </c>
      <c r="H3740" t="str">
        <f>VLOOKUP(tbl_Sales[[#This Row],[Product_ID]],tbl_Products[],3,0)</f>
        <v>Toys</v>
      </c>
      <c r="I3740">
        <v>6</v>
      </c>
      <c r="J3740" s="10">
        <f>VLOOKUP(tbl_Sales[[#This Row],[Product_ID]],tbl_Products[],4,0)</f>
        <v>36.64</v>
      </c>
      <c r="K3740" s="6">
        <v>62.93</v>
      </c>
      <c r="L3740" s="6">
        <f>tbl_Sales[[#This Row],[Price_per_Unit]]*tbl_Sales[[#This Row],[Quantity]]</f>
        <v>377.58</v>
      </c>
      <c r="M3740" s="6">
        <f>tbl_Sales[[#This Row],[Cost_per_Unit]]*tbl_Sales[[#This Row],[Quantity]]</f>
        <v>219.84</v>
      </c>
      <c r="N3740" s="6">
        <f>tbl_Sales[[#This Row],[Sales]]-tbl_Sales[[#This Row],[Total_Cost]]</f>
        <v>157.73999999999998</v>
      </c>
    </row>
    <row r="3741" spans="1:14">
      <c r="A3741" t="s">
        <v>3745</v>
      </c>
      <c r="B3741" s="4">
        <v>45053</v>
      </c>
      <c r="C3741" t="s">
        <v>7686</v>
      </c>
      <c r="D3741" t="str">
        <f>VLOOKUP(Sales_Data!$C3741,tbl_Customers[],2,FALSE)</f>
        <v>Customer_1368</v>
      </c>
      <c r="E3741" t="str">
        <f>VLOOKUP(tbl_Sales[[#This Row],[Customer_ID]],tbl_Customers[],5,0)</f>
        <v>South</v>
      </c>
      <c r="F3741" t="s">
        <v>8545</v>
      </c>
      <c r="G3741" t="str">
        <f>VLOOKUP(Sales_Data!$F3741,tbl_Products[],2,FALSE)</f>
        <v>Product_9</v>
      </c>
      <c r="H3741" t="str">
        <f>VLOOKUP(tbl_Sales[[#This Row],[Product_ID]],tbl_Products[],3,0)</f>
        <v>Apparel</v>
      </c>
      <c r="I3741">
        <v>7</v>
      </c>
      <c r="J3741" s="10">
        <f>VLOOKUP(tbl_Sales[[#This Row],[Product_ID]],tbl_Products[],4,0)</f>
        <v>14.27</v>
      </c>
      <c r="K3741" s="6">
        <v>36.92</v>
      </c>
      <c r="L3741" s="6">
        <f>tbl_Sales[[#This Row],[Price_per_Unit]]*tbl_Sales[[#This Row],[Quantity]]</f>
        <v>258.44</v>
      </c>
      <c r="M3741" s="6">
        <f>tbl_Sales[[#This Row],[Cost_per_Unit]]*tbl_Sales[[#This Row],[Quantity]]</f>
        <v>99.89</v>
      </c>
      <c r="N3741" s="6">
        <f>tbl_Sales[[#This Row],[Sales]]-tbl_Sales[[#This Row],[Total_Cost]]</f>
        <v>158.55000000000001</v>
      </c>
    </row>
    <row r="3742" spans="1:14">
      <c r="A3742" t="s">
        <v>3746</v>
      </c>
      <c r="B3742" s="4">
        <v>45068</v>
      </c>
      <c r="C3742" t="s">
        <v>7102</v>
      </c>
      <c r="D3742" t="str">
        <f>VLOOKUP(Sales_Data!$C3742,tbl_Customers[],2,FALSE)</f>
        <v>Customer_975</v>
      </c>
      <c r="E3742" t="str">
        <f>VLOOKUP(tbl_Sales[[#This Row],[Customer_ID]],tbl_Customers[],5,0)</f>
        <v>East</v>
      </c>
      <c r="F3742" t="s">
        <v>8556</v>
      </c>
      <c r="G3742" t="str">
        <f>VLOOKUP(Sales_Data!$F3742,tbl_Products[],2,FALSE)</f>
        <v>Product_42</v>
      </c>
      <c r="H3742" t="str">
        <f>VLOOKUP(tbl_Sales[[#This Row],[Product_ID]],tbl_Products[],3,0)</f>
        <v>Electronics</v>
      </c>
      <c r="I3742">
        <v>3</v>
      </c>
      <c r="J3742" s="10">
        <f>VLOOKUP(tbl_Sales[[#This Row],[Product_ID]],tbl_Products[],4,0)</f>
        <v>28.03</v>
      </c>
      <c r="K3742" s="6">
        <v>68.180000000000007</v>
      </c>
      <c r="L3742" s="6">
        <f>tbl_Sales[[#This Row],[Price_per_Unit]]*tbl_Sales[[#This Row],[Quantity]]</f>
        <v>204.54000000000002</v>
      </c>
      <c r="M3742" s="6">
        <f>tbl_Sales[[#This Row],[Cost_per_Unit]]*tbl_Sales[[#This Row],[Quantity]]</f>
        <v>84.09</v>
      </c>
      <c r="N3742" s="6">
        <f>tbl_Sales[[#This Row],[Sales]]-tbl_Sales[[#This Row],[Total_Cost]]</f>
        <v>120.45000000000002</v>
      </c>
    </row>
    <row r="3743" spans="1:14">
      <c r="A3743" t="s">
        <v>3747</v>
      </c>
      <c r="B3743" s="4">
        <v>45257</v>
      </c>
      <c r="C3743" t="s">
        <v>7160</v>
      </c>
      <c r="D3743" t="str">
        <f>VLOOKUP(Sales_Data!$C3743,tbl_Customers[],2,FALSE)</f>
        <v>Customer_1423</v>
      </c>
      <c r="E3743" t="str">
        <f>VLOOKUP(tbl_Sales[[#This Row],[Customer_ID]],tbl_Customers[],5,0)</f>
        <v>South</v>
      </c>
      <c r="F3743" t="s">
        <v>8517</v>
      </c>
      <c r="G3743" t="str">
        <f>VLOOKUP(Sales_Data!$F3743,tbl_Products[],2,FALSE)</f>
        <v>Product_62</v>
      </c>
      <c r="H3743" t="str">
        <f>VLOOKUP(tbl_Sales[[#This Row],[Product_ID]],tbl_Products[],3,0)</f>
        <v>Health</v>
      </c>
      <c r="I3743">
        <v>6</v>
      </c>
      <c r="J3743" s="10">
        <f>VLOOKUP(tbl_Sales[[#This Row],[Product_ID]],tbl_Products[],4,0)</f>
        <v>24.52</v>
      </c>
      <c r="K3743" s="6">
        <v>85.67</v>
      </c>
      <c r="L3743" s="6">
        <f>tbl_Sales[[#This Row],[Price_per_Unit]]*tbl_Sales[[#This Row],[Quantity]]</f>
        <v>514.02</v>
      </c>
      <c r="M3743" s="6">
        <f>tbl_Sales[[#This Row],[Cost_per_Unit]]*tbl_Sales[[#This Row],[Quantity]]</f>
        <v>147.12</v>
      </c>
      <c r="N3743" s="6">
        <f>tbl_Sales[[#This Row],[Sales]]-tbl_Sales[[#This Row],[Total_Cost]]</f>
        <v>366.9</v>
      </c>
    </row>
    <row r="3744" spans="1:14">
      <c r="A3744" t="s">
        <v>3748</v>
      </c>
      <c r="B3744" s="4">
        <v>44970</v>
      </c>
      <c r="C3744" t="s">
        <v>7044</v>
      </c>
      <c r="D3744" t="str">
        <f>VLOOKUP(Sales_Data!$C3744,tbl_Customers[],2,FALSE)</f>
        <v>Customer_1417</v>
      </c>
      <c r="E3744" t="str">
        <f>VLOOKUP(tbl_Sales[[#This Row],[Customer_ID]],tbl_Customers[],5,0)</f>
        <v>East</v>
      </c>
      <c r="F3744" t="s">
        <v>8498</v>
      </c>
      <c r="G3744" t="str">
        <f>VLOOKUP(Sales_Data!$F3744,tbl_Products[],2,FALSE)</f>
        <v>Product_38</v>
      </c>
      <c r="H3744" t="str">
        <f>VLOOKUP(tbl_Sales[[#This Row],[Product_ID]],tbl_Products[],3,0)</f>
        <v>Toys</v>
      </c>
      <c r="I3744">
        <v>2</v>
      </c>
      <c r="J3744" s="10">
        <f>VLOOKUP(tbl_Sales[[#This Row],[Product_ID]],tbl_Products[],4,0)</f>
        <v>35.82</v>
      </c>
      <c r="K3744" s="6">
        <v>60.98</v>
      </c>
      <c r="L3744" s="6">
        <f>tbl_Sales[[#This Row],[Price_per_Unit]]*tbl_Sales[[#This Row],[Quantity]]</f>
        <v>121.96</v>
      </c>
      <c r="M3744" s="6">
        <f>tbl_Sales[[#This Row],[Cost_per_Unit]]*tbl_Sales[[#This Row],[Quantity]]</f>
        <v>71.64</v>
      </c>
      <c r="N3744" s="6">
        <f>tbl_Sales[[#This Row],[Sales]]-tbl_Sales[[#This Row],[Total_Cost]]</f>
        <v>50.319999999999993</v>
      </c>
    </row>
    <row r="3745" spans="1:14">
      <c r="A3745" t="s">
        <v>3749</v>
      </c>
      <c r="B3745" s="4">
        <v>45054</v>
      </c>
      <c r="C3745" t="s">
        <v>8168</v>
      </c>
      <c r="D3745" t="str">
        <f>VLOOKUP(Sales_Data!$C3745,tbl_Customers[],2,FALSE)</f>
        <v>Customer_958</v>
      </c>
      <c r="E3745" t="str">
        <f>VLOOKUP(tbl_Sales[[#This Row],[Customer_ID]],tbl_Customers[],5,0)</f>
        <v>North</v>
      </c>
      <c r="F3745" t="s">
        <v>8503</v>
      </c>
      <c r="G3745" t="str">
        <f>VLOOKUP(Sales_Data!$F3745,tbl_Products[],2,FALSE)</f>
        <v>Product_19</v>
      </c>
      <c r="H3745" t="str">
        <f>VLOOKUP(tbl_Sales[[#This Row],[Product_ID]],tbl_Products[],3,0)</f>
        <v>Apparel</v>
      </c>
      <c r="I3745">
        <v>4</v>
      </c>
      <c r="J3745" s="10">
        <f>VLOOKUP(tbl_Sales[[#This Row],[Product_ID]],tbl_Products[],4,0)</f>
        <v>41.78</v>
      </c>
      <c r="K3745" s="6">
        <v>24.73</v>
      </c>
      <c r="L3745" s="6">
        <f>tbl_Sales[[#This Row],[Price_per_Unit]]*tbl_Sales[[#This Row],[Quantity]]</f>
        <v>98.92</v>
      </c>
      <c r="M3745" s="6">
        <f>tbl_Sales[[#This Row],[Cost_per_Unit]]*tbl_Sales[[#This Row],[Quantity]]</f>
        <v>167.12</v>
      </c>
      <c r="N3745" s="6">
        <f>tbl_Sales[[#This Row],[Sales]]-tbl_Sales[[#This Row],[Total_Cost]]</f>
        <v>-68.2</v>
      </c>
    </row>
    <row r="3746" spans="1:14">
      <c r="A3746" t="s">
        <v>3750</v>
      </c>
      <c r="B3746" s="4">
        <v>45210</v>
      </c>
      <c r="C3746" t="s">
        <v>8190</v>
      </c>
      <c r="D3746" t="str">
        <f>VLOOKUP(Sales_Data!$C3746,tbl_Customers[],2,FALSE)</f>
        <v>Customer_1229</v>
      </c>
      <c r="E3746" t="str">
        <f>VLOOKUP(tbl_Sales[[#This Row],[Customer_ID]],tbl_Customers[],5,0)</f>
        <v>East</v>
      </c>
      <c r="F3746" t="s">
        <v>8565</v>
      </c>
      <c r="G3746" t="str">
        <f>VLOOKUP(Sales_Data!$F3746,tbl_Products[],2,FALSE)</f>
        <v>Product_31</v>
      </c>
      <c r="H3746" t="str">
        <f>VLOOKUP(tbl_Sales[[#This Row],[Product_ID]],tbl_Products[],3,0)</f>
        <v>Apparel</v>
      </c>
      <c r="I3746">
        <v>6</v>
      </c>
      <c r="J3746" s="10">
        <f>VLOOKUP(tbl_Sales[[#This Row],[Product_ID]],tbl_Products[],4,0)</f>
        <v>3.66</v>
      </c>
      <c r="K3746" s="6">
        <v>89.18</v>
      </c>
      <c r="L3746" s="6">
        <f>tbl_Sales[[#This Row],[Price_per_Unit]]*tbl_Sales[[#This Row],[Quantity]]</f>
        <v>535.08000000000004</v>
      </c>
      <c r="M3746" s="6">
        <f>tbl_Sales[[#This Row],[Cost_per_Unit]]*tbl_Sales[[#This Row],[Quantity]]</f>
        <v>21.96</v>
      </c>
      <c r="N3746" s="6">
        <f>tbl_Sales[[#This Row],[Sales]]-tbl_Sales[[#This Row],[Total_Cost]]</f>
        <v>513.12</v>
      </c>
    </row>
    <row r="3747" spans="1:14">
      <c r="A3747" t="s">
        <v>3751</v>
      </c>
      <c r="B3747" s="4">
        <v>45234</v>
      </c>
      <c r="C3747" t="s">
        <v>7966</v>
      </c>
      <c r="D3747" t="str">
        <f>VLOOKUP(Sales_Data!$C3747,tbl_Customers[],2,FALSE)</f>
        <v>Customer_1419</v>
      </c>
      <c r="E3747" t="str">
        <f>VLOOKUP(tbl_Sales[[#This Row],[Customer_ID]],tbl_Customers[],5,0)</f>
        <v>East</v>
      </c>
      <c r="F3747" t="s">
        <v>8516</v>
      </c>
      <c r="G3747" t="str">
        <f>VLOOKUP(Sales_Data!$F3747,tbl_Products[],2,FALSE)</f>
        <v>Product_67</v>
      </c>
      <c r="H3747" t="str">
        <f>VLOOKUP(tbl_Sales[[#This Row],[Product_ID]],tbl_Products[],3,0)</f>
        <v>Toys</v>
      </c>
      <c r="I3747">
        <v>8</v>
      </c>
      <c r="J3747" s="10">
        <f>VLOOKUP(tbl_Sales[[#This Row],[Product_ID]],tbl_Products[],4,0)</f>
        <v>13.68</v>
      </c>
      <c r="K3747" s="6">
        <v>37.94</v>
      </c>
      <c r="L3747" s="6">
        <f>tbl_Sales[[#This Row],[Price_per_Unit]]*tbl_Sales[[#This Row],[Quantity]]</f>
        <v>303.52</v>
      </c>
      <c r="M3747" s="6">
        <f>tbl_Sales[[#This Row],[Cost_per_Unit]]*tbl_Sales[[#This Row],[Quantity]]</f>
        <v>109.44</v>
      </c>
      <c r="N3747" s="6">
        <f>tbl_Sales[[#This Row],[Sales]]-tbl_Sales[[#This Row],[Total_Cost]]</f>
        <v>194.07999999999998</v>
      </c>
    </row>
    <row r="3748" spans="1:14">
      <c r="A3748" t="s">
        <v>3752</v>
      </c>
      <c r="B3748" s="4">
        <v>45234</v>
      </c>
      <c r="C3748" t="s">
        <v>7129</v>
      </c>
      <c r="D3748" t="str">
        <f>VLOOKUP(Sales_Data!$C3748,tbl_Customers[],2,FALSE)</f>
        <v>Customer_679</v>
      </c>
      <c r="E3748" t="str">
        <f>VLOOKUP(tbl_Sales[[#This Row],[Customer_ID]],tbl_Customers[],5,0)</f>
        <v>South</v>
      </c>
      <c r="F3748" t="s">
        <v>8521</v>
      </c>
      <c r="G3748" t="str">
        <f>VLOOKUP(Sales_Data!$F3748,tbl_Products[],2,FALSE)</f>
        <v>Product_64</v>
      </c>
      <c r="H3748" t="str">
        <f>VLOOKUP(tbl_Sales[[#This Row],[Product_ID]],tbl_Products[],3,0)</f>
        <v>Home Goods</v>
      </c>
      <c r="I3748">
        <v>1</v>
      </c>
      <c r="J3748" s="10">
        <f>VLOOKUP(tbl_Sales[[#This Row],[Product_ID]],tbl_Products[],4,0)</f>
        <v>16.21</v>
      </c>
      <c r="K3748" s="6">
        <v>47.49</v>
      </c>
      <c r="L3748" s="6">
        <f>tbl_Sales[[#This Row],[Price_per_Unit]]*tbl_Sales[[#This Row],[Quantity]]</f>
        <v>47.49</v>
      </c>
      <c r="M3748" s="6">
        <f>tbl_Sales[[#This Row],[Cost_per_Unit]]*tbl_Sales[[#This Row],[Quantity]]</f>
        <v>16.21</v>
      </c>
      <c r="N3748" s="6">
        <f>tbl_Sales[[#This Row],[Sales]]-tbl_Sales[[#This Row],[Total_Cost]]</f>
        <v>31.28</v>
      </c>
    </row>
    <row r="3749" spans="1:14">
      <c r="A3749" t="s">
        <v>3753</v>
      </c>
      <c r="B3749" s="4">
        <v>45238</v>
      </c>
      <c r="C3749" t="s">
        <v>7584</v>
      </c>
      <c r="D3749" t="str">
        <f>VLOOKUP(Sales_Data!$C3749,tbl_Customers[],2,FALSE)</f>
        <v>Customer_1185</v>
      </c>
      <c r="E3749" t="str">
        <f>VLOOKUP(tbl_Sales[[#This Row],[Customer_ID]],tbl_Customers[],5,0)</f>
        <v>North</v>
      </c>
      <c r="F3749" t="s">
        <v>8546</v>
      </c>
      <c r="G3749" t="str">
        <f>VLOOKUP(Sales_Data!$F3749,tbl_Products[],2,FALSE)</f>
        <v>Product_28</v>
      </c>
      <c r="H3749" t="str">
        <f>VLOOKUP(tbl_Sales[[#This Row],[Product_ID]],tbl_Products[],3,0)</f>
        <v>Toys</v>
      </c>
      <c r="I3749">
        <v>5</v>
      </c>
      <c r="J3749" s="10">
        <f>VLOOKUP(tbl_Sales[[#This Row],[Product_ID]],tbl_Products[],4,0)</f>
        <v>23.58</v>
      </c>
      <c r="K3749" s="6">
        <v>81.08</v>
      </c>
      <c r="L3749" s="6">
        <f>tbl_Sales[[#This Row],[Price_per_Unit]]*tbl_Sales[[#This Row],[Quantity]]</f>
        <v>405.4</v>
      </c>
      <c r="M3749" s="6">
        <f>tbl_Sales[[#This Row],[Cost_per_Unit]]*tbl_Sales[[#This Row],[Quantity]]</f>
        <v>117.89999999999999</v>
      </c>
      <c r="N3749" s="6">
        <f>tbl_Sales[[#This Row],[Sales]]-tbl_Sales[[#This Row],[Total_Cost]]</f>
        <v>287.5</v>
      </c>
    </row>
    <row r="3750" spans="1:14">
      <c r="A3750" t="s">
        <v>3754</v>
      </c>
      <c r="B3750" s="4">
        <v>45072</v>
      </c>
      <c r="C3750" t="s">
        <v>7681</v>
      </c>
      <c r="D3750" t="str">
        <f>VLOOKUP(Sales_Data!$C3750,tbl_Customers[],2,FALSE)</f>
        <v>Customer_1160</v>
      </c>
      <c r="E3750" t="str">
        <f>VLOOKUP(tbl_Sales[[#This Row],[Customer_ID]],tbl_Customers[],5,0)</f>
        <v>South</v>
      </c>
      <c r="F3750" t="s">
        <v>8535</v>
      </c>
      <c r="G3750" t="str">
        <f>VLOOKUP(Sales_Data!$F3750,tbl_Products[],2,FALSE)</f>
        <v>Product_54</v>
      </c>
      <c r="H3750" t="str">
        <f>VLOOKUP(tbl_Sales[[#This Row],[Product_ID]],tbl_Products[],3,0)</f>
        <v>Apparel</v>
      </c>
      <c r="I3750">
        <v>8</v>
      </c>
      <c r="J3750" s="10">
        <f>VLOOKUP(tbl_Sales[[#This Row],[Product_ID]],tbl_Products[],4,0)</f>
        <v>1.35</v>
      </c>
      <c r="K3750" s="6">
        <v>92.97</v>
      </c>
      <c r="L3750" s="6">
        <f>tbl_Sales[[#This Row],[Price_per_Unit]]*tbl_Sales[[#This Row],[Quantity]]</f>
        <v>743.76</v>
      </c>
      <c r="M3750" s="6">
        <f>tbl_Sales[[#This Row],[Cost_per_Unit]]*tbl_Sales[[#This Row],[Quantity]]</f>
        <v>10.8</v>
      </c>
      <c r="N3750" s="6">
        <f>tbl_Sales[[#This Row],[Sales]]-tbl_Sales[[#This Row],[Total_Cost]]</f>
        <v>732.96</v>
      </c>
    </row>
    <row r="3751" spans="1:14">
      <c r="A3751" t="s">
        <v>3755</v>
      </c>
      <c r="B3751" s="4">
        <v>45280</v>
      </c>
      <c r="C3751" t="s">
        <v>7785</v>
      </c>
      <c r="D3751" t="str">
        <f>VLOOKUP(Sales_Data!$C3751,tbl_Customers[],2,FALSE)</f>
        <v>Customer_688</v>
      </c>
      <c r="E3751" t="str">
        <f>VLOOKUP(tbl_Sales[[#This Row],[Customer_ID]],tbl_Customers[],5,0)</f>
        <v>North</v>
      </c>
      <c r="F3751" t="s">
        <v>8508</v>
      </c>
      <c r="G3751" t="str">
        <f>VLOOKUP(Sales_Data!$F3751,tbl_Products[],2,FALSE)</f>
        <v>Product_63</v>
      </c>
      <c r="H3751" t="str">
        <f>VLOOKUP(tbl_Sales[[#This Row],[Product_ID]],tbl_Products[],3,0)</f>
        <v>Electronics</v>
      </c>
      <c r="I3751">
        <v>1</v>
      </c>
      <c r="J3751" s="10">
        <f>VLOOKUP(tbl_Sales[[#This Row],[Product_ID]],tbl_Products[],4,0)</f>
        <v>40</v>
      </c>
      <c r="K3751" s="6">
        <v>6.98</v>
      </c>
      <c r="L3751" s="6">
        <f>tbl_Sales[[#This Row],[Price_per_Unit]]*tbl_Sales[[#This Row],[Quantity]]</f>
        <v>6.98</v>
      </c>
      <c r="M3751" s="6">
        <f>tbl_Sales[[#This Row],[Cost_per_Unit]]*tbl_Sales[[#This Row],[Quantity]]</f>
        <v>40</v>
      </c>
      <c r="N3751" s="6">
        <f>tbl_Sales[[#This Row],[Sales]]-tbl_Sales[[#This Row],[Total_Cost]]</f>
        <v>-33.019999999999996</v>
      </c>
    </row>
    <row r="3752" spans="1:14">
      <c r="A3752" t="s">
        <v>3756</v>
      </c>
      <c r="B3752" s="4">
        <v>44940</v>
      </c>
      <c r="C3752" t="s">
        <v>7230</v>
      </c>
      <c r="D3752" t="str">
        <f>VLOOKUP(Sales_Data!$C3752,tbl_Customers[],2,FALSE)</f>
        <v>Customer_1262</v>
      </c>
      <c r="E3752" t="str">
        <f>VLOOKUP(tbl_Sales[[#This Row],[Customer_ID]],tbl_Customers[],5,0)</f>
        <v>North</v>
      </c>
      <c r="F3752" t="s">
        <v>8514</v>
      </c>
      <c r="G3752" t="str">
        <f>VLOOKUP(Sales_Data!$F3752,tbl_Products[],2,FALSE)</f>
        <v>Product_2</v>
      </c>
      <c r="H3752" t="str">
        <f>VLOOKUP(tbl_Sales[[#This Row],[Product_ID]],tbl_Products[],3,0)</f>
        <v>Health</v>
      </c>
      <c r="I3752">
        <v>6</v>
      </c>
      <c r="J3752" s="10">
        <f>VLOOKUP(tbl_Sales[[#This Row],[Product_ID]],tbl_Products[],4,0)</f>
        <v>12.41</v>
      </c>
      <c r="K3752" s="6">
        <v>58.84</v>
      </c>
      <c r="L3752" s="6">
        <f>tbl_Sales[[#This Row],[Price_per_Unit]]*tbl_Sales[[#This Row],[Quantity]]</f>
        <v>353.04</v>
      </c>
      <c r="M3752" s="6">
        <f>tbl_Sales[[#This Row],[Cost_per_Unit]]*tbl_Sales[[#This Row],[Quantity]]</f>
        <v>74.460000000000008</v>
      </c>
      <c r="N3752" s="6">
        <f>tbl_Sales[[#This Row],[Sales]]-tbl_Sales[[#This Row],[Total_Cost]]</f>
        <v>278.58000000000004</v>
      </c>
    </row>
    <row r="3753" spans="1:14">
      <c r="A3753" t="s">
        <v>3757</v>
      </c>
      <c r="B3753" s="4">
        <v>45264</v>
      </c>
      <c r="C3753" t="s">
        <v>7250</v>
      </c>
      <c r="D3753" t="str">
        <f>VLOOKUP(Sales_Data!$C3753,tbl_Customers[],2,FALSE)</f>
        <v>Customer_614</v>
      </c>
      <c r="E3753" t="str">
        <f>VLOOKUP(tbl_Sales[[#This Row],[Customer_ID]],tbl_Customers[],5,0)</f>
        <v>North</v>
      </c>
      <c r="F3753" t="s">
        <v>8536</v>
      </c>
      <c r="G3753" t="str">
        <f>VLOOKUP(Sales_Data!$F3753,tbl_Products[],2,FALSE)</f>
        <v>Product_40</v>
      </c>
      <c r="H3753" t="str">
        <f>VLOOKUP(tbl_Sales[[#This Row],[Product_ID]],tbl_Products[],3,0)</f>
        <v>Health</v>
      </c>
      <c r="I3753">
        <v>1</v>
      </c>
      <c r="J3753" s="10">
        <f>VLOOKUP(tbl_Sales[[#This Row],[Product_ID]],tbl_Products[],4,0)</f>
        <v>30.96</v>
      </c>
      <c r="K3753" s="6">
        <v>45</v>
      </c>
      <c r="L3753" s="6">
        <f>tbl_Sales[[#This Row],[Price_per_Unit]]*tbl_Sales[[#This Row],[Quantity]]</f>
        <v>45</v>
      </c>
      <c r="M3753" s="6">
        <f>tbl_Sales[[#This Row],[Cost_per_Unit]]*tbl_Sales[[#This Row],[Quantity]]</f>
        <v>30.96</v>
      </c>
      <c r="N3753" s="6">
        <f>tbl_Sales[[#This Row],[Sales]]-tbl_Sales[[#This Row],[Total_Cost]]</f>
        <v>14.04</v>
      </c>
    </row>
    <row r="3754" spans="1:14">
      <c r="A3754" t="s">
        <v>3758</v>
      </c>
      <c r="B3754" s="4">
        <v>45081</v>
      </c>
      <c r="C3754" t="s">
        <v>7819</v>
      </c>
      <c r="D3754" t="str">
        <f>VLOOKUP(Sales_Data!$C3754,tbl_Customers[],2,FALSE)</f>
        <v>Customer_858</v>
      </c>
      <c r="E3754" t="str">
        <f>VLOOKUP(tbl_Sales[[#This Row],[Customer_ID]],tbl_Customers[],5,0)</f>
        <v>East</v>
      </c>
      <c r="F3754" t="s">
        <v>8544</v>
      </c>
      <c r="G3754" t="str">
        <f>VLOOKUP(Sales_Data!$F3754,tbl_Products[],2,FALSE)</f>
        <v>Product_21</v>
      </c>
      <c r="H3754" t="str">
        <f>VLOOKUP(tbl_Sales[[#This Row],[Product_ID]],tbl_Products[],3,0)</f>
        <v>Toys</v>
      </c>
      <c r="I3754">
        <v>7</v>
      </c>
      <c r="J3754" s="10">
        <f>VLOOKUP(tbl_Sales[[#This Row],[Product_ID]],tbl_Products[],4,0)</f>
        <v>3.13</v>
      </c>
      <c r="K3754" s="6">
        <v>86.72</v>
      </c>
      <c r="L3754" s="6">
        <f>tbl_Sales[[#This Row],[Price_per_Unit]]*tbl_Sales[[#This Row],[Quantity]]</f>
        <v>607.04</v>
      </c>
      <c r="M3754" s="6">
        <f>tbl_Sales[[#This Row],[Cost_per_Unit]]*tbl_Sales[[#This Row],[Quantity]]</f>
        <v>21.91</v>
      </c>
      <c r="N3754" s="6">
        <f>tbl_Sales[[#This Row],[Sales]]-tbl_Sales[[#This Row],[Total_Cost]]</f>
        <v>585.13</v>
      </c>
    </row>
    <row r="3755" spans="1:14">
      <c r="A3755" t="s">
        <v>3759</v>
      </c>
      <c r="B3755" s="4">
        <v>45032</v>
      </c>
      <c r="C3755" t="s">
        <v>8253</v>
      </c>
      <c r="D3755" t="str">
        <f>VLOOKUP(Sales_Data!$C3755,tbl_Customers[],2,FALSE)</f>
        <v>Customer_674</v>
      </c>
      <c r="E3755" t="str">
        <f>VLOOKUP(tbl_Sales[[#This Row],[Customer_ID]],tbl_Customers[],5,0)</f>
        <v>West</v>
      </c>
      <c r="F3755" t="s">
        <v>8538</v>
      </c>
      <c r="G3755" t="str">
        <f>VLOOKUP(Sales_Data!$F3755,tbl_Products[],2,FALSE)</f>
        <v>Product_44</v>
      </c>
      <c r="H3755" t="str">
        <f>VLOOKUP(tbl_Sales[[#This Row],[Product_ID]],tbl_Products[],3,0)</f>
        <v>Electronics</v>
      </c>
      <c r="I3755">
        <v>3</v>
      </c>
      <c r="J3755" s="10">
        <f>VLOOKUP(tbl_Sales[[#This Row],[Product_ID]],tbl_Products[],4,0)</f>
        <v>39.729999999999997</v>
      </c>
      <c r="K3755" s="6">
        <v>96.42</v>
      </c>
      <c r="L3755" s="6">
        <f>tbl_Sales[[#This Row],[Price_per_Unit]]*tbl_Sales[[#This Row],[Quantity]]</f>
        <v>289.26</v>
      </c>
      <c r="M3755" s="6">
        <f>tbl_Sales[[#This Row],[Cost_per_Unit]]*tbl_Sales[[#This Row],[Quantity]]</f>
        <v>119.19</v>
      </c>
      <c r="N3755" s="6">
        <f>tbl_Sales[[#This Row],[Sales]]-tbl_Sales[[#This Row],[Total_Cost]]</f>
        <v>170.07</v>
      </c>
    </row>
    <row r="3756" spans="1:14">
      <c r="A3756" t="s">
        <v>3760</v>
      </c>
      <c r="B3756" s="4">
        <v>45192</v>
      </c>
      <c r="C3756" t="s">
        <v>7073</v>
      </c>
      <c r="D3756" t="str">
        <f>VLOOKUP(Sales_Data!$C3756,tbl_Customers[],2,FALSE)</f>
        <v>Customer_333</v>
      </c>
      <c r="E3756" t="str">
        <f>VLOOKUP(tbl_Sales[[#This Row],[Customer_ID]],tbl_Customers[],5,0)</f>
        <v>South</v>
      </c>
      <c r="F3756" t="s">
        <v>8536</v>
      </c>
      <c r="G3756" t="str">
        <f>VLOOKUP(Sales_Data!$F3756,tbl_Products[],2,FALSE)</f>
        <v>Product_40</v>
      </c>
      <c r="H3756" t="str">
        <f>VLOOKUP(tbl_Sales[[#This Row],[Product_ID]],tbl_Products[],3,0)</f>
        <v>Health</v>
      </c>
      <c r="I3756">
        <v>2</v>
      </c>
      <c r="J3756" s="10">
        <f>VLOOKUP(tbl_Sales[[#This Row],[Product_ID]],tbl_Products[],4,0)</f>
        <v>30.96</v>
      </c>
      <c r="K3756" s="6">
        <v>33.29</v>
      </c>
      <c r="L3756" s="6">
        <f>tbl_Sales[[#This Row],[Price_per_Unit]]*tbl_Sales[[#This Row],[Quantity]]</f>
        <v>66.58</v>
      </c>
      <c r="M3756" s="6">
        <f>tbl_Sales[[#This Row],[Cost_per_Unit]]*tbl_Sales[[#This Row],[Quantity]]</f>
        <v>61.92</v>
      </c>
      <c r="N3756" s="6">
        <f>tbl_Sales[[#This Row],[Sales]]-tbl_Sales[[#This Row],[Total_Cost]]</f>
        <v>4.6599999999999966</v>
      </c>
    </row>
    <row r="3757" spans="1:14">
      <c r="A3757" t="s">
        <v>3761</v>
      </c>
      <c r="B3757" s="4">
        <v>45237</v>
      </c>
      <c r="C3757" t="s">
        <v>8388</v>
      </c>
      <c r="D3757" t="str">
        <f>VLOOKUP(Sales_Data!$C3757,tbl_Customers[],2,FALSE)</f>
        <v>Customer_215</v>
      </c>
      <c r="E3757" t="str">
        <f>VLOOKUP(tbl_Sales[[#This Row],[Customer_ID]],tbl_Customers[],5,0)</f>
        <v>South</v>
      </c>
      <c r="F3757" t="s">
        <v>8554</v>
      </c>
      <c r="G3757" t="str">
        <f>VLOOKUP(Sales_Data!$F3757,tbl_Products[],2,FALSE)</f>
        <v>Product_55</v>
      </c>
      <c r="H3757" t="str">
        <f>VLOOKUP(tbl_Sales[[#This Row],[Product_ID]],tbl_Products[],3,0)</f>
        <v>Apparel</v>
      </c>
      <c r="I3757">
        <v>5</v>
      </c>
      <c r="J3757" s="10">
        <f>VLOOKUP(tbl_Sales[[#This Row],[Product_ID]],tbl_Products[],4,0)</f>
        <v>36.08</v>
      </c>
      <c r="K3757" s="6">
        <v>22.44</v>
      </c>
      <c r="L3757" s="6">
        <f>tbl_Sales[[#This Row],[Price_per_Unit]]*tbl_Sales[[#This Row],[Quantity]]</f>
        <v>112.2</v>
      </c>
      <c r="M3757" s="6">
        <f>tbl_Sales[[#This Row],[Cost_per_Unit]]*tbl_Sales[[#This Row],[Quantity]]</f>
        <v>180.39999999999998</v>
      </c>
      <c r="N3757" s="6">
        <f>tbl_Sales[[#This Row],[Sales]]-tbl_Sales[[#This Row],[Total_Cost]]</f>
        <v>-68.199999999999974</v>
      </c>
    </row>
    <row r="3758" spans="1:14">
      <c r="A3758" t="s">
        <v>3762</v>
      </c>
      <c r="B3758" s="4">
        <v>45187</v>
      </c>
      <c r="C3758" t="s">
        <v>7526</v>
      </c>
      <c r="D3758" t="str">
        <f>VLOOKUP(Sales_Data!$C3758,tbl_Customers[],2,FALSE)</f>
        <v>Customer_931</v>
      </c>
      <c r="E3758" t="str">
        <f>VLOOKUP(tbl_Sales[[#This Row],[Customer_ID]],tbl_Customers[],5,0)</f>
        <v>North</v>
      </c>
      <c r="F3758" t="s">
        <v>8539</v>
      </c>
      <c r="G3758" t="str">
        <f>VLOOKUP(Sales_Data!$F3758,tbl_Products[],2,FALSE)</f>
        <v>Product_16</v>
      </c>
      <c r="H3758" t="str">
        <f>VLOOKUP(tbl_Sales[[#This Row],[Product_ID]],tbl_Products[],3,0)</f>
        <v>Home Goods</v>
      </c>
      <c r="I3758">
        <v>9</v>
      </c>
      <c r="J3758" s="10">
        <f>VLOOKUP(tbl_Sales[[#This Row],[Product_ID]],tbl_Products[],4,0)</f>
        <v>15.25</v>
      </c>
      <c r="K3758" s="6">
        <v>62.65</v>
      </c>
      <c r="L3758" s="6">
        <f>tbl_Sales[[#This Row],[Price_per_Unit]]*tbl_Sales[[#This Row],[Quantity]]</f>
        <v>563.85</v>
      </c>
      <c r="M3758" s="6">
        <f>tbl_Sales[[#This Row],[Cost_per_Unit]]*tbl_Sales[[#This Row],[Quantity]]</f>
        <v>137.25</v>
      </c>
      <c r="N3758" s="6">
        <f>tbl_Sales[[#This Row],[Sales]]-tbl_Sales[[#This Row],[Total_Cost]]</f>
        <v>426.6</v>
      </c>
    </row>
    <row r="3759" spans="1:14">
      <c r="A3759" t="s">
        <v>3763</v>
      </c>
      <c r="B3759" s="4">
        <v>45023</v>
      </c>
      <c r="C3759" t="s">
        <v>8014</v>
      </c>
      <c r="D3759" t="str">
        <f>VLOOKUP(Sales_Data!$C3759,tbl_Customers[],2,FALSE)</f>
        <v>Customer_87</v>
      </c>
      <c r="E3759" t="str">
        <f>VLOOKUP(tbl_Sales[[#This Row],[Customer_ID]],tbl_Customers[],5,0)</f>
        <v>East</v>
      </c>
      <c r="F3759" t="s">
        <v>8563</v>
      </c>
      <c r="G3759" t="str">
        <f>VLOOKUP(Sales_Data!$F3759,tbl_Products[],2,FALSE)</f>
        <v>Product_17</v>
      </c>
      <c r="H3759" t="str">
        <f>VLOOKUP(tbl_Sales[[#This Row],[Product_ID]],tbl_Products[],3,0)</f>
        <v>Toys</v>
      </c>
      <c r="I3759">
        <v>2</v>
      </c>
      <c r="J3759" s="10">
        <f>VLOOKUP(tbl_Sales[[#This Row],[Product_ID]],tbl_Products[],4,0)</f>
        <v>36.229999999999997</v>
      </c>
      <c r="K3759" s="6">
        <v>48.99</v>
      </c>
      <c r="L3759" s="6">
        <f>tbl_Sales[[#This Row],[Price_per_Unit]]*tbl_Sales[[#This Row],[Quantity]]</f>
        <v>97.98</v>
      </c>
      <c r="M3759" s="6">
        <f>tbl_Sales[[#This Row],[Cost_per_Unit]]*tbl_Sales[[#This Row],[Quantity]]</f>
        <v>72.459999999999994</v>
      </c>
      <c r="N3759" s="6">
        <f>tbl_Sales[[#This Row],[Sales]]-tbl_Sales[[#This Row],[Total_Cost]]</f>
        <v>25.52000000000001</v>
      </c>
    </row>
    <row r="3760" spans="1:14">
      <c r="A3760" t="s">
        <v>3764</v>
      </c>
      <c r="B3760" s="4">
        <v>45127</v>
      </c>
      <c r="C3760" t="s">
        <v>7617</v>
      </c>
      <c r="D3760" t="str">
        <f>VLOOKUP(Sales_Data!$C3760,tbl_Customers[],2,FALSE)</f>
        <v>Customer_1016</v>
      </c>
      <c r="E3760" t="str">
        <f>VLOOKUP(tbl_Sales[[#This Row],[Customer_ID]],tbl_Customers[],5,0)</f>
        <v>South</v>
      </c>
      <c r="F3760" t="s">
        <v>8500</v>
      </c>
      <c r="G3760" t="str">
        <f>VLOOKUP(Sales_Data!$F3760,tbl_Products[],2,FALSE)</f>
        <v>Product_68</v>
      </c>
      <c r="H3760" t="str">
        <f>VLOOKUP(tbl_Sales[[#This Row],[Product_ID]],tbl_Products[],3,0)</f>
        <v>Home Goods</v>
      </c>
      <c r="I3760">
        <v>6</v>
      </c>
      <c r="J3760" s="10">
        <f>VLOOKUP(tbl_Sales[[#This Row],[Product_ID]],tbl_Products[],4,0)</f>
        <v>17.45</v>
      </c>
      <c r="K3760" s="6">
        <v>7.93</v>
      </c>
      <c r="L3760" s="6">
        <f>tbl_Sales[[#This Row],[Price_per_Unit]]*tbl_Sales[[#This Row],[Quantity]]</f>
        <v>47.58</v>
      </c>
      <c r="M3760" s="6">
        <f>tbl_Sales[[#This Row],[Cost_per_Unit]]*tbl_Sales[[#This Row],[Quantity]]</f>
        <v>104.69999999999999</v>
      </c>
      <c r="N3760" s="6">
        <f>tbl_Sales[[#This Row],[Sales]]-tbl_Sales[[#This Row],[Total_Cost]]</f>
        <v>-57.11999999999999</v>
      </c>
    </row>
    <row r="3761" spans="1:14">
      <c r="A3761" t="s">
        <v>3765</v>
      </c>
      <c r="B3761" s="4">
        <v>45078</v>
      </c>
      <c r="C3761" t="s">
        <v>7665</v>
      </c>
      <c r="D3761" t="str">
        <f>VLOOKUP(Sales_Data!$C3761,tbl_Customers[],2,FALSE)</f>
        <v>Customer_450</v>
      </c>
      <c r="E3761" t="str">
        <f>VLOOKUP(tbl_Sales[[#This Row],[Customer_ID]],tbl_Customers[],5,0)</f>
        <v>South</v>
      </c>
      <c r="F3761" t="s">
        <v>8540</v>
      </c>
      <c r="G3761" t="str">
        <f>VLOOKUP(Sales_Data!$F3761,tbl_Products[],2,FALSE)</f>
        <v>Product_37</v>
      </c>
      <c r="H3761" t="str">
        <f>VLOOKUP(tbl_Sales[[#This Row],[Product_ID]],tbl_Products[],3,0)</f>
        <v>Toys</v>
      </c>
      <c r="I3761">
        <v>7</v>
      </c>
      <c r="J3761" s="10">
        <f>VLOOKUP(tbl_Sales[[#This Row],[Product_ID]],tbl_Products[],4,0)</f>
        <v>29.86</v>
      </c>
      <c r="K3761" s="6">
        <v>12.59</v>
      </c>
      <c r="L3761" s="6">
        <f>tbl_Sales[[#This Row],[Price_per_Unit]]*tbl_Sales[[#This Row],[Quantity]]</f>
        <v>88.13</v>
      </c>
      <c r="M3761" s="6">
        <f>tbl_Sales[[#This Row],[Cost_per_Unit]]*tbl_Sales[[#This Row],[Quantity]]</f>
        <v>209.01999999999998</v>
      </c>
      <c r="N3761" s="6">
        <f>tbl_Sales[[#This Row],[Sales]]-tbl_Sales[[#This Row],[Total_Cost]]</f>
        <v>-120.88999999999999</v>
      </c>
    </row>
    <row r="3762" spans="1:14">
      <c r="A3762" t="s">
        <v>3766</v>
      </c>
      <c r="B3762" s="4">
        <v>45257</v>
      </c>
      <c r="C3762" t="s">
        <v>7088</v>
      </c>
      <c r="D3762" t="str">
        <f>VLOOKUP(Sales_Data!$C3762,tbl_Customers[],2,FALSE)</f>
        <v>Customer_8</v>
      </c>
      <c r="E3762" t="str">
        <f>VLOOKUP(tbl_Sales[[#This Row],[Customer_ID]],tbl_Customers[],5,0)</f>
        <v>South</v>
      </c>
      <c r="F3762" t="s">
        <v>8538</v>
      </c>
      <c r="G3762" t="str">
        <f>VLOOKUP(Sales_Data!$F3762,tbl_Products[],2,FALSE)</f>
        <v>Product_44</v>
      </c>
      <c r="H3762" t="str">
        <f>VLOOKUP(tbl_Sales[[#This Row],[Product_ID]],tbl_Products[],3,0)</f>
        <v>Electronics</v>
      </c>
      <c r="I3762">
        <v>1</v>
      </c>
      <c r="J3762" s="10">
        <f>VLOOKUP(tbl_Sales[[#This Row],[Product_ID]],tbl_Products[],4,0)</f>
        <v>39.729999999999997</v>
      </c>
      <c r="K3762" s="6">
        <v>78.78</v>
      </c>
      <c r="L3762" s="6">
        <f>tbl_Sales[[#This Row],[Price_per_Unit]]*tbl_Sales[[#This Row],[Quantity]]</f>
        <v>78.78</v>
      </c>
      <c r="M3762" s="6">
        <f>tbl_Sales[[#This Row],[Cost_per_Unit]]*tbl_Sales[[#This Row],[Quantity]]</f>
        <v>39.729999999999997</v>
      </c>
      <c r="N3762" s="6">
        <f>tbl_Sales[[#This Row],[Sales]]-tbl_Sales[[#This Row],[Total_Cost]]</f>
        <v>39.050000000000004</v>
      </c>
    </row>
    <row r="3763" spans="1:14">
      <c r="A3763" t="s">
        <v>3767</v>
      </c>
      <c r="B3763" s="4">
        <v>44954</v>
      </c>
      <c r="C3763" t="s">
        <v>7328</v>
      </c>
      <c r="D3763" t="str">
        <f>VLOOKUP(Sales_Data!$C3763,tbl_Customers[],2,FALSE)</f>
        <v>Customer_1309</v>
      </c>
      <c r="E3763" t="str">
        <f>VLOOKUP(tbl_Sales[[#This Row],[Customer_ID]],tbl_Customers[],5,0)</f>
        <v>East</v>
      </c>
      <c r="F3763" t="s">
        <v>8562</v>
      </c>
      <c r="G3763" t="str">
        <f>VLOOKUP(Sales_Data!$F3763,tbl_Products[],2,FALSE)</f>
        <v>Product_48</v>
      </c>
      <c r="H3763" t="str">
        <f>VLOOKUP(tbl_Sales[[#This Row],[Product_ID]],tbl_Products[],3,0)</f>
        <v>Apparel</v>
      </c>
      <c r="I3763">
        <v>1</v>
      </c>
      <c r="J3763" s="10">
        <f>VLOOKUP(tbl_Sales[[#This Row],[Product_ID]],tbl_Products[],4,0)</f>
        <v>25.33</v>
      </c>
      <c r="K3763" s="6">
        <v>90.54</v>
      </c>
      <c r="L3763" s="6">
        <f>tbl_Sales[[#This Row],[Price_per_Unit]]*tbl_Sales[[#This Row],[Quantity]]</f>
        <v>90.54</v>
      </c>
      <c r="M3763" s="6">
        <f>tbl_Sales[[#This Row],[Cost_per_Unit]]*tbl_Sales[[#This Row],[Quantity]]</f>
        <v>25.33</v>
      </c>
      <c r="N3763" s="6">
        <f>tbl_Sales[[#This Row],[Sales]]-tbl_Sales[[#This Row],[Total_Cost]]</f>
        <v>65.210000000000008</v>
      </c>
    </row>
    <row r="3764" spans="1:14">
      <c r="A3764" t="s">
        <v>3768</v>
      </c>
      <c r="B3764" s="4">
        <v>45049</v>
      </c>
      <c r="C3764" t="s">
        <v>8389</v>
      </c>
      <c r="D3764" t="str">
        <f>VLOOKUP(Sales_Data!$C3764,tbl_Customers[],2,FALSE)</f>
        <v>Customer_457</v>
      </c>
      <c r="E3764" t="str">
        <f>VLOOKUP(tbl_Sales[[#This Row],[Customer_ID]],tbl_Customers[],5,0)</f>
        <v>West</v>
      </c>
      <c r="F3764" t="s">
        <v>8563</v>
      </c>
      <c r="G3764" t="str">
        <f>VLOOKUP(Sales_Data!$F3764,tbl_Products[],2,FALSE)</f>
        <v>Product_17</v>
      </c>
      <c r="H3764" t="str">
        <f>VLOOKUP(tbl_Sales[[#This Row],[Product_ID]],tbl_Products[],3,0)</f>
        <v>Toys</v>
      </c>
      <c r="I3764">
        <v>2</v>
      </c>
      <c r="J3764" s="10">
        <f>VLOOKUP(tbl_Sales[[#This Row],[Product_ID]],tbl_Products[],4,0)</f>
        <v>36.229999999999997</v>
      </c>
      <c r="K3764" s="6">
        <v>17.88</v>
      </c>
      <c r="L3764" s="6">
        <f>tbl_Sales[[#This Row],[Price_per_Unit]]*tbl_Sales[[#This Row],[Quantity]]</f>
        <v>35.76</v>
      </c>
      <c r="M3764" s="6">
        <f>tbl_Sales[[#This Row],[Cost_per_Unit]]*tbl_Sales[[#This Row],[Quantity]]</f>
        <v>72.459999999999994</v>
      </c>
      <c r="N3764" s="6">
        <f>tbl_Sales[[#This Row],[Sales]]-tbl_Sales[[#This Row],[Total_Cost]]</f>
        <v>-36.699999999999996</v>
      </c>
    </row>
    <row r="3765" spans="1:14">
      <c r="A3765" t="s">
        <v>3769</v>
      </c>
      <c r="B3765" s="4">
        <v>45180</v>
      </c>
      <c r="C3765" t="s">
        <v>7885</v>
      </c>
      <c r="D3765" t="str">
        <f>VLOOKUP(Sales_Data!$C3765,tbl_Customers[],2,FALSE)</f>
        <v>Customer_1420</v>
      </c>
      <c r="E3765" t="str">
        <f>VLOOKUP(tbl_Sales[[#This Row],[Customer_ID]],tbl_Customers[],5,0)</f>
        <v>West</v>
      </c>
      <c r="F3765" t="s">
        <v>8562</v>
      </c>
      <c r="G3765" t="str">
        <f>VLOOKUP(Sales_Data!$F3765,tbl_Products[],2,FALSE)</f>
        <v>Product_48</v>
      </c>
      <c r="H3765" t="str">
        <f>VLOOKUP(tbl_Sales[[#This Row],[Product_ID]],tbl_Products[],3,0)</f>
        <v>Apparel</v>
      </c>
      <c r="I3765">
        <v>5</v>
      </c>
      <c r="J3765" s="10">
        <f>VLOOKUP(tbl_Sales[[#This Row],[Product_ID]],tbl_Products[],4,0)</f>
        <v>25.33</v>
      </c>
      <c r="K3765" s="6">
        <v>53.27</v>
      </c>
      <c r="L3765" s="6">
        <f>tbl_Sales[[#This Row],[Price_per_Unit]]*tbl_Sales[[#This Row],[Quantity]]</f>
        <v>266.35000000000002</v>
      </c>
      <c r="M3765" s="6">
        <f>tbl_Sales[[#This Row],[Cost_per_Unit]]*tbl_Sales[[#This Row],[Quantity]]</f>
        <v>126.64999999999999</v>
      </c>
      <c r="N3765" s="6">
        <f>tbl_Sales[[#This Row],[Sales]]-tbl_Sales[[#This Row],[Total_Cost]]</f>
        <v>139.70000000000005</v>
      </c>
    </row>
    <row r="3766" spans="1:14">
      <c r="A3766" t="s">
        <v>3770</v>
      </c>
      <c r="B3766" s="4">
        <v>45124</v>
      </c>
      <c r="C3766" t="s">
        <v>7842</v>
      </c>
      <c r="D3766" t="str">
        <f>VLOOKUP(Sales_Data!$C3766,tbl_Customers[],2,FALSE)</f>
        <v>Customer_472</v>
      </c>
      <c r="E3766" t="str">
        <f>VLOOKUP(tbl_Sales[[#This Row],[Customer_ID]],tbl_Customers[],5,0)</f>
        <v>West</v>
      </c>
      <c r="F3766" t="s">
        <v>8497</v>
      </c>
      <c r="G3766" t="str">
        <f>VLOOKUP(Sales_Data!$F3766,tbl_Products[],2,FALSE)</f>
        <v>Product_73</v>
      </c>
      <c r="H3766" t="str">
        <f>VLOOKUP(tbl_Sales[[#This Row],[Product_ID]],tbl_Products[],3,0)</f>
        <v>Apparel</v>
      </c>
      <c r="I3766">
        <v>2</v>
      </c>
      <c r="J3766" s="10">
        <f>VLOOKUP(tbl_Sales[[#This Row],[Product_ID]],tbl_Products[],4,0)</f>
        <v>1.21</v>
      </c>
      <c r="K3766" s="6">
        <v>34.479999999999997</v>
      </c>
      <c r="L3766" s="6">
        <f>tbl_Sales[[#This Row],[Price_per_Unit]]*tbl_Sales[[#This Row],[Quantity]]</f>
        <v>68.959999999999994</v>
      </c>
      <c r="M3766" s="6">
        <f>tbl_Sales[[#This Row],[Cost_per_Unit]]*tbl_Sales[[#This Row],[Quantity]]</f>
        <v>2.42</v>
      </c>
      <c r="N3766" s="6">
        <f>tbl_Sales[[#This Row],[Sales]]-tbl_Sales[[#This Row],[Total_Cost]]</f>
        <v>66.539999999999992</v>
      </c>
    </row>
    <row r="3767" spans="1:14">
      <c r="A3767" t="s">
        <v>3771</v>
      </c>
      <c r="B3767" s="4">
        <v>44984</v>
      </c>
      <c r="C3767" t="s">
        <v>8374</v>
      </c>
      <c r="D3767" t="str">
        <f>VLOOKUP(Sales_Data!$C3767,tbl_Customers[],2,FALSE)</f>
        <v>Customer_956</v>
      </c>
      <c r="E3767" t="str">
        <f>VLOOKUP(tbl_Sales[[#This Row],[Customer_ID]],tbl_Customers[],5,0)</f>
        <v>South</v>
      </c>
      <c r="F3767" t="s">
        <v>8493</v>
      </c>
      <c r="G3767" t="str">
        <f>VLOOKUP(Sales_Data!$F3767,tbl_Products[],2,FALSE)</f>
        <v>Product_61</v>
      </c>
      <c r="H3767" t="str">
        <f>VLOOKUP(tbl_Sales[[#This Row],[Product_ID]],tbl_Products[],3,0)</f>
        <v>Health</v>
      </c>
      <c r="I3767">
        <v>6</v>
      </c>
      <c r="J3767" s="10">
        <f>VLOOKUP(tbl_Sales[[#This Row],[Product_ID]],tbl_Products[],4,0)</f>
        <v>47.78</v>
      </c>
      <c r="K3767" s="6">
        <v>14.97</v>
      </c>
      <c r="L3767" s="6">
        <f>tbl_Sales[[#This Row],[Price_per_Unit]]*tbl_Sales[[#This Row],[Quantity]]</f>
        <v>89.820000000000007</v>
      </c>
      <c r="M3767" s="6">
        <f>tbl_Sales[[#This Row],[Cost_per_Unit]]*tbl_Sales[[#This Row],[Quantity]]</f>
        <v>286.68</v>
      </c>
      <c r="N3767" s="6">
        <f>tbl_Sales[[#This Row],[Sales]]-tbl_Sales[[#This Row],[Total_Cost]]</f>
        <v>-196.86</v>
      </c>
    </row>
    <row r="3768" spans="1:14">
      <c r="A3768" t="s">
        <v>3772</v>
      </c>
      <c r="B3768" s="4">
        <v>45050</v>
      </c>
      <c r="C3768" t="s">
        <v>8278</v>
      </c>
      <c r="D3768" t="str">
        <f>VLOOKUP(Sales_Data!$C3768,tbl_Customers[],2,FALSE)</f>
        <v>Customer_1278</v>
      </c>
      <c r="E3768" t="str">
        <f>VLOOKUP(tbl_Sales[[#This Row],[Customer_ID]],tbl_Customers[],5,0)</f>
        <v>West</v>
      </c>
      <c r="F3768" t="s">
        <v>8545</v>
      </c>
      <c r="G3768" t="str">
        <f>VLOOKUP(Sales_Data!$F3768,tbl_Products[],2,FALSE)</f>
        <v>Product_9</v>
      </c>
      <c r="H3768" t="str">
        <f>VLOOKUP(tbl_Sales[[#This Row],[Product_ID]],tbl_Products[],3,0)</f>
        <v>Apparel</v>
      </c>
      <c r="I3768">
        <v>7</v>
      </c>
      <c r="J3768" s="10">
        <f>VLOOKUP(tbl_Sales[[#This Row],[Product_ID]],tbl_Products[],4,0)</f>
        <v>14.27</v>
      </c>
      <c r="K3768" s="6">
        <v>98.24</v>
      </c>
      <c r="L3768" s="6">
        <f>tbl_Sales[[#This Row],[Price_per_Unit]]*tbl_Sales[[#This Row],[Quantity]]</f>
        <v>687.68</v>
      </c>
      <c r="M3768" s="6">
        <f>tbl_Sales[[#This Row],[Cost_per_Unit]]*tbl_Sales[[#This Row],[Quantity]]</f>
        <v>99.89</v>
      </c>
      <c r="N3768" s="6">
        <f>tbl_Sales[[#This Row],[Sales]]-tbl_Sales[[#This Row],[Total_Cost]]</f>
        <v>587.79</v>
      </c>
    </row>
    <row r="3769" spans="1:14">
      <c r="A3769" t="s">
        <v>3773</v>
      </c>
      <c r="B3769" s="4">
        <v>45182</v>
      </c>
      <c r="C3769" t="s">
        <v>7784</v>
      </c>
      <c r="D3769" t="str">
        <f>VLOOKUP(Sales_Data!$C3769,tbl_Customers[],2,FALSE)</f>
        <v>Customer_437</v>
      </c>
      <c r="E3769" t="str">
        <f>VLOOKUP(tbl_Sales[[#This Row],[Customer_ID]],tbl_Customers[],5,0)</f>
        <v>North</v>
      </c>
      <c r="F3769" t="s">
        <v>8496</v>
      </c>
      <c r="G3769" t="str">
        <f>VLOOKUP(Sales_Data!$F3769,tbl_Products[],2,FALSE)</f>
        <v>Product_3</v>
      </c>
      <c r="H3769" t="str">
        <f>VLOOKUP(tbl_Sales[[#This Row],[Product_ID]],tbl_Products[],3,0)</f>
        <v>Health</v>
      </c>
      <c r="I3769">
        <v>5</v>
      </c>
      <c r="J3769" s="10">
        <f>VLOOKUP(tbl_Sales[[#This Row],[Product_ID]],tbl_Products[],4,0)</f>
        <v>28.91</v>
      </c>
      <c r="K3769" s="6">
        <v>74.67</v>
      </c>
      <c r="L3769" s="6">
        <f>tbl_Sales[[#This Row],[Price_per_Unit]]*tbl_Sales[[#This Row],[Quantity]]</f>
        <v>373.35</v>
      </c>
      <c r="M3769" s="6">
        <f>tbl_Sales[[#This Row],[Cost_per_Unit]]*tbl_Sales[[#This Row],[Quantity]]</f>
        <v>144.55000000000001</v>
      </c>
      <c r="N3769" s="6">
        <f>tbl_Sales[[#This Row],[Sales]]-tbl_Sales[[#This Row],[Total_Cost]]</f>
        <v>228.8</v>
      </c>
    </row>
    <row r="3770" spans="1:14">
      <c r="A3770" t="s">
        <v>3774</v>
      </c>
      <c r="B3770" s="4">
        <v>45253</v>
      </c>
      <c r="C3770" t="s">
        <v>7814</v>
      </c>
      <c r="D3770" t="str">
        <f>VLOOKUP(Sales_Data!$C3770,tbl_Customers[],2,FALSE)</f>
        <v>Customer_490</v>
      </c>
      <c r="E3770" t="str">
        <f>VLOOKUP(tbl_Sales[[#This Row],[Customer_ID]],tbl_Customers[],5,0)</f>
        <v>North</v>
      </c>
      <c r="F3770" t="s">
        <v>8507</v>
      </c>
      <c r="G3770" t="str">
        <f>VLOOKUP(Sales_Data!$F3770,tbl_Products[],2,FALSE)</f>
        <v>Product_58</v>
      </c>
      <c r="H3770" t="str">
        <f>VLOOKUP(tbl_Sales[[#This Row],[Product_ID]],tbl_Products[],3,0)</f>
        <v>Home Goods</v>
      </c>
      <c r="I3770">
        <v>2</v>
      </c>
      <c r="J3770" s="10">
        <f>VLOOKUP(tbl_Sales[[#This Row],[Product_ID]],tbl_Products[],4,0)</f>
        <v>23.97</v>
      </c>
      <c r="K3770" s="6">
        <v>89.93</v>
      </c>
      <c r="L3770" s="6">
        <f>tbl_Sales[[#This Row],[Price_per_Unit]]*tbl_Sales[[#This Row],[Quantity]]</f>
        <v>179.86</v>
      </c>
      <c r="M3770" s="6">
        <f>tbl_Sales[[#This Row],[Cost_per_Unit]]*tbl_Sales[[#This Row],[Quantity]]</f>
        <v>47.94</v>
      </c>
      <c r="N3770" s="6">
        <f>tbl_Sales[[#This Row],[Sales]]-tbl_Sales[[#This Row],[Total_Cost]]</f>
        <v>131.92000000000002</v>
      </c>
    </row>
    <row r="3771" spans="1:14">
      <c r="A3771" t="s">
        <v>3775</v>
      </c>
      <c r="B3771" s="4">
        <v>45231</v>
      </c>
      <c r="C3771" t="s">
        <v>8031</v>
      </c>
      <c r="D3771" t="str">
        <f>VLOOKUP(Sales_Data!$C3771,tbl_Customers[],2,FALSE)</f>
        <v>Customer_985</v>
      </c>
      <c r="E3771" t="str">
        <f>VLOOKUP(tbl_Sales[[#This Row],[Customer_ID]],tbl_Customers[],5,0)</f>
        <v>North</v>
      </c>
      <c r="F3771" t="s">
        <v>8562</v>
      </c>
      <c r="G3771" t="str">
        <f>VLOOKUP(Sales_Data!$F3771,tbl_Products[],2,FALSE)</f>
        <v>Product_48</v>
      </c>
      <c r="H3771" t="str">
        <f>VLOOKUP(tbl_Sales[[#This Row],[Product_ID]],tbl_Products[],3,0)</f>
        <v>Apparel</v>
      </c>
      <c r="I3771">
        <v>6</v>
      </c>
      <c r="J3771" s="10">
        <f>VLOOKUP(tbl_Sales[[#This Row],[Product_ID]],tbl_Products[],4,0)</f>
        <v>25.33</v>
      </c>
      <c r="K3771" s="6">
        <v>74.14</v>
      </c>
      <c r="L3771" s="6">
        <f>tbl_Sales[[#This Row],[Price_per_Unit]]*tbl_Sales[[#This Row],[Quantity]]</f>
        <v>444.84000000000003</v>
      </c>
      <c r="M3771" s="6">
        <f>tbl_Sales[[#This Row],[Cost_per_Unit]]*tbl_Sales[[#This Row],[Quantity]]</f>
        <v>151.97999999999999</v>
      </c>
      <c r="N3771" s="6">
        <f>tbl_Sales[[#This Row],[Sales]]-tbl_Sales[[#This Row],[Total_Cost]]</f>
        <v>292.86</v>
      </c>
    </row>
    <row r="3772" spans="1:14">
      <c r="A3772" t="s">
        <v>3776</v>
      </c>
      <c r="B3772" s="4">
        <v>44963</v>
      </c>
      <c r="C3772" t="s">
        <v>7129</v>
      </c>
      <c r="D3772" t="str">
        <f>VLOOKUP(Sales_Data!$C3772,tbl_Customers[],2,FALSE)</f>
        <v>Customer_679</v>
      </c>
      <c r="E3772" t="str">
        <f>VLOOKUP(tbl_Sales[[#This Row],[Customer_ID]],tbl_Customers[],5,0)</f>
        <v>South</v>
      </c>
      <c r="F3772" t="s">
        <v>8535</v>
      </c>
      <c r="G3772" t="str">
        <f>VLOOKUP(Sales_Data!$F3772,tbl_Products[],2,FALSE)</f>
        <v>Product_54</v>
      </c>
      <c r="H3772" t="str">
        <f>VLOOKUP(tbl_Sales[[#This Row],[Product_ID]],tbl_Products[],3,0)</f>
        <v>Apparel</v>
      </c>
      <c r="I3772">
        <v>5</v>
      </c>
      <c r="J3772" s="10">
        <f>VLOOKUP(tbl_Sales[[#This Row],[Product_ID]],tbl_Products[],4,0)</f>
        <v>1.35</v>
      </c>
      <c r="K3772" s="6">
        <v>26.75</v>
      </c>
      <c r="L3772" s="6">
        <f>tbl_Sales[[#This Row],[Price_per_Unit]]*tbl_Sales[[#This Row],[Quantity]]</f>
        <v>133.75</v>
      </c>
      <c r="M3772" s="6">
        <f>tbl_Sales[[#This Row],[Cost_per_Unit]]*tbl_Sales[[#This Row],[Quantity]]</f>
        <v>6.75</v>
      </c>
      <c r="N3772" s="6">
        <f>tbl_Sales[[#This Row],[Sales]]-tbl_Sales[[#This Row],[Total_Cost]]</f>
        <v>127</v>
      </c>
    </row>
    <row r="3773" spans="1:14">
      <c r="A3773" t="s">
        <v>3777</v>
      </c>
      <c r="B3773" s="4">
        <v>45197</v>
      </c>
      <c r="C3773" t="s">
        <v>7679</v>
      </c>
      <c r="D3773" t="str">
        <f>VLOOKUP(Sales_Data!$C3773,tbl_Customers[],2,FALSE)</f>
        <v>Customer_770</v>
      </c>
      <c r="E3773" t="str">
        <f>VLOOKUP(tbl_Sales[[#This Row],[Customer_ID]],tbl_Customers[],5,0)</f>
        <v>South</v>
      </c>
      <c r="F3773" t="s">
        <v>8523</v>
      </c>
      <c r="G3773" t="str">
        <f>VLOOKUP(Sales_Data!$F3773,tbl_Products[],2,FALSE)</f>
        <v>Product_32</v>
      </c>
      <c r="H3773" t="str">
        <f>VLOOKUP(tbl_Sales[[#This Row],[Product_ID]],tbl_Products[],3,0)</f>
        <v>Home Goods</v>
      </c>
      <c r="I3773">
        <v>1</v>
      </c>
      <c r="J3773" s="10">
        <f>VLOOKUP(tbl_Sales[[#This Row],[Product_ID]],tbl_Products[],4,0)</f>
        <v>24.03</v>
      </c>
      <c r="K3773" s="6">
        <v>8.5</v>
      </c>
      <c r="L3773" s="6">
        <f>tbl_Sales[[#This Row],[Price_per_Unit]]*tbl_Sales[[#This Row],[Quantity]]</f>
        <v>8.5</v>
      </c>
      <c r="M3773" s="6">
        <f>tbl_Sales[[#This Row],[Cost_per_Unit]]*tbl_Sales[[#This Row],[Quantity]]</f>
        <v>24.03</v>
      </c>
      <c r="N3773" s="6">
        <f>tbl_Sales[[#This Row],[Sales]]-tbl_Sales[[#This Row],[Total_Cost]]</f>
        <v>-15.530000000000001</v>
      </c>
    </row>
    <row r="3774" spans="1:14">
      <c r="A3774" t="s">
        <v>3778</v>
      </c>
      <c r="B3774" s="4">
        <v>44933</v>
      </c>
      <c r="C3774" t="s">
        <v>7308</v>
      </c>
      <c r="D3774" t="str">
        <f>VLOOKUP(Sales_Data!$C3774,tbl_Customers[],2,FALSE)</f>
        <v>Customer_421</v>
      </c>
      <c r="E3774" t="str">
        <f>VLOOKUP(tbl_Sales[[#This Row],[Customer_ID]],tbl_Customers[],5,0)</f>
        <v>North</v>
      </c>
      <c r="F3774" t="s">
        <v>8526</v>
      </c>
      <c r="G3774" t="str">
        <f>VLOOKUP(Sales_Data!$F3774,tbl_Products[],2,FALSE)</f>
        <v>Product_27</v>
      </c>
      <c r="H3774" t="str">
        <f>VLOOKUP(tbl_Sales[[#This Row],[Product_ID]],tbl_Products[],3,0)</f>
        <v>Home Goods</v>
      </c>
      <c r="I3774">
        <v>3</v>
      </c>
      <c r="J3774" s="10">
        <f>VLOOKUP(tbl_Sales[[#This Row],[Product_ID]],tbl_Products[],4,0)</f>
        <v>35.53</v>
      </c>
      <c r="K3774" s="6">
        <v>90.25</v>
      </c>
      <c r="L3774" s="6">
        <f>tbl_Sales[[#This Row],[Price_per_Unit]]*tbl_Sales[[#This Row],[Quantity]]</f>
        <v>270.75</v>
      </c>
      <c r="M3774" s="6">
        <f>tbl_Sales[[#This Row],[Cost_per_Unit]]*tbl_Sales[[#This Row],[Quantity]]</f>
        <v>106.59</v>
      </c>
      <c r="N3774" s="6">
        <f>tbl_Sales[[#This Row],[Sales]]-tbl_Sales[[#This Row],[Total_Cost]]</f>
        <v>164.16</v>
      </c>
    </row>
    <row r="3775" spans="1:14">
      <c r="A3775" t="s">
        <v>3779</v>
      </c>
      <c r="B3775" s="4">
        <v>45111</v>
      </c>
      <c r="C3775" t="s">
        <v>8109</v>
      </c>
      <c r="D3775" t="str">
        <f>VLOOKUP(Sales_Data!$C3775,tbl_Customers[],2,FALSE)</f>
        <v>Customer_820</v>
      </c>
      <c r="E3775" t="str">
        <f>VLOOKUP(tbl_Sales[[#This Row],[Customer_ID]],tbl_Customers[],5,0)</f>
        <v>South</v>
      </c>
      <c r="F3775" t="s">
        <v>8556</v>
      </c>
      <c r="G3775" t="str">
        <f>VLOOKUP(Sales_Data!$F3775,tbl_Products[],2,FALSE)</f>
        <v>Product_42</v>
      </c>
      <c r="H3775" t="str">
        <f>VLOOKUP(tbl_Sales[[#This Row],[Product_ID]],tbl_Products[],3,0)</f>
        <v>Electronics</v>
      </c>
      <c r="I3775">
        <v>9</v>
      </c>
      <c r="J3775" s="10">
        <f>VLOOKUP(tbl_Sales[[#This Row],[Product_ID]],tbl_Products[],4,0)</f>
        <v>28.03</v>
      </c>
      <c r="K3775" s="6">
        <v>45.89</v>
      </c>
      <c r="L3775" s="6">
        <f>tbl_Sales[[#This Row],[Price_per_Unit]]*tbl_Sales[[#This Row],[Quantity]]</f>
        <v>413.01</v>
      </c>
      <c r="M3775" s="6">
        <f>tbl_Sales[[#This Row],[Cost_per_Unit]]*tbl_Sales[[#This Row],[Quantity]]</f>
        <v>252.27</v>
      </c>
      <c r="N3775" s="6">
        <f>tbl_Sales[[#This Row],[Sales]]-tbl_Sales[[#This Row],[Total_Cost]]</f>
        <v>160.73999999999998</v>
      </c>
    </row>
    <row r="3776" spans="1:14">
      <c r="A3776" t="s">
        <v>3780</v>
      </c>
      <c r="B3776" s="4">
        <v>45089</v>
      </c>
      <c r="C3776" t="s">
        <v>7683</v>
      </c>
      <c r="D3776" t="str">
        <f>VLOOKUP(Sales_Data!$C3776,tbl_Customers[],2,FALSE)</f>
        <v>Customer_378</v>
      </c>
      <c r="E3776" t="str">
        <f>VLOOKUP(tbl_Sales[[#This Row],[Customer_ID]],tbl_Customers[],5,0)</f>
        <v>East</v>
      </c>
      <c r="F3776" t="s">
        <v>8499</v>
      </c>
      <c r="G3776" t="str">
        <f>VLOOKUP(Sales_Data!$F3776,tbl_Products[],2,FALSE)</f>
        <v>Product_30</v>
      </c>
      <c r="H3776" t="str">
        <f>VLOOKUP(tbl_Sales[[#This Row],[Product_ID]],tbl_Products[],3,0)</f>
        <v>Apparel</v>
      </c>
      <c r="I3776">
        <v>3</v>
      </c>
      <c r="J3776" s="10">
        <f>VLOOKUP(tbl_Sales[[#This Row],[Product_ID]],tbl_Products[],4,0)</f>
        <v>49.21</v>
      </c>
      <c r="K3776" s="6">
        <v>40.19</v>
      </c>
      <c r="L3776" s="6">
        <f>tbl_Sales[[#This Row],[Price_per_Unit]]*tbl_Sales[[#This Row],[Quantity]]</f>
        <v>120.57</v>
      </c>
      <c r="M3776" s="6">
        <f>tbl_Sales[[#This Row],[Cost_per_Unit]]*tbl_Sales[[#This Row],[Quantity]]</f>
        <v>147.63</v>
      </c>
      <c r="N3776" s="6">
        <f>tbl_Sales[[#This Row],[Sales]]-tbl_Sales[[#This Row],[Total_Cost]]</f>
        <v>-27.060000000000002</v>
      </c>
    </row>
    <row r="3777" spans="1:14">
      <c r="A3777" t="s">
        <v>3781</v>
      </c>
      <c r="B3777" s="4">
        <v>44994</v>
      </c>
      <c r="C3777" t="s">
        <v>7108</v>
      </c>
      <c r="D3777" t="str">
        <f>VLOOKUP(Sales_Data!$C3777,tbl_Customers[],2,FALSE)</f>
        <v>Customer_14</v>
      </c>
      <c r="E3777" t="str">
        <f>VLOOKUP(tbl_Sales[[#This Row],[Customer_ID]],tbl_Customers[],5,0)</f>
        <v>East</v>
      </c>
      <c r="F3777" t="s">
        <v>8560</v>
      </c>
      <c r="G3777" t="str">
        <f>VLOOKUP(Sales_Data!$F3777,tbl_Products[],2,FALSE)</f>
        <v>Product_41</v>
      </c>
      <c r="H3777" t="str">
        <f>VLOOKUP(tbl_Sales[[#This Row],[Product_ID]],tbl_Products[],3,0)</f>
        <v>Home Goods</v>
      </c>
      <c r="I3777">
        <v>4</v>
      </c>
      <c r="J3777" s="10">
        <f>VLOOKUP(tbl_Sales[[#This Row],[Product_ID]],tbl_Products[],4,0)</f>
        <v>31.5</v>
      </c>
      <c r="K3777" s="6">
        <v>60.52</v>
      </c>
      <c r="L3777" s="6">
        <f>tbl_Sales[[#This Row],[Price_per_Unit]]*tbl_Sales[[#This Row],[Quantity]]</f>
        <v>242.08</v>
      </c>
      <c r="M3777" s="6">
        <f>tbl_Sales[[#This Row],[Cost_per_Unit]]*tbl_Sales[[#This Row],[Quantity]]</f>
        <v>126</v>
      </c>
      <c r="N3777" s="6">
        <f>tbl_Sales[[#This Row],[Sales]]-tbl_Sales[[#This Row],[Total_Cost]]</f>
        <v>116.08000000000001</v>
      </c>
    </row>
    <row r="3778" spans="1:14">
      <c r="A3778" t="s">
        <v>3782</v>
      </c>
      <c r="B3778" s="4">
        <v>45125</v>
      </c>
      <c r="C3778" t="s">
        <v>7055</v>
      </c>
      <c r="D3778" t="str">
        <f>VLOOKUP(Sales_Data!$C3778,tbl_Customers[],2,FALSE)</f>
        <v>Customer_744</v>
      </c>
      <c r="E3778" t="str">
        <f>VLOOKUP(tbl_Sales[[#This Row],[Customer_ID]],tbl_Customers[],5,0)</f>
        <v>East</v>
      </c>
      <c r="F3778" t="s">
        <v>8493</v>
      </c>
      <c r="G3778" t="str">
        <f>VLOOKUP(Sales_Data!$F3778,tbl_Products[],2,FALSE)</f>
        <v>Product_61</v>
      </c>
      <c r="H3778" t="str">
        <f>VLOOKUP(tbl_Sales[[#This Row],[Product_ID]],tbl_Products[],3,0)</f>
        <v>Health</v>
      </c>
      <c r="I3778">
        <v>5</v>
      </c>
      <c r="J3778" s="10">
        <f>VLOOKUP(tbl_Sales[[#This Row],[Product_ID]],tbl_Products[],4,0)</f>
        <v>47.78</v>
      </c>
      <c r="K3778" s="6">
        <v>12.77</v>
      </c>
      <c r="L3778" s="6">
        <f>tbl_Sales[[#This Row],[Price_per_Unit]]*tbl_Sales[[#This Row],[Quantity]]</f>
        <v>63.849999999999994</v>
      </c>
      <c r="M3778" s="6">
        <f>tbl_Sales[[#This Row],[Cost_per_Unit]]*tbl_Sales[[#This Row],[Quantity]]</f>
        <v>238.9</v>
      </c>
      <c r="N3778" s="6">
        <f>tbl_Sales[[#This Row],[Sales]]-tbl_Sales[[#This Row],[Total_Cost]]</f>
        <v>-175.05</v>
      </c>
    </row>
    <row r="3779" spans="1:14">
      <c r="A3779" t="s">
        <v>3783</v>
      </c>
      <c r="B3779" s="4">
        <v>45218</v>
      </c>
      <c r="C3779" t="s">
        <v>8315</v>
      </c>
      <c r="D3779" t="str">
        <f>VLOOKUP(Sales_Data!$C3779,tbl_Customers[],2,FALSE)</f>
        <v>Customer_21</v>
      </c>
      <c r="E3779" t="str">
        <f>VLOOKUP(tbl_Sales[[#This Row],[Customer_ID]],tbl_Customers[],5,0)</f>
        <v>West</v>
      </c>
      <c r="F3779" t="s">
        <v>8531</v>
      </c>
      <c r="G3779" t="str">
        <f>VLOOKUP(Sales_Data!$F3779,tbl_Products[],2,FALSE)</f>
        <v>Product_36</v>
      </c>
      <c r="H3779" t="str">
        <f>VLOOKUP(tbl_Sales[[#This Row],[Product_ID]],tbl_Products[],3,0)</f>
        <v>Home Goods</v>
      </c>
      <c r="I3779">
        <v>4</v>
      </c>
      <c r="J3779" s="10">
        <f>VLOOKUP(tbl_Sales[[#This Row],[Product_ID]],tbl_Products[],4,0)</f>
        <v>32.54</v>
      </c>
      <c r="K3779" s="6">
        <v>90.41</v>
      </c>
      <c r="L3779" s="6">
        <f>tbl_Sales[[#This Row],[Price_per_Unit]]*tbl_Sales[[#This Row],[Quantity]]</f>
        <v>361.64</v>
      </c>
      <c r="M3779" s="6">
        <f>tbl_Sales[[#This Row],[Cost_per_Unit]]*tbl_Sales[[#This Row],[Quantity]]</f>
        <v>130.16</v>
      </c>
      <c r="N3779" s="6">
        <f>tbl_Sales[[#This Row],[Sales]]-tbl_Sales[[#This Row],[Total_Cost]]</f>
        <v>231.48</v>
      </c>
    </row>
    <row r="3780" spans="1:14">
      <c r="A3780" t="s">
        <v>3784</v>
      </c>
      <c r="B3780" s="4">
        <v>45142</v>
      </c>
      <c r="C3780" t="s">
        <v>7689</v>
      </c>
      <c r="D3780" t="str">
        <f>VLOOKUP(Sales_Data!$C3780,tbl_Customers[],2,FALSE)</f>
        <v>Customer_152</v>
      </c>
      <c r="E3780" t="str">
        <f>VLOOKUP(tbl_Sales[[#This Row],[Customer_ID]],tbl_Customers[],5,0)</f>
        <v>North</v>
      </c>
      <c r="F3780" t="s">
        <v>8543</v>
      </c>
      <c r="G3780" t="str">
        <f>VLOOKUP(Sales_Data!$F3780,tbl_Products[],2,FALSE)</f>
        <v>Product_72</v>
      </c>
      <c r="H3780" t="str">
        <f>VLOOKUP(tbl_Sales[[#This Row],[Product_ID]],tbl_Products[],3,0)</f>
        <v>Toys</v>
      </c>
      <c r="I3780">
        <v>4</v>
      </c>
      <c r="J3780" s="10">
        <f>VLOOKUP(tbl_Sales[[#This Row],[Product_ID]],tbl_Products[],4,0)</f>
        <v>23.2</v>
      </c>
      <c r="K3780" s="6">
        <v>57.95</v>
      </c>
      <c r="L3780" s="6">
        <f>tbl_Sales[[#This Row],[Price_per_Unit]]*tbl_Sales[[#This Row],[Quantity]]</f>
        <v>231.8</v>
      </c>
      <c r="M3780" s="6">
        <f>tbl_Sales[[#This Row],[Cost_per_Unit]]*tbl_Sales[[#This Row],[Quantity]]</f>
        <v>92.8</v>
      </c>
      <c r="N3780" s="6">
        <f>tbl_Sales[[#This Row],[Sales]]-tbl_Sales[[#This Row],[Total_Cost]]</f>
        <v>139</v>
      </c>
    </row>
    <row r="3781" spans="1:14">
      <c r="A3781" t="s">
        <v>3785</v>
      </c>
      <c r="B3781" s="4">
        <v>45114</v>
      </c>
      <c r="C3781" t="s">
        <v>8367</v>
      </c>
      <c r="D3781" t="str">
        <f>VLOOKUP(Sales_Data!$C3781,tbl_Customers[],2,FALSE)</f>
        <v>Customer_733</v>
      </c>
      <c r="E3781" t="str">
        <f>VLOOKUP(tbl_Sales[[#This Row],[Customer_ID]],tbl_Customers[],5,0)</f>
        <v>South</v>
      </c>
      <c r="F3781" t="s">
        <v>8538</v>
      </c>
      <c r="G3781" t="str">
        <f>VLOOKUP(Sales_Data!$F3781,tbl_Products[],2,FALSE)</f>
        <v>Product_44</v>
      </c>
      <c r="H3781" t="str">
        <f>VLOOKUP(tbl_Sales[[#This Row],[Product_ID]],tbl_Products[],3,0)</f>
        <v>Electronics</v>
      </c>
      <c r="I3781">
        <v>2</v>
      </c>
      <c r="J3781" s="10">
        <f>VLOOKUP(tbl_Sales[[#This Row],[Product_ID]],tbl_Products[],4,0)</f>
        <v>39.729999999999997</v>
      </c>
      <c r="K3781" s="6">
        <v>22.53</v>
      </c>
      <c r="L3781" s="6">
        <f>tbl_Sales[[#This Row],[Price_per_Unit]]*tbl_Sales[[#This Row],[Quantity]]</f>
        <v>45.06</v>
      </c>
      <c r="M3781" s="6">
        <f>tbl_Sales[[#This Row],[Cost_per_Unit]]*tbl_Sales[[#This Row],[Quantity]]</f>
        <v>79.459999999999994</v>
      </c>
      <c r="N3781" s="6">
        <f>tbl_Sales[[#This Row],[Sales]]-tbl_Sales[[#This Row],[Total_Cost]]</f>
        <v>-34.399999999999991</v>
      </c>
    </row>
    <row r="3782" spans="1:14">
      <c r="A3782" t="s">
        <v>3786</v>
      </c>
      <c r="B3782" s="4">
        <v>45206</v>
      </c>
      <c r="C3782" t="s">
        <v>7404</v>
      </c>
      <c r="D3782" t="str">
        <f>VLOOKUP(Sales_Data!$C3782,tbl_Customers[],2,FALSE)</f>
        <v>Customer_62</v>
      </c>
      <c r="E3782" t="str">
        <f>VLOOKUP(tbl_Sales[[#This Row],[Customer_ID]],tbl_Customers[],5,0)</f>
        <v>East</v>
      </c>
      <c r="F3782" t="s">
        <v>8524</v>
      </c>
      <c r="G3782" t="str">
        <f>VLOOKUP(Sales_Data!$F3782,tbl_Products[],2,FALSE)</f>
        <v>Product_74</v>
      </c>
      <c r="H3782" t="str">
        <f>VLOOKUP(tbl_Sales[[#This Row],[Product_ID]],tbl_Products[],3,0)</f>
        <v>Home Goods</v>
      </c>
      <c r="I3782">
        <v>3</v>
      </c>
      <c r="J3782" s="10">
        <f>VLOOKUP(tbl_Sales[[#This Row],[Product_ID]],tbl_Products[],4,0)</f>
        <v>13.9</v>
      </c>
      <c r="K3782" s="6">
        <v>42.2</v>
      </c>
      <c r="L3782" s="6">
        <f>tbl_Sales[[#This Row],[Price_per_Unit]]*tbl_Sales[[#This Row],[Quantity]]</f>
        <v>126.60000000000001</v>
      </c>
      <c r="M3782" s="6">
        <f>tbl_Sales[[#This Row],[Cost_per_Unit]]*tbl_Sales[[#This Row],[Quantity]]</f>
        <v>41.7</v>
      </c>
      <c r="N3782" s="6">
        <f>tbl_Sales[[#This Row],[Sales]]-tbl_Sales[[#This Row],[Total_Cost]]</f>
        <v>84.9</v>
      </c>
    </row>
    <row r="3783" spans="1:14">
      <c r="A3783" t="s">
        <v>3787</v>
      </c>
      <c r="B3783" s="4">
        <v>45276</v>
      </c>
      <c r="C3783" t="s">
        <v>7449</v>
      </c>
      <c r="D3783" t="str">
        <f>VLOOKUP(Sales_Data!$C3783,tbl_Customers[],2,FALSE)</f>
        <v>Customer_1137</v>
      </c>
      <c r="E3783" t="str">
        <f>VLOOKUP(tbl_Sales[[#This Row],[Customer_ID]],tbl_Customers[],5,0)</f>
        <v>North</v>
      </c>
      <c r="F3783" t="s">
        <v>8506</v>
      </c>
      <c r="G3783" t="str">
        <f>VLOOKUP(Sales_Data!$F3783,tbl_Products[],2,FALSE)</f>
        <v>Product_43</v>
      </c>
      <c r="H3783" t="str">
        <f>VLOOKUP(tbl_Sales[[#This Row],[Product_ID]],tbl_Products[],3,0)</f>
        <v>Health</v>
      </c>
      <c r="I3783">
        <v>6</v>
      </c>
      <c r="J3783" s="10">
        <f>VLOOKUP(tbl_Sales[[#This Row],[Product_ID]],tbl_Products[],4,0)</f>
        <v>4.59</v>
      </c>
      <c r="K3783" s="6">
        <v>5.87</v>
      </c>
      <c r="L3783" s="6">
        <f>tbl_Sales[[#This Row],[Price_per_Unit]]*tbl_Sales[[#This Row],[Quantity]]</f>
        <v>35.22</v>
      </c>
      <c r="M3783" s="6">
        <f>tbl_Sales[[#This Row],[Cost_per_Unit]]*tbl_Sales[[#This Row],[Quantity]]</f>
        <v>27.54</v>
      </c>
      <c r="N3783" s="6">
        <f>tbl_Sales[[#This Row],[Sales]]-tbl_Sales[[#This Row],[Total_Cost]]</f>
        <v>7.68</v>
      </c>
    </row>
    <row r="3784" spans="1:14">
      <c r="A3784" t="s">
        <v>3788</v>
      </c>
      <c r="B3784" s="4">
        <v>45015</v>
      </c>
      <c r="C3784" t="s">
        <v>8352</v>
      </c>
      <c r="D3784" t="str">
        <f>VLOOKUP(Sales_Data!$C3784,tbl_Customers[],2,FALSE)</f>
        <v>Customer_236</v>
      </c>
      <c r="E3784" t="str">
        <f>VLOOKUP(tbl_Sales[[#This Row],[Customer_ID]],tbl_Customers[],5,0)</f>
        <v>South</v>
      </c>
      <c r="F3784" t="s">
        <v>8528</v>
      </c>
      <c r="G3784" t="str">
        <f>VLOOKUP(Sales_Data!$F3784,tbl_Products[],2,FALSE)</f>
        <v>Product_25</v>
      </c>
      <c r="H3784" t="str">
        <f>VLOOKUP(tbl_Sales[[#This Row],[Product_ID]],tbl_Products[],3,0)</f>
        <v>Electronics</v>
      </c>
      <c r="I3784">
        <v>2</v>
      </c>
      <c r="J3784" s="10">
        <f>VLOOKUP(tbl_Sales[[#This Row],[Product_ID]],tbl_Products[],4,0)</f>
        <v>48.19</v>
      </c>
      <c r="K3784" s="6">
        <v>77.959999999999994</v>
      </c>
      <c r="L3784" s="6">
        <f>tbl_Sales[[#This Row],[Price_per_Unit]]*tbl_Sales[[#This Row],[Quantity]]</f>
        <v>155.91999999999999</v>
      </c>
      <c r="M3784" s="6">
        <f>tbl_Sales[[#This Row],[Cost_per_Unit]]*tbl_Sales[[#This Row],[Quantity]]</f>
        <v>96.38</v>
      </c>
      <c r="N3784" s="6">
        <f>tbl_Sales[[#This Row],[Sales]]-tbl_Sales[[#This Row],[Total_Cost]]</f>
        <v>59.539999999999992</v>
      </c>
    </row>
    <row r="3785" spans="1:14">
      <c r="A3785" t="s">
        <v>3789</v>
      </c>
      <c r="B3785" s="4">
        <v>45168</v>
      </c>
      <c r="C3785" t="s">
        <v>7017</v>
      </c>
      <c r="D3785" t="str">
        <f>VLOOKUP(Sales_Data!$C3785,tbl_Customers[],2,FALSE)</f>
        <v>Customer_292</v>
      </c>
      <c r="E3785" t="str">
        <f>VLOOKUP(tbl_Sales[[#This Row],[Customer_ID]],tbl_Customers[],5,0)</f>
        <v>West</v>
      </c>
      <c r="F3785" t="s">
        <v>8563</v>
      </c>
      <c r="G3785" t="str">
        <f>VLOOKUP(Sales_Data!$F3785,tbl_Products[],2,FALSE)</f>
        <v>Product_17</v>
      </c>
      <c r="H3785" t="str">
        <f>VLOOKUP(tbl_Sales[[#This Row],[Product_ID]],tbl_Products[],3,0)</f>
        <v>Toys</v>
      </c>
      <c r="I3785">
        <v>6</v>
      </c>
      <c r="J3785" s="10">
        <f>VLOOKUP(tbl_Sales[[#This Row],[Product_ID]],tbl_Products[],4,0)</f>
        <v>36.229999999999997</v>
      </c>
      <c r="K3785" s="6">
        <v>97.27</v>
      </c>
      <c r="L3785" s="6">
        <f>tbl_Sales[[#This Row],[Price_per_Unit]]*tbl_Sales[[#This Row],[Quantity]]</f>
        <v>583.62</v>
      </c>
      <c r="M3785" s="6">
        <f>tbl_Sales[[#This Row],[Cost_per_Unit]]*tbl_Sales[[#This Row],[Quantity]]</f>
        <v>217.38</v>
      </c>
      <c r="N3785" s="6">
        <f>tbl_Sales[[#This Row],[Sales]]-tbl_Sales[[#This Row],[Total_Cost]]</f>
        <v>366.24</v>
      </c>
    </row>
    <row r="3786" spans="1:14">
      <c r="A3786" t="s">
        <v>3790</v>
      </c>
      <c r="B3786" s="4">
        <v>44964</v>
      </c>
      <c r="C3786" t="s">
        <v>8094</v>
      </c>
      <c r="D3786" t="str">
        <f>VLOOKUP(Sales_Data!$C3786,tbl_Customers[],2,FALSE)</f>
        <v>Customer_596</v>
      </c>
      <c r="E3786" t="str">
        <f>VLOOKUP(tbl_Sales[[#This Row],[Customer_ID]],tbl_Customers[],5,0)</f>
        <v>South</v>
      </c>
      <c r="F3786" t="s">
        <v>8556</v>
      </c>
      <c r="G3786" t="str">
        <f>VLOOKUP(Sales_Data!$F3786,tbl_Products[],2,FALSE)</f>
        <v>Product_42</v>
      </c>
      <c r="H3786" t="str">
        <f>VLOOKUP(tbl_Sales[[#This Row],[Product_ID]],tbl_Products[],3,0)</f>
        <v>Electronics</v>
      </c>
      <c r="I3786">
        <v>4</v>
      </c>
      <c r="J3786" s="10">
        <f>VLOOKUP(tbl_Sales[[#This Row],[Product_ID]],tbl_Products[],4,0)</f>
        <v>28.03</v>
      </c>
      <c r="K3786" s="6">
        <v>55.12</v>
      </c>
      <c r="L3786" s="6">
        <f>tbl_Sales[[#This Row],[Price_per_Unit]]*tbl_Sales[[#This Row],[Quantity]]</f>
        <v>220.48</v>
      </c>
      <c r="M3786" s="6">
        <f>tbl_Sales[[#This Row],[Cost_per_Unit]]*tbl_Sales[[#This Row],[Quantity]]</f>
        <v>112.12</v>
      </c>
      <c r="N3786" s="6">
        <f>tbl_Sales[[#This Row],[Sales]]-tbl_Sales[[#This Row],[Total_Cost]]</f>
        <v>108.35999999999999</v>
      </c>
    </row>
    <row r="3787" spans="1:14">
      <c r="A3787" t="s">
        <v>3791</v>
      </c>
      <c r="B3787" s="4">
        <v>44935</v>
      </c>
      <c r="C3787" t="s">
        <v>7620</v>
      </c>
      <c r="D3787" t="str">
        <f>VLOOKUP(Sales_Data!$C3787,tbl_Customers[],2,FALSE)</f>
        <v>Customer_902</v>
      </c>
      <c r="E3787" t="str">
        <f>VLOOKUP(tbl_Sales[[#This Row],[Customer_ID]],tbl_Customers[],5,0)</f>
        <v>North</v>
      </c>
      <c r="F3787" t="s">
        <v>8524</v>
      </c>
      <c r="G3787" t="str">
        <f>VLOOKUP(Sales_Data!$F3787,tbl_Products[],2,FALSE)</f>
        <v>Product_74</v>
      </c>
      <c r="H3787" t="str">
        <f>VLOOKUP(tbl_Sales[[#This Row],[Product_ID]],tbl_Products[],3,0)</f>
        <v>Home Goods</v>
      </c>
      <c r="I3787">
        <v>1</v>
      </c>
      <c r="J3787" s="10">
        <f>VLOOKUP(tbl_Sales[[#This Row],[Product_ID]],tbl_Products[],4,0)</f>
        <v>13.9</v>
      </c>
      <c r="K3787" s="6">
        <v>68.17</v>
      </c>
      <c r="L3787" s="6">
        <f>tbl_Sales[[#This Row],[Price_per_Unit]]*tbl_Sales[[#This Row],[Quantity]]</f>
        <v>68.17</v>
      </c>
      <c r="M3787" s="6">
        <f>tbl_Sales[[#This Row],[Cost_per_Unit]]*tbl_Sales[[#This Row],[Quantity]]</f>
        <v>13.9</v>
      </c>
      <c r="N3787" s="6">
        <f>tbl_Sales[[#This Row],[Sales]]-tbl_Sales[[#This Row],[Total_Cost]]</f>
        <v>54.27</v>
      </c>
    </row>
    <row r="3788" spans="1:14">
      <c r="A3788" t="s">
        <v>3792</v>
      </c>
      <c r="B3788" s="4">
        <v>45227</v>
      </c>
      <c r="C3788" t="s">
        <v>7995</v>
      </c>
      <c r="D3788" t="str">
        <f>VLOOKUP(Sales_Data!$C3788,tbl_Customers[],2,FALSE)</f>
        <v>Customer_399</v>
      </c>
      <c r="E3788" t="str">
        <f>VLOOKUP(tbl_Sales[[#This Row],[Customer_ID]],tbl_Customers[],5,0)</f>
        <v>West</v>
      </c>
      <c r="F3788" t="s">
        <v>8499</v>
      </c>
      <c r="G3788" t="str">
        <f>VLOOKUP(Sales_Data!$F3788,tbl_Products[],2,FALSE)</f>
        <v>Product_30</v>
      </c>
      <c r="H3788" t="str">
        <f>VLOOKUP(tbl_Sales[[#This Row],[Product_ID]],tbl_Products[],3,0)</f>
        <v>Apparel</v>
      </c>
      <c r="I3788">
        <v>2</v>
      </c>
      <c r="J3788" s="10">
        <f>VLOOKUP(tbl_Sales[[#This Row],[Product_ID]],tbl_Products[],4,0)</f>
        <v>49.21</v>
      </c>
      <c r="K3788" s="6">
        <v>85.94</v>
      </c>
      <c r="L3788" s="6">
        <f>tbl_Sales[[#This Row],[Price_per_Unit]]*tbl_Sales[[#This Row],[Quantity]]</f>
        <v>171.88</v>
      </c>
      <c r="M3788" s="6">
        <f>tbl_Sales[[#This Row],[Cost_per_Unit]]*tbl_Sales[[#This Row],[Quantity]]</f>
        <v>98.42</v>
      </c>
      <c r="N3788" s="6">
        <f>tbl_Sales[[#This Row],[Sales]]-tbl_Sales[[#This Row],[Total_Cost]]</f>
        <v>73.459999999999994</v>
      </c>
    </row>
    <row r="3789" spans="1:14">
      <c r="A3789" t="s">
        <v>3793</v>
      </c>
      <c r="B3789" s="4">
        <v>44961</v>
      </c>
      <c r="C3789" t="s">
        <v>8390</v>
      </c>
      <c r="D3789" t="str">
        <f>VLOOKUP(Sales_Data!$C3789,tbl_Customers[],2,FALSE)</f>
        <v>Customer_1293</v>
      </c>
      <c r="E3789" t="str">
        <f>VLOOKUP(tbl_Sales[[#This Row],[Customer_ID]],tbl_Customers[],5,0)</f>
        <v>South</v>
      </c>
      <c r="F3789" t="s">
        <v>8565</v>
      </c>
      <c r="G3789" t="str">
        <f>VLOOKUP(Sales_Data!$F3789,tbl_Products[],2,FALSE)</f>
        <v>Product_31</v>
      </c>
      <c r="H3789" t="str">
        <f>VLOOKUP(tbl_Sales[[#This Row],[Product_ID]],tbl_Products[],3,0)</f>
        <v>Apparel</v>
      </c>
      <c r="I3789">
        <v>7</v>
      </c>
      <c r="J3789" s="10">
        <f>VLOOKUP(tbl_Sales[[#This Row],[Product_ID]],tbl_Products[],4,0)</f>
        <v>3.66</v>
      </c>
      <c r="K3789" s="6">
        <v>72.33</v>
      </c>
      <c r="L3789" s="6">
        <f>tbl_Sales[[#This Row],[Price_per_Unit]]*tbl_Sales[[#This Row],[Quantity]]</f>
        <v>506.31</v>
      </c>
      <c r="M3789" s="6">
        <f>tbl_Sales[[#This Row],[Cost_per_Unit]]*tbl_Sales[[#This Row],[Quantity]]</f>
        <v>25.62</v>
      </c>
      <c r="N3789" s="6">
        <f>tbl_Sales[[#This Row],[Sales]]-tbl_Sales[[#This Row],[Total_Cost]]</f>
        <v>480.69</v>
      </c>
    </row>
    <row r="3790" spans="1:14">
      <c r="A3790" t="s">
        <v>3794</v>
      </c>
      <c r="B3790" s="4">
        <v>44934</v>
      </c>
      <c r="C3790" t="s">
        <v>8251</v>
      </c>
      <c r="D3790" t="str">
        <f>VLOOKUP(Sales_Data!$C3790,tbl_Customers[],2,FALSE)</f>
        <v>Customer_1200</v>
      </c>
      <c r="E3790" t="str">
        <f>VLOOKUP(tbl_Sales[[#This Row],[Customer_ID]],tbl_Customers[],5,0)</f>
        <v>West</v>
      </c>
      <c r="F3790" t="s">
        <v>8523</v>
      </c>
      <c r="G3790" t="str">
        <f>VLOOKUP(Sales_Data!$F3790,tbl_Products[],2,FALSE)</f>
        <v>Product_32</v>
      </c>
      <c r="H3790" t="str">
        <f>VLOOKUP(tbl_Sales[[#This Row],[Product_ID]],tbl_Products[],3,0)</f>
        <v>Home Goods</v>
      </c>
      <c r="I3790">
        <v>8</v>
      </c>
      <c r="J3790" s="10">
        <f>VLOOKUP(tbl_Sales[[#This Row],[Product_ID]],tbl_Products[],4,0)</f>
        <v>24.03</v>
      </c>
      <c r="K3790" s="6">
        <v>86.97</v>
      </c>
      <c r="L3790" s="6">
        <f>tbl_Sales[[#This Row],[Price_per_Unit]]*tbl_Sales[[#This Row],[Quantity]]</f>
        <v>695.76</v>
      </c>
      <c r="M3790" s="6">
        <f>tbl_Sales[[#This Row],[Cost_per_Unit]]*tbl_Sales[[#This Row],[Quantity]]</f>
        <v>192.24</v>
      </c>
      <c r="N3790" s="6">
        <f>tbl_Sales[[#This Row],[Sales]]-tbl_Sales[[#This Row],[Total_Cost]]</f>
        <v>503.52</v>
      </c>
    </row>
    <row r="3791" spans="1:14">
      <c r="A3791" t="s">
        <v>3795</v>
      </c>
      <c r="B3791" s="4">
        <v>45061</v>
      </c>
      <c r="C3791" t="s">
        <v>7146</v>
      </c>
      <c r="D3791" t="str">
        <f>VLOOKUP(Sales_Data!$C3791,tbl_Customers[],2,FALSE)</f>
        <v>Customer_738</v>
      </c>
      <c r="E3791" t="str">
        <f>VLOOKUP(tbl_Sales[[#This Row],[Customer_ID]],tbl_Customers[],5,0)</f>
        <v>South</v>
      </c>
      <c r="F3791" t="s">
        <v>8508</v>
      </c>
      <c r="G3791" t="str">
        <f>VLOOKUP(Sales_Data!$F3791,tbl_Products[],2,FALSE)</f>
        <v>Product_63</v>
      </c>
      <c r="H3791" t="str">
        <f>VLOOKUP(tbl_Sales[[#This Row],[Product_ID]],tbl_Products[],3,0)</f>
        <v>Electronics</v>
      </c>
      <c r="I3791">
        <v>2</v>
      </c>
      <c r="J3791" s="10">
        <f>VLOOKUP(tbl_Sales[[#This Row],[Product_ID]],tbl_Products[],4,0)</f>
        <v>40</v>
      </c>
      <c r="K3791" s="6">
        <v>34.380000000000003</v>
      </c>
      <c r="L3791" s="6">
        <f>tbl_Sales[[#This Row],[Price_per_Unit]]*tbl_Sales[[#This Row],[Quantity]]</f>
        <v>68.760000000000005</v>
      </c>
      <c r="M3791" s="6">
        <f>tbl_Sales[[#This Row],[Cost_per_Unit]]*tbl_Sales[[#This Row],[Quantity]]</f>
        <v>80</v>
      </c>
      <c r="N3791" s="6">
        <f>tbl_Sales[[#This Row],[Sales]]-tbl_Sales[[#This Row],[Total_Cost]]</f>
        <v>-11.239999999999995</v>
      </c>
    </row>
    <row r="3792" spans="1:14">
      <c r="A3792" t="s">
        <v>3796</v>
      </c>
      <c r="B3792" s="4">
        <v>45037</v>
      </c>
      <c r="C3792" t="s">
        <v>7067</v>
      </c>
      <c r="D3792" t="str">
        <f>VLOOKUP(Sales_Data!$C3792,tbl_Customers[],2,FALSE)</f>
        <v>Customer_90</v>
      </c>
      <c r="E3792" t="str">
        <f>VLOOKUP(tbl_Sales[[#This Row],[Customer_ID]],tbl_Customers[],5,0)</f>
        <v>North</v>
      </c>
      <c r="F3792" t="s">
        <v>8497</v>
      </c>
      <c r="G3792" t="str">
        <f>VLOOKUP(Sales_Data!$F3792,tbl_Products[],2,FALSE)</f>
        <v>Product_73</v>
      </c>
      <c r="H3792" t="str">
        <f>VLOOKUP(tbl_Sales[[#This Row],[Product_ID]],tbl_Products[],3,0)</f>
        <v>Apparel</v>
      </c>
      <c r="I3792">
        <v>2</v>
      </c>
      <c r="J3792" s="10">
        <f>VLOOKUP(tbl_Sales[[#This Row],[Product_ID]],tbl_Products[],4,0)</f>
        <v>1.21</v>
      </c>
      <c r="K3792" s="6">
        <v>46.84</v>
      </c>
      <c r="L3792" s="6">
        <f>tbl_Sales[[#This Row],[Price_per_Unit]]*tbl_Sales[[#This Row],[Quantity]]</f>
        <v>93.68</v>
      </c>
      <c r="M3792" s="6">
        <f>tbl_Sales[[#This Row],[Cost_per_Unit]]*tbl_Sales[[#This Row],[Quantity]]</f>
        <v>2.42</v>
      </c>
      <c r="N3792" s="6">
        <f>tbl_Sales[[#This Row],[Sales]]-tbl_Sales[[#This Row],[Total_Cost]]</f>
        <v>91.26</v>
      </c>
    </row>
    <row r="3793" spans="1:14">
      <c r="A3793" t="s">
        <v>3797</v>
      </c>
      <c r="B3793" s="4">
        <v>44947</v>
      </c>
      <c r="C3793" t="s">
        <v>8114</v>
      </c>
      <c r="D3793" t="str">
        <f>VLOOKUP(Sales_Data!$C3793,tbl_Customers[],2,FALSE)</f>
        <v>Customer_61</v>
      </c>
      <c r="E3793" t="str">
        <f>VLOOKUP(tbl_Sales[[#This Row],[Customer_ID]],tbl_Customers[],5,0)</f>
        <v>West</v>
      </c>
      <c r="F3793" t="s">
        <v>8493</v>
      </c>
      <c r="G3793" t="str">
        <f>VLOOKUP(Sales_Data!$F3793,tbl_Products[],2,FALSE)</f>
        <v>Product_61</v>
      </c>
      <c r="H3793" t="str">
        <f>VLOOKUP(tbl_Sales[[#This Row],[Product_ID]],tbl_Products[],3,0)</f>
        <v>Health</v>
      </c>
      <c r="I3793">
        <v>7</v>
      </c>
      <c r="J3793" s="10">
        <f>VLOOKUP(tbl_Sales[[#This Row],[Product_ID]],tbl_Products[],4,0)</f>
        <v>47.78</v>
      </c>
      <c r="K3793" s="6">
        <v>45.54</v>
      </c>
      <c r="L3793" s="6">
        <f>tbl_Sales[[#This Row],[Price_per_Unit]]*tbl_Sales[[#This Row],[Quantity]]</f>
        <v>318.77999999999997</v>
      </c>
      <c r="M3793" s="6">
        <f>tbl_Sales[[#This Row],[Cost_per_Unit]]*tbl_Sales[[#This Row],[Quantity]]</f>
        <v>334.46000000000004</v>
      </c>
      <c r="N3793" s="6">
        <f>tbl_Sales[[#This Row],[Sales]]-tbl_Sales[[#This Row],[Total_Cost]]</f>
        <v>-15.680000000000064</v>
      </c>
    </row>
    <row r="3794" spans="1:14">
      <c r="A3794" t="s">
        <v>3798</v>
      </c>
      <c r="B3794" s="4">
        <v>44957</v>
      </c>
      <c r="C3794" t="s">
        <v>7840</v>
      </c>
      <c r="D3794" t="str">
        <f>VLOOKUP(Sales_Data!$C3794,tbl_Customers[],2,FALSE)</f>
        <v>Customer_408</v>
      </c>
      <c r="E3794" t="str">
        <f>VLOOKUP(tbl_Sales[[#This Row],[Customer_ID]],tbl_Customers[],5,0)</f>
        <v>West</v>
      </c>
      <c r="F3794" t="s">
        <v>8496</v>
      </c>
      <c r="G3794" t="str">
        <f>VLOOKUP(Sales_Data!$F3794,tbl_Products[],2,FALSE)</f>
        <v>Product_3</v>
      </c>
      <c r="H3794" t="str">
        <f>VLOOKUP(tbl_Sales[[#This Row],[Product_ID]],tbl_Products[],3,0)</f>
        <v>Health</v>
      </c>
      <c r="I3794">
        <v>6</v>
      </c>
      <c r="J3794" s="10">
        <f>VLOOKUP(tbl_Sales[[#This Row],[Product_ID]],tbl_Products[],4,0)</f>
        <v>28.91</v>
      </c>
      <c r="K3794" s="6">
        <v>36.090000000000003</v>
      </c>
      <c r="L3794" s="6">
        <f>tbl_Sales[[#This Row],[Price_per_Unit]]*tbl_Sales[[#This Row],[Quantity]]</f>
        <v>216.54000000000002</v>
      </c>
      <c r="M3794" s="6">
        <f>tbl_Sales[[#This Row],[Cost_per_Unit]]*tbl_Sales[[#This Row],[Quantity]]</f>
        <v>173.46</v>
      </c>
      <c r="N3794" s="6">
        <f>tbl_Sales[[#This Row],[Sales]]-tbl_Sales[[#This Row],[Total_Cost]]</f>
        <v>43.080000000000013</v>
      </c>
    </row>
    <row r="3795" spans="1:14">
      <c r="A3795" t="s">
        <v>3799</v>
      </c>
      <c r="B3795" s="4">
        <v>45130</v>
      </c>
      <c r="C3795" t="s">
        <v>7378</v>
      </c>
      <c r="D3795" t="str">
        <f>VLOOKUP(Sales_Data!$C3795,tbl_Customers[],2,FALSE)</f>
        <v>Customer_406</v>
      </c>
      <c r="E3795" t="str">
        <f>VLOOKUP(tbl_Sales[[#This Row],[Customer_ID]],tbl_Customers[],5,0)</f>
        <v>South</v>
      </c>
      <c r="F3795" t="s">
        <v>8560</v>
      </c>
      <c r="G3795" t="str">
        <f>VLOOKUP(Sales_Data!$F3795,tbl_Products[],2,FALSE)</f>
        <v>Product_41</v>
      </c>
      <c r="H3795" t="str">
        <f>VLOOKUP(tbl_Sales[[#This Row],[Product_ID]],tbl_Products[],3,0)</f>
        <v>Home Goods</v>
      </c>
      <c r="I3795">
        <v>9</v>
      </c>
      <c r="J3795" s="10">
        <f>VLOOKUP(tbl_Sales[[#This Row],[Product_ID]],tbl_Products[],4,0)</f>
        <v>31.5</v>
      </c>
      <c r="K3795" s="6">
        <v>67.040000000000006</v>
      </c>
      <c r="L3795" s="6">
        <f>tbl_Sales[[#This Row],[Price_per_Unit]]*tbl_Sales[[#This Row],[Quantity]]</f>
        <v>603.36</v>
      </c>
      <c r="M3795" s="6">
        <f>tbl_Sales[[#This Row],[Cost_per_Unit]]*tbl_Sales[[#This Row],[Quantity]]</f>
        <v>283.5</v>
      </c>
      <c r="N3795" s="6">
        <f>tbl_Sales[[#This Row],[Sales]]-tbl_Sales[[#This Row],[Total_Cost]]</f>
        <v>319.86</v>
      </c>
    </row>
    <row r="3796" spans="1:14">
      <c r="A3796" t="s">
        <v>3800</v>
      </c>
      <c r="B3796" s="4">
        <v>45186</v>
      </c>
      <c r="C3796" t="s">
        <v>7806</v>
      </c>
      <c r="D3796" t="str">
        <f>VLOOKUP(Sales_Data!$C3796,tbl_Customers[],2,FALSE)</f>
        <v>Customer_582</v>
      </c>
      <c r="E3796" t="str">
        <f>VLOOKUP(tbl_Sales[[#This Row],[Customer_ID]],tbl_Customers[],5,0)</f>
        <v>East</v>
      </c>
      <c r="F3796" t="s">
        <v>8561</v>
      </c>
      <c r="G3796" t="str">
        <f>VLOOKUP(Sales_Data!$F3796,tbl_Products[],2,FALSE)</f>
        <v>Product_66</v>
      </c>
      <c r="H3796" t="str">
        <f>VLOOKUP(tbl_Sales[[#This Row],[Product_ID]],tbl_Products[],3,0)</f>
        <v>Health</v>
      </c>
      <c r="I3796">
        <v>6</v>
      </c>
      <c r="J3796" s="10">
        <f>VLOOKUP(tbl_Sales[[#This Row],[Product_ID]],tbl_Products[],4,0)</f>
        <v>1.38</v>
      </c>
      <c r="K3796" s="6">
        <v>91.14</v>
      </c>
      <c r="L3796" s="6">
        <f>tbl_Sales[[#This Row],[Price_per_Unit]]*tbl_Sales[[#This Row],[Quantity]]</f>
        <v>546.84</v>
      </c>
      <c r="M3796" s="6">
        <f>tbl_Sales[[#This Row],[Cost_per_Unit]]*tbl_Sales[[#This Row],[Quantity]]</f>
        <v>8.2799999999999994</v>
      </c>
      <c r="N3796" s="6">
        <f>tbl_Sales[[#This Row],[Sales]]-tbl_Sales[[#This Row],[Total_Cost]]</f>
        <v>538.56000000000006</v>
      </c>
    </row>
    <row r="3797" spans="1:14">
      <c r="A3797" t="s">
        <v>3801</v>
      </c>
      <c r="B3797" s="4">
        <v>45073</v>
      </c>
      <c r="C3797" t="s">
        <v>8391</v>
      </c>
      <c r="D3797" t="str">
        <f>VLOOKUP(Sales_Data!$C3797,tbl_Customers[],2,FALSE)</f>
        <v>Customer_357</v>
      </c>
      <c r="E3797" t="str">
        <f>VLOOKUP(tbl_Sales[[#This Row],[Customer_ID]],tbl_Customers[],5,0)</f>
        <v>West</v>
      </c>
      <c r="F3797" t="s">
        <v>8504</v>
      </c>
      <c r="G3797" t="str">
        <f>VLOOKUP(Sales_Data!$F3797,tbl_Products[],2,FALSE)</f>
        <v>Product_13</v>
      </c>
      <c r="H3797" t="str">
        <f>VLOOKUP(tbl_Sales[[#This Row],[Product_ID]],tbl_Products[],3,0)</f>
        <v>Toys</v>
      </c>
      <c r="I3797">
        <v>8</v>
      </c>
      <c r="J3797" s="10">
        <f>VLOOKUP(tbl_Sales[[#This Row],[Product_ID]],tbl_Products[],4,0)</f>
        <v>45.97</v>
      </c>
      <c r="K3797" s="6">
        <v>73.599999999999994</v>
      </c>
      <c r="L3797" s="6">
        <f>tbl_Sales[[#This Row],[Price_per_Unit]]*tbl_Sales[[#This Row],[Quantity]]</f>
        <v>588.79999999999995</v>
      </c>
      <c r="M3797" s="6">
        <f>tbl_Sales[[#This Row],[Cost_per_Unit]]*tbl_Sales[[#This Row],[Quantity]]</f>
        <v>367.76</v>
      </c>
      <c r="N3797" s="6">
        <f>tbl_Sales[[#This Row],[Sales]]-tbl_Sales[[#This Row],[Total_Cost]]</f>
        <v>221.03999999999996</v>
      </c>
    </row>
    <row r="3798" spans="1:14">
      <c r="A3798" t="s">
        <v>3802</v>
      </c>
      <c r="B3798" s="4">
        <v>45248</v>
      </c>
      <c r="C3798" t="s">
        <v>8392</v>
      </c>
      <c r="D3798" t="str">
        <f>VLOOKUP(Sales_Data!$C3798,tbl_Customers[],2,FALSE)</f>
        <v>Customer_449</v>
      </c>
      <c r="E3798" t="str">
        <f>VLOOKUP(tbl_Sales[[#This Row],[Customer_ID]],tbl_Customers[],5,0)</f>
        <v>South</v>
      </c>
      <c r="F3798" t="s">
        <v>8553</v>
      </c>
      <c r="G3798" t="str">
        <f>VLOOKUP(Sales_Data!$F3798,tbl_Products[],2,FALSE)</f>
        <v>Product_50</v>
      </c>
      <c r="H3798" t="str">
        <f>VLOOKUP(tbl_Sales[[#This Row],[Product_ID]],tbl_Products[],3,0)</f>
        <v>Apparel</v>
      </c>
      <c r="I3798">
        <v>1</v>
      </c>
      <c r="J3798" s="10">
        <f>VLOOKUP(tbl_Sales[[#This Row],[Product_ID]],tbl_Products[],4,0)</f>
        <v>42.74</v>
      </c>
      <c r="K3798" s="6">
        <v>63.07</v>
      </c>
      <c r="L3798" s="6">
        <f>tbl_Sales[[#This Row],[Price_per_Unit]]*tbl_Sales[[#This Row],[Quantity]]</f>
        <v>63.07</v>
      </c>
      <c r="M3798" s="6">
        <f>tbl_Sales[[#This Row],[Cost_per_Unit]]*tbl_Sales[[#This Row],[Quantity]]</f>
        <v>42.74</v>
      </c>
      <c r="N3798" s="6">
        <f>tbl_Sales[[#This Row],[Sales]]-tbl_Sales[[#This Row],[Total_Cost]]</f>
        <v>20.329999999999998</v>
      </c>
    </row>
    <row r="3799" spans="1:14">
      <c r="A3799" t="s">
        <v>3803</v>
      </c>
      <c r="B3799" s="4">
        <v>45291</v>
      </c>
      <c r="C3799" t="s">
        <v>8223</v>
      </c>
      <c r="D3799" t="str">
        <f>VLOOKUP(Sales_Data!$C3799,tbl_Customers[],2,FALSE)</f>
        <v>Customer_537</v>
      </c>
      <c r="E3799" t="str">
        <f>VLOOKUP(tbl_Sales[[#This Row],[Customer_ID]],tbl_Customers[],5,0)</f>
        <v>West</v>
      </c>
      <c r="F3799" t="s">
        <v>8503</v>
      </c>
      <c r="G3799" t="str">
        <f>VLOOKUP(Sales_Data!$F3799,tbl_Products[],2,FALSE)</f>
        <v>Product_19</v>
      </c>
      <c r="H3799" t="str">
        <f>VLOOKUP(tbl_Sales[[#This Row],[Product_ID]],tbl_Products[],3,0)</f>
        <v>Apparel</v>
      </c>
      <c r="I3799">
        <v>9</v>
      </c>
      <c r="J3799" s="10">
        <f>VLOOKUP(tbl_Sales[[#This Row],[Product_ID]],tbl_Products[],4,0)</f>
        <v>41.78</v>
      </c>
      <c r="K3799" s="6">
        <v>86.94</v>
      </c>
      <c r="L3799" s="6">
        <f>tbl_Sales[[#This Row],[Price_per_Unit]]*tbl_Sales[[#This Row],[Quantity]]</f>
        <v>782.46</v>
      </c>
      <c r="M3799" s="6">
        <f>tbl_Sales[[#This Row],[Cost_per_Unit]]*tbl_Sales[[#This Row],[Quantity]]</f>
        <v>376.02</v>
      </c>
      <c r="N3799" s="6">
        <f>tbl_Sales[[#This Row],[Sales]]-tbl_Sales[[#This Row],[Total_Cost]]</f>
        <v>406.44000000000005</v>
      </c>
    </row>
    <row r="3800" spans="1:14">
      <c r="A3800" t="s">
        <v>3804</v>
      </c>
      <c r="B3800" s="4">
        <v>45183</v>
      </c>
      <c r="C3800" t="s">
        <v>8321</v>
      </c>
      <c r="D3800" t="str">
        <f>VLOOKUP(Sales_Data!$C3800,tbl_Customers[],2,FALSE)</f>
        <v>Customer_1473</v>
      </c>
      <c r="E3800" t="str">
        <f>VLOOKUP(tbl_Sales[[#This Row],[Customer_ID]],tbl_Customers[],5,0)</f>
        <v>South</v>
      </c>
      <c r="F3800" t="s">
        <v>8556</v>
      </c>
      <c r="G3800" t="str">
        <f>VLOOKUP(Sales_Data!$F3800,tbl_Products[],2,FALSE)</f>
        <v>Product_42</v>
      </c>
      <c r="H3800" t="str">
        <f>VLOOKUP(tbl_Sales[[#This Row],[Product_ID]],tbl_Products[],3,0)</f>
        <v>Electronics</v>
      </c>
      <c r="I3800">
        <v>5</v>
      </c>
      <c r="J3800" s="10">
        <f>VLOOKUP(tbl_Sales[[#This Row],[Product_ID]],tbl_Products[],4,0)</f>
        <v>28.03</v>
      </c>
      <c r="K3800" s="6">
        <v>51.2</v>
      </c>
      <c r="L3800" s="6">
        <f>tbl_Sales[[#This Row],[Price_per_Unit]]*tbl_Sales[[#This Row],[Quantity]]</f>
        <v>256</v>
      </c>
      <c r="M3800" s="6">
        <f>tbl_Sales[[#This Row],[Cost_per_Unit]]*tbl_Sales[[#This Row],[Quantity]]</f>
        <v>140.15</v>
      </c>
      <c r="N3800" s="6">
        <f>tbl_Sales[[#This Row],[Sales]]-tbl_Sales[[#This Row],[Total_Cost]]</f>
        <v>115.85</v>
      </c>
    </row>
    <row r="3801" spans="1:14">
      <c r="A3801" t="s">
        <v>3805</v>
      </c>
      <c r="B3801" s="4">
        <v>45139</v>
      </c>
      <c r="C3801" t="s">
        <v>8391</v>
      </c>
      <c r="D3801" t="str">
        <f>VLOOKUP(Sales_Data!$C3801,tbl_Customers[],2,FALSE)</f>
        <v>Customer_357</v>
      </c>
      <c r="E3801" t="str">
        <f>VLOOKUP(tbl_Sales[[#This Row],[Customer_ID]],tbl_Customers[],5,0)</f>
        <v>West</v>
      </c>
      <c r="F3801" t="s">
        <v>8551</v>
      </c>
      <c r="G3801" t="str">
        <f>VLOOKUP(Sales_Data!$F3801,tbl_Products[],2,FALSE)</f>
        <v>Product_11</v>
      </c>
      <c r="H3801" t="str">
        <f>VLOOKUP(tbl_Sales[[#This Row],[Product_ID]],tbl_Products[],3,0)</f>
        <v>Health</v>
      </c>
      <c r="I3801">
        <v>2</v>
      </c>
      <c r="J3801" s="10">
        <f>VLOOKUP(tbl_Sales[[#This Row],[Product_ID]],tbl_Products[],4,0)</f>
        <v>11.76</v>
      </c>
      <c r="K3801" s="6">
        <v>97.25</v>
      </c>
      <c r="L3801" s="6">
        <f>tbl_Sales[[#This Row],[Price_per_Unit]]*tbl_Sales[[#This Row],[Quantity]]</f>
        <v>194.5</v>
      </c>
      <c r="M3801" s="6">
        <f>tbl_Sales[[#This Row],[Cost_per_Unit]]*tbl_Sales[[#This Row],[Quantity]]</f>
        <v>23.52</v>
      </c>
      <c r="N3801" s="6">
        <f>tbl_Sales[[#This Row],[Sales]]-tbl_Sales[[#This Row],[Total_Cost]]</f>
        <v>170.98</v>
      </c>
    </row>
    <row r="3802" spans="1:14">
      <c r="A3802" t="s">
        <v>3806</v>
      </c>
      <c r="B3802" s="4">
        <v>45143</v>
      </c>
      <c r="C3802" t="s">
        <v>8148</v>
      </c>
      <c r="D3802" t="str">
        <f>VLOOKUP(Sales_Data!$C3802,tbl_Customers[],2,FALSE)</f>
        <v>Customer_696</v>
      </c>
      <c r="E3802" t="str">
        <f>VLOOKUP(tbl_Sales[[#This Row],[Customer_ID]],tbl_Customers[],5,0)</f>
        <v>East</v>
      </c>
      <c r="F3802" t="s">
        <v>8500</v>
      </c>
      <c r="G3802" t="str">
        <f>VLOOKUP(Sales_Data!$F3802,tbl_Products[],2,FALSE)</f>
        <v>Product_68</v>
      </c>
      <c r="H3802" t="str">
        <f>VLOOKUP(tbl_Sales[[#This Row],[Product_ID]],tbl_Products[],3,0)</f>
        <v>Home Goods</v>
      </c>
      <c r="I3802">
        <v>6</v>
      </c>
      <c r="J3802" s="10">
        <f>VLOOKUP(tbl_Sales[[#This Row],[Product_ID]],tbl_Products[],4,0)</f>
        <v>17.45</v>
      </c>
      <c r="K3802" s="6">
        <v>57.32</v>
      </c>
      <c r="L3802" s="6">
        <f>tbl_Sales[[#This Row],[Price_per_Unit]]*tbl_Sales[[#This Row],[Quantity]]</f>
        <v>343.92</v>
      </c>
      <c r="M3802" s="6">
        <f>tbl_Sales[[#This Row],[Cost_per_Unit]]*tbl_Sales[[#This Row],[Quantity]]</f>
        <v>104.69999999999999</v>
      </c>
      <c r="N3802" s="6">
        <f>tbl_Sales[[#This Row],[Sales]]-tbl_Sales[[#This Row],[Total_Cost]]</f>
        <v>239.22000000000003</v>
      </c>
    </row>
    <row r="3803" spans="1:14">
      <c r="A3803" t="s">
        <v>3807</v>
      </c>
      <c r="B3803" s="4">
        <v>45286</v>
      </c>
      <c r="C3803" t="s">
        <v>7738</v>
      </c>
      <c r="D3803" t="str">
        <f>VLOOKUP(Sales_Data!$C3803,tbl_Customers[],2,FALSE)</f>
        <v>Customer_1136</v>
      </c>
      <c r="E3803" t="str">
        <f>VLOOKUP(tbl_Sales[[#This Row],[Customer_ID]],tbl_Customers[],5,0)</f>
        <v>West</v>
      </c>
      <c r="F3803" t="s">
        <v>8508</v>
      </c>
      <c r="G3803" t="str">
        <f>VLOOKUP(Sales_Data!$F3803,tbl_Products[],2,FALSE)</f>
        <v>Product_63</v>
      </c>
      <c r="H3803" t="str">
        <f>VLOOKUP(tbl_Sales[[#This Row],[Product_ID]],tbl_Products[],3,0)</f>
        <v>Electronics</v>
      </c>
      <c r="I3803">
        <v>6</v>
      </c>
      <c r="J3803" s="10">
        <f>VLOOKUP(tbl_Sales[[#This Row],[Product_ID]],tbl_Products[],4,0)</f>
        <v>40</v>
      </c>
      <c r="K3803" s="6">
        <v>48.32</v>
      </c>
      <c r="L3803" s="6">
        <f>tbl_Sales[[#This Row],[Price_per_Unit]]*tbl_Sales[[#This Row],[Quantity]]</f>
        <v>289.92</v>
      </c>
      <c r="M3803" s="6">
        <f>tbl_Sales[[#This Row],[Cost_per_Unit]]*tbl_Sales[[#This Row],[Quantity]]</f>
        <v>240</v>
      </c>
      <c r="N3803" s="6">
        <f>tbl_Sales[[#This Row],[Sales]]-tbl_Sales[[#This Row],[Total_Cost]]</f>
        <v>49.920000000000016</v>
      </c>
    </row>
    <row r="3804" spans="1:14">
      <c r="A3804" t="s">
        <v>3808</v>
      </c>
      <c r="B3804" s="4">
        <v>45132</v>
      </c>
      <c r="C3804" t="s">
        <v>8359</v>
      </c>
      <c r="D3804" t="str">
        <f>VLOOKUP(Sales_Data!$C3804,tbl_Customers[],2,FALSE)</f>
        <v>Customer_504</v>
      </c>
      <c r="E3804" t="str">
        <f>VLOOKUP(tbl_Sales[[#This Row],[Customer_ID]],tbl_Customers[],5,0)</f>
        <v>North</v>
      </c>
      <c r="F3804" t="s">
        <v>8541</v>
      </c>
      <c r="G3804" t="str">
        <f>VLOOKUP(Sales_Data!$F3804,tbl_Products[],2,FALSE)</f>
        <v>Product_60</v>
      </c>
      <c r="H3804" t="str">
        <f>VLOOKUP(tbl_Sales[[#This Row],[Product_ID]],tbl_Products[],3,0)</f>
        <v>Health</v>
      </c>
      <c r="I3804">
        <v>2</v>
      </c>
      <c r="J3804" s="10">
        <f>VLOOKUP(tbl_Sales[[#This Row],[Product_ID]],tbl_Products[],4,0)</f>
        <v>1.01</v>
      </c>
      <c r="K3804" s="6">
        <v>71.3</v>
      </c>
      <c r="L3804" s="6">
        <f>tbl_Sales[[#This Row],[Price_per_Unit]]*tbl_Sales[[#This Row],[Quantity]]</f>
        <v>142.6</v>
      </c>
      <c r="M3804" s="6">
        <f>tbl_Sales[[#This Row],[Cost_per_Unit]]*tbl_Sales[[#This Row],[Quantity]]</f>
        <v>2.02</v>
      </c>
      <c r="N3804" s="6">
        <f>tbl_Sales[[#This Row],[Sales]]-tbl_Sales[[#This Row],[Total_Cost]]</f>
        <v>140.57999999999998</v>
      </c>
    </row>
    <row r="3805" spans="1:14">
      <c r="A3805" t="s">
        <v>3809</v>
      </c>
      <c r="B3805" s="4">
        <v>44969</v>
      </c>
      <c r="C3805" t="s">
        <v>7133</v>
      </c>
      <c r="D3805" t="str">
        <f>VLOOKUP(Sales_Data!$C3805,tbl_Customers[],2,FALSE)</f>
        <v>Customer_366</v>
      </c>
      <c r="E3805" t="str">
        <f>VLOOKUP(tbl_Sales[[#This Row],[Customer_ID]],tbl_Customers[],5,0)</f>
        <v>West</v>
      </c>
      <c r="F3805" t="s">
        <v>8518</v>
      </c>
      <c r="G3805" t="str">
        <f>VLOOKUP(Sales_Data!$F3805,tbl_Products[],2,FALSE)</f>
        <v>Product_35</v>
      </c>
      <c r="H3805" t="str">
        <f>VLOOKUP(tbl_Sales[[#This Row],[Product_ID]],tbl_Products[],3,0)</f>
        <v>Toys</v>
      </c>
      <c r="I3805">
        <v>2</v>
      </c>
      <c r="J3805" s="10">
        <f>VLOOKUP(tbl_Sales[[#This Row],[Product_ID]],tbl_Products[],4,0)</f>
        <v>40.75</v>
      </c>
      <c r="K3805" s="6">
        <v>87.4</v>
      </c>
      <c r="L3805" s="6">
        <f>tbl_Sales[[#This Row],[Price_per_Unit]]*tbl_Sales[[#This Row],[Quantity]]</f>
        <v>174.8</v>
      </c>
      <c r="M3805" s="6">
        <f>tbl_Sales[[#This Row],[Cost_per_Unit]]*tbl_Sales[[#This Row],[Quantity]]</f>
        <v>81.5</v>
      </c>
      <c r="N3805" s="6">
        <f>tbl_Sales[[#This Row],[Sales]]-tbl_Sales[[#This Row],[Total_Cost]]</f>
        <v>93.300000000000011</v>
      </c>
    </row>
    <row r="3806" spans="1:14">
      <c r="A3806" t="s">
        <v>3810</v>
      </c>
      <c r="B3806" s="4">
        <v>45254</v>
      </c>
      <c r="C3806" t="s">
        <v>8369</v>
      </c>
      <c r="D3806" t="str">
        <f>VLOOKUP(Sales_Data!$C3806,tbl_Customers[],2,FALSE)</f>
        <v>Customer_402</v>
      </c>
      <c r="E3806" t="str">
        <f>VLOOKUP(tbl_Sales[[#This Row],[Customer_ID]],tbl_Customers[],5,0)</f>
        <v>North</v>
      </c>
      <c r="F3806" t="s">
        <v>8545</v>
      </c>
      <c r="G3806" t="str">
        <f>VLOOKUP(Sales_Data!$F3806,tbl_Products[],2,FALSE)</f>
        <v>Product_9</v>
      </c>
      <c r="H3806" t="str">
        <f>VLOOKUP(tbl_Sales[[#This Row],[Product_ID]],tbl_Products[],3,0)</f>
        <v>Apparel</v>
      </c>
      <c r="I3806">
        <v>6</v>
      </c>
      <c r="J3806" s="10">
        <f>VLOOKUP(tbl_Sales[[#This Row],[Product_ID]],tbl_Products[],4,0)</f>
        <v>14.27</v>
      </c>
      <c r="K3806" s="6">
        <v>75.56</v>
      </c>
      <c r="L3806" s="6">
        <f>tbl_Sales[[#This Row],[Price_per_Unit]]*tbl_Sales[[#This Row],[Quantity]]</f>
        <v>453.36</v>
      </c>
      <c r="M3806" s="6">
        <f>tbl_Sales[[#This Row],[Cost_per_Unit]]*tbl_Sales[[#This Row],[Quantity]]</f>
        <v>85.62</v>
      </c>
      <c r="N3806" s="6">
        <f>tbl_Sales[[#This Row],[Sales]]-tbl_Sales[[#This Row],[Total_Cost]]</f>
        <v>367.74</v>
      </c>
    </row>
    <row r="3807" spans="1:14">
      <c r="A3807" t="s">
        <v>3811</v>
      </c>
      <c r="B3807" s="4">
        <v>45201</v>
      </c>
      <c r="C3807" t="s">
        <v>8285</v>
      </c>
      <c r="D3807" t="str">
        <f>VLOOKUP(Sales_Data!$C3807,tbl_Customers[],2,FALSE)</f>
        <v>Customer_45</v>
      </c>
      <c r="E3807" t="str">
        <f>VLOOKUP(tbl_Sales[[#This Row],[Customer_ID]],tbl_Customers[],5,0)</f>
        <v>South</v>
      </c>
      <c r="F3807" t="s">
        <v>8507</v>
      </c>
      <c r="G3807" t="str">
        <f>VLOOKUP(Sales_Data!$F3807,tbl_Products[],2,FALSE)</f>
        <v>Product_58</v>
      </c>
      <c r="H3807" t="str">
        <f>VLOOKUP(tbl_Sales[[#This Row],[Product_ID]],tbl_Products[],3,0)</f>
        <v>Home Goods</v>
      </c>
      <c r="I3807">
        <v>9</v>
      </c>
      <c r="J3807" s="10">
        <f>VLOOKUP(tbl_Sales[[#This Row],[Product_ID]],tbl_Products[],4,0)</f>
        <v>23.97</v>
      </c>
      <c r="K3807" s="6">
        <v>77.3</v>
      </c>
      <c r="L3807" s="6">
        <f>tbl_Sales[[#This Row],[Price_per_Unit]]*tbl_Sales[[#This Row],[Quantity]]</f>
        <v>695.69999999999993</v>
      </c>
      <c r="M3807" s="6">
        <f>tbl_Sales[[#This Row],[Cost_per_Unit]]*tbl_Sales[[#This Row],[Quantity]]</f>
        <v>215.73</v>
      </c>
      <c r="N3807" s="6">
        <f>tbl_Sales[[#This Row],[Sales]]-tbl_Sales[[#This Row],[Total_Cost]]</f>
        <v>479.96999999999991</v>
      </c>
    </row>
    <row r="3808" spans="1:14">
      <c r="A3808" t="s">
        <v>3812</v>
      </c>
      <c r="B3808" s="4">
        <v>45202</v>
      </c>
      <c r="C3808" t="s">
        <v>7451</v>
      </c>
      <c r="D3808" t="str">
        <f>VLOOKUP(Sales_Data!$C3808,tbl_Customers[],2,FALSE)</f>
        <v>Customer_361</v>
      </c>
      <c r="E3808" t="str">
        <f>VLOOKUP(tbl_Sales[[#This Row],[Customer_ID]],tbl_Customers[],5,0)</f>
        <v>West</v>
      </c>
      <c r="F3808" t="s">
        <v>8553</v>
      </c>
      <c r="G3808" t="str">
        <f>VLOOKUP(Sales_Data!$F3808,tbl_Products[],2,FALSE)</f>
        <v>Product_50</v>
      </c>
      <c r="H3808" t="str">
        <f>VLOOKUP(tbl_Sales[[#This Row],[Product_ID]],tbl_Products[],3,0)</f>
        <v>Apparel</v>
      </c>
      <c r="I3808">
        <v>1</v>
      </c>
      <c r="J3808" s="10">
        <f>VLOOKUP(tbl_Sales[[#This Row],[Product_ID]],tbl_Products[],4,0)</f>
        <v>42.74</v>
      </c>
      <c r="K3808" s="6">
        <v>81.37</v>
      </c>
      <c r="L3808" s="6">
        <f>tbl_Sales[[#This Row],[Price_per_Unit]]*tbl_Sales[[#This Row],[Quantity]]</f>
        <v>81.37</v>
      </c>
      <c r="M3808" s="6">
        <f>tbl_Sales[[#This Row],[Cost_per_Unit]]*tbl_Sales[[#This Row],[Quantity]]</f>
        <v>42.74</v>
      </c>
      <c r="N3808" s="6">
        <f>tbl_Sales[[#This Row],[Sales]]-tbl_Sales[[#This Row],[Total_Cost]]</f>
        <v>38.630000000000003</v>
      </c>
    </row>
    <row r="3809" spans="1:14">
      <c r="A3809" t="s">
        <v>3813</v>
      </c>
      <c r="B3809" s="4">
        <v>45242</v>
      </c>
      <c r="C3809" t="s">
        <v>8223</v>
      </c>
      <c r="D3809" t="str">
        <f>VLOOKUP(Sales_Data!$C3809,tbl_Customers[],2,FALSE)</f>
        <v>Customer_537</v>
      </c>
      <c r="E3809" t="str">
        <f>VLOOKUP(tbl_Sales[[#This Row],[Customer_ID]],tbl_Customers[],5,0)</f>
        <v>West</v>
      </c>
      <c r="F3809" t="s">
        <v>8528</v>
      </c>
      <c r="G3809" t="str">
        <f>VLOOKUP(Sales_Data!$F3809,tbl_Products[],2,FALSE)</f>
        <v>Product_25</v>
      </c>
      <c r="H3809" t="str">
        <f>VLOOKUP(tbl_Sales[[#This Row],[Product_ID]],tbl_Products[],3,0)</f>
        <v>Electronics</v>
      </c>
      <c r="I3809">
        <v>1</v>
      </c>
      <c r="J3809" s="10">
        <f>VLOOKUP(tbl_Sales[[#This Row],[Product_ID]],tbl_Products[],4,0)</f>
        <v>48.19</v>
      </c>
      <c r="K3809" s="6">
        <v>60.07</v>
      </c>
      <c r="L3809" s="6">
        <f>tbl_Sales[[#This Row],[Price_per_Unit]]*tbl_Sales[[#This Row],[Quantity]]</f>
        <v>60.07</v>
      </c>
      <c r="M3809" s="6">
        <f>tbl_Sales[[#This Row],[Cost_per_Unit]]*tbl_Sales[[#This Row],[Quantity]]</f>
        <v>48.19</v>
      </c>
      <c r="N3809" s="6">
        <f>tbl_Sales[[#This Row],[Sales]]-tbl_Sales[[#This Row],[Total_Cost]]</f>
        <v>11.880000000000003</v>
      </c>
    </row>
    <row r="3810" spans="1:14">
      <c r="A3810" t="s">
        <v>3814</v>
      </c>
      <c r="B3810" s="4">
        <v>45005</v>
      </c>
      <c r="C3810" t="s">
        <v>8353</v>
      </c>
      <c r="D3810" t="str">
        <f>VLOOKUP(Sales_Data!$C3810,tbl_Customers[],2,FALSE)</f>
        <v>Customer_208</v>
      </c>
      <c r="E3810" t="str">
        <f>VLOOKUP(tbl_Sales[[#This Row],[Customer_ID]],tbl_Customers[],5,0)</f>
        <v>West</v>
      </c>
      <c r="F3810" t="s">
        <v>8531</v>
      </c>
      <c r="G3810" t="str">
        <f>VLOOKUP(Sales_Data!$F3810,tbl_Products[],2,FALSE)</f>
        <v>Product_36</v>
      </c>
      <c r="H3810" t="str">
        <f>VLOOKUP(tbl_Sales[[#This Row],[Product_ID]],tbl_Products[],3,0)</f>
        <v>Home Goods</v>
      </c>
      <c r="I3810">
        <v>5</v>
      </c>
      <c r="J3810" s="10">
        <f>VLOOKUP(tbl_Sales[[#This Row],[Product_ID]],tbl_Products[],4,0)</f>
        <v>32.54</v>
      </c>
      <c r="K3810" s="6">
        <v>17.2</v>
      </c>
      <c r="L3810" s="6">
        <f>tbl_Sales[[#This Row],[Price_per_Unit]]*tbl_Sales[[#This Row],[Quantity]]</f>
        <v>86</v>
      </c>
      <c r="M3810" s="6">
        <f>tbl_Sales[[#This Row],[Cost_per_Unit]]*tbl_Sales[[#This Row],[Quantity]]</f>
        <v>162.69999999999999</v>
      </c>
      <c r="N3810" s="6">
        <f>tbl_Sales[[#This Row],[Sales]]-tbl_Sales[[#This Row],[Total_Cost]]</f>
        <v>-76.699999999999989</v>
      </c>
    </row>
    <row r="3811" spans="1:14">
      <c r="A3811" t="s">
        <v>3815</v>
      </c>
      <c r="B3811" s="4">
        <v>45069</v>
      </c>
      <c r="C3811" t="s">
        <v>8220</v>
      </c>
      <c r="D3811" t="str">
        <f>VLOOKUP(Sales_Data!$C3811,tbl_Customers[],2,FALSE)</f>
        <v>Customer_43</v>
      </c>
      <c r="E3811" t="str">
        <f>VLOOKUP(tbl_Sales[[#This Row],[Customer_ID]],tbl_Customers[],5,0)</f>
        <v>North</v>
      </c>
      <c r="F3811" t="s">
        <v>8503</v>
      </c>
      <c r="G3811" t="str">
        <f>VLOOKUP(Sales_Data!$F3811,tbl_Products[],2,FALSE)</f>
        <v>Product_19</v>
      </c>
      <c r="H3811" t="str">
        <f>VLOOKUP(tbl_Sales[[#This Row],[Product_ID]],tbl_Products[],3,0)</f>
        <v>Apparel</v>
      </c>
      <c r="I3811">
        <v>5</v>
      </c>
      <c r="J3811" s="10">
        <f>VLOOKUP(tbl_Sales[[#This Row],[Product_ID]],tbl_Products[],4,0)</f>
        <v>41.78</v>
      </c>
      <c r="K3811" s="6">
        <v>32.99</v>
      </c>
      <c r="L3811" s="6">
        <f>tbl_Sales[[#This Row],[Price_per_Unit]]*tbl_Sales[[#This Row],[Quantity]]</f>
        <v>164.95000000000002</v>
      </c>
      <c r="M3811" s="6">
        <f>tbl_Sales[[#This Row],[Cost_per_Unit]]*tbl_Sales[[#This Row],[Quantity]]</f>
        <v>208.9</v>
      </c>
      <c r="N3811" s="6">
        <f>tbl_Sales[[#This Row],[Sales]]-tbl_Sales[[#This Row],[Total_Cost]]</f>
        <v>-43.949999999999989</v>
      </c>
    </row>
    <row r="3812" spans="1:14">
      <c r="A3812" t="s">
        <v>3816</v>
      </c>
      <c r="B3812" s="4">
        <v>44969</v>
      </c>
      <c r="C3812" t="s">
        <v>7656</v>
      </c>
      <c r="D3812" t="str">
        <f>VLOOKUP(Sales_Data!$C3812,tbl_Customers[],2,FALSE)</f>
        <v>Customer_1388</v>
      </c>
      <c r="E3812" t="str">
        <f>VLOOKUP(tbl_Sales[[#This Row],[Customer_ID]],tbl_Customers[],5,0)</f>
        <v>West</v>
      </c>
      <c r="F3812" t="s">
        <v>8512</v>
      </c>
      <c r="G3812" t="str">
        <f>VLOOKUP(Sales_Data!$F3812,tbl_Products[],2,FALSE)</f>
        <v>Product_47</v>
      </c>
      <c r="H3812" t="str">
        <f>VLOOKUP(tbl_Sales[[#This Row],[Product_ID]],tbl_Products[],3,0)</f>
        <v>Home Goods</v>
      </c>
      <c r="I3812">
        <v>6</v>
      </c>
      <c r="J3812" s="10">
        <f>VLOOKUP(tbl_Sales[[#This Row],[Product_ID]],tbl_Products[],4,0)</f>
        <v>22.66</v>
      </c>
      <c r="K3812" s="6">
        <v>25.77</v>
      </c>
      <c r="L3812" s="6">
        <f>tbl_Sales[[#This Row],[Price_per_Unit]]*tbl_Sales[[#This Row],[Quantity]]</f>
        <v>154.62</v>
      </c>
      <c r="M3812" s="6">
        <f>tbl_Sales[[#This Row],[Cost_per_Unit]]*tbl_Sales[[#This Row],[Quantity]]</f>
        <v>135.96</v>
      </c>
      <c r="N3812" s="6">
        <f>tbl_Sales[[#This Row],[Sales]]-tbl_Sales[[#This Row],[Total_Cost]]</f>
        <v>18.659999999999997</v>
      </c>
    </row>
    <row r="3813" spans="1:14">
      <c r="A3813" t="s">
        <v>3817</v>
      </c>
      <c r="B3813" s="4">
        <v>45085</v>
      </c>
      <c r="C3813" t="s">
        <v>7521</v>
      </c>
      <c r="D3813" t="str">
        <f>VLOOKUP(Sales_Data!$C3813,tbl_Customers[],2,FALSE)</f>
        <v>Customer_282</v>
      </c>
      <c r="E3813" t="str">
        <f>VLOOKUP(tbl_Sales[[#This Row],[Customer_ID]],tbl_Customers[],5,0)</f>
        <v>South</v>
      </c>
      <c r="F3813" t="s">
        <v>8564</v>
      </c>
      <c r="G3813" t="str">
        <f>VLOOKUP(Sales_Data!$F3813,tbl_Products[],2,FALSE)</f>
        <v>Product_8</v>
      </c>
      <c r="H3813" t="str">
        <f>VLOOKUP(tbl_Sales[[#This Row],[Product_ID]],tbl_Products[],3,0)</f>
        <v>Electronics</v>
      </c>
      <c r="I3813">
        <v>4</v>
      </c>
      <c r="J3813" s="10">
        <f>VLOOKUP(tbl_Sales[[#This Row],[Product_ID]],tbl_Products[],4,0)</f>
        <v>22.03</v>
      </c>
      <c r="K3813" s="6">
        <v>33.69</v>
      </c>
      <c r="L3813" s="6">
        <f>tbl_Sales[[#This Row],[Price_per_Unit]]*tbl_Sales[[#This Row],[Quantity]]</f>
        <v>134.76</v>
      </c>
      <c r="M3813" s="6">
        <f>tbl_Sales[[#This Row],[Cost_per_Unit]]*tbl_Sales[[#This Row],[Quantity]]</f>
        <v>88.12</v>
      </c>
      <c r="N3813" s="6">
        <f>tbl_Sales[[#This Row],[Sales]]-tbl_Sales[[#This Row],[Total_Cost]]</f>
        <v>46.639999999999986</v>
      </c>
    </row>
    <row r="3814" spans="1:14">
      <c r="A3814" t="s">
        <v>3818</v>
      </c>
      <c r="B3814" s="4">
        <v>44967</v>
      </c>
      <c r="C3814" t="s">
        <v>7152</v>
      </c>
      <c r="D3814" t="str">
        <f>VLOOKUP(Sales_Data!$C3814,tbl_Customers[],2,FALSE)</f>
        <v>Customer_777</v>
      </c>
      <c r="E3814" t="str">
        <f>VLOOKUP(tbl_Sales[[#This Row],[Customer_ID]],tbl_Customers[],5,0)</f>
        <v>West</v>
      </c>
      <c r="F3814" t="s">
        <v>8493</v>
      </c>
      <c r="G3814" t="str">
        <f>VLOOKUP(Sales_Data!$F3814,tbl_Products[],2,FALSE)</f>
        <v>Product_61</v>
      </c>
      <c r="H3814" t="str">
        <f>VLOOKUP(tbl_Sales[[#This Row],[Product_ID]],tbl_Products[],3,0)</f>
        <v>Health</v>
      </c>
      <c r="I3814">
        <v>7</v>
      </c>
      <c r="J3814" s="10">
        <f>VLOOKUP(tbl_Sales[[#This Row],[Product_ID]],tbl_Products[],4,0)</f>
        <v>47.78</v>
      </c>
      <c r="K3814" s="6">
        <v>14.81</v>
      </c>
      <c r="L3814" s="6">
        <f>tbl_Sales[[#This Row],[Price_per_Unit]]*tbl_Sales[[#This Row],[Quantity]]</f>
        <v>103.67</v>
      </c>
      <c r="M3814" s="6">
        <f>tbl_Sales[[#This Row],[Cost_per_Unit]]*tbl_Sales[[#This Row],[Quantity]]</f>
        <v>334.46000000000004</v>
      </c>
      <c r="N3814" s="6">
        <f>tbl_Sales[[#This Row],[Sales]]-tbl_Sales[[#This Row],[Total_Cost]]</f>
        <v>-230.79000000000002</v>
      </c>
    </row>
    <row r="3815" spans="1:14">
      <c r="A3815" t="s">
        <v>3819</v>
      </c>
      <c r="B3815" s="4">
        <v>45188</v>
      </c>
      <c r="C3815" t="s">
        <v>8393</v>
      </c>
      <c r="D3815" t="str">
        <f>VLOOKUP(Sales_Data!$C3815,tbl_Customers[],2,FALSE)</f>
        <v>Customer_1342</v>
      </c>
      <c r="E3815" t="str">
        <f>VLOOKUP(tbl_Sales[[#This Row],[Customer_ID]],tbl_Customers[],5,0)</f>
        <v>South</v>
      </c>
      <c r="F3815" t="s">
        <v>8523</v>
      </c>
      <c r="G3815" t="str">
        <f>VLOOKUP(Sales_Data!$F3815,tbl_Products[],2,FALSE)</f>
        <v>Product_32</v>
      </c>
      <c r="H3815" t="str">
        <f>VLOOKUP(tbl_Sales[[#This Row],[Product_ID]],tbl_Products[],3,0)</f>
        <v>Home Goods</v>
      </c>
      <c r="I3815">
        <v>5</v>
      </c>
      <c r="J3815" s="10">
        <f>VLOOKUP(tbl_Sales[[#This Row],[Product_ID]],tbl_Products[],4,0)</f>
        <v>24.03</v>
      </c>
      <c r="K3815" s="6">
        <v>72.599999999999994</v>
      </c>
      <c r="L3815" s="6">
        <f>tbl_Sales[[#This Row],[Price_per_Unit]]*tbl_Sales[[#This Row],[Quantity]]</f>
        <v>363</v>
      </c>
      <c r="M3815" s="6">
        <f>tbl_Sales[[#This Row],[Cost_per_Unit]]*tbl_Sales[[#This Row],[Quantity]]</f>
        <v>120.15</v>
      </c>
      <c r="N3815" s="6">
        <f>tbl_Sales[[#This Row],[Sales]]-tbl_Sales[[#This Row],[Total_Cost]]</f>
        <v>242.85</v>
      </c>
    </row>
    <row r="3816" spans="1:14">
      <c r="A3816" t="s">
        <v>3820</v>
      </c>
      <c r="B3816" s="4">
        <v>45031</v>
      </c>
      <c r="C3816" t="s">
        <v>7682</v>
      </c>
      <c r="D3816" t="str">
        <f>VLOOKUP(Sales_Data!$C3816,tbl_Customers[],2,FALSE)</f>
        <v>Customer_228</v>
      </c>
      <c r="E3816" t="str">
        <f>VLOOKUP(tbl_Sales[[#This Row],[Customer_ID]],tbl_Customers[],5,0)</f>
        <v>North</v>
      </c>
      <c r="F3816" t="s">
        <v>8520</v>
      </c>
      <c r="G3816" t="str">
        <f>VLOOKUP(Sales_Data!$F3816,tbl_Products[],2,FALSE)</f>
        <v>Product_29</v>
      </c>
      <c r="H3816" t="str">
        <f>VLOOKUP(tbl_Sales[[#This Row],[Product_ID]],tbl_Products[],3,0)</f>
        <v>Home Goods</v>
      </c>
      <c r="I3816">
        <v>8</v>
      </c>
      <c r="J3816" s="10">
        <f>VLOOKUP(tbl_Sales[[#This Row],[Product_ID]],tbl_Products[],4,0)</f>
        <v>9.64</v>
      </c>
      <c r="K3816" s="6">
        <v>95.82</v>
      </c>
      <c r="L3816" s="6">
        <f>tbl_Sales[[#This Row],[Price_per_Unit]]*tbl_Sales[[#This Row],[Quantity]]</f>
        <v>766.56</v>
      </c>
      <c r="M3816" s="6">
        <f>tbl_Sales[[#This Row],[Cost_per_Unit]]*tbl_Sales[[#This Row],[Quantity]]</f>
        <v>77.12</v>
      </c>
      <c r="N3816" s="6">
        <f>tbl_Sales[[#This Row],[Sales]]-tbl_Sales[[#This Row],[Total_Cost]]</f>
        <v>689.43999999999994</v>
      </c>
    </row>
    <row r="3817" spans="1:14">
      <c r="A3817" t="s">
        <v>3821</v>
      </c>
      <c r="B3817" s="4">
        <v>45006</v>
      </c>
      <c r="C3817" t="s">
        <v>7359</v>
      </c>
      <c r="D3817" t="str">
        <f>VLOOKUP(Sales_Data!$C3817,tbl_Customers[],2,FALSE)</f>
        <v>Customer_694</v>
      </c>
      <c r="E3817" t="str">
        <f>VLOOKUP(tbl_Sales[[#This Row],[Customer_ID]],tbl_Customers[],5,0)</f>
        <v>West</v>
      </c>
      <c r="F3817" t="s">
        <v>8548</v>
      </c>
      <c r="G3817" t="str">
        <f>VLOOKUP(Sales_Data!$F3817,tbl_Products[],2,FALSE)</f>
        <v>Product_1</v>
      </c>
      <c r="H3817" t="str">
        <f>VLOOKUP(tbl_Sales[[#This Row],[Product_ID]],tbl_Products[],3,0)</f>
        <v>Apparel</v>
      </c>
      <c r="I3817">
        <v>7</v>
      </c>
      <c r="J3817" s="10">
        <f>VLOOKUP(tbl_Sales[[#This Row],[Product_ID]],tbl_Products[],4,0)</f>
        <v>21.45</v>
      </c>
      <c r="K3817" s="6">
        <v>38.56</v>
      </c>
      <c r="L3817" s="6">
        <f>tbl_Sales[[#This Row],[Price_per_Unit]]*tbl_Sales[[#This Row],[Quantity]]</f>
        <v>269.92</v>
      </c>
      <c r="M3817" s="6">
        <f>tbl_Sales[[#This Row],[Cost_per_Unit]]*tbl_Sales[[#This Row],[Quantity]]</f>
        <v>150.15</v>
      </c>
      <c r="N3817" s="6">
        <f>tbl_Sales[[#This Row],[Sales]]-tbl_Sales[[#This Row],[Total_Cost]]</f>
        <v>119.77000000000001</v>
      </c>
    </row>
    <row r="3818" spans="1:14">
      <c r="A3818" t="s">
        <v>3822</v>
      </c>
      <c r="B3818" s="4">
        <v>45201</v>
      </c>
      <c r="C3818" t="s">
        <v>8202</v>
      </c>
      <c r="D3818" t="str">
        <f>VLOOKUP(Sales_Data!$C3818,tbl_Customers[],2,FALSE)</f>
        <v>Customer_431</v>
      </c>
      <c r="E3818" t="str">
        <f>VLOOKUP(tbl_Sales[[#This Row],[Customer_ID]],tbl_Customers[],5,0)</f>
        <v>East</v>
      </c>
      <c r="F3818" t="s">
        <v>8556</v>
      </c>
      <c r="G3818" t="str">
        <f>VLOOKUP(Sales_Data!$F3818,tbl_Products[],2,FALSE)</f>
        <v>Product_42</v>
      </c>
      <c r="H3818" t="str">
        <f>VLOOKUP(tbl_Sales[[#This Row],[Product_ID]],tbl_Products[],3,0)</f>
        <v>Electronics</v>
      </c>
      <c r="I3818">
        <v>3</v>
      </c>
      <c r="J3818" s="10">
        <f>VLOOKUP(tbl_Sales[[#This Row],[Product_ID]],tbl_Products[],4,0)</f>
        <v>28.03</v>
      </c>
      <c r="K3818" s="6">
        <v>40.74</v>
      </c>
      <c r="L3818" s="6">
        <f>tbl_Sales[[#This Row],[Price_per_Unit]]*tbl_Sales[[#This Row],[Quantity]]</f>
        <v>122.22</v>
      </c>
      <c r="M3818" s="6">
        <f>tbl_Sales[[#This Row],[Cost_per_Unit]]*tbl_Sales[[#This Row],[Quantity]]</f>
        <v>84.09</v>
      </c>
      <c r="N3818" s="6">
        <f>tbl_Sales[[#This Row],[Sales]]-tbl_Sales[[#This Row],[Total_Cost]]</f>
        <v>38.129999999999995</v>
      </c>
    </row>
    <row r="3819" spans="1:14">
      <c r="A3819" t="s">
        <v>3823</v>
      </c>
      <c r="B3819" s="4">
        <v>45094</v>
      </c>
      <c r="C3819" t="s">
        <v>7892</v>
      </c>
      <c r="D3819" t="str">
        <f>VLOOKUP(Sales_Data!$C3819,tbl_Customers[],2,FALSE)</f>
        <v>Customer_625</v>
      </c>
      <c r="E3819" t="str">
        <f>VLOOKUP(tbl_Sales[[#This Row],[Customer_ID]],tbl_Customers[],5,0)</f>
        <v>North</v>
      </c>
      <c r="F3819" t="s">
        <v>8515</v>
      </c>
      <c r="G3819" t="str">
        <f>VLOOKUP(Sales_Data!$F3819,tbl_Products[],2,FALSE)</f>
        <v>Product_46</v>
      </c>
      <c r="H3819" t="str">
        <f>VLOOKUP(tbl_Sales[[#This Row],[Product_ID]],tbl_Products[],3,0)</f>
        <v>Health</v>
      </c>
      <c r="I3819">
        <v>6</v>
      </c>
      <c r="J3819" s="10">
        <f>VLOOKUP(tbl_Sales[[#This Row],[Product_ID]],tbl_Products[],4,0)</f>
        <v>19.34</v>
      </c>
      <c r="K3819" s="6">
        <v>80.87</v>
      </c>
      <c r="L3819" s="6">
        <f>tbl_Sales[[#This Row],[Price_per_Unit]]*tbl_Sales[[#This Row],[Quantity]]</f>
        <v>485.22</v>
      </c>
      <c r="M3819" s="6">
        <f>tbl_Sales[[#This Row],[Cost_per_Unit]]*tbl_Sales[[#This Row],[Quantity]]</f>
        <v>116.03999999999999</v>
      </c>
      <c r="N3819" s="6">
        <f>tbl_Sales[[#This Row],[Sales]]-tbl_Sales[[#This Row],[Total_Cost]]</f>
        <v>369.18000000000006</v>
      </c>
    </row>
    <row r="3820" spans="1:14">
      <c r="A3820" t="s">
        <v>3824</v>
      </c>
      <c r="B3820" s="4">
        <v>45127</v>
      </c>
      <c r="C3820" t="s">
        <v>7772</v>
      </c>
      <c r="D3820" t="str">
        <f>VLOOKUP(Sales_Data!$C3820,tbl_Customers[],2,FALSE)</f>
        <v>Customer_935</v>
      </c>
      <c r="E3820" t="str">
        <f>VLOOKUP(tbl_Sales[[#This Row],[Customer_ID]],tbl_Customers[],5,0)</f>
        <v>East</v>
      </c>
      <c r="F3820" t="s">
        <v>8517</v>
      </c>
      <c r="G3820" t="str">
        <f>VLOOKUP(Sales_Data!$F3820,tbl_Products[],2,FALSE)</f>
        <v>Product_62</v>
      </c>
      <c r="H3820" t="str">
        <f>VLOOKUP(tbl_Sales[[#This Row],[Product_ID]],tbl_Products[],3,0)</f>
        <v>Health</v>
      </c>
      <c r="I3820">
        <v>8</v>
      </c>
      <c r="J3820" s="10">
        <f>VLOOKUP(tbl_Sales[[#This Row],[Product_ID]],tbl_Products[],4,0)</f>
        <v>24.52</v>
      </c>
      <c r="K3820" s="6">
        <v>20.14</v>
      </c>
      <c r="L3820" s="6">
        <f>tbl_Sales[[#This Row],[Price_per_Unit]]*tbl_Sales[[#This Row],[Quantity]]</f>
        <v>161.12</v>
      </c>
      <c r="M3820" s="6">
        <f>tbl_Sales[[#This Row],[Cost_per_Unit]]*tbl_Sales[[#This Row],[Quantity]]</f>
        <v>196.16</v>
      </c>
      <c r="N3820" s="6">
        <f>tbl_Sales[[#This Row],[Sales]]-tbl_Sales[[#This Row],[Total_Cost]]</f>
        <v>-35.039999999999992</v>
      </c>
    </row>
    <row r="3821" spans="1:14">
      <c r="A3821" t="s">
        <v>3825</v>
      </c>
      <c r="B3821" s="4">
        <v>45227</v>
      </c>
      <c r="C3821" t="s">
        <v>8261</v>
      </c>
      <c r="D3821" t="str">
        <f>VLOOKUP(Sales_Data!$C3821,tbl_Customers[],2,FALSE)</f>
        <v>Customer_492</v>
      </c>
      <c r="E3821" t="str">
        <f>VLOOKUP(tbl_Sales[[#This Row],[Customer_ID]],tbl_Customers[],5,0)</f>
        <v>West</v>
      </c>
      <c r="F3821" t="s">
        <v>8543</v>
      </c>
      <c r="G3821" t="str">
        <f>VLOOKUP(Sales_Data!$F3821,tbl_Products[],2,FALSE)</f>
        <v>Product_72</v>
      </c>
      <c r="H3821" t="str">
        <f>VLOOKUP(tbl_Sales[[#This Row],[Product_ID]],tbl_Products[],3,0)</f>
        <v>Toys</v>
      </c>
      <c r="I3821">
        <v>9</v>
      </c>
      <c r="J3821" s="10">
        <f>VLOOKUP(tbl_Sales[[#This Row],[Product_ID]],tbl_Products[],4,0)</f>
        <v>23.2</v>
      </c>
      <c r="K3821" s="6">
        <v>46.87</v>
      </c>
      <c r="L3821" s="6">
        <f>tbl_Sales[[#This Row],[Price_per_Unit]]*tbl_Sales[[#This Row],[Quantity]]</f>
        <v>421.83</v>
      </c>
      <c r="M3821" s="6">
        <f>tbl_Sales[[#This Row],[Cost_per_Unit]]*tbl_Sales[[#This Row],[Quantity]]</f>
        <v>208.79999999999998</v>
      </c>
      <c r="N3821" s="6">
        <f>tbl_Sales[[#This Row],[Sales]]-tbl_Sales[[#This Row],[Total_Cost]]</f>
        <v>213.03</v>
      </c>
    </row>
    <row r="3822" spans="1:14">
      <c r="A3822" t="s">
        <v>3826</v>
      </c>
      <c r="B3822" s="4">
        <v>45251</v>
      </c>
      <c r="C3822" t="s">
        <v>7608</v>
      </c>
      <c r="D3822" t="str">
        <f>VLOOKUP(Sales_Data!$C3822,tbl_Customers[],2,FALSE)</f>
        <v>Customer_758</v>
      </c>
      <c r="E3822" t="str">
        <f>VLOOKUP(tbl_Sales[[#This Row],[Customer_ID]],tbl_Customers[],5,0)</f>
        <v>North</v>
      </c>
      <c r="F3822" t="s">
        <v>8503</v>
      </c>
      <c r="G3822" t="str">
        <f>VLOOKUP(Sales_Data!$F3822,tbl_Products[],2,FALSE)</f>
        <v>Product_19</v>
      </c>
      <c r="H3822" t="str">
        <f>VLOOKUP(tbl_Sales[[#This Row],[Product_ID]],tbl_Products[],3,0)</f>
        <v>Apparel</v>
      </c>
      <c r="I3822">
        <v>3</v>
      </c>
      <c r="J3822" s="10">
        <f>VLOOKUP(tbl_Sales[[#This Row],[Product_ID]],tbl_Products[],4,0)</f>
        <v>41.78</v>
      </c>
      <c r="K3822" s="6">
        <v>98.65</v>
      </c>
      <c r="L3822" s="6">
        <f>tbl_Sales[[#This Row],[Price_per_Unit]]*tbl_Sales[[#This Row],[Quantity]]</f>
        <v>295.95000000000005</v>
      </c>
      <c r="M3822" s="6">
        <f>tbl_Sales[[#This Row],[Cost_per_Unit]]*tbl_Sales[[#This Row],[Quantity]]</f>
        <v>125.34</v>
      </c>
      <c r="N3822" s="6">
        <f>tbl_Sales[[#This Row],[Sales]]-tbl_Sales[[#This Row],[Total_Cost]]</f>
        <v>170.61000000000004</v>
      </c>
    </row>
    <row r="3823" spans="1:14">
      <c r="A3823" t="s">
        <v>3827</v>
      </c>
      <c r="B3823" s="4">
        <v>45259</v>
      </c>
      <c r="C3823" t="s">
        <v>8312</v>
      </c>
      <c r="D3823" t="str">
        <f>VLOOKUP(Sales_Data!$C3823,tbl_Customers[],2,FALSE)</f>
        <v>Customer_763</v>
      </c>
      <c r="E3823" t="str">
        <f>VLOOKUP(tbl_Sales[[#This Row],[Customer_ID]],tbl_Customers[],5,0)</f>
        <v>South</v>
      </c>
      <c r="F3823" t="s">
        <v>8518</v>
      </c>
      <c r="G3823" t="str">
        <f>VLOOKUP(Sales_Data!$F3823,tbl_Products[],2,FALSE)</f>
        <v>Product_35</v>
      </c>
      <c r="H3823" t="str">
        <f>VLOOKUP(tbl_Sales[[#This Row],[Product_ID]],tbl_Products[],3,0)</f>
        <v>Toys</v>
      </c>
      <c r="I3823">
        <v>2</v>
      </c>
      <c r="J3823" s="10">
        <f>VLOOKUP(tbl_Sales[[#This Row],[Product_ID]],tbl_Products[],4,0)</f>
        <v>40.75</v>
      </c>
      <c r="K3823" s="6">
        <v>19.559999999999999</v>
      </c>
      <c r="L3823" s="6">
        <f>tbl_Sales[[#This Row],[Price_per_Unit]]*tbl_Sales[[#This Row],[Quantity]]</f>
        <v>39.119999999999997</v>
      </c>
      <c r="M3823" s="6">
        <f>tbl_Sales[[#This Row],[Cost_per_Unit]]*tbl_Sales[[#This Row],[Quantity]]</f>
        <v>81.5</v>
      </c>
      <c r="N3823" s="6">
        <f>tbl_Sales[[#This Row],[Sales]]-tbl_Sales[[#This Row],[Total_Cost]]</f>
        <v>-42.38</v>
      </c>
    </row>
    <row r="3824" spans="1:14">
      <c r="A3824" t="s">
        <v>3828</v>
      </c>
      <c r="B3824" s="4">
        <v>45275</v>
      </c>
      <c r="C3824" t="s">
        <v>7138</v>
      </c>
      <c r="D3824" t="str">
        <f>VLOOKUP(Sales_Data!$C3824,tbl_Customers[],2,FALSE)</f>
        <v>Customer_1354</v>
      </c>
      <c r="E3824" t="str">
        <f>VLOOKUP(tbl_Sales[[#This Row],[Customer_ID]],tbl_Customers[],5,0)</f>
        <v>East</v>
      </c>
      <c r="F3824" t="s">
        <v>8560</v>
      </c>
      <c r="G3824" t="str">
        <f>VLOOKUP(Sales_Data!$F3824,tbl_Products[],2,FALSE)</f>
        <v>Product_41</v>
      </c>
      <c r="H3824" t="str">
        <f>VLOOKUP(tbl_Sales[[#This Row],[Product_ID]],tbl_Products[],3,0)</f>
        <v>Home Goods</v>
      </c>
      <c r="I3824">
        <v>1</v>
      </c>
      <c r="J3824" s="10">
        <f>VLOOKUP(tbl_Sales[[#This Row],[Product_ID]],tbl_Products[],4,0)</f>
        <v>31.5</v>
      </c>
      <c r="K3824" s="6">
        <v>27.52</v>
      </c>
      <c r="L3824" s="6">
        <f>tbl_Sales[[#This Row],[Price_per_Unit]]*tbl_Sales[[#This Row],[Quantity]]</f>
        <v>27.52</v>
      </c>
      <c r="M3824" s="6">
        <f>tbl_Sales[[#This Row],[Cost_per_Unit]]*tbl_Sales[[#This Row],[Quantity]]</f>
        <v>31.5</v>
      </c>
      <c r="N3824" s="6">
        <f>tbl_Sales[[#This Row],[Sales]]-tbl_Sales[[#This Row],[Total_Cost]]</f>
        <v>-3.9800000000000004</v>
      </c>
    </row>
    <row r="3825" spans="1:14">
      <c r="A3825" t="s">
        <v>3829</v>
      </c>
      <c r="B3825" s="4">
        <v>45256</v>
      </c>
      <c r="C3825" t="s">
        <v>7356</v>
      </c>
      <c r="D3825" t="str">
        <f>VLOOKUP(Sales_Data!$C3825,tbl_Customers[],2,FALSE)</f>
        <v>Customer_351</v>
      </c>
      <c r="E3825" t="str">
        <f>VLOOKUP(tbl_Sales[[#This Row],[Customer_ID]],tbl_Customers[],5,0)</f>
        <v>East</v>
      </c>
      <c r="F3825" t="s">
        <v>8508</v>
      </c>
      <c r="G3825" t="str">
        <f>VLOOKUP(Sales_Data!$F3825,tbl_Products[],2,FALSE)</f>
        <v>Product_63</v>
      </c>
      <c r="H3825" t="str">
        <f>VLOOKUP(tbl_Sales[[#This Row],[Product_ID]],tbl_Products[],3,0)</f>
        <v>Electronics</v>
      </c>
      <c r="I3825">
        <v>2</v>
      </c>
      <c r="J3825" s="10">
        <f>VLOOKUP(tbl_Sales[[#This Row],[Product_ID]],tbl_Products[],4,0)</f>
        <v>40</v>
      </c>
      <c r="K3825" s="6">
        <v>66.17</v>
      </c>
      <c r="L3825" s="6">
        <f>tbl_Sales[[#This Row],[Price_per_Unit]]*tbl_Sales[[#This Row],[Quantity]]</f>
        <v>132.34</v>
      </c>
      <c r="M3825" s="6">
        <f>tbl_Sales[[#This Row],[Cost_per_Unit]]*tbl_Sales[[#This Row],[Quantity]]</f>
        <v>80</v>
      </c>
      <c r="N3825" s="6">
        <f>tbl_Sales[[#This Row],[Sales]]-tbl_Sales[[#This Row],[Total_Cost]]</f>
        <v>52.34</v>
      </c>
    </row>
    <row r="3826" spans="1:14">
      <c r="A3826" t="s">
        <v>3830</v>
      </c>
      <c r="B3826" s="4">
        <v>44960</v>
      </c>
      <c r="C3826" t="s">
        <v>7163</v>
      </c>
      <c r="D3826" t="str">
        <f>VLOOKUP(Sales_Data!$C3826,tbl_Customers[],2,FALSE)</f>
        <v>Customer_1080</v>
      </c>
      <c r="E3826" t="str">
        <f>VLOOKUP(tbl_Sales[[#This Row],[Customer_ID]],tbl_Customers[],5,0)</f>
        <v>South</v>
      </c>
      <c r="F3826" t="s">
        <v>8560</v>
      </c>
      <c r="G3826" t="str">
        <f>VLOOKUP(Sales_Data!$F3826,tbl_Products[],2,FALSE)</f>
        <v>Product_41</v>
      </c>
      <c r="H3826" t="str">
        <f>VLOOKUP(tbl_Sales[[#This Row],[Product_ID]],tbl_Products[],3,0)</f>
        <v>Home Goods</v>
      </c>
      <c r="I3826">
        <v>3</v>
      </c>
      <c r="J3826" s="10">
        <f>VLOOKUP(tbl_Sales[[#This Row],[Product_ID]],tbl_Products[],4,0)</f>
        <v>31.5</v>
      </c>
      <c r="K3826" s="6">
        <v>5.84</v>
      </c>
      <c r="L3826" s="6">
        <f>tbl_Sales[[#This Row],[Price_per_Unit]]*tbl_Sales[[#This Row],[Quantity]]</f>
        <v>17.52</v>
      </c>
      <c r="M3826" s="6">
        <f>tbl_Sales[[#This Row],[Cost_per_Unit]]*tbl_Sales[[#This Row],[Quantity]]</f>
        <v>94.5</v>
      </c>
      <c r="N3826" s="6">
        <f>tbl_Sales[[#This Row],[Sales]]-tbl_Sales[[#This Row],[Total_Cost]]</f>
        <v>-76.98</v>
      </c>
    </row>
    <row r="3827" spans="1:14">
      <c r="A3827" t="s">
        <v>3831</v>
      </c>
      <c r="B3827" s="4">
        <v>45085</v>
      </c>
      <c r="C3827" t="s">
        <v>7185</v>
      </c>
      <c r="D3827" t="str">
        <f>VLOOKUP(Sales_Data!$C3827,tbl_Customers[],2,FALSE)</f>
        <v>Customer_1277</v>
      </c>
      <c r="E3827" t="str">
        <f>VLOOKUP(tbl_Sales[[#This Row],[Customer_ID]],tbl_Customers[],5,0)</f>
        <v>South</v>
      </c>
      <c r="F3827" t="s">
        <v>8567</v>
      </c>
      <c r="G3827" t="str">
        <f>VLOOKUP(Sales_Data!$F3827,tbl_Products[],2,FALSE)</f>
        <v>Product_69</v>
      </c>
      <c r="H3827" t="str">
        <f>VLOOKUP(tbl_Sales[[#This Row],[Product_ID]],tbl_Products[],3,0)</f>
        <v>Home Goods</v>
      </c>
      <c r="I3827">
        <v>3</v>
      </c>
      <c r="J3827" s="10">
        <f>VLOOKUP(tbl_Sales[[#This Row],[Product_ID]],tbl_Products[],4,0)</f>
        <v>8.86</v>
      </c>
      <c r="K3827" s="6">
        <v>90.93</v>
      </c>
      <c r="L3827" s="6">
        <f>tbl_Sales[[#This Row],[Price_per_Unit]]*tbl_Sales[[#This Row],[Quantity]]</f>
        <v>272.79000000000002</v>
      </c>
      <c r="M3827" s="6">
        <f>tbl_Sales[[#This Row],[Cost_per_Unit]]*tbl_Sales[[#This Row],[Quantity]]</f>
        <v>26.58</v>
      </c>
      <c r="N3827" s="6">
        <f>tbl_Sales[[#This Row],[Sales]]-tbl_Sales[[#This Row],[Total_Cost]]</f>
        <v>246.21000000000004</v>
      </c>
    </row>
    <row r="3828" spans="1:14">
      <c r="A3828" t="s">
        <v>3832</v>
      </c>
      <c r="B3828" s="4">
        <v>45284</v>
      </c>
      <c r="C3828" t="s">
        <v>8170</v>
      </c>
      <c r="D3828" t="str">
        <f>VLOOKUP(Sales_Data!$C3828,tbl_Customers[],2,FALSE)</f>
        <v>Customer_889</v>
      </c>
      <c r="E3828" t="str">
        <f>VLOOKUP(tbl_Sales[[#This Row],[Customer_ID]],tbl_Customers[],5,0)</f>
        <v>North</v>
      </c>
      <c r="F3828" t="s">
        <v>8550</v>
      </c>
      <c r="G3828" t="str">
        <f>VLOOKUP(Sales_Data!$F3828,tbl_Products[],2,FALSE)</f>
        <v>Product_26</v>
      </c>
      <c r="H3828" t="str">
        <f>VLOOKUP(tbl_Sales[[#This Row],[Product_ID]],tbl_Products[],3,0)</f>
        <v>Health</v>
      </c>
      <c r="I3828">
        <v>6</v>
      </c>
      <c r="J3828" s="10">
        <f>VLOOKUP(tbl_Sales[[#This Row],[Product_ID]],tbl_Products[],4,0)</f>
        <v>31.77</v>
      </c>
      <c r="K3828" s="6">
        <v>96.3</v>
      </c>
      <c r="L3828" s="6">
        <f>tbl_Sales[[#This Row],[Price_per_Unit]]*tbl_Sales[[#This Row],[Quantity]]</f>
        <v>577.79999999999995</v>
      </c>
      <c r="M3828" s="6">
        <f>tbl_Sales[[#This Row],[Cost_per_Unit]]*tbl_Sales[[#This Row],[Quantity]]</f>
        <v>190.62</v>
      </c>
      <c r="N3828" s="6">
        <f>tbl_Sales[[#This Row],[Sales]]-tbl_Sales[[#This Row],[Total_Cost]]</f>
        <v>387.17999999999995</v>
      </c>
    </row>
    <row r="3829" spans="1:14">
      <c r="A3829" t="s">
        <v>3833</v>
      </c>
      <c r="B3829" s="4">
        <v>45150</v>
      </c>
      <c r="C3829" t="s">
        <v>8298</v>
      </c>
      <c r="D3829" t="str">
        <f>VLOOKUP(Sales_Data!$C3829,tbl_Customers[],2,FALSE)</f>
        <v>Customer_1457</v>
      </c>
      <c r="E3829" t="str">
        <f>VLOOKUP(tbl_Sales[[#This Row],[Customer_ID]],tbl_Customers[],5,0)</f>
        <v>North</v>
      </c>
      <c r="F3829" t="s">
        <v>8528</v>
      </c>
      <c r="G3829" t="str">
        <f>VLOOKUP(Sales_Data!$F3829,tbl_Products[],2,FALSE)</f>
        <v>Product_25</v>
      </c>
      <c r="H3829" t="str">
        <f>VLOOKUP(tbl_Sales[[#This Row],[Product_ID]],tbl_Products[],3,0)</f>
        <v>Electronics</v>
      </c>
      <c r="I3829">
        <v>4</v>
      </c>
      <c r="J3829" s="10">
        <f>VLOOKUP(tbl_Sales[[#This Row],[Product_ID]],tbl_Products[],4,0)</f>
        <v>48.19</v>
      </c>
      <c r="K3829" s="6">
        <v>68.36</v>
      </c>
      <c r="L3829" s="6">
        <f>tbl_Sales[[#This Row],[Price_per_Unit]]*tbl_Sales[[#This Row],[Quantity]]</f>
        <v>273.44</v>
      </c>
      <c r="M3829" s="6">
        <f>tbl_Sales[[#This Row],[Cost_per_Unit]]*tbl_Sales[[#This Row],[Quantity]]</f>
        <v>192.76</v>
      </c>
      <c r="N3829" s="6">
        <f>tbl_Sales[[#This Row],[Sales]]-tbl_Sales[[#This Row],[Total_Cost]]</f>
        <v>80.680000000000007</v>
      </c>
    </row>
    <row r="3830" spans="1:14">
      <c r="A3830" t="s">
        <v>3834</v>
      </c>
      <c r="B3830" s="4">
        <v>45049</v>
      </c>
      <c r="C3830" t="s">
        <v>7405</v>
      </c>
      <c r="D3830" t="str">
        <f>VLOOKUP(Sales_Data!$C3830,tbl_Customers[],2,FALSE)</f>
        <v>Customer_134</v>
      </c>
      <c r="E3830" t="str">
        <f>VLOOKUP(tbl_Sales[[#This Row],[Customer_ID]],tbl_Customers[],5,0)</f>
        <v>West</v>
      </c>
      <c r="F3830" t="s">
        <v>8539</v>
      </c>
      <c r="G3830" t="str">
        <f>VLOOKUP(Sales_Data!$F3830,tbl_Products[],2,FALSE)</f>
        <v>Product_16</v>
      </c>
      <c r="H3830" t="str">
        <f>VLOOKUP(tbl_Sales[[#This Row],[Product_ID]],tbl_Products[],3,0)</f>
        <v>Home Goods</v>
      </c>
      <c r="I3830">
        <v>6</v>
      </c>
      <c r="J3830" s="10">
        <f>VLOOKUP(tbl_Sales[[#This Row],[Product_ID]],tbl_Products[],4,0)</f>
        <v>15.25</v>
      </c>
      <c r="K3830" s="6">
        <v>98.62</v>
      </c>
      <c r="L3830" s="6">
        <f>tbl_Sales[[#This Row],[Price_per_Unit]]*tbl_Sales[[#This Row],[Quantity]]</f>
        <v>591.72</v>
      </c>
      <c r="M3830" s="6">
        <f>tbl_Sales[[#This Row],[Cost_per_Unit]]*tbl_Sales[[#This Row],[Quantity]]</f>
        <v>91.5</v>
      </c>
      <c r="N3830" s="6">
        <f>tbl_Sales[[#This Row],[Sales]]-tbl_Sales[[#This Row],[Total_Cost]]</f>
        <v>500.22</v>
      </c>
    </row>
    <row r="3831" spans="1:14">
      <c r="A3831" t="s">
        <v>3835</v>
      </c>
      <c r="B3831" s="4">
        <v>44956</v>
      </c>
      <c r="C3831" t="s">
        <v>7201</v>
      </c>
      <c r="D3831" t="str">
        <f>VLOOKUP(Sales_Data!$C3831,tbl_Customers[],2,FALSE)</f>
        <v>Customer_243</v>
      </c>
      <c r="E3831" t="str">
        <f>VLOOKUP(tbl_Sales[[#This Row],[Customer_ID]],tbl_Customers[],5,0)</f>
        <v>South</v>
      </c>
      <c r="F3831" t="s">
        <v>8498</v>
      </c>
      <c r="G3831" t="str">
        <f>VLOOKUP(Sales_Data!$F3831,tbl_Products[],2,FALSE)</f>
        <v>Product_38</v>
      </c>
      <c r="H3831" t="str">
        <f>VLOOKUP(tbl_Sales[[#This Row],[Product_ID]],tbl_Products[],3,0)</f>
        <v>Toys</v>
      </c>
      <c r="I3831">
        <v>4</v>
      </c>
      <c r="J3831" s="10">
        <f>VLOOKUP(tbl_Sales[[#This Row],[Product_ID]],tbl_Products[],4,0)</f>
        <v>35.82</v>
      </c>
      <c r="K3831" s="6">
        <v>76.680000000000007</v>
      </c>
      <c r="L3831" s="6">
        <f>tbl_Sales[[#This Row],[Price_per_Unit]]*tbl_Sales[[#This Row],[Quantity]]</f>
        <v>306.72000000000003</v>
      </c>
      <c r="M3831" s="6">
        <f>tbl_Sales[[#This Row],[Cost_per_Unit]]*tbl_Sales[[#This Row],[Quantity]]</f>
        <v>143.28</v>
      </c>
      <c r="N3831" s="6">
        <f>tbl_Sales[[#This Row],[Sales]]-tbl_Sales[[#This Row],[Total_Cost]]</f>
        <v>163.44000000000003</v>
      </c>
    </row>
    <row r="3832" spans="1:14">
      <c r="A3832" t="s">
        <v>3836</v>
      </c>
      <c r="B3832" s="4">
        <v>45052</v>
      </c>
      <c r="C3832" t="s">
        <v>8191</v>
      </c>
      <c r="D3832" t="str">
        <f>VLOOKUP(Sales_Data!$C3832,tbl_Customers[],2,FALSE)</f>
        <v>Customer_296</v>
      </c>
      <c r="E3832" t="str">
        <f>VLOOKUP(tbl_Sales[[#This Row],[Customer_ID]],tbl_Customers[],5,0)</f>
        <v>West</v>
      </c>
      <c r="F3832" t="s">
        <v>8564</v>
      </c>
      <c r="G3832" t="str">
        <f>VLOOKUP(Sales_Data!$F3832,tbl_Products[],2,FALSE)</f>
        <v>Product_8</v>
      </c>
      <c r="H3832" t="str">
        <f>VLOOKUP(tbl_Sales[[#This Row],[Product_ID]],tbl_Products[],3,0)</f>
        <v>Electronics</v>
      </c>
      <c r="I3832">
        <v>6</v>
      </c>
      <c r="J3832" s="10">
        <f>VLOOKUP(tbl_Sales[[#This Row],[Product_ID]],tbl_Products[],4,0)</f>
        <v>22.03</v>
      </c>
      <c r="K3832" s="6">
        <v>55.7</v>
      </c>
      <c r="L3832" s="6">
        <f>tbl_Sales[[#This Row],[Price_per_Unit]]*tbl_Sales[[#This Row],[Quantity]]</f>
        <v>334.20000000000005</v>
      </c>
      <c r="M3832" s="6">
        <f>tbl_Sales[[#This Row],[Cost_per_Unit]]*tbl_Sales[[#This Row],[Quantity]]</f>
        <v>132.18</v>
      </c>
      <c r="N3832" s="6">
        <f>tbl_Sales[[#This Row],[Sales]]-tbl_Sales[[#This Row],[Total_Cost]]</f>
        <v>202.02000000000004</v>
      </c>
    </row>
    <row r="3833" spans="1:14">
      <c r="A3833" t="s">
        <v>3837</v>
      </c>
      <c r="B3833" s="4">
        <v>44971</v>
      </c>
      <c r="C3833" t="s">
        <v>7768</v>
      </c>
      <c r="D3833" t="str">
        <f>VLOOKUP(Sales_Data!$C3833,tbl_Customers[],2,FALSE)</f>
        <v>Customer_268</v>
      </c>
      <c r="E3833" t="str">
        <f>VLOOKUP(tbl_Sales[[#This Row],[Customer_ID]],tbl_Customers[],5,0)</f>
        <v>East</v>
      </c>
      <c r="F3833" t="s">
        <v>8528</v>
      </c>
      <c r="G3833" t="str">
        <f>VLOOKUP(Sales_Data!$F3833,tbl_Products[],2,FALSE)</f>
        <v>Product_25</v>
      </c>
      <c r="H3833" t="str">
        <f>VLOOKUP(tbl_Sales[[#This Row],[Product_ID]],tbl_Products[],3,0)</f>
        <v>Electronics</v>
      </c>
      <c r="I3833">
        <v>3</v>
      </c>
      <c r="J3833" s="10">
        <f>VLOOKUP(tbl_Sales[[#This Row],[Product_ID]],tbl_Products[],4,0)</f>
        <v>48.19</v>
      </c>
      <c r="K3833" s="6">
        <v>43.84</v>
      </c>
      <c r="L3833" s="6">
        <f>tbl_Sales[[#This Row],[Price_per_Unit]]*tbl_Sales[[#This Row],[Quantity]]</f>
        <v>131.52000000000001</v>
      </c>
      <c r="M3833" s="6">
        <f>tbl_Sales[[#This Row],[Cost_per_Unit]]*tbl_Sales[[#This Row],[Quantity]]</f>
        <v>144.57</v>
      </c>
      <c r="N3833" s="6">
        <f>tbl_Sales[[#This Row],[Sales]]-tbl_Sales[[#This Row],[Total_Cost]]</f>
        <v>-13.049999999999983</v>
      </c>
    </row>
    <row r="3834" spans="1:14">
      <c r="A3834" t="s">
        <v>3838</v>
      </c>
      <c r="B3834" s="4">
        <v>45149</v>
      </c>
      <c r="C3834" t="s">
        <v>7744</v>
      </c>
      <c r="D3834" t="str">
        <f>VLOOKUP(Sales_Data!$C3834,tbl_Customers[],2,FALSE)</f>
        <v>Customer_389</v>
      </c>
      <c r="E3834" t="str">
        <f>VLOOKUP(tbl_Sales[[#This Row],[Customer_ID]],tbl_Customers[],5,0)</f>
        <v>West</v>
      </c>
      <c r="F3834" t="s">
        <v>8500</v>
      </c>
      <c r="G3834" t="str">
        <f>VLOOKUP(Sales_Data!$F3834,tbl_Products[],2,FALSE)</f>
        <v>Product_68</v>
      </c>
      <c r="H3834" t="str">
        <f>VLOOKUP(tbl_Sales[[#This Row],[Product_ID]],tbl_Products[],3,0)</f>
        <v>Home Goods</v>
      </c>
      <c r="I3834">
        <v>5</v>
      </c>
      <c r="J3834" s="10">
        <f>VLOOKUP(tbl_Sales[[#This Row],[Product_ID]],tbl_Products[],4,0)</f>
        <v>17.45</v>
      </c>
      <c r="K3834" s="6">
        <v>35.380000000000003</v>
      </c>
      <c r="L3834" s="6">
        <f>tbl_Sales[[#This Row],[Price_per_Unit]]*tbl_Sales[[#This Row],[Quantity]]</f>
        <v>176.9</v>
      </c>
      <c r="M3834" s="6">
        <f>tbl_Sales[[#This Row],[Cost_per_Unit]]*tbl_Sales[[#This Row],[Quantity]]</f>
        <v>87.25</v>
      </c>
      <c r="N3834" s="6">
        <f>tbl_Sales[[#This Row],[Sales]]-tbl_Sales[[#This Row],[Total_Cost]]</f>
        <v>89.65</v>
      </c>
    </row>
    <row r="3835" spans="1:14">
      <c r="A3835" t="s">
        <v>3839</v>
      </c>
      <c r="B3835" s="4">
        <v>44986</v>
      </c>
      <c r="C3835" t="s">
        <v>8079</v>
      </c>
      <c r="D3835" t="str">
        <f>VLOOKUP(Sales_Data!$C3835,tbl_Customers[],2,FALSE)</f>
        <v>Customer_393</v>
      </c>
      <c r="E3835" t="str">
        <f>VLOOKUP(tbl_Sales[[#This Row],[Customer_ID]],tbl_Customers[],5,0)</f>
        <v>West</v>
      </c>
      <c r="F3835" t="s">
        <v>8501</v>
      </c>
      <c r="G3835" t="str">
        <f>VLOOKUP(Sales_Data!$F3835,tbl_Products[],2,FALSE)</f>
        <v>Product_65</v>
      </c>
      <c r="H3835" t="str">
        <f>VLOOKUP(tbl_Sales[[#This Row],[Product_ID]],tbl_Products[],3,0)</f>
        <v>Health</v>
      </c>
      <c r="I3835">
        <v>3</v>
      </c>
      <c r="J3835" s="10">
        <f>VLOOKUP(tbl_Sales[[#This Row],[Product_ID]],tbl_Products[],4,0)</f>
        <v>37.880000000000003</v>
      </c>
      <c r="K3835" s="6">
        <v>75.349999999999994</v>
      </c>
      <c r="L3835" s="6">
        <f>tbl_Sales[[#This Row],[Price_per_Unit]]*tbl_Sales[[#This Row],[Quantity]]</f>
        <v>226.04999999999998</v>
      </c>
      <c r="M3835" s="6">
        <f>tbl_Sales[[#This Row],[Cost_per_Unit]]*tbl_Sales[[#This Row],[Quantity]]</f>
        <v>113.64000000000001</v>
      </c>
      <c r="N3835" s="6">
        <f>tbl_Sales[[#This Row],[Sales]]-tbl_Sales[[#This Row],[Total_Cost]]</f>
        <v>112.40999999999997</v>
      </c>
    </row>
    <row r="3836" spans="1:14">
      <c r="A3836" t="s">
        <v>3840</v>
      </c>
      <c r="B3836" s="4">
        <v>45159</v>
      </c>
      <c r="C3836" t="s">
        <v>7334</v>
      </c>
      <c r="D3836" t="str">
        <f>VLOOKUP(Sales_Data!$C3836,tbl_Customers[],2,FALSE)</f>
        <v>Customer_1091</v>
      </c>
      <c r="E3836" t="str">
        <f>VLOOKUP(tbl_Sales[[#This Row],[Customer_ID]],tbl_Customers[],5,0)</f>
        <v>North</v>
      </c>
      <c r="F3836" t="s">
        <v>8540</v>
      </c>
      <c r="G3836" t="str">
        <f>VLOOKUP(Sales_Data!$F3836,tbl_Products[],2,FALSE)</f>
        <v>Product_37</v>
      </c>
      <c r="H3836" t="str">
        <f>VLOOKUP(tbl_Sales[[#This Row],[Product_ID]],tbl_Products[],3,0)</f>
        <v>Toys</v>
      </c>
      <c r="I3836">
        <v>7</v>
      </c>
      <c r="J3836" s="10">
        <f>VLOOKUP(tbl_Sales[[#This Row],[Product_ID]],tbl_Products[],4,0)</f>
        <v>29.86</v>
      </c>
      <c r="K3836" s="6">
        <v>47.94</v>
      </c>
      <c r="L3836" s="6">
        <f>tbl_Sales[[#This Row],[Price_per_Unit]]*tbl_Sales[[#This Row],[Quantity]]</f>
        <v>335.58</v>
      </c>
      <c r="M3836" s="6">
        <f>tbl_Sales[[#This Row],[Cost_per_Unit]]*tbl_Sales[[#This Row],[Quantity]]</f>
        <v>209.01999999999998</v>
      </c>
      <c r="N3836" s="6">
        <f>tbl_Sales[[#This Row],[Sales]]-tbl_Sales[[#This Row],[Total_Cost]]</f>
        <v>126.56</v>
      </c>
    </row>
    <row r="3837" spans="1:14">
      <c r="A3837" t="s">
        <v>3841</v>
      </c>
      <c r="B3837" s="4">
        <v>45240</v>
      </c>
      <c r="C3837" t="s">
        <v>8394</v>
      </c>
      <c r="D3837" t="str">
        <f>VLOOKUP(Sales_Data!$C3837,tbl_Customers[],2,FALSE)</f>
        <v>Customer_775</v>
      </c>
      <c r="E3837" t="str">
        <f>VLOOKUP(tbl_Sales[[#This Row],[Customer_ID]],tbl_Customers[],5,0)</f>
        <v>East</v>
      </c>
      <c r="F3837" t="s">
        <v>8523</v>
      </c>
      <c r="G3837" t="str">
        <f>VLOOKUP(Sales_Data!$F3837,tbl_Products[],2,FALSE)</f>
        <v>Product_32</v>
      </c>
      <c r="H3837" t="str">
        <f>VLOOKUP(tbl_Sales[[#This Row],[Product_ID]],tbl_Products[],3,0)</f>
        <v>Home Goods</v>
      </c>
      <c r="I3837">
        <v>3</v>
      </c>
      <c r="J3837" s="10">
        <f>VLOOKUP(tbl_Sales[[#This Row],[Product_ID]],tbl_Products[],4,0)</f>
        <v>24.03</v>
      </c>
      <c r="K3837" s="6">
        <v>56.7</v>
      </c>
      <c r="L3837" s="6">
        <f>tbl_Sales[[#This Row],[Price_per_Unit]]*tbl_Sales[[#This Row],[Quantity]]</f>
        <v>170.10000000000002</v>
      </c>
      <c r="M3837" s="6">
        <f>tbl_Sales[[#This Row],[Cost_per_Unit]]*tbl_Sales[[#This Row],[Quantity]]</f>
        <v>72.09</v>
      </c>
      <c r="N3837" s="6">
        <f>tbl_Sales[[#This Row],[Sales]]-tbl_Sales[[#This Row],[Total_Cost]]</f>
        <v>98.010000000000019</v>
      </c>
    </row>
    <row r="3838" spans="1:14">
      <c r="A3838" t="s">
        <v>3842</v>
      </c>
      <c r="B3838" s="4">
        <v>45238</v>
      </c>
      <c r="C3838" t="s">
        <v>7160</v>
      </c>
      <c r="D3838" t="str">
        <f>VLOOKUP(Sales_Data!$C3838,tbl_Customers[],2,FALSE)</f>
        <v>Customer_1423</v>
      </c>
      <c r="E3838" t="str">
        <f>VLOOKUP(tbl_Sales[[#This Row],[Customer_ID]],tbl_Customers[],5,0)</f>
        <v>South</v>
      </c>
      <c r="F3838" t="s">
        <v>8529</v>
      </c>
      <c r="G3838" t="str">
        <f>VLOOKUP(Sales_Data!$F3838,tbl_Products[],2,FALSE)</f>
        <v>Product_49</v>
      </c>
      <c r="H3838" t="str">
        <f>VLOOKUP(tbl_Sales[[#This Row],[Product_ID]],tbl_Products[],3,0)</f>
        <v>Toys</v>
      </c>
      <c r="I3838">
        <v>9</v>
      </c>
      <c r="J3838" s="10">
        <f>VLOOKUP(tbl_Sales[[#This Row],[Product_ID]],tbl_Products[],4,0)</f>
        <v>44.18</v>
      </c>
      <c r="K3838" s="6">
        <v>7.32</v>
      </c>
      <c r="L3838" s="6">
        <f>tbl_Sales[[#This Row],[Price_per_Unit]]*tbl_Sales[[#This Row],[Quantity]]</f>
        <v>65.88</v>
      </c>
      <c r="M3838" s="6">
        <f>tbl_Sales[[#This Row],[Cost_per_Unit]]*tbl_Sales[[#This Row],[Quantity]]</f>
        <v>397.62</v>
      </c>
      <c r="N3838" s="6">
        <f>tbl_Sales[[#This Row],[Sales]]-tbl_Sales[[#This Row],[Total_Cost]]</f>
        <v>-331.74</v>
      </c>
    </row>
    <row r="3839" spans="1:14">
      <c r="A3839" t="s">
        <v>3843</v>
      </c>
      <c r="B3839" s="4">
        <v>44955</v>
      </c>
      <c r="C3839" t="s">
        <v>7291</v>
      </c>
      <c r="D3839" t="str">
        <f>VLOOKUP(Sales_Data!$C3839,tbl_Customers[],2,FALSE)</f>
        <v>Customer_767</v>
      </c>
      <c r="E3839" t="str">
        <f>VLOOKUP(tbl_Sales[[#This Row],[Customer_ID]],tbl_Customers[],5,0)</f>
        <v>East</v>
      </c>
      <c r="F3839" t="s">
        <v>8554</v>
      </c>
      <c r="G3839" t="str">
        <f>VLOOKUP(Sales_Data!$F3839,tbl_Products[],2,FALSE)</f>
        <v>Product_55</v>
      </c>
      <c r="H3839" t="str">
        <f>VLOOKUP(tbl_Sales[[#This Row],[Product_ID]],tbl_Products[],3,0)</f>
        <v>Apparel</v>
      </c>
      <c r="I3839">
        <v>2</v>
      </c>
      <c r="J3839" s="10">
        <f>VLOOKUP(tbl_Sales[[#This Row],[Product_ID]],tbl_Products[],4,0)</f>
        <v>36.08</v>
      </c>
      <c r="K3839" s="6">
        <v>17.07</v>
      </c>
      <c r="L3839" s="6">
        <f>tbl_Sales[[#This Row],[Price_per_Unit]]*tbl_Sales[[#This Row],[Quantity]]</f>
        <v>34.14</v>
      </c>
      <c r="M3839" s="6">
        <f>tbl_Sales[[#This Row],[Cost_per_Unit]]*tbl_Sales[[#This Row],[Quantity]]</f>
        <v>72.16</v>
      </c>
      <c r="N3839" s="6">
        <f>tbl_Sales[[#This Row],[Sales]]-tbl_Sales[[#This Row],[Total_Cost]]</f>
        <v>-38.019999999999996</v>
      </c>
    </row>
    <row r="3840" spans="1:14">
      <c r="A3840" t="s">
        <v>3844</v>
      </c>
      <c r="B3840" s="4">
        <v>45085</v>
      </c>
      <c r="C3840" t="s">
        <v>7500</v>
      </c>
      <c r="D3840" t="str">
        <f>VLOOKUP(Sales_Data!$C3840,tbl_Customers[],2,FALSE)</f>
        <v>Customer_652</v>
      </c>
      <c r="E3840" t="str">
        <f>VLOOKUP(tbl_Sales[[#This Row],[Customer_ID]],tbl_Customers[],5,0)</f>
        <v>West</v>
      </c>
      <c r="F3840" t="s">
        <v>8514</v>
      </c>
      <c r="G3840" t="str">
        <f>VLOOKUP(Sales_Data!$F3840,tbl_Products[],2,FALSE)</f>
        <v>Product_2</v>
      </c>
      <c r="H3840" t="str">
        <f>VLOOKUP(tbl_Sales[[#This Row],[Product_ID]],tbl_Products[],3,0)</f>
        <v>Health</v>
      </c>
      <c r="I3840">
        <v>9</v>
      </c>
      <c r="J3840" s="10">
        <f>VLOOKUP(tbl_Sales[[#This Row],[Product_ID]],tbl_Products[],4,0)</f>
        <v>12.41</v>
      </c>
      <c r="K3840" s="6">
        <v>19.28</v>
      </c>
      <c r="L3840" s="6">
        <f>tbl_Sales[[#This Row],[Price_per_Unit]]*tbl_Sales[[#This Row],[Quantity]]</f>
        <v>173.52</v>
      </c>
      <c r="M3840" s="6">
        <f>tbl_Sales[[#This Row],[Cost_per_Unit]]*tbl_Sales[[#This Row],[Quantity]]</f>
        <v>111.69</v>
      </c>
      <c r="N3840" s="6">
        <f>tbl_Sales[[#This Row],[Sales]]-tbl_Sales[[#This Row],[Total_Cost]]</f>
        <v>61.830000000000013</v>
      </c>
    </row>
    <row r="3841" spans="1:14">
      <c r="A3841" t="s">
        <v>3845</v>
      </c>
      <c r="B3841" s="4">
        <v>45268</v>
      </c>
      <c r="C3841" t="s">
        <v>7675</v>
      </c>
      <c r="D3841" t="str">
        <f>VLOOKUP(Sales_Data!$C3841,tbl_Customers[],2,FALSE)</f>
        <v>Customer_1228</v>
      </c>
      <c r="E3841" t="str">
        <f>VLOOKUP(tbl_Sales[[#This Row],[Customer_ID]],tbl_Customers[],5,0)</f>
        <v>East</v>
      </c>
      <c r="F3841" t="s">
        <v>8505</v>
      </c>
      <c r="G3841" t="str">
        <f>VLOOKUP(Sales_Data!$F3841,tbl_Products[],2,FALSE)</f>
        <v>Product_39</v>
      </c>
      <c r="H3841" t="str">
        <f>VLOOKUP(tbl_Sales[[#This Row],[Product_ID]],tbl_Products[],3,0)</f>
        <v>Toys</v>
      </c>
      <c r="I3841">
        <v>1</v>
      </c>
      <c r="J3841" s="10">
        <f>VLOOKUP(tbl_Sales[[#This Row],[Product_ID]],tbl_Products[],4,0)</f>
        <v>32.950000000000003</v>
      </c>
      <c r="K3841" s="6">
        <v>65.06</v>
      </c>
      <c r="L3841" s="6">
        <f>tbl_Sales[[#This Row],[Price_per_Unit]]*tbl_Sales[[#This Row],[Quantity]]</f>
        <v>65.06</v>
      </c>
      <c r="M3841" s="6">
        <f>tbl_Sales[[#This Row],[Cost_per_Unit]]*tbl_Sales[[#This Row],[Quantity]]</f>
        <v>32.950000000000003</v>
      </c>
      <c r="N3841" s="6">
        <f>tbl_Sales[[#This Row],[Sales]]-tbl_Sales[[#This Row],[Total_Cost]]</f>
        <v>32.11</v>
      </c>
    </row>
    <row r="3842" spans="1:14">
      <c r="A3842" t="s">
        <v>3846</v>
      </c>
      <c r="B3842" s="4">
        <v>45263</v>
      </c>
      <c r="C3842" t="s">
        <v>8395</v>
      </c>
      <c r="D3842" t="str">
        <f>VLOOKUP(Sales_Data!$C3842,tbl_Customers[],2,FALSE)</f>
        <v>Customer_880</v>
      </c>
      <c r="E3842" t="str">
        <f>VLOOKUP(tbl_Sales[[#This Row],[Customer_ID]],tbl_Customers[],5,0)</f>
        <v>East</v>
      </c>
      <c r="F3842" t="s">
        <v>8533</v>
      </c>
      <c r="G3842" t="str">
        <f>VLOOKUP(Sales_Data!$F3842,tbl_Products[],2,FALSE)</f>
        <v>Product_34</v>
      </c>
      <c r="H3842" t="str">
        <f>VLOOKUP(tbl_Sales[[#This Row],[Product_ID]],tbl_Products[],3,0)</f>
        <v>Electronics</v>
      </c>
      <c r="I3842">
        <v>6</v>
      </c>
      <c r="J3842" s="10">
        <f>VLOOKUP(tbl_Sales[[#This Row],[Product_ID]],tbl_Products[],4,0)</f>
        <v>21.9</v>
      </c>
      <c r="K3842" s="6">
        <v>34.450000000000003</v>
      </c>
      <c r="L3842" s="6">
        <f>tbl_Sales[[#This Row],[Price_per_Unit]]*tbl_Sales[[#This Row],[Quantity]]</f>
        <v>206.70000000000002</v>
      </c>
      <c r="M3842" s="6">
        <f>tbl_Sales[[#This Row],[Cost_per_Unit]]*tbl_Sales[[#This Row],[Quantity]]</f>
        <v>131.39999999999998</v>
      </c>
      <c r="N3842" s="6">
        <f>tbl_Sales[[#This Row],[Sales]]-tbl_Sales[[#This Row],[Total_Cost]]</f>
        <v>75.30000000000004</v>
      </c>
    </row>
    <row r="3843" spans="1:14">
      <c r="A3843" t="s">
        <v>3847</v>
      </c>
      <c r="B3843" s="4">
        <v>45016</v>
      </c>
      <c r="C3843" t="s">
        <v>7464</v>
      </c>
      <c r="D3843" t="str">
        <f>VLOOKUP(Sales_Data!$C3843,tbl_Customers[],2,FALSE)</f>
        <v>Customer_1303</v>
      </c>
      <c r="E3843" t="str">
        <f>VLOOKUP(tbl_Sales[[#This Row],[Customer_ID]],tbl_Customers[],5,0)</f>
        <v>North</v>
      </c>
      <c r="F3843" t="s">
        <v>8526</v>
      </c>
      <c r="G3843" t="str">
        <f>VLOOKUP(Sales_Data!$F3843,tbl_Products[],2,FALSE)</f>
        <v>Product_27</v>
      </c>
      <c r="H3843" t="str">
        <f>VLOOKUP(tbl_Sales[[#This Row],[Product_ID]],tbl_Products[],3,0)</f>
        <v>Home Goods</v>
      </c>
      <c r="I3843">
        <v>8</v>
      </c>
      <c r="J3843" s="10">
        <f>VLOOKUP(tbl_Sales[[#This Row],[Product_ID]],tbl_Products[],4,0)</f>
        <v>35.53</v>
      </c>
      <c r="K3843" s="6">
        <v>31.65</v>
      </c>
      <c r="L3843" s="6">
        <f>tbl_Sales[[#This Row],[Price_per_Unit]]*tbl_Sales[[#This Row],[Quantity]]</f>
        <v>253.2</v>
      </c>
      <c r="M3843" s="6">
        <f>tbl_Sales[[#This Row],[Cost_per_Unit]]*tbl_Sales[[#This Row],[Quantity]]</f>
        <v>284.24</v>
      </c>
      <c r="N3843" s="6">
        <f>tbl_Sales[[#This Row],[Sales]]-tbl_Sales[[#This Row],[Total_Cost]]</f>
        <v>-31.04000000000002</v>
      </c>
    </row>
    <row r="3844" spans="1:14">
      <c r="A3844" t="s">
        <v>3848</v>
      </c>
      <c r="B3844" s="4">
        <v>44988</v>
      </c>
      <c r="C3844" t="s">
        <v>8138</v>
      </c>
      <c r="D3844" t="str">
        <f>VLOOKUP(Sales_Data!$C3844,tbl_Customers[],2,FALSE)</f>
        <v>Customer_501</v>
      </c>
      <c r="E3844" t="str">
        <f>VLOOKUP(tbl_Sales[[#This Row],[Customer_ID]],tbl_Customers[],5,0)</f>
        <v>West</v>
      </c>
      <c r="F3844" t="s">
        <v>8503</v>
      </c>
      <c r="G3844" t="str">
        <f>VLOOKUP(Sales_Data!$F3844,tbl_Products[],2,FALSE)</f>
        <v>Product_19</v>
      </c>
      <c r="H3844" t="str">
        <f>VLOOKUP(tbl_Sales[[#This Row],[Product_ID]],tbl_Products[],3,0)</f>
        <v>Apparel</v>
      </c>
      <c r="I3844">
        <v>7</v>
      </c>
      <c r="J3844" s="10">
        <f>VLOOKUP(tbl_Sales[[#This Row],[Product_ID]],tbl_Products[],4,0)</f>
        <v>41.78</v>
      </c>
      <c r="K3844" s="6">
        <v>5.96</v>
      </c>
      <c r="L3844" s="6">
        <f>tbl_Sales[[#This Row],[Price_per_Unit]]*tbl_Sales[[#This Row],[Quantity]]</f>
        <v>41.72</v>
      </c>
      <c r="M3844" s="6">
        <f>tbl_Sales[[#This Row],[Cost_per_Unit]]*tbl_Sales[[#This Row],[Quantity]]</f>
        <v>292.46000000000004</v>
      </c>
      <c r="N3844" s="6">
        <f>tbl_Sales[[#This Row],[Sales]]-tbl_Sales[[#This Row],[Total_Cost]]</f>
        <v>-250.74000000000004</v>
      </c>
    </row>
    <row r="3845" spans="1:14">
      <c r="A3845" t="s">
        <v>3849</v>
      </c>
      <c r="B3845" s="4">
        <v>44933</v>
      </c>
      <c r="C3845" t="s">
        <v>7322</v>
      </c>
      <c r="D3845" t="str">
        <f>VLOOKUP(Sales_Data!$C3845,tbl_Customers[],2,FALSE)</f>
        <v>Customer_95</v>
      </c>
      <c r="E3845" t="str">
        <f>VLOOKUP(tbl_Sales[[#This Row],[Customer_ID]],tbl_Customers[],5,0)</f>
        <v>West</v>
      </c>
      <c r="F3845" t="s">
        <v>8498</v>
      </c>
      <c r="G3845" t="str">
        <f>VLOOKUP(Sales_Data!$F3845,tbl_Products[],2,FALSE)</f>
        <v>Product_38</v>
      </c>
      <c r="H3845" t="str">
        <f>VLOOKUP(tbl_Sales[[#This Row],[Product_ID]],tbl_Products[],3,0)</f>
        <v>Toys</v>
      </c>
      <c r="I3845">
        <v>5</v>
      </c>
      <c r="J3845" s="10">
        <f>VLOOKUP(tbl_Sales[[#This Row],[Product_ID]],tbl_Products[],4,0)</f>
        <v>35.82</v>
      </c>
      <c r="K3845" s="6">
        <v>65.44</v>
      </c>
      <c r="L3845" s="6">
        <f>tbl_Sales[[#This Row],[Price_per_Unit]]*tbl_Sales[[#This Row],[Quantity]]</f>
        <v>327.2</v>
      </c>
      <c r="M3845" s="6">
        <f>tbl_Sales[[#This Row],[Cost_per_Unit]]*tbl_Sales[[#This Row],[Quantity]]</f>
        <v>179.1</v>
      </c>
      <c r="N3845" s="6">
        <f>tbl_Sales[[#This Row],[Sales]]-tbl_Sales[[#This Row],[Total_Cost]]</f>
        <v>148.1</v>
      </c>
    </row>
    <row r="3846" spans="1:14">
      <c r="A3846" t="s">
        <v>3850</v>
      </c>
      <c r="B3846" s="4">
        <v>45289</v>
      </c>
      <c r="C3846" t="s">
        <v>7230</v>
      </c>
      <c r="D3846" t="str">
        <f>VLOOKUP(Sales_Data!$C3846,tbl_Customers[],2,FALSE)</f>
        <v>Customer_1262</v>
      </c>
      <c r="E3846" t="str">
        <f>VLOOKUP(tbl_Sales[[#This Row],[Customer_ID]],tbl_Customers[],5,0)</f>
        <v>North</v>
      </c>
      <c r="F3846" t="s">
        <v>8522</v>
      </c>
      <c r="G3846" t="str">
        <f>VLOOKUP(Sales_Data!$F3846,tbl_Products[],2,FALSE)</f>
        <v>Product_4</v>
      </c>
      <c r="H3846" t="str">
        <f>VLOOKUP(tbl_Sales[[#This Row],[Product_ID]],tbl_Products[],3,0)</f>
        <v>Toys</v>
      </c>
      <c r="I3846">
        <v>1</v>
      </c>
      <c r="J3846" s="10">
        <f>VLOOKUP(tbl_Sales[[#This Row],[Product_ID]],tbl_Products[],4,0)</f>
        <v>14.75</v>
      </c>
      <c r="K3846" s="6">
        <v>57.94</v>
      </c>
      <c r="L3846" s="6">
        <f>tbl_Sales[[#This Row],[Price_per_Unit]]*tbl_Sales[[#This Row],[Quantity]]</f>
        <v>57.94</v>
      </c>
      <c r="M3846" s="6">
        <f>tbl_Sales[[#This Row],[Cost_per_Unit]]*tbl_Sales[[#This Row],[Quantity]]</f>
        <v>14.75</v>
      </c>
      <c r="N3846" s="6">
        <f>tbl_Sales[[#This Row],[Sales]]-tbl_Sales[[#This Row],[Total_Cost]]</f>
        <v>43.19</v>
      </c>
    </row>
    <row r="3847" spans="1:14">
      <c r="A3847" t="s">
        <v>3851</v>
      </c>
      <c r="B3847" s="4">
        <v>44997</v>
      </c>
      <c r="C3847" t="s">
        <v>8005</v>
      </c>
      <c r="D3847" t="str">
        <f>VLOOKUP(Sales_Data!$C3847,tbl_Customers[],2,FALSE)</f>
        <v>Customer_1203</v>
      </c>
      <c r="E3847" t="str">
        <f>VLOOKUP(tbl_Sales[[#This Row],[Customer_ID]],tbl_Customers[],5,0)</f>
        <v>East</v>
      </c>
      <c r="F3847" t="s">
        <v>8522</v>
      </c>
      <c r="G3847" t="str">
        <f>VLOOKUP(Sales_Data!$F3847,tbl_Products[],2,FALSE)</f>
        <v>Product_4</v>
      </c>
      <c r="H3847" t="str">
        <f>VLOOKUP(tbl_Sales[[#This Row],[Product_ID]],tbl_Products[],3,0)</f>
        <v>Toys</v>
      </c>
      <c r="I3847">
        <v>3</v>
      </c>
      <c r="J3847" s="10">
        <f>VLOOKUP(tbl_Sales[[#This Row],[Product_ID]],tbl_Products[],4,0)</f>
        <v>14.75</v>
      </c>
      <c r="K3847" s="6">
        <v>63.56</v>
      </c>
      <c r="L3847" s="6">
        <f>tbl_Sales[[#This Row],[Price_per_Unit]]*tbl_Sales[[#This Row],[Quantity]]</f>
        <v>190.68</v>
      </c>
      <c r="M3847" s="6">
        <f>tbl_Sales[[#This Row],[Cost_per_Unit]]*tbl_Sales[[#This Row],[Quantity]]</f>
        <v>44.25</v>
      </c>
      <c r="N3847" s="6">
        <f>tbl_Sales[[#This Row],[Sales]]-tbl_Sales[[#This Row],[Total_Cost]]</f>
        <v>146.43</v>
      </c>
    </row>
    <row r="3848" spans="1:14">
      <c r="A3848" t="s">
        <v>3852</v>
      </c>
      <c r="B3848" s="4">
        <v>45286</v>
      </c>
      <c r="C3848" t="s">
        <v>7948</v>
      </c>
      <c r="D3848" t="str">
        <f>VLOOKUP(Sales_Data!$C3848,tbl_Customers[],2,FALSE)</f>
        <v>Customer_388</v>
      </c>
      <c r="E3848" t="str">
        <f>VLOOKUP(tbl_Sales[[#This Row],[Customer_ID]],tbl_Customers[],5,0)</f>
        <v>East</v>
      </c>
      <c r="F3848" t="s">
        <v>8535</v>
      </c>
      <c r="G3848" t="str">
        <f>VLOOKUP(Sales_Data!$F3848,tbl_Products[],2,FALSE)</f>
        <v>Product_54</v>
      </c>
      <c r="H3848" t="str">
        <f>VLOOKUP(tbl_Sales[[#This Row],[Product_ID]],tbl_Products[],3,0)</f>
        <v>Apparel</v>
      </c>
      <c r="I3848">
        <v>1</v>
      </c>
      <c r="J3848" s="10">
        <f>VLOOKUP(tbl_Sales[[#This Row],[Product_ID]],tbl_Products[],4,0)</f>
        <v>1.35</v>
      </c>
      <c r="K3848" s="6">
        <v>86.61</v>
      </c>
      <c r="L3848" s="6">
        <f>tbl_Sales[[#This Row],[Price_per_Unit]]*tbl_Sales[[#This Row],[Quantity]]</f>
        <v>86.61</v>
      </c>
      <c r="M3848" s="6">
        <f>tbl_Sales[[#This Row],[Cost_per_Unit]]*tbl_Sales[[#This Row],[Quantity]]</f>
        <v>1.35</v>
      </c>
      <c r="N3848" s="6">
        <f>tbl_Sales[[#This Row],[Sales]]-tbl_Sales[[#This Row],[Total_Cost]]</f>
        <v>85.26</v>
      </c>
    </row>
    <row r="3849" spans="1:14">
      <c r="A3849" t="s">
        <v>3853</v>
      </c>
      <c r="B3849" s="4">
        <v>44932</v>
      </c>
      <c r="C3849" t="s">
        <v>7728</v>
      </c>
      <c r="D3849" t="str">
        <f>VLOOKUP(Sales_Data!$C3849,tbl_Customers[],2,FALSE)</f>
        <v>Customer_1097</v>
      </c>
      <c r="E3849" t="str">
        <f>VLOOKUP(tbl_Sales[[#This Row],[Customer_ID]],tbl_Customers[],5,0)</f>
        <v>South</v>
      </c>
      <c r="F3849" t="s">
        <v>8551</v>
      </c>
      <c r="G3849" t="str">
        <f>VLOOKUP(Sales_Data!$F3849,tbl_Products[],2,FALSE)</f>
        <v>Product_11</v>
      </c>
      <c r="H3849" t="str">
        <f>VLOOKUP(tbl_Sales[[#This Row],[Product_ID]],tbl_Products[],3,0)</f>
        <v>Health</v>
      </c>
      <c r="I3849">
        <v>1</v>
      </c>
      <c r="J3849" s="10">
        <f>VLOOKUP(tbl_Sales[[#This Row],[Product_ID]],tbl_Products[],4,0)</f>
        <v>11.76</v>
      </c>
      <c r="K3849" s="6">
        <v>14.19</v>
      </c>
      <c r="L3849" s="6">
        <f>tbl_Sales[[#This Row],[Price_per_Unit]]*tbl_Sales[[#This Row],[Quantity]]</f>
        <v>14.19</v>
      </c>
      <c r="M3849" s="6">
        <f>tbl_Sales[[#This Row],[Cost_per_Unit]]*tbl_Sales[[#This Row],[Quantity]]</f>
        <v>11.76</v>
      </c>
      <c r="N3849" s="6">
        <f>tbl_Sales[[#This Row],[Sales]]-tbl_Sales[[#This Row],[Total_Cost]]</f>
        <v>2.4299999999999997</v>
      </c>
    </row>
    <row r="3850" spans="1:14">
      <c r="A3850" t="s">
        <v>3854</v>
      </c>
      <c r="B3850" s="4">
        <v>45010</v>
      </c>
      <c r="C3850" t="s">
        <v>7012</v>
      </c>
      <c r="D3850" t="str">
        <f>VLOOKUP(Sales_Data!$C3850,tbl_Customers[],2,FALSE)</f>
        <v>Customer_603</v>
      </c>
      <c r="E3850" t="str">
        <f>VLOOKUP(tbl_Sales[[#This Row],[Customer_ID]],tbl_Customers[],5,0)</f>
        <v>North</v>
      </c>
      <c r="F3850" t="s">
        <v>8562</v>
      </c>
      <c r="G3850" t="str">
        <f>VLOOKUP(Sales_Data!$F3850,tbl_Products[],2,FALSE)</f>
        <v>Product_48</v>
      </c>
      <c r="H3850" t="str">
        <f>VLOOKUP(tbl_Sales[[#This Row],[Product_ID]],tbl_Products[],3,0)</f>
        <v>Apparel</v>
      </c>
      <c r="I3850">
        <v>2</v>
      </c>
      <c r="J3850" s="10">
        <f>VLOOKUP(tbl_Sales[[#This Row],[Product_ID]],tbl_Products[],4,0)</f>
        <v>25.33</v>
      </c>
      <c r="K3850" s="6">
        <v>55.92</v>
      </c>
      <c r="L3850" s="6">
        <f>tbl_Sales[[#This Row],[Price_per_Unit]]*tbl_Sales[[#This Row],[Quantity]]</f>
        <v>111.84</v>
      </c>
      <c r="M3850" s="6">
        <f>tbl_Sales[[#This Row],[Cost_per_Unit]]*tbl_Sales[[#This Row],[Quantity]]</f>
        <v>50.66</v>
      </c>
      <c r="N3850" s="6">
        <f>tbl_Sales[[#This Row],[Sales]]-tbl_Sales[[#This Row],[Total_Cost]]</f>
        <v>61.180000000000007</v>
      </c>
    </row>
    <row r="3851" spans="1:14">
      <c r="A3851" t="s">
        <v>3855</v>
      </c>
      <c r="B3851" s="4">
        <v>45181</v>
      </c>
      <c r="C3851" t="s">
        <v>7712</v>
      </c>
      <c r="D3851" t="str">
        <f>VLOOKUP(Sales_Data!$C3851,tbl_Customers[],2,FALSE)</f>
        <v>Customer_305</v>
      </c>
      <c r="E3851" t="str">
        <f>VLOOKUP(tbl_Sales[[#This Row],[Customer_ID]],tbl_Customers[],5,0)</f>
        <v>West</v>
      </c>
      <c r="F3851" t="s">
        <v>8541</v>
      </c>
      <c r="G3851" t="str">
        <f>VLOOKUP(Sales_Data!$F3851,tbl_Products[],2,FALSE)</f>
        <v>Product_60</v>
      </c>
      <c r="H3851" t="str">
        <f>VLOOKUP(tbl_Sales[[#This Row],[Product_ID]],tbl_Products[],3,0)</f>
        <v>Health</v>
      </c>
      <c r="I3851">
        <v>3</v>
      </c>
      <c r="J3851" s="10">
        <f>VLOOKUP(tbl_Sales[[#This Row],[Product_ID]],tbl_Products[],4,0)</f>
        <v>1.01</v>
      </c>
      <c r="K3851" s="6">
        <v>23.94</v>
      </c>
      <c r="L3851" s="6">
        <f>tbl_Sales[[#This Row],[Price_per_Unit]]*tbl_Sales[[#This Row],[Quantity]]</f>
        <v>71.820000000000007</v>
      </c>
      <c r="M3851" s="6">
        <f>tbl_Sales[[#This Row],[Cost_per_Unit]]*tbl_Sales[[#This Row],[Quantity]]</f>
        <v>3.0300000000000002</v>
      </c>
      <c r="N3851" s="6">
        <f>tbl_Sales[[#This Row],[Sales]]-tbl_Sales[[#This Row],[Total_Cost]]</f>
        <v>68.790000000000006</v>
      </c>
    </row>
    <row r="3852" spans="1:14">
      <c r="A3852" t="s">
        <v>3856</v>
      </c>
      <c r="B3852" s="4">
        <v>45104</v>
      </c>
      <c r="C3852" t="s">
        <v>8091</v>
      </c>
      <c r="D3852" t="str">
        <f>VLOOKUP(Sales_Data!$C3852,tbl_Customers[],2,FALSE)</f>
        <v>Customer_672</v>
      </c>
      <c r="E3852" t="str">
        <f>VLOOKUP(tbl_Sales[[#This Row],[Customer_ID]],tbl_Customers[],5,0)</f>
        <v>East</v>
      </c>
      <c r="F3852" t="s">
        <v>8503</v>
      </c>
      <c r="G3852" t="str">
        <f>VLOOKUP(Sales_Data!$F3852,tbl_Products[],2,FALSE)</f>
        <v>Product_19</v>
      </c>
      <c r="H3852" t="str">
        <f>VLOOKUP(tbl_Sales[[#This Row],[Product_ID]],tbl_Products[],3,0)</f>
        <v>Apparel</v>
      </c>
      <c r="I3852">
        <v>8</v>
      </c>
      <c r="J3852" s="10">
        <f>VLOOKUP(tbl_Sales[[#This Row],[Product_ID]],tbl_Products[],4,0)</f>
        <v>41.78</v>
      </c>
      <c r="K3852" s="6">
        <v>93.2</v>
      </c>
      <c r="L3852" s="6">
        <f>tbl_Sales[[#This Row],[Price_per_Unit]]*tbl_Sales[[#This Row],[Quantity]]</f>
        <v>745.6</v>
      </c>
      <c r="M3852" s="6">
        <f>tbl_Sales[[#This Row],[Cost_per_Unit]]*tbl_Sales[[#This Row],[Quantity]]</f>
        <v>334.24</v>
      </c>
      <c r="N3852" s="6">
        <f>tbl_Sales[[#This Row],[Sales]]-tbl_Sales[[#This Row],[Total_Cost]]</f>
        <v>411.36</v>
      </c>
    </row>
    <row r="3853" spans="1:14">
      <c r="A3853" t="s">
        <v>3857</v>
      </c>
      <c r="B3853" s="4">
        <v>45194</v>
      </c>
      <c r="C3853" t="s">
        <v>8378</v>
      </c>
      <c r="D3853" t="str">
        <f>VLOOKUP(Sales_Data!$C3853,tbl_Customers[],2,FALSE)</f>
        <v>Customer_507</v>
      </c>
      <c r="E3853" t="str">
        <f>VLOOKUP(tbl_Sales[[#This Row],[Customer_ID]],tbl_Customers[],5,0)</f>
        <v>North</v>
      </c>
      <c r="F3853" t="s">
        <v>8507</v>
      </c>
      <c r="G3853" t="str">
        <f>VLOOKUP(Sales_Data!$F3853,tbl_Products[],2,FALSE)</f>
        <v>Product_58</v>
      </c>
      <c r="H3853" t="str">
        <f>VLOOKUP(tbl_Sales[[#This Row],[Product_ID]],tbl_Products[],3,0)</f>
        <v>Home Goods</v>
      </c>
      <c r="I3853">
        <v>3</v>
      </c>
      <c r="J3853" s="10">
        <f>VLOOKUP(tbl_Sales[[#This Row],[Product_ID]],tbl_Products[],4,0)</f>
        <v>23.97</v>
      </c>
      <c r="K3853" s="6">
        <v>74.599999999999994</v>
      </c>
      <c r="L3853" s="6">
        <f>tbl_Sales[[#This Row],[Price_per_Unit]]*tbl_Sales[[#This Row],[Quantity]]</f>
        <v>223.79999999999998</v>
      </c>
      <c r="M3853" s="6">
        <f>tbl_Sales[[#This Row],[Cost_per_Unit]]*tbl_Sales[[#This Row],[Quantity]]</f>
        <v>71.91</v>
      </c>
      <c r="N3853" s="6">
        <f>tbl_Sales[[#This Row],[Sales]]-tbl_Sales[[#This Row],[Total_Cost]]</f>
        <v>151.88999999999999</v>
      </c>
    </row>
    <row r="3854" spans="1:14">
      <c r="A3854" t="s">
        <v>3858</v>
      </c>
      <c r="B3854" s="4">
        <v>45191</v>
      </c>
      <c r="C3854" t="s">
        <v>8396</v>
      </c>
      <c r="D3854" t="str">
        <f>VLOOKUP(Sales_Data!$C3854,tbl_Customers[],2,FALSE)</f>
        <v>Customer_110</v>
      </c>
      <c r="E3854" t="str">
        <f>VLOOKUP(tbl_Sales[[#This Row],[Customer_ID]],tbl_Customers[],5,0)</f>
        <v>West</v>
      </c>
      <c r="F3854" t="s">
        <v>8529</v>
      </c>
      <c r="G3854" t="str">
        <f>VLOOKUP(Sales_Data!$F3854,tbl_Products[],2,FALSE)</f>
        <v>Product_49</v>
      </c>
      <c r="H3854" t="str">
        <f>VLOOKUP(tbl_Sales[[#This Row],[Product_ID]],tbl_Products[],3,0)</f>
        <v>Toys</v>
      </c>
      <c r="I3854">
        <v>3</v>
      </c>
      <c r="J3854" s="10">
        <f>VLOOKUP(tbl_Sales[[#This Row],[Product_ID]],tbl_Products[],4,0)</f>
        <v>44.18</v>
      </c>
      <c r="K3854" s="6">
        <v>45.26</v>
      </c>
      <c r="L3854" s="6">
        <f>tbl_Sales[[#This Row],[Price_per_Unit]]*tbl_Sales[[#This Row],[Quantity]]</f>
        <v>135.78</v>
      </c>
      <c r="M3854" s="6">
        <f>tbl_Sales[[#This Row],[Cost_per_Unit]]*tbl_Sales[[#This Row],[Quantity]]</f>
        <v>132.54</v>
      </c>
      <c r="N3854" s="6">
        <f>tbl_Sales[[#This Row],[Sales]]-tbl_Sales[[#This Row],[Total_Cost]]</f>
        <v>3.2400000000000091</v>
      </c>
    </row>
    <row r="3855" spans="1:14">
      <c r="A3855" t="s">
        <v>3859</v>
      </c>
      <c r="B3855" s="4">
        <v>45059</v>
      </c>
      <c r="C3855" t="s">
        <v>7373</v>
      </c>
      <c r="D3855" t="str">
        <f>VLOOKUP(Sales_Data!$C3855,tbl_Customers[],2,FALSE)</f>
        <v>Customer_1290</v>
      </c>
      <c r="E3855" t="str">
        <f>VLOOKUP(tbl_Sales[[#This Row],[Customer_ID]],tbl_Customers[],5,0)</f>
        <v>West</v>
      </c>
      <c r="F3855" t="s">
        <v>8543</v>
      </c>
      <c r="G3855" t="str">
        <f>VLOOKUP(Sales_Data!$F3855,tbl_Products[],2,FALSE)</f>
        <v>Product_72</v>
      </c>
      <c r="H3855" t="str">
        <f>VLOOKUP(tbl_Sales[[#This Row],[Product_ID]],tbl_Products[],3,0)</f>
        <v>Toys</v>
      </c>
      <c r="I3855">
        <v>1</v>
      </c>
      <c r="J3855" s="10">
        <f>VLOOKUP(tbl_Sales[[#This Row],[Product_ID]],tbl_Products[],4,0)</f>
        <v>23.2</v>
      </c>
      <c r="K3855" s="6">
        <v>75.099999999999994</v>
      </c>
      <c r="L3855" s="6">
        <f>tbl_Sales[[#This Row],[Price_per_Unit]]*tbl_Sales[[#This Row],[Quantity]]</f>
        <v>75.099999999999994</v>
      </c>
      <c r="M3855" s="6">
        <f>tbl_Sales[[#This Row],[Cost_per_Unit]]*tbl_Sales[[#This Row],[Quantity]]</f>
        <v>23.2</v>
      </c>
      <c r="N3855" s="6">
        <f>tbl_Sales[[#This Row],[Sales]]-tbl_Sales[[#This Row],[Total_Cost]]</f>
        <v>51.899999999999991</v>
      </c>
    </row>
    <row r="3856" spans="1:14">
      <c r="A3856" t="s">
        <v>3860</v>
      </c>
      <c r="B3856" s="4">
        <v>45012</v>
      </c>
      <c r="C3856" t="s">
        <v>8397</v>
      </c>
      <c r="D3856" t="str">
        <f>VLOOKUP(Sales_Data!$C3856,tbl_Customers[],2,FALSE)</f>
        <v>Customer_574</v>
      </c>
      <c r="E3856" t="str">
        <f>VLOOKUP(tbl_Sales[[#This Row],[Customer_ID]],tbl_Customers[],5,0)</f>
        <v>West</v>
      </c>
      <c r="F3856" t="s">
        <v>8544</v>
      </c>
      <c r="G3856" t="str">
        <f>VLOOKUP(Sales_Data!$F3856,tbl_Products[],2,FALSE)</f>
        <v>Product_21</v>
      </c>
      <c r="H3856" t="str">
        <f>VLOOKUP(tbl_Sales[[#This Row],[Product_ID]],tbl_Products[],3,0)</f>
        <v>Toys</v>
      </c>
      <c r="I3856">
        <v>1</v>
      </c>
      <c r="J3856" s="10">
        <f>VLOOKUP(tbl_Sales[[#This Row],[Product_ID]],tbl_Products[],4,0)</f>
        <v>3.13</v>
      </c>
      <c r="K3856" s="6">
        <v>33.29</v>
      </c>
      <c r="L3856" s="6">
        <f>tbl_Sales[[#This Row],[Price_per_Unit]]*tbl_Sales[[#This Row],[Quantity]]</f>
        <v>33.29</v>
      </c>
      <c r="M3856" s="6">
        <f>tbl_Sales[[#This Row],[Cost_per_Unit]]*tbl_Sales[[#This Row],[Quantity]]</f>
        <v>3.13</v>
      </c>
      <c r="N3856" s="6">
        <f>tbl_Sales[[#This Row],[Sales]]-tbl_Sales[[#This Row],[Total_Cost]]</f>
        <v>30.16</v>
      </c>
    </row>
    <row r="3857" spans="1:14">
      <c r="A3857" t="s">
        <v>3861</v>
      </c>
      <c r="B3857" s="4">
        <v>45117</v>
      </c>
      <c r="C3857" t="s">
        <v>8322</v>
      </c>
      <c r="D3857" t="str">
        <f>VLOOKUP(Sales_Data!$C3857,tbl_Customers[],2,FALSE)</f>
        <v>Customer_259</v>
      </c>
      <c r="E3857" t="str">
        <f>VLOOKUP(tbl_Sales[[#This Row],[Customer_ID]],tbl_Customers[],5,0)</f>
        <v>North</v>
      </c>
      <c r="F3857" t="s">
        <v>8559</v>
      </c>
      <c r="G3857" t="str">
        <f>VLOOKUP(Sales_Data!$F3857,tbl_Products[],2,FALSE)</f>
        <v>Product_57</v>
      </c>
      <c r="H3857" t="str">
        <f>VLOOKUP(tbl_Sales[[#This Row],[Product_ID]],tbl_Products[],3,0)</f>
        <v>Toys</v>
      </c>
      <c r="I3857">
        <v>1</v>
      </c>
      <c r="J3857" s="10">
        <f>VLOOKUP(tbl_Sales[[#This Row],[Product_ID]],tbl_Products[],4,0)</f>
        <v>31.85</v>
      </c>
      <c r="K3857" s="6">
        <v>30.06</v>
      </c>
      <c r="L3857" s="6">
        <f>tbl_Sales[[#This Row],[Price_per_Unit]]*tbl_Sales[[#This Row],[Quantity]]</f>
        <v>30.06</v>
      </c>
      <c r="M3857" s="6">
        <f>tbl_Sales[[#This Row],[Cost_per_Unit]]*tbl_Sales[[#This Row],[Quantity]]</f>
        <v>31.85</v>
      </c>
      <c r="N3857" s="6">
        <f>tbl_Sales[[#This Row],[Sales]]-tbl_Sales[[#This Row],[Total_Cost]]</f>
        <v>-1.7900000000000027</v>
      </c>
    </row>
    <row r="3858" spans="1:14">
      <c r="A3858" t="s">
        <v>3862</v>
      </c>
      <c r="B3858" s="4">
        <v>44991</v>
      </c>
      <c r="C3858" t="s">
        <v>7414</v>
      </c>
      <c r="D3858" t="str">
        <f>VLOOKUP(Sales_Data!$C3858,tbl_Customers[],2,FALSE)</f>
        <v>Customer_1041</v>
      </c>
      <c r="E3858" t="str">
        <f>VLOOKUP(tbl_Sales[[#This Row],[Customer_ID]],tbl_Customers[],5,0)</f>
        <v>West</v>
      </c>
      <c r="F3858" t="s">
        <v>8560</v>
      </c>
      <c r="G3858" t="str">
        <f>VLOOKUP(Sales_Data!$F3858,tbl_Products[],2,FALSE)</f>
        <v>Product_41</v>
      </c>
      <c r="H3858" t="str">
        <f>VLOOKUP(tbl_Sales[[#This Row],[Product_ID]],tbl_Products[],3,0)</f>
        <v>Home Goods</v>
      </c>
      <c r="I3858">
        <v>9</v>
      </c>
      <c r="J3858" s="10">
        <f>VLOOKUP(tbl_Sales[[#This Row],[Product_ID]],tbl_Products[],4,0)</f>
        <v>31.5</v>
      </c>
      <c r="K3858" s="6">
        <v>95.66</v>
      </c>
      <c r="L3858" s="6">
        <f>tbl_Sales[[#This Row],[Price_per_Unit]]*tbl_Sales[[#This Row],[Quantity]]</f>
        <v>860.93999999999994</v>
      </c>
      <c r="M3858" s="6">
        <f>tbl_Sales[[#This Row],[Cost_per_Unit]]*tbl_Sales[[#This Row],[Quantity]]</f>
        <v>283.5</v>
      </c>
      <c r="N3858" s="6">
        <f>tbl_Sales[[#This Row],[Sales]]-tbl_Sales[[#This Row],[Total_Cost]]</f>
        <v>577.43999999999994</v>
      </c>
    </row>
    <row r="3859" spans="1:14">
      <c r="A3859" t="s">
        <v>3863</v>
      </c>
      <c r="B3859" s="4">
        <v>45064</v>
      </c>
      <c r="C3859" t="s">
        <v>7650</v>
      </c>
      <c r="D3859" t="str">
        <f>VLOOKUP(Sales_Data!$C3859,tbl_Customers[],2,FALSE)</f>
        <v>Customer_1197</v>
      </c>
      <c r="E3859" t="str">
        <f>VLOOKUP(tbl_Sales[[#This Row],[Customer_ID]],tbl_Customers[],5,0)</f>
        <v>North</v>
      </c>
      <c r="F3859" t="s">
        <v>8530</v>
      </c>
      <c r="G3859" t="str">
        <f>VLOOKUP(Sales_Data!$F3859,tbl_Products[],2,FALSE)</f>
        <v>Product_14</v>
      </c>
      <c r="H3859" t="str">
        <f>VLOOKUP(tbl_Sales[[#This Row],[Product_ID]],tbl_Products[],3,0)</f>
        <v>Toys</v>
      </c>
      <c r="I3859">
        <v>7</v>
      </c>
      <c r="J3859" s="10">
        <f>VLOOKUP(tbl_Sales[[#This Row],[Product_ID]],tbl_Products[],4,0)</f>
        <v>36.64</v>
      </c>
      <c r="K3859" s="6">
        <v>40.5</v>
      </c>
      <c r="L3859" s="6">
        <f>tbl_Sales[[#This Row],[Price_per_Unit]]*tbl_Sales[[#This Row],[Quantity]]</f>
        <v>283.5</v>
      </c>
      <c r="M3859" s="6">
        <f>tbl_Sales[[#This Row],[Cost_per_Unit]]*tbl_Sales[[#This Row],[Quantity]]</f>
        <v>256.48</v>
      </c>
      <c r="N3859" s="6">
        <f>tbl_Sales[[#This Row],[Sales]]-tbl_Sales[[#This Row],[Total_Cost]]</f>
        <v>27.019999999999982</v>
      </c>
    </row>
    <row r="3860" spans="1:14">
      <c r="A3860" t="s">
        <v>3864</v>
      </c>
      <c r="B3860" s="4">
        <v>44987</v>
      </c>
      <c r="C3860" t="s">
        <v>7748</v>
      </c>
      <c r="D3860" t="str">
        <f>VLOOKUP(Sales_Data!$C3860,tbl_Customers[],2,FALSE)</f>
        <v>Customer_1002</v>
      </c>
      <c r="E3860" t="str">
        <f>VLOOKUP(tbl_Sales[[#This Row],[Customer_ID]],tbl_Customers[],5,0)</f>
        <v>West</v>
      </c>
      <c r="F3860" t="s">
        <v>8531</v>
      </c>
      <c r="G3860" t="str">
        <f>VLOOKUP(Sales_Data!$F3860,tbl_Products[],2,FALSE)</f>
        <v>Product_36</v>
      </c>
      <c r="H3860" t="str">
        <f>VLOOKUP(tbl_Sales[[#This Row],[Product_ID]],tbl_Products[],3,0)</f>
        <v>Home Goods</v>
      </c>
      <c r="I3860">
        <v>8</v>
      </c>
      <c r="J3860" s="10">
        <f>VLOOKUP(tbl_Sales[[#This Row],[Product_ID]],tbl_Products[],4,0)</f>
        <v>32.54</v>
      </c>
      <c r="K3860" s="6">
        <v>58.03</v>
      </c>
      <c r="L3860" s="6">
        <f>tbl_Sales[[#This Row],[Price_per_Unit]]*tbl_Sales[[#This Row],[Quantity]]</f>
        <v>464.24</v>
      </c>
      <c r="M3860" s="6">
        <f>tbl_Sales[[#This Row],[Cost_per_Unit]]*tbl_Sales[[#This Row],[Quantity]]</f>
        <v>260.32</v>
      </c>
      <c r="N3860" s="6">
        <f>tbl_Sales[[#This Row],[Sales]]-tbl_Sales[[#This Row],[Total_Cost]]</f>
        <v>203.92000000000002</v>
      </c>
    </row>
    <row r="3861" spans="1:14">
      <c r="A3861" t="s">
        <v>3865</v>
      </c>
      <c r="B3861" s="4">
        <v>44942</v>
      </c>
      <c r="C3861" t="s">
        <v>7167</v>
      </c>
      <c r="D3861" t="str">
        <f>VLOOKUP(Sales_Data!$C3861,tbl_Customers[],2,FALSE)</f>
        <v>Customer_429</v>
      </c>
      <c r="E3861" t="str">
        <f>VLOOKUP(tbl_Sales[[#This Row],[Customer_ID]],tbl_Customers[],5,0)</f>
        <v>North</v>
      </c>
      <c r="F3861" t="s">
        <v>8513</v>
      </c>
      <c r="G3861" t="str">
        <f>VLOOKUP(Sales_Data!$F3861,tbl_Products[],2,FALSE)</f>
        <v>Product_59</v>
      </c>
      <c r="H3861" t="str">
        <f>VLOOKUP(tbl_Sales[[#This Row],[Product_ID]],tbl_Products[],3,0)</f>
        <v>Home Goods</v>
      </c>
      <c r="I3861">
        <v>5</v>
      </c>
      <c r="J3861" s="10">
        <f>VLOOKUP(tbl_Sales[[#This Row],[Product_ID]],tbl_Products[],4,0)</f>
        <v>40.85</v>
      </c>
      <c r="K3861" s="6">
        <v>57.67</v>
      </c>
      <c r="L3861" s="6">
        <f>tbl_Sales[[#This Row],[Price_per_Unit]]*tbl_Sales[[#This Row],[Quantity]]</f>
        <v>288.35000000000002</v>
      </c>
      <c r="M3861" s="6">
        <f>tbl_Sales[[#This Row],[Cost_per_Unit]]*tbl_Sales[[#This Row],[Quantity]]</f>
        <v>204.25</v>
      </c>
      <c r="N3861" s="6">
        <f>tbl_Sales[[#This Row],[Sales]]-tbl_Sales[[#This Row],[Total_Cost]]</f>
        <v>84.100000000000023</v>
      </c>
    </row>
    <row r="3862" spans="1:14">
      <c r="A3862" t="s">
        <v>3866</v>
      </c>
      <c r="B3862" s="4">
        <v>45098</v>
      </c>
      <c r="C3862" t="s">
        <v>8398</v>
      </c>
      <c r="D3862" t="str">
        <f>VLOOKUP(Sales_Data!$C3862,tbl_Customers[],2,FALSE)</f>
        <v>Customer_1490</v>
      </c>
      <c r="E3862" t="str">
        <f>VLOOKUP(tbl_Sales[[#This Row],[Customer_ID]],tbl_Customers[],5,0)</f>
        <v>East</v>
      </c>
      <c r="F3862" t="s">
        <v>8531</v>
      </c>
      <c r="G3862" t="str">
        <f>VLOOKUP(Sales_Data!$F3862,tbl_Products[],2,FALSE)</f>
        <v>Product_36</v>
      </c>
      <c r="H3862" t="str">
        <f>VLOOKUP(tbl_Sales[[#This Row],[Product_ID]],tbl_Products[],3,0)</f>
        <v>Home Goods</v>
      </c>
      <c r="I3862">
        <v>6</v>
      </c>
      <c r="J3862" s="10">
        <f>VLOOKUP(tbl_Sales[[#This Row],[Product_ID]],tbl_Products[],4,0)</f>
        <v>32.54</v>
      </c>
      <c r="K3862" s="6">
        <v>16.61</v>
      </c>
      <c r="L3862" s="6">
        <f>tbl_Sales[[#This Row],[Price_per_Unit]]*tbl_Sales[[#This Row],[Quantity]]</f>
        <v>99.66</v>
      </c>
      <c r="M3862" s="6">
        <f>tbl_Sales[[#This Row],[Cost_per_Unit]]*tbl_Sales[[#This Row],[Quantity]]</f>
        <v>195.24</v>
      </c>
      <c r="N3862" s="6">
        <f>tbl_Sales[[#This Row],[Sales]]-tbl_Sales[[#This Row],[Total_Cost]]</f>
        <v>-95.580000000000013</v>
      </c>
    </row>
    <row r="3863" spans="1:14">
      <c r="A3863" t="s">
        <v>3867</v>
      </c>
      <c r="B3863" s="4">
        <v>45146</v>
      </c>
      <c r="C3863" t="s">
        <v>8256</v>
      </c>
      <c r="D3863" t="str">
        <f>VLOOKUP(Sales_Data!$C3863,tbl_Customers[],2,FALSE)</f>
        <v>Customer_167</v>
      </c>
      <c r="E3863" t="str">
        <f>VLOOKUP(tbl_Sales[[#This Row],[Customer_ID]],tbl_Customers[],5,0)</f>
        <v>East</v>
      </c>
      <c r="F3863" t="s">
        <v>8550</v>
      </c>
      <c r="G3863" t="str">
        <f>VLOOKUP(Sales_Data!$F3863,tbl_Products[],2,FALSE)</f>
        <v>Product_26</v>
      </c>
      <c r="H3863" t="str">
        <f>VLOOKUP(tbl_Sales[[#This Row],[Product_ID]],tbl_Products[],3,0)</f>
        <v>Health</v>
      </c>
      <c r="I3863">
        <v>5</v>
      </c>
      <c r="J3863" s="10">
        <f>VLOOKUP(tbl_Sales[[#This Row],[Product_ID]],tbl_Products[],4,0)</f>
        <v>31.77</v>
      </c>
      <c r="K3863" s="6">
        <v>53.85</v>
      </c>
      <c r="L3863" s="6">
        <f>tbl_Sales[[#This Row],[Price_per_Unit]]*tbl_Sales[[#This Row],[Quantity]]</f>
        <v>269.25</v>
      </c>
      <c r="M3863" s="6">
        <f>tbl_Sales[[#This Row],[Cost_per_Unit]]*tbl_Sales[[#This Row],[Quantity]]</f>
        <v>158.85</v>
      </c>
      <c r="N3863" s="6">
        <f>tbl_Sales[[#This Row],[Sales]]-tbl_Sales[[#This Row],[Total_Cost]]</f>
        <v>110.4</v>
      </c>
    </row>
    <row r="3864" spans="1:14">
      <c r="A3864" t="s">
        <v>3868</v>
      </c>
      <c r="B3864" s="4">
        <v>45066</v>
      </c>
      <c r="C3864" t="s">
        <v>7392</v>
      </c>
      <c r="D3864" t="str">
        <f>VLOOKUP(Sales_Data!$C3864,tbl_Customers[],2,FALSE)</f>
        <v>Customer_964</v>
      </c>
      <c r="E3864" t="str">
        <f>VLOOKUP(tbl_Sales[[#This Row],[Customer_ID]],tbl_Customers[],5,0)</f>
        <v>South</v>
      </c>
      <c r="F3864" t="s">
        <v>8513</v>
      </c>
      <c r="G3864" t="str">
        <f>VLOOKUP(Sales_Data!$F3864,tbl_Products[],2,FALSE)</f>
        <v>Product_59</v>
      </c>
      <c r="H3864" t="str">
        <f>VLOOKUP(tbl_Sales[[#This Row],[Product_ID]],tbl_Products[],3,0)</f>
        <v>Home Goods</v>
      </c>
      <c r="I3864">
        <v>2</v>
      </c>
      <c r="J3864" s="10">
        <f>VLOOKUP(tbl_Sales[[#This Row],[Product_ID]],tbl_Products[],4,0)</f>
        <v>40.85</v>
      </c>
      <c r="K3864" s="6">
        <v>52.81</v>
      </c>
      <c r="L3864" s="6">
        <f>tbl_Sales[[#This Row],[Price_per_Unit]]*tbl_Sales[[#This Row],[Quantity]]</f>
        <v>105.62</v>
      </c>
      <c r="M3864" s="6">
        <f>tbl_Sales[[#This Row],[Cost_per_Unit]]*tbl_Sales[[#This Row],[Quantity]]</f>
        <v>81.7</v>
      </c>
      <c r="N3864" s="6">
        <f>tbl_Sales[[#This Row],[Sales]]-tbl_Sales[[#This Row],[Total_Cost]]</f>
        <v>23.92</v>
      </c>
    </row>
    <row r="3865" spans="1:14">
      <c r="A3865" t="s">
        <v>3869</v>
      </c>
      <c r="B3865" s="4">
        <v>45195</v>
      </c>
      <c r="C3865" t="s">
        <v>8163</v>
      </c>
      <c r="D3865" t="str">
        <f>VLOOKUP(Sales_Data!$C3865,tbl_Customers[],2,FALSE)</f>
        <v>Customer_1359</v>
      </c>
      <c r="E3865" t="str">
        <f>VLOOKUP(tbl_Sales[[#This Row],[Customer_ID]],tbl_Customers[],5,0)</f>
        <v>East</v>
      </c>
      <c r="F3865" t="s">
        <v>8540</v>
      </c>
      <c r="G3865" t="str">
        <f>VLOOKUP(Sales_Data!$F3865,tbl_Products[],2,FALSE)</f>
        <v>Product_37</v>
      </c>
      <c r="H3865" t="str">
        <f>VLOOKUP(tbl_Sales[[#This Row],[Product_ID]],tbl_Products[],3,0)</f>
        <v>Toys</v>
      </c>
      <c r="I3865">
        <v>5</v>
      </c>
      <c r="J3865" s="10">
        <f>VLOOKUP(tbl_Sales[[#This Row],[Product_ID]],tbl_Products[],4,0)</f>
        <v>29.86</v>
      </c>
      <c r="K3865" s="6">
        <v>19.27</v>
      </c>
      <c r="L3865" s="6">
        <f>tbl_Sales[[#This Row],[Price_per_Unit]]*tbl_Sales[[#This Row],[Quantity]]</f>
        <v>96.35</v>
      </c>
      <c r="M3865" s="6">
        <f>tbl_Sales[[#This Row],[Cost_per_Unit]]*tbl_Sales[[#This Row],[Quantity]]</f>
        <v>149.30000000000001</v>
      </c>
      <c r="N3865" s="6">
        <f>tbl_Sales[[#This Row],[Sales]]-tbl_Sales[[#This Row],[Total_Cost]]</f>
        <v>-52.950000000000017</v>
      </c>
    </row>
    <row r="3866" spans="1:14">
      <c r="A3866" t="s">
        <v>3870</v>
      </c>
      <c r="B3866" s="4">
        <v>44959</v>
      </c>
      <c r="C3866" t="s">
        <v>8150</v>
      </c>
      <c r="D3866" t="str">
        <f>VLOOKUP(Sales_Data!$C3866,tbl_Customers[],2,FALSE)</f>
        <v>Customer_1260</v>
      </c>
      <c r="E3866" t="str">
        <f>VLOOKUP(tbl_Sales[[#This Row],[Customer_ID]],tbl_Customers[],5,0)</f>
        <v>West</v>
      </c>
      <c r="F3866" t="s">
        <v>8544</v>
      </c>
      <c r="G3866" t="str">
        <f>VLOOKUP(Sales_Data!$F3866,tbl_Products[],2,FALSE)</f>
        <v>Product_21</v>
      </c>
      <c r="H3866" t="str">
        <f>VLOOKUP(tbl_Sales[[#This Row],[Product_ID]],tbl_Products[],3,0)</f>
        <v>Toys</v>
      </c>
      <c r="I3866">
        <v>7</v>
      </c>
      <c r="J3866" s="10">
        <f>VLOOKUP(tbl_Sales[[#This Row],[Product_ID]],tbl_Products[],4,0)</f>
        <v>3.13</v>
      </c>
      <c r="K3866" s="6">
        <v>51.85</v>
      </c>
      <c r="L3866" s="6">
        <f>tbl_Sales[[#This Row],[Price_per_Unit]]*tbl_Sales[[#This Row],[Quantity]]</f>
        <v>362.95</v>
      </c>
      <c r="M3866" s="6">
        <f>tbl_Sales[[#This Row],[Cost_per_Unit]]*tbl_Sales[[#This Row],[Quantity]]</f>
        <v>21.91</v>
      </c>
      <c r="N3866" s="6">
        <f>tbl_Sales[[#This Row],[Sales]]-tbl_Sales[[#This Row],[Total_Cost]]</f>
        <v>341.03999999999996</v>
      </c>
    </row>
    <row r="3867" spans="1:14">
      <c r="A3867" t="s">
        <v>3871</v>
      </c>
      <c r="B3867" s="4">
        <v>45061</v>
      </c>
      <c r="C3867" t="s">
        <v>7155</v>
      </c>
      <c r="D3867" t="str">
        <f>VLOOKUP(Sales_Data!$C3867,tbl_Customers[],2,FALSE)</f>
        <v>Customer_133</v>
      </c>
      <c r="E3867" t="str">
        <f>VLOOKUP(tbl_Sales[[#This Row],[Customer_ID]],tbl_Customers[],5,0)</f>
        <v>East</v>
      </c>
      <c r="F3867" t="s">
        <v>8563</v>
      </c>
      <c r="G3867" t="str">
        <f>VLOOKUP(Sales_Data!$F3867,tbl_Products[],2,FALSE)</f>
        <v>Product_17</v>
      </c>
      <c r="H3867" t="str">
        <f>VLOOKUP(tbl_Sales[[#This Row],[Product_ID]],tbl_Products[],3,0)</f>
        <v>Toys</v>
      </c>
      <c r="I3867">
        <v>3</v>
      </c>
      <c r="J3867" s="10">
        <f>VLOOKUP(tbl_Sales[[#This Row],[Product_ID]],tbl_Products[],4,0)</f>
        <v>36.229999999999997</v>
      </c>
      <c r="K3867" s="6">
        <v>56.72</v>
      </c>
      <c r="L3867" s="6">
        <f>tbl_Sales[[#This Row],[Price_per_Unit]]*tbl_Sales[[#This Row],[Quantity]]</f>
        <v>170.16</v>
      </c>
      <c r="M3867" s="6">
        <f>tbl_Sales[[#This Row],[Cost_per_Unit]]*tbl_Sales[[#This Row],[Quantity]]</f>
        <v>108.69</v>
      </c>
      <c r="N3867" s="6">
        <f>tbl_Sales[[#This Row],[Sales]]-tbl_Sales[[#This Row],[Total_Cost]]</f>
        <v>61.47</v>
      </c>
    </row>
    <row r="3868" spans="1:14">
      <c r="A3868" t="s">
        <v>3872</v>
      </c>
      <c r="B3868" s="4">
        <v>45291</v>
      </c>
      <c r="C3868" t="s">
        <v>7622</v>
      </c>
      <c r="D3868" t="str">
        <f>VLOOKUP(Sales_Data!$C3868,tbl_Customers[],2,FALSE)</f>
        <v>Customer_343</v>
      </c>
      <c r="E3868" t="str">
        <f>VLOOKUP(tbl_Sales[[#This Row],[Customer_ID]],tbl_Customers[],5,0)</f>
        <v>North</v>
      </c>
      <c r="F3868" t="s">
        <v>8556</v>
      </c>
      <c r="G3868" t="str">
        <f>VLOOKUP(Sales_Data!$F3868,tbl_Products[],2,FALSE)</f>
        <v>Product_42</v>
      </c>
      <c r="H3868" t="str">
        <f>VLOOKUP(tbl_Sales[[#This Row],[Product_ID]],tbl_Products[],3,0)</f>
        <v>Electronics</v>
      </c>
      <c r="I3868">
        <v>4</v>
      </c>
      <c r="J3868" s="10">
        <f>VLOOKUP(tbl_Sales[[#This Row],[Product_ID]],tbl_Products[],4,0)</f>
        <v>28.03</v>
      </c>
      <c r="K3868" s="6">
        <v>44.75</v>
      </c>
      <c r="L3868" s="6">
        <f>tbl_Sales[[#This Row],[Price_per_Unit]]*tbl_Sales[[#This Row],[Quantity]]</f>
        <v>179</v>
      </c>
      <c r="M3868" s="6">
        <f>tbl_Sales[[#This Row],[Cost_per_Unit]]*tbl_Sales[[#This Row],[Quantity]]</f>
        <v>112.12</v>
      </c>
      <c r="N3868" s="6">
        <f>tbl_Sales[[#This Row],[Sales]]-tbl_Sales[[#This Row],[Total_Cost]]</f>
        <v>66.88</v>
      </c>
    </row>
    <row r="3869" spans="1:14">
      <c r="A3869" t="s">
        <v>3873</v>
      </c>
      <c r="B3869" s="4">
        <v>45222</v>
      </c>
      <c r="C3869" t="s">
        <v>8249</v>
      </c>
      <c r="D3869" t="str">
        <f>VLOOKUP(Sales_Data!$C3869,tbl_Customers[],2,FALSE)</f>
        <v>Customer_1042</v>
      </c>
      <c r="E3869" t="str">
        <f>VLOOKUP(tbl_Sales[[#This Row],[Customer_ID]],tbl_Customers[],5,0)</f>
        <v>East</v>
      </c>
      <c r="F3869" t="s">
        <v>8496</v>
      </c>
      <c r="G3869" t="str">
        <f>VLOOKUP(Sales_Data!$F3869,tbl_Products[],2,FALSE)</f>
        <v>Product_3</v>
      </c>
      <c r="H3869" t="str">
        <f>VLOOKUP(tbl_Sales[[#This Row],[Product_ID]],tbl_Products[],3,0)</f>
        <v>Health</v>
      </c>
      <c r="I3869">
        <v>1</v>
      </c>
      <c r="J3869" s="10">
        <f>VLOOKUP(tbl_Sales[[#This Row],[Product_ID]],tbl_Products[],4,0)</f>
        <v>28.91</v>
      </c>
      <c r="K3869" s="6">
        <v>50.82</v>
      </c>
      <c r="L3869" s="6">
        <f>tbl_Sales[[#This Row],[Price_per_Unit]]*tbl_Sales[[#This Row],[Quantity]]</f>
        <v>50.82</v>
      </c>
      <c r="M3869" s="6">
        <f>tbl_Sales[[#This Row],[Cost_per_Unit]]*tbl_Sales[[#This Row],[Quantity]]</f>
        <v>28.91</v>
      </c>
      <c r="N3869" s="6">
        <f>tbl_Sales[[#This Row],[Sales]]-tbl_Sales[[#This Row],[Total_Cost]]</f>
        <v>21.91</v>
      </c>
    </row>
    <row r="3870" spans="1:14">
      <c r="A3870" t="s">
        <v>3874</v>
      </c>
      <c r="B3870" s="4">
        <v>45248</v>
      </c>
      <c r="C3870" t="s">
        <v>8266</v>
      </c>
      <c r="D3870" t="str">
        <f>VLOOKUP(Sales_Data!$C3870,tbl_Customers[],2,FALSE)</f>
        <v>Customer_795</v>
      </c>
      <c r="E3870" t="str">
        <f>VLOOKUP(tbl_Sales[[#This Row],[Customer_ID]],tbl_Customers[],5,0)</f>
        <v>North</v>
      </c>
      <c r="F3870" t="s">
        <v>8539</v>
      </c>
      <c r="G3870" t="str">
        <f>VLOOKUP(Sales_Data!$F3870,tbl_Products[],2,FALSE)</f>
        <v>Product_16</v>
      </c>
      <c r="H3870" t="str">
        <f>VLOOKUP(tbl_Sales[[#This Row],[Product_ID]],tbl_Products[],3,0)</f>
        <v>Home Goods</v>
      </c>
      <c r="I3870">
        <v>2</v>
      </c>
      <c r="J3870" s="10">
        <f>VLOOKUP(tbl_Sales[[#This Row],[Product_ID]],tbl_Products[],4,0)</f>
        <v>15.25</v>
      </c>
      <c r="K3870" s="6">
        <v>5.26</v>
      </c>
      <c r="L3870" s="6">
        <f>tbl_Sales[[#This Row],[Price_per_Unit]]*tbl_Sales[[#This Row],[Quantity]]</f>
        <v>10.52</v>
      </c>
      <c r="M3870" s="6">
        <f>tbl_Sales[[#This Row],[Cost_per_Unit]]*tbl_Sales[[#This Row],[Quantity]]</f>
        <v>30.5</v>
      </c>
      <c r="N3870" s="6">
        <f>tbl_Sales[[#This Row],[Sales]]-tbl_Sales[[#This Row],[Total_Cost]]</f>
        <v>-19.98</v>
      </c>
    </row>
    <row r="3871" spans="1:14">
      <c r="A3871" t="s">
        <v>3875</v>
      </c>
      <c r="B3871" s="4">
        <v>44966</v>
      </c>
      <c r="C3871" t="s">
        <v>7699</v>
      </c>
      <c r="D3871" t="str">
        <f>VLOOKUP(Sales_Data!$C3871,tbl_Customers[],2,FALSE)</f>
        <v>Customer_1322</v>
      </c>
      <c r="E3871" t="str">
        <f>VLOOKUP(tbl_Sales[[#This Row],[Customer_ID]],tbl_Customers[],5,0)</f>
        <v>West</v>
      </c>
      <c r="F3871" t="s">
        <v>8547</v>
      </c>
      <c r="G3871" t="str">
        <f>VLOOKUP(Sales_Data!$F3871,tbl_Products[],2,FALSE)</f>
        <v>Product_7</v>
      </c>
      <c r="H3871" t="str">
        <f>VLOOKUP(tbl_Sales[[#This Row],[Product_ID]],tbl_Products[],3,0)</f>
        <v>Apparel</v>
      </c>
      <c r="I3871">
        <v>8</v>
      </c>
      <c r="J3871" s="10">
        <f>VLOOKUP(tbl_Sales[[#This Row],[Product_ID]],tbl_Products[],4,0)</f>
        <v>48.6</v>
      </c>
      <c r="K3871" s="6">
        <v>12.68</v>
      </c>
      <c r="L3871" s="6">
        <f>tbl_Sales[[#This Row],[Price_per_Unit]]*tbl_Sales[[#This Row],[Quantity]]</f>
        <v>101.44</v>
      </c>
      <c r="M3871" s="6">
        <f>tbl_Sales[[#This Row],[Cost_per_Unit]]*tbl_Sales[[#This Row],[Quantity]]</f>
        <v>388.8</v>
      </c>
      <c r="N3871" s="6">
        <f>tbl_Sales[[#This Row],[Sales]]-tbl_Sales[[#This Row],[Total_Cost]]</f>
        <v>-287.36</v>
      </c>
    </row>
    <row r="3872" spans="1:14">
      <c r="A3872" t="s">
        <v>3876</v>
      </c>
      <c r="B3872" s="4">
        <v>45181</v>
      </c>
      <c r="C3872" t="s">
        <v>8380</v>
      </c>
      <c r="D3872" t="str">
        <f>VLOOKUP(Sales_Data!$C3872,tbl_Customers[],2,FALSE)</f>
        <v>Customer_1043</v>
      </c>
      <c r="E3872" t="str">
        <f>VLOOKUP(tbl_Sales[[#This Row],[Customer_ID]],tbl_Customers[],5,0)</f>
        <v>South</v>
      </c>
      <c r="F3872" t="s">
        <v>8556</v>
      </c>
      <c r="G3872" t="str">
        <f>VLOOKUP(Sales_Data!$F3872,tbl_Products[],2,FALSE)</f>
        <v>Product_42</v>
      </c>
      <c r="H3872" t="str">
        <f>VLOOKUP(tbl_Sales[[#This Row],[Product_ID]],tbl_Products[],3,0)</f>
        <v>Electronics</v>
      </c>
      <c r="I3872">
        <v>1</v>
      </c>
      <c r="J3872" s="10">
        <f>VLOOKUP(tbl_Sales[[#This Row],[Product_ID]],tbl_Products[],4,0)</f>
        <v>28.03</v>
      </c>
      <c r="K3872" s="6">
        <v>45.37</v>
      </c>
      <c r="L3872" s="6">
        <f>tbl_Sales[[#This Row],[Price_per_Unit]]*tbl_Sales[[#This Row],[Quantity]]</f>
        <v>45.37</v>
      </c>
      <c r="M3872" s="6">
        <f>tbl_Sales[[#This Row],[Cost_per_Unit]]*tbl_Sales[[#This Row],[Quantity]]</f>
        <v>28.03</v>
      </c>
      <c r="N3872" s="6">
        <f>tbl_Sales[[#This Row],[Sales]]-tbl_Sales[[#This Row],[Total_Cost]]</f>
        <v>17.339999999999996</v>
      </c>
    </row>
    <row r="3873" spans="1:14">
      <c r="A3873" t="s">
        <v>3877</v>
      </c>
      <c r="B3873" s="4">
        <v>45160</v>
      </c>
      <c r="C3873" t="s">
        <v>7291</v>
      </c>
      <c r="D3873" t="str">
        <f>VLOOKUP(Sales_Data!$C3873,tbl_Customers[],2,FALSE)</f>
        <v>Customer_767</v>
      </c>
      <c r="E3873" t="str">
        <f>VLOOKUP(tbl_Sales[[#This Row],[Customer_ID]],tbl_Customers[],5,0)</f>
        <v>East</v>
      </c>
      <c r="F3873" t="s">
        <v>8557</v>
      </c>
      <c r="G3873" t="str">
        <f>VLOOKUP(Sales_Data!$F3873,tbl_Products[],2,FALSE)</f>
        <v>Product_71</v>
      </c>
      <c r="H3873" t="str">
        <f>VLOOKUP(tbl_Sales[[#This Row],[Product_ID]],tbl_Products[],3,0)</f>
        <v>Electronics</v>
      </c>
      <c r="I3873">
        <v>4</v>
      </c>
      <c r="J3873" s="10">
        <f>VLOOKUP(tbl_Sales[[#This Row],[Product_ID]],tbl_Products[],4,0)</f>
        <v>34.61</v>
      </c>
      <c r="K3873" s="6">
        <v>94.77</v>
      </c>
      <c r="L3873" s="6">
        <f>tbl_Sales[[#This Row],[Price_per_Unit]]*tbl_Sales[[#This Row],[Quantity]]</f>
        <v>379.08</v>
      </c>
      <c r="M3873" s="6">
        <f>tbl_Sales[[#This Row],[Cost_per_Unit]]*tbl_Sales[[#This Row],[Quantity]]</f>
        <v>138.44</v>
      </c>
      <c r="N3873" s="6">
        <f>tbl_Sales[[#This Row],[Sales]]-tbl_Sales[[#This Row],[Total_Cost]]</f>
        <v>240.64</v>
      </c>
    </row>
    <row r="3874" spans="1:14">
      <c r="A3874" t="s">
        <v>3878</v>
      </c>
      <c r="B3874" s="4">
        <v>45188</v>
      </c>
      <c r="C3874" t="s">
        <v>7094</v>
      </c>
      <c r="D3874" t="str">
        <f>VLOOKUP(Sales_Data!$C3874,tbl_Customers[],2,FALSE)</f>
        <v>Customer_1022</v>
      </c>
      <c r="E3874" t="str">
        <f>VLOOKUP(tbl_Sales[[#This Row],[Customer_ID]],tbl_Customers[],5,0)</f>
        <v>East</v>
      </c>
      <c r="F3874" t="s">
        <v>8517</v>
      </c>
      <c r="G3874" t="str">
        <f>VLOOKUP(Sales_Data!$F3874,tbl_Products[],2,FALSE)</f>
        <v>Product_62</v>
      </c>
      <c r="H3874" t="str">
        <f>VLOOKUP(tbl_Sales[[#This Row],[Product_ID]],tbl_Products[],3,0)</f>
        <v>Health</v>
      </c>
      <c r="I3874">
        <v>9</v>
      </c>
      <c r="J3874" s="10">
        <f>VLOOKUP(tbl_Sales[[#This Row],[Product_ID]],tbl_Products[],4,0)</f>
        <v>24.52</v>
      </c>
      <c r="K3874" s="6">
        <v>90.45</v>
      </c>
      <c r="L3874" s="6">
        <f>tbl_Sales[[#This Row],[Price_per_Unit]]*tbl_Sales[[#This Row],[Quantity]]</f>
        <v>814.05000000000007</v>
      </c>
      <c r="M3874" s="6">
        <f>tbl_Sales[[#This Row],[Cost_per_Unit]]*tbl_Sales[[#This Row],[Quantity]]</f>
        <v>220.68</v>
      </c>
      <c r="N3874" s="6">
        <f>tbl_Sales[[#This Row],[Sales]]-tbl_Sales[[#This Row],[Total_Cost]]</f>
        <v>593.37000000000012</v>
      </c>
    </row>
    <row r="3875" spans="1:14">
      <c r="A3875" t="s">
        <v>3879</v>
      </c>
      <c r="B3875" s="4">
        <v>45111</v>
      </c>
      <c r="C3875" t="s">
        <v>8332</v>
      </c>
      <c r="D3875" t="str">
        <f>VLOOKUP(Sales_Data!$C3875,tbl_Customers[],2,FALSE)</f>
        <v>Customer_1063</v>
      </c>
      <c r="E3875" t="str">
        <f>VLOOKUP(tbl_Sales[[#This Row],[Customer_ID]],tbl_Customers[],5,0)</f>
        <v>West</v>
      </c>
      <c r="F3875" t="s">
        <v>8562</v>
      </c>
      <c r="G3875" t="str">
        <f>VLOOKUP(Sales_Data!$F3875,tbl_Products[],2,FALSE)</f>
        <v>Product_48</v>
      </c>
      <c r="H3875" t="str">
        <f>VLOOKUP(tbl_Sales[[#This Row],[Product_ID]],tbl_Products[],3,0)</f>
        <v>Apparel</v>
      </c>
      <c r="I3875">
        <v>4</v>
      </c>
      <c r="J3875" s="10">
        <f>VLOOKUP(tbl_Sales[[#This Row],[Product_ID]],tbl_Products[],4,0)</f>
        <v>25.33</v>
      </c>
      <c r="K3875" s="6">
        <v>99.4</v>
      </c>
      <c r="L3875" s="6">
        <f>tbl_Sales[[#This Row],[Price_per_Unit]]*tbl_Sales[[#This Row],[Quantity]]</f>
        <v>397.6</v>
      </c>
      <c r="M3875" s="6">
        <f>tbl_Sales[[#This Row],[Cost_per_Unit]]*tbl_Sales[[#This Row],[Quantity]]</f>
        <v>101.32</v>
      </c>
      <c r="N3875" s="6">
        <f>tbl_Sales[[#This Row],[Sales]]-tbl_Sales[[#This Row],[Total_Cost]]</f>
        <v>296.28000000000003</v>
      </c>
    </row>
    <row r="3876" spans="1:14">
      <c r="A3876" t="s">
        <v>3880</v>
      </c>
      <c r="B3876" s="4">
        <v>44955</v>
      </c>
      <c r="C3876" t="s">
        <v>7627</v>
      </c>
      <c r="D3876" t="str">
        <f>VLOOKUP(Sales_Data!$C3876,tbl_Customers[],2,FALSE)</f>
        <v>Customer_951</v>
      </c>
      <c r="E3876" t="str">
        <f>VLOOKUP(tbl_Sales[[#This Row],[Customer_ID]],tbl_Customers[],5,0)</f>
        <v>South</v>
      </c>
      <c r="F3876" t="s">
        <v>8503</v>
      </c>
      <c r="G3876" t="str">
        <f>VLOOKUP(Sales_Data!$F3876,tbl_Products[],2,FALSE)</f>
        <v>Product_19</v>
      </c>
      <c r="H3876" t="str">
        <f>VLOOKUP(tbl_Sales[[#This Row],[Product_ID]],tbl_Products[],3,0)</f>
        <v>Apparel</v>
      </c>
      <c r="I3876">
        <v>2</v>
      </c>
      <c r="J3876" s="10">
        <f>VLOOKUP(tbl_Sales[[#This Row],[Product_ID]],tbl_Products[],4,0)</f>
        <v>41.78</v>
      </c>
      <c r="K3876" s="6">
        <v>67.88</v>
      </c>
      <c r="L3876" s="6">
        <f>tbl_Sales[[#This Row],[Price_per_Unit]]*tbl_Sales[[#This Row],[Quantity]]</f>
        <v>135.76</v>
      </c>
      <c r="M3876" s="6">
        <f>tbl_Sales[[#This Row],[Cost_per_Unit]]*tbl_Sales[[#This Row],[Quantity]]</f>
        <v>83.56</v>
      </c>
      <c r="N3876" s="6">
        <f>tbl_Sales[[#This Row],[Sales]]-tbl_Sales[[#This Row],[Total_Cost]]</f>
        <v>52.199999999999989</v>
      </c>
    </row>
    <row r="3877" spans="1:14">
      <c r="A3877" t="s">
        <v>3881</v>
      </c>
      <c r="B3877" s="4">
        <v>45182</v>
      </c>
      <c r="C3877" t="s">
        <v>7035</v>
      </c>
      <c r="D3877" t="str">
        <f>VLOOKUP(Sales_Data!$C3877,tbl_Customers[],2,FALSE)</f>
        <v>Customer_367</v>
      </c>
      <c r="E3877" t="str">
        <f>VLOOKUP(tbl_Sales[[#This Row],[Customer_ID]],tbl_Customers[],5,0)</f>
        <v>North</v>
      </c>
      <c r="F3877" t="s">
        <v>8560</v>
      </c>
      <c r="G3877" t="str">
        <f>VLOOKUP(Sales_Data!$F3877,tbl_Products[],2,FALSE)</f>
        <v>Product_41</v>
      </c>
      <c r="H3877" t="str">
        <f>VLOOKUP(tbl_Sales[[#This Row],[Product_ID]],tbl_Products[],3,0)</f>
        <v>Home Goods</v>
      </c>
      <c r="I3877">
        <v>9</v>
      </c>
      <c r="J3877" s="10">
        <f>VLOOKUP(tbl_Sales[[#This Row],[Product_ID]],tbl_Products[],4,0)</f>
        <v>31.5</v>
      </c>
      <c r="K3877" s="6">
        <v>24.68</v>
      </c>
      <c r="L3877" s="6">
        <f>tbl_Sales[[#This Row],[Price_per_Unit]]*tbl_Sales[[#This Row],[Quantity]]</f>
        <v>222.12</v>
      </c>
      <c r="M3877" s="6">
        <f>tbl_Sales[[#This Row],[Cost_per_Unit]]*tbl_Sales[[#This Row],[Quantity]]</f>
        <v>283.5</v>
      </c>
      <c r="N3877" s="6">
        <f>tbl_Sales[[#This Row],[Sales]]-tbl_Sales[[#This Row],[Total_Cost]]</f>
        <v>-61.379999999999995</v>
      </c>
    </row>
    <row r="3878" spans="1:14">
      <c r="A3878" t="s">
        <v>3882</v>
      </c>
      <c r="B3878" s="4">
        <v>45217</v>
      </c>
      <c r="C3878" t="s">
        <v>8399</v>
      </c>
      <c r="D3878" t="str">
        <f>VLOOKUP(Sales_Data!$C3878,tbl_Customers[],2,FALSE)</f>
        <v>Customer_660</v>
      </c>
      <c r="E3878" t="str">
        <f>VLOOKUP(tbl_Sales[[#This Row],[Customer_ID]],tbl_Customers[],5,0)</f>
        <v>North</v>
      </c>
      <c r="F3878" t="s">
        <v>8529</v>
      </c>
      <c r="G3878" t="str">
        <f>VLOOKUP(Sales_Data!$F3878,tbl_Products[],2,FALSE)</f>
        <v>Product_49</v>
      </c>
      <c r="H3878" t="str">
        <f>VLOOKUP(tbl_Sales[[#This Row],[Product_ID]],tbl_Products[],3,0)</f>
        <v>Toys</v>
      </c>
      <c r="I3878">
        <v>7</v>
      </c>
      <c r="J3878" s="10">
        <f>VLOOKUP(tbl_Sales[[#This Row],[Product_ID]],tbl_Products[],4,0)</f>
        <v>44.18</v>
      </c>
      <c r="K3878" s="6">
        <v>97.96</v>
      </c>
      <c r="L3878" s="6">
        <f>tbl_Sales[[#This Row],[Price_per_Unit]]*tbl_Sales[[#This Row],[Quantity]]</f>
        <v>685.71999999999991</v>
      </c>
      <c r="M3878" s="6">
        <f>tbl_Sales[[#This Row],[Cost_per_Unit]]*tbl_Sales[[#This Row],[Quantity]]</f>
        <v>309.26</v>
      </c>
      <c r="N3878" s="6">
        <f>tbl_Sales[[#This Row],[Sales]]-tbl_Sales[[#This Row],[Total_Cost]]</f>
        <v>376.45999999999992</v>
      </c>
    </row>
    <row r="3879" spans="1:14">
      <c r="A3879" t="s">
        <v>3883</v>
      </c>
      <c r="B3879" s="4">
        <v>45012</v>
      </c>
      <c r="C3879" t="s">
        <v>7038</v>
      </c>
      <c r="D3879" t="str">
        <f>VLOOKUP(Sales_Data!$C3879,tbl_Customers[],2,FALSE)</f>
        <v>Customer_1460</v>
      </c>
      <c r="E3879" t="str">
        <f>VLOOKUP(tbl_Sales[[#This Row],[Customer_ID]],tbl_Customers[],5,0)</f>
        <v>South</v>
      </c>
      <c r="F3879" t="s">
        <v>8557</v>
      </c>
      <c r="G3879" t="str">
        <f>VLOOKUP(Sales_Data!$F3879,tbl_Products[],2,FALSE)</f>
        <v>Product_71</v>
      </c>
      <c r="H3879" t="str">
        <f>VLOOKUP(tbl_Sales[[#This Row],[Product_ID]],tbl_Products[],3,0)</f>
        <v>Electronics</v>
      </c>
      <c r="I3879">
        <v>2</v>
      </c>
      <c r="J3879" s="10">
        <f>VLOOKUP(tbl_Sales[[#This Row],[Product_ID]],tbl_Products[],4,0)</f>
        <v>34.61</v>
      </c>
      <c r="K3879" s="6">
        <v>50.74</v>
      </c>
      <c r="L3879" s="6">
        <f>tbl_Sales[[#This Row],[Price_per_Unit]]*tbl_Sales[[#This Row],[Quantity]]</f>
        <v>101.48</v>
      </c>
      <c r="M3879" s="6">
        <f>tbl_Sales[[#This Row],[Cost_per_Unit]]*tbl_Sales[[#This Row],[Quantity]]</f>
        <v>69.22</v>
      </c>
      <c r="N3879" s="6">
        <f>tbl_Sales[[#This Row],[Sales]]-tbl_Sales[[#This Row],[Total_Cost]]</f>
        <v>32.260000000000005</v>
      </c>
    </row>
    <row r="3880" spans="1:14">
      <c r="A3880" t="s">
        <v>3884</v>
      </c>
      <c r="B3880" s="4">
        <v>45115</v>
      </c>
      <c r="C3880" t="s">
        <v>8255</v>
      </c>
      <c r="D3880" t="str">
        <f>VLOOKUP(Sales_Data!$C3880,tbl_Customers[],2,FALSE)</f>
        <v>Customer_766</v>
      </c>
      <c r="E3880" t="str">
        <f>VLOOKUP(tbl_Sales[[#This Row],[Customer_ID]],tbl_Customers[],5,0)</f>
        <v>West</v>
      </c>
      <c r="F3880" t="s">
        <v>8522</v>
      </c>
      <c r="G3880" t="str">
        <f>VLOOKUP(Sales_Data!$F3880,tbl_Products[],2,FALSE)</f>
        <v>Product_4</v>
      </c>
      <c r="H3880" t="str">
        <f>VLOOKUP(tbl_Sales[[#This Row],[Product_ID]],tbl_Products[],3,0)</f>
        <v>Toys</v>
      </c>
      <c r="I3880">
        <v>4</v>
      </c>
      <c r="J3880" s="10">
        <f>VLOOKUP(tbl_Sales[[#This Row],[Product_ID]],tbl_Products[],4,0)</f>
        <v>14.75</v>
      </c>
      <c r="K3880" s="6">
        <v>75.38</v>
      </c>
      <c r="L3880" s="6">
        <f>tbl_Sales[[#This Row],[Price_per_Unit]]*tbl_Sales[[#This Row],[Quantity]]</f>
        <v>301.52</v>
      </c>
      <c r="M3880" s="6">
        <f>tbl_Sales[[#This Row],[Cost_per_Unit]]*tbl_Sales[[#This Row],[Quantity]]</f>
        <v>59</v>
      </c>
      <c r="N3880" s="6">
        <f>tbl_Sales[[#This Row],[Sales]]-tbl_Sales[[#This Row],[Total_Cost]]</f>
        <v>242.51999999999998</v>
      </c>
    </row>
    <row r="3881" spans="1:14">
      <c r="A3881" t="s">
        <v>3885</v>
      </c>
      <c r="B3881" s="4">
        <v>45007</v>
      </c>
      <c r="C3881" t="s">
        <v>7183</v>
      </c>
      <c r="D3881" t="str">
        <f>VLOOKUP(Sales_Data!$C3881,tbl_Customers[],2,FALSE)</f>
        <v>Customer_1077</v>
      </c>
      <c r="E3881" t="str">
        <f>VLOOKUP(tbl_Sales[[#This Row],[Customer_ID]],tbl_Customers[],5,0)</f>
        <v>West</v>
      </c>
      <c r="F3881" t="s">
        <v>8525</v>
      </c>
      <c r="G3881" t="str">
        <f>VLOOKUP(Sales_Data!$F3881,tbl_Products[],2,FALSE)</f>
        <v>Product_56</v>
      </c>
      <c r="H3881" t="str">
        <f>VLOOKUP(tbl_Sales[[#This Row],[Product_ID]],tbl_Products[],3,0)</f>
        <v>Apparel</v>
      </c>
      <c r="I3881">
        <v>5</v>
      </c>
      <c r="J3881" s="10">
        <f>VLOOKUP(tbl_Sales[[#This Row],[Product_ID]],tbl_Products[],4,0)</f>
        <v>3.21</v>
      </c>
      <c r="K3881" s="6">
        <v>41.28</v>
      </c>
      <c r="L3881" s="6">
        <f>tbl_Sales[[#This Row],[Price_per_Unit]]*tbl_Sales[[#This Row],[Quantity]]</f>
        <v>206.4</v>
      </c>
      <c r="M3881" s="6">
        <f>tbl_Sales[[#This Row],[Cost_per_Unit]]*tbl_Sales[[#This Row],[Quantity]]</f>
        <v>16.05</v>
      </c>
      <c r="N3881" s="6">
        <f>tbl_Sales[[#This Row],[Sales]]-tbl_Sales[[#This Row],[Total_Cost]]</f>
        <v>190.35</v>
      </c>
    </row>
    <row r="3882" spans="1:14">
      <c r="A3882" t="s">
        <v>3886</v>
      </c>
      <c r="B3882" s="4">
        <v>45057</v>
      </c>
      <c r="C3882" t="s">
        <v>7160</v>
      </c>
      <c r="D3882" t="str">
        <f>VLOOKUP(Sales_Data!$C3882,tbl_Customers[],2,FALSE)</f>
        <v>Customer_1423</v>
      </c>
      <c r="E3882" t="str">
        <f>VLOOKUP(tbl_Sales[[#This Row],[Customer_ID]],tbl_Customers[],5,0)</f>
        <v>South</v>
      </c>
      <c r="F3882" t="s">
        <v>8556</v>
      </c>
      <c r="G3882" t="str">
        <f>VLOOKUP(Sales_Data!$F3882,tbl_Products[],2,FALSE)</f>
        <v>Product_42</v>
      </c>
      <c r="H3882" t="str">
        <f>VLOOKUP(tbl_Sales[[#This Row],[Product_ID]],tbl_Products[],3,0)</f>
        <v>Electronics</v>
      </c>
      <c r="I3882">
        <v>7</v>
      </c>
      <c r="J3882" s="10">
        <f>VLOOKUP(tbl_Sales[[#This Row],[Product_ID]],tbl_Products[],4,0)</f>
        <v>28.03</v>
      </c>
      <c r="K3882" s="6">
        <v>58.57</v>
      </c>
      <c r="L3882" s="6">
        <f>tbl_Sales[[#This Row],[Price_per_Unit]]*tbl_Sales[[#This Row],[Quantity]]</f>
        <v>409.99</v>
      </c>
      <c r="M3882" s="6">
        <f>tbl_Sales[[#This Row],[Cost_per_Unit]]*tbl_Sales[[#This Row],[Quantity]]</f>
        <v>196.21</v>
      </c>
      <c r="N3882" s="6">
        <f>tbl_Sales[[#This Row],[Sales]]-tbl_Sales[[#This Row],[Total_Cost]]</f>
        <v>213.78</v>
      </c>
    </row>
    <row r="3883" spans="1:14">
      <c r="A3883" t="s">
        <v>3887</v>
      </c>
      <c r="B3883" s="4">
        <v>44979</v>
      </c>
      <c r="C3883" t="s">
        <v>7548</v>
      </c>
      <c r="D3883" t="str">
        <f>VLOOKUP(Sales_Data!$C3883,tbl_Customers[],2,FALSE)</f>
        <v>Customer_990</v>
      </c>
      <c r="E3883" t="str">
        <f>VLOOKUP(tbl_Sales[[#This Row],[Customer_ID]],tbl_Customers[],5,0)</f>
        <v>South</v>
      </c>
      <c r="F3883" t="s">
        <v>8534</v>
      </c>
      <c r="G3883" t="str">
        <f>VLOOKUP(Sales_Data!$F3883,tbl_Products[],2,FALSE)</f>
        <v>Product_51</v>
      </c>
      <c r="H3883" t="str">
        <f>VLOOKUP(tbl_Sales[[#This Row],[Product_ID]],tbl_Products[],3,0)</f>
        <v>Electronics</v>
      </c>
      <c r="I3883">
        <v>6</v>
      </c>
      <c r="J3883" s="10">
        <f>VLOOKUP(tbl_Sales[[#This Row],[Product_ID]],tbl_Products[],4,0)</f>
        <v>45.1</v>
      </c>
      <c r="K3883" s="6">
        <v>8.18</v>
      </c>
      <c r="L3883" s="6">
        <f>tbl_Sales[[#This Row],[Price_per_Unit]]*tbl_Sales[[#This Row],[Quantity]]</f>
        <v>49.08</v>
      </c>
      <c r="M3883" s="6">
        <f>tbl_Sales[[#This Row],[Cost_per_Unit]]*tbl_Sales[[#This Row],[Quantity]]</f>
        <v>270.60000000000002</v>
      </c>
      <c r="N3883" s="6">
        <f>tbl_Sales[[#This Row],[Sales]]-tbl_Sales[[#This Row],[Total_Cost]]</f>
        <v>-221.52000000000004</v>
      </c>
    </row>
    <row r="3884" spans="1:14">
      <c r="A3884" t="s">
        <v>3888</v>
      </c>
      <c r="B3884" s="4">
        <v>45220</v>
      </c>
      <c r="C3884" t="s">
        <v>7705</v>
      </c>
      <c r="D3884" t="str">
        <f>VLOOKUP(Sales_Data!$C3884,tbl_Customers[],2,FALSE)</f>
        <v>Customer_1466</v>
      </c>
      <c r="E3884" t="str">
        <f>VLOOKUP(tbl_Sales[[#This Row],[Customer_ID]],tbl_Customers[],5,0)</f>
        <v>West</v>
      </c>
      <c r="F3884" t="s">
        <v>8532</v>
      </c>
      <c r="G3884" t="str">
        <f>VLOOKUP(Sales_Data!$F3884,tbl_Products[],2,FALSE)</f>
        <v>Product_23</v>
      </c>
      <c r="H3884" t="str">
        <f>VLOOKUP(tbl_Sales[[#This Row],[Product_ID]],tbl_Products[],3,0)</f>
        <v>Apparel</v>
      </c>
      <c r="I3884">
        <v>4</v>
      </c>
      <c r="J3884" s="10">
        <f>VLOOKUP(tbl_Sales[[#This Row],[Product_ID]],tbl_Products[],4,0)</f>
        <v>2.85</v>
      </c>
      <c r="K3884" s="6">
        <v>42.4</v>
      </c>
      <c r="L3884" s="6">
        <f>tbl_Sales[[#This Row],[Price_per_Unit]]*tbl_Sales[[#This Row],[Quantity]]</f>
        <v>169.6</v>
      </c>
      <c r="M3884" s="6">
        <f>tbl_Sales[[#This Row],[Cost_per_Unit]]*tbl_Sales[[#This Row],[Quantity]]</f>
        <v>11.4</v>
      </c>
      <c r="N3884" s="6">
        <f>tbl_Sales[[#This Row],[Sales]]-tbl_Sales[[#This Row],[Total_Cost]]</f>
        <v>158.19999999999999</v>
      </c>
    </row>
    <row r="3885" spans="1:14">
      <c r="A3885" t="s">
        <v>3889</v>
      </c>
      <c r="B3885" s="4">
        <v>45272</v>
      </c>
      <c r="C3885" t="s">
        <v>8130</v>
      </c>
      <c r="D3885" t="str">
        <f>VLOOKUP(Sales_Data!$C3885,tbl_Customers[],2,FALSE)</f>
        <v>Customer_1014</v>
      </c>
      <c r="E3885" t="str">
        <f>VLOOKUP(tbl_Sales[[#This Row],[Customer_ID]],tbl_Customers[],5,0)</f>
        <v>West</v>
      </c>
      <c r="F3885" t="s">
        <v>8556</v>
      </c>
      <c r="G3885" t="str">
        <f>VLOOKUP(Sales_Data!$F3885,tbl_Products[],2,FALSE)</f>
        <v>Product_42</v>
      </c>
      <c r="H3885" t="str">
        <f>VLOOKUP(tbl_Sales[[#This Row],[Product_ID]],tbl_Products[],3,0)</f>
        <v>Electronics</v>
      </c>
      <c r="I3885">
        <v>8</v>
      </c>
      <c r="J3885" s="10">
        <f>VLOOKUP(tbl_Sales[[#This Row],[Product_ID]],tbl_Products[],4,0)</f>
        <v>28.03</v>
      </c>
      <c r="K3885" s="6">
        <v>78.739999999999995</v>
      </c>
      <c r="L3885" s="6">
        <f>tbl_Sales[[#This Row],[Price_per_Unit]]*tbl_Sales[[#This Row],[Quantity]]</f>
        <v>629.91999999999996</v>
      </c>
      <c r="M3885" s="6">
        <f>tbl_Sales[[#This Row],[Cost_per_Unit]]*tbl_Sales[[#This Row],[Quantity]]</f>
        <v>224.24</v>
      </c>
      <c r="N3885" s="6">
        <f>tbl_Sales[[#This Row],[Sales]]-tbl_Sales[[#This Row],[Total_Cost]]</f>
        <v>405.67999999999995</v>
      </c>
    </row>
    <row r="3886" spans="1:14">
      <c r="A3886" t="s">
        <v>3890</v>
      </c>
      <c r="B3886" s="4">
        <v>44986</v>
      </c>
      <c r="C3886" t="s">
        <v>7943</v>
      </c>
      <c r="D3886" t="str">
        <f>VLOOKUP(Sales_Data!$C3886,tbl_Customers[],2,FALSE)</f>
        <v>Customer_971</v>
      </c>
      <c r="E3886" t="str">
        <f>VLOOKUP(tbl_Sales[[#This Row],[Customer_ID]],tbl_Customers[],5,0)</f>
        <v>East</v>
      </c>
      <c r="F3886" t="s">
        <v>8552</v>
      </c>
      <c r="G3886" t="str">
        <f>VLOOKUP(Sales_Data!$F3886,tbl_Products[],2,FALSE)</f>
        <v>Product_5</v>
      </c>
      <c r="H3886" t="str">
        <f>VLOOKUP(tbl_Sales[[#This Row],[Product_ID]],tbl_Products[],3,0)</f>
        <v>Health</v>
      </c>
      <c r="I3886">
        <v>4</v>
      </c>
      <c r="J3886" s="10">
        <f>VLOOKUP(tbl_Sales[[#This Row],[Product_ID]],tbl_Products[],4,0)</f>
        <v>35.39</v>
      </c>
      <c r="K3886" s="6">
        <v>40.86</v>
      </c>
      <c r="L3886" s="6">
        <f>tbl_Sales[[#This Row],[Price_per_Unit]]*tbl_Sales[[#This Row],[Quantity]]</f>
        <v>163.44</v>
      </c>
      <c r="M3886" s="6">
        <f>tbl_Sales[[#This Row],[Cost_per_Unit]]*tbl_Sales[[#This Row],[Quantity]]</f>
        <v>141.56</v>
      </c>
      <c r="N3886" s="6">
        <f>tbl_Sales[[#This Row],[Sales]]-tbl_Sales[[#This Row],[Total_Cost]]</f>
        <v>21.879999999999995</v>
      </c>
    </row>
    <row r="3887" spans="1:14">
      <c r="A3887" t="s">
        <v>3891</v>
      </c>
      <c r="B3887" s="4">
        <v>45043</v>
      </c>
      <c r="C3887" t="s">
        <v>8267</v>
      </c>
      <c r="D3887" t="str">
        <f>VLOOKUP(Sales_Data!$C3887,tbl_Customers[],2,FALSE)</f>
        <v>Customer_550</v>
      </c>
      <c r="E3887" t="str">
        <f>VLOOKUP(tbl_Sales[[#This Row],[Customer_ID]],tbl_Customers[],5,0)</f>
        <v>South</v>
      </c>
      <c r="F3887" t="s">
        <v>8540</v>
      </c>
      <c r="G3887" t="str">
        <f>VLOOKUP(Sales_Data!$F3887,tbl_Products[],2,FALSE)</f>
        <v>Product_37</v>
      </c>
      <c r="H3887" t="str">
        <f>VLOOKUP(tbl_Sales[[#This Row],[Product_ID]],tbl_Products[],3,0)</f>
        <v>Toys</v>
      </c>
      <c r="I3887">
        <v>1</v>
      </c>
      <c r="J3887" s="10">
        <f>VLOOKUP(tbl_Sales[[#This Row],[Product_ID]],tbl_Products[],4,0)</f>
        <v>29.86</v>
      </c>
      <c r="K3887" s="6">
        <v>55.43</v>
      </c>
      <c r="L3887" s="6">
        <f>tbl_Sales[[#This Row],[Price_per_Unit]]*tbl_Sales[[#This Row],[Quantity]]</f>
        <v>55.43</v>
      </c>
      <c r="M3887" s="6">
        <f>tbl_Sales[[#This Row],[Cost_per_Unit]]*tbl_Sales[[#This Row],[Quantity]]</f>
        <v>29.86</v>
      </c>
      <c r="N3887" s="6">
        <f>tbl_Sales[[#This Row],[Sales]]-tbl_Sales[[#This Row],[Total_Cost]]</f>
        <v>25.57</v>
      </c>
    </row>
    <row r="3888" spans="1:14">
      <c r="A3888" t="s">
        <v>3892</v>
      </c>
      <c r="B3888" s="4">
        <v>45187</v>
      </c>
      <c r="C3888" t="s">
        <v>8030</v>
      </c>
      <c r="D3888" t="str">
        <f>VLOOKUP(Sales_Data!$C3888,tbl_Customers[],2,FALSE)</f>
        <v>Customer_1191</v>
      </c>
      <c r="E3888" t="str">
        <f>VLOOKUP(tbl_Sales[[#This Row],[Customer_ID]],tbl_Customers[],5,0)</f>
        <v>East</v>
      </c>
      <c r="F3888" t="s">
        <v>8556</v>
      </c>
      <c r="G3888" t="str">
        <f>VLOOKUP(Sales_Data!$F3888,tbl_Products[],2,FALSE)</f>
        <v>Product_42</v>
      </c>
      <c r="H3888" t="str">
        <f>VLOOKUP(tbl_Sales[[#This Row],[Product_ID]],tbl_Products[],3,0)</f>
        <v>Electronics</v>
      </c>
      <c r="I3888">
        <v>6</v>
      </c>
      <c r="J3888" s="10">
        <f>VLOOKUP(tbl_Sales[[#This Row],[Product_ID]],tbl_Products[],4,0)</f>
        <v>28.03</v>
      </c>
      <c r="K3888" s="6">
        <v>30.99</v>
      </c>
      <c r="L3888" s="6">
        <f>tbl_Sales[[#This Row],[Price_per_Unit]]*tbl_Sales[[#This Row],[Quantity]]</f>
        <v>185.94</v>
      </c>
      <c r="M3888" s="6">
        <f>tbl_Sales[[#This Row],[Cost_per_Unit]]*tbl_Sales[[#This Row],[Quantity]]</f>
        <v>168.18</v>
      </c>
      <c r="N3888" s="6">
        <f>tbl_Sales[[#This Row],[Sales]]-tbl_Sales[[#This Row],[Total_Cost]]</f>
        <v>17.759999999999991</v>
      </c>
    </row>
    <row r="3889" spans="1:14">
      <c r="A3889" t="s">
        <v>3893</v>
      </c>
      <c r="B3889" s="4">
        <v>44928</v>
      </c>
      <c r="C3889" t="s">
        <v>8225</v>
      </c>
      <c r="D3889" t="str">
        <f>VLOOKUP(Sales_Data!$C3889,tbl_Customers[],2,FALSE)</f>
        <v>Customer_822</v>
      </c>
      <c r="E3889" t="str">
        <f>VLOOKUP(tbl_Sales[[#This Row],[Customer_ID]],tbl_Customers[],5,0)</f>
        <v>West</v>
      </c>
      <c r="F3889" t="s">
        <v>8497</v>
      </c>
      <c r="G3889" t="str">
        <f>VLOOKUP(Sales_Data!$F3889,tbl_Products[],2,FALSE)</f>
        <v>Product_73</v>
      </c>
      <c r="H3889" t="str">
        <f>VLOOKUP(tbl_Sales[[#This Row],[Product_ID]],tbl_Products[],3,0)</f>
        <v>Apparel</v>
      </c>
      <c r="I3889">
        <v>2</v>
      </c>
      <c r="J3889" s="10">
        <f>VLOOKUP(tbl_Sales[[#This Row],[Product_ID]],tbl_Products[],4,0)</f>
        <v>1.21</v>
      </c>
      <c r="K3889" s="6">
        <v>11.16</v>
      </c>
      <c r="L3889" s="6">
        <f>tbl_Sales[[#This Row],[Price_per_Unit]]*tbl_Sales[[#This Row],[Quantity]]</f>
        <v>22.32</v>
      </c>
      <c r="M3889" s="6">
        <f>tbl_Sales[[#This Row],[Cost_per_Unit]]*tbl_Sales[[#This Row],[Quantity]]</f>
        <v>2.42</v>
      </c>
      <c r="N3889" s="6">
        <f>tbl_Sales[[#This Row],[Sales]]-tbl_Sales[[#This Row],[Total_Cost]]</f>
        <v>19.899999999999999</v>
      </c>
    </row>
    <row r="3890" spans="1:14">
      <c r="A3890" t="s">
        <v>3894</v>
      </c>
      <c r="B3890" s="4">
        <v>44949</v>
      </c>
      <c r="C3890" t="s">
        <v>7676</v>
      </c>
      <c r="D3890" t="str">
        <f>VLOOKUP(Sales_Data!$C3890,tbl_Customers[],2,FALSE)</f>
        <v>Customer_1307</v>
      </c>
      <c r="E3890" t="str">
        <f>VLOOKUP(tbl_Sales[[#This Row],[Customer_ID]],tbl_Customers[],5,0)</f>
        <v>North</v>
      </c>
      <c r="F3890" t="s">
        <v>8497</v>
      </c>
      <c r="G3890" t="str">
        <f>VLOOKUP(Sales_Data!$F3890,tbl_Products[],2,FALSE)</f>
        <v>Product_73</v>
      </c>
      <c r="H3890" t="str">
        <f>VLOOKUP(tbl_Sales[[#This Row],[Product_ID]],tbl_Products[],3,0)</f>
        <v>Apparel</v>
      </c>
      <c r="I3890">
        <v>9</v>
      </c>
      <c r="J3890" s="10">
        <f>VLOOKUP(tbl_Sales[[#This Row],[Product_ID]],tbl_Products[],4,0)</f>
        <v>1.21</v>
      </c>
      <c r="K3890" s="6">
        <v>22.94</v>
      </c>
      <c r="L3890" s="6">
        <f>tbl_Sales[[#This Row],[Price_per_Unit]]*tbl_Sales[[#This Row],[Quantity]]</f>
        <v>206.46</v>
      </c>
      <c r="M3890" s="6">
        <f>tbl_Sales[[#This Row],[Cost_per_Unit]]*tbl_Sales[[#This Row],[Quantity]]</f>
        <v>10.89</v>
      </c>
      <c r="N3890" s="6">
        <f>tbl_Sales[[#This Row],[Sales]]-tbl_Sales[[#This Row],[Total_Cost]]</f>
        <v>195.57</v>
      </c>
    </row>
    <row r="3891" spans="1:14">
      <c r="A3891" t="s">
        <v>3895</v>
      </c>
      <c r="B3891" s="4">
        <v>44933</v>
      </c>
      <c r="C3891" t="s">
        <v>7894</v>
      </c>
      <c r="D3891" t="str">
        <f>VLOOKUP(Sales_Data!$C3891,tbl_Customers[],2,FALSE)</f>
        <v>Customer_1196</v>
      </c>
      <c r="E3891" t="str">
        <f>VLOOKUP(tbl_Sales[[#This Row],[Customer_ID]],tbl_Customers[],5,0)</f>
        <v>East</v>
      </c>
      <c r="F3891" t="s">
        <v>8495</v>
      </c>
      <c r="G3891" t="str">
        <f>VLOOKUP(Sales_Data!$F3891,tbl_Products[],2,FALSE)</f>
        <v>Product_6</v>
      </c>
      <c r="H3891" t="str">
        <f>VLOOKUP(tbl_Sales[[#This Row],[Product_ID]],tbl_Products[],3,0)</f>
        <v>Apparel</v>
      </c>
      <c r="I3891">
        <v>4</v>
      </c>
      <c r="J3891" s="10">
        <f>VLOOKUP(tbl_Sales[[#This Row],[Product_ID]],tbl_Products[],4,0)</f>
        <v>33.65</v>
      </c>
      <c r="K3891" s="6">
        <v>40.89</v>
      </c>
      <c r="L3891" s="6">
        <f>tbl_Sales[[#This Row],[Price_per_Unit]]*tbl_Sales[[#This Row],[Quantity]]</f>
        <v>163.56</v>
      </c>
      <c r="M3891" s="6">
        <f>tbl_Sales[[#This Row],[Cost_per_Unit]]*tbl_Sales[[#This Row],[Quantity]]</f>
        <v>134.6</v>
      </c>
      <c r="N3891" s="6">
        <f>tbl_Sales[[#This Row],[Sales]]-tbl_Sales[[#This Row],[Total_Cost]]</f>
        <v>28.960000000000008</v>
      </c>
    </row>
    <row r="3892" spans="1:14">
      <c r="A3892" t="s">
        <v>3896</v>
      </c>
      <c r="B3892" s="4">
        <v>45052</v>
      </c>
      <c r="C3892" t="s">
        <v>7421</v>
      </c>
      <c r="D3892" t="str">
        <f>VLOOKUP(Sales_Data!$C3892,tbl_Customers[],2,FALSE)</f>
        <v>Customer_1331</v>
      </c>
      <c r="E3892" t="str">
        <f>VLOOKUP(tbl_Sales[[#This Row],[Customer_ID]],tbl_Customers[],5,0)</f>
        <v>North</v>
      </c>
      <c r="F3892" t="s">
        <v>8561</v>
      </c>
      <c r="G3892" t="str">
        <f>VLOOKUP(Sales_Data!$F3892,tbl_Products[],2,FALSE)</f>
        <v>Product_66</v>
      </c>
      <c r="H3892" t="str">
        <f>VLOOKUP(tbl_Sales[[#This Row],[Product_ID]],tbl_Products[],3,0)</f>
        <v>Health</v>
      </c>
      <c r="I3892">
        <v>1</v>
      </c>
      <c r="J3892" s="10">
        <f>VLOOKUP(tbl_Sales[[#This Row],[Product_ID]],tbl_Products[],4,0)</f>
        <v>1.38</v>
      </c>
      <c r="K3892" s="6">
        <v>5.95</v>
      </c>
      <c r="L3892" s="6">
        <f>tbl_Sales[[#This Row],[Price_per_Unit]]*tbl_Sales[[#This Row],[Quantity]]</f>
        <v>5.95</v>
      </c>
      <c r="M3892" s="6">
        <f>tbl_Sales[[#This Row],[Cost_per_Unit]]*tbl_Sales[[#This Row],[Quantity]]</f>
        <v>1.38</v>
      </c>
      <c r="N3892" s="6">
        <f>tbl_Sales[[#This Row],[Sales]]-tbl_Sales[[#This Row],[Total_Cost]]</f>
        <v>4.57</v>
      </c>
    </row>
    <row r="3893" spans="1:14">
      <c r="A3893" t="s">
        <v>3897</v>
      </c>
      <c r="B3893" s="4">
        <v>44950</v>
      </c>
      <c r="C3893" t="s">
        <v>7309</v>
      </c>
      <c r="D3893" t="str">
        <f>VLOOKUP(Sales_Data!$C3893,tbl_Customers[],2,FALSE)</f>
        <v>Customer_75</v>
      </c>
      <c r="E3893" t="str">
        <f>VLOOKUP(tbl_Sales[[#This Row],[Customer_ID]],tbl_Customers[],5,0)</f>
        <v>North</v>
      </c>
      <c r="F3893" t="s">
        <v>8564</v>
      </c>
      <c r="G3893" t="str">
        <f>VLOOKUP(Sales_Data!$F3893,tbl_Products[],2,FALSE)</f>
        <v>Product_8</v>
      </c>
      <c r="H3893" t="str">
        <f>VLOOKUP(tbl_Sales[[#This Row],[Product_ID]],tbl_Products[],3,0)</f>
        <v>Electronics</v>
      </c>
      <c r="I3893">
        <v>3</v>
      </c>
      <c r="J3893" s="10">
        <f>VLOOKUP(tbl_Sales[[#This Row],[Product_ID]],tbl_Products[],4,0)</f>
        <v>22.03</v>
      </c>
      <c r="K3893" s="6">
        <v>71.36</v>
      </c>
      <c r="L3893" s="6">
        <f>tbl_Sales[[#This Row],[Price_per_Unit]]*tbl_Sales[[#This Row],[Quantity]]</f>
        <v>214.07999999999998</v>
      </c>
      <c r="M3893" s="6">
        <f>tbl_Sales[[#This Row],[Cost_per_Unit]]*tbl_Sales[[#This Row],[Quantity]]</f>
        <v>66.09</v>
      </c>
      <c r="N3893" s="6">
        <f>tbl_Sales[[#This Row],[Sales]]-tbl_Sales[[#This Row],[Total_Cost]]</f>
        <v>147.98999999999998</v>
      </c>
    </row>
    <row r="3894" spans="1:14">
      <c r="A3894" t="s">
        <v>3898</v>
      </c>
      <c r="B3894" s="4">
        <v>45168</v>
      </c>
      <c r="C3894" t="s">
        <v>7206</v>
      </c>
      <c r="D3894" t="str">
        <f>VLOOKUP(Sales_Data!$C3894,tbl_Customers[],2,FALSE)</f>
        <v>Customer_425</v>
      </c>
      <c r="E3894" t="str">
        <f>VLOOKUP(tbl_Sales[[#This Row],[Customer_ID]],tbl_Customers[],5,0)</f>
        <v>South</v>
      </c>
      <c r="F3894" t="s">
        <v>8563</v>
      </c>
      <c r="G3894" t="str">
        <f>VLOOKUP(Sales_Data!$F3894,tbl_Products[],2,FALSE)</f>
        <v>Product_17</v>
      </c>
      <c r="H3894" t="str">
        <f>VLOOKUP(tbl_Sales[[#This Row],[Product_ID]],tbl_Products[],3,0)</f>
        <v>Toys</v>
      </c>
      <c r="I3894">
        <v>4</v>
      </c>
      <c r="J3894" s="10">
        <f>VLOOKUP(tbl_Sales[[#This Row],[Product_ID]],tbl_Products[],4,0)</f>
        <v>36.229999999999997</v>
      </c>
      <c r="K3894" s="6">
        <v>8.83</v>
      </c>
      <c r="L3894" s="6">
        <f>tbl_Sales[[#This Row],[Price_per_Unit]]*tbl_Sales[[#This Row],[Quantity]]</f>
        <v>35.32</v>
      </c>
      <c r="M3894" s="6">
        <f>tbl_Sales[[#This Row],[Cost_per_Unit]]*tbl_Sales[[#This Row],[Quantity]]</f>
        <v>144.91999999999999</v>
      </c>
      <c r="N3894" s="6">
        <f>tbl_Sales[[#This Row],[Sales]]-tbl_Sales[[#This Row],[Total_Cost]]</f>
        <v>-109.6</v>
      </c>
    </row>
    <row r="3895" spans="1:14">
      <c r="A3895" t="s">
        <v>3899</v>
      </c>
      <c r="B3895" s="4">
        <v>45113</v>
      </c>
      <c r="C3895" t="s">
        <v>7665</v>
      </c>
      <c r="D3895" t="str">
        <f>VLOOKUP(Sales_Data!$C3895,tbl_Customers[],2,FALSE)</f>
        <v>Customer_450</v>
      </c>
      <c r="E3895" t="str">
        <f>VLOOKUP(tbl_Sales[[#This Row],[Customer_ID]],tbl_Customers[],5,0)</f>
        <v>South</v>
      </c>
      <c r="F3895" t="s">
        <v>8521</v>
      </c>
      <c r="G3895" t="str">
        <f>VLOOKUP(Sales_Data!$F3895,tbl_Products[],2,FALSE)</f>
        <v>Product_64</v>
      </c>
      <c r="H3895" t="str">
        <f>VLOOKUP(tbl_Sales[[#This Row],[Product_ID]],tbl_Products[],3,0)</f>
        <v>Home Goods</v>
      </c>
      <c r="I3895">
        <v>7</v>
      </c>
      <c r="J3895" s="10">
        <f>VLOOKUP(tbl_Sales[[#This Row],[Product_ID]],tbl_Products[],4,0)</f>
        <v>16.21</v>
      </c>
      <c r="K3895" s="6">
        <v>16.420000000000002</v>
      </c>
      <c r="L3895" s="6">
        <f>tbl_Sales[[#This Row],[Price_per_Unit]]*tbl_Sales[[#This Row],[Quantity]]</f>
        <v>114.94000000000001</v>
      </c>
      <c r="M3895" s="6">
        <f>tbl_Sales[[#This Row],[Cost_per_Unit]]*tbl_Sales[[#This Row],[Quantity]]</f>
        <v>113.47</v>
      </c>
      <c r="N3895" s="6">
        <f>tbl_Sales[[#This Row],[Sales]]-tbl_Sales[[#This Row],[Total_Cost]]</f>
        <v>1.4700000000000131</v>
      </c>
    </row>
    <row r="3896" spans="1:14">
      <c r="A3896" t="s">
        <v>3900</v>
      </c>
      <c r="B3896" s="4">
        <v>45123</v>
      </c>
      <c r="C3896" t="s">
        <v>7087</v>
      </c>
      <c r="D3896" t="str">
        <f>VLOOKUP(Sales_Data!$C3896,tbl_Customers[],2,FALSE)</f>
        <v>Customer_416</v>
      </c>
      <c r="E3896" t="str">
        <f>VLOOKUP(tbl_Sales[[#This Row],[Customer_ID]],tbl_Customers[],5,0)</f>
        <v>South</v>
      </c>
      <c r="F3896" t="s">
        <v>8545</v>
      </c>
      <c r="G3896" t="str">
        <f>VLOOKUP(Sales_Data!$F3896,tbl_Products[],2,FALSE)</f>
        <v>Product_9</v>
      </c>
      <c r="H3896" t="str">
        <f>VLOOKUP(tbl_Sales[[#This Row],[Product_ID]],tbl_Products[],3,0)</f>
        <v>Apparel</v>
      </c>
      <c r="I3896">
        <v>8</v>
      </c>
      <c r="J3896" s="10">
        <f>VLOOKUP(tbl_Sales[[#This Row],[Product_ID]],tbl_Products[],4,0)</f>
        <v>14.27</v>
      </c>
      <c r="K3896" s="6">
        <v>19.05</v>
      </c>
      <c r="L3896" s="6">
        <f>tbl_Sales[[#This Row],[Price_per_Unit]]*tbl_Sales[[#This Row],[Quantity]]</f>
        <v>152.4</v>
      </c>
      <c r="M3896" s="6">
        <f>tbl_Sales[[#This Row],[Cost_per_Unit]]*tbl_Sales[[#This Row],[Quantity]]</f>
        <v>114.16</v>
      </c>
      <c r="N3896" s="6">
        <f>tbl_Sales[[#This Row],[Sales]]-tbl_Sales[[#This Row],[Total_Cost]]</f>
        <v>38.240000000000009</v>
      </c>
    </row>
    <row r="3897" spans="1:14">
      <c r="A3897" t="s">
        <v>3901</v>
      </c>
      <c r="B3897" s="4">
        <v>45003</v>
      </c>
      <c r="C3897" t="s">
        <v>7020</v>
      </c>
      <c r="D3897" t="str">
        <f>VLOOKUP(Sales_Data!$C3897,tbl_Customers[],2,FALSE)</f>
        <v>Customer_926</v>
      </c>
      <c r="E3897" t="str">
        <f>VLOOKUP(tbl_Sales[[#This Row],[Customer_ID]],tbl_Customers[],5,0)</f>
        <v>East</v>
      </c>
      <c r="F3897" t="s">
        <v>8545</v>
      </c>
      <c r="G3897" t="str">
        <f>VLOOKUP(Sales_Data!$F3897,tbl_Products[],2,FALSE)</f>
        <v>Product_9</v>
      </c>
      <c r="H3897" t="str">
        <f>VLOOKUP(tbl_Sales[[#This Row],[Product_ID]],tbl_Products[],3,0)</f>
        <v>Apparel</v>
      </c>
      <c r="I3897">
        <v>7</v>
      </c>
      <c r="J3897" s="10">
        <f>VLOOKUP(tbl_Sales[[#This Row],[Product_ID]],tbl_Products[],4,0)</f>
        <v>14.27</v>
      </c>
      <c r="K3897" s="6">
        <v>84.4</v>
      </c>
      <c r="L3897" s="6">
        <f>tbl_Sales[[#This Row],[Price_per_Unit]]*tbl_Sales[[#This Row],[Quantity]]</f>
        <v>590.80000000000007</v>
      </c>
      <c r="M3897" s="6">
        <f>tbl_Sales[[#This Row],[Cost_per_Unit]]*tbl_Sales[[#This Row],[Quantity]]</f>
        <v>99.89</v>
      </c>
      <c r="N3897" s="6">
        <f>tbl_Sales[[#This Row],[Sales]]-tbl_Sales[[#This Row],[Total_Cost]]</f>
        <v>490.91000000000008</v>
      </c>
    </row>
    <row r="3898" spans="1:14">
      <c r="A3898" t="s">
        <v>3902</v>
      </c>
      <c r="B3898" s="4">
        <v>45018</v>
      </c>
      <c r="C3898" t="s">
        <v>8139</v>
      </c>
      <c r="D3898" t="str">
        <f>VLOOKUP(Sales_Data!$C3898,tbl_Customers[],2,FALSE)</f>
        <v>Customer_481</v>
      </c>
      <c r="E3898" t="str">
        <f>VLOOKUP(tbl_Sales[[#This Row],[Customer_ID]],tbl_Customers[],5,0)</f>
        <v>West</v>
      </c>
      <c r="F3898" t="s">
        <v>8549</v>
      </c>
      <c r="G3898" t="str">
        <f>VLOOKUP(Sales_Data!$F3898,tbl_Products[],2,FALSE)</f>
        <v>Product_18</v>
      </c>
      <c r="H3898" t="str">
        <f>VLOOKUP(tbl_Sales[[#This Row],[Product_ID]],tbl_Products[],3,0)</f>
        <v>Health</v>
      </c>
      <c r="I3898">
        <v>5</v>
      </c>
      <c r="J3898" s="10">
        <f>VLOOKUP(tbl_Sales[[#This Row],[Product_ID]],tbl_Products[],4,0)</f>
        <v>41.18</v>
      </c>
      <c r="K3898" s="6">
        <v>75.16</v>
      </c>
      <c r="L3898" s="6">
        <f>tbl_Sales[[#This Row],[Price_per_Unit]]*tbl_Sales[[#This Row],[Quantity]]</f>
        <v>375.79999999999995</v>
      </c>
      <c r="M3898" s="6">
        <f>tbl_Sales[[#This Row],[Cost_per_Unit]]*tbl_Sales[[#This Row],[Quantity]]</f>
        <v>205.9</v>
      </c>
      <c r="N3898" s="6">
        <f>tbl_Sales[[#This Row],[Sales]]-tbl_Sales[[#This Row],[Total_Cost]]</f>
        <v>169.89999999999995</v>
      </c>
    </row>
    <row r="3899" spans="1:14">
      <c r="A3899" t="s">
        <v>3903</v>
      </c>
      <c r="B3899" s="4">
        <v>44945</v>
      </c>
      <c r="C3899" t="s">
        <v>8400</v>
      </c>
      <c r="D3899" t="str">
        <f>VLOOKUP(Sales_Data!$C3899,tbl_Customers[],2,FALSE)</f>
        <v>Customer_811</v>
      </c>
      <c r="E3899" t="str">
        <f>VLOOKUP(tbl_Sales[[#This Row],[Customer_ID]],tbl_Customers[],5,0)</f>
        <v>North</v>
      </c>
      <c r="F3899" t="s">
        <v>8542</v>
      </c>
      <c r="G3899" t="str">
        <f>VLOOKUP(Sales_Data!$F3899,tbl_Products[],2,FALSE)</f>
        <v>Product_20</v>
      </c>
      <c r="H3899" t="str">
        <f>VLOOKUP(tbl_Sales[[#This Row],[Product_ID]],tbl_Products[],3,0)</f>
        <v>Electronics</v>
      </c>
      <c r="I3899">
        <v>9</v>
      </c>
      <c r="J3899" s="10">
        <f>VLOOKUP(tbl_Sales[[#This Row],[Product_ID]],tbl_Products[],4,0)</f>
        <v>19.98</v>
      </c>
      <c r="K3899" s="6">
        <v>46.5</v>
      </c>
      <c r="L3899" s="6">
        <f>tbl_Sales[[#This Row],[Price_per_Unit]]*tbl_Sales[[#This Row],[Quantity]]</f>
        <v>418.5</v>
      </c>
      <c r="M3899" s="6">
        <f>tbl_Sales[[#This Row],[Cost_per_Unit]]*tbl_Sales[[#This Row],[Quantity]]</f>
        <v>179.82</v>
      </c>
      <c r="N3899" s="6">
        <f>tbl_Sales[[#This Row],[Sales]]-tbl_Sales[[#This Row],[Total_Cost]]</f>
        <v>238.68</v>
      </c>
    </row>
    <row r="3900" spans="1:14">
      <c r="A3900" t="s">
        <v>3904</v>
      </c>
      <c r="B3900" s="4">
        <v>45210</v>
      </c>
      <c r="C3900" t="s">
        <v>7701</v>
      </c>
      <c r="D3900" t="str">
        <f>VLOOKUP(Sales_Data!$C3900,tbl_Customers[],2,FALSE)</f>
        <v>Customer_448</v>
      </c>
      <c r="E3900" t="str">
        <f>VLOOKUP(tbl_Sales[[#This Row],[Customer_ID]],tbl_Customers[],5,0)</f>
        <v>East</v>
      </c>
      <c r="F3900" t="s">
        <v>8530</v>
      </c>
      <c r="G3900" t="str">
        <f>VLOOKUP(Sales_Data!$F3900,tbl_Products[],2,FALSE)</f>
        <v>Product_14</v>
      </c>
      <c r="H3900" t="str">
        <f>VLOOKUP(tbl_Sales[[#This Row],[Product_ID]],tbl_Products[],3,0)</f>
        <v>Toys</v>
      </c>
      <c r="I3900">
        <v>1</v>
      </c>
      <c r="J3900" s="10">
        <f>VLOOKUP(tbl_Sales[[#This Row],[Product_ID]],tbl_Products[],4,0)</f>
        <v>36.64</v>
      </c>
      <c r="K3900" s="6">
        <v>20.89</v>
      </c>
      <c r="L3900" s="6">
        <f>tbl_Sales[[#This Row],[Price_per_Unit]]*tbl_Sales[[#This Row],[Quantity]]</f>
        <v>20.89</v>
      </c>
      <c r="M3900" s="6">
        <f>tbl_Sales[[#This Row],[Cost_per_Unit]]*tbl_Sales[[#This Row],[Quantity]]</f>
        <v>36.64</v>
      </c>
      <c r="N3900" s="6">
        <f>tbl_Sales[[#This Row],[Sales]]-tbl_Sales[[#This Row],[Total_Cost]]</f>
        <v>-15.75</v>
      </c>
    </row>
    <row r="3901" spans="1:14">
      <c r="A3901" t="s">
        <v>3905</v>
      </c>
      <c r="B3901" s="4">
        <v>45262</v>
      </c>
      <c r="C3901" t="s">
        <v>8401</v>
      </c>
      <c r="D3901" t="str">
        <f>VLOOKUP(Sales_Data!$C3901,tbl_Customers[],2,FALSE)</f>
        <v>Customer_627</v>
      </c>
      <c r="E3901" t="str">
        <f>VLOOKUP(tbl_Sales[[#This Row],[Customer_ID]],tbl_Customers[],5,0)</f>
        <v>South</v>
      </c>
      <c r="F3901" t="s">
        <v>8516</v>
      </c>
      <c r="G3901" t="str">
        <f>VLOOKUP(Sales_Data!$F3901,tbl_Products[],2,FALSE)</f>
        <v>Product_67</v>
      </c>
      <c r="H3901" t="str">
        <f>VLOOKUP(tbl_Sales[[#This Row],[Product_ID]],tbl_Products[],3,0)</f>
        <v>Toys</v>
      </c>
      <c r="I3901">
        <v>9</v>
      </c>
      <c r="J3901" s="10">
        <f>VLOOKUP(tbl_Sales[[#This Row],[Product_ID]],tbl_Products[],4,0)</f>
        <v>13.68</v>
      </c>
      <c r="K3901" s="6">
        <v>43.49</v>
      </c>
      <c r="L3901" s="6">
        <f>tbl_Sales[[#This Row],[Price_per_Unit]]*tbl_Sales[[#This Row],[Quantity]]</f>
        <v>391.41</v>
      </c>
      <c r="M3901" s="6">
        <f>tbl_Sales[[#This Row],[Cost_per_Unit]]*tbl_Sales[[#This Row],[Quantity]]</f>
        <v>123.12</v>
      </c>
      <c r="N3901" s="6">
        <f>tbl_Sales[[#This Row],[Sales]]-tbl_Sales[[#This Row],[Total_Cost]]</f>
        <v>268.29000000000002</v>
      </c>
    </row>
    <row r="3902" spans="1:14">
      <c r="A3902" t="s">
        <v>3906</v>
      </c>
      <c r="B3902" s="4">
        <v>45141</v>
      </c>
      <c r="C3902" t="s">
        <v>8062</v>
      </c>
      <c r="D3902" t="str">
        <f>VLOOKUP(Sales_Data!$C3902,tbl_Customers[],2,FALSE)</f>
        <v>Customer_871</v>
      </c>
      <c r="E3902" t="str">
        <f>VLOOKUP(tbl_Sales[[#This Row],[Customer_ID]],tbl_Customers[],5,0)</f>
        <v>North</v>
      </c>
      <c r="F3902" t="s">
        <v>8544</v>
      </c>
      <c r="G3902" t="str">
        <f>VLOOKUP(Sales_Data!$F3902,tbl_Products[],2,FALSE)</f>
        <v>Product_21</v>
      </c>
      <c r="H3902" t="str">
        <f>VLOOKUP(tbl_Sales[[#This Row],[Product_ID]],tbl_Products[],3,0)</f>
        <v>Toys</v>
      </c>
      <c r="I3902">
        <v>2</v>
      </c>
      <c r="J3902" s="10">
        <f>VLOOKUP(tbl_Sales[[#This Row],[Product_ID]],tbl_Products[],4,0)</f>
        <v>3.13</v>
      </c>
      <c r="K3902" s="6">
        <v>66.98</v>
      </c>
      <c r="L3902" s="6">
        <f>tbl_Sales[[#This Row],[Price_per_Unit]]*tbl_Sales[[#This Row],[Quantity]]</f>
        <v>133.96</v>
      </c>
      <c r="M3902" s="6">
        <f>tbl_Sales[[#This Row],[Cost_per_Unit]]*tbl_Sales[[#This Row],[Quantity]]</f>
        <v>6.26</v>
      </c>
      <c r="N3902" s="6">
        <f>tbl_Sales[[#This Row],[Sales]]-tbl_Sales[[#This Row],[Total_Cost]]</f>
        <v>127.7</v>
      </c>
    </row>
    <row r="3903" spans="1:14">
      <c r="A3903" t="s">
        <v>3907</v>
      </c>
      <c r="B3903" s="4">
        <v>45041</v>
      </c>
      <c r="C3903" t="s">
        <v>8219</v>
      </c>
      <c r="D3903" t="str">
        <f>VLOOKUP(Sales_Data!$C3903,tbl_Customers[],2,FALSE)</f>
        <v>Customer_773</v>
      </c>
      <c r="E3903" t="str">
        <f>VLOOKUP(tbl_Sales[[#This Row],[Customer_ID]],tbl_Customers[],5,0)</f>
        <v>East</v>
      </c>
      <c r="F3903" t="s">
        <v>8565</v>
      </c>
      <c r="G3903" t="str">
        <f>VLOOKUP(Sales_Data!$F3903,tbl_Products[],2,FALSE)</f>
        <v>Product_31</v>
      </c>
      <c r="H3903" t="str">
        <f>VLOOKUP(tbl_Sales[[#This Row],[Product_ID]],tbl_Products[],3,0)</f>
        <v>Apparel</v>
      </c>
      <c r="I3903">
        <v>9</v>
      </c>
      <c r="J3903" s="10">
        <f>VLOOKUP(tbl_Sales[[#This Row],[Product_ID]],tbl_Products[],4,0)</f>
        <v>3.66</v>
      </c>
      <c r="K3903" s="6">
        <v>38.61</v>
      </c>
      <c r="L3903" s="6">
        <f>tbl_Sales[[#This Row],[Price_per_Unit]]*tbl_Sales[[#This Row],[Quantity]]</f>
        <v>347.49</v>
      </c>
      <c r="M3903" s="6">
        <f>tbl_Sales[[#This Row],[Cost_per_Unit]]*tbl_Sales[[#This Row],[Quantity]]</f>
        <v>32.94</v>
      </c>
      <c r="N3903" s="6">
        <f>tbl_Sales[[#This Row],[Sales]]-tbl_Sales[[#This Row],[Total_Cost]]</f>
        <v>314.55</v>
      </c>
    </row>
    <row r="3904" spans="1:14">
      <c r="A3904" t="s">
        <v>3908</v>
      </c>
      <c r="B3904" s="4">
        <v>45091</v>
      </c>
      <c r="C3904" t="s">
        <v>7169</v>
      </c>
      <c r="D3904" t="str">
        <f>VLOOKUP(Sales_Data!$C3904,tbl_Customers[],2,FALSE)</f>
        <v>Customer_1171</v>
      </c>
      <c r="E3904" t="str">
        <f>VLOOKUP(tbl_Sales[[#This Row],[Customer_ID]],tbl_Customers[],5,0)</f>
        <v>East</v>
      </c>
      <c r="F3904" t="s">
        <v>8527</v>
      </c>
      <c r="G3904" t="str">
        <f>VLOOKUP(Sales_Data!$F3904,tbl_Products[],2,FALSE)</f>
        <v>Product_12</v>
      </c>
      <c r="H3904" t="str">
        <f>VLOOKUP(tbl_Sales[[#This Row],[Product_ID]],tbl_Products[],3,0)</f>
        <v>Toys</v>
      </c>
      <c r="I3904">
        <v>8</v>
      </c>
      <c r="J3904" s="10">
        <f>VLOOKUP(tbl_Sales[[#This Row],[Product_ID]],tbl_Products[],4,0)</f>
        <v>8.02</v>
      </c>
      <c r="K3904" s="6">
        <v>23.3</v>
      </c>
      <c r="L3904" s="6">
        <f>tbl_Sales[[#This Row],[Price_per_Unit]]*tbl_Sales[[#This Row],[Quantity]]</f>
        <v>186.4</v>
      </c>
      <c r="M3904" s="6">
        <f>tbl_Sales[[#This Row],[Cost_per_Unit]]*tbl_Sales[[#This Row],[Quantity]]</f>
        <v>64.16</v>
      </c>
      <c r="N3904" s="6">
        <f>tbl_Sales[[#This Row],[Sales]]-tbl_Sales[[#This Row],[Total_Cost]]</f>
        <v>122.24000000000001</v>
      </c>
    </row>
    <row r="3905" spans="1:14">
      <c r="A3905" t="s">
        <v>3909</v>
      </c>
      <c r="B3905" s="4">
        <v>45054</v>
      </c>
      <c r="C3905" t="s">
        <v>7862</v>
      </c>
      <c r="D3905" t="str">
        <f>VLOOKUP(Sales_Data!$C3905,tbl_Customers[],2,FALSE)</f>
        <v>Customer_322</v>
      </c>
      <c r="E3905" t="str">
        <f>VLOOKUP(tbl_Sales[[#This Row],[Customer_ID]],tbl_Customers[],5,0)</f>
        <v>South</v>
      </c>
      <c r="F3905" t="s">
        <v>8512</v>
      </c>
      <c r="G3905" t="str">
        <f>VLOOKUP(Sales_Data!$F3905,tbl_Products[],2,FALSE)</f>
        <v>Product_47</v>
      </c>
      <c r="H3905" t="str">
        <f>VLOOKUP(tbl_Sales[[#This Row],[Product_ID]],tbl_Products[],3,0)</f>
        <v>Home Goods</v>
      </c>
      <c r="I3905">
        <v>3</v>
      </c>
      <c r="J3905" s="10">
        <f>VLOOKUP(tbl_Sales[[#This Row],[Product_ID]],tbl_Products[],4,0)</f>
        <v>22.66</v>
      </c>
      <c r="K3905" s="6">
        <v>71.89</v>
      </c>
      <c r="L3905" s="6">
        <f>tbl_Sales[[#This Row],[Price_per_Unit]]*tbl_Sales[[#This Row],[Quantity]]</f>
        <v>215.67000000000002</v>
      </c>
      <c r="M3905" s="6">
        <f>tbl_Sales[[#This Row],[Cost_per_Unit]]*tbl_Sales[[#This Row],[Quantity]]</f>
        <v>67.98</v>
      </c>
      <c r="N3905" s="6">
        <f>tbl_Sales[[#This Row],[Sales]]-tbl_Sales[[#This Row],[Total_Cost]]</f>
        <v>147.69</v>
      </c>
    </row>
    <row r="3906" spans="1:14">
      <c r="A3906" t="s">
        <v>3910</v>
      </c>
      <c r="B3906" s="4">
        <v>45140</v>
      </c>
      <c r="C3906" t="s">
        <v>7291</v>
      </c>
      <c r="D3906" t="str">
        <f>VLOOKUP(Sales_Data!$C3906,tbl_Customers[],2,FALSE)</f>
        <v>Customer_767</v>
      </c>
      <c r="E3906" t="str">
        <f>VLOOKUP(tbl_Sales[[#This Row],[Customer_ID]],tbl_Customers[],5,0)</f>
        <v>East</v>
      </c>
      <c r="F3906" t="s">
        <v>8515</v>
      </c>
      <c r="G3906" t="str">
        <f>VLOOKUP(Sales_Data!$F3906,tbl_Products[],2,FALSE)</f>
        <v>Product_46</v>
      </c>
      <c r="H3906" t="str">
        <f>VLOOKUP(tbl_Sales[[#This Row],[Product_ID]],tbl_Products[],3,0)</f>
        <v>Health</v>
      </c>
      <c r="I3906">
        <v>4</v>
      </c>
      <c r="J3906" s="10">
        <f>VLOOKUP(tbl_Sales[[#This Row],[Product_ID]],tbl_Products[],4,0)</f>
        <v>19.34</v>
      </c>
      <c r="K3906" s="6">
        <v>54.12</v>
      </c>
      <c r="L3906" s="6">
        <f>tbl_Sales[[#This Row],[Price_per_Unit]]*tbl_Sales[[#This Row],[Quantity]]</f>
        <v>216.48</v>
      </c>
      <c r="M3906" s="6">
        <f>tbl_Sales[[#This Row],[Cost_per_Unit]]*tbl_Sales[[#This Row],[Quantity]]</f>
        <v>77.36</v>
      </c>
      <c r="N3906" s="6">
        <f>tbl_Sales[[#This Row],[Sales]]-tbl_Sales[[#This Row],[Total_Cost]]</f>
        <v>139.12</v>
      </c>
    </row>
    <row r="3907" spans="1:14">
      <c r="A3907" t="s">
        <v>3911</v>
      </c>
      <c r="B3907" s="4">
        <v>45090</v>
      </c>
      <c r="C3907" t="s">
        <v>7219</v>
      </c>
      <c r="D3907" t="str">
        <f>VLOOKUP(Sales_Data!$C3907,tbl_Customers[],2,FALSE)</f>
        <v>Customer_522</v>
      </c>
      <c r="E3907" t="str">
        <f>VLOOKUP(tbl_Sales[[#This Row],[Customer_ID]],tbl_Customers[],5,0)</f>
        <v>East</v>
      </c>
      <c r="F3907" t="s">
        <v>8538</v>
      </c>
      <c r="G3907" t="str">
        <f>VLOOKUP(Sales_Data!$F3907,tbl_Products[],2,FALSE)</f>
        <v>Product_44</v>
      </c>
      <c r="H3907" t="str">
        <f>VLOOKUP(tbl_Sales[[#This Row],[Product_ID]],tbl_Products[],3,0)</f>
        <v>Electronics</v>
      </c>
      <c r="I3907">
        <v>6</v>
      </c>
      <c r="J3907" s="10">
        <f>VLOOKUP(tbl_Sales[[#This Row],[Product_ID]],tbl_Products[],4,0)</f>
        <v>39.729999999999997</v>
      </c>
      <c r="K3907" s="6">
        <v>42.55</v>
      </c>
      <c r="L3907" s="6">
        <f>tbl_Sales[[#This Row],[Price_per_Unit]]*tbl_Sales[[#This Row],[Quantity]]</f>
        <v>255.29999999999998</v>
      </c>
      <c r="M3907" s="6">
        <f>tbl_Sales[[#This Row],[Cost_per_Unit]]*tbl_Sales[[#This Row],[Quantity]]</f>
        <v>238.38</v>
      </c>
      <c r="N3907" s="6">
        <f>tbl_Sales[[#This Row],[Sales]]-tbl_Sales[[#This Row],[Total_Cost]]</f>
        <v>16.919999999999987</v>
      </c>
    </row>
    <row r="3908" spans="1:14">
      <c r="A3908" t="s">
        <v>3912</v>
      </c>
      <c r="B3908" s="4">
        <v>45065</v>
      </c>
      <c r="C3908" t="s">
        <v>7065</v>
      </c>
      <c r="D3908" t="str">
        <f>VLOOKUP(Sales_Data!$C3908,tbl_Customers[],2,FALSE)</f>
        <v>Customer_1128</v>
      </c>
      <c r="E3908" t="str">
        <f>VLOOKUP(tbl_Sales[[#This Row],[Customer_ID]],tbl_Customers[],5,0)</f>
        <v>East</v>
      </c>
      <c r="F3908" t="s">
        <v>8551</v>
      </c>
      <c r="G3908" t="str">
        <f>VLOOKUP(Sales_Data!$F3908,tbl_Products[],2,FALSE)</f>
        <v>Product_11</v>
      </c>
      <c r="H3908" t="str">
        <f>VLOOKUP(tbl_Sales[[#This Row],[Product_ID]],tbl_Products[],3,0)</f>
        <v>Health</v>
      </c>
      <c r="I3908">
        <v>2</v>
      </c>
      <c r="J3908" s="10">
        <f>VLOOKUP(tbl_Sales[[#This Row],[Product_ID]],tbl_Products[],4,0)</f>
        <v>11.76</v>
      </c>
      <c r="K3908" s="6">
        <v>19.78</v>
      </c>
      <c r="L3908" s="6">
        <f>tbl_Sales[[#This Row],[Price_per_Unit]]*tbl_Sales[[#This Row],[Quantity]]</f>
        <v>39.56</v>
      </c>
      <c r="M3908" s="6">
        <f>tbl_Sales[[#This Row],[Cost_per_Unit]]*tbl_Sales[[#This Row],[Quantity]]</f>
        <v>23.52</v>
      </c>
      <c r="N3908" s="6">
        <f>tbl_Sales[[#This Row],[Sales]]-tbl_Sales[[#This Row],[Total_Cost]]</f>
        <v>16.040000000000003</v>
      </c>
    </row>
    <row r="3909" spans="1:14">
      <c r="A3909" t="s">
        <v>3913</v>
      </c>
      <c r="B3909" s="4">
        <v>44966</v>
      </c>
      <c r="C3909" t="s">
        <v>7520</v>
      </c>
      <c r="D3909" t="str">
        <f>VLOOKUP(Sales_Data!$C3909,tbl_Customers[],2,FALSE)</f>
        <v>Customer_174</v>
      </c>
      <c r="E3909" t="str">
        <f>VLOOKUP(tbl_Sales[[#This Row],[Customer_ID]],tbl_Customers[],5,0)</f>
        <v>South</v>
      </c>
      <c r="F3909" t="s">
        <v>8519</v>
      </c>
      <c r="G3909" t="str">
        <f>VLOOKUP(Sales_Data!$F3909,tbl_Products[],2,FALSE)</f>
        <v>Product_53</v>
      </c>
      <c r="H3909" t="str">
        <f>VLOOKUP(tbl_Sales[[#This Row],[Product_ID]],tbl_Products[],3,0)</f>
        <v>Electronics</v>
      </c>
      <c r="I3909">
        <v>9</v>
      </c>
      <c r="J3909" s="10">
        <f>VLOOKUP(tbl_Sales[[#This Row],[Product_ID]],tbl_Products[],4,0)</f>
        <v>21.34</v>
      </c>
      <c r="K3909" s="6">
        <v>82.42</v>
      </c>
      <c r="L3909" s="6">
        <f>tbl_Sales[[#This Row],[Price_per_Unit]]*tbl_Sales[[#This Row],[Quantity]]</f>
        <v>741.78</v>
      </c>
      <c r="M3909" s="6">
        <f>tbl_Sales[[#This Row],[Cost_per_Unit]]*tbl_Sales[[#This Row],[Quantity]]</f>
        <v>192.06</v>
      </c>
      <c r="N3909" s="6">
        <f>tbl_Sales[[#This Row],[Sales]]-tbl_Sales[[#This Row],[Total_Cost]]</f>
        <v>549.72</v>
      </c>
    </row>
    <row r="3910" spans="1:14">
      <c r="A3910" t="s">
        <v>3914</v>
      </c>
      <c r="B3910" s="4">
        <v>45219</v>
      </c>
      <c r="C3910" t="s">
        <v>7158</v>
      </c>
      <c r="D3910" t="str">
        <f>VLOOKUP(Sales_Data!$C3910,tbl_Customers[],2,FALSE)</f>
        <v>Customer_276</v>
      </c>
      <c r="E3910" t="str">
        <f>VLOOKUP(tbl_Sales[[#This Row],[Customer_ID]],tbl_Customers[],5,0)</f>
        <v>West</v>
      </c>
      <c r="F3910" t="s">
        <v>8538</v>
      </c>
      <c r="G3910" t="str">
        <f>VLOOKUP(Sales_Data!$F3910,tbl_Products[],2,FALSE)</f>
        <v>Product_44</v>
      </c>
      <c r="H3910" t="str">
        <f>VLOOKUP(tbl_Sales[[#This Row],[Product_ID]],tbl_Products[],3,0)</f>
        <v>Electronics</v>
      </c>
      <c r="I3910">
        <v>4</v>
      </c>
      <c r="J3910" s="10">
        <f>VLOOKUP(tbl_Sales[[#This Row],[Product_ID]],tbl_Products[],4,0)</f>
        <v>39.729999999999997</v>
      </c>
      <c r="K3910" s="6">
        <v>25.11</v>
      </c>
      <c r="L3910" s="6">
        <f>tbl_Sales[[#This Row],[Price_per_Unit]]*tbl_Sales[[#This Row],[Quantity]]</f>
        <v>100.44</v>
      </c>
      <c r="M3910" s="6">
        <f>tbl_Sales[[#This Row],[Cost_per_Unit]]*tbl_Sales[[#This Row],[Quantity]]</f>
        <v>158.91999999999999</v>
      </c>
      <c r="N3910" s="6">
        <f>tbl_Sales[[#This Row],[Sales]]-tbl_Sales[[#This Row],[Total_Cost]]</f>
        <v>-58.47999999999999</v>
      </c>
    </row>
    <row r="3911" spans="1:14">
      <c r="A3911" t="s">
        <v>3915</v>
      </c>
      <c r="B3911" s="4">
        <v>45117</v>
      </c>
      <c r="C3911" t="s">
        <v>7615</v>
      </c>
      <c r="D3911" t="str">
        <f>VLOOKUP(Sales_Data!$C3911,tbl_Customers[],2,FALSE)</f>
        <v>Customer_173</v>
      </c>
      <c r="E3911" t="str">
        <f>VLOOKUP(tbl_Sales[[#This Row],[Customer_ID]],tbl_Customers[],5,0)</f>
        <v>East</v>
      </c>
      <c r="F3911" t="s">
        <v>8545</v>
      </c>
      <c r="G3911" t="str">
        <f>VLOOKUP(Sales_Data!$F3911,tbl_Products[],2,FALSE)</f>
        <v>Product_9</v>
      </c>
      <c r="H3911" t="str">
        <f>VLOOKUP(tbl_Sales[[#This Row],[Product_ID]],tbl_Products[],3,0)</f>
        <v>Apparel</v>
      </c>
      <c r="I3911">
        <v>7</v>
      </c>
      <c r="J3911" s="10">
        <f>VLOOKUP(tbl_Sales[[#This Row],[Product_ID]],tbl_Products[],4,0)</f>
        <v>14.27</v>
      </c>
      <c r="K3911" s="6">
        <v>14.08</v>
      </c>
      <c r="L3911" s="6">
        <f>tbl_Sales[[#This Row],[Price_per_Unit]]*tbl_Sales[[#This Row],[Quantity]]</f>
        <v>98.56</v>
      </c>
      <c r="M3911" s="6">
        <f>tbl_Sales[[#This Row],[Cost_per_Unit]]*tbl_Sales[[#This Row],[Quantity]]</f>
        <v>99.89</v>
      </c>
      <c r="N3911" s="6">
        <f>tbl_Sales[[#This Row],[Sales]]-tbl_Sales[[#This Row],[Total_Cost]]</f>
        <v>-1.3299999999999983</v>
      </c>
    </row>
    <row r="3912" spans="1:14">
      <c r="A3912" t="s">
        <v>3916</v>
      </c>
      <c r="B3912" s="4">
        <v>44988</v>
      </c>
      <c r="C3912" t="s">
        <v>7861</v>
      </c>
      <c r="D3912" t="str">
        <f>VLOOKUP(Sales_Data!$C3912,tbl_Customers[],2,FALSE)</f>
        <v>Customer_605</v>
      </c>
      <c r="E3912" t="str">
        <f>VLOOKUP(tbl_Sales[[#This Row],[Customer_ID]],tbl_Customers[],5,0)</f>
        <v>East</v>
      </c>
      <c r="F3912" t="s">
        <v>8521</v>
      </c>
      <c r="G3912" t="str">
        <f>VLOOKUP(Sales_Data!$F3912,tbl_Products[],2,FALSE)</f>
        <v>Product_64</v>
      </c>
      <c r="H3912" t="str">
        <f>VLOOKUP(tbl_Sales[[#This Row],[Product_ID]],tbl_Products[],3,0)</f>
        <v>Home Goods</v>
      </c>
      <c r="I3912">
        <v>8</v>
      </c>
      <c r="J3912" s="10">
        <f>VLOOKUP(tbl_Sales[[#This Row],[Product_ID]],tbl_Products[],4,0)</f>
        <v>16.21</v>
      </c>
      <c r="K3912" s="6">
        <v>42.71</v>
      </c>
      <c r="L3912" s="6">
        <f>tbl_Sales[[#This Row],[Price_per_Unit]]*tbl_Sales[[#This Row],[Quantity]]</f>
        <v>341.68</v>
      </c>
      <c r="M3912" s="6">
        <f>tbl_Sales[[#This Row],[Cost_per_Unit]]*tbl_Sales[[#This Row],[Quantity]]</f>
        <v>129.68</v>
      </c>
      <c r="N3912" s="6">
        <f>tbl_Sales[[#This Row],[Sales]]-tbl_Sales[[#This Row],[Total_Cost]]</f>
        <v>212</v>
      </c>
    </row>
    <row r="3913" spans="1:14">
      <c r="A3913" t="s">
        <v>3917</v>
      </c>
      <c r="B3913" s="4">
        <v>45184</v>
      </c>
      <c r="C3913" t="s">
        <v>7838</v>
      </c>
      <c r="D3913" t="str">
        <f>VLOOKUP(Sales_Data!$C3913,tbl_Customers[],2,FALSE)</f>
        <v>Customer_911</v>
      </c>
      <c r="E3913" t="str">
        <f>VLOOKUP(tbl_Sales[[#This Row],[Customer_ID]],tbl_Customers[],5,0)</f>
        <v>East</v>
      </c>
      <c r="F3913" t="s">
        <v>8555</v>
      </c>
      <c r="G3913" t="str">
        <f>VLOOKUP(Sales_Data!$F3913,tbl_Products[],2,FALSE)</f>
        <v>Product_52</v>
      </c>
      <c r="H3913" t="str">
        <f>VLOOKUP(tbl_Sales[[#This Row],[Product_ID]],tbl_Products[],3,0)</f>
        <v>Toys</v>
      </c>
      <c r="I3913">
        <v>3</v>
      </c>
      <c r="J3913" s="10">
        <f>VLOOKUP(tbl_Sales[[#This Row],[Product_ID]],tbl_Products[],4,0)</f>
        <v>46.58</v>
      </c>
      <c r="K3913" s="6">
        <v>57.47</v>
      </c>
      <c r="L3913" s="6">
        <f>tbl_Sales[[#This Row],[Price_per_Unit]]*tbl_Sales[[#This Row],[Quantity]]</f>
        <v>172.41</v>
      </c>
      <c r="M3913" s="6">
        <f>tbl_Sales[[#This Row],[Cost_per_Unit]]*tbl_Sales[[#This Row],[Quantity]]</f>
        <v>139.74</v>
      </c>
      <c r="N3913" s="6">
        <f>tbl_Sales[[#This Row],[Sales]]-tbl_Sales[[#This Row],[Total_Cost]]</f>
        <v>32.669999999999987</v>
      </c>
    </row>
    <row r="3914" spans="1:14">
      <c r="A3914" t="s">
        <v>3918</v>
      </c>
      <c r="B3914" s="4">
        <v>45271</v>
      </c>
      <c r="C3914" t="s">
        <v>8332</v>
      </c>
      <c r="D3914" t="str">
        <f>VLOOKUP(Sales_Data!$C3914,tbl_Customers[],2,FALSE)</f>
        <v>Customer_1063</v>
      </c>
      <c r="E3914" t="str">
        <f>VLOOKUP(tbl_Sales[[#This Row],[Customer_ID]],tbl_Customers[],5,0)</f>
        <v>West</v>
      </c>
      <c r="F3914" t="s">
        <v>8510</v>
      </c>
      <c r="G3914" t="str">
        <f>VLOOKUP(Sales_Data!$F3914,tbl_Products[],2,FALSE)</f>
        <v>Product_70</v>
      </c>
      <c r="H3914" t="str">
        <f>VLOOKUP(tbl_Sales[[#This Row],[Product_ID]],tbl_Products[],3,0)</f>
        <v>Apparel</v>
      </c>
      <c r="I3914">
        <v>1</v>
      </c>
      <c r="J3914" s="10">
        <f>VLOOKUP(tbl_Sales[[#This Row],[Product_ID]],tbl_Products[],4,0)</f>
        <v>26.74</v>
      </c>
      <c r="K3914" s="6">
        <v>56.97</v>
      </c>
      <c r="L3914" s="6">
        <f>tbl_Sales[[#This Row],[Price_per_Unit]]*tbl_Sales[[#This Row],[Quantity]]</f>
        <v>56.97</v>
      </c>
      <c r="M3914" s="6">
        <f>tbl_Sales[[#This Row],[Cost_per_Unit]]*tbl_Sales[[#This Row],[Quantity]]</f>
        <v>26.74</v>
      </c>
      <c r="N3914" s="6">
        <f>tbl_Sales[[#This Row],[Sales]]-tbl_Sales[[#This Row],[Total_Cost]]</f>
        <v>30.23</v>
      </c>
    </row>
    <row r="3915" spans="1:14">
      <c r="A3915" t="s">
        <v>3919</v>
      </c>
      <c r="B3915" s="4">
        <v>44953</v>
      </c>
      <c r="C3915" t="s">
        <v>8047</v>
      </c>
      <c r="D3915" t="str">
        <f>VLOOKUP(Sales_Data!$C3915,tbl_Customers[],2,FALSE)</f>
        <v>Customer_721</v>
      </c>
      <c r="E3915" t="str">
        <f>VLOOKUP(tbl_Sales[[#This Row],[Customer_ID]],tbl_Customers[],5,0)</f>
        <v>North</v>
      </c>
      <c r="F3915" t="s">
        <v>8564</v>
      </c>
      <c r="G3915" t="str">
        <f>VLOOKUP(Sales_Data!$F3915,tbl_Products[],2,FALSE)</f>
        <v>Product_8</v>
      </c>
      <c r="H3915" t="str">
        <f>VLOOKUP(tbl_Sales[[#This Row],[Product_ID]],tbl_Products[],3,0)</f>
        <v>Electronics</v>
      </c>
      <c r="I3915">
        <v>3</v>
      </c>
      <c r="J3915" s="10">
        <f>VLOOKUP(tbl_Sales[[#This Row],[Product_ID]],tbl_Products[],4,0)</f>
        <v>22.03</v>
      </c>
      <c r="K3915" s="6">
        <v>95.82</v>
      </c>
      <c r="L3915" s="6">
        <f>tbl_Sales[[#This Row],[Price_per_Unit]]*tbl_Sales[[#This Row],[Quantity]]</f>
        <v>287.45999999999998</v>
      </c>
      <c r="M3915" s="6">
        <f>tbl_Sales[[#This Row],[Cost_per_Unit]]*tbl_Sales[[#This Row],[Quantity]]</f>
        <v>66.09</v>
      </c>
      <c r="N3915" s="6">
        <f>tbl_Sales[[#This Row],[Sales]]-tbl_Sales[[#This Row],[Total_Cost]]</f>
        <v>221.36999999999998</v>
      </c>
    </row>
    <row r="3916" spans="1:14">
      <c r="A3916" t="s">
        <v>3920</v>
      </c>
      <c r="B3916" s="4">
        <v>45018</v>
      </c>
      <c r="C3916" t="s">
        <v>7842</v>
      </c>
      <c r="D3916" t="str">
        <f>VLOOKUP(Sales_Data!$C3916,tbl_Customers[],2,FALSE)</f>
        <v>Customer_472</v>
      </c>
      <c r="E3916" t="str">
        <f>VLOOKUP(tbl_Sales[[#This Row],[Customer_ID]],tbl_Customers[],5,0)</f>
        <v>West</v>
      </c>
      <c r="F3916" t="s">
        <v>8500</v>
      </c>
      <c r="G3916" t="str">
        <f>VLOOKUP(Sales_Data!$F3916,tbl_Products[],2,FALSE)</f>
        <v>Product_68</v>
      </c>
      <c r="H3916" t="str">
        <f>VLOOKUP(tbl_Sales[[#This Row],[Product_ID]],tbl_Products[],3,0)</f>
        <v>Home Goods</v>
      </c>
      <c r="I3916">
        <v>9</v>
      </c>
      <c r="J3916" s="10">
        <f>VLOOKUP(tbl_Sales[[#This Row],[Product_ID]],tbl_Products[],4,0)</f>
        <v>17.45</v>
      </c>
      <c r="K3916" s="6">
        <v>6.1</v>
      </c>
      <c r="L3916" s="6">
        <f>tbl_Sales[[#This Row],[Price_per_Unit]]*tbl_Sales[[#This Row],[Quantity]]</f>
        <v>54.9</v>
      </c>
      <c r="M3916" s="6">
        <f>tbl_Sales[[#This Row],[Cost_per_Unit]]*tbl_Sales[[#This Row],[Quantity]]</f>
        <v>157.04999999999998</v>
      </c>
      <c r="N3916" s="6">
        <f>tbl_Sales[[#This Row],[Sales]]-tbl_Sales[[#This Row],[Total_Cost]]</f>
        <v>-102.14999999999998</v>
      </c>
    </row>
    <row r="3917" spans="1:14">
      <c r="A3917" t="s">
        <v>3921</v>
      </c>
      <c r="B3917" s="4">
        <v>45041</v>
      </c>
      <c r="C3917" t="s">
        <v>7894</v>
      </c>
      <c r="D3917" t="str">
        <f>VLOOKUP(Sales_Data!$C3917,tbl_Customers[],2,FALSE)</f>
        <v>Customer_1196</v>
      </c>
      <c r="E3917" t="str">
        <f>VLOOKUP(tbl_Sales[[#This Row],[Customer_ID]],tbl_Customers[],5,0)</f>
        <v>East</v>
      </c>
      <c r="F3917" t="s">
        <v>8535</v>
      </c>
      <c r="G3917" t="str">
        <f>VLOOKUP(Sales_Data!$F3917,tbl_Products[],2,FALSE)</f>
        <v>Product_54</v>
      </c>
      <c r="H3917" t="str">
        <f>VLOOKUP(tbl_Sales[[#This Row],[Product_ID]],tbl_Products[],3,0)</f>
        <v>Apparel</v>
      </c>
      <c r="I3917">
        <v>8</v>
      </c>
      <c r="J3917" s="10">
        <f>VLOOKUP(tbl_Sales[[#This Row],[Product_ID]],tbl_Products[],4,0)</f>
        <v>1.35</v>
      </c>
      <c r="K3917" s="6">
        <v>80.13</v>
      </c>
      <c r="L3917" s="6">
        <f>tbl_Sales[[#This Row],[Price_per_Unit]]*tbl_Sales[[#This Row],[Quantity]]</f>
        <v>641.04</v>
      </c>
      <c r="M3917" s="6">
        <f>tbl_Sales[[#This Row],[Cost_per_Unit]]*tbl_Sales[[#This Row],[Quantity]]</f>
        <v>10.8</v>
      </c>
      <c r="N3917" s="6">
        <f>tbl_Sales[[#This Row],[Sales]]-tbl_Sales[[#This Row],[Total_Cost]]</f>
        <v>630.24</v>
      </c>
    </row>
    <row r="3918" spans="1:14">
      <c r="A3918" t="s">
        <v>3922</v>
      </c>
      <c r="B3918" s="4">
        <v>45191</v>
      </c>
      <c r="C3918" t="s">
        <v>7643</v>
      </c>
      <c r="D3918" t="str">
        <f>VLOOKUP(Sales_Data!$C3918,tbl_Customers[],2,FALSE)</f>
        <v>Customer_85</v>
      </c>
      <c r="E3918" t="str">
        <f>VLOOKUP(tbl_Sales[[#This Row],[Customer_ID]],tbl_Customers[],5,0)</f>
        <v>West</v>
      </c>
      <c r="F3918" t="s">
        <v>8534</v>
      </c>
      <c r="G3918" t="str">
        <f>VLOOKUP(Sales_Data!$F3918,tbl_Products[],2,FALSE)</f>
        <v>Product_51</v>
      </c>
      <c r="H3918" t="str">
        <f>VLOOKUP(tbl_Sales[[#This Row],[Product_ID]],tbl_Products[],3,0)</f>
        <v>Electronics</v>
      </c>
      <c r="I3918">
        <v>5</v>
      </c>
      <c r="J3918" s="10">
        <f>VLOOKUP(tbl_Sales[[#This Row],[Product_ID]],tbl_Products[],4,0)</f>
        <v>45.1</v>
      </c>
      <c r="K3918" s="6">
        <v>34.54</v>
      </c>
      <c r="L3918" s="6">
        <f>tbl_Sales[[#This Row],[Price_per_Unit]]*tbl_Sales[[#This Row],[Quantity]]</f>
        <v>172.7</v>
      </c>
      <c r="M3918" s="6">
        <f>tbl_Sales[[#This Row],[Cost_per_Unit]]*tbl_Sales[[#This Row],[Quantity]]</f>
        <v>225.5</v>
      </c>
      <c r="N3918" s="6">
        <f>tbl_Sales[[#This Row],[Sales]]-tbl_Sales[[#This Row],[Total_Cost]]</f>
        <v>-52.800000000000011</v>
      </c>
    </row>
    <row r="3919" spans="1:14">
      <c r="A3919" t="s">
        <v>3923</v>
      </c>
      <c r="B3919" s="4">
        <v>44950</v>
      </c>
      <c r="C3919" t="s">
        <v>7203</v>
      </c>
      <c r="D3919" t="str">
        <f>VLOOKUP(Sales_Data!$C3919,tbl_Customers[],2,FALSE)</f>
        <v>Customer_953</v>
      </c>
      <c r="E3919" t="str">
        <f>VLOOKUP(tbl_Sales[[#This Row],[Customer_ID]],tbl_Customers[],5,0)</f>
        <v>North</v>
      </c>
      <c r="F3919" t="s">
        <v>8542</v>
      </c>
      <c r="G3919" t="str">
        <f>VLOOKUP(Sales_Data!$F3919,tbl_Products[],2,FALSE)</f>
        <v>Product_20</v>
      </c>
      <c r="H3919" t="str">
        <f>VLOOKUP(tbl_Sales[[#This Row],[Product_ID]],tbl_Products[],3,0)</f>
        <v>Electronics</v>
      </c>
      <c r="I3919">
        <v>1</v>
      </c>
      <c r="J3919" s="10">
        <f>VLOOKUP(tbl_Sales[[#This Row],[Product_ID]],tbl_Products[],4,0)</f>
        <v>19.98</v>
      </c>
      <c r="K3919" s="6">
        <v>64.239999999999995</v>
      </c>
      <c r="L3919" s="6">
        <f>tbl_Sales[[#This Row],[Price_per_Unit]]*tbl_Sales[[#This Row],[Quantity]]</f>
        <v>64.239999999999995</v>
      </c>
      <c r="M3919" s="6">
        <f>tbl_Sales[[#This Row],[Cost_per_Unit]]*tbl_Sales[[#This Row],[Quantity]]</f>
        <v>19.98</v>
      </c>
      <c r="N3919" s="6">
        <f>tbl_Sales[[#This Row],[Sales]]-tbl_Sales[[#This Row],[Total_Cost]]</f>
        <v>44.259999999999991</v>
      </c>
    </row>
    <row r="3920" spans="1:14">
      <c r="A3920" t="s">
        <v>3924</v>
      </c>
      <c r="B3920" s="4">
        <v>45132</v>
      </c>
      <c r="C3920" t="s">
        <v>7572</v>
      </c>
      <c r="D3920" t="str">
        <f>VLOOKUP(Sales_Data!$C3920,tbl_Customers[],2,FALSE)</f>
        <v>Customer_1050</v>
      </c>
      <c r="E3920" t="str">
        <f>VLOOKUP(tbl_Sales[[#This Row],[Customer_ID]],tbl_Customers[],5,0)</f>
        <v>South</v>
      </c>
      <c r="F3920" t="s">
        <v>8557</v>
      </c>
      <c r="G3920" t="str">
        <f>VLOOKUP(Sales_Data!$F3920,tbl_Products[],2,FALSE)</f>
        <v>Product_71</v>
      </c>
      <c r="H3920" t="str">
        <f>VLOOKUP(tbl_Sales[[#This Row],[Product_ID]],tbl_Products[],3,0)</f>
        <v>Electronics</v>
      </c>
      <c r="I3920">
        <v>8</v>
      </c>
      <c r="J3920" s="10">
        <f>VLOOKUP(tbl_Sales[[#This Row],[Product_ID]],tbl_Products[],4,0)</f>
        <v>34.61</v>
      </c>
      <c r="K3920" s="6">
        <v>75.31</v>
      </c>
      <c r="L3920" s="6">
        <f>tbl_Sales[[#This Row],[Price_per_Unit]]*tbl_Sales[[#This Row],[Quantity]]</f>
        <v>602.48</v>
      </c>
      <c r="M3920" s="6">
        <f>tbl_Sales[[#This Row],[Cost_per_Unit]]*tbl_Sales[[#This Row],[Quantity]]</f>
        <v>276.88</v>
      </c>
      <c r="N3920" s="6">
        <f>tbl_Sales[[#This Row],[Sales]]-tbl_Sales[[#This Row],[Total_Cost]]</f>
        <v>325.60000000000002</v>
      </c>
    </row>
    <row r="3921" spans="1:14">
      <c r="A3921" t="s">
        <v>3925</v>
      </c>
      <c r="B3921" s="4">
        <v>44962</v>
      </c>
      <c r="C3921" t="s">
        <v>8402</v>
      </c>
      <c r="D3921" t="str">
        <f>VLOOKUP(Sales_Data!$C3921,tbl_Customers[],2,FALSE)</f>
        <v>Customer_1273</v>
      </c>
      <c r="E3921" t="str">
        <f>VLOOKUP(tbl_Sales[[#This Row],[Customer_ID]],tbl_Customers[],5,0)</f>
        <v>North</v>
      </c>
      <c r="F3921" t="s">
        <v>8527</v>
      </c>
      <c r="G3921" t="str">
        <f>VLOOKUP(Sales_Data!$F3921,tbl_Products[],2,FALSE)</f>
        <v>Product_12</v>
      </c>
      <c r="H3921" t="str">
        <f>VLOOKUP(tbl_Sales[[#This Row],[Product_ID]],tbl_Products[],3,0)</f>
        <v>Toys</v>
      </c>
      <c r="I3921">
        <v>3</v>
      </c>
      <c r="J3921" s="10">
        <f>VLOOKUP(tbl_Sales[[#This Row],[Product_ID]],tbl_Products[],4,0)</f>
        <v>8.02</v>
      </c>
      <c r="K3921" s="6">
        <v>90.03</v>
      </c>
      <c r="L3921" s="6">
        <f>tbl_Sales[[#This Row],[Price_per_Unit]]*tbl_Sales[[#This Row],[Quantity]]</f>
        <v>270.09000000000003</v>
      </c>
      <c r="M3921" s="6">
        <f>tbl_Sales[[#This Row],[Cost_per_Unit]]*tbl_Sales[[#This Row],[Quantity]]</f>
        <v>24.06</v>
      </c>
      <c r="N3921" s="6">
        <f>tbl_Sales[[#This Row],[Sales]]-tbl_Sales[[#This Row],[Total_Cost]]</f>
        <v>246.03000000000003</v>
      </c>
    </row>
    <row r="3922" spans="1:14">
      <c r="A3922" t="s">
        <v>3926</v>
      </c>
      <c r="B3922" s="4">
        <v>45165</v>
      </c>
      <c r="C3922" t="s">
        <v>8146</v>
      </c>
      <c r="D3922" t="str">
        <f>VLOOKUP(Sales_Data!$C3922,tbl_Customers[],2,FALSE)</f>
        <v>Customer_689</v>
      </c>
      <c r="E3922" t="str">
        <f>VLOOKUP(tbl_Sales[[#This Row],[Customer_ID]],tbl_Customers[],5,0)</f>
        <v>North</v>
      </c>
      <c r="F3922" t="s">
        <v>8526</v>
      </c>
      <c r="G3922" t="str">
        <f>VLOOKUP(Sales_Data!$F3922,tbl_Products[],2,FALSE)</f>
        <v>Product_27</v>
      </c>
      <c r="H3922" t="str">
        <f>VLOOKUP(tbl_Sales[[#This Row],[Product_ID]],tbl_Products[],3,0)</f>
        <v>Home Goods</v>
      </c>
      <c r="I3922">
        <v>2</v>
      </c>
      <c r="J3922" s="10">
        <f>VLOOKUP(tbl_Sales[[#This Row],[Product_ID]],tbl_Products[],4,0)</f>
        <v>35.53</v>
      </c>
      <c r="K3922" s="6">
        <v>13.23</v>
      </c>
      <c r="L3922" s="6">
        <f>tbl_Sales[[#This Row],[Price_per_Unit]]*tbl_Sales[[#This Row],[Quantity]]</f>
        <v>26.46</v>
      </c>
      <c r="M3922" s="6">
        <f>tbl_Sales[[#This Row],[Cost_per_Unit]]*tbl_Sales[[#This Row],[Quantity]]</f>
        <v>71.06</v>
      </c>
      <c r="N3922" s="6">
        <f>tbl_Sales[[#This Row],[Sales]]-tbl_Sales[[#This Row],[Total_Cost]]</f>
        <v>-44.6</v>
      </c>
    </row>
    <row r="3923" spans="1:14">
      <c r="A3923" t="s">
        <v>3927</v>
      </c>
      <c r="B3923" s="4">
        <v>45071</v>
      </c>
      <c r="C3923" t="s">
        <v>7776</v>
      </c>
      <c r="D3923" t="str">
        <f>VLOOKUP(Sales_Data!$C3923,tbl_Customers[],2,FALSE)</f>
        <v>Customer_873</v>
      </c>
      <c r="E3923" t="str">
        <f>VLOOKUP(tbl_Sales[[#This Row],[Customer_ID]],tbl_Customers[],5,0)</f>
        <v>South</v>
      </c>
      <c r="F3923" t="s">
        <v>8507</v>
      </c>
      <c r="G3923" t="str">
        <f>VLOOKUP(Sales_Data!$F3923,tbl_Products[],2,FALSE)</f>
        <v>Product_58</v>
      </c>
      <c r="H3923" t="str">
        <f>VLOOKUP(tbl_Sales[[#This Row],[Product_ID]],tbl_Products[],3,0)</f>
        <v>Home Goods</v>
      </c>
      <c r="I3923">
        <v>4</v>
      </c>
      <c r="J3923" s="10">
        <f>VLOOKUP(tbl_Sales[[#This Row],[Product_ID]],tbl_Products[],4,0)</f>
        <v>23.97</v>
      </c>
      <c r="K3923" s="6">
        <v>70.599999999999994</v>
      </c>
      <c r="L3923" s="6">
        <f>tbl_Sales[[#This Row],[Price_per_Unit]]*tbl_Sales[[#This Row],[Quantity]]</f>
        <v>282.39999999999998</v>
      </c>
      <c r="M3923" s="6">
        <f>tbl_Sales[[#This Row],[Cost_per_Unit]]*tbl_Sales[[#This Row],[Quantity]]</f>
        <v>95.88</v>
      </c>
      <c r="N3923" s="6">
        <f>tbl_Sales[[#This Row],[Sales]]-tbl_Sales[[#This Row],[Total_Cost]]</f>
        <v>186.51999999999998</v>
      </c>
    </row>
    <row r="3924" spans="1:14">
      <c r="A3924" t="s">
        <v>3928</v>
      </c>
      <c r="B3924" s="4">
        <v>45086</v>
      </c>
      <c r="C3924" t="s">
        <v>7033</v>
      </c>
      <c r="D3924" t="str">
        <f>VLOOKUP(Sales_Data!$C3924,tbl_Customers[],2,FALSE)</f>
        <v>Customer_924</v>
      </c>
      <c r="E3924" t="str">
        <f>VLOOKUP(tbl_Sales[[#This Row],[Customer_ID]],tbl_Customers[],5,0)</f>
        <v>East</v>
      </c>
      <c r="F3924" t="s">
        <v>8544</v>
      </c>
      <c r="G3924" t="str">
        <f>VLOOKUP(Sales_Data!$F3924,tbl_Products[],2,FALSE)</f>
        <v>Product_21</v>
      </c>
      <c r="H3924" t="str">
        <f>VLOOKUP(tbl_Sales[[#This Row],[Product_ID]],tbl_Products[],3,0)</f>
        <v>Toys</v>
      </c>
      <c r="I3924">
        <v>8</v>
      </c>
      <c r="J3924" s="10">
        <f>VLOOKUP(tbl_Sales[[#This Row],[Product_ID]],tbl_Products[],4,0)</f>
        <v>3.13</v>
      </c>
      <c r="K3924" s="6">
        <v>46.75</v>
      </c>
      <c r="L3924" s="6">
        <f>tbl_Sales[[#This Row],[Price_per_Unit]]*tbl_Sales[[#This Row],[Quantity]]</f>
        <v>374</v>
      </c>
      <c r="M3924" s="6">
        <f>tbl_Sales[[#This Row],[Cost_per_Unit]]*tbl_Sales[[#This Row],[Quantity]]</f>
        <v>25.04</v>
      </c>
      <c r="N3924" s="6">
        <f>tbl_Sales[[#This Row],[Sales]]-tbl_Sales[[#This Row],[Total_Cost]]</f>
        <v>348.96</v>
      </c>
    </row>
    <row r="3925" spans="1:14">
      <c r="A3925" t="s">
        <v>3929</v>
      </c>
      <c r="B3925" s="4">
        <v>45094</v>
      </c>
      <c r="C3925" t="s">
        <v>8168</v>
      </c>
      <c r="D3925" t="str">
        <f>VLOOKUP(Sales_Data!$C3925,tbl_Customers[],2,FALSE)</f>
        <v>Customer_958</v>
      </c>
      <c r="E3925" t="str">
        <f>VLOOKUP(tbl_Sales[[#This Row],[Customer_ID]],tbl_Customers[],5,0)</f>
        <v>North</v>
      </c>
      <c r="F3925" t="s">
        <v>8494</v>
      </c>
      <c r="G3925" t="str">
        <f>VLOOKUP(Sales_Data!$F3925,tbl_Products[],2,FALSE)</f>
        <v>Product_15</v>
      </c>
      <c r="H3925" t="str">
        <f>VLOOKUP(tbl_Sales[[#This Row],[Product_ID]],tbl_Products[],3,0)</f>
        <v>Apparel</v>
      </c>
      <c r="I3925">
        <v>1</v>
      </c>
      <c r="J3925" s="10">
        <f>VLOOKUP(tbl_Sales[[#This Row],[Product_ID]],tbl_Products[],4,0)</f>
        <v>22.93</v>
      </c>
      <c r="K3925" s="6">
        <v>36.270000000000003</v>
      </c>
      <c r="L3925" s="6">
        <f>tbl_Sales[[#This Row],[Price_per_Unit]]*tbl_Sales[[#This Row],[Quantity]]</f>
        <v>36.270000000000003</v>
      </c>
      <c r="M3925" s="6">
        <f>tbl_Sales[[#This Row],[Cost_per_Unit]]*tbl_Sales[[#This Row],[Quantity]]</f>
        <v>22.93</v>
      </c>
      <c r="N3925" s="6">
        <f>tbl_Sales[[#This Row],[Sales]]-tbl_Sales[[#This Row],[Total_Cost]]</f>
        <v>13.340000000000003</v>
      </c>
    </row>
    <row r="3926" spans="1:14">
      <c r="A3926" t="s">
        <v>3930</v>
      </c>
      <c r="B3926" s="4">
        <v>44971</v>
      </c>
      <c r="C3926" t="s">
        <v>8265</v>
      </c>
      <c r="D3926" t="str">
        <f>VLOOKUP(Sales_Data!$C3926,tbl_Customers[],2,FALSE)</f>
        <v>Customer_886</v>
      </c>
      <c r="E3926" t="str">
        <f>VLOOKUP(tbl_Sales[[#This Row],[Customer_ID]],tbl_Customers[],5,0)</f>
        <v>East</v>
      </c>
      <c r="F3926" t="s">
        <v>8533</v>
      </c>
      <c r="G3926" t="str">
        <f>VLOOKUP(Sales_Data!$F3926,tbl_Products[],2,FALSE)</f>
        <v>Product_34</v>
      </c>
      <c r="H3926" t="str">
        <f>VLOOKUP(tbl_Sales[[#This Row],[Product_ID]],tbl_Products[],3,0)</f>
        <v>Electronics</v>
      </c>
      <c r="I3926">
        <v>8</v>
      </c>
      <c r="J3926" s="10">
        <f>VLOOKUP(tbl_Sales[[#This Row],[Product_ID]],tbl_Products[],4,0)</f>
        <v>21.9</v>
      </c>
      <c r="K3926" s="6">
        <v>22.22</v>
      </c>
      <c r="L3926" s="6">
        <f>tbl_Sales[[#This Row],[Price_per_Unit]]*tbl_Sales[[#This Row],[Quantity]]</f>
        <v>177.76</v>
      </c>
      <c r="M3926" s="6">
        <f>tbl_Sales[[#This Row],[Cost_per_Unit]]*tbl_Sales[[#This Row],[Quantity]]</f>
        <v>175.2</v>
      </c>
      <c r="N3926" s="6">
        <f>tbl_Sales[[#This Row],[Sales]]-tbl_Sales[[#This Row],[Total_Cost]]</f>
        <v>2.5600000000000023</v>
      </c>
    </row>
    <row r="3927" spans="1:14">
      <c r="A3927" t="s">
        <v>3931</v>
      </c>
      <c r="B3927" s="4">
        <v>45210</v>
      </c>
      <c r="C3927" t="s">
        <v>8403</v>
      </c>
      <c r="D3927" t="str">
        <f>VLOOKUP(Sales_Data!$C3927,tbl_Customers[],2,FALSE)</f>
        <v>Customer_838</v>
      </c>
      <c r="E3927" t="str">
        <f>VLOOKUP(tbl_Sales[[#This Row],[Customer_ID]],tbl_Customers[],5,0)</f>
        <v>East</v>
      </c>
      <c r="F3927" t="s">
        <v>8499</v>
      </c>
      <c r="G3927" t="str">
        <f>VLOOKUP(Sales_Data!$F3927,tbl_Products[],2,FALSE)</f>
        <v>Product_30</v>
      </c>
      <c r="H3927" t="str">
        <f>VLOOKUP(tbl_Sales[[#This Row],[Product_ID]],tbl_Products[],3,0)</f>
        <v>Apparel</v>
      </c>
      <c r="I3927">
        <v>2</v>
      </c>
      <c r="J3927" s="10">
        <f>VLOOKUP(tbl_Sales[[#This Row],[Product_ID]],tbl_Products[],4,0)</f>
        <v>49.21</v>
      </c>
      <c r="K3927" s="6">
        <v>83.67</v>
      </c>
      <c r="L3927" s="6">
        <f>tbl_Sales[[#This Row],[Price_per_Unit]]*tbl_Sales[[#This Row],[Quantity]]</f>
        <v>167.34</v>
      </c>
      <c r="M3927" s="6">
        <f>tbl_Sales[[#This Row],[Cost_per_Unit]]*tbl_Sales[[#This Row],[Quantity]]</f>
        <v>98.42</v>
      </c>
      <c r="N3927" s="6">
        <f>tbl_Sales[[#This Row],[Sales]]-tbl_Sales[[#This Row],[Total_Cost]]</f>
        <v>68.92</v>
      </c>
    </row>
    <row r="3928" spans="1:14">
      <c r="A3928" t="s">
        <v>3932</v>
      </c>
      <c r="B3928" s="4">
        <v>45160</v>
      </c>
      <c r="C3928" t="s">
        <v>8097</v>
      </c>
      <c r="D3928" t="str">
        <f>VLOOKUP(Sales_Data!$C3928,tbl_Customers[],2,FALSE)</f>
        <v>Customer_753</v>
      </c>
      <c r="E3928" t="str">
        <f>VLOOKUP(tbl_Sales[[#This Row],[Customer_ID]],tbl_Customers[],5,0)</f>
        <v>West</v>
      </c>
      <c r="F3928" t="s">
        <v>8565</v>
      </c>
      <c r="G3928" t="str">
        <f>VLOOKUP(Sales_Data!$F3928,tbl_Products[],2,FALSE)</f>
        <v>Product_31</v>
      </c>
      <c r="H3928" t="str">
        <f>VLOOKUP(tbl_Sales[[#This Row],[Product_ID]],tbl_Products[],3,0)</f>
        <v>Apparel</v>
      </c>
      <c r="I3928">
        <v>4</v>
      </c>
      <c r="J3928" s="10">
        <f>VLOOKUP(tbl_Sales[[#This Row],[Product_ID]],tbl_Products[],4,0)</f>
        <v>3.66</v>
      </c>
      <c r="K3928" s="6">
        <v>61.12</v>
      </c>
      <c r="L3928" s="6">
        <f>tbl_Sales[[#This Row],[Price_per_Unit]]*tbl_Sales[[#This Row],[Quantity]]</f>
        <v>244.48</v>
      </c>
      <c r="M3928" s="6">
        <f>tbl_Sales[[#This Row],[Cost_per_Unit]]*tbl_Sales[[#This Row],[Quantity]]</f>
        <v>14.64</v>
      </c>
      <c r="N3928" s="6">
        <f>tbl_Sales[[#This Row],[Sales]]-tbl_Sales[[#This Row],[Total_Cost]]</f>
        <v>229.83999999999997</v>
      </c>
    </row>
    <row r="3929" spans="1:14">
      <c r="A3929" t="s">
        <v>3933</v>
      </c>
      <c r="B3929" s="4">
        <v>44931</v>
      </c>
      <c r="C3929" t="s">
        <v>7774</v>
      </c>
      <c r="D3929" t="str">
        <f>VLOOKUP(Sales_Data!$C3929,tbl_Customers[],2,FALSE)</f>
        <v>Customer_1019</v>
      </c>
      <c r="E3929" t="str">
        <f>VLOOKUP(tbl_Sales[[#This Row],[Customer_ID]],tbl_Customers[],5,0)</f>
        <v>North</v>
      </c>
      <c r="F3929" t="s">
        <v>8564</v>
      </c>
      <c r="G3929" t="str">
        <f>VLOOKUP(Sales_Data!$F3929,tbl_Products[],2,FALSE)</f>
        <v>Product_8</v>
      </c>
      <c r="H3929" t="str">
        <f>VLOOKUP(tbl_Sales[[#This Row],[Product_ID]],tbl_Products[],3,0)</f>
        <v>Electronics</v>
      </c>
      <c r="I3929">
        <v>3</v>
      </c>
      <c r="J3929" s="10">
        <f>VLOOKUP(tbl_Sales[[#This Row],[Product_ID]],tbl_Products[],4,0)</f>
        <v>22.03</v>
      </c>
      <c r="K3929" s="6">
        <v>22.23</v>
      </c>
      <c r="L3929" s="6">
        <f>tbl_Sales[[#This Row],[Price_per_Unit]]*tbl_Sales[[#This Row],[Quantity]]</f>
        <v>66.69</v>
      </c>
      <c r="M3929" s="6">
        <f>tbl_Sales[[#This Row],[Cost_per_Unit]]*tbl_Sales[[#This Row],[Quantity]]</f>
        <v>66.09</v>
      </c>
      <c r="N3929" s="6">
        <f>tbl_Sales[[#This Row],[Sales]]-tbl_Sales[[#This Row],[Total_Cost]]</f>
        <v>0.59999999999999432</v>
      </c>
    </row>
    <row r="3930" spans="1:14">
      <c r="A3930" t="s">
        <v>3934</v>
      </c>
      <c r="B3930" s="4">
        <v>45115</v>
      </c>
      <c r="C3930" t="s">
        <v>7969</v>
      </c>
      <c r="D3930" t="str">
        <f>VLOOKUP(Sales_Data!$C3930,tbl_Customers[],2,FALSE)</f>
        <v>Customer_650</v>
      </c>
      <c r="E3930" t="str">
        <f>VLOOKUP(tbl_Sales[[#This Row],[Customer_ID]],tbl_Customers[],5,0)</f>
        <v>East</v>
      </c>
      <c r="F3930" t="s">
        <v>8543</v>
      </c>
      <c r="G3930" t="str">
        <f>VLOOKUP(Sales_Data!$F3930,tbl_Products[],2,FALSE)</f>
        <v>Product_72</v>
      </c>
      <c r="H3930" t="str">
        <f>VLOOKUP(tbl_Sales[[#This Row],[Product_ID]],tbl_Products[],3,0)</f>
        <v>Toys</v>
      </c>
      <c r="I3930">
        <v>7</v>
      </c>
      <c r="J3930" s="10">
        <f>VLOOKUP(tbl_Sales[[#This Row],[Product_ID]],tbl_Products[],4,0)</f>
        <v>23.2</v>
      </c>
      <c r="K3930" s="6">
        <v>9.5299999999999994</v>
      </c>
      <c r="L3930" s="6">
        <f>tbl_Sales[[#This Row],[Price_per_Unit]]*tbl_Sales[[#This Row],[Quantity]]</f>
        <v>66.709999999999994</v>
      </c>
      <c r="M3930" s="6">
        <f>tbl_Sales[[#This Row],[Cost_per_Unit]]*tbl_Sales[[#This Row],[Quantity]]</f>
        <v>162.4</v>
      </c>
      <c r="N3930" s="6">
        <f>tbl_Sales[[#This Row],[Sales]]-tbl_Sales[[#This Row],[Total_Cost]]</f>
        <v>-95.690000000000012</v>
      </c>
    </row>
    <row r="3931" spans="1:14">
      <c r="A3931" t="s">
        <v>3935</v>
      </c>
      <c r="B3931" s="4">
        <v>45029</v>
      </c>
      <c r="C3931" t="s">
        <v>8009</v>
      </c>
      <c r="D3931" t="str">
        <f>VLOOKUP(Sales_Data!$C3931,tbl_Customers[],2,FALSE)</f>
        <v>Customer_560</v>
      </c>
      <c r="E3931" t="str">
        <f>VLOOKUP(tbl_Sales[[#This Row],[Customer_ID]],tbl_Customers[],5,0)</f>
        <v>East</v>
      </c>
      <c r="F3931" t="s">
        <v>8522</v>
      </c>
      <c r="G3931" t="str">
        <f>VLOOKUP(Sales_Data!$F3931,tbl_Products[],2,FALSE)</f>
        <v>Product_4</v>
      </c>
      <c r="H3931" t="str">
        <f>VLOOKUP(tbl_Sales[[#This Row],[Product_ID]],tbl_Products[],3,0)</f>
        <v>Toys</v>
      </c>
      <c r="I3931">
        <v>1</v>
      </c>
      <c r="J3931" s="10">
        <f>VLOOKUP(tbl_Sales[[#This Row],[Product_ID]],tbl_Products[],4,0)</f>
        <v>14.75</v>
      </c>
      <c r="K3931" s="6">
        <v>30.93</v>
      </c>
      <c r="L3931" s="6">
        <f>tbl_Sales[[#This Row],[Price_per_Unit]]*tbl_Sales[[#This Row],[Quantity]]</f>
        <v>30.93</v>
      </c>
      <c r="M3931" s="6">
        <f>tbl_Sales[[#This Row],[Cost_per_Unit]]*tbl_Sales[[#This Row],[Quantity]]</f>
        <v>14.75</v>
      </c>
      <c r="N3931" s="6">
        <f>tbl_Sales[[#This Row],[Sales]]-tbl_Sales[[#This Row],[Total_Cost]]</f>
        <v>16.18</v>
      </c>
    </row>
    <row r="3932" spans="1:14">
      <c r="A3932" t="s">
        <v>3936</v>
      </c>
      <c r="B3932" s="4">
        <v>45076</v>
      </c>
      <c r="C3932" t="s">
        <v>7501</v>
      </c>
      <c r="D3932" t="str">
        <f>VLOOKUP(Sales_Data!$C3932,tbl_Customers[],2,FALSE)</f>
        <v>Customer_784</v>
      </c>
      <c r="E3932" t="str">
        <f>VLOOKUP(tbl_Sales[[#This Row],[Customer_ID]],tbl_Customers[],5,0)</f>
        <v>North</v>
      </c>
      <c r="F3932" t="s">
        <v>8547</v>
      </c>
      <c r="G3932" t="str">
        <f>VLOOKUP(Sales_Data!$F3932,tbl_Products[],2,FALSE)</f>
        <v>Product_7</v>
      </c>
      <c r="H3932" t="str">
        <f>VLOOKUP(tbl_Sales[[#This Row],[Product_ID]],tbl_Products[],3,0)</f>
        <v>Apparel</v>
      </c>
      <c r="I3932">
        <v>1</v>
      </c>
      <c r="J3932" s="10">
        <f>VLOOKUP(tbl_Sales[[#This Row],[Product_ID]],tbl_Products[],4,0)</f>
        <v>48.6</v>
      </c>
      <c r="K3932" s="6">
        <v>45.86</v>
      </c>
      <c r="L3932" s="6">
        <f>tbl_Sales[[#This Row],[Price_per_Unit]]*tbl_Sales[[#This Row],[Quantity]]</f>
        <v>45.86</v>
      </c>
      <c r="M3932" s="6">
        <f>tbl_Sales[[#This Row],[Cost_per_Unit]]*tbl_Sales[[#This Row],[Quantity]]</f>
        <v>48.6</v>
      </c>
      <c r="N3932" s="6">
        <f>tbl_Sales[[#This Row],[Sales]]-tbl_Sales[[#This Row],[Total_Cost]]</f>
        <v>-2.740000000000002</v>
      </c>
    </row>
    <row r="3933" spans="1:14">
      <c r="A3933" t="s">
        <v>3937</v>
      </c>
      <c r="B3933" s="4">
        <v>45215</v>
      </c>
      <c r="C3933" t="s">
        <v>7983</v>
      </c>
      <c r="D3933" t="str">
        <f>VLOOKUP(Sales_Data!$C3933,tbl_Customers[],2,FALSE)</f>
        <v>Customer_51</v>
      </c>
      <c r="E3933" t="str">
        <f>VLOOKUP(tbl_Sales[[#This Row],[Customer_ID]],tbl_Customers[],5,0)</f>
        <v>North</v>
      </c>
      <c r="F3933" t="s">
        <v>8520</v>
      </c>
      <c r="G3933" t="str">
        <f>VLOOKUP(Sales_Data!$F3933,tbl_Products[],2,FALSE)</f>
        <v>Product_29</v>
      </c>
      <c r="H3933" t="str">
        <f>VLOOKUP(tbl_Sales[[#This Row],[Product_ID]],tbl_Products[],3,0)</f>
        <v>Home Goods</v>
      </c>
      <c r="I3933">
        <v>2</v>
      </c>
      <c r="J3933" s="10">
        <f>VLOOKUP(tbl_Sales[[#This Row],[Product_ID]],tbl_Products[],4,0)</f>
        <v>9.64</v>
      </c>
      <c r="K3933" s="6">
        <v>75.819999999999993</v>
      </c>
      <c r="L3933" s="6">
        <f>tbl_Sales[[#This Row],[Price_per_Unit]]*tbl_Sales[[#This Row],[Quantity]]</f>
        <v>151.63999999999999</v>
      </c>
      <c r="M3933" s="6">
        <f>tbl_Sales[[#This Row],[Cost_per_Unit]]*tbl_Sales[[#This Row],[Quantity]]</f>
        <v>19.28</v>
      </c>
      <c r="N3933" s="6">
        <f>tbl_Sales[[#This Row],[Sales]]-tbl_Sales[[#This Row],[Total_Cost]]</f>
        <v>132.35999999999999</v>
      </c>
    </row>
    <row r="3934" spans="1:14">
      <c r="A3934" t="s">
        <v>3938</v>
      </c>
      <c r="B3934" s="4">
        <v>45082</v>
      </c>
      <c r="C3934" t="s">
        <v>7803</v>
      </c>
      <c r="D3934" t="str">
        <f>VLOOKUP(Sales_Data!$C3934,tbl_Customers[],2,FALSE)</f>
        <v>Customer_368</v>
      </c>
      <c r="E3934" t="str">
        <f>VLOOKUP(tbl_Sales[[#This Row],[Customer_ID]],tbl_Customers[],5,0)</f>
        <v>West</v>
      </c>
      <c r="F3934" t="s">
        <v>8517</v>
      </c>
      <c r="G3934" t="str">
        <f>VLOOKUP(Sales_Data!$F3934,tbl_Products[],2,FALSE)</f>
        <v>Product_62</v>
      </c>
      <c r="H3934" t="str">
        <f>VLOOKUP(tbl_Sales[[#This Row],[Product_ID]],tbl_Products[],3,0)</f>
        <v>Health</v>
      </c>
      <c r="I3934">
        <v>1</v>
      </c>
      <c r="J3934" s="10">
        <f>VLOOKUP(tbl_Sales[[#This Row],[Product_ID]],tbl_Products[],4,0)</f>
        <v>24.52</v>
      </c>
      <c r="K3934" s="6">
        <v>69.59</v>
      </c>
      <c r="L3934" s="6">
        <f>tbl_Sales[[#This Row],[Price_per_Unit]]*tbl_Sales[[#This Row],[Quantity]]</f>
        <v>69.59</v>
      </c>
      <c r="M3934" s="6">
        <f>tbl_Sales[[#This Row],[Cost_per_Unit]]*tbl_Sales[[#This Row],[Quantity]]</f>
        <v>24.52</v>
      </c>
      <c r="N3934" s="6">
        <f>tbl_Sales[[#This Row],[Sales]]-tbl_Sales[[#This Row],[Total_Cost]]</f>
        <v>45.070000000000007</v>
      </c>
    </row>
    <row r="3935" spans="1:14">
      <c r="A3935" t="s">
        <v>3939</v>
      </c>
      <c r="B3935" s="4">
        <v>45245</v>
      </c>
      <c r="C3935" t="s">
        <v>7104</v>
      </c>
      <c r="D3935" t="str">
        <f>VLOOKUP(Sales_Data!$C3935,tbl_Customers[],2,FALSE)</f>
        <v>Customer_905</v>
      </c>
      <c r="E3935" t="str">
        <f>VLOOKUP(tbl_Sales[[#This Row],[Customer_ID]],tbl_Customers[],5,0)</f>
        <v>West</v>
      </c>
      <c r="F3935" t="s">
        <v>8495</v>
      </c>
      <c r="G3935" t="str">
        <f>VLOOKUP(Sales_Data!$F3935,tbl_Products[],2,FALSE)</f>
        <v>Product_6</v>
      </c>
      <c r="H3935" t="str">
        <f>VLOOKUP(tbl_Sales[[#This Row],[Product_ID]],tbl_Products[],3,0)</f>
        <v>Apparel</v>
      </c>
      <c r="I3935">
        <v>8</v>
      </c>
      <c r="J3935" s="10">
        <f>VLOOKUP(tbl_Sales[[#This Row],[Product_ID]],tbl_Products[],4,0)</f>
        <v>33.65</v>
      </c>
      <c r="K3935" s="6">
        <v>50.29</v>
      </c>
      <c r="L3935" s="6">
        <f>tbl_Sales[[#This Row],[Price_per_Unit]]*tbl_Sales[[#This Row],[Quantity]]</f>
        <v>402.32</v>
      </c>
      <c r="M3935" s="6">
        <f>tbl_Sales[[#This Row],[Cost_per_Unit]]*tbl_Sales[[#This Row],[Quantity]]</f>
        <v>269.2</v>
      </c>
      <c r="N3935" s="6">
        <f>tbl_Sales[[#This Row],[Sales]]-tbl_Sales[[#This Row],[Total_Cost]]</f>
        <v>133.12</v>
      </c>
    </row>
    <row r="3936" spans="1:14">
      <c r="A3936" t="s">
        <v>3940</v>
      </c>
      <c r="B3936" s="4">
        <v>45051</v>
      </c>
      <c r="C3936" t="s">
        <v>7631</v>
      </c>
      <c r="D3936" t="str">
        <f>VLOOKUP(Sales_Data!$C3936,tbl_Customers[],2,FALSE)</f>
        <v>Customer_479</v>
      </c>
      <c r="E3936" t="str">
        <f>VLOOKUP(tbl_Sales[[#This Row],[Customer_ID]],tbl_Customers[],5,0)</f>
        <v>West</v>
      </c>
      <c r="F3936" t="s">
        <v>8495</v>
      </c>
      <c r="G3936" t="str">
        <f>VLOOKUP(Sales_Data!$F3936,tbl_Products[],2,FALSE)</f>
        <v>Product_6</v>
      </c>
      <c r="H3936" t="str">
        <f>VLOOKUP(tbl_Sales[[#This Row],[Product_ID]],tbl_Products[],3,0)</f>
        <v>Apparel</v>
      </c>
      <c r="I3936">
        <v>5</v>
      </c>
      <c r="J3936" s="10">
        <f>VLOOKUP(tbl_Sales[[#This Row],[Product_ID]],tbl_Products[],4,0)</f>
        <v>33.65</v>
      </c>
      <c r="K3936" s="6">
        <v>43.3</v>
      </c>
      <c r="L3936" s="6">
        <f>tbl_Sales[[#This Row],[Price_per_Unit]]*tbl_Sales[[#This Row],[Quantity]]</f>
        <v>216.5</v>
      </c>
      <c r="M3936" s="6">
        <f>tbl_Sales[[#This Row],[Cost_per_Unit]]*tbl_Sales[[#This Row],[Quantity]]</f>
        <v>168.25</v>
      </c>
      <c r="N3936" s="6">
        <f>tbl_Sales[[#This Row],[Sales]]-tbl_Sales[[#This Row],[Total_Cost]]</f>
        <v>48.25</v>
      </c>
    </row>
    <row r="3937" spans="1:14">
      <c r="A3937" t="s">
        <v>3941</v>
      </c>
      <c r="B3937" s="4">
        <v>45164</v>
      </c>
      <c r="C3937" t="s">
        <v>8153</v>
      </c>
      <c r="D3937" t="str">
        <f>VLOOKUP(Sales_Data!$C3937,tbl_Customers[],2,FALSE)</f>
        <v>Customer_544</v>
      </c>
      <c r="E3937" t="str">
        <f>VLOOKUP(tbl_Sales[[#This Row],[Customer_ID]],tbl_Customers[],5,0)</f>
        <v>South</v>
      </c>
      <c r="F3937" t="s">
        <v>8520</v>
      </c>
      <c r="G3937" t="str">
        <f>VLOOKUP(Sales_Data!$F3937,tbl_Products[],2,FALSE)</f>
        <v>Product_29</v>
      </c>
      <c r="H3937" t="str">
        <f>VLOOKUP(tbl_Sales[[#This Row],[Product_ID]],tbl_Products[],3,0)</f>
        <v>Home Goods</v>
      </c>
      <c r="I3937">
        <v>6</v>
      </c>
      <c r="J3937" s="10">
        <f>VLOOKUP(tbl_Sales[[#This Row],[Product_ID]],tbl_Products[],4,0)</f>
        <v>9.64</v>
      </c>
      <c r="K3937" s="6">
        <v>55.56</v>
      </c>
      <c r="L3937" s="6">
        <f>tbl_Sales[[#This Row],[Price_per_Unit]]*tbl_Sales[[#This Row],[Quantity]]</f>
        <v>333.36</v>
      </c>
      <c r="M3937" s="6">
        <f>tbl_Sales[[#This Row],[Cost_per_Unit]]*tbl_Sales[[#This Row],[Quantity]]</f>
        <v>57.84</v>
      </c>
      <c r="N3937" s="6">
        <f>tbl_Sales[[#This Row],[Sales]]-tbl_Sales[[#This Row],[Total_Cost]]</f>
        <v>275.52</v>
      </c>
    </row>
    <row r="3938" spans="1:14">
      <c r="A3938" t="s">
        <v>3942</v>
      </c>
      <c r="B3938" s="4">
        <v>45115</v>
      </c>
      <c r="C3938" t="s">
        <v>7699</v>
      </c>
      <c r="D3938" t="str">
        <f>VLOOKUP(Sales_Data!$C3938,tbl_Customers[],2,FALSE)</f>
        <v>Customer_1322</v>
      </c>
      <c r="E3938" t="str">
        <f>VLOOKUP(tbl_Sales[[#This Row],[Customer_ID]],tbl_Customers[],5,0)</f>
        <v>West</v>
      </c>
      <c r="F3938" t="s">
        <v>8499</v>
      </c>
      <c r="G3938" t="str">
        <f>VLOOKUP(Sales_Data!$F3938,tbl_Products[],2,FALSE)</f>
        <v>Product_30</v>
      </c>
      <c r="H3938" t="str">
        <f>VLOOKUP(tbl_Sales[[#This Row],[Product_ID]],tbl_Products[],3,0)</f>
        <v>Apparel</v>
      </c>
      <c r="I3938">
        <v>4</v>
      </c>
      <c r="J3938" s="10">
        <f>VLOOKUP(tbl_Sales[[#This Row],[Product_ID]],tbl_Products[],4,0)</f>
        <v>49.21</v>
      </c>
      <c r="K3938" s="6">
        <v>74.959999999999994</v>
      </c>
      <c r="L3938" s="6">
        <f>tbl_Sales[[#This Row],[Price_per_Unit]]*tbl_Sales[[#This Row],[Quantity]]</f>
        <v>299.83999999999997</v>
      </c>
      <c r="M3938" s="6">
        <f>tbl_Sales[[#This Row],[Cost_per_Unit]]*tbl_Sales[[#This Row],[Quantity]]</f>
        <v>196.84</v>
      </c>
      <c r="N3938" s="6">
        <f>tbl_Sales[[#This Row],[Sales]]-tbl_Sales[[#This Row],[Total_Cost]]</f>
        <v>102.99999999999997</v>
      </c>
    </row>
    <row r="3939" spans="1:14">
      <c r="A3939" t="s">
        <v>3943</v>
      </c>
      <c r="B3939" s="4">
        <v>45229</v>
      </c>
      <c r="C3939" t="s">
        <v>7684</v>
      </c>
      <c r="D3939" t="str">
        <f>VLOOKUP(Sales_Data!$C3939,tbl_Customers[],2,FALSE)</f>
        <v>Customer_156</v>
      </c>
      <c r="E3939" t="str">
        <f>VLOOKUP(tbl_Sales[[#This Row],[Customer_ID]],tbl_Customers[],5,0)</f>
        <v>East</v>
      </c>
      <c r="F3939" t="s">
        <v>8542</v>
      </c>
      <c r="G3939" t="str">
        <f>VLOOKUP(Sales_Data!$F3939,tbl_Products[],2,FALSE)</f>
        <v>Product_20</v>
      </c>
      <c r="H3939" t="str">
        <f>VLOOKUP(tbl_Sales[[#This Row],[Product_ID]],tbl_Products[],3,0)</f>
        <v>Electronics</v>
      </c>
      <c r="I3939">
        <v>1</v>
      </c>
      <c r="J3939" s="10">
        <f>VLOOKUP(tbl_Sales[[#This Row],[Product_ID]],tbl_Products[],4,0)</f>
        <v>19.98</v>
      </c>
      <c r="K3939" s="6">
        <v>93.51</v>
      </c>
      <c r="L3939" s="6">
        <f>tbl_Sales[[#This Row],[Price_per_Unit]]*tbl_Sales[[#This Row],[Quantity]]</f>
        <v>93.51</v>
      </c>
      <c r="M3939" s="6">
        <f>tbl_Sales[[#This Row],[Cost_per_Unit]]*tbl_Sales[[#This Row],[Quantity]]</f>
        <v>19.98</v>
      </c>
      <c r="N3939" s="6">
        <f>tbl_Sales[[#This Row],[Sales]]-tbl_Sales[[#This Row],[Total_Cost]]</f>
        <v>73.53</v>
      </c>
    </row>
    <row r="3940" spans="1:14">
      <c r="A3940" t="s">
        <v>3944</v>
      </c>
      <c r="B3940" s="4">
        <v>45179</v>
      </c>
      <c r="C3940" t="s">
        <v>7493</v>
      </c>
      <c r="D3940" t="str">
        <f>VLOOKUP(Sales_Data!$C3940,tbl_Customers[],2,FALSE)</f>
        <v>Customer_736</v>
      </c>
      <c r="E3940" t="str">
        <f>VLOOKUP(tbl_Sales[[#This Row],[Customer_ID]],tbl_Customers[],5,0)</f>
        <v>South</v>
      </c>
      <c r="F3940" t="s">
        <v>8549</v>
      </c>
      <c r="G3940" t="str">
        <f>VLOOKUP(Sales_Data!$F3940,tbl_Products[],2,FALSE)</f>
        <v>Product_18</v>
      </c>
      <c r="H3940" t="str">
        <f>VLOOKUP(tbl_Sales[[#This Row],[Product_ID]],tbl_Products[],3,0)</f>
        <v>Health</v>
      </c>
      <c r="I3940">
        <v>2</v>
      </c>
      <c r="J3940" s="10">
        <f>VLOOKUP(tbl_Sales[[#This Row],[Product_ID]],tbl_Products[],4,0)</f>
        <v>41.18</v>
      </c>
      <c r="K3940" s="6">
        <v>57.63</v>
      </c>
      <c r="L3940" s="6">
        <f>tbl_Sales[[#This Row],[Price_per_Unit]]*tbl_Sales[[#This Row],[Quantity]]</f>
        <v>115.26</v>
      </c>
      <c r="M3940" s="6">
        <f>tbl_Sales[[#This Row],[Cost_per_Unit]]*tbl_Sales[[#This Row],[Quantity]]</f>
        <v>82.36</v>
      </c>
      <c r="N3940" s="6">
        <f>tbl_Sales[[#This Row],[Sales]]-tbl_Sales[[#This Row],[Total_Cost]]</f>
        <v>32.900000000000006</v>
      </c>
    </row>
    <row r="3941" spans="1:14">
      <c r="A3941" t="s">
        <v>3945</v>
      </c>
      <c r="B3941" s="4">
        <v>45027</v>
      </c>
      <c r="C3941" t="s">
        <v>7593</v>
      </c>
      <c r="D3941" t="str">
        <f>VLOOKUP(Sales_Data!$C3941,tbl_Customers[],2,FALSE)</f>
        <v>Customer_169</v>
      </c>
      <c r="E3941" t="str">
        <f>VLOOKUP(tbl_Sales[[#This Row],[Customer_ID]],tbl_Customers[],5,0)</f>
        <v>North</v>
      </c>
      <c r="F3941" t="s">
        <v>8501</v>
      </c>
      <c r="G3941" t="str">
        <f>VLOOKUP(Sales_Data!$F3941,tbl_Products[],2,FALSE)</f>
        <v>Product_65</v>
      </c>
      <c r="H3941" t="str">
        <f>VLOOKUP(tbl_Sales[[#This Row],[Product_ID]],tbl_Products[],3,0)</f>
        <v>Health</v>
      </c>
      <c r="I3941">
        <v>4</v>
      </c>
      <c r="J3941" s="10">
        <f>VLOOKUP(tbl_Sales[[#This Row],[Product_ID]],tbl_Products[],4,0)</f>
        <v>37.880000000000003</v>
      </c>
      <c r="K3941" s="6">
        <v>8.65</v>
      </c>
      <c r="L3941" s="6">
        <f>tbl_Sales[[#This Row],[Price_per_Unit]]*tbl_Sales[[#This Row],[Quantity]]</f>
        <v>34.6</v>
      </c>
      <c r="M3941" s="6">
        <f>tbl_Sales[[#This Row],[Cost_per_Unit]]*tbl_Sales[[#This Row],[Quantity]]</f>
        <v>151.52000000000001</v>
      </c>
      <c r="N3941" s="6">
        <f>tbl_Sales[[#This Row],[Sales]]-tbl_Sales[[#This Row],[Total_Cost]]</f>
        <v>-116.92000000000002</v>
      </c>
    </row>
    <row r="3942" spans="1:14">
      <c r="A3942" t="s">
        <v>3946</v>
      </c>
      <c r="B3942" s="4">
        <v>45206</v>
      </c>
      <c r="C3942" t="s">
        <v>7575</v>
      </c>
      <c r="D3942" t="str">
        <f>VLOOKUP(Sales_Data!$C3942,tbl_Customers[],2,FALSE)</f>
        <v>Customer_604</v>
      </c>
      <c r="E3942" t="str">
        <f>VLOOKUP(tbl_Sales[[#This Row],[Customer_ID]],tbl_Customers[],5,0)</f>
        <v>East</v>
      </c>
      <c r="F3942" t="s">
        <v>8560</v>
      </c>
      <c r="G3942" t="str">
        <f>VLOOKUP(Sales_Data!$F3942,tbl_Products[],2,FALSE)</f>
        <v>Product_41</v>
      </c>
      <c r="H3942" t="str">
        <f>VLOOKUP(tbl_Sales[[#This Row],[Product_ID]],tbl_Products[],3,0)</f>
        <v>Home Goods</v>
      </c>
      <c r="I3942">
        <v>1</v>
      </c>
      <c r="J3942" s="10">
        <f>VLOOKUP(tbl_Sales[[#This Row],[Product_ID]],tbl_Products[],4,0)</f>
        <v>31.5</v>
      </c>
      <c r="K3942" s="6">
        <v>36.32</v>
      </c>
      <c r="L3942" s="6">
        <f>tbl_Sales[[#This Row],[Price_per_Unit]]*tbl_Sales[[#This Row],[Quantity]]</f>
        <v>36.32</v>
      </c>
      <c r="M3942" s="6">
        <f>tbl_Sales[[#This Row],[Cost_per_Unit]]*tbl_Sales[[#This Row],[Quantity]]</f>
        <v>31.5</v>
      </c>
      <c r="N3942" s="6">
        <f>tbl_Sales[[#This Row],[Sales]]-tbl_Sales[[#This Row],[Total_Cost]]</f>
        <v>4.82</v>
      </c>
    </row>
    <row r="3943" spans="1:14">
      <c r="A3943" t="s">
        <v>3947</v>
      </c>
      <c r="B3943" s="4">
        <v>45052</v>
      </c>
      <c r="C3943" t="s">
        <v>7539</v>
      </c>
      <c r="D3943" t="str">
        <f>VLOOKUP(Sales_Data!$C3943,tbl_Customers[],2,FALSE)</f>
        <v>Customer_1028</v>
      </c>
      <c r="E3943" t="str">
        <f>VLOOKUP(tbl_Sales[[#This Row],[Customer_ID]],tbl_Customers[],5,0)</f>
        <v>West</v>
      </c>
      <c r="F3943" t="s">
        <v>8556</v>
      </c>
      <c r="G3943" t="str">
        <f>VLOOKUP(Sales_Data!$F3943,tbl_Products[],2,FALSE)</f>
        <v>Product_42</v>
      </c>
      <c r="H3943" t="str">
        <f>VLOOKUP(tbl_Sales[[#This Row],[Product_ID]],tbl_Products[],3,0)</f>
        <v>Electronics</v>
      </c>
      <c r="I3943">
        <v>3</v>
      </c>
      <c r="J3943" s="10">
        <f>VLOOKUP(tbl_Sales[[#This Row],[Product_ID]],tbl_Products[],4,0)</f>
        <v>28.03</v>
      </c>
      <c r="K3943" s="6">
        <v>44.38</v>
      </c>
      <c r="L3943" s="6">
        <f>tbl_Sales[[#This Row],[Price_per_Unit]]*tbl_Sales[[#This Row],[Quantity]]</f>
        <v>133.14000000000001</v>
      </c>
      <c r="M3943" s="6">
        <f>tbl_Sales[[#This Row],[Cost_per_Unit]]*tbl_Sales[[#This Row],[Quantity]]</f>
        <v>84.09</v>
      </c>
      <c r="N3943" s="6">
        <f>tbl_Sales[[#This Row],[Sales]]-tbl_Sales[[#This Row],[Total_Cost]]</f>
        <v>49.050000000000011</v>
      </c>
    </row>
    <row r="3944" spans="1:14">
      <c r="A3944" t="s">
        <v>3948</v>
      </c>
      <c r="B3944" s="4">
        <v>45004</v>
      </c>
      <c r="C3944" t="s">
        <v>8382</v>
      </c>
      <c r="D3944" t="str">
        <f>VLOOKUP(Sales_Data!$C3944,tbl_Customers[],2,FALSE)</f>
        <v>Customer_1051</v>
      </c>
      <c r="E3944" t="str">
        <f>VLOOKUP(tbl_Sales[[#This Row],[Customer_ID]],tbl_Customers[],5,0)</f>
        <v>West</v>
      </c>
      <c r="F3944" t="s">
        <v>8553</v>
      </c>
      <c r="G3944" t="str">
        <f>VLOOKUP(Sales_Data!$F3944,tbl_Products[],2,FALSE)</f>
        <v>Product_50</v>
      </c>
      <c r="H3944" t="str">
        <f>VLOOKUP(tbl_Sales[[#This Row],[Product_ID]],tbl_Products[],3,0)</f>
        <v>Apparel</v>
      </c>
      <c r="I3944">
        <v>3</v>
      </c>
      <c r="J3944" s="10">
        <f>VLOOKUP(tbl_Sales[[#This Row],[Product_ID]],tbl_Products[],4,0)</f>
        <v>42.74</v>
      </c>
      <c r="K3944" s="6">
        <v>61.65</v>
      </c>
      <c r="L3944" s="6">
        <f>tbl_Sales[[#This Row],[Price_per_Unit]]*tbl_Sales[[#This Row],[Quantity]]</f>
        <v>184.95</v>
      </c>
      <c r="M3944" s="6">
        <f>tbl_Sales[[#This Row],[Cost_per_Unit]]*tbl_Sales[[#This Row],[Quantity]]</f>
        <v>128.22</v>
      </c>
      <c r="N3944" s="6">
        <f>tbl_Sales[[#This Row],[Sales]]-tbl_Sales[[#This Row],[Total_Cost]]</f>
        <v>56.72999999999999</v>
      </c>
    </row>
    <row r="3945" spans="1:14">
      <c r="A3945" t="s">
        <v>3949</v>
      </c>
      <c r="B3945" s="4">
        <v>44930</v>
      </c>
      <c r="C3945" t="s">
        <v>7028</v>
      </c>
      <c r="D3945" t="str">
        <f>VLOOKUP(Sales_Data!$C3945,tbl_Customers[],2,FALSE)</f>
        <v>Customer_1120</v>
      </c>
      <c r="E3945" t="str">
        <f>VLOOKUP(tbl_Sales[[#This Row],[Customer_ID]],tbl_Customers[],5,0)</f>
        <v>North</v>
      </c>
      <c r="F3945" t="s">
        <v>8534</v>
      </c>
      <c r="G3945" t="str">
        <f>VLOOKUP(Sales_Data!$F3945,tbl_Products[],2,FALSE)</f>
        <v>Product_51</v>
      </c>
      <c r="H3945" t="str">
        <f>VLOOKUP(tbl_Sales[[#This Row],[Product_ID]],tbl_Products[],3,0)</f>
        <v>Electronics</v>
      </c>
      <c r="I3945">
        <v>6</v>
      </c>
      <c r="J3945" s="10">
        <f>VLOOKUP(tbl_Sales[[#This Row],[Product_ID]],tbl_Products[],4,0)</f>
        <v>45.1</v>
      </c>
      <c r="K3945" s="6">
        <v>80.760000000000005</v>
      </c>
      <c r="L3945" s="6">
        <f>tbl_Sales[[#This Row],[Price_per_Unit]]*tbl_Sales[[#This Row],[Quantity]]</f>
        <v>484.56000000000006</v>
      </c>
      <c r="M3945" s="6">
        <f>tbl_Sales[[#This Row],[Cost_per_Unit]]*tbl_Sales[[#This Row],[Quantity]]</f>
        <v>270.60000000000002</v>
      </c>
      <c r="N3945" s="6">
        <f>tbl_Sales[[#This Row],[Sales]]-tbl_Sales[[#This Row],[Total_Cost]]</f>
        <v>213.96000000000004</v>
      </c>
    </row>
    <row r="3946" spans="1:14">
      <c r="A3946" t="s">
        <v>3950</v>
      </c>
      <c r="B3946" s="4">
        <v>45136</v>
      </c>
      <c r="C3946" t="s">
        <v>8108</v>
      </c>
      <c r="D3946" t="str">
        <f>VLOOKUP(Sales_Data!$C3946,tbl_Customers[],2,FALSE)</f>
        <v>Customer_1319</v>
      </c>
      <c r="E3946" t="str">
        <f>VLOOKUP(tbl_Sales[[#This Row],[Customer_ID]],tbl_Customers[],5,0)</f>
        <v>North</v>
      </c>
      <c r="F3946" t="s">
        <v>8496</v>
      </c>
      <c r="G3946" t="str">
        <f>VLOOKUP(Sales_Data!$F3946,tbl_Products[],2,FALSE)</f>
        <v>Product_3</v>
      </c>
      <c r="H3946" t="str">
        <f>VLOOKUP(tbl_Sales[[#This Row],[Product_ID]],tbl_Products[],3,0)</f>
        <v>Health</v>
      </c>
      <c r="I3946">
        <v>6</v>
      </c>
      <c r="J3946" s="10">
        <f>VLOOKUP(tbl_Sales[[#This Row],[Product_ID]],tbl_Products[],4,0)</f>
        <v>28.91</v>
      </c>
      <c r="K3946" s="6">
        <v>29.35</v>
      </c>
      <c r="L3946" s="6">
        <f>tbl_Sales[[#This Row],[Price_per_Unit]]*tbl_Sales[[#This Row],[Quantity]]</f>
        <v>176.10000000000002</v>
      </c>
      <c r="M3946" s="6">
        <f>tbl_Sales[[#This Row],[Cost_per_Unit]]*tbl_Sales[[#This Row],[Quantity]]</f>
        <v>173.46</v>
      </c>
      <c r="N3946" s="6">
        <f>tbl_Sales[[#This Row],[Sales]]-tbl_Sales[[#This Row],[Total_Cost]]</f>
        <v>2.6400000000000148</v>
      </c>
    </row>
    <row r="3947" spans="1:14">
      <c r="A3947" t="s">
        <v>3951</v>
      </c>
      <c r="B3947" s="4">
        <v>44939</v>
      </c>
      <c r="C3947" t="s">
        <v>7382</v>
      </c>
      <c r="D3947" t="str">
        <f>VLOOKUP(Sales_Data!$C3947,tbl_Customers[],2,FALSE)</f>
        <v>Customer_161</v>
      </c>
      <c r="E3947" t="str">
        <f>VLOOKUP(tbl_Sales[[#This Row],[Customer_ID]],tbl_Customers[],5,0)</f>
        <v>North</v>
      </c>
      <c r="F3947" t="s">
        <v>8561</v>
      </c>
      <c r="G3947" t="str">
        <f>VLOOKUP(Sales_Data!$F3947,tbl_Products[],2,FALSE)</f>
        <v>Product_66</v>
      </c>
      <c r="H3947" t="str">
        <f>VLOOKUP(tbl_Sales[[#This Row],[Product_ID]],tbl_Products[],3,0)</f>
        <v>Health</v>
      </c>
      <c r="I3947">
        <v>5</v>
      </c>
      <c r="J3947" s="10">
        <f>VLOOKUP(tbl_Sales[[#This Row],[Product_ID]],tbl_Products[],4,0)</f>
        <v>1.38</v>
      </c>
      <c r="K3947" s="6">
        <v>56.81</v>
      </c>
      <c r="L3947" s="6">
        <f>tbl_Sales[[#This Row],[Price_per_Unit]]*tbl_Sales[[#This Row],[Quantity]]</f>
        <v>284.05</v>
      </c>
      <c r="M3947" s="6">
        <f>tbl_Sales[[#This Row],[Cost_per_Unit]]*tbl_Sales[[#This Row],[Quantity]]</f>
        <v>6.8999999999999995</v>
      </c>
      <c r="N3947" s="6">
        <f>tbl_Sales[[#This Row],[Sales]]-tbl_Sales[[#This Row],[Total_Cost]]</f>
        <v>277.15000000000003</v>
      </c>
    </row>
    <row r="3948" spans="1:14">
      <c r="A3948" t="s">
        <v>3952</v>
      </c>
      <c r="B3948" s="4">
        <v>45046</v>
      </c>
      <c r="C3948" t="s">
        <v>7333</v>
      </c>
      <c r="D3948" t="str">
        <f>VLOOKUP(Sales_Data!$C3948,tbl_Customers[],2,FALSE)</f>
        <v>Customer_567</v>
      </c>
      <c r="E3948" t="str">
        <f>VLOOKUP(tbl_Sales[[#This Row],[Customer_ID]],tbl_Customers[],5,0)</f>
        <v>North</v>
      </c>
      <c r="F3948" t="s">
        <v>8498</v>
      </c>
      <c r="G3948" t="str">
        <f>VLOOKUP(Sales_Data!$F3948,tbl_Products[],2,FALSE)</f>
        <v>Product_38</v>
      </c>
      <c r="H3948" t="str">
        <f>VLOOKUP(tbl_Sales[[#This Row],[Product_ID]],tbl_Products[],3,0)</f>
        <v>Toys</v>
      </c>
      <c r="I3948">
        <v>3</v>
      </c>
      <c r="J3948" s="10">
        <f>VLOOKUP(tbl_Sales[[#This Row],[Product_ID]],tbl_Products[],4,0)</f>
        <v>35.82</v>
      </c>
      <c r="K3948" s="6">
        <v>91.37</v>
      </c>
      <c r="L3948" s="6">
        <f>tbl_Sales[[#This Row],[Price_per_Unit]]*tbl_Sales[[#This Row],[Quantity]]</f>
        <v>274.11</v>
      </c>
      <c r="M3948" s="6">
        <f>tbl_Sales[[#This Row],[Cost_per_Unit]]*tbl_Sales[[#This Row],[Quantity]]</f>
        <v>107.46000000000001</v>
      </c>
      <c r="N3948" s="6">
        <f>tbl_Sales[[#This Row],[Sales]]-tbl_Sales[[#This Row],[Total_Cost]]</f>
        <v>166.65</v>
      </c>
    </row>
    <row r="3949" spans="1:14">
      <c r="A3949" t="s">
        <v>3953</v>
      </c>
      <c r="B3949" s="4">
        <v>45204</v>
      </c>
      <c r="C3949" t="s">
        <v>7844</v>
      </c>
      <c r="D3949" t="str">
        <f>VLOOKUP(Sales_Data!$C3949,tbl_Customers[],2,FALSE)</f>
        <v>Customer_467</v>
      </c>
      <c r="E3949" t="str">
        <f>VLOOKUP(tbl_Sales[[#This Row],[Customer_ID]],tbl_Customers[],5,0)</f>
        <v>West</v>
      </c>
      <c r="F3949" t="s">
        <v>8521</v>
      </c>
      <c r="G3949" t="str">
        <f>VLOOKUP(Sales_Data!$F3949,tbl_Products[],2,FALSE)</f>
        <v>Product_64</v>
      </c>
      <c r="H3949" t="str">
        <f>VLOOKUP(tbl_Sales[[#This Row],[Product_ID]],tbl_Products[],3,0)</f>
        <v>Home Goods</v>
      </c>
      <c r="I3949">
        <v>4</v>
      </c>
      <c r="J3949" s="10">
        <f>VLOOKUP(tbl_Sales[[#This Row],[Product_ID]],tbl_Products[],4,0)</f>
        <v>16.21</v>
      </c>
      <c r="K3949" s="6">
        <v>5.56</v>
      </c>
      <c r="L3949" s="6">
        <f>tbl_Sales[[#This Row],[Price_per_Unit]]*tbl_Sales[[#This Row],[Quantity]]</f>
        <v>22.24</v>
      </c>
      <c r="M3949" s="6">
        <f>tbl_Sales[[#This Row],[Cost_per_Unit]]*tbl_Sales[[#This Row],[Quantity]]</f>
        <v>64.84</v>
      </c>
      <c r="N3949" s="6">
        <f>tbl_Sales[[#This Row],[Sales]]-tbl_Sales[[#This Row],[Total_Cost]]</f>
        <v>-42.600000000000009</v>
      </c>
    </row>
    <row r="3950" spans="1:14">
      <c r="A3950" t="s">
        <v>3954</v>
      </c>
      <c r="B3950" s="4">
        <v>45104</v>
      </c>
      <c r="C3950" t="s">
        <v>7304</v>
      </c>
      <c r="D3950" t="str">
        <f>VLOOKUP(Sales_Data!$C3950,tbl_Customers[],2,FALSE)</f>
        <v>Customer_202</v>
      </c>
      <c r="E3950" t="str">
        <f>VLOOKUP(tbl_Sales[[#This Row],[Customer_ID]],tbl_Customers[],5,0)</f>
        <v>East</v>
      </c>
      <c r="F3950" t="s">
        <v>8522</v>
      </c>
      <c r="G3950" t="str">
        <f>VLOOKUP(Sales_Data!$F3950,tbl_Products[],2,FALSE)</f>
        <v>Product_4</v>
      </c>
      <c r="H3950" t="str">
        <f>VLOOKUP(tbl_Sales[[#This Row],[Product_ID]],tbl_Products[],3,0)</f>
        <v>Toys</v>
      </c>
      <c r="I3950">
        <v>9</v>
      </c>
      <c r="J3950" s="10">
        <f>VLOOKUP(tbl_Sales[[#This Row],[Product_ID]],tbl_Products[],4,0)</f>
        <v>14.75</v>
      </c>
      <c r="K3950" s="6">
        <v>14.96</v>
      </c>
      <c r="L3950" s="6">
        <f>tbl_Sales[[#This Row],[Price_per_Unit]]*tbl_Sales[[#This Row],[Quantity]]</f>
        <v>134.64000000000001</v>
      </c>
      <c r="M3950" s="6">
        <f>tbl_Sales[[#This Row],[Cost_per_Unit]]*tbl_Sales[[#This Row],[Quantity]]</f>
        <v>132.75</v>
      </c>
      <c r="N3950" s="6">
        <f>tbl_Sales[[#This Row],[Sales]]-tbl_Sales[[#This Row],[Total_Cost]]</f>
        <v>1.8900000000000148</v>
      </c>
    </row>
    <row r="3951" spans="1:14">
      <c r="A3951" t="s">
        <v>3955</v>
      </c>
      <c r="B3951" s="4">
        <v>45252</v>
      </c>
      <c r="C3951" t="s">
        <v>7201</v>
      </c>
      <c r="D3951" t="str">
        <f>VLOOKUP(Sales_Data!$C3951,tbl_Customers[],2,FALSE)</f>
        <v>Customer_243</v>
      </c>
      <c r="E3951" t="str">
        <f>VLOOKUP(tbl_Sales[[#This Row],[Customer_ID]],tbl_Customers[],5,0)</f>
        <v>South</v>
      </c>
      <c r="F3951" t="s">
        <v>8535</v>
      </c>
      <c r="G3951" t="str">
        <f>VLOOKUP(Sales_Data!$F3951,tbl_Products[],2,FALSE)</f>
        <v>Product_54</v>
      </c>
      <c r="H3951" t="str">
        <f>VLOOKUP(tbl_Sales[[#This Row],[Product_ID]],tbl_Products[],3,0)</f>
        <v>Apparel</v>
      </c>
      <c r="I3951">
        <v>2</v>
      </c>
      <c r="J3951" s="10">
        <f>VLOOKUP(tbl_Sales[[#This Row],[Product_ID]],tbl_Products[],4,0)</f>
        <v>1.35</v>
      </c>
      <c r="K3951" s="6">
        <v>80.55</v>
      </c>
      <c r="L3951" s="6">
        <f>tbl_Sales[[#This Row],[Price_per_Unit]]*tbl_Sales[[#This Row],[Quantity]]</f>
        <v>161.1</v>
      </c>
      <c r="M3951" s="6">
        <f>tbl_Sales[[#This Row],[Cost_per_Unit]]*tbl_Sales[[#This Row],[Quantity]]</f>
        <v>2.7</v>
      </c>
      <c r="N3951" s="6">
        <f>tbl_Sales[[#This Row],[Sales]]-tbl_Sales[[#This Row],[Total_Cost]]</f>
        <v>158.4</v>
      </c>
    </row>
    <row r="3952" spans="1:14">
      <c r="A3952" t="s">
        <v>3956</v>
      </c>
      <c r="B3952" s="4">
        <v>45282</v>
      </c>
      <c r="C3952" t="s">
        <v>7514</v>
      </c>
      <c r="D3952" t="str">
        <f>VLOOKUP(Sales_Data!$C3952,tbl_Customers[],2,FALSE)</f>
        <v>Customer_147</v>
      </c>
      <c r="E3952" t="str">
        <f>VLOOKUP(tbl_Sales[[#This Row],[Customer_ID]],tbl_Customers[],5,0)</f>
        <v>East</v>
      </c>
      <c r="F3952" t="s">
        <v>8557</v>
      </c>
      <c r="G3952" t="str">
        <f>VLOOKUP(Sales_Data!$F3952,tbl_Products[],2,FALSE)</f>
        <v>Product_71</v>
      </c>
      <c r="H3952" t="str">
        <f>VLOOKUP(tbl_Sales[[#This Row],[Product_ID]],tbl_Products[],3,0)</f>
        <v>Electronics</v>
      </c>
      <c r="I3952">
        <v>6</v>
      </c>
      <c r="J3952" s="10">
        <f>VLOOKUP(tbl_Sales[[#This Row],[Product_ID]],tbl_Products[],4,0)</f>
        <v>34.61</v>
      </c>
      <c r="K3952" s="6">
        <v>90.15</v>
      </c>
      <c r="L3952" s="6">
        <f>tbl_Sales[[#This Row],[Price_per_Unit]]*tbl_Sales[[#This Row],[Quantity]]</f>
        <v>540.90000000000009</v>
      </c>
      <c r="M3952" s="6">
        <f>tbl_Sales[[#This Row],[Cost_per_Unit]]*tbl_Sales[[#This Row],[Quantity]]</f>
        <v>207.66</v>
      </c>
      <c r="N3952" s="6">
        <f>tbl_Sales[[#This Row],[Sales]]-tbl_Sales[[#This Row],[Total_Cost]]</f>
        <v>333.24000000000012</v>
      </c>
    </row>
    <row r="3953" spans="1:14">
      <c r="A3953" t="s">
        <v>3957</v>
      </c>
      <c r="B3953" s="4">
        <v>44931</v>
      </c>
      <c r="C3953" t="s">
        <v>7146</v>
      </c>
      <c r="D3953" t="str">
        <f>VLOOKUP(Sales_Data!$C3953,tbl_Customers[],2,FALSE)</f>
        <v>Customer_738</v>
      </c>
      <c r="E3953" t="str">
        <f>VLOOKUP(tbl_Sales[[#This Row],[Customer_ID]],tbl_Customers[],5,0)</f>
        <v>South</v>
      </c>
      <c r="F3953" t="s">
        <v>8545</v>
      </c>
      <c r="G3953" t="str">
        <f>VLOOKUP(Sales_Data!$F3953,tbl_Products[],2,FALSE)</f>
        <v>Product_9</v>
      </c>
      <c r="H3953" t="str">
        <f>VLOOKUP(tbl_Sales[[#This Row],[Product_ID]],tbl_Products[],3,0)</f>
        <v>Apparel</v>
      </c>
      <c r="I3953">
        <v>9</v>
      </c>
      <c r="J3953" s="10">
        <f>VLOOKUP(tbl_Sales[[#This Row],[Product_ID]],tbl_Products[],4,0)</f>
        <v>14.27</v>
      </c>
      <c r="K3953" s="6">
        <v>19.14</v>
      </c>
      <c r="L3953" s="6">
        <f>tbl_Sales[[#This Row],[Price_per_Unit]]*tbl_Sales[[#This Row],[Quantity]]</f>
        <v>172.26</v>
      </c>
      <c r="M3953" s="6">
        <f>tbl_Sales[[#This Row],[Cost_per_Unit]]*tbl_Sales[[#This Row],[Quantity]]</f>
        <v>128.43</v>
      </c>
      <c r="N3953" s="6">
        <f>tbl_Sales[[#This Row],[Sales]]-tbl_Sales[[#This Row],[Total_Cost]]</f>
        <v>43.829999999999984</v>
      </c>
    </row>
    <row r="3954" spans="1:14">
      <c r="A3954" t="s">
        <v>3958</v>
      </c>
      <c r="B3954" s="4">
        <v>45098</v>
      </c>
      <c r="C3954" t="s">
        <v>8404</v>
      </c>
      <c r="D3954" t="str">
        <f>VLOOKUP(Sales_Data!$C3954,tbl_Customers[],2,FALSE)</f>
        <v>Customer_79</v>
      </c>
      <c r="E3954" t="str">
        <f>VLOOKUP(tbl_Sales[[#This Row],[Customer_ID]],tbl_Customers[],5,0)</f>
        <v>North</v>
      </c>
      <c r="F3954" t="s">
        <v>8495</v>
      </c>
      <c r="G3954" t="str">
        <f>VLOOKUP(Sales_Data!$F3954,tbl_Products[],2,FALSE)</f>
        <v>Product_6</v>
      </c>
      <c r="H3954" t="str">
        <f>VLOOKUP(tbl_Sales[[#This Row],[Product_ID]],tbl_Products[],3,0)</f>
        <v>Apparel</v>
      </c>
      <c r="I3954">
        <v>3</v>
      </c>
      <c r="J3954" s="10">
        <f>VLOOKUP(tbl_Sales[[#This Row],[Product_ID]],tbl_Products[],4,0)</f>
        <v>33.65</v>
      </c>
      <c r="K3954" s="6">
        <v>91.12</v>
      </c>
      <c r="L3954" s="6">
        <f>tbl_Sales[[#This Row],[Price_per_Unit]]*tbl_Sales[[#This Row],[Quantity]]</f>
        <v>273.36</v>
      </c>
      <c r="M3954" s="6">
        <f>tbl_Sales[[#This Row],[Cost_per_Unit]]*tbl_Sales[[#This Row],[Quantity]]</f>
        <v>100.94999999999999</v>
      </c>
      <c r="N3954" s="6">
        <f>tbl_Sales[[#This Row],[Sales]]-tbl_Sales[[#This Row],[Total_Cost]]</f>
        <v>172.41000000000003</v>
      </c>
    </row>
    <row r="3955" spans="1:14">
      <c r="A3955" t="s">
        <v>3959</v>
      </c>
      <c r="B3955" s="4">
        <v>44927</v>
      </c>
      <c r="C3955" t="s">
        <v>7542</v>
      </c>
      <c r="D3955" t="str">
        <f>VLOOKUP(Sales_Data!$C3955,tbl_Customers[],2,FALSE)</f>
        <v>Customer_1119</v>
      </c>
      <c r="E3955" t="str">
        <f>VLOOKUP(tbl_Sales[[#This Row],[Customer_ID]],tbl_Customers[],5,0)</f>
        <v>South</v>
      </c>
      <c r="F3955" t="s">
        <v>8550</v>
      </c>
      <c r="G3955" t="str">
        <f>VLOOKUP(Sales_Data!$F3955,tbl_Products[],2,FALSE)</f>
        <v>Product_26</v>
      </c>
      <c r="H3955" t="str">
        <f>VLOOKUP(tbl_Sales[[#This Row],[Product_ID]],tbl_Products[],3,0)</f>
        <v>Health</v>
      </c>
      <c r="I3955">
        <v>9</v>
      </c>
      <c r="J3955" s="10">
        <f>VLOOKUP(tbl_Sales[[#This Row],[Product_ID]],tbl_Products[],4,0)</f>
        <v>31.77</v>
      </c>
      <c r="K3955" s="6">
        <v>24.53</v>
      </c>
      <c r="L3955" s="6">
        <f>tbl_Sales[[#This Row],[Price_per_Unit]]*tbl_Sales[[#This Row],[Quantity]]</f>
        <v>220.77</v>
      </c>
      <c r="M3955" s="6">
        <f>tbl_Sales[[#This Row],[Cost_per_Unit]]*tbl_Sales[[#This Row],[Quantity]]</f>
        <v>285.93</v>
      </c>
      <c r="N3955" s="6">
        <f>tbl_Sales[[#This Row],[Sales]]-tbl_Sales[[#This Row],[Total_Cost]]</f>
        <v>-65.16</v>
      </c>
    </row>
    <row r="3956" spans="1:14">
      <c r="A3956" t="s">
        <v>3960</v>
      </c>
      <c r="B3956" s="4">
        <v>45263</v>
      </c>
      <c r="C3956" t="s">
        <v>7330</v>
      </c>
      <c r="D3956" t="str">
        <f>VLOOKUP(Sales_Data!$C3956,tbl_Customers[],2,FALSE)</f>
        <v>Customer_411</v>
      </c>
      <c r="E3956" t="str">
        <f>VLOOKUP(tbl_Sales[[#This Row],[Customer_ID]],tbl_Customers[],5,0)</f>
        <v>West</v>
      </c>
      <c r="F3956" t="s">
        <v>8552</v>
      </c>
      <c r="G3956" t="str">
        <f>VLOOKUP(Sales_Data!$F3956,tbl_Products[],2,FALSE)</f>
        <v>Product_5</v>
      </c>
      <c r="H3956" t="str">
        <f>VLOOKUP(tbl_Sales[[#This Row],[Product_ID]],tbl_Products[],3,0)</f>
        <v>Health</v>
      </c>
      <c r="I3956">
        <v>7</v>
      </c>
      <c r="J3956" s="10">
        <f>VLOOKUP(tbl_Sales[[#This Row],[Product_ID]],tbl_Products[],4,0)</f>
        <v>35.39</v>
      </c>
      <c r="K3956" s="6">
        <v>80.66</v>
      </c>
      <c r="L3956" s="6">
        <f>tbl_Sales[[#This Row],[Price_per_Unit]]*tbl_Sales[[#This Row],[Quantity]]</f>
        <v>564.62</v>
      </c>
      <c r="M3956" s="6">
        <f>tbl_Sales[[#This Row],[Cost_per_Unit]]*tbl_Sales[[#This Row],[Quantity]]</f>
        <v>247.73000000000002</v>
      </c>
      <c r="N3956" s="6">
        <f>tbl_Sales[[#This Row],[Sales]]-tbl_Sales[[#This Row],[Total_Cost]]</f>
        <v>316.89</v>
      </c>
    </row>
    <row r="3957" spans="1:14">
      <c r="A3957" t="s">
        <v>3961</v>
      </c>
      <c r="B3957" s="4">
        <v>45119</v>
      </c>
      <c r="C3957" t="s">
        <v>7210</v>
      </c>
      <c r="D3957" t="str">
        <f>VLOOKUP(Sales_Data!$C3957,tbl_Customers[],2,FALSE)</f>
        <v>Customer_684</v>
      </c>
      <c r="E3957" t="str">
        <f>VLOOKUP(tbl_Sales[[#This Row],[Customer_ID]],tbl_Customers[],5,0)</f>
        <v>East</v>
      </c>
      <c r="F3957" t="s">
        <v>8526</v>
      </c>
      <c r="G3957" t="str">
        <f>VLOOKUP(Sales_Data!$F3957,tbl_Products[],2,FALSE)</f>
        <v>Product_27</v>
      </c>
      <c r="H3957" t="str">
        <f>VLOOKUP(tbl_Sales[[#This Row],[Product_ID]],tbl_Products[],3,0)</f>
        <v>Home Goods</v>
      </c>
      <c r="I3957">
        <v>5</v>
      </c>
      <c r="J3957" s="10">
        <f>VLOOKUP(tbl_Sales[[#This Row],[Product_ID]],tbl_Products[],4,0)</f>
        <v>35.53</v>
      </c>
      <c r="K3957" s="6">
        <v>74.2</v>
      </c>
      <c r="L3957" s="6">
        <f>tbl_Sales[[#This Row],[Price_per_Unit]]*tbl_Sales[[#This Row],[Quantity]]</f>
        <v>371</v>
      </c>
      <c r="M3957" s="6">
        <f>tbl_Sales[[#This Row],[Cost_per_Unit]]*tbl_Sales[[#This Row],[Quantity]]</f>
        <v>177.65</v>
      </c>
      <c r="N3957" s="6">
        <f>tbl_Sales[[#This Row],[Sales]]-tbl_Sales[[#This Row],[Total_Cost]]</f>
        <v>193.35</v>
      </c>
    </row>
    <row r="3958" spans="1:14">
      <c r="A3958" t="s">
        <v>3962</v>
      </c>
      <c r="B3958" s="4">
        <v>45084</v>
      </c>
      <c r="C3958" t="s">
        <v>8063</v>
      </c>
      <c r="D3958" t="str">
        <f>VLOOKUP(Sales_Data!$C3958,tbl_Customers[],2,FALSE)</f>
        <v>Customer_403</v>
      </c>
      <c r="E3958" t="str">
        <f>VLOOKUP(tbl_Sales[[#This Row],[Customer_ID]],tbl_Customers[],5,0)</f>
        <v>East</v>
      </c>
      <c r="F3958" t="s">
        <v>8499</v>
      </c>
      <c r="G3958" t="str">
        <f>VLOOKUP(Sales_Data!$F3958,tbl_Products[],2,FALSE)</f>
        <v>Product_30</v>
      </c>
      <c r="H3958" t="str">
        <f>VLOOKUP(tbl_Sales[[#This Row],[Product_ID]],tbl_Products[],3,0)</f>
        <v>Apparel</v>
      </c>
      <c r="I3958">
        <v>9</v>
      </c>
      <c r="J3958" s="10">
        <f>VLOOKUP(tbl_Sales[[#This Row],[Product_ID]],tbl_Products[],4,0)</f>
        <v>49.21</v>
      </c>
      <c r="K3958" s="6">
        <v>97.49</v>
      </c>
      <c r="L3958" s="6">
        <f>tbl_Sales[[#This Row],[Price_per_Unit]]*tbl_Sales[[#This Row],[Quantity]]</f>
        <v>877.41</v>
      </c>
      <c r="M3958" s="6">
        <f>tbl_Sales[[#This Row],[Cost_per_Unit]]*tbl_Sales[[#This Row],[Quantity]]</f>
        <v>442.89</v>
      </c>
      <c r="N3958" s="6">
        <f>tbl_Sales[[#This Row],[Sales]]-tbl_Sales[[#This Row],[Total_Cost]]</f>
        <v>434.52</v>
      </c>
    </row>
    <row r="3959" spans="1:14">
      <c r="A3959" t="s">
        <v>3963</v>
      </c>
      <c r="B3959" s="4">
        <v>44980</v>
      </c>
      <c r="C3959" t="s">
        <v>7652</v>
      </c>
      <c r="D3959" t="str">
        <f>VLOOKUP(Sales_Data!$C3959,tbl_Customers[],2,FALSE)</f>
        <v>Customer_1383</v>
      </c>
      <c r="E3959" t="str">
        <f>VLOOKUP(tbl_Sales[[#This Row],[Customer_ID]],tbl_Customers[],5,0)</f>
        <v>East</v>
      </c>
      <c r="F3959" t="s">
        <v>8537</v>
      </c>
      <c r="G3959" t="str">
        <f>VLOOKUP(Sales_Data!$F3959,tbl_Products[],2,FALSE)</f>
        <v>Product_75</v>
      </c>
      <c r="H3959" t="str">
        <f>VLOOKUP(tbl_Sales[[#This Row],[Product_ID]],tbl_Products[],3,0)</f>
        <v>Electronics</v>
      </c>
      <c r="I3959">
        <v>5</v>
      </c>
      <c r="J3959" s="10">
        <f>VLOOKUP(tbl_Sales[[#This Row],[Product_ID]],tbl_Products[],4,0)</f>
        <v>2.25</v>
      </c>
      <c r="K3959" s="6">
        <v>91.2</v>
      </c>
      <c r="L3959" s="6">
        <f>tbl_Sales[[#This Row],[Price_per_Unit]]*tbl_Sales[[#This Row],[Quantity]]</f>
        <v>456</v>
      </c>
      <c r="M3959" s="6">
        <f>tbl_Sales[[#This Row],[Cost_per_Unit]]*tbl_Sales[[#This Row],[Quantity]]</f>
        <v>11.25</v>
      </c>
      <c r="N3959" s="6">
        <f>tbl_Sales[[#This Row],[Sales]]-tbl_Sales[[#This Row],[Total_Cost]]</f>
        <v>444.75</v>
      </c>
    </row>
    <row r="3960" spans="1:14">
      <c r="A3960" t="s">
        <v>3964</v>
      </c>
      <c r="B3960" s="4">
        <v>45032</v>
      </c>
      <c r="C3960" t="s">
        <v>7162</v>
      </c>
      <c r="D3960" t="str">
        <f>VLOOKUP(Sales_Data!$C3960,tbl_Customers[],2,FALSE)</f>
        <v>Customer_675</v>
      </c>
      <c r="E3960" t="str">
        <f>VLOOKUP(tbl_Sales[[#This Row],[Customer_ID]],tbl_Customers[],5,0)</f>
        <v>North</v>
      </c>
      <c r="F3960" t="s">
        <v>8508</v>
      </c>
      <c r="G3960" t="str">
        <f>VLOOKUP(Sales_Data!$F3960,tbl_Products[],2,FALSE)</f>
        <v>Product_63</v>
      </c>
      <c r="H3960" t="str">
        <f>VLOOKUP(tbl_Sales[[#This Row],[Product_ID]],tbl_Products[],3,0)</f>
        <v>Electronics</v>
      </c>
      <c r="I3960">
        <v>8</v>
      </c>
      <c r="J3960" s="10">
        <f>VLOOKUP(tbl_Sales[[#This Row],[Product_ID]],tbl_Products[],4,0)</f>
        <v>40</v>
      </c>
      <c r="K3960" s="6">
        <v>59.68</v>
      </c>
      <c r="L3960" s="6">
        <f>tbl_Sales[[#This Row],[Price_per_Unit]]*tbl_Sales[[#This Row],[Quantity]]</f>
        <v>477.44</v>
      </c>
      <c r="M3960" s="6">
        <f>tbl_Sales[[#This Row],[Cost_per_Unit]]*tbl_Sales[[#This Row],[Quantity]]</f>
        <v>320</v>
      </c>
      <c r="N3960" s="6">
        <f>tbl_Sales[[#This Row],[Sales]]-tbl_Sales[[#This Row],[Total_Cost]]</f>
        <v>157.44</v>
      </c>
    </row>
    <row r="3961" spans="1:14">
      <c r="A3961" t="s">
        <v>3965</v>
      </c>
      <c r="B3961" s="4">
        <v>45198</v>
      </c>
      <c r="C3961" t="s">
        <v>7042</v>
      </c>
      <c r="D3961" t="str">
        <f>VLOOKUP(Sales_Data!$C3961,tbl_Customers[],2,FALSE)</f>
        <v>Customer_513</v>
      </c>
      <c r="E3961" t="str">
        <f>VLOOKUP(tbl_Sales[[#This Row],[Customer_ID]],tbl_Customers[],5,0)</f>
        <v>North</v>
      </c>
      <c r="F3961" t="s">
        <v>8548</v>
      </c>
      <c r="G3961" t="str">
        <f>VLOOKUP(Sales_Data!$F3961,tbl_Products[],2,FALSE)</f>
        <v>Product_1</v>
      </c>
      <c r="H3961" t="str">
        <f>VLOOKUP(tbl_Sales[[#This Row],[Product_ID]],tbl_Products[],3,0)</f>
        <v>Apparel</v>
      </c>
      <c r="I3961">
        <v>7</v>
      </c>
      <c r="J3961" s="10">
        <f>VLOOKUP(tbl_Sales[[#This Row],[Product_ID]],tbl_Products[],4,0)</f>
        <v>21.45</v>
      </c>
      <c r="K3961" s="6">
        <v>67.33</v>
      </c>
      <c r="L3961" s="6">
        <f>tbl_Sales[[#This Row],[Price_per_Unit]]*tbl_Sales[[#This Row],[Quantity]]</f>
        <v>471.31</v>
      </c>
      <c r="M3961" s="6">
        <f>tbl_Sales[[#This Row],[Cost_per_Unit]]*tbl_Sales[[#This Row],[Quantity]]</f>
        <v>150.15</v>
      </c>
      <c r="N3961" s="6">
        <f>tbl_Sales[[#This Row],[Sales]]-tbl_Sales[[#This Row],[Total_Cost]]</f>
        <v>321.15999999999997</v>
      </c>
    </row>
    <row r="3962" spans="1:14">
      <c r="A3962" t="s">
        <v>3966</v>
      </c>
      <c r="B3962" s="4">
        <v>45048</v>
      </c>
      <c r="C3962" t="s">
        <v>7286</v>
      </c>
      <c r="D3962" t="str">
        <f>VLOOKUP(Sales_Data!$C3962,tbl_Customers[],2,FALSE)</f>
        <v>Customer_620</v>
      </c>
      <c r="E3962" t="str">
        <f>VLOOKUP(tbl_Sales[[#This Row],[Customer_ID]],tbl_Customers[],5,0)</f>
        <v>South</v>
      </c>
      <c r="F3962" t="s">
        <v>8509</v>
      </c>
      <c r="G3962" t="str">
        <f>VLOOKUP(Sales_Data!$F3962,tbl_Products[],2,FALSE)</f>
        <v>Product_45</v>
      </c>
      <c r="H3962" t="str">
        <f>VLOOKUP(tbl_Sales[[#This Row],[Product_ID]],tbl_Products[],3,0)</f>
        <v>Home Goods</v>
      </c>
      <c r="I3962">
        <v>3</v>
      </c>
      <c r="J3962" s="10">
        <f>VLOOKUP(tbl_Sales[[#This Row],[Product_ID]],tbl_Products[],4,0)</f>
        <v>47.88</v>
      </c>
      <c r="K3962" s="6">
        <v>28.37</v>
      </c>
      <c r="L3962" s="6">
        <f>tbl_Sales[[#This Row],[Price_per_Unit]]*tbl_Sales[[#This Row],[Quantity]]</f>
        <v>85.11</v>
      </c>
      <c r="M3962" s="6">
        <f>tbl_Sales[[#This Row],[Cost_per_Unit]]*tbl_Sales[[#This Row],[Quantity]]</f>
        <v>143.64000000000001</v>
      </c>
      <c r="N3962" s="6">
        <f>tbl_Sales[[#This Row],[Sales]]-tbl_Sales[[#This Row],[Total_Cost]]</f>
        <v>-58.530000000000015</v>
      </c>
    </row>
    <row r="3963" spans="1:14">
      <c r="A3963" t="s">
        <v>3967</v>
      </c>
      <c r="B3963" s="4">
        <v>45141</v>
      </c>
      <c r="C3963" t="s">
        <v>7633</v>
      </c>
      <c r="D3963" t="str">
        <f>VLOOKUP(Sales_Data!$C3963,tbl_Customers[],2,FALSE)</f>
        <v>Customer_1400</v>
      </c>
      <c r="E3963" t="str">
        <f>VLOOKUP(tbl_Sales[[#This Row],[Customer_ID]],tbl_Customers[],5,0)</f>
        <v>East</v>
      </c>
      <c r="F3963" t="s">
        <v>8551</v>
      </c>
      <c r="G3963" t="str">
        <f>VLOOKUP(Sales_Data!$F3963,tbl_Products[],2,FALSE)</f>
        <v>Product_11</v>
      </c>
      <c r="H3963" t="str">
        <f>VLOOKUP(tbl_Sales[[#This Row],[Product_ID]],tbl_Products[],3,0)</f>
        <v>Health</v>
      </c>
      <c r="I3963">
        <v>9</v>
      </c>
      <c r="J3963" s="10">
        <f>VLOOKUP(tbl_Sales[[#This Row],[Product_ID]],tbl_Products[],4,0)</f>
        <v>11.76</v>
      </c>
      <c r="K3963" s="6">
        <v>24.86</v>
      </c>
      <c r="L3963" s="6">
        <f>tbl_Sales[[#This Row],[Price_per_Unit]]*tbl_Sales[[#This Row],[Quantity]]</f>
        <v>223.74</v>
      </c>
      <c r="M3963" s="6">
        <f>tbl_Sales[[#This Row],[Cost_per_Unit]]*tbl_Sales[[#This Row],[Quantity]]</f>
        <v>105.84</v>
      </c>
      <c r="N3963" s="6">
        <f>tbl_Sales[[#This Row],[Sales]]-tbl_Sales[[#This Row],[Total_Cost]]</f>
        <v>117.9</v>
      </c>
    </row>
    <row r="3964" spans="1:14">
      <c r="A3964" t="s">
        <v>3968</v>
      </c>
      <c r="B3964" s="4">
        <v>45178</v>
      </c>
      <c r="C3964" t="s">
        <v>7161</v>
      </c>
      <c r="D3964" t="str">
        <f>VLOOKUP(Sales_Data!$C3964,tbl_Customers[],2,FALSE)</f>
        <v>Customer_563</v>
      </c>
      <c r="E3964" t="str">
        <f>VLOOKUP(tbl_Sales[[#This Row],[Customer_ID]],tbl_Customers[],5,0)</f>
        <v>West</v>
      </c>
      <c r="F3964" t="s">
        <v>8537</v>
      </c>
      <c r="G3964" t="str">
        <f>VLOOKUP(Sales_Data!$F3964,tbl_Products[],2,FALSE)</f>
        <v>Product_75</v>
      </c>
      <c r="H3964" t="str">
        <f>VLOOKUP(tbl_Sales[[#This Row],[Product_ID]],tbl_Products[],3,0)</f>
        <v>Electronics</v>
      </c>
      <c r="I3964">
        <v>4</v>
      </c>
      <c r="J3964" s="10">
        <f>VLOOKUP(tbl_Sales[[#This Row],[Product_ID]],tbl_Products[],4,0)</f>
        <v>2.25</v>
      </c>
      <c r="K3964" s="6">
        <v>24.32</v>
      </c>
      <c r="L3964" s="6">
        <f>tbl_Sales[[#This Row],[Price_per_Unit]]*tbl_Sales[[#This Row],[Quantity]]</f>
        <v>97.28</v>
      </c>
      <c r="M3964" s="6">
        <f>tbl_Sales[[#This Row],[Cost_per_Unit]]*tbl_Sales[[#This Row],[Quantity]]</f>
        <v>9</v>
      </c>
      <c r="N3964" s="6">
        <f>tbl_Sales[[#This Row],[Sales]]-tbl_Sales[[#This Row],[Total_Cost]]</f>
        <v>88.28</v>
      </c>
    </row>
    <row r="3965" spans="1:14">
      <c r="A3965" t="s">
        <v>3969</v>
      </c>
      <c r="B3965" s="4">
        <v>44957</v>
      </c>
      <c r="C3965" t="s">
        <v>8228</v>
      </c>
      <c r="D3965" t="str">
        <f>VLOOKUP(Sales_Data!$C3965,tbl_Customers[],2,FALSE)</f>
        <v>Customer_391</v>
      </c>
      <c r="E3965" t="str">
        <f>VLOOKUP(tbl_Sales[[#This Row],[Customer_ID]],tbl_Customers[],5,0)</f>
        <v>West</v>
      </c>
      <c r="F3965" t="s">
        <v>8562</v>
      </c>
      <c r="G3965" t="str">
        <f>VLOOKUP(Sales_Data!$F3965,tbl_Products[],2,FALSE)</f>
        <v>Product_48</v>
      </c>
      <c r="H3965" t="str">
        <f>VLOOKUP(tbl_Sales[[#This Row],[Product_ID]],tbl_Products[],3,0)</f>
        <v>Apparel</v>
      </c>
      <c r="I3965">
        <v>6</v>
      </c>
      <c r="J3965" s="10">
        <f>VLOOKUP(tbl_Sales[[#This Row],[Product_ID]],tbl_Products[],4,0)</f>
        <v>25.33</v>
      </c>
      <c r="K3965" s="6">
        <v>44.6</v>
      </c>
      <c r="L3965" s="6">
        <f>tbl_Sales[[#This Row],[Price_per_Unit]]*tbl_Sales[[#This Row],[Quantity]]</f>
        <v>267.60000000000002</v>
      </c>
      <c r="M3965" s="6">
        <f>tbl_Sales[[#This Row],[Cost_per_Unit]]*tbl_Sales[[#This Row],[Quantity]]</f>
        <v>151.97999999999999</v>
      </c>
      <c r="N3965" s="6">
        <f>tbl_Sales[[#This Row],[Sales]]-tbl_Sales[[#This Row],[Total_Cost]]</f>
        <v>115.62000000000003</v>
      </c>
    </row>
    <row r="3966" spans="1:14">
      <c r="A3966" t="s">
        <v>3970</v>
      </c>
      <c r="B3966" s="4">
        <v>44999</v>
      </c>
      <c r="C3966" t="s">
        <v>7634</v>
      </c>
      <c r="D3966" t="str">
        <f>VLOOKUP(Sales_Data!$C3966,tbl_Customers[],2,FALSE)</f>
        <v>Customer_1446</v>
      </c>
      <c r="E3966" t="str">
        <f>VLOOKUP(tbl_Sales[[#This Row],[Customer_ID]],tbl_Customers[],5,0)</f>
        <v>South</v>
      </c>
      <c r="F3966" t="s">
        <v>8561</v>
      </c>
      <c r="G3966" t="str">
        <f>VLOOKUP(Sales_Data!$F3966,tbl_Products[],2,FALSE)</f>
        <v>Product_66</v>
      </c>
      <c r="H3966" t="str">
        <f>VLOOKUP(tbl_Sales[[#This Row],[Product_ID]],tbl_Products[],3,0)</f>
        <v>Health</v>
      </c>
      <c r="I3966">
        <v>6</v>
      </c>
      <c r="J3966" s="10">
        <f>VLOOKUP(tbl_Sales[[#This Row],[Product_ID]],tbl_Products[],4,0)</f>
        <v>1.38</v>
      </c>
      <c r="K3966" s="6">
        <v>95.67</v>
      </c>
      <c r="L3966" s="6">
        <f>tbl_Sales[[#This Row],[Price_per_Unit]]*tbl_Sales[[#This Row],[Quantity]]</f>
        <v>574.02</v>
      </c>
      <c r="M3966" s="6">
        <f>tbl_Sales[[#This Row],[Cost_per_Unit]]*tbl_Sales[[#This Row],[Quantity]]</f>
        <v>8.2799999999999994</v>
      </c>
      <c r="N3966" s="6">
        <f>tbl_Sales[[#This Row],[Sales]]-tbl_Sales[[#This Row],[Total_Cost]]</f>
        <v>565.74</v>
      </c>
    </row>
    <row r="3967" spans="1:14">
      <c r="A3967" t="s">
        <v>3971</v>
      </c>
      <c r="B3967" s="4">
        <v>45291</v>
      </c>
      <c r="C3967" t="s">
        <v>7411</v>
      </c>
      <c r="D3967" t="str">
        <f>VLOOKUP(Sales_Data!$C3967,tbl_Customers[],2,FALSE)</f>
        <v>Customer_1238</v>
      </c>
      <c r="E3967" t="str">
        <f>VLOOKUP(tbl_Sales[[#This Row],[Customer_ID]],tbl_Customers[],5,0)</f>
        <v>East</v>
      </c>
      <c r="F3967" t="s">
        <v>8502</v>
      </c>
      <c r="G3967" t="str">
        <f>VLOOKUP(Sales_Data!$F3967,tbl_Products[],2,FALSE)</f>
        <v>Product_22</v>
      </c>
      <c r="H3967" t="str">
        <f>VLOOKUP(tbl_Sales[[#This Row],[Product_ID]],tbl_Products[],3,0)</f>
        <v>Electronics</v>
      </c>
      <c r="I3967">
        <v>3</v>
      </c>
      <c r="J3967" s="10">
        <f>VLOOKUP(tbl_Sales[[#This Row],[Product_ID]],tbl_Products[],4,0)</f>
        <v>38.15</v>
      </c>
      <c r="K3967" s="6">
        <v>94.16</v>
      </c>
      <c r="L3967" s="6">
        <f>tbl_Sales[[#This Row],[Price_per_Unit]]*tbl_Sales[[#This Row],[Quantity]]</f>
        <v>282.48</v>
      </c>
      <c r="M3967" s="6">
        <f>tbl_Sales[[#This Row],[Cost_per_Unit]]*tbl_Sales[[#This Row],[Quantity]]</f>
        <v>114.44999999999999</v>
      </c>
      <c r="N3967" s="6">
        <f>tbl_Sales[[#This Row],[Sales]]-tbl_Sales[[#This Row],[Total_Cost]]</f>
        <v>168.03000000000003</v>
      </c>
    </row>
    <row r="3968" spans="1:14">
      <c r="A3968" t="s">
        <v>3972</v>
      </c>
      <c r="B3968" s="4">
        <v>45070</v>
      </c>
      <c r="C3968" t="s">
        <v>8309</v>
      </c>
      <c r="D3968" t="str">
        <f>VLOOKUP(Sales_Data!$C3968,tbl_Customers[],2,FALSE)</f>
        <v>Customer_283</v>
      </c>
      <c r="E3968" t="str">
        <f>VLOOKUP(tbl_Sales[[#This Row],[Customer_ID]],tbl_Customers[],5,0)</f>
        <v>East</v>
      </c>
      <c r="F3968" t="s">
        <v>8534</v>
      </c>
      <c r="G3968" t="str">
        <f>VLOOKUP(Sales_Data!$F3968,tbl_Products[],2,FALSE)</f>
        <v>Product_51</v>
      </c>
      <c r="H3968" t="str">
        <f>VLOOKUP(tbl_Sales[[#This Row],[Product_ID]],tbl_Products[],3,0)</f>
        <v>Electronics</v>
      </c>
      <c r="I3968">
        <v>2</v>
      </c>
      <c r="J3968" s="10">
        <f>VLOOKUP(tbl_Sales[[#This Row],[Product_ID]],tbl_Products[],4,0)</f>
        <v>45.1</v>
      </c>
      <c r="K3968" s="6">
        <v>60.67</v>
      </c>
      <c r="L3968" s="6">
        <f>tbl_Sales[[#This Row],[Price_per_Unit]]*tbl_Sales[[#This Row],[Quantity]]</f>
        <v>121.34</v>
      </c>
      <c r="M3968" s="6">
        <f>tbl_Sales[[#This Row],[Cost_per_Unit]]*tbl_Sales[[#This Row],[Quantity]]</f>
        <v>90.2</v>
      </c>
      <c r="N3968" s="6">
        <f>tbl_Sales[[#This Row],[Sales]]-tbl_Sales[[#This Row],[Total_Cost]]</f>
        <v>31.14</v>
      </c>
    </row>
    <row r="3969" spans="1:14">
      <c r="A3969" t="s">
        <v>3973</v>
      </c>
      <c r="B3969" s="4">
        <v>44974</v>
      </c>
      <c r="C3969" t="s">
        <v>8000</v>
      </c>
      <c r="D3969" t="str">
        <f>VLOOKUP(Sales_Data!$C3969,tbl_Customers[],2,FALSE)</f>
        <v>Customer_1467</v>
      </c>
      <c r="E3969" t="str">
        <f>VLOOKUP(tbl_Sales[[#This Row],[Customer_ID]],tbl_Customers[],5,0)</f>
        <v>South</v>
      </c>
      <c r="F3969" t="s">
        <v>8546</v>
      </c>
      <c r="G3969" t="str">
        <f>VLOOKUP(Sales_Data!$F3969,tbl_Products[],2,FALSE)</f>
        <v>Product_28</v>
      </c>
      <c r="H3969" t="str">
        <f>VLOOKUP(tbl_Sales[[#This Row],[Product_ID]],tbl_Products[],3,0)</f>
        <v>Toys</v>
      </c>
      <c r="I3969">
        <v>3</v>
      </c>
      <c r="J3969" s="10">
        <f>VLOOKUP(tbl_Sales[[#This Row],[Product_ID]],tbl_Products[],4,0)</f>
        <v>23.58</v>
      </c>
      <c r="K3969" s="6">
        <v>50.61</v>
      </c>
      <c r="L3969" s="6">
        <f>tbl_Sales[[#This Row],[Price_per_Unit]]*tbl_Sales[[#This Row],[Quantity]]</f>
        <v>151.82999999999998</v>
      </c>
      <c r="M3969" s="6">
        <f>tbl_Sales[[#This Row],[Cost_per_Unit]]*tbl_Sales[[#This Row],[Quantity]]</f>
        <v>70.739999999999995</v>
      </c>
      <c r="N3969" s="6">
        <f>tbl_Sales[[#This Row],[Sales]]-tbl_Sales[[#This Row],[Total_Cost]]</f>
        <v>81.089999999999989</v>
      </c>
    </row>
    <row r="3970" spans="1:14">
      <c r="A3970" t="s">
        <v>3974</v>
      </c>
      <c r="B3970" s="4">
        <v>44949</v>
      </c>
      <c r="C3970" t="s">
        <v>8405</v>
      </c>
      <c r="D3970" t="str">
        <f>VLOOKUP(Sales_Data!$C3970,tbl_Customers[],2,FALSE)</f>
        <v>Customer_1113</v>
      </c>
      <c r="E3970" t="str">
        <f>VLOOKUP(tbl_Sales[[#This Row],[Customer_ID]],tbl_Customers[],5,0)</f>
        <v>West</v>
      </c>
      <c r="F3970" t="s">
        <v>8542</v>
      </c>
      <c r="G3970" t="str">
        <f>VLOOKUP(Sales_Data!$F3970,tbl_Products[],2,FALSE)</f>
        <v>Product_20</v>
      </c>
      <c r="H3970" t="str">
        <f>VLOOKUP(tbl_Sales[[#This Row],[Product_ID]],tbl_Products[],3,0)</f>
        <v>Electronics</v>
      </c>
      <c r="I3970">
        <v>4</v>
      </c>
      <c r="J3970" s="10">
        <f>VLOOKUP(tbl_Sales[[#This Row],[Product_ID]],tbl_Products[],4,0)</f>
        <v>19.98</v>
      </c>
      <c r="K3970" s="6">
        <v>80.260000000000005</v>
      </c>
      <c r="L3970" s="6">
        <f>tbl_Sales[[#This Row],[Price_per_Unit]]*tbl_Sales[[#This Row],[Quantity]]</f>
        <v>321.04000000000002</v>
      </c>
      <c r="M3970" s="6">
        <f>tbl_Sales[[#This Row],[Cost_per_Unit]]*tbl_Sales[[#This Row],[Quantity]]</f>
        <v>79.92</v>
      </c>
      <c r="N3970" s="6">
        <f>tbl_Sales[[#This Row],[Sales]]-tbl_Sales[[#This Row],[Total_Cost]]</f>
        <v>241.12</v>
      </c>
    </row>
    <row r="3971" spans="1:14">
      <c r="A3971" t="s">
        <v>3975</v>
      </c>
      <c r="B3971" s="4">
        <v>45045</v>
      </c>
      <c r="C3971" t="s">
        <v>8206</v>
      </c>
      <c r="D3971" t="str">
        <f>VLOOKUP(Sales_Data!$C3971,tbl_Customers[],2,FALSE)</f>
        <v>Customer_535</v>
      </c>
      <c r="E3971" t="str">
        <f>VLOOKUP(tbl_Sales[[#This Row],[Customer_ID]],tbl_Customers[],5,0)</f>
        <v>North</v>
      </c>
      <c r="F3971" t="s">
        <v>8567</v>
      </c>
      <c r="G3971" t="str">
        <f>VLOOKUP(Sales_Data!$F3971,tbl_Products[],2,FALSE)</f>
        <v>Product_69</v>
      </c>
      <c r="H3971" t="str">
        <f>VLOOKUP(tbl_Sales[[#This Row],[Product_ID]],tbl_Products[],3,0)</f>
        <v>Home Goods</v>
      </c>
      <c r="I3971">
        <v>1</v>
      </c>
      <c r="J3971" s="10">
        <f>VLOOKUP(tbl_Sales[[#This Row],[Product_ID]],tbl_Products[],4,0)</f>
        <v>8.86</v>
      </c>
      <c r="K3971" s="6">
        <v>71.790000000000006</v>
      </c>
      <c r="L3971" s="6">
        <f>tbl_Sales[[#This Row],[Price_per_Unit]]*tbl_Sales[[#This Row],[Quantity]]</f>
        <v>71.790000000000006</v>
      </c>
      <c r="M3971" s="6">
        <f>tbl_Sales[[#This Row],[Cost_per_Unit]]*tbl_Sales[[#This Row],[Quantity]]</f>
        <v>8.86</v>
      </c>
      <c r="N3971" s="6">
        <f>tbl_Sales[[#This Row],[Sales]]-tbl_Sales[[#This Row],[Total_Cost]]</f>
        <v>62.930000000000007</v>
      </c>
    </row>
    <row r="3972" spans="1:14">
      <c r="A3972" t="s">
        <v>3976</v>
      </c>
      <c r="B3972" s="4">
        <v>45193</v>
      </c>
      <c r="C3972" t="s">
        <v>7660</v>
      </c>
      <c r="D3972" t="str">
        <f>VLOOKUP(Sales_Data!$C3972,tbl_Customers[],2,FALSE)</f>
        <v>Customer_18</v>
      </c>
      <c r="E3972" t="str">
        <f>VLOOKUP(tbl_Sales[[#This Row],[Customer_ID]],tbl_Customers[],5,0)</f>
        <v>North</v>
      </c>
      <c r="F3972" t="s">
        <v>8548</v>
      </c>
      <c r="G3972" t="str">
        <f>VLOOKUP(Sales_Data!$F3972,tbl_Products[],2,FALSE)</f>
        <v>Product_1</v>
      </c>
      <c r="H3972" t="str">
        <f>VLOOKUP(tbl_Sales[[#This Row],[Product_ID]],tbl_Products[],3,0)</f>
        <v>Apparel</v>
      </c>
      <c r="I3972">
        <v>5</v>
      </c>
      <c r="J3972" s="10">
        <f>VLOOKUP(tbl_Sales[[#This Row],[Product_ID]],tbl_Products[],4,0)</f>
        <v>21.45</v>
      </c>
      <c r="K3972" s="6">
        <v>89.31</v>
      </c>
      <c r="L3972" s="6">
        <f>tbl_Sales[[#This Row],[Price_per_Unit]]*tbl_Sales[[#This Row],[Quantity]]</f>
        <v>446.55</v>
      </c>
      <c r="M3972" s="6">
        <f>tbl_Sales[[#This Row],[Cost_per_Unit]]*tbl_Sales[[#This Row],[Quantity]]</f>
        <v>107.25</v>
      </c>
      <c r="N3972" s="6">
        <f>tbl_Sales[[#This Row],[Sales]]-tbl_Sales[[#This Row],[Total_Cost]]</f>
        <v>339.3</v>
      </c>
    </row>
    <row r="3973" spans="1:14">
      <c r="A3973" t="s">
        <v>3977</v>
      </c>
      <c r="B3973" s="4">
        <v>45138</v>
      </c>
      <c r="C3973" t="s">
        <v>7250</v>
      </c>
      <c r="D3973" t="str">
        <f>VLOOKUP(Sales_Data!$C3973,tbl_Customers[],2,FALSE)</f>
        <v>Customer_614</v>
      </c>
      <c r="E3973" t="str">
        <f>VLOOKUP(tbl_Sales[[#This Row],[Customer_ID]],tbl_Customers[],5,0)</f>
        <v>North</v>
      </c>
      <c r="F3973" t="s">
        <v>8540</v>
      </c>
      <c r="G3973" t="str">
        <f>VLOOKUP(Sales_Data!$F3973,tbl_Products[],2,FALSE)</f>
        <v>Product_37</v>
      </c>
      <c r="H3973" t="str">
        <f>VLOOKUP(tbl_Sales[[#This Row],[Product_ID]],tbl_Products[],3,0)</f>
        <v>Toys</v>
      </c>
      <c r="I3973">
        <v>6</v>
      </c>
      <c r="J3973" s="10">
        <f>VLOOKUP(tbl_Sales[[#This Row],[Product_ID]],tbl_Products[],4,0)</f>
        <v>29.86</v>
      </c>
      <c r="K3973" s="6">
        <v>93.98</v>
      </c>
      <c r="L3973" s="6">
        <f>tbl_Sales[[#This Row],[Price_per_Unit]]*tbl_Sales[[#This Row],[Quantity]]</f>
        <v>563.88</v>
      </c>
      <c r="M3973" s="6">
        <f>tbl_Sales[[#This Row],[Cost_per_Unit]]*tbl_Sales[[#This Row],[Quantity]]</f>
        <v>179.16</v>
      </c>
      <c r="N3973" s="6">
        <f>tbl_Sales[[#This Row],[Sales]]-tbl_Sales[[#This Row],[Total_Cost]]</f>
        <v>384.72</v>
      </c>
    </row>
    <row r="3974" spans="1:14">
      <c r="A3974" t="s">
        <v>3978</v>
      </c>
      <c r="B3974" s="4">
        <v>45285</v>
      </c>
      <c r="C3974" t="s">
        <v>7495</v>
      </c>
      <c r="D3974" t="str">
        <f>VLOOKUP(Sales_Data!$C3974,tbl_Customers[],2,FALSE)</f>
        <v>Customer_578</v>
      </c>
      <c r="E3974" t="str">
        <f>VLOOKUP(tbl_Sales[[#This Row],[Customer_ID]],tbl_Customers[],5,0)</f>
        <v>South</v>
      </c>
      <c r="F3974" t="s">
        <v>8518</v>
      </c>
      <c r="G3974" t="str">
        <f>VLOOKUP(Sales_Data!$F3974,tbl_Products[],2,FALSE)</f>
        <v>Product_35</v>
      </c>
      <c r="H3974" t="str">
        <f>VLOOKUP(tbl_Sales[[#This Row],[Product_ID]],tbl_Products[],3,0)</f>
        <v>Toys</v>
      </c>
      <c r="I3974">
        <v>7</v>
      </c>
      <c r="J3974" s="10">
        <f>VLOOKUP(tbl_Sales[[#This Row],[Product_ID]],tbl_Products[],4,0)</f>
        <v>40.75</v>
      </c>
      <c r="K3974" s="6">
        <v>23.49</v>
      </c>
      <c r="L3974" s="6">
        <f>tbl_Sales[[#This Row],[Price_per_Unit]]*tbl_Sales[[#This Row],[Quantity]]</f>
        <v>164.42999999999998</v>
      </c>
      <c r="M3974" s="6">
        <f>tbl_Sales[[#This Row],[Cost_per_Unit]]*tbl_Sales[[#This Row],[Quantity]]</f>
        <v>285.25</v>
      </c>
      <c r="N3974" s="6">
        <f>tbl_Sales[[#This Row],[Sales]]-tbl_Sales[[#This Row],[Total_Cost]]</f>
        <v>-120.82000000000002</v>
      </c>
    </row>
    <row r="3975" spans="1:14">
      <c r="A3975" t="s">
        <v>3979</v>
      </c>
      <c r="B3975" s="4">
        <v>45117</v>
      </c>
      <c r="C3975" t="s">
        <v>8406</v>
      </c>
      <c r="D3975" t="str">
        <f>VLOOKUP(Sales_Data!$C3975,tbl_Customers[],2,FALSE)</f>
        <v>Customer_710</v>
      </c>
      <c r="E3975" t="str">
        <f>VLOOKUP(tbl_Sales[[#This Row],[Customer_ID]],tbl_Customers[],5,0)</f>
        <v>South</v>
      </c>
      <c r="F3975" t="s">
        <v>8543</v>
      </c>
      <c r="G3975" t="str">
        <f>VLOOKUP(Sales_Data!$F3975,tbl_Products[],2,FALSE)</f>
        <v>Product_72</v>
      </c>
      <c r="H3975" t="str">
        <f>VLOOKUP(tbl_Sales[[#This Row],[Product_ID]],tbl_Products[],3,0)</f>
        <v>Toys</v>
      </c>
      <c r="I3975">
        <v>2</v>
      </c>
      <c r="J3975" s="10">
        <f>VLOOKUP(tbl_Sales[[#This Row],[Product_ID]],tbl_Products[],4,0)</f>
        <v>23.2</v>
      </c>
      <c r="K3975" s="6">
        <v>72.31</v>
      </c>
      <c r="L3975" s="6">
        <f>tbl_Sales[[#This Row],[Price_per_Unit]]*tbl_Sales[[#This Row],[Quantity]]</f>
        <v>144.62</v>
      </c>
      <c r="M3975" s="6">
        <f>tbl_Sales[[#This Row],[Cost_per_Unit]]*tbl_Sales[[#This Row],[Quantity]]</f>
        <v>46.4</v>
      </c>
      <c r="N3975" s="6">
        <f>tbl_Sales[[#This Row],[Sales]]-tbl_Sales[[#This Row],[Total_Cost]]</f>
        <v>98.22</v>
      </c>
    </row>
    <row r="3976" spans="1:14">
      <c r="A3976" t="s">
        <v>3980</v>
      </c>
      <c r="B3976" s="4">
        <v>45161</v>
      </c>
      <c r="C3976" t="s">
        <v>7485</v>
      </c>
      <c r="D3976" t="str">
        <f>VLOOKUP(Sales_Data!$C3976,tbl_Customers[],2,FALSE)</f>
        <v>Customer_828</v>
      </c>
      <c r="E3976" t="str">
        <f>VLOOKUP(tbl_Sales[[#This Row],[Customer_ID]],tbl_Customers[],5,0)</f>
        <v>South</v>
      </c>
      <c r="F3976" t="s">
        <v>8562</v>
      </c>
      <c r="G3976" t="str">
        <f>VLOOKUP(Sales_Data!$F3976,tbl_Products[],2,FALSE)</f>
        <v>Product_48</v>
      </c>
      <c r="H3976" t="str">
        <f>VLOOKUP(tbl_Sales[[#This Row],[Product_ID]],tbl_Products[],3,0)</f>
        <v>Apparel</v>
      </c>
      <c r="I3976">
        <v>6</v>
      </c>
      <c r="J3976" s="10">
        <f>VLOOKUP(tbl_Sales[[#This Row],[Product_ID]],tbl_Products[],4,0)</f>
        <v>25.33</v>
      </c>
      <c r="K3976" s="6">
        <v>14.08</v>
      </c>
      <c r="L3976" s="6">
        <f>tbl_Sales[[#This Row],[Price_per_Unit]]*tbl_Sales[[#This Row],[Quantity]]</f>
        <v>84.48</v>
      </c>
      <c r="M3976" s="6">
        <f>tbl_Sales[[#This Row],[Cost_per_Unit]]*tbl_Sales[[#This Row],[Quantity]]</f>
        <v>151.97999999999999</v>
      </c>
      <c r="N3976" s="6">
        <f>tbl_Sales[[#This Row],[Sales]]-tbl_Sales[[#This Row],[Total_Cost]]</f>
        <v>-67.499999999999986</v>
      </c>
    </row>
    <row r="3977" spans="1:14">
      <c r="A3977" t="s">
        <v>3981</v>
      </c>
      <c r="B3977" s="4">
        <v>44970</v>
      </c>
      <c r="C3977" t="s">
        <v>7416</v>
      </c>
      <c r="D3977" t="str">
        <f>VLOOKUP(Sales_Data!$C3977,tbl_Customers[],2,FALSE)</f>
        <v>Customer_831</v>
      </c>
      <c r="E3977" t="str">
        <f>VLOOKUP(tbl_Sales[[#This Row],[Customer_ID]],tbl_Customers[],5,0)</f>
        <v>West</v>
      </c>
      <c r="F3977" t="s">
        <v>8561</v>
      </c>
      <c r="G3977" t="str">
        <f>VLOOKUP(Sales_Data!$F3977,tbl_Products[],2,FALSE)</f>
        <v>Product_66</v>
      </c>
      <c r="H3977" t="str">
        <f>VLOOKUP(tbl_Sales[[#This Row],[Product_ID]],tbl_Products[],3,0)</f>
        <v>Health</v>
      </c>
      <c r="I3977">
        <v>4</v>
      </c>
      <c r="J3977" s="10">
        <f>VLOOKUP(tbl_Sales[[#This Row],[Product_ID]],tbl_Products[],4,0)</f>
        <v>1.38</v>
      </c>
      <c r="K3977" s="6">
        <v>18.05</v>
      </c>
      <c r="L3977" s="6">
        <f>tbl_Sales[[#This Row],[Price_per_Unit]]*tbl_Sales[[#This Row],[Quantity]]</f>
        <v>72.2</v>
      </c>
      <c r="M3977" s="6">
        <f>tbl_Sales[[#This Row],[Cost_per_Unit]]*tbl_Sales[[#This Row],[Quantity]]</f>
        <v>5.52</v>
      </c>
      <c r="N3977" s="6">
        <f>tbl_Sales[[#This Row],[Sales]]-tbl_Sales[[#This Row],[Total_Cost]]</f>
        <v>66.680000000000007</v>
      </c>
    </row>
    <row r="3978" spans="1:14">
      <c r="A3978" t="s">
        <v>3982</v>
      </c>
      <c r="B3978" s="4">
        <v>45224</v>
      </c>
      <c r="C3978" t="s">
        <v>7567</v>
      </c>
      <c r="D3978" t="str">
        <f>VLOOKUP(Sales_Data!$C3978,tbl_Customers[],2,FALSE)</f>
        <v>Customer_1188</v>
      </c>
      <c r="E3978" t="str">
        <f>VLOOKUP(tbl_Sales[[#This Row],[Customer_ID]],tbl_Customers[],5,0)</f>
        <v>West</v>
      </c>
      <c r="F3978" t="s">
        <v>8553</v>
      </c>
      <c r="G3978" t="str">
        <f>VLOOKUP(Sales_Data!$F3978,tbl_Products[],2,FALSE)</f>
        <v>Product_50</v>
      </c>
      <c r="H3978" t="str">
        <f>VLOOKUP(tbl_Sales[[#This Row],[Product_ID]],tbl_Products[],3,0)</f>
        <v>Apparel</v>
      </c>
      <c r="I3978">
        <v>1</v>
      </c>
      <c r="J3978" s="10">
        <f>VLOOKUP(tbl_Sales[[#This Row],[Product_ID]],tbl_Products[],4,0)</f>
        <v>42.74</v>
      </c>
      <c r="K3978" s="6">
        <v>17.64</v>
      </c>
      <c r="L3978" s="6">
        <f>tbl_Sales[[#This Row],[Price_per_Unit]]*tbl_Sales[[#This Row],[Quantity]]</f>
        <v>17.64</v>
      </c>
      <c r="M3978" s="6">
        <f>tbl_Sales[[#This Row],[Cost_per_Unit]]*tbl_Sales[[#This Row],[Quantity]]</f>
        <v>42.74</v>
      </c>
      <c r="N3978" s="6">
        <f>tbl_Sales[[#This Row],[Sales]]-tbl_Sales[[#This Row],[Total_Cost]]</f>
        <v>-25.1</v>
      </c>
    </row>
    <row r="3979" spans="1:14">
      <c r="A3979" t="s">
        <v>3983</v>
      </c>
      <c r="B3979" s="4">
        <v>44975</v>
      </c>
      <c r="C3979" t="s">
        <v>7952</v>
      </c>
      <c r="D3979" t="str">
        <f>VLOOKUP(Sales_Data!$C3979,tbl_Customers[],2,FALSE)</f>
        <v>Customer_1343</v>
      </c>
      <c r="E3979" t="str">
        <f>VLOOKUP(tbl_Sales[[#This Row],[Customer_ID]],tbl_Customers[],5,0)</f>
        <v>West</v>
      </c>
      <c r="F3979" t="s">
        <v>8544</v>
      </c>
      <c r="G3979" t="str">
        <f>VLOOKUP(Sales_Data!$F3979,tbl_Products[],2,FALSE)</f>
        <v>Product_21</v>
      </c>
      <c r="H3979" t="str">
        <f>VLOOKUP(tbl_Sales[[#This Row],[Product_ID]],tbl_Products[],3,0)</f>
        <v>Toys</v>
      </c>
      <c r="I3979">
        <v>9</v>
      </c>
      <c r="J3979" s="10">
        <f>VLOOKUP(tbl_Sales[[#This Row],[Product_ID]],tbl_Products[],4,0)</f>
        <v>3.13</v>
      </c>
      <c r="K3979" s="6">
        <v>5.95</v>
      </c>
      <c r="L3979" s="6">
        <f>tbl_Sales[[#This Row],[Price_per_Unit]]*tbl_Sales[[#This Row],[Quantity]]</f>
        <v>53.550000000000004</v>
      </c>
      <c r="M3979" s="6">
        <f>tbl_Sales[[#This Row],[Cost_per_Unit]]*tbl_Sales[[#This Row],[Quantity]]</f>
        <v>28.169999999999998</v>
      </c>
      <c r="N3979" s="6">
        <f>tbl_Sales[[#This Row],[Sales]]-tbl_Sales[[#This Row],[Total_Cost]]</f>
        <v>25.380000000000006</v>
      </c>
    </row>
    <row r="3980" spans="1:14">
      <c r="A3980" t="s">
        <v>3984</v>
      </c>
      <c r="B3980" s="4">
        <v>45185</v>
      </c>
      <c r="C3980" t="s">
        <v>7637</v>
      </c>
      <c r="D3980" t="str">
        <f>VLOOKUP(Sales_Data!$C3980,tbl_Customers[],2,FALSE)</f>
        <v>Customer_25</v>
      </c>
      <c r="E3980" t="str">
        <f>VLOOKUP(tbl_Sales[[#This Row],[Customer_ID]],tbl_Customers[],5,0)</f>
        <v>North</v>
      </c>
      <c r="F3980" t="s">
        <v>8550</v>
      </c>
      <c r="G3980" t="str">
        <f>VLOOKUP(Sales_Data!$F3980,tbl_Products[],2,FALSE)</f>
        <v>Product_26</v>
      </c>
      <c r="H3980" t="str">
        <f>VLOOKUP(tbl_Sales[[#This Row],[Product_ID]],tbl_Products[],3,0)</f>
        <v>Health</v>
      </c>
      <c r="I3980">
        <v>7</v>
      </c>
      <c r="J3980" s="10">
        <f>VLOOKUP(tbl_Sales[[#This Row],[Product_ID]],tbl_Products[],4,0)</f>
        <v>31.77</v>
      </c>
      <c r="K3980" s="6">
        <v>17.559999999999999</v>
      </c>
      <c r="L3980" s="6">
        <f>tbl_Sales[[#This Row],[Price_per_Unit]]*tbl_Sales[[#This Row],[Quantity]]</f>
        <v>122.91999999999999</v>
      </c>
      <c r="M3980" s="6">
        <f>tbl_Sales[[#This Row],[Cost_per_Unit]]*tbl_Sales[[#This Row],[Quantity]]</f>
        <v>222.39</v>
      </c>
      <c r="N3980" s="6">
        <f>tbl_Sales[[#This Row],[Sales]]-tbl_Sales[[#This Row],[Total_Cost]]</f>
        <v>-99.47</v>
      </c>
    </row>
    <row r="3981" spans="1:14">
      <c r="A3981" t="s">
        <v>3985</v>
      </c>
      <c r="B3981" s="4">
        <v>44995</v>
      </c>
      <c r="C3981" t="s">
        <v>8407</v>
      </c>
      <c r="D3981" t="str">
        <f>VLOOKUP(Sales_Data!$C3981,tbl_Customers[],2,FALSE)</f>
        <v>Customer_967</v>
      </c>
      <c r="E3981" t="str">
        <f>VLOOKUP(tbl_Sales[[#This Row],[Customer_ID]],tbl_Customers[],5,0)</f>
        <v>North</v>
      </c>
      <c r="F3981" t="s">
        <v>8511</v>
      </c>
      <c r="G3981" t="str">
        <f>VLOOKUP(Sales_Data!$F3981,tbl_Products[],2,FALSE)</f>
        <v>Product_33</v>
      </c>
      <c r="H3981" t="str">
        <f>VLOOKUP(tbl_Sales[[#This Row],[Product_ID]],tbl_Products[],3,0)</f>
        <v>Electronics</v>
      </c>
      <c r="I3981">
        <v>8</v>
      </c>
      <c r="J3981" s="10">
        <f>VLOOKUP(tbl_Sales[[#This Row],[Product_ID]],tbl_Products[],4,0)</f>
        <v>45.26</v>
      </c>
      <c r="K3981" s="6">
        <v>79.010000000000005</v>
      </c>
      <c r="L3981" s="6">
        <f>tbl_Sales[[#This Row],[Price_per_Unit]]*tbl_Sales[[#This Row],[Quantity]]</f>
        <v>632.08000000000004</v>
      </c>
      <c r="M3981" s="6">
        <f>tbl_Sales[[#This Row],[Cost_per_Unit]]*tbl_Sales[[#This Row],[Quantity]]</f>
        <v>362.08</v>
      </c>
      <c r="N3981" s="6">
        <f>tbl_Sales[[#This Row],[Sales]]-tbl_Sales[[#This Row],[Total_Cost]]</f>
        <v>270.00000000000006</v>
      </c>
    </row>
    <row r="3982" spans="1:14">
      <c r="A3982" t="s">
        <v>3986</v>
      </c>
      <c r="B3982" s="4">
        <v>45253</v>
      </c>
      <c r="C3982" t="s">
        <v>7757</v>
      </c>
      <c r="D3982" t="str">
        <f>VLOOKUP(Sales_Data!$C3982,tbl_Customers[],2,FALSE)</f>
        <v>Customer_1340</v>
      </c>
      <c r="E3982" t="str">
        <f>VLOOKUP(tbl_Sales[[#This Row],[Customer_ID]],tbl_Customers[],5,0)</f>
        <v>South</v>
      </c>
      <c r="F3982" t="s">
        <v>8506</v>
      </c>
      <c r="G3982" t="str">
        <f>VLOOKUP(Sales_Data!$F3982,tbl_Products[],2,FALSE)</f>
        <v>Product_43</v>
      </c>
      <c r="H3982" t="str">
        <f>VLOOKUP(tbl_Sales[[#This Row],[Product_ID]],tbl_Products[],3,0)</f>
        <v>Health</v>
      </c>
      <c r="I3982">
        <v>1</v>
      </c>
      <c r="J3982" s="10">
        <f>VLOOKUP(tbl_Sales[[#This Row],[Product_ID]],tbl_Products[],4,0)</f>
        <v>4.59</v>
      </c>
      <c r="K3982" s="6">
        <v>26.71</v>
      </c>
      <c r="L3982" s="6">
        <f>tbl_Sales[[#This Row],[Price_per_Unit]]*tbl_Sales[[#This Row],[Quantity]]</f>
        <v>26.71</v>
      </c>
      <c r="M3982" s="6">
        <f>tbl_Sales[[#This Row],[Cost_per_Unit]]*tbl_Sales[[#This Row],[Quantity]]</f>
        <v>4.59</v>
      </c>
      <c r="N3982" s="6">
        <f>tbl_Sales[[#This Row],[Sales]]-tbl_Sales[[#This Row],[Total_Cost]]</f>
        <v>22.12</v>
      </c>
    </row>
    <row r="3983" spans="1:14">
      <c r="A3983" t="s">
        <v>3987</v>
      </c>
      <c r="B3983" s="4">
        <v>45128</v>
      </c>
      <c r="C3983" t="s">
        <v>7572</v>
      </c>
      <c r="D3983" t="str">
        <f>VLOOKUP(Sales_Data!$C3983,tbl_Customers[],2,FALSE)</f>
        <v>Customer_1050</v>
      </c>
      <c r="E3983" t="str">
        <f>VLOOKUP(tbl_Sales[[#This Row],[Customer_ID]],tbl_Customers[],5,0)</f>
        <v>South</v>
      </c>
      <c r="F3983" t="s">
        <v>8550</v>
      </c>
      <c r="G3983" t="str">
        <f>VLOOKUP(Sales_Data!$F3983,tbl_Products[],2,FALSE)</f>
        <v>Product_26</v>
      </c>
      <c r="H3983" t="str">
        <f>VLOOKUP(tbl_Sales[[#This Row],[Product_ID]],tbl_Products[],3,0)</f>
        <v>Health</v>
      </c>
      <c r="I3983">
        <v>6</v>
      </c>
      <c r="J3983" s="10">
        <f>VLOOKUP(tbl_Sales[[#This Row],[Product_ID]],tbl_Products[],4,0)</f>
        <v>31.77</v>
      </c>
      <c r="K3983" s="6">
        <v>93.54</v>
      </c>
      <c r="L3983" s="6">
        <f>tbl_Sales[[#This Row],[Price_per_Unit]]*tbl_Sales[[#This Row],[Quantity]]</f>
        <v>561.24</v>
      </c>
      <c r="M3983" s="6">
        <f>tbl_Sales[[#This Row],[Cost_per_Unit]]*tbl_Sales[[#This Row],[Quantity]]</f>
        <v>190.62</v>
      </c>
      <c r="N3983" s="6">
        <f>tbl_Sales[[#This Row],[Sales]]-tbl_Sales[[#This Row],[Total_Cost]]</f>
        <v>370.62</v>
      </c>
    </row>
    <row r="3984" spans="1:14">
      <c r="A3984" t="s">
        <v>3988</v>
      </c>
      <c r="B3984" s="4">
        <v>44965</v>
      </c>
      <c r="C3984" t="s">
        <v>7263</v>
      </c>
      <c r="D3984" t="str">
        <f>VLOOKUP(Sales_Data!$C3984,tbl_Customers[],2,FALSE)</f>
        <v>Customer_306</v>
      </c>
      <c r="E3984" t="str">
        <f>VLOOKUP(tbl_Sales[[#This Row],[Customer_ID]],tbl_Customers[],5,0)</f>
        <v>West</v>
      </c>
      <c r="F3984" t="s">
        <v>8556</v>
      </c>
      <c r="G3984" t="str">
        <f>VLOOKUP(Sales_Data!$F3984,tbl_Products[],2,FALSE)</f>
        <v>Product_42</v>
      </c>
      <c r="H3984" t="str">
        <f>VLOOKUP(tbl_Sales[[#This Row],[Product_ID]],tbl_Products[],3,0)</f>
        <v>Electronics</v>
      </c>
      <c r="I3984">
        <v>1</v>
      </c>
      <c r="J3984" s="10">
        <f>VLOOKUP(tbl_Sales[[#This Row],[Product_ID]],tbl_Products[],4,0)</f>
        <v>28.03</v>
      </c>
      <c r="K3984" s="6">
        <v>56.16</v>
      </c>
      <c r="L3984" s="6">
        <f>tbl_Sales[[#This Row],[Price_per_Unit]]*tbl_Sales[[#This Row],[Quantity]]</f>
        <v>56.16</v>
      </c>
      <c r="M3984" s="6">
        <f>tbl_Sales[[#This Row],[Cost_per_Unit]]*tbl_Sales[[#This Row],[Quantity]]</f>
        <v>28.03</v>
      </c>
      <c r="N3984" s="6">
        <f>tbl_Sales[[#This Row],[Sales]]-tbl_Sales[[#This Row],[Total_Cost]]</f>
        <v>28.129999999999995</v>
      </c>
    </row>
    <row r="3985" spans="1:14">
      <c r="A3985" t="s">
        <v>3989</v>
      </c>
      <c r="B3985" s="4">
        <v>45230</v>
      </c>
      <c r="C3985" t="s">
        <v>7999</v>
      </c>
      <c r="D3985" t="str">
        <f>VLOOKUP(Sales_Data!$C3985,tbl_Customers[],2,FALSE)</f>
        <v>Customer_815</v>
      </c>
      <c r="E3985" t="str">
        <f>VLOOKUP(tbl_Sales[[#This Row],[Customer_ID]],tbl_Customers[],5,0)</f>
        <v>West</v>
      </c>
      <c r="F3985" t="s">
        <v>8533</v>
      </c>
      <c r="G3985" t="str">
        <f>VLOOKUP(Sales_Data!$F3985,tbl_Products[],2,FALSE)</f>
        <v>Product_34</v>
      </c>
      <c r="H3985" t="str">
        <f>VLOOKUP(tbl_Sales[[#This Row],[Product_ID]],tbl_Products[],3,0)</f>
        <v>Electronics</v>
      </c>
      <c r="I3985">
        <v>6</v>
      </c>
      <c r="J3985" s="10">
        <f>VLOOKUP(tbl_Sales[[#This Row],[Product_ID]],tbl_Products[],4,0)</f>
        <v>21.9</v>
      </c>
      <c r="K3985" s="6">
        <v>65.84</v>
      </c>
      <c r="L3985" s="6">
        <f>tbl_Sales[[#This Row],[Price_per_Unit]]*tbl_Sales[[#This Row],[Quantity]]</f>
        <v>395.04</v>
      </c>
      <c r="M3985" s="6">
        <f>tbl_Sales[[#This Row],[Cost_per_Unit]]*tbl_Sales[[#This Row],[Quantity]]</f>
        <v>131.39999999999998</v>
      </c>
      <c r="N3985" s="6">
        <f>tbl_Sales[[#This Row],[Sales]]-tbl_Sales[[#This Row],[Total_Cost]]</f>
        <v>263.64000000000004</v>
      </c>
    </row>
    <row r="3986" spans="1:14">
      <c r="A3986" t="s">
        <v>3990</v>
      </c>
      <c r="B3986" s="4">
        <v>45217</v>
      </c>
      <c r="C3986" t="s">
        <v>7844</v>
      </c>
      <c r="D3986" t="str">
        <f>VLOOKUP(Sales_Data!$C3986,tbl_Customers[],2,FALSE)</f>
        <v>Customer_467</v>
      </c>
      <c r="E3986" t="str">
        <f>VLOOKUP(tbl_Sales[[#This Row],[Customer_ID]],tbl_Customers[],5,0)</f>
        <v>West</v>
      </c>
      <c r="F3986" t="s">
        <v>8534</v>
      </c>
      <c r="G3986" t="str">
        <f>VLOOKUP(Sales_Data!$F3986,tbl_Products[],2,FALSE)</f>
        <v>Product_51</v>
      </c>
      <c r="H3986" t="str">
        <f>VLOOKUP(tbl_Sales[[#This Row],[Product_ID]],tbl_Products[],3,0)</f>
        <v>Electronics</v>
      </c>
      <c r="I3986">
        <v>9</v>
      </c>
      <c r="J3986" s="10">
        <f>VLOOKUP(tbl_Sales[[#This Row],[Product_ID]],tbl_Products[],4,0)</f>
        <v>45.1</v>
      </c>
      <c r="K3986" s="6">
        <v>18.940000000000001</v>
      </c>
      <c r="L3986" s="6">
        <f>tbl_Sales[[#This Row],[Price_per_Unit]]*tbl_Sales[[#This Row],[Quantity]]</f>
        <v>170.46</v>
      </c>
      <c r="M3986" s="6">
        <f>tbl_Sales[[#This Row],[Cost_per_Unit]]*tbl_Sales[[#This Row],[Quantity]]</f>
        <v>405.90000000000003</v>
      </c>
      <c r="N3986" s="6">
        <f>tbl_Sales[[#This Row],[Sales]]-tbl_Sales[[#This Row],[Total_Cost]]</f>
        <v>-235.44000000000003</v>
      </c>
    </row>
    <row r="3987" spans="1:14">
      <c r="A3987" t="s">
        <v>3991</v>
      </c>
      <c r="B3987" s="4">
        <v>44958</v>
      </c>
      <c r="C3987" t="s">
        <v>7959</v>
      </c>
      <c r="D3987" t="str">
        <f>VLOOKUP(Sales_Data!$C3987,tbl_Customers[],2,FALSE)</f>
        <v>Customer_465</v>
      </c>
      <c r="E3987" t="str">
        <f>VLOOKUP(tbl_Sales[[#This Row],[Customer_ID]],tbl_Customers[],5,0)</f>
        <v>East</v>
      </c>
      <c r="F3987" t="s">
        <v>8539</v>
      </c>
      <c r="G3987" t="str">
        <f>VLOOKUP(Sales_Data!$F3987,tbl_Products[],2,FALSE)</f>
        <v>Product_16</v>
      </c>
      <c r="H3987" t="str">
        <f>VLOOKUP(tbl_Sales[[#This Row],[Product_ID]],tbl_Products[],3,0)</f>
        <v>Home Goods</v>
      </c>
      <c r="I3987">
        <v>5</v>
      </c>
      <c r="J3987" s="10">
        <f>VLOOKUP(tbl_Sales[[#This Row],[Product_ID]],tbl_Products[],4,0)</f>
        <v>15.25</v>
      </c>
      <c r="K3987" s="6">
        <v>59.82</v>
      </c>
      <c r="L3987" s="6">
        <f>tbl_Sales[[#This Row],[Price_per_Unit]]*tbl_Sales[[#This Row],[Quantity]]</f>
        <v>299.10000000000002</v>
      </c>
      <c r="M3987" s="6">
        <f>tbl_Sales[[#This Row],[Cost_per_Unit]]*tbl_Sales[[#This Row],[Quantity]]</f>
        <v>76.25</v>
      </c>
      <c r="N3987" s="6">
        <f>tbl_Sales[[#This Row],[Sales]]-tbl_Sales[[#This Row],[Total_Cost]]</f>
        <v>222.85000000000002</v>
      </c>
    </row>
    <row r="3988" spans="1:14">
      <c r="A3988" t="s">
        <v>3992</v>
      </c>
      <c r="B3988" s="4">
        <v>45149</v>
      </c>
      <c r="C3988" t="s">
        <v>8408</v>
      </c>
      <c r="D3988" t="str">
        <f>VLOOKUP(Sales_Data!$C3988,tbl_Customers[],2,FALSE)</f>
        <v>Customer_1482</v>
      </c>
      <c r="E3988" t="str">
        <f>VLOOKUP(tbl_Sales[[#This Row],[Customer_ID]],tbl_Customers[],5,0)</f>
        <v>West</v>
      </c>
      <c r="F3988" t="s">
        <v>8540</v>
      </c>
      <c r="G3988" t="str">
        <f>VLOOKUP(Sales_Data!$F3988,tbl_Products[],2,FALSE)</f>
        <v>Product_37</v>
      </c>
      <c r="H3988" t="str">
        <f>VLOOKUP(tbl_Sales[[#This Row],[Product_ID]],tbl_Products[],3,0)</f>
        <v>Toys</v>
      </c>
      <c r="I3988">
        <v>6</v>
      </c>
      <c r="J3988" s="10">
        <f>VLOOKUP(tbl_Sales[[#This Row],[Product_ID]],tbl_Products[],4,0)</f>
        <v>29.86</v>
      </c>
      <c r="K3988" s="6">
        <v>76.760000000000005</v>
      </c>
      <c r="L3988" s="6">
        <f>tbl_Sales[[#This Row],[Price_per_Unit]]*tbl_Sales[[#This Row],[Quantity]]</f>
        <v>460.56000000000006</v>
      </c>
      <c r="M3988" s="6">
        <f>tbl_Sales[[#This Row],[Cost_per_Unit]]*tbl_Sales[[#This Row],[Quantity]]</f>
        <v>179.16</v>
      </c>
      <c r="N3988" s="6">
        <f>tbl_Sales[[#This Row],[Sales]]-tbl_Sales[[#This Row],[Total_Cost]]</f>
        <v>281.40000000000009</v>
      </c>
    </row>
    <row r="3989" spans="1:14">
      <c r="A3989" t="s">
        <v>3993</v>
      </c>
      <c r="B3989" s="4">
        <v>45266</v>
      </c>
      <c r="C3989" t="s">
        <v>7166</v>
      </c>
      <c r="D3989" t="str">
        <f>VLOOKUP(Sales_Data!$C3989,tbl_Customers[],2,FALSE)</f>
        <v>Customer_430</v>
      </c>
      <c r="E3989" t="str">
        <f>VLOOKUP(tbl_Sales[[#This Row],[Customer_ID]],tbl_Customers[],5,0)</f>
        <v>West</v>
      </c>
      <c r="F3989" t="s">
        <v>8507</v>
      </c>
      <c r="G3989" t="str">
        <f>VLOOKUP(Sales_Data!$F3989,tbl_Products[],2,FALSE)</f>
        <v>Product_58</v>
      </c>
      <c r="H3989" t="str">
        <f>VLOOKUP(tbl_Sales[[#This Row],[Product_ID]],tbl_Products[],3,0)</f>
        <v>Home Goods</v>
      </c>
      <c r="I3989">
        <v>4</v>
      </c>
      <c r="J3989" s="10">
        <f>VLOOKUP(tbl_Sales[[#This Row],[Product_ID]],tbl_Products[],4,0)</f>
        <v>23.97</v>
      </c>
      <c r="K3989" s="6">
        <v>13.89</v>
      </c>
      <c r="L3989" s="6">
        <f>tbl_Sales[[#This Row],[Price_per_Unit]]*tbl_Sales[[#This Row],[Quantity]]</f>
        <v>55.56</v>
      </c>
      <c r="M3989" s="6">
        <f>tbl_Sales[[#This Row],[Cost_per_Unit]]*tbl_Sales[[#This Row],[Quantity]]</f>
        <v>95.88</v>
      </c>
      <c r="N3989" s="6">
        <f>tbl_Sales[[#This Row],[Sales]]-tbl_Sales[[#This Row],[Total_Cost]]</f>
        <v>-40.319999999999993</v>
      </c>
    </row>
    <row r="3990" spans="1:14">
      <c r="A3990" t="s">
        <v>3994</v>
      </c>
      <c r="B3990" s="4">
        <v>44993</v>
      </c>
      <c r="C3990" t="s">
        <v>7238</v>
      </c>
      <c r="D3990" t="str">
        <f>VLOOKUP(Sales_Data!$C3990,tbl_Customers[],2,FALSE)</f>
        <v>Customer_972</v>
      </c>
      <c r="E3990" t="str">
        <f>VLOOKUP(tbl_Sales[[#This Row],[Customer_ID]],tbl_Customers[],5,0)</f>
        <v>West</v>
      </c>
      <c r="F3990" t="s">
        <v>8522</v>
      </c>
      <c r="G3990" t="str">
        <f>VLOOKUP(Sales_Data!$F3990,tbl_Products[],2,FALSE)</f>
        <v>Product_4</v>
      </c>
      <c r="H3990" t="str">
        <f>VLOOKUP(tbl_Sales[[#This Row],[Product_ID]],tbl_Products[],3,0)</f>
        <v>Toys</v>
      </c>
      <c r="I3990">
        <v>7</v>
      </c>
      <c r="J3990" s="10">
        <f>VLOOKUP(tbl_Sales[[#This Row],[Product_ID]],tbl_Products[],4,0)</f>
        <v>14.75</v>
      </c>
      <c r="K3990" s="6">
        <v>8.2799999999999994</v>
      </c>
      <c r="L3990" s="6">
        <f>tbl_Sales[[#This Row],[Price_per_Unit]]*tbl_Sales[[#This Row],[Quantity]]</f>
        <v>57.959999999999994</v>
      </c>
      <c r="M3990" s="6">
        <f>tbl_Sales[[#This Row],[Cost_per_Unit]]*tbl_Sales[[#This Row],[Quantity]]</f>
        <v>103.25</v>
      </c>
      <c r="N3990" s="6">
        <f>tbl_Sales[[#This Row],[Sales]]-tbl_Sales[[#This Row],[Total_Cost]]</f>
        <v>-45.290000000000006</v>
      </c>
    </row>
    <row r="3991" spans="1:14">
      <c r="A3991" t="s">
        <v>3995</v>
      </c>
      <c r="B3991" s="4">
        <v>45048</v>
      </c>
      <c r="C3991" t="s">
        <v>7631</v>
      </c>
      <c r="D3991" t="str">
        <f>VLOOKUP(Sales_Data!$C3991,tbl_Customers[],2,FALSE)</f>
        <v>Customer_479</v>
      </c>
      <c r="E3991" t="str">
        <f>VLOOKUP(tbl_Sales[[#This Row],[Customer_ID]],tbl_Customers[],5,0)</f>
        <v>West</v>
      </c>
      <c r="F3991" t="s">
        <v>8507</v>
      </c>
      <c r="G3991" t="str">
        <f>VLOOKUP(Sales_Data!$F3991,tbl_Products[],2,FALSE)</f>
        <v>Product_58</v>
      </c>
      <c r="H3991" t="str">
        <f>VLOOKUP(tbl_Sales[[#This Row],[Product_ID]],tbl_Products[],3,0)</f>
        <v>Home Goods</v>
      </c>
      <c r="I3991">
        <v>3</v>
      </c>
      <c r="J3991" s="10">
        <f>VLOOKUP(tbl_Sales[[#This Row],[Product_ID]],tbl_Products[],4,0)</f>
        <v>23.97</v>
      </c>
      <c r="K3991" s="6">
        <v>9.3699999999999992</v>
      </c>
      <c r="L3991" s="6">
        <f>tbl_Sales[[#This Row],[Price_per_Unit]]*tbl_Sales[[#This Row],[Quantity]]</f>
        <v>28.11</v>
      </c>
      <c r="M3991" s="6">
        <f>tbl_Sales[[#This Row],[Cost_per_Unit]]*tbl_Sales[[#This Row],[Quantity]]</f>
        <v>71.91</v>
      </c>
      <c r="N3991" s="6">
        <f>tbl_Sales[[#This Row],[Sales]]-tbl_Sales[[#This Row],[Total_Cost]]</f>
        <v>-43.8</v>
      </c>
    </row>
    <row r="3992" spans="1:14">
      <c r="A3992" t="s">
        <v>3996</v>
      </c>
      <c r="B3992" s="4">
        <v>45076</v>
      </c>
      <c r="C3992" t="s">
        <v>8409</v>
      </c>
      <c r="D3992" t="str">
        <f>VLOOKUP(Sales_Data!$C3992,tbl_Customers[],2,FALSE)</f>
        <v>Customer_1057</v>
      </c>
      <c r="E3992" t="str">
        <f>VLOOKUP(tbl_Sales[[#This Row],[Customer_ID]],tbl_Customers[],5,0)</f>
        <v>East</v>
      </c>
      <c r="F3992" t="s">
        <v>8561</v>
      </c>
      <c r="G3992" t="str">
        <f>VLOOKUP(Sales_Data!$F3992,tbl_Products[],2,FALSE)</f>
        <v>Product_66</v>
      </c>
      <c r="H3992" t="str">
        <f>VLOOKUP(tbl_Sales[[#This Row],[Product_ID]],tbl_Products[],3,0)</f>
        <v>Health</v>
      </c>
      <c r="I3992">
        <v>4</v>
      </c>
      <c r="J3992" s="10">
        <f>VLOOKUP(tbl_Sales[[#This Row],[Product_ID]],tbl_Products[],4,0)</f>
        <v>1.38</v>
      </c>
      <c r="K3992" s="6">
        <v>98.28</v>
      </c>
      <c r="L3992" s="6">
        <f>tbl_Sales[[#This Row],[Price_per_Unit]]*tbl_Sales[[#This Row],[Quantity]]</f>
        <v>393.12</v>
      </c>
      <c r="M3992" s="6">
        <f>tbl_Sales[[#This Row],[Cost_per_Unit]]*tbl_Sales[[#This Row],[Quantity]]</f>
        <v>5.52</v>
      </c>
      <c r="N3992" s="6">
        <f>tbl_Sales[[#This Row],[Sales]]-tbl_Sales[[#This Row],[Total_Cost]]</f>
        <v>387.6</v>
      </c>
    </row>
    <row r="3993" spans="1:14">
      <c r="A3993" t="s">
        <v>3997</v>
      </c>
      <c r="B3993" s="4">
        <v>45060</v>
      </c>
      <c r="C3993" t="s">
        <v>8005</v>
      </c>
      <c r="D3993" t="str">
        <f>VLOOKUP(Sales_Data!$C3993,tbl_Customers[],2,FALSE)</f>
        <v>Customer_1203</v>
      </c>
      <c r="E3993" t="str">
        <f>VLOOKUP(tbl_Sales[[#This Row],[Customer_ID]],tbl_Customers[],5,0)</f>
        <v>East</v>
      </c>
      <c r="F3993" t="s">
        <v>8555</v>
      </c>
      <c r="G3993" t="str">
        <f>VLOOKUP(Sales_Data!$F3993,tbl_Products[],2,FALSE)</f>
        <v>Product_52</v>
      </c>
      <c r="H3993" t="str">
        <f>VLOOKUP(tbl_Sales[[#This Row],[Product_ID]],tbl_Products[],3,0)</f>
        <v>Toys</v>
      </c>
      <c r="I3993">
        <v>9</v>
      </c>
      <c r="J3993" s="10">
        <f>VLOOKUP(tbl_Sales[[#This Row],[Product_ID]],tbl_Products[],4,0)</f>
        <v>46.58</v>
      </c>
      <c r="K3993" s="6">
        <v>33.17</v>
      </c>
      <c r="L3993" s="6">
        <f>tbl_Sales[[#This Row],[Price_per_Unit]]*tbl_Sales[[#This Row],[Quantity]]</f>
        <v>298.53000000000003</v>
      </c>
      <c r="M3993" s="6">
        <f>tbl_Sales[[#This Row],[Cost_per_Unit]]*tbl_Sales[[#This Row],[Quantity]]</f>
        <v>419.21999999999997</v>
      </c>
      <c r="N3993" s="6">
        <f>tbl_Sales[[#This Row],[Sales]]-tbl_Sales[[#This Row],[Total_Cost]]</f>
        <v>-120.68999999999994</v>
      </c>
    </row>
    <row r="3994" spans="1:14">
      <c r="A3994" t="s">
        <v>3998</v>
      </c>
      <c r="B3994" s="4">
        <v>45088</v>
      </c>
      <c r="C3994" t="s">
        <v>8198</v>
      </c>
      <c r="D3994" t="str">
        <f>VLOOKUP(Sales_Data!$C3994,tbl_Customers[],2,FALSE)</f>
        <v>Customer_1132</v>
      </c>
      <c r="E3994" t="str">
        <f>VLOOKUP(tbl_Sales[[#This Row],[Customer_ID]],tbl_Customers[],5,0)</f>
        <v>South</v>
      </c>
      <c r="F3994" t="s">
        <v>8526</v>
      </c>
      <c r="G3994" t="str">
        <f>VLOOKUP(Sales_Data!$F3994,tbl_Products[],2,FALSE)</f>
        <v>Product_27</v>
      </c>
      <c r="H3994" t="str">
        <f>VLOOKUP(tbl_Sales[[#This Row],[Product_ID]],tbl_Products[],3,0)</f>
        <v>Home Goods</v>
      </c>
      <c r="I3994">
        <v>1</v>
      </c>
      <c r="J3994" s="10">
        <f>VLOOKUP(tbl_Sales[[#This Row],[Product_ID]],tbl_Products[],4,0)</f>
        <v>35.53</v>
      </c>
      <c r="K3994" s="6">
        <v>81.33</v>
      </c>
      <c r="L3994" s="6">
        <f>tbl_Sales[[#This Row],[Price_per_Unit]]*tbl_Sales[[#This Row],[Quantity]]</f>
        <v>81.33</v>
      </c>
      <c r="M3994" s="6">
        <f>tbl_Sales[[#This Row],[Cost_per_Unit]]*tbl_Sales[[#This Row],[Quantity]]</f>
        <v>35.53</v>
      </c>
      <c r="N3994" s="6">
        <f>tbl_Sales[[#This Row],[Sales]]-tbl_Sales[[#This Row],[Total_Cost]]</f>
        <v>45.8</v>
      </c>
    </row>
    <row r="3995" spans="1:14">
      <c r="A3995" t="s">
        <v>3999</v>
      </c>
      <c r="B3995" s="4">
        <v>45128</v>
      </c>
      <c r="C3995" t="s">
        <v>7386</v>
      </c>
      <c r="D3995" t="str">
        <f>VLOOKUP(Sales_Data!$C3995,tbl_Customers[],2,FALSE)</f>
        <v>Customer_960</v>
      </c>
      <c r="E3995" t="str">
        <f>VLOOKUP(tbl_Sales[[#This Row],[Customer_ID]],tbl_Customers[],5,0)</f>
        <v>South</v>
      </c>
      <c r="F3995" t="s">
        <v>8558</v>
      </c>
      <c r="G3995" t="str">
        <f>VLOOKUP(Sales_Data!$F3995,tbl_Products[],2,FALSE)</f>
        <v>Product_24</v>
      </c>
      <c r="H3995" t="str">
        <f>VLOOKUP(tbl_Sales[[#This Row],[Product_ID]],tbl_Products[],3,0)</f>
        <v>Apparel</v>
      </c>
      <c r="I3995">
        <v>7</v>
      </c>
      <c r="J3995" s="10">
        <f>VLOOKUP(tbl_Sales[[#This Row],[Product_ID]],tbl_Products[],4,0)</f>
        <v>47.62</v>
      </c>
      <c r="K3995" s="6">
        <v>44.66</v>
      </c>
      <c r="L3995" s="6">
        <f>tbl_Sales[[#This Row],[Price_per_Unit]]*tbl_Sales[[#This Row],[Quantity]]</f>
        <v>312.62</v>
      </c>
      <c r="M3995" s="6">
        <f>tbl_Sales[[#This Row],[Cost_per_Unit]]*tbl_Sales[[#This Row],[Quantity]]</f>
        <v>333.34</v>
      </c>
      <c r="N3995" s="6">
        <f>tbl_Sales[[#This Row],[Sales]]-tbl_Sales[[#This Row],[Total_Cost]]</f>
        <v>-20.71999999999997</v>
      </c>
    </row>
    <row r="3996" spans="1:14">
      <c r="A3996" t="s">
        <v>4000</v>
      </c>
      <c r="B3996" s="4">
        <v>45285</v>
      </c>
      <c r="C3996" t="s">
        <v>7022</v>
      </c>
      <c r="D3996" t="str">
        <f>VLOOKUP(Sales_Data!$C3996,tbl_Customers[],2,FALSE)</f>
        <v>Customer_1480</v>
      </c>
      <c r="E3996" t="str">
        <f>VLOOKUP(tbl_Sales[[#This Row],[Customer_ID]],tbl_Customers[],5,0)</f>
        <v>East</v>
      </c>
      <c r="F3996" t="s">
        <v>8494</v>
      </c>
      <c r="G3996" t="str">
        <f>VLOOKUP(Sales_Data!$F3996,tbl_Products[],2,FALSE)</f>
        <v>Product_15</v>
      </c>
      <c r="H3996" t="str">
        <f>VLOOKUP(tbl_Sales[[#This Row],[Product_ID]],tbl_Products[],3,0)</f>
        <v>Apparel</v>
      </c>
      <c r="I3996">
        <v>5</v>
      </c>
      <c r="J3996" s="10">
        <f>VLOOKUP(tbl_Sales[[#This Row],[Product_ID]],tbl_Products[],4,0)</f>
        <v>22.93</v>
      </c>
      <c r="K3996" s="6">
        <v>55.99</v>
      </c>
      <c r="L3996" s="6">
        <f>tbl_Sales[[#This Row],[Price_per_Unit]]*tbl_Sales[[#This Row],[Quantity]]</f>
        <v>279.95</v>
      </c>
      <c r="M3996" s="6">
        <f>tbl_Sales[[#This Row],[Cost_per_Unit]]*tbl_Sales[[#This Row],[Quantity]]</f>
        <v>114.65</v>
      </c>
      <c r="N3996" s="6">
        <f>tbl_Sales[[#This Row],[Sales]]-tbl_Sales[[#This Row],[Total_Cost]]</f>
        <v>165.29999999999998</v>
      </c>
    </row>
    <row r="3997" spans="1:14">
      <c r="A3997" t="s">
        <v>4001</v>
      </c>
      <c r="B3997" s="4">
        <v>45094</v>
      </c>
      <c r="C3997" t="s">
        <v>7009</v>
      </c>
      <c r="D3997" t="str">
        <f>VLOOKUP(Sales_Data!$C3997,tbl_Customers[],2,FALSE)</f>
        <v>Customer_945</v>
      </c>
      <c r="E3997" t="str">
        <f>VLOOKUP(tbl_Sales[[#This Row],[Customer_ID]],tbl_Customers[],5,0)</f>
        <v>South</v>
      </c>
      <c r="F3997" t="s">
        <v>8495</v>
      </c>
      <c r="G3997" t="str">
        <f>VLOOKUP(Sales_Data!$F3997,tbl_Products[],2,FALSE)</f>
        <v>Product_6</v>
      </c>
      <c r="H3997" t="str">
        <f>VLOOKUP(tbl_Sales[[#This Row],[Product_ID]],tbl_Products[],3,0)</f>
        <v>Apparel</v>
      </c>
      <c r="I3997">
        <v>9</v>
      </c>
      <c r="J3997" s="10">
        <f>VLOOKUP(tbl_Sales[[#This Row],[Product_ID]],tbl_Products[],4,0)</f>
        <v>33.65</v>
      </c>
      <c r="K3997" s="6">
        <v>65.040000000000006</v>
      </c>
      <c r="L3997" s="6">
        <f>tbl_Sales[[#This Row],[Price_per_Unit]]*tbl_Sales[[#This Row],[Quantity]]</f>
        <v>585.36</v>
      </c>
      <c r="M3997" s="6">
        <f>tbl_Sales[[#This Row],[Cost_per_Unit]]*tbl_Sales[[#This Row],[Quantity]]</f>
        <v>302.84999999999997</v>
      </c>
      <c r="N3997" s="6">
        <f>tbl_Sales[[#This Row],[Sales]]-tbl_Sales[[#This Row],[Total_Cost]]</f>
        <v>282.51000000000005</v>
      </c>
    </row>
    <row r="3998" spans="1:14">
      <c r="A3998" t="s">
        <v>4002</v>
      </c>
      <c r="B3998" s="4">
        <v>45089</v>
      </c>
      <c r="C3998" t="s">
        <v>7432</v>
      </c>
      <c r="D3998" t="str">
        <f>VLOOKUP(Sales_Data!$C3998,tbl_Customers[],2,FALSE)</f>
        <v>Customer_698</v>
      </c>
      <c r="E3998" t="str">
        <f>VLOOKUP(tbl_Sales[[#This Row],[Customer_ID]],tbl_Customers[],5,0)</f>
        <v>North</v>
      </c>
      <c r="F3998" t="s">
        <v>8553</v>
      </c>
      <c r="G3998" t="str">
        <f>VLOOKUP(Sales_Data!$F3998,tbl_Products[],2,FALSE)</f>
        <v>Product_50</v>
      </c>
      <c r="H3998" t="str">
        <f>VLOOKUP(tbl_Sales[[#This Row],[Product_ID]],tbl_Products[],3,0)</f>
        <v>Apparel</v>
      </c>
      <c r="I3998">
        <v>8</v>
      </c>
      <c r="J3998" s="10">
        <f>VLOOKUP(tbl_Sales[[#This Row],[Product_ID]],tbl_Products[],4,0)</f>
        <v>42.74</v>
      </c>
      <c r="K3998" s="6">
        <v>61.7</v>
      </c>
      <c r="L3998" s="6">
        <f>tbl_Sales[[#This Row],[Price_per_Unit]]*tbl_Sales[[#This Row],[Quantity]]</f>
        <v>493.6</v>
      </c>
      <c r="M3998" s="6">
        <f>tbl_Sales[[#This Row],[Cost_per_Unit]]*tbl_Sales[[#This Row],[Quantity]]</f>
        <v>341.92</v>
      </c>
      <c r="N3998" s="6">
        <f>tbl_Sales[[#This Row],[Sales]]-tbl_Sales[[#This Row],[Total_Cost]]</f>
        <v>151.68</v>
      </c>
    </row>
    <row r="3999" spans="1:14">
      <c r="A3999" t="s">
        <v>4003</v>
      </c>
      <c r="B3999" s="4">
        <v>45158</v>
      </c>
      <c r="C3999" t="s">
        <v>8231</v>
      </c>
      <c r="D3999" t="str">
        <f>VLOOKUP(Sales_Data!$C3999,tbl_Customers[],2,FALSE)</f>
        <v>Customer_176</v>
      </c>
      <c r="E3999" t="str">
        <f>VLOOKUP(tbl_Sales[[#This Row],[Customer_ID]],tbl_Customers[],5,0)</f>
        <v>South</v>
      </c>
      <c r="F3999" t="s">
        <v>8530</v>
      </c>
      <c r="G3999" t="str">
        <f>VLOOKUP(Sales_Data!$F3999,tbl_Products[],2,FALSE)</f>
        <v>Product_14</v>
      </c>
      <c r="H3999" t="str">
        <f>VLOOKUP(tbl_Sales[[#This Row],[Product_ID]],tbl_Products[],3,0)</f>
        <v>Toys</v>
      </c>
      <c r="I3999">
        <v>9</v>
      </c>
      <c r="J3999" s="10">
        <f>VLOOKUP(tbl_Sales[[#This Row],[Product_ID]],tbl_Products[],4,0)</f>
        <v>36.64</v>
      </c>
      <c r="K3999" s="6">
        <v>71.680000000000007</v>
      </c>
      <c r="L3999" s="6">
        <f>tbl_Sales[[#This Row],[Price_per_Unit]]*tbl_Sales[[#This Row],[Quantity]]</f>
        <v>645.12000000000012</v>
      </c>
      <c r="M3999" s="6">
        <f>tbl_Sales[[#This Row],[Cost_per_Unit]]*tbl_Sales[[#This Row],[Quantity]]</f>
        <v>329.76</v>
      </c>
      <c r="N3999" s="6">
        <f>tbl_Sales[[#This Row],[Sales]]-tbl_Sales[[#This Row],[Total_Cost]]</f>
        <v>315.36000000000013</v>
      </c>
    </row>
    <row r="4000" spans="1:14">
      <c r="A4000" t="s">
        <v>4004</v>
      </c>
      <c r="B4000" s="4">
        <v>45066</v>
      </c>
      <c r="C4000" t="s">
        <v>7657</v>
      </c>
      <c r="D4000" t="str">
        <f>VLOOKUP(Sales_Data!$C4000,tbl_Customers[],2,FALSE)</f>
        <v>Customer_642</v>
      </c>
      <c r="E4000" t="str">
        <f>VLOOKUP(tbl_Sales[[#This Row],[Customer_ID]],tbl_Customers[],5,0)</f>
        <v>South</v>
      </c>
      <c r="F4000" t="s">
        <v>8526</v>
      </c>
      <c r="G4000" t="str">
        <f>VLOOKUP(Sales_Data!$F4000,tbl_Products[],2,FALSE)</f>
        <v>Product_27</v>
      </c>
      <c r="H4000" t="str">
        <f>VLOOKUP(tbl_Sales[[#This Row],[Product_ID]],tbl_Products[],3,0)</f>
        <v>Home Goods</v>
      </c>
      <c r="I4000">
        <v>5</v>
      </c>
      <c r="J4000" s="10">
        <f>VLOOKUP(tbl_Sales[[#This Row],[Product_ID]],tbl_Products[],4,0)</f>
        <v>35.53</v>
      </c>
      <c r="K4000" s="6">
        <v>5.53</v>
      </c>
      <c r="L4000" s="6">
        <f>tbl_Sales[[#This Row],[Price_per_Unit]]*tbl_Sales[[#This Row],[Quantity]]</f>
        <v>27.650000000000002</v>
      </c>
      <c r="M4000" s="6">
        <f>tbl_Sales[[#This Row],[Cost_per_Unit]]*tbl_Sales[[#This Row],[Quantity]]</f>
        <v>177.65</v>
      </c>
      <c r="N4000" s="6">
        <f>tbl_Sales[[#This Row],[Sales]]-tbl_Sales[[#This Row],[Total_Cost]]</f>
        <v>-150</v>
      </c>
    </row>
    <row r="4001" spans="1:14">
      <c r="A4001" t="s">
        <v>4005</v>
      </c>
      <c r="B4001" s="4">
        <v>45046</v>
      </c>
      <c r="C4001" t="s">
        <v>8410</v>
      </c>
      <c r="D4001" t="str">
        <f>VLOOKUP(Sales_Data!$C4001,tbl_Customers[],2,FALSE)</f>
        <v>Customer_385</v>
      </c>
      <c r="E4001" t="str">
        <f>VLOOKUP(tbl_Sales[[#This Row],[Customer_ID]],tbl_Customers[],5,0)</f>
        <v>East</v>
      </c>
      <c r="F4001" t="s">
        <v>8550</v>
      </c>
      <c r="G4001" t="str">
        <f>VLOOKUP(Sales_Data!$F4001,tbl_Products[],2,FALSE)</f>
        <v>Product_26</v>
      </c>
      <c r="H4001" t="str">
        <f>VLOOKUP(tbl_Sales[[#This Row],[Product_ID]],tbl_Products[],3,0)</f>
        <v>Health</v>
      </c>
      <c r="I4001">
        <v>9</v>
      </c>
      <c r="J4001" s="10">
        <f>VLOOKUP(tbl_Sales[[#This Row],[Product_ID]],tbl_Products[],4,0)</f>
        <v>31.77</v>
      </c>
      <c r="K4001" s="6">
        <v>30.99</v>
      </c>
      <c r="L4001" s="6">
        <f>tbl_Sales[[#This Row],[Price_per_Unit]]*tbl_Sales[[#This Row],[Quantity]]</f>
        <v>278.90999999999997</v>
      </c>
      <c r="M4001" s="6">
        <f>tbl_Sales[[#This Row],[Cost_per_Unit]]*tbl_Sales[[#This Row],[Quantity]]</f>
        <v>285.93</v>
      </c>
      <c r="N4001" s="6">
        <f>tbl_Sales[[#This Row],[Sales]]-tbl_Sales[[#This Row],[Total_Cost]]</f>
        <v>-7.0200000000000387</v>
      </c>
    </row>
    <row r="4002" spans="1:14">
      <c r="A4002" t="s">
        <v>4006</v>
      </c>
      <c r="B4002" s="4">
        <v>44965</v>
      </c>
      <c r="C4002" t="s">
        <v>8227</v>
      </c>
      <c r="D4002" t="str">
        <f>VLOOKUP(Sales_Data!$C4002,tbl_Customers[],2,FALSE)</f>
        <v>Customer_879</v>
      </c>
      <c r="E4002" t="str">
        <f>VLOOKUP(tbl_Sales[[#This Row],[Customer_ID]],tbl_Customers[],5,0)</f>
        <v>South</v>
      </c>
      <c r="F4002" t="s">
        <v>8497</v>
      </c>
      <c r="G4002" t="str">
        <f>VLOOKUP(Sales_Data!$F4002,tbl_Products[],2,FALSE)</f>
        <v>Product_73</v>
      </c>
      <c r="H4002" t="str">
        <f>VLOOKUP(tbl_Sales[[#This Row],[Product_ID]],tbl_Products[],3,0)</f>
        <v>Apparel</v>
      </c>
      <c r="I4002">
        <v>7</v>
      </c>
      <c r="J4002" s="10">
        <f>VLOOKUP(tbl_Sales[[#This Row],[Product_ID]],tbl_Products[],4,0)</f>
        <v>1.21</v>
      </c>
      <c r="K4002" s="6">
        <v>46.34</v>
      </c>
      <c r="L4002" s="6">
        <f>tbl_Sales[[#This Row],[Price_per_Unit]]*tbl_Sales[[#This Row],[Quantity]]</f>
        <v>324.38</v>
      </c>
      <c r="M4002" s="6">
        <f>tbl_Sales[[#This Row],[Cost_per_Unit]]*tbl_Sales[[#This Row],[Quantity]]</f>
        <v>8.4699999999999989</v>
      </c>
      <c r="N4002" s="6">
        <f>tbl_Sales[[#This Row],[Sales]]-tbl_Sales[[#This Row],[Total_Cost]]</f>
        <v>315.90999999999997</v>
      </c>
    </row>
    <row r="4003" spans="1:14">
      <c r="A4003" t="s">
        <v>4007</v>
      </c>
      <c r="B4003" s="4">
        <v>45030</v>
      </c>
      <c r="C4003" t="s">
        <v>7901</v>
      </c>
      <c r="D4003" t="str">
        <f>VLOOKUP(Sales_Data!$C4003,tbl_Customers[],2,FALSE)</f>
        <v>Customer_1430</v>
      </c>
      <c r="E4003" t="str">
        <f>VLOOKUP(tbl_Sales[[#This Row],[Customer_ID]],tbl_Customers[],5,0)</f>
        <v>West</v>
      </c>
      <c r="F4003" t="s">
        <v>8505</v>
      </c>
      <c r="G4003" t="str">
        <f>VLOOKUP(Sales_Data!$F4003,tbl_Products[],2,FALSE)</f>
        <v>Product_39</v>
      </c>
      <c r="H4003" t="str">
        <f>VLOOKUP(tbl_Sales[[#This Row],[Product_ID]],tbl_Products[],3,0)</f>
        <v>Toys</v>
      </c>
      <c r="I4003">
        <v>6</v>
      </c>
      <c r="J4003" s="10">
        <f>VLOOKUP(tbl_Sales[[#This Row],[Product_ID]],tbl_Products[],4,0)</f>
        <v>32.950000000000003</v>
      </c>
      <c r="K4003" s="6">
        <v>54.46</v>
      </c>
      <c r="L4003" s="6">
        <f>tbl_Sales[[#This Row],[Price_per_Unit]]*tbl_Sales[[#This Row],[Quantity]]</f>
        <v>326.76</v>
      </c>
      <c r="M4003" s="6">
        <f>tbl_Sales[[#This Row],[Cost_per_Unit]]*tbl_Sales[[#This Row],[Quantity]]</f>
        <v>197.70000000000002</v>
      </c>
      <c r="N4003" s="6">
        <f>tbl_Sales[[#This Row],[Sales]]-tbl_Sales[[#This Row],[Total_Cost]]</f>
        <v>129.05999999999997</v>
      </c>
    </row>
    <row r="4004" spans="1:14">
      <c r="A4004" t="s">
        <v>4008</v>
      </c>
      <c r="B4004" s="4">
        <v>44996</v>
      </c>
      <c r="C4004" t="s">
        <v>7876</v>
      </c>
      <c r="D4004" t="str">
        <f>VLOOKUP(Sales_Data!$C4004,tbl_Customers[],2,FALSE)</f>
        <v>Customer_856</v>
      </c>
      <c r="E4004" t="str">
        <f>VLOOKUP(tbl_Sales[[#This Row],[Customer_ID]],tbl_Customers[],5,0)</f>
        <v>South</v>
      </c>
      <c r="F4004" t="s">
        <v>8546</v>
      </c>
      <c r="G4004" t="str">
        <f>VLOOKUP(Sales_Data!$F4004,tbl_Products[],2,FALSE)</f>
        <v>Product_28</v>
      </c>
      <c r="H4004" t="str">
        <f>VLOOKUP(tbl_Sales[[#This Row],[Product_ID]],tbl_Products[],3,0)</f>
        <v>Toys</v>
      </c>
      <c r="I4004">
        <v>4</v>
      </c>
      <c r="J4004" s="10">
        <f>VLOOKUP(tbl_Sales[[#This Row],[Product_ID]],tbl_Products[],4,0)</f>
        <v>23.58</v>
      </c>
      <c r="K4004" s="6">
        <v>89.63</v>
      </c>
      <c r="L4004" s="6">
        <f>tbl_Sales[[#This Row],[Price_per_Unit]]*tbl_Sales[[#This Row],[Quantity]]</f>
        <v>358.52</v>
      </c>
      <c r="M4004" s="6">
        <f>tbl_Sales[[#This Row],[Cost_per_Unit]]*tbl_Sales[[#This Row],[Quantity]]</f>
        <v>94.32</v>
      </c>
      <c r="N4004" s="6">
        <f>tbl_Sales[[#This Row],[Sales]]-tbl_Sales[[#This Row],[Total_Cost]]</f>
        <v>264.2</v>
      </c>
    </row>
    <row r="4005" spans="1:14">
      <c r="A4005" t="s">
        <v>4009</v>
      </c>
      <c r="B4005" s="4">
        <v>45226</v>
      </c>
      <c r="C4005" t="s">
        <v>7166</v>
      </c>
      <c r="D4005" t="str">
        <f>VLOOKUP(Sales_Data!$C4005,tbl_Customers[],2,FALSE)</f>
        <v>Customer_430</v>
      </c>
      <c r="E4005" t="str">
        <f>VLOOKUP(tbl_Sales[[#This Row],[Customer_ID]],tbl_Customers[],5,0)</f>
        <v>West</v>
      </c>
      <c r="F4005" t="s">
        <v>8505</v>
      </c>
      <c r="G4005" t="str">
        <f>VLOOKUP(Sales_Data!$F4005,tbl_Products[],2,FALSE)</f>
        <v>Product_39</v>
      </c>
      <c r="H4005" t="str">
        <f>VLOOKUP(tbl_Sales[[#This Row],[Product_ID]],tbl_Products[],3,0)</f>
        <v>Toys</v>
      </c>
      <c r="I4005">
        <v>2</v>
      </c>
      <c r="J4005" s="10">
        <f>VLOOKUP(tbl_Sales[[#This Row],[Product_ID]],tbl_Products[],4,0)</f>
        <v>32.950000000000003</v>
      </c>
      <c r="K4005" s="6">
        <v>79.89</v>
      </c>
      <c r="L4005" s="6">
        <f>tbl_Sales[[#This Row],[Price_per_Unit]]*tbl_Sales[[#This Row],[Quantity]]</f>
        <v>159.78</v>
      </c>
      <c r="M4005" s="6">
        <f>tbl_Sales[[#This Row],[Cost_per_Unit]]*tbl_Sales[[#This Row],[Quantity]]</f>
        <v>65.900000000000006</v>
      </c>
      <c r="N4005" s="6">
        <f>tbl_Sales[[#This Row],[Sales]]-tbl_Sales[[#This Row],[Total_Cost]]</f>
        <v>93.88</v>
      </c>
    </row>
    <row r="4006" spans="1:14">
      <c r="A4006" t="s">
        <v>4010</v>
      </c>
      <c r="B4006" s="4">
        <v>44982</v>
      </c>
      <c r="C4006" t="s">
        <v>7791</v>
      </c>
      <c r="D4006" t="str">
        <f>VLOOKUP(Sales_Data!$C4006,tbl_Customers[],2,FALSE)</f>
        <v>Customer_899</v>
      </c>
      <c r="E4006" t="str">
        <f>VLOOKUP(tbl_Sales[[#This Row],[Customer_ID]],tbl_Customers[],5,0)</f>
        <v>West</v>
      </c>
      <c r="F4006" t="s">
        <v>8512</v>
      </c>
      <c r="G4006" t="str">
        <f>VLOOKUP(Sales_Data!$F4006,tbl_Products[],2,FALSE)</f>
        <v>Product_47</v>
      </c>
      <c r="H4006" t="str">
        <f>VLOOKUP(tbl_Sales[[#This Row],[Product_ID]],tbl_Products[],3,0)</f>
        <v>Home Goods</v>
      </c>
      <c r="I4006">
        <v>1</v>
      </c>
      <c r="J4006" s="10">
        <f>VLOOKUP(tbl_Sales[[#This Row],[Product_ID]],tbl_Products[],4,0)</f>
        <v>22.66</v>
      </c>
      <c r="K4006" s="6">
        <v>11.33</v>
      </c>
      <c r="L4006" s="6">
        <f>tbl_Sales[[#This Row],[Price_per_Unit]]*tbl_Sales[[#This Row],[Quantity]]</f>
        <v>11.33</v>
      </c>
      <c r="M4006" s="6">
        <f>tbl_Sales[[#This Row],[Cost_per_Unit]]*tbl_Sales[[#This Row],[Quantity]]</f>
        <v>22.66</v>
      </c>
      <c r="N4006" s="6">
        <f>tbl_Sales[[#This Row],[Sales]]-tbl_Sales[[#This Row],[Total_Cost]]</f>
        <v>-11.33</v>
      </c>
    </row>
    <row r="4007" spans="1:14">
      <c r="A4007" t="s">
        <v>4011</v>
      </c>
      <c r="B4007" s="4">
        <v>45006</v>
      </c>
      <c r="C4007" t="s">
        <v>7530</v>
      </c>
      <c r="D4007" t="str">
        <f>VLOOKUP(Sales_Data!$C4007,tbl_Customers[],2,FALSE)</f>
        <v>Customer_922</v>
      </c>
      <c r="E4007" t="str">
        <f>VLOOKUP(tbl_Sales[[#This Row],[Customer_ID]],tbl_Customers[],5,0)</f>
        <v>South</v>
      </c>
      <c r="F4007" t="s">
        <v>8541</v>
      </c>
      <c r="G4007" t="str">
        <f>VLOOKUP(Sales_Data!$F4007,tbl_Products[],2,FALSE)</f>
        <v>Product_60</v>
      </c>
      <c r="H4007" t="str">
        <f>VLOOKUP(tbl_Sales[[#This Row],[Product_ID]],tbl_Products[],3,0)</f>
        <v>Health</v>
      </c>
      <c r="I4007">
        <v>7</v>
      </c>
      <c r="J4007" s="10">
        <f>VLOOKUP(tbl_Sales[[#This Row],[Product_ID]],tbl_Products[],4,0)</f>
        <v>1.01</v>
      </c>
      <c r="K4007" s="6">
        <v>74.31</v>
      </c>
      <c r="L4007" s="6">
        <f>tbl_Sales[[#This Row],[Price_per_Unit]]*tbl_Sales[[#This Row],[Quantity]]</f>
        <v>520.17000000000007</v>
      </c>
      <c r="M4007" s="6">
        <f>tbl_Sales[[#This Row],[Cost_per_Unit]]*tbl_Sales[[#This Row],[Quantity]]</f>
        <v>7.07</v>
      </c>
      <c r="N4007" s="6">
        <f>tbl_Sales[[#This Row],[Sales]]-tbl_Sales[[#This Row],[Total_Cost]]</f>
        <v>513.1</v>
      </c>
    </row>
    <row r="4008" spans="1:14">
      <c r="A4008" t="s">
        <v>4012</v>
      </c>
      <c r="B4008" s="4">
        <v>44981</v>
      </c>
      <c r="C4008" t="s">
        <v>7884</v>
      </c>
      <c r="D4008" t="str">
        <f>VLOOKUP(Sales_Data!$C4008,tbl_Customers[],2,FALSE)</f>
        <v>Customer_1144</v>
      </c>
      <c r="E4008" t="str">
        <f>VLOOKUP(tbl_Sales[[#This Row],[Customer_ID]],tbl_Customers[],5,0)</f>
        <v>South</v>
      </c>
      <c r="F4008" t="s">
        <v>8547</v>
      </c>
      <c r="G4008" t="str">
        <f>VLOOKUP(Sales_Data!$F4008,tbl_Products[],2,FALSE)</f>
        <v>Product_7</v>
      </c>
      <c r="H4008" t="str">
        <f>VLOOKUP(tbl_Sales[[#This Row],[Product_ID]],tbl_Products[],3,0)</f>
        <v>Apparel</v>
      </c>
      <c r="I4008">
        <v>3</v>
      </c>
      <c r="J4008" s="10">
        <f>VLOOKUP(tbl_Sales[[#This Row],[Product_ID]],tbl_Products[],4,0)</f>
        <v>48.6</v>
      </c>
      <c r="K4008" s="6">
        <v>55.63</v>
      </c>
      <c r="L4008" s="6">
        <f>tbl_Sales[[#This Row],[Price_per_Unit]]*tbl_Sales[[#This Row],[Quantity]]</f>
        <v>166.89000000000001</v>
      </c>
      <c r="M4008" s="6">
        <f>tbl_Sales[[#This Row],[Cost_per_Unit]]*tbl_Sales[[#This Row],[Quantity]]</f>
        <v>145.80000000000001</v>
      </c>
      <c r="N4008" s="6">
        <f>tbl_Sales[[#This Row],[Sales]]-tbl_Sales[[#This Row],[Total_Cost]]</f>
        <v>21.090000000000003</v>
      </c>
    </row>
    <row r="4009" spans="1:14">
      <c r="A4009" t="s">
        <v>4013</v>
      </c>
      <c r="B4009" s="4">
        <v>45011</v>
      </c>
      <c r="C4009" t="s">
        <v>7404</v>
      </c>
      <c r="D4009" t="str">
        <f>VLOOKUP(Sales_Data!$C4009,tbl_Customers[],2,FALSE)</f>
        <v>Customer_62</v>
      </c>
      <c r="E4009" t="str">
        <f>VLOOKUP(tbl_Sales[[#This Row],[Customer_ID]],tbl_Customers[],5,0)</f>
        <v>East</v>
      </c>
      <c r="F4009" t="s">
        <v>8499</v>
      </c>
      <c r="G4009" t="str">
        <f>VLOOKUP(Sales_Data!$F4009,tbl_Products[],2,FALSE)</f>
        <v>Product_30</v>
      </c>
      <c r="H4009" t="str">
        <f>VLOOKUP(tbl_Sales[[#This Row],[Product_ID]],tbl_Products[],3,0)</f>
        <v>Apparel</v>
      </c>
      <c r="I4009">
        <v>5</v>
      </c>
      <c r="J4009" s="10">
        <f>VLOOKUP(tbl_Sales[[#This Row],[Product_ID]],tbl_Products[],4,0)</f>
        <v>49.21</v>
      </c>
      <c r="K4009" s="6">
        <v>68.86</v>
      </c>
      <c r="L4009" s="6">
        <f>tbl_Sales[[#This Row],[Price_per_Unit]]*tbl_Sales[[#This Row],[Quantity]]</f>
        <v>344.3</v>
      </c>
      <c r="M4009" s="6">
        <f>tbl_Sales[[#This Row],[Cost_per_Unit]]*tbl_Sales[[#This Row],[Quantity]]</f>
        <v>246.05</v>
      </c>
      <c r="N4009" s="6">
        <f>tbl_Sales[[#This Row],[Sales]]-tbl_Sales[[#This Row],[Total_Cost]]</f>
        <v>98.25</v>
      </c>
    </row>
    <row r="4010" spans="1:14">
      <c r="A4010" t="s">
        <v>4014</v>
      </c>
      <c r="B4010" s="4">
        <v>45157</v>
      </c>
      <c r="C4010" t="s">
        <v>8194</v>
      </c>
      <c r="D4010" t="str">
        <f>VLOOKUP(Sales_Data!$C4010,tbl_Customers[],2,FALSE)</f>
        <v>Customer_768</v>
      </c>
      <c r="E4010" t="str">
        <f>VLOOKUP(tbl_Sales[[#This Row],[Customer_ID]],tbl_Customers[],5,0)</f>
        <v>South</v>
      </c>
      <c r="F4010" t="s">
        <v>8497</v>
      </c>
      <c r="G4010" t="str">
        <f>VLOOKUP(Sales_Data!$F4010,tbl_Products[],2,FALSE)</f>
        <v>Product_73</v>
      </c>
      <c r="H4010" t="str">
        <f>VLOOKUP(tbl_Sales[[#This Row],[Product_ID]],tbl_Products[],3,0)</f>
        <v>Apparel</v>
      </c>
      <c r="I4010">
        <v>8</v>
      </c>
      <c r="J4010" s="10">
        <f>VLOOKUP(tbl_Sales[[#This Row],[Product_ID]],tbl_Products[],4,0)</f>
        <v>1.21</v>
      </c>
      <c r="K4010" s="6">
        <v>81.75</v>
      </c>
      <c r="L4010" s="6">
        <f>tbl_Sales[[#This Row],[Price_per_Unit]]*tbl_Sales[[#This Row],[Quantity]]</f>
        <v>654</v>
      </c>
      <c r="M4010" s="6">
        <f>tbl_Sales[[#This Row],[Cost_per_Unit]]*tbl_Sales[[#This Row],[Quantity]]</f>
        <v>9.68</v>
      </c>
      <c r="N4010" s="6">
        <f>tbl_Sales[[#This Row],[Sales]]-tbl_Sales[[#This Row],[Total_Cost]]</f>
        <v>644.32000000000005</v>
      </c>
    </row>
    <row r="4011" spans="1:14">
      <c r="A4011" t="s">
        <v>4015</v>
      </c>
      <c r="B4011" s="4">
        <v>45165</v>
      </c>
      <c r="C4011" t="s">
        <v>7462</v>
      </c>
      <c r="D4011" t="str">
        <f>VLOOKUP(Sales_Data!$C4011,tbl_Customers[],2,FALSE)</f>
        <v>Customer_285</v>
      </c>
      <c r="E4011" t="str">
        <f>VLOOKUP(tbl_Sales[[#This Row],[Customer_ID]],tbl_Customers[],5,0)</f>
        <v>North</v>
      </c>
      <c r="F4011" t="s">
        <v>8511</v>
      </c>
      <c r="G4011" t="str">
        <f>VLOOKUP(Sales_Data!$F4011,tbl_Products[],2,FALSE)</f>
        <v>Product_33</v>
      </c>
      <c r="H4011" t="str">
        <f>VLOOKUP(tbl_Sales[[#This Row],[Product_ID]],tbl_Products[],3,0)</f>
        <v>Electronics</v>
      </c>
      <c r="I4011">
        <v>6</v>
      </c>
      <c r="J4011" s="10">
        <f>VLOOKUP(tbl_Sales[[#This Row],[Product_ID]],tbl_Products[],4,0)</f>
        <v>45.26</v>
      </c>
      <c r="K4011" s="6">
        <v>37.700000000000003</v>
      </c>
      <c r="L4011" s="6">
        <f>tbl_Sales[[#This Row],[Price_per_Unit]]*tbl_Sales[[#This Row],[Quantity]]</f>
        <v>226.20000000000002</v>
      </c>
      <c r="M4011" s="6">
        <f>tbl_Sales[[#This Row],[Cost_per_Unit]]*tbl_Sales[[#This Row],[Quantity]]</f>
        <v>271.56</v>
      </c>
      <c r="N4011" s="6">
        <f>tbl_Sales[[#This Row],[Sales]]-tbl_Sales[[#This Row],[Total_Cost]]</f>
        <v>-45.359999999999985</v>
      </c>
    </row>
    <row r="4012" spans="1:14">
      <c r="A4012" t="s">
        <v>4016</v>
      </c>
      <c r="B4012" s="4">
        <v>45087</v>
      </c>
      <c r="C4012" t="s">
        <v>7259</v>
      </c>
      <c r="D4012" t="str">
        <f>VLOOKUP(Sales_Data!$C4012,tbl_Customers[],2,FALSE)</f>
        <v>Customer_1183</v>
      </c>
      <c r="E4012" t="str">
        <f>VLOOKUP(tbl_Sales[[#This Row],[Customer_ID]],tbl_Customers[],5,0)</f>
        <v>East</v>
      </c>
      <c r="F4012" t="s">
        <v>8546</v>
      </c>
      <c r="G4012" t="str">
        <f>VLOOKUP(Sales_Data!$F4012,tbl_Products[],2,FALSE)</f>
        <v>Product_28</v>
      </c>
      <c r="H4012" t="str">
        <f>VLOOKUP(tbl_Sales[[#This Row],[Product_ID]],tbl_Products[],3,0)</f>
        <v>Toys</v>
      </c>
      <c r="I4012">
        <v>1</v>
      </c>
      <c r="J4012" s="10">
        <f>VLOOKUP(tbl_Sales[[#This Row],[Product_ID]],tbl_Products[],4,0)</f>
        <v>23.58</v>
      </c>
      <c r="K4012" s="6">
        <v>59.13</v>
      </c>
      <c r="L4012" s="6">
        <f>tbl_Sales[[#This Row],[Price_per_Unit]]*tbl_Sales[[#This Row],[Quantity]]</f>
        <v>59.13</v>
      </c>
      <c r="M4012" s="6">
        <f>tbl_Sales[[#This Row],[Cost_per_Unit]]*tbl_Sales[[#This Row],[Quantity]]</f>
        <v>23.58</v>
      </c>
      <c r="N4012" s="6">
        <f>tbl_Sales[[#This Row],[Sales]]-tbl_Sales[[#This Row],[Total_Cost]]</f>
        <v>35.550000000000004</v>
      </c>
    </row>
    <row r="4013" spans="1:14">
      <c r="A4013" t="s">
        <v>4017</v>
      </c>
      <c r="B4013" s="4">
        <v>45135</v>
      </c>
      <c r="C4013" t="s">
        <v>8134</v>
      </c>
      <c r="D4013" t="str">
        <f>VLOOKUP(Sales_Data!$C4013,tbl_Customers[],2,FALSE)</f>
        <v>Customer_263</v>
      </c>
      <c r="E4013" t="str">
        <f>VLOOKUP(tbl_Sales[[#This Row],[Customer_ID]],tbl_Customers[],5,0)</f>
        <v>North</v>
      </c>
      <c r="F4013" t="s">
        <v>8561</v>
      </c>
      <c r="G4013" t="str">
        <f>VLOOKUP(Sales_Data!$F4013,tbl_Products[],2,FALSE)</f>
        <v>Product_66</v>
      </c>
      <c r="H4013" t="str">
        <f>VLOOKUP(tbl_Sales[[#This Row],[Product_ID]],tbl_Products[],3,0)</f>
        <v>Health</v>
      </c>
      <c r="I4013">
        <v>5</v>
      </c>
      <c r="J4013" s="10">
        <f>VLOOKUP(tbl_Sales[[#This Row],[Product_ID]],tbl_Products[],4,0)</f>
        <v>1.38</v>
      </c>
      <c r="K4013" s="6">
        <v>5.24</v>
      </c>
      <c r="L4013" s="6">
        <f>tbl_Sales[[#This Row],[Price_per_Unit]]*tbl_Sales[[#This Row],[Quantity]]</f>
        <v>26.200000000000003</v>
      </c>
      <c r="M4013" s="6">
        <f>tbl_Sales[[#This Row],[Cost_per_Unit]]*tbl_Sales[[#This Row],[Quantity]]</f>
        <v>6.8999999999999995</v>
      </c>
      <c r="N4013" s="6">
        <f>tbl_Sales[[#This Row],[Sales]]-tbl_Sales[[#This Row],[Total_Cost]]</f>
        <v>19.300000000000004</v>
      </c>
    </row>
    <row r="4014" spans="1:14">
      <c r="A4014" t="s">
        <v>4018</v>
      </c>
      <c r="B4014" s="4">
        <v>44988</v>
      </c>
      <c r="C4014" t="s">
        <v>8213</v>
      </c>
      <c r="D4014" t="str">
        <f>VLOOKUP(Sales_Data!$C4014,tbl_Customers[],2,FALSE)</f>
        <v>Customer_626</v>
      </c>
      <c r="E4014" t="str">
        <f>VLOOKUP(tbl_Sales[[#This Row],[Customer_ID]],tbl_Customers[],5,0)</f>
        <v>East</v>
      </c>
      <c r="F4014" t="s">
        <v>8522</v>
      </c>
      <c r="G4014" t="str">
        <f>VLOOKUP(Sales_Data!$F4014,tbl_Products[],2,FALSE)</f>
        <v>Product_4</v>
      </c>
      <c r="H4014" t="str">
        <f>VLOOKUP(tbl_Sales[[#This Row],[Product_ID]],tbl_Products[],3,0)</f>
        <v>Toys</v>
      </c>
      <c r="I4014">
        <v>7</v>
      </c>
      <c r="J4014" s="10">
        <f>VLOOKUP(tbl_Sales[[#This Row],[Product_ID]],tbl_Products[],4,0)</f>
        <v>14.75</v>
      </c>
      <c r="K4014" s="6">
        <v>77.150000000000006</v>
      </c>
      <c r="L4014" s="6">
        <f>tbl_Sales[[#This Row],[Price_per_Unit]]*tbl_Sales[[#This Row],[Quantity]]</f>
        <v>540.05000000000007</v>
      </c>
      <c r="M4014" s="6">
        <f>tbl_Sales[[#This Row],[Cost_per_Unit]]*tbl_Sales[[#This Row],[Quantity]]</f>
        <v>103.25</v>
      </c>
      <c r="N4014" s="6">
        <f>tbl_Sales[[#This Row],[Sales]]-tbl_Sales[[#This Row],[Total_Cost]]</f>
        <v>436.80000000000007</v>
      </c>
    </row>
    <row r="4015" spans="1:14">
      <c r="A4015" t="s">
        <v>4019</v>
      </c>
      <c r="B4015" s="4">
        <v>45201</v>
      </c>
      <c r="C4015" t="s">
        <v>8361</v>
      </c>
      <c r="D4015" t="str">
        <f>VLOOKUP(Sales_Data!$C4015,tbl_Customers[],2,FALSE)</f>
        <v>Customer_20</v>
      </c>
      <c r="E4015" t="str">
        <f>VLOOKUP(tbl_Sales[[#This Row],[Customer_ID]],tbl_Customers[],5,0)</f>
        <v>West</v>
      </c>
      <c r="F4015" t="s">
        <v>8536</v>
      </c>
      <c r="G4015" t="str">
        <f>VLOOKUP(Sales_Data!$F4015,tbl_Products[],2,FALSE)</f>
        <v>Product_40</v>
      </c>
      <c r="H4015" t="str">
        <f>VLOOKUP(tbl_Sales[[#This Row],[Product_ID]],tbl_Products[],3,0)</f>
        <v>Health</v>
      </c>
      <c r="I4015">
        <v>7</v>
      </c>
      <c r="J4015" s="10">
        <f>VLOOKUP(tbl_Sales[[#This Row],[Product_ID]],tbl_Products[],4,0)</f>
        <v>30.96</v>
      </c>
      <c r="K4015" s="6">
        <v>63.17</v>
      </c>
      <c r="L4015" s="6">
        <f>tbl_Sales[[#This Row],[Price_per_Unit]]*tbl_Sales[[#This Row],[Quantity]]</f>
        <v>442.19</v>
      </c>
      <c r="M4015" s="6">
        <f>tbl_Sales[[#This Row],[Cost_per_Unit]]*tbl_Sales[[#This Row],[Quantity]]</f>
        <v>216.72</v>
      </c>
      <c r="N4015" s="6">
        <f>tbl_Sales[[#This Row],[Sales]]-tbl_Sales[[#This Row],[Total_Cost]]</f>
        <v>225.47</v>
      </c>
    </row>
    <row r="4016" spans="1:14">
      <c r="A4016" t="s">
        <v>4020</v>
      </c>
      <c r="B4016" s="4">
        <v>45110</v>
      </c>
      <c r="C4016" t="s">
        <v>7751</v>
      </c>
      <c r="D4016" t="str">
        <f>VLOOKUP(Sales_Data!$C4016,tbl_Customers[],2,FALSE)</f>
        <v>Customer_1024</v>
      </c>
      <c r="E4016" t="str">
        <f>VLOOKUP(tbl_Sales[[#This Row],[Customer_ID]],tbl_Customers[],5,0)</f>
        <v>South</v>
      </c>
      <c r="F4016" t="s">
        <v>8514</v>
      </c>
      <c r="G4016" t="str">
        <f>VLOOKUP(Sales_Data!$F4016,tbl_Products[],2,FALSE)</f>
        <v>Product_2</v>
      </c>
      <c r="H4016" t="str">
        <f>VLOOKUP(tbl_Sales[[#This Row],[Product_ID]],tbl_Products[],3,0)</f>
        <v>Health</v>
      </c>
      <c r="I4016">
        <v>9</v>
      </c>
      <c r="J4016" s="10">
        <f>VLOOKUP(tbl_Sales[[#This Row],[Product_ID]],tbl_Products[],4,0)</f>
        <v>12.41</v>
      </c>
      <c r="K4016" s="6">
        <v>58.82</v>
      </c>
      <c r="L4016" s="6">
        <f>tbl_Sales[[#This Row],[Price_per_Unit]]*tbl_Sales[[#This Row],[Quantity]]</f>
        <v>529.38</v>
      </c>
      <c r="M4016" s="6">
        <f>tbl_Sales[[#This Row],[Cost_per_Unit]]*tbl_Sales[[#This Row],[Quantity]]</f>
        <v>111.69</v>
      </c>
      <c r="N4016" s="6">
        <f>tbl_Sales[[#This Row],[Sales]]-tbl_Sales[[#This Row],[Total_Cost]]</f>
        <v>417.69</v>
      </c>
    </row>
    <row r="4017" spans="1:14">
      <c r="A4017" t="s">
        <v>4021</v>
      </c>
      <c r="B4017" s="4">
        <v>45033</v>
      </c>
      <c r="C4017" t="s">
        <v>7325</v>
      </c>
      <c r="D4017" t="str">
        <f>VLOOKUP(Sales_Data!$C4017,tbl_Customers[],2,FALSE)</f>
        <v>Customer_1350</v>
      </c>
      <c r="E4017" t="str">
        <f>VLOOKUP(tbl_Sales[[#This Row],[Customer_ID]],tbl_Customers[],5,0)</f>
        <v>East</v>
      </c>
      <c r="F4017" t="s">
        <v>8546</v>
      </c>
      <c r="G4017" t="str">
        <f>VLOOKUP(Sales_Data!$F4017,tbl_Products[],2,FALSE)</f>
        <v>Product_28</v>
      </c>
      <c r="H4017" t="str">
        <f>VLOOKUP(tbl_Sales[[#This Row],[Product_ID]],tbl_Products[],3,0)</f>
        <v>Toys</v>
      </c>
      <c r="I4017">
        <v>6</v>
      </c>
      <c r="J4017" s="10">
        <f>VLOOKUP(tbl_Sales[[#This Row],[Product_ID]],tbl_Products[],4,0)</f>
        <v>23.58</v>
      </c>
      <c r="K4017" s="6">
        <v>52.99</v>
      </c>
      <c r="L4017" s="6">
        <f>tbl_Sales[[#This Row],[Price_per_Unit]]*tbl_Sales[[#This Row],[Quantity]]</f>
        <v>317.94</v>
      </c>
      <c r="M4017" s="6">
        <f>tbl_Sales[[#This Row],[Cost_per_Unit]]*tbl_Sales[[#This Row],[Quantity]]</f>
        <v>141.47999999999999</v>
      </c>
      <c r="N4017" s="6">
        <f>tbl_Sales[[#This Row],[Sales]]-tbl_Sales[[#This Row],[Total_Cost]]</f>
        <v>176.46</v>
      </c>
    </row>
    <row r="4018" spans="1:14">
      <c r="A4018" t="s">
        <v>4022</v>
      </c>
      <c r="B4018" s="4">
        <v>45158</v>
      </c>
      <c r="C4018" t="s">
        <v>8085</v>
      </c>
      <c r="D4018" t="str">
        <f>VLOOKUP(Sales_Data!$C4018,tbl_Customers[],2,FALSE)</f>
        <v>Customer_727</v>
      </c>
      <c r="E4018" t="str">
        <f>VLOOKUP(tbl_Sales[[#This Row],[Customer_ID]],tbl_Customers[],5,0)</f>
        <v>West</v>
      </c>
      <c r="F4018" t="s">
        <v>8558</v>
      </c>
      <c r="G4018" t="str">
        <f>VLOOKUP(Sales_Data!$F4018,tbl_Products[],2,FALSE)</f>
        <v>Product_24</v>
      </c>
      <c r="H4018" t="str">
        <f>VLOOKUP(tbl_Sales[[#This Row],[Product_ID]],tbl_Products[],3,0)</f>
        <v>Apparel</v>
      </c>
      <c r="I4018">
        <v>4</v>
      </c>
      <c r="J4018" s="10">
        <f>VLOOKUP(tbl_Sales[[#This Row],[Product_ID]],tbl_Products[],4,0)</f>
        <v>47.62</v>
      </c>
      <c r="K4018" s="6">
        <v>10.89</v>
      </c>
      <c r="L4018" s="6">
        <f>tbl_Sales[[#This Row],[Price_per_Unit]]*tbl_Sales[[#This Row],[Quantity]]</f>
        <v>43.56</v>
      </c>
      <c r="M4018" s="6">
        <f>tbl_Sales[[#This Row],[Cost_per_Unit]]*tbl_Sales[[#This Row],[Quantity]]</f>
        <v>190.48</v>
      </c>
      <c r="N4018" s="6">
        <f>tbl_Sales[[#This Row],[Sales]]-tbl_Sales[[#This Row],[Total_Cost]]</f>
        <v>-146.91999999999999</v>
      </c>
    </row>
    <row r="4019" spans="1:14">
      <c r="A4019" t="s">
        <v>4023</v>
      </c>
      <c r="B4019" s="4">
        <v>45084</v>
      </c>
      <c r="C4019" t="s">
        <v>8148</v>
      </c>
      <c r="D4019" t="str">
        <f>VLOOKUP(Sales_Data!$C4019,tbl_Customers[],2,FALSE)</f>
        <v>Customer_696</v>
      </c>
      <c r="E4019" t="str">
        <f>VLOOKUP(tbl_Sales[[#This Row],[Customer_ID]],tbl_Customers[],5,0)</f>
        <v>East</v>
      </c>
      <c r="F4019" t="s">
        <v>8506</v>
      </c>
      <c r="G4019" t="str">
        <f>VLOOKUP(Sales_Data!$F4019,tbl_Products[],2,FALSE)</f>
        <v>Product_43</v>
      </c>
      <c r="H4019" t="str">
        <f>VLOOKUP(tbl_Sales[[#This Row],[Product_ID]],tbl_Products[],3,0)</f>
        <v>Health</v>
      </c>
      <c r="I4019">
        <v>5</v>
      </c>
      <c r="J4019" s="10">
        <f>VLOOKUP(tbl_Sales[[#This Row],[Product_ID]],tbl_Products[],4,0)</f>
        <v>4.59</v>
      </c>
      <c r="K4019" s="6">
        <v>5.27</v>
      </c>
      <c r="L4019" s="6">
        <f>tbl_Sales[[#This Row],[Price_per_Unit]]*tbl_Sales[[#This Row],[Quantity]]</f>
        <v>26.349999999999998</v>
      </c>
      <c r="M4019" s="6">
        <f>tbl_Sales[[#This Row],[Cost_per_Unit]]*tbl_Sales[[#This Row],[Quantity]]</f>
        <v>22.95</v>
      </c>
      <c r="N4019" s="6">
        <f>tbl_Sales[[#This Row],[Sales]]-tbl_Sales[[#This Row],[Total_Cost]]</f>
        <v>3.3999999999999986</v>
      </c>
    </row>
    <row r="4020" spans="1:14">
      <c r="A4020" t="s">
        <v>4024</v>
      </c>
      <c r="B4020" s="4">
        <v>45164</v>
      </c>
      <c r="C4020" t="s">
        <v>7917</v>
      </c>
      <c r="D4020" t="str">
        <f>VLOOKUP(Sales_Data!$C4020,tbl_Customers[],2,FALSE)</f>
        <v>Customer_462</v>
      </c>
      <c r="E4020" t="str">
        <f>VLOOKUP(tbl_Sales[[#This Row],[Customer_ID]],tbl_Customers[],5,0)</f>
        <v>South</v>
      </c>
      <c r="F4020" t="s">
        <v>8526</v>
      </c>
      <c r="G4020" t="str">
        <f>VLOOKUP(Sales_Data!$F4020,tbl_Products[],2,FALSE)</f>
        <v>Product_27</v>
      </c>
      <c r="H4020" t="str">
        <f>VLOOKUP(tbl_Sales[[#This Row],[Product_ID]],tbl_Products[],3,0)</f>
        <v>Home Goods</v>
      </c>
      <c r="I4020">
        <v>9</v>
      </c>
      <c r="J4020" s="10">
        <f>VLOOKUP(tbl_Sales[[#This Row],[Product_ID]],tbl_Products[],4,0)</f>
        <v>35.53</v>
      </c>
      <c r="K4020" s="6">
        <v>20.84</v>
      </c>
      <c r="L4020" s="6">
        <f>tbl_Sales[[#This Row],[Price_per_Unit]]*tbl_Sales[[#This Row],[Quantity]]</f>
        <v>187.56</v>
      </c>
      <c r="M4020" s="6">
        <f>tbl_Sales[[#This Row],[Cost_per_Unit]]*tbl_Sales[[#This Row],[Quantity]]</f>
        <v>319.77</v>
      </c>
      <c r="N4020" s="6">
        <f>tbl_Sales[[#This Row],[Sales]]-tbl_Sales[[#This Row],[Total_Cost]]</f>
        <v>-132.20999999999998</v>
      </c>
    </row>
    <row r="4021" spans="1:14">
      <c r="A4021" t="s">
        <v>4025</v>
      </c>
      <c r="B4021" s="4">
        <v>45062</v>
      </c>
      <c r="C4021" t="s">
        <v>7839</v>
      </c>
      <c r="D4021" t="str">
        <f>VLOOKUP(Sales_Data!$C4021,tbl_Customers[],2,FALSE)</f>
        <v>Customer_859</v>
      </c>
      <c r="E4021" t="str">
        <f>VLOOKUP(tbl_Sales[[#This Row],[Customer_ID]],tbl_Customers[],5,0)</f>
        <v>North</v>
      </c>
      <c r="F4021" t="s">
        <v>8521</v>
      </c>
      <c r="G4021" t="str">
        <f>VLOOKUP(Sales_Data!$F4021,tbl_Products[],2,FALSE)</f>
        <v>Product_64</v>
      </c>
      <c r="H4021" t="str">
        <f>VLOOKUP(tbl_Sales[[#This Row],[Product_ID]],tbl_Products[],3,0)</f>
        <v>Home Goods</v>
      </c>
      <c r="I4021">
        <v>5</v>
      </c>
      <c r="J4021" s="10">
        <f>VLOOKUP(tbl_Sales[[#This Row],[Product_ID]],tbl_Products[],4,0)</f>
        <v>16.21</v>
      </c>
      <c r="K4021" s="6">
        <v>49.03</v>
      </c>
      <c r="L4021" s="6">
        <f>tbl_Sales[[#This Row],[Price_per_Unit]]*tbl_Sales[[#This Row],[Quantity]]</f>
        <v>245.15</v>
      </c>
      <c r="M4021" s="6">
        <f>tbl_Sales[[#This Row],[Cost_per_Unit]]*tbl_Sales[[#This Row],[Quantity]]</f>
        <v>81.050000000000011</v>
      </c>
      <c r="N4021" s="6">
        <f>tbl_Sales[[#This Row],[Sales]]-tbl_Sales[[#This Row],[Total_Cost]]</f>
        <v>164.1</v>
      </c>
    </row>
    <row r="4022" spans="1:14">
      <c r="A4022" t="s">
        <v>4026</v>
      </c>
      <c r="B4022" s="4">
        <v>44988</v>
      </c>
      <c r="C4022" t="s">
        <v>7525</v>
      </c>
      <c r="D4022" t="str">
        <f>VLOOKUP(Sales_Data!$C4022,tbl_Customers[],2,FALSE)</f>
        <v>Customer_872</v>
      </c>
      <c r="E4022" t="str">
        <f>VLOOKUP(tbl_Sales[[#This Row],[Customer_ID]],tbl_Customers[],5,0)</f>
        <v>West</v>
      </c>
      <c r="F4022" t="s">
        <v>8553</v>
      </c>
      <c r="G4022" t="str">
        <f>VLOOKUP(Sales_Data!$F4022,tbl_Products[],2,FALSE)</f>
        <v>Product_50</v>
      </c>
      <c r="H4022" t="str">
        <f>VLOOKUP(tbl_Sales[[#This Row],[Product_ID]],tbl_Products[],3,0)</f>
        <v>Apparel</v>
      </c>
      <c r="I4022">
        <v>3</v>
      </c>
      <c r="J4022" s="10">
        <f>VLOOKUP(tbl_Sales[[#This Row],[Product_ID]],tbl_Products[],4,0)</f>
        <v>42.74</v>
      </c>
      <c r="K4022" s="6">
        <v>7.04</v>
      </c>
      <c r="L4022" s="6">
        <f>tbl_Sales[[#This Row],[Price_per_Unit]]*tbl_Sales[[#This Row],[Quantity]]</f>
        <v>21.12</v>
      </c>
      <c r="M4022" s="6">
        <f>tbl_Sales[[#This Row],[Cost_per_Unit]]*tbl_Sales[[#This Row],[Quantity]]</f>
        <v>128.22</v>
      </c>
      <c r="N4022" s="6">
        <f>tbl_Sales[[#This Row],[Sales]]-tbl_Sales[[#This Row],[Total_Cost]]</f>
        <v>-107.1</v>
      </c>
    </row>
    <row r="4023" spans="1:14">
      <c r="A4023" t="s">
        <v>4027</v>
      </c>
      <c r="B4023" s="4">
        <v>44973</v>
      </c>
      <c r="C4023" t="s">
        <v>7224</v>
      </c>
      <c r="D4023" t="str">
        <f>VLOOKUP(Sales_Data!$C4023,tbl_Customers[],2,FALSE)</f>
        <v>Customer_1405</v>
      </c>
      <c r="E4023" t="str">
        <f>VLOOKUP(tbl_Sales[[#This Row],[Customer_ID]],tbl_Customers[],5,0)</f>
        <v>West</v>
      </c>
      <c r="F4023" t="s">
        <v>8556</v>
      </c>
      <c r="G4023" t="str">
        <f>VLOOKUP(Sales_Data!$F4023,tbl_Products[],2,FALSE)</f>
        <v>Product_42</v>
      </c>
      <c r="H4023" t="str">
        <f>VLOOKUP(tbl_Sales[[#This Row],[Product_ID]],tbl_Products[],3,0)</f>
        <v>Electronics</v>
      </c>
      <c r="I4023">
        <v>9</v>
      </c>
      <c r="J4023" s="10">
        <f>VLOOKUP(tbl_Sales[[#This Row],[Product_ID]],tbl_Products[],4,0)</f>
        <v>28.03</v>
      </c>
      <c r="K4023" s="6">
        <v>10.35</v>
      </c>
      <c r="L4023" s="6">
        <f>tbl_Sales[[#This Row],[Price_per_Unit]]*tbl_Sales[[#This Row],[Quantity]]</f>
        <v>93.149999999999991</v>
      </c>
      <c r="M4023" s="6">
        <f>tbl_Sales[[#This Row],[Cost_per_Unit]]*tbl_Sales[[#This Row],[Quantity]]</f>
        <v>252.27</v>
      </c>
      <c r="N4023" s="6">
        <f>tbl_Sales[[#This Row],[Sales]]-tbl_Sales[[#This Row],[Total_Cost]]</f>
        <v>-159.12</v>
      </c>
    </row>
    <row r="4024" spans="1:14">
      <c r="A4024" t="s">
        <v>4028</v>
      </c>
      <c r="B4024" s="4">
        <v>45007</v>
      </c>
      <c r="C4024" t="s">
        <v>8411</v>
      </c>
      <c r="D4024" t="str">
        <f>VLOOKUP(Sales_Data!$C4024,tbl_Customers[],2,FALSE)</f>
        <v>Customer_827</v>
      </c>
      <c r="E4024" t="str">
        <f>VLOOKUP(tbl_Sales[[#This Row],[Customer_ID]],tbl_Customers[],5,0)</f>
        <v>South</v>
      </c>
      <c r="F4024" t="s">
        <v>8513</v>
      </c>
      <c r="G4024" t="str">
        <f>VLOOKUP(Sales_Data!$F4024,tbl_Products[],2,FALSE)</f>
        <v>Product_59</v>
      </c>
      <c r="H4024" t="str">
        <f>VLOOKUP(tbl_Sales[[#This Row],[Product_ID]],tbl_Products[],3,0)</f>
        <v>Home Goods</v>
      </c>
      <c r="I4024">
        <v>6</v>
      </c>
      <c r="J4024" s="10">
        <f>VLOOKUP(tbl_Sales[[#This Row],[Product_ID]],tbl_Products[],4,0)</f>
        <v>40.85</v>
      </c>
      <c r="K4024" s="6">
        <v>40.270000000000003</v>
      </c>
      <c r="L4024" s="6">
        <f>tbl_Sales[[#This Row],[Price_per_Unit]]*tbl_Sales[[#This Row],[Quantity]]</f>
        <v>241.62</v>
      </c>
      <c r="M4024" s="6">
        <f>tbl_Sales[[#This Row],[Cost_per_Unit]]*tbl_Sales[[#This Row],[Quantity]]</f>
        <v>245.10000000000002</v>
      </c>
      <c r="N4024" s="6">
        <f>tbl_Sales[[#This Row],[Sales]]-tbl_Sales[[#This Row],[Total_Cost]]</f>
        <v>-3.4800000000000182</v>
      </c>
    </row>
    <row r="4025" spans="1:14">
      <c r="A4025" t="s">
        <v>4029</v>
      </c>
      <c r="B4025" s="4">
        <v>45278</v>
      </c>
      <c r="C4025" t="s">
        <v>7550</v>
      </c>
      <c r="D4025" t="str">
        <f>VLOOKUP(Sales_Data!$C4025,tbl_Customers[],2,FALSE)</f>
        <v>Customer_1415</v>
      </c>
      <c r="E4025" t="str">
        <f>VLOOKUP(tbl_Sales[[#This Row],[Customer_ID]],tbl_Customers[],5,0)</f>
        <v>East</v>
      </c>
      <c r="F4025" t="s">
        <v>8534</v>
      </c>
      <c r="G4025" t="str">
        <f>VLOOKUP(Sales_Data!$F4025,tbl_Products[],2,FALSE)</f>
        <v>Product_51</v>
      </c>
      <c r="H4025" t="str">
        <f>VLOOKUP(tbl_Sales[[#This Row],[Product_ID]],tbl_Products[],3,0)</f>
        <v>Electronics</v>
      </c>
      <c r="I4025">
        <v>8</v>
      </c>
      <c r="J4025" s="10">
        <f>VLOOKUP(tbl_Sales[[#This Row],[Product_ID]],tbl_Products[],4,0)</f>
        <v>45.1</v>
      </c>
      <c r="K4025" s="6">
        <v>43.25</v>
      </c>
      <c r="L4025" s="6">
        <f>tbl_Sales[[#This Row],[Price_per_Unit]]*tbl_Sales[[#This Row],[Quantity]]</f>
        <v>346</v>
      </c>
      <c r="M4025" s="6">
        <f>tbl_Sales[[#This Row],[Cost_per_Unit]]*tbl_Sales[[#This Row],[Quantity]]</f>
        <v>360.8</v>
      </c>
      <c r="N4025" s="6">
        <f>tbl_Sales[[#This Row],[Sales]]-tbl_Sales[[#This Row],[Total_Cost]]</f>
        <v>-14.800000000000011</v>
      </c>
    </row>
    <row r="4026" spans="1:14">
      <c r="A4026" t="s">
        <v>4030</v>
      </c>
      <c r="B4026" s="4">
        <v>45082</v>
      </c>
      <c r="C4026" t="s">
        <v>8412</v>
      </c>
      <c r="D4026" t="str">
        <f>VLOOKUP(Sales_Data!$C4026,tbl_Customers[],2,FALSE)</f>
        <v>Customer_1102</v>
      </c>
      <c r="E4026" t="str">
        <f>VLOOKUP(tbl_Sales[[#This Row],[Customer_ID]],tbl_Customers[],5,0)</f>
        <v>West</v>
      </c>
      <c r="F4026" t="s">
        <v>8502</v>
      </c>
      <c r="G4026" t="str">
        <f>VLOOKUP(Sales_Data!$F4026,tbl_Products[],2,FALSE)</f>
        <v>Product_22</v>
      </c>
      <c r="H4026" t="str">
        <f>VLOOKUP(tbl_Sales[[#This Row],[Product_ID]],tbl_Products[],3,0)</f>
        <v>Electronics</v>
      </c>
      <c r="I4026">
        <v>6</v>
      </c>
      <c r="J4026" s="10">
        <f>VLOOKUP(tbl_Sales[[#This Row],[Product_ID]],tbl_Products[],4,0)</f>
        <v>38.15</v>
      </c>
      <c r="K4026" s="6">
        <v>14.4</v>
      </c>
      <c r="L4026" s="6">
        <f>tbl_Sales[[#This Row],[Price_per_Unit]]*tbl_Sales[[#This Row],[Quantity]]</f>
        <v>86.4</v>
      </c>
      <c r="M4026" s="6">
        <f>tbl_Sales[[#This Row],[Cost_per_Unit]]*tbl_Sales[[#This Row],[Quantity]]</f>
        <v>228.89999999999998</v>
      </c>
      <c r="N4026" s="6">
        <f>tbl_Sales[[#This Row],[Sales]]-tbl_Sales[[#This Row],[Total_Cost]]</f>
        <v>-142.49999999999997</v>
      </c>
    </row>
    <row r="4027" spans="1:14">
      <c r="A4027" t="s">
        <v>4031</v>
      </c>
      <c r="B4027" s="4">
        <v>45287</v>
      </c>
      <c r="C4027" t="s">
        <v>7250</v>
      </c>
      <c r="D4027" t="str">
        <f>VLOOKUP(Sales_Data!$C4027,tbl_Customers[],2,FALSE)</f>
        <v>Customer_614</v>
      </c>
      <c r="E4027" t="str">
        <f>VLOOKUP(tbl_Sales[[#This Row],[Customer_ID]],tbl_Customers[],5,0)</f>
        <v>North</v>
      </c>
      <c r="F4027" t="s">
        <v>8508</v>
      </c>
      <c r="G4027" t="str">
        <f>VLOOKUP(Sales_Data!$F4027,tbl_Products[],2,FALSE)</f>
        <v>Product_63</v>
      </c>
      <c r="H4027" t="str">
        <f>VLOOKUP(tbl_Sales[[#This Row],[Product_ID]],tbl_Products[],3,0)</f>
        <v>Electronics</v>
      </c>
      <c r="I4027">
        <v>9</v>
      </c>
      <c r="J4027" s="10">
        <f>VLOOKUP(tbl_Sales[[#This Row],[Product_ID]],tbl_Products[],4,0)</f>
        <v>40</v>
      </c>
      <c r="K4027" s="6">
        <v>65.61</v>
      </c>
      <c r="L4027" s="6">
        <f>tbl_Sales[[#This Row],[Price_per_Unit]]*tbl_Sales[[#This Row],[Quantity]]</f>
        <v>590.49</v>
      </c>
      <c r="M4027" s="6">
        <f>tbl_Sales[[#This Row],[Cost_per_Unit]]*tbl_Sales[[#This Row],[Quantity]]</f>
        <v>360</v>
      </c>
      <c r="N4027" s="6">
        <f>tbl_Sales[[#This Row],[Sales]]-tbl_Sales[[#This Row],[Total_Cost]]</f>
        <v>230.49</v>
      </c>
    </row>
    <row r="4028" spans="1:14">
      <c r="A4028" t="s">
        <v>4032</v>
      </c>
      <c r="B4028" s="4">
        <v>45283</v>
      </c>
      <c r="C4028" t="s">
        <v>7419</v>
      </c>
      <c r="D4028" t="str">
        <f>VLOOKUP(Sales_Data!$C4028,tbl_Customers[],2,FALSE)</f>
        <v>Customer_668</v>
      </c>
      <c r="E4028" t="str">
        <f>VLOOKUP(tbl_Sales[[#This Row],[Customer_ID]],tbl_Customers[],5,0)</f>
        <v>North</v>
      </c>
      <c r="F4028" t="s">
        <v>8517</v>
      </c>
      <c r="G4028" t="str">
        <f>VLOOKUP(Sales_Data!$F4028,tbl_Products[],2,FALSE)</f>
        <v>Product_62</v>
      </c>
      <c r="H4028" t="str">
        <f>VLOOKUP(tbl_Sales[[#This Row],[Product_ID]],tbl_Products[],3,0)</f>
        <v>Health</v>
      </c>
      <c r="I4028">
        <v>4</v>
      </c>
      <c r="J4028" s="10">
        <f>VLOOKUP(tbl_Sales[[#This Row],[Product_ID]],tbl_Products[],4,0)</f>
        <v>24.52</v>
      </c>
      <c r="K4028" s="6">
        <v>15.95</v>
      </c>
      <c r="L4028" s="6">
        <f>tbl_Sales[[#This Row],[Price_per_Unit]]*tbl_Sales[[#This Row],[Quantity]]</f>
        <v>63.8</v>
      </c>
      <c r="M4028" s="6">
        <f>tbl_Sales[[#This Row],[Cost_per_Unit]]*tbl_Sales[[#This Row],[Quantity]]</f>
        <v>98.08</v>
      </c>
      <c r="N4028" s="6">
        <f>tbl_Sales[[#This Row],[Sales]]-tbl_Sales[[#This Row],[Total_Cost]]</f>
        <v>-34.28</v>
      </c>
    </row>
    <row r="4029" spans="1:14">
      <c r="A4029" t="s">
        <v>4033</v>
      </c>
      <c r="B4029" s="4">
        <v>45235</v>
      </c>
      <c r="C4029" t="s">
        <v>8005</v>
      </c>
      <c r="D4029" t="str">
        <f>VLOOKUP(Sales_Data!$C4029,tbl_Customers[],2,FALSE)</f>
        <v>Customer_1203</v>
      </c>
      <c r="E4029" t="str">
        <f>VLOOKUP(tbl_Sales[[#This Row],[Customer_ID]],tbl_Customers[],5,0)</f>
        <v>East</v>
      </c>
      <c r="F4029" t="s">
        <v>8543</v>
      </c>
      <c r="G4029" t="str">
        <f>VLOOKUP(Sales_Data!$F4029,tbl_Products[],2,FALSE)</f>
        <v>Product_72</v>
      </c>
      <c r="H4029" t="str">
        <f>VLOOKUP(tbl_Sales[[#This Row],[Product_ID]],tbl_Products[],3,0)</f>
        <v>Toys</v>
      </c>
      <c r="I4029">
        <v>7</v>
      </c>
      <c r="J4029" s="10">
        <f>VLOOKUP(tbl_Sales[[#This Row],[Product_ID]],tbl_Products[],4,0)</f>
        <v>23.2</v>
      </c>
      <c r="K4029" s="6">
        <v>66.959999999999994</v>
      </c>
      <c r="L4029" s="6">
        <f>tbl_Sales[[#This Row],[Price_per_Unit]]*tbl_Sales[[#This Row],[Quantity]]</f>
        <v>468.71999999999997</v>
      </c>
      <c r="M4029" s="6">
        <f>tbl_Sales[[#This Row],[Cost_per_Unit]]*tbl_Sales[[#This Row],[Quantity]]</f>
        <v>162.4</v>
      </c>
      <c r="N4029" s="6">
        <f>tbl_Sales[[#This Row],[Sales]]-tbl_Sales[[#This Row],[Total_Cost]]</f>
        <v>306.31999999999994</v>
      </c>
    </row>
    <row r="4030" spans="1:14">
      <c r="A4030" t="s">
        <v>4034</v>
      </c>
      <c r="B4030" s="4">
        <v>44947</v>
      </c>
      <c r="C4030" t="s">
        <v>8221</v>
      </c>
      <c r="D4030" t="str">
        <f>VLOOKUP(Sales_Data!$C4030,tbl_Customers[],2,FALSE)</f>
        <v>Customer_48</v>
      </c>
      <c r="E4030" t="str">
        <f>VLOOKUP(tbl_Sales[[#This Row],[Customer_ID]],tbl_Customers[],5,0)</f>
        <v>West</v>
      </c>
      <c r="F4030" t="s">
        <v>8540</v>
      </c>
      <c r="G4030" t="str">
        <f>VLOOKUP(Sales_Data!$F4030,tbl_Products[],2,FALSE)</f>
        <v>Product_37</v>
      </c>
      <c r="H4030" t="str">
        <f>VLOOKUP(tbl_Sales[[#This Row],[Product_ID]],tbl_Products[],3,0)</f>
        <v>Toys</v>
      </c>
      <c r="I4030">
        <v>1</v>
      </c>
      <c r="J4030" s="10">
        <f>VLOOKUP(tbl_Sales[[#This Row],[Product_ID]],tbl_Products[],4,0)</f>
        <v>29.86</v>
      </c>
      <c r="K4030" s="6">
        <v>82.33</v>
      </c>
      <c r="L4030" s="6">
        <f>tbl_Sales[[#This Row],[Price_per_Unit]]*tbl_Sales[[#This Row],[Quantity]]</f>
        <v>82.33</v>
      </c>
      <c r="M4030" s="6">
        <f>tbl_Sales[[#This Row],[Cost_per_Unit]]*tbl_Sales[[#This Row],[Quantity]]</f>
        <v>29.86</v>
      </c>
      <c r="N4030" s="6">
        <f>tbl_Sales[[#This Row],[Sales]]-tbl_Sales[[#This Row],[Total_Cost]]</f>
        <v>52.47</v>
      </c>
    </row>
    <row r="4031" spans="1:14">
      <c r="A4031" t="s">
        <v>4035</v>
      </c>
      <c r="B4031" s="4">
        <v>45037</v>
      </c>
      <c r="C4031" t="s">
        <v>7384</v>
      </c>
      <c r="D4031" t="str">
        <f>VLOOKUP(Sales_Data!$C4031,tbl_Customers[],2,FALSE)</f>
        <v>Customer_1163</v>
      </c>
      <c r="E4031" t="str">
        <f>VLOOKUP(tbl_Sales[[#This Row],[Customer_ID]],tbl_Customers[],5,0)</f>
        <v>South</v>
      </c>
      <c r="F4031" t="s">
        <v>8523</v>
      </c>
      <c r="G4031" t="str">
        <f>VLOOKUP(Sales_Data!$F4031,tbl_Products[],2,FALSE)</f>
        <v>Product_32</v>
      </c>
      <c r="H4031" t="str">
        <f>VLOOKUP(tbl_Sales[[#This Row],[Product_ID]],tbl_Products[],3,0)</f>
        <v>Home Goods</v>
      </c>
      <c r="I4031">
        <v>6</v>
      </c>
      <c r="J4031" s="10">
        <f>VLOOKUP(tbl_Sales[[#This Row],[Product_ID]],tbl_Products[],4,0)</f>
        <v>24.03</v>
      </c>
      <c r="K4031" s="6">
        <v>40.47</v>
      </c>
      <c r="L4031" s="6">
        <f>tbl_Sales[[#This Row],[Price_per_Unit]]*tbl_Sales[[#This Row],[Quantity]]</f>
        <v>242.82</v>
      </c>
      <c r="M4031" s="6">
        <f>tbl_Sales[[#This Row],[Cost_per_Unit]]*tbl_Sales[[#This Row],[Quantity]]</f>
        <v>144.18</v>
      </c>
      <c r="N4031" s="6">
        <f>tbl_Sales[[#This Row],[Sales]]-tbl_Sales[[#This Row],[Total_Cost]]</f>
        <v>98.639999999999986</v>
      </c>
    </row>
    <row r="4032" spans="1:14">
      <c r="A4032" t="s">
        <v>4036</v>
      </c>
      <c r="B4032" s="4">
        <v>45094</v>
      </c>
      <c r="C4032" t="s">
        <v>7856</v>
      </c>
      <c r="D4032" t="str">
        <f>VLOOKUP(Sales_Data!$C4032,tbl_Customers[],2,FALSE)</f>
        <v>Customer_66</v>
      </c>
      <c r="E4032" t="str">
        <f>VLOOKUP(tbl_Sales[[#This Row],[Customer_ID]],tbl_Customers[],5,0)</f>
        <v>West</v>
      </c>
      <c r="F4032" t="s">
        <v>8566</v>
      </c>
      <c r="G4032" t="str">
        <f>VLOOKUP(Sales_Data!$F4032,tbl_Products[],2,FALSE)</f>
        <v>Product_10</v>
      </c>
      <c r="H4032" t="str">
        <f>VLOOKUP(tbl_Sales[[#This Row],[Product_ID]],tbl_Products[],3,0)</f>
        <v>Apparel</v>
      </c>
      <c r="I4032">
        <v>2</v>
      </c>
      <c r="J4032" s="10">
        <f>VLOOKUP(tbl_Sales[[#This Row],[Product_ID]],tbl_Products[],4,0)</f>
        <v>14.95</v>
      </c>
      <c r="K4032" s="6">
        <v>20.92</v>
      </c>
      <c r="L4032" s="6">
        <f>tbl_Sales[[#This Row],[Price_per_Unit]]*tbl_Sales[[#This Row],[Quantity]]</f>
        <v>41.84</v>
      </c>
      <c r="M4032" s="6">
        <f>tbl_Sales[[#This Row],[Cost_per_Unit]]*tbl_Sales[[#This Row],[Quantity]]</f>
        <v>29.9</v>
      </c>
      <c r="N4032" s="6">
        <f>tbl_Sales[[#This Row],[Sales]]-tbl_Sales[[#This Row],[Total_Cost]]</f>
        <v>11.940000000000005</v>
      </c>
    </row>
    <row r="4033" spans="1:14">
      <c r="A4033" t="s">
        <v>4037</v>
      </c>
      <c r="B4033" s="4">
        <v>45002</v>
      </c>
      <c r="C4033" t="s">
        <v>7462</v>
      </c>
      <c r="D4033" t="str">
        <f>VLOOKUP(Sales_Data!$C4033,tbl_Customers[],2,FALSE)</f>
        <v>Customer_285</v>
      </c>
      <c r="E4033" t="str">
        <f>VLOOKUP(tbl_Sales[[#This Row],[Customer_ID]],tbl_Customers[],5,0)</f>
        <v>North</v>
      </c>
      <c r="F4033" t="s">
        <v>8530</v>
      </c>
      <c r="G4033" t="str">
        <f>VLOOKUP(Sales_Data!$F4033,tbl_Products[],2,FALSE)</f>
        <v>Product_14</v>
      </c>
      <c r="H4033" t="str">
        <f>VLOOKUP(tbl_Sales[[#This Row],[Product_ID]],tbl_Products[],3,0)</f>
        <v>Toys</v>
      </c>
      <c r="I4033">
        <v>9</v>
      </c>
      <c r="J4033" s="10">
        <f>VLOOKUP(tbl_Sales[[#This Row],[Product_ID]],tbl_Products[],4,0)</f>
        <v>36.64</v>
      </c>
      <c r="K4033" s="6">
        <v>20.239999999999998</v>
      </c>
      <c r="L4033" s="6">
        <f>tbl_Sales[[#This Row],[Price_per_Unit]]*tbl_Sales[[#This Row],[Quantity]]</f>
        <v>182.16</v>
      </c>
      <c r="M4033" s="6">
        <f>tbl_Sales[[#This Row],[Cost_per_Unit]]*tbl_Sales[[#This Row],[Quantity]]</f>
        <v>329.76</v>
      </c>
      <c r="N4033" s="6">
        <f>tbl_Sales[[#This Row],[Sales]]-tbl_Sales[[#This Row],[Total_Cost]]</f>
        <v>-147.6</v>
      </c>
    </row>
    <row r="4034" spans="1:14">
      <c r="A4034" t="s">
        <v>4038</v>
      </c>
      <c r="B4034" s="4">
        <v>44973</v>
      </c>
      <c r="C4034" t="s">
        <v>7968</v>
      </c>
      <c r="D4034" t="str">
        <f>VLOOKUP(Sales_Data!$C4034,tbl_Customers[],2,FALSE)</f>
        <v>Customer_315</v>
      </c>
      <c r="E4034" t="str">
        <f>VLOOKUP(tbl_Sales[[#This Row],[Customer_ID]],tbl_Customers[],5,0)</f>
        <v>North</v>
      </c>
      <c r="F4034" t="s">
        <v>8548</v>
      </c>
      <c r="G4034" t="str">
        <f>VLOOKUP(Sales_Data!$F4034,tbl_Products[],2,FALSE)</f>
        <v>Product_1</v>
      </c>
      <c r="H4034" t="str">
        <f>VLOOKUP(tbl_Sales[[#This Row],[Product_ID]],tbl_Products[],3,0)</f>
        <v>Apparel</v>
      </c>
      <c r="I4034">
        <v>8</v>
      </c>
      <c r="J4034" s="10">
        <f>VLOOKUP(tbl_Sales[[#This Row],[Product_ID]],tbl_Products[],4,0)</f>
        <v>21.45</v>
      </c>
      <c r="K4034" s="6">
        <v>89.25</v>
      </c>
      <c r="L4034" s="6">
        <f>tbl_Sales[[#This Row],[Price_per_Unit]]*tbl_Sales[[#This Row],[Quantity]]</f>
        <v>714</v>
      </c>
      <c r="M4034" s="6">
        <f>tbl_Sales[[#This Row],[Cost_per_Unit]]*tbl_Sales[[#This Row],[Quantity]]</f>
        <v>171.6</v>
      </c>
      <c r="N4034" s="6">
        <f>tbl_Sales[[#This Row],[Sales]]-tbl_Sales[[#This Row],[Total_Cost]]</f>
        <v>542.4</v>
      </c>
    </row>
    <row r="4035" spans="1:14">
      <c r="A4035" t="s">
        <v>4039</v>
      </c>
      <c r="B4035" s="4">
        <v>45291</v>
      </c>
      <c r="C4035" t="s">
        <v>7234</v>
      </c>
      <c r="D4035" t="str">
        <f>VLOOKUP(Sales_Data!$C4035,tbl_Customers[],2,FALSE)</f>
        <v>Customer_677</v>
      </c>
      <c r="E4035" t="str">
        <f>VLOOKUP(tbl_Sales[[#This Row],[Customer_ID]],tbl_Customers[],5,0)</f>
        <v>South</v>
      </c>
      <c r="F4035" t="s">
        <v>8522</v>
      </c>
      <c r="G4035" t="str">
        <f>VLOOKUP(Sales_Data!$F4035,tbl_Products[],2,FALSE)</f>
        <v>Product_4</v>
      </c>
      <c r="H4035" t="str">
        <f>VLOOKUP(tbl_Sales[[#This Row],[Product_ID]],tbl_Products[],3,0)</f>
        <v>Toys</v>
      </c>
      <c r="I4035">
        <v>8</v>
      </c>
      <c r="J4035" s="10">
        <f>VLOOKUP(tbl_Sales[[#This Row],[Product_ID]],tbl_Products[],4,0)</f>
        <v>14.75</v>
      </c>
      <c r="K4035" s="6">
        <v>8.25</v>
      </c>
      <c r="L4035" s="6">
        <f>tbl_Sales[[#This Row],[Price_per_Unit]]*tbl_Sales[[#This Row],[Quantity]]</f>
        <v>66</v>
      </c>
      <c r="M4035" s="6">
        <f>tbl_Sales[[#This Row],[Cost_per_Unit]]*tbl_Sales[[#This Row],[Quantity]]</f>
        <v>118</v>
      </c>
      <c r="N4035" s="6">
        <f>tbl_Sales[[#This Row],[Sales]]-tbl_Sales[[#This Row],[Total_Cost]]</f>
        <v>-52</v>
      </c>
    </row>
    <row r="4036" spans="1:14">
      <c r="A4036" t="s">
        <v>4040</v>
      </c>
      <c r="B4036" s="4">
        <v>45054</v>
      </c>
      <c r="C4036" t="s">
        <v>7547</v>
      </c>
      <c r="D4036" t="str">
        <f>VLOOKUP(Sales_Data!$C4036,tbl_Customers[],2,FALSE)</f>
        <v>Customer_1164</v>
      </c>
      <c r="E4036" t="str">
        <f>VLOOKUP(tbl_Sales[[#This Row],[Customer_ID]],tbl_Customers[],5,0)</f>
        <v>West</v>
      </c>
      <c r="F4036" t="s">
        <v>8547</v>
      </c>
      <c r="G4036" t="str">
        <f>VLOOKUP(Sales_Data!$F4036,tbl_Products[],2,FALSE)</f>
        <v>Product_7</v>
      </c>
      <c r="H4036" t="str">
        <f>VLOOKUP(tbl_Sales[[#This Row],[Product_ID]],tbl_Products[],3,0)</f>
        <v>Apparel</v>
      </c>
      <c r="I4036">
        <v>6</v>
      </c>
      <c r="J4036" s="10">
        <f>VLOOKUP(tbl_Sales[[#This Row],[Product_ID]],tbl_Products[],4,0)</f>
        <v>48.6</v>
      </c>
      <c r="K4036" s="6">
        <v>14.96</v>
      </c>
      <c r="L4036" s="6">
        <f>tbl_Sales[[#This Row],[Price_per_Unit]]*tbl_Sales[[#This Row],[Quantity]]</f>
        <v>89.76</v>
      </c>
      <c r="M4036" s="6">
        <f>tbl_Sales[[#This Row],[Cost_per_Unit]]*tbl_Sales[[#This Row],[Quantity]]</f>
        <v>291.60000000000002</v>
      </c>
      <c r="N4036" s="6">
        <f>tbl_Sales[[#This Row],[Sales]]-tbl_Sales[[#This Row],[Total_Cost]]</f>
        <v>-201.84000000000003</v>
      </c>
    </row>
    <row r="4037" spans="1:14">
      <c r="A4037" t="s">
        <v>4041</v>
      </c>
      <c r="B4037" s="4">
        <v>45109</v>
      </c>
      <c r="C4037" t="s">
        <v>7373</v>
      </c>
      <c r="D4037" t="str">
        <f>VLOOKUP(Sales_Data!$C4037,tbl_Customers[],2,FALSE)</f>
        <v>Customer_1290</v>
      </c>
      <c r="E4037" t="str">
        <f>VLOOKUP(tbl_Sales[[#This Row],[Customer_ID]],tbl_Customers[],5,0)</f>
        <v>West</v>
      </c>
      <c r="F4037" t="s">
        <v>8514</v>
      </c>
      <c r="G4037" t="str">
        <f>VLOOKUP(Sales_Data!$F4037,tbl_Products[],2,FALSE)</f>
        <v>Product_2</v>
      </c>
      <c r="H4037" t="str">
        <f>VLOOKUP(tbl_Sales[[#This Row],[Product_ID]],tbl_Products[],3,0)</f>
        <v>Health</v>
      </c>
      <c r="I4037">
        <v>9</v>
      </c>
      <c r="J4037" s="10">
        <f>VLOOKUP(tbl_Sales[[#This Row],[Product_ID]],tbl_Products[],4,0)</f>
        <v>12.41</v>
      </c>
      <c r="K4037" s="6">
        <v>44.38</v>
      </c>
      <c r="L4037" s="6">
        <f>tbl_Sales[[#This Row],[Price_per_Unit]]*tbl_Sales[[#This Row],[Quantity]]</f>
        <v>399.42</v>
      </c>
      <c r="M4037" s="6">
        <f>tbl_Sales[[#This Row],[Cost_per_Unit]]*tbl_Sales[[#This Row],[Quantity]]</f>
        <v>111.69</v>
      </c>
      <c r="N4037" s="6">
        <f>tbl_Sales[[#This Row],[Sales]]-tbl_Sales[[#This Row],[Total_Cost]]</f>
        <v>287.73</v>
      </c>
    </row>
    <row r="4038" spans="1:14">
      <c r="A4038" t="s">
        <v>4042</v>
      </c>
      <c r="B4038" s="4">
        <v>45129</v>
      </c>
      <c r="C4038" t="s">
        <v>8371</v>
      </c>
      <c r="D4038" t="str">
        <f>VLOOKUP(Sales_Data!$C4038,tbl_Customers[],2,FALSE)</f>
        <v>Customer_1235</v>
      </c>
      <c r="E4038" t="str">
        <f>VLOOKUP(tbl_Sales[[#This Row],[Customer_ID]],tbl_Customers[],5,0)</f>
        <v>North</v>
      </c>
      <c r="F4038" t="s">
        <v>8531</v>
      </c>
      <c r="G4038" t="str">
        <f>VLOOKUP(Sales_Data!$F4038,tbl_Products[],2,FALSE)</f>
        <v>Product_36</v>
      </c>
      <c r="H4038" t="str">
        <f>VLOOKUP(tbl_Sales[[#This Row],[Product_ID]],tbl_Products[],3,0)</f>
        <v>Home Goods</v>
      </c>
      <c r="I4038">
        <v>4</v>
      </c>
      <c r="J4038" s="10">
        <f>VLOOKUP(tbl_Sales[[#This Row],[Product_ID]],tbl_Products[],4,0)</f>
        <v>32.54</v>
      </c>
      <c r="K4038" s="6">
        <v>51.37</v>
      </c>
      <c r="L4038" s="6">
        <f>tbl_Sales[[#This Row],[Price_per_Unit]]*tbl_Sales[[#This Row],[Quantity]]</f>
        <v>205.48</v>
      </c>
      <c r="M4038" s="6">
        <f>tbl_Sales[[#This Row],[Cost_per_Unit]]*tbl_Sales[[#This Row],[Quantity]]</f>
        <v>130.16</v>
      </c>
      <c r="N4038" s="6">
        <f>tbl_Sales[[#This Row],[Sales]]-tbl_Sales[[#This Row],[Total_Cost]]</f>
        <v>75.319999999999993</v>
      </c>
    </row>
    <row r="4039" spans="1:14">
      <c r="A4039" t="s">
        <v>4043</v>
      </c>
      <c r="B4039" s="4">
        <v>45189</v>
      </c>
      <c r="C4039" t="s">
        <v>8413</v>
      </c>
      <c r="D4039" t="str">
        <f>VLOOKUP(Sales_Data!$C4039,tbl_Customers[],2,FALSE)</f>
        <v>Customer_1245</v>
      </c>
      <c r="E4039" t="str">
        <f>VLOOKUP(tbl_Sales[[#This Row],[Customer_ID]],tbl_Customers[],5,0)</f>
        <v>East</v>
      </c>
      <c r="F4039" t="s">
        <v>8548</v>
      </c>
      <c r="G4039" t="str">
        <f>VLOOKUP(Sales_Data!$F4039,tbl_Products[],2,FALSE)</f>
        <v>Product_1</v>
      </c>
      <c r="H4039" t="str">
        <f>VLOOKUP(tbl_Sales[[#This Row],[Product_ID]],tbl_Products[],3,0)</f>
        <v>Apparel</v>
      </c>
      <c r="I4039">
        <v>9</v>
      </c>
      <c r="J4039" s="10">
        <f>VLOOKUP(tbl_Sales[[#This Row],[Product_ID]],tbl_Products[],4,0)</f>
        <v>21.45</v>
      </c>
      <c r="K4039" s="6">
        <v>53.32</v>
      </c>
      <c r="L4039" s="6">
        <f>tbl_Sales[[#This Row],[Price_per_Unit]]*tbl_Sales[[#This Row],[Quantity]]</f>
        <v>479.88</v>
      </c>
      <c r="M4039" s="6">
        <f>tbl_Sales[[#This Row],[Cost_per_Unit]]*tbl_Sales[[#This Row],[Quantity]]</f>
        <v>193.04999999999998</v>
      </c>
      <c r="N4039" s="6">
        <f>tbl_Sales[[#This Row],[Sales]]-tbl_Sales[[#This Row],[Total_Cost]]</f>
        <v>286.83000000000004</v>
      </c>
    </row>
    <row r="4040" spans="1:14">
      <c r="A4040" t="s">
        <v>4044</v>
      </c>
      <c r="B4040" s="4">
        <v>44952</v>
      </c>
      <c r="C4040" t="s">
        <v>7355</v>
      </c>
      <c r="D4040" t="str">
        <f>VLOOKUP(Sales_Data!$C4040,tbl_Customers[],2,FALSE)</f>
        <v>Customer_1176</v>
      </c>
      <c r="E4040" t="str">
        <f>VLOOKUP(tbl_Sales[[#This Row],[Customer_ID]],tbl_Customers[],5,0)</f>
        <v>South</v>
      </c>
      <c r="F4040" t="s">
        <v>8505</v>
      </c>
      <c r="G4040" t="str">
        <f>VLOOKUP(Sales_Data!$F4040,tbl_Products[],2,FALSE)</f>
        <v>Product_39</v>
      </c>
      <c r="H4040" t="str">
        <f>VLOOKUP(tbl_Sales[[#This Row],[Product_ID]],tbl_Products[],3,0)</f>
        <v>Toys</v>
      </c>
      <c r="I4040">
        <v>9</v>
      </c>
      <c r="J4040" s="10">
        <f>VLOOKUP(tbl_Sales[[#This Row],[Product_ID]],tbl_Products[],4,0)</f>
        <v>32.950000000000003</v>
      </c>
      <c r="K4040" s="6">
        <v>88.32</v>
      </c>
      <c r="L4040" s="6">
        <f>tbl_Sales[[#This Row],[Price_per_Unit]]*tbl_Sales[[#This Row],[Quantity]]</f>
        <v>794.87999999999988</v>
      </c>
      <c r="M4040" s="6">
        <f>tbl_Sales[[#This Row],[Cost_per_Unit]]*tbl_Sales[[#This Row],[Quantity]]</f>
        <v>296.55</v>
      </c>
      <c r="N4040" s="6">
        <f>tbl_Sales[[#This Row],[Sales]]-tbl_Sales[[#This Row],[Total_Cost]]</f>
        <v>498.32999999999987</v>
      </c>
    </row>
    <row r="4041" spans="1:14">
      <c r="A4041" t="s">
        <v>4045</v>
      </c>
      <c r="B4041" s="4">
        <v>45273</v>
      </c>
      <c r="C4041" t="s">
        <v>7934</v>
      </c>
      <c r="D4041" t="str">
        <f>VLOOKUP(Sales_Data!$C4041,tbl_Customers[],2,FALSE)</f>
        <v>Customer_801</v>
      </c>
      <c r="E4041" t="str">
        <f>VLOOKUP(tbl_Sales[[#This Row],[Customer_ID]],tbl_Customers[],5,0)</f>
        <v>South</v>
      </c>
      <c r="F4041" t="s">
        <v>8559</v>
      </c>
      <c r="G4041" t="str">
        <f>VLOOKUP(Sales_Data!$F4041,tbl_Products[],2,FALSE)</f>
        <v>Product_57</v>
      </c>
      <c r="H4041" t="str">
        <f>VLOOKUP(tbl_Sales[[#This Row],[Product_ID]],tbl_Products[],3,0)</f>
        <v>Toys</v>
      </c>
      <c r="I4041">
        <v>1</v>
      </c>
      <c r="J4041" s="10">
        <f>VLOOKUP(tbl_Sales[[#This Row],[Product_ID]],tbl_Products[],4,0)</f>
        <v>31.85</v>
      </c>
      <c r="K4041" s="6">
        <v>80.489999999999995</v>
      </c>
      <c r="L4041" s="6">
        <f>tbl_Sales[[#This Row],[Price_per_Unit]]*tbl_Sales[[#This Row],[Quantity]]</f>
        <v>80.489999999999995</v>
      </c>
      <c r="M4041" s="6">
        <f>tbl_Sales[[#This Row],[Cost_per_Unit]]*tbl_Sales[[#This Row],[Quantity]]</f>
        <v>31.85</v>
      </c>
      <c r="N4041" s="6">
        <f>tbl_Sales[[#This Row],[Sales]]-tbl_Sales[[#This Row],[Total_Cost]]</f>
        <v>48.639999999999993</v>
      </c>
    </row>
    <row r="4042" spans="1:14">
      <c r="A4042" t="s">
        <v>4046</v>
      </c>
      <c r="B4042" s="4">
        <v>45080</v>
      </c>
      <c r="C4042" t="s">
        <v>8238</v>
      </c>
      <c r="D4042" t="str">
        <f>VLOOKUP(Sales_Data!$C4042,tbl_Customers[],2,FALSE)</f>
        <v>Customer_781</v>
      </c>
      <c r="E4042" t="str">
        <f>VLOOKUP(tbl_Sales[[#This Row],[Customer_ID]],tbl_Customers[],5,0)</f>
        <v>West</v>
      </c>
      <c r="F4042" t="s">
        <v>8529</v>
      </c>
      <c r="G4042" t="str">
        <f>VLOOKUP(Sales_Data!$F4042,tbl_Products[],2,FALSE)</f>
        <v>Product_49</v>
      </c>
      <c r="H4042" t="str">
        <f>VLOOKUP(tbl_Sales[[#This Row],[Product_ID]],tbl_Products[],3,0)</f>
        <v>Toys</v>
      </c>
      <c r="I4042">
        <v>1</v>
      </c>
      <c r="J4042" s="10">
        <f>VLOOKUP(tbl_Sales[[#This Row],[Product_ID]],tbl_Products[],4,0)</f>
        <v>44.18</v>
      </c>
      <c r="K4042" s="6">
        <v>33.57</v>
      </c>
      <c r="L4042" s="6">
        <f>tbl_Sales[[#This Row],[Price_per_Unit]]*tbl_Sales[[#This Row],[Quantity]]</f>
        <v>33.57</v>
      </c>
      <c r="M4042" s="6">
        <f>tbl_Sales[[#This Row],[Cost_per_Unit]]*tbl_Sales[[#This Row],[Quantity]]</f>
        <v>44.18</v>
      </c>
      <c r="N4042" s="6">
        <f>tbl_Sales[[#This Row],[Sales]]-tbl_Sales[[#This Row],[Total_Cost]]</f>
        <v>-10.61</v>
      </c>
    </row>
    <row r="4043" spans="1:14">
      <c r="A4043" t="s">
        <v>4047</v>
      </c>
      <c r="B4043" s="4">
        <v>45060</v>
      </c>
      <c r="C4043" t="s">
        <v>7938</v>
      </c>
      <c r="D4043" t="str">
        <f>VLOOKUP(Sales_Data!$C4043,tbl_Customers[],2,FALSE)</f>
        <v>Customer_419</v>
      </c>
      <c r="E4043" t="str">
        <f>VLOOKUP(tbl_Sales[[#This Row],[Customer_ID]],tbl_Customers[],5,0)</f>
        <v>North</v>
      </c>
      <c r="F4043" t="s">
        <v>8497</v>
      </c>
      <c r="G4043" t="str">
        <f>VLOOKUP(Sales_Data!$F4043,tbl_Products[],2,FALSE)</f>
        <v>Product_73</v>
      </c>
      <c r="H4043" t="str">
        <f>VLOOKUP(tbl_Sales[[#This Row],[Product_ID]],tbl_Products[],3,0)</f>
        <v>Apparel</v>
      </c>
      <c r="I4043">
        <v>6</v>
      </c>
      <c r="J4043" s="10">
        <f>VLOOKUP(tbl_Sales[[#This Row],[Product_ID]],tbl_Products[],4,0)</f>
        <v>1.21</v>
      </c>
      <c r="K4043" s="6">
        <v>68.650000000000006</v>
      </c>
      <c r="L4043" s="6">
        <f>tbl_Sales[[#This Row],[Price_per_Unit]]*tbl_Sales[[#This Row],[Quantity]]</f>
        <v>411.90000000000003</v>
      </c>
      <c r="M4043" s="6">
        <f>tbl_Sales[[#This Row],[Cost_per_Unit]]*tbl_Sales[[#This Row],[Quantity]]</f>
        <v>7.26</v>
      </c>
      <c r="N4043" s="6">
        <f>tbl_Sales[[#This Row],[Sales]]-tbl_Sales[[#This Row],[Total_Cost]]</f>
        <v>404.64000000000004</v>
      </c>
    </row>
    <row r="4044" spans="1:14">
      <c r="A4044" t="s">
        <v>4048</v>
      </c>
      <c r="B4044" s="4">
        <v>45016</v>
      </c>
      <c r="C4044" t="s">
        <v>7934</v>
      </c>
      <c r="D4044" t="str">
        <f>VLOOKUP(Sales_Data!$C4044,tbl_Customers[],2,FALSE)</f>
        <v>Customer_801</v>
      </c>
      <c r="E4044" t="str">
        <f>VLOOKUP(tbl_Sales[[#This Row],[Customer_ID]],tbl_Customers[],5,0)</f>
        <v>South</v>
      </c>
      <c r="F4044" t="s">
        <v>8544</v>
      </c>
      <c r="G4044" t="str">
        <f>VLOOKUP(Sales_Data!$F4044,tbl_Products[],2,FALSE)</f>
        <v>Product_21</v>
      </c>
      <c r="H4044" t="str">
        <f>VLOOKUP(tbl_Sales[[#This Row],[Product_ID]],tbl_Products[],3,0)</f>
        <v>Toys</v>
      </c>
      <c r="I4044">
        <v>8</v>
      </c>
      <c r="J4044" s="10">
        <f>VLOOKUP(tbl_Sales[[#This Row],[Product_ID]],tbl_Products[],4,0)</f>
        <v>3.13</v>
      </c>
      <c r="K4044" s="6">
        <v>17.059999999999999</v>
      </c>
      <c r="L4044" s="6">
        <f>tbl_Sales[[#This Row],[Price_per_Unit]]*tbl_Sales[[#This Row],[Quantity]]</f>
        <v>136.47999999999999</v>
      </c>
      <c r="M4044" s="6">
        <f>tbl_Sales[[#This Row],[Cost_per_Unit]]*tbl_Sales[[#This Row],[Quantity]]</f>
        <v>25.04</v>
      </c>
      <c r="N4044" s="6">
        <f>tbl_Sales[[#This Row],[Sales]]-tbl_Sales[[#This Row],[Total_Cost]]</f>
        <v>111.44</v>
      </c>
    </row>
    <row r="4045" spans="1:14">
      <c r="A4045" t="s">
        <v>4049</v>
      </c>
      <c r="B4045" s="4">
        <v>44942</v>
      </c>
      <c r="C4045" t="s">
        <v>7773</v>
      </c>
      <c r="D4045" t="str">
        <f>VLOOKUP(Sales_Data!$C4045,tbl_Customers[],2,FALSE)</f>
        <v>Customer_131</v>
      </c>
      <c r="E4045" t="str">
        <f>VLOOKUP(tbl_Sales[[#This Row],[Customer_ID]],tbl_Customers[],5,0)</f>
        <v>South</v>
      </c>
      <c r="F4045" t="s">
        <v>8504</v>
      </c>
      <c r="G4045" t="str">
        <f>VLOOKUP(Sales_Data!$F4045,tbl_Products[],2,FALSE)</f>
        <v>Product_13</v>
      </c>
      <c r="H4045" t="str">
        <f>VLOOKUP(tbl_Sales[[#This Row],[Product_ID]],tbl_Products[],3,0)</f>
        <v>Toys</v>
      </c>
      <c r="I4045">
        <v>2</v>
      </c>
      <c r="J4045" s="10">
        <f>VLOOKUP(tbl_Sales[[#This Row],[Product_ID]],tbl_Products[],4,0)</f>
        <v>45.97</v>
      </c>
      <c r="K4045" s="6">
        <v>95.63</v>
      </c>
      <c r="L4045" s="6">
        <f>tbl_Sales[[#This Row],[Price_per_Unit]]*tbl_Sales[[#This Row],[Quantity]]</f>
        <v>191.26</v>
      </c>
      <c r="M4045" s="6">
        <f>tbl_Sales[[#This Row],[Cost_per_Unit]]*tbl_Sales[[#This Row],[Quantity]]</f>
        <v>91.94</v>
      </c>
      <c r="N4045" s="6">
        <f>tbl_Sales[[#This Row],[Sales]]-tbl_Sales[[#This Row],[Total_Cost]]</f>
        <v>99.32</v>
      </c>
    </row>
    <row r="4046" spans="1:14">
      <c r="A4046" t="s">
        <v>4050</v>
      </c>
      <c r="B4046" s="4">
        <v>45134</v>
      </c>
      <c r="C4046" t="s">
        <v>7269</v>
      </c>
      <c r="D4046" t="str">
        <f>VLOOKUP(Sales_Data!$C4046,tbl_Customers[],2,FALSE)</f>
        <v>Customer_1095</v>
      </c>
      <c r="E4046" t="str">
        <f>VLOOKUP(tbl_Sales[[#This Row],[Customer_ID]],tbl_Customers[],5,0)</f>
        <v>West</v>
      </c>
      <c r="F4046" t="s">
        <v>8547</v>
      </c>
      <c r="G4046" t="str">
        <f>VLOOKUP(Sales_Data!$F4046,tbl_Products[],2,FALSE)</f>
        <v>Product_7</v>
      </c>
      <c r="H4046" t="str">
        <f>VLOOKUP(tbl_Sales[[#This Row],[Product_ID]],tbl_Products[],3,0)</f>
        <v>Apparel</v>
      </c>
      <c r="I4046">
        <v>1</v>
      </c>
      <c r="J4046" s="10">
        <f>VLOOKUP(tbl_Sales[[#This Row],[Product_ID]],tbl_Products[],4,0)</f>
        <v>48.6</v>
      </c>
      <c r="K4046" s="6">
        <v>83.73</v>
      </c>
      <c r="L4046" s="6">
        <f>tbl_Sales[[#This Row],[Price_per_Unit]]*tbl_Sales[[#This Row],[Quantity]]</f>
        <v>83.73</v>
      </c>
      <c r="M4046" s="6">
        <f>tbl_Sales[[#This Row],[Cost_per_Unit]]*tbl_Sales[[#This Row],[Quantity]]</f>
        <v>48.6</v>
      </c>
      <c r="N4046" s="6">
        <f>tbl_Sales[[#This Row],[Sales]]-tbl_Sales[[#This Row],[Total_Cost]]</f>
        <v>35.130000000000003</v>
      </c>
    </row>
    <row r="4047" spans="1:14">
      <c r="A4047" t="s">
        <v>4051</v>
      </c>
      <c r="B4047" s="4">
        <v>45158</v>
      </c>
      <c r="C4047" t="s">
        <v>8414</v>
      </c>
      <c r="D4047" t="str">
        <f>VLOOKUP(Sales_Data!$C4047,tbl_Customers[],2,FALSE)</f>
        <v>Customer_792</v>
      </c>
      <c r="E4047" t="str">
        <f>VLOOKUP(tbl_Sales[[#This Row],[Customer_ID]],tbl_Customers[],5,0)</f>
        <v>South</v>
      </c>
      <c r="F4047" t="s">
        <v>8562</v>
      </c>
      <c r="G4047" t="str">
        <f>VLOOKUP(Sales_Data!$F4047,tbl_Products[],2,FALSE)</f>
        <v>Product_48</v>
      </c>
      <c r="H4047" t="str">
        <f>VLOOKUP(tbl_Sales[[#This Row],[Product_ID]],tbl_Products[],3,0)</f>
        <v>Apparel</v>
      </c>
      <c r="I4047">
        <v>8</v>
      </c>
      <c r="J4047" s="10">
        <f>VLOOKUP(tbl_Sales[[#This Row],[Product_ID]],tbl_Products[],4,0)</f>
        <v>25.33</v>
      </c>
      <c r="K4047" s="6">
        <v>38.049999999999997</v>
      </c>
      <c r="L4047" s="6">
        <f>tbl_Sales[[#This Row],[Price_per_Unit]]*tbl_Sales[[#This Row],[Quantity]]</f>
        <v>304.39999999999998</v>
      </c>
      <c r="M4047" s="6">
        <f>tbl_Sales[[#This Row],[Cost_per_Unit]]*tbl_Sales[[#This Row],[Quantity]]</f>
        <v>202.64</v>
      </c>
      <c r="N4047" s="6">
        <f>tbl_Sales[[#This Row],[Sales]]-tbl_Sales[[#This Row],[Total_Cost]]</f>
        <v>101.75999999999999</v>
      </c>
    </row>
    <row r="4048" spans="1:14">
      <c r="A4048" t="s">
        <v>4052</v>
      </c>
      <c r="B4048" s="4">
        <v>45211</v>
      </c>
      <c r="C4048" t="s">
        <v>7508</v>
      </c>
      <c r="D4048" t="str">
        <f>VLOOKUP(Sales_Data!$C4048,tbl_Customers[],2,FALSE)</f>
        <v>Customer_386</v>
      </c>
      <c r="E4048" t="str">
        <f>VLOOKUP(tbl_Sales[[#This Row],[Customer_ID]],tbl_Customers[],5,0)</f>
        <v>South</v>
      </c>
      <c r="F4048" t="s">
        <v>8546</v>
      </c>
      <c r="G4048" t="str">
        <f>VLOOKUP(Sales_Data!$F4048,tbl_Products[],2,FALSE)</f>
        <v>Product_28</v>
      </c>
      <c r="H4048" t="str">
        <f>VLOOKUP(tbl_Sales[[#This Row],[Product_ID]],tbl_Products[],3,0)</f>
        <v>Toys</v>
      </c>
      <c r="I4048">
        <v>1</v>
      </c>
      <c r="J4048" s="10">
        <f>VLOOKUP(tbl_Sales[[#This Row],[Product_ID]],tbl_Products[],4,0)</f>
        <v>23.58</v>
      </c>
      <c r="K4048" s="6">
        <v>47</v>
      </c>
      <c r="L4048" s="6">
        <f>tbl_Sales[[#This Row],[Price_per_Unit]]*tbl_Sales[[#This Row],[Quantity]]</f>
        <v>47</v>
      </c>
      <c r="M4048" s="6">
        <f>tbl_Sales[[#This Row],[Cost_per_Unit]]*tbl_Sales[[#This Row],[Quantity]]</f>
        <v>23.58</v>
      </c>
      <c r="N4048" s="6">
        <f>tbl_Sales[[#This Row],[Sales]]-tbl_Sales[[#This Row],[Total_Cost]]</f>
        <v>23.42</v>
      </c>
    </row>
    <row r="4049" spans="1:14">
      <c r="A4049" t="s">
        <v>4053</v>
      </c>
      <c r="B4049" s="4">
        <v>45208</v>
      </c>
      <c r="C4049" t="s">
        <v>7507</v>
      </c>
      <c r="D4049" t="str">
        <f>VLOOKUP(Sales_Data!$C4049,tbl_Customers[],2,FALSE)</f>
        <v>Customer_973</v>
      </c>
      <c r="E4049" t="str">
        <f>VLOOKUP(tbl_Sales[[#This Row],[Customer_ID]],tbl_Customers[],5,0)</f>
        <v>West</v>
      </c>
      <c r="F4049" t="s">
        <v>8528</v>
      </c>
      <c r="G4049" t="str">
        <f>VLOOKUP(Sales_Data!$F4049,tbl_Products[],2,FALSE)</f>
        <v>Product_25</v>
      </c>
      <c r="H4049" t="str">
        <f>VLOOKUP(tbl_Sales[[#This Row],[Product_ID]],tbl_Products[],3,0)</f>
        <v>Electronics</v>
      </c>
      <c r="I4049">
        <v>1</v>
      </c>
      <c r="J4049" s="10">
        <f>VLOOKUP(tbl_Sales[[#This Row],[Product_ID]],tbl_Products[],4,0)</f>
        <v>48.19</v>
      </c>
      <c r="K4049" s="6">
        <v>84.81</v>
      </c>
      <c r="L4049" s="6">
        <f>tbl_Sales[[#This Row],[Price_per_Unit]]*tbl_Sales[[#This Row],[Quantity]]</f>
        <v>84.81</v>
      </c>
      <c r="M4049" s="6">
        <f>tbl_Sales[[#This Row],[Cost_per_Unit]]*tbl_Sales[[#This Row],[Quantity]]</f>
        <v>48.19</v>
      </c>
      <c r="N4049" s="6">
        <f>tbl_Sales[[#This Row],[Sales]]-tbl_Sales[[#This Row],[Total_Cost]]</f>
        <v>36.620000000000005</v>
      </c>
    </row>
    <row r="4050" spans="1:14">
      <c r="A4050" t="s">
        <v>4054</v>
      </c>
      <c r="B4050" s="4">
        <v>45054</v>
      </c>
      <c r="C4050" t="s">
        <v>7455</v>
      </c>
      <c r="D4050" t="str">
        <f>VLOOKUP(Sales_Data!$C4050,tbl_Customers[],2,FALSE)</f>
        <v>Customer_223</v>
      </c>
      <c r="E4050" t="str">
        <f>VLOOKUP(tbl_Sales[[#This Row],[Customer_ID]],tbl_Customers[],5,0)</f>
        <v>North</v>
      </c>
      <c r="F4050" t="s">
        <v>8554</v>
      </c>
      <c r="G4050" t="str">
        <f>VLOOKUP(Sales_Data!$F4050,tbl_Products[],2,FALSE)</f>
        <v>Product_55</v>
      </c>
      <c r="H4050" t="str">
        <f>VLOOKUP(tbl_Sales[[#This Row],[Product_ID]],tbl_Products[],3,0)</f>
        <v>Apparel</v>
      </c>
      <c r="I4050">
        <v>2</v>
      </c>
      <c r="J4050" s="10">
        <f>VLOOKUP(tbl_Sales[[#This Row],[Product_ID]],tbl_Products[],4,0)</f>
        <v>36.08</v>
      </c>
      <c r="K4050" s="6">
        <v>64.709999999999994</v>
      </c>
      <c r="L4050" s="6">
        <f>tbl_Sales[[#This Row],[Price_per_Unit]]*tbl_Sales[[#This Row],[Quantity]]</f>
        <v>129.41999999999999</v>
      </c>
      <c r="M4050" s="6">
        <f>tbl_Sales[[#This Row],[Cost_per_Unit]]*tbl_Sales[[#This Row],[Quantity]]</f>
        <v>72.16</v>
      </c>
      <c r="N4050" s="6">
        <f>tbl_Sales[[#This Row],[Sales]]-tbl_Sales[[#This Row],[Total_Cost]]</f>
        <v>57.259999999999991</v>
      </c>
    </row>
    <row r="4051" spans="1:14">
      <c r="A4051" t="s">
        <v>4055</v>
      </c>
      <c r="B4051" s="4">
        <v>44975</v>
      </c>
      <c r="C4051" t="s">
        <v>8253</v>
      </c>
      <c r="D4051" t="str">
        <f>VLOOKUP(Sales_Data!$C4051,tbl_Customers[],2,FALSE)</f>
        <v>Customer_674</v>
      </c>
      <c r="E4051" t="str">
        <f>VLOOKUP(tbl_Sales[[#This Row],[Customer_ID]],tbl_Customers[],5,0)</f>
        <v>West</v>
      </c>
      <c r="F4051" t="s">
        <v>8562</v>
      </c>
      <c r="G4051" t="str">
        <f>VLOOKUP(Sales_Data!$F4051,tbl_Products[],2,FALSE)</f>
        <v>Product_48</v>
      </c>
      <c r="H4051" t="str">
        <f>VLOOKUP(tbl_Sales[[#This Row],[Product_ID]],tbl_Products[],3,0)</f>
        <v>Apparel</v>
      </c>
      <c r="I4051">
        <v>5</v>
      </c>
      <c r="J4051" s="10">
        <f>VLOOKUP(tbl_Sales[[#This Row],[Product_ID]],tbl_Products[],4,0)</f>
        <v>25.33</v>
      </c>
      <c r="K4051" s="6">
        <v>29.66</v>
      </c>
      <c r="L4051" s="6">
        <f>tbl_Sales[[#This Row],[Price_per_Unit]]*tbl_Sales[[#This Row],[Quantity]]</f>
        <v>148.30000000000001</v>
      </c>
      <c r="M4051" s="6">
        <f>tbl_Sales[[#This Row],[Cost_per_Unit]]*tbl_Sales[[#This Row],[Quantity]]</f>
        <v>126.64999999999999</v>
      </c>
      <c r="N4051" s="6">
        <f>tbl_Sales[[#This Row],[Sales]]-tbl_Sales[[#This Row],[Total_Cost]]</f>
        <v>21.65000000000002</v>
      </c>
    </row>
    <row r="4052" spans="1:14">
      <c r="A4052" t="s">
        <v>4056</v>
      </c>
      <c r="B4052" s="4">
        <v>45163</v>
      </c>
      <c r="C4052" t="s">
        <v>8287</v>
      </c>
      <c r="D4052" t="str">
        <f>VLOOKUP(Sales_Data!$C4052,tbl_Customers[],2,FALSE)</f>
        <v>Customer_1167</v>
      </c>
      <c r="E4052" t="str">
        <f>VLOOKUP(tbl_Sales[[#This Row],[Customer_ID]],tbl_Customers[],5,0)</f>
        <v>West</v>
      </c>
      <c r="F4052" t="s">
        <v>8566</v>
      </c>
      <c r="G4052" t="str">
        <f>VLOOKUP(Sales_Data!$F4052,tbl_Products[],2,FALSE)</f>
        <v>Product_10</v>
      </c>
      <c r="H4052" t="str">
        <f>VLOOKUP(tbl_Sales[[#This Row],[Product_ID]],tbl_Products[],3,0)</f>
        <v>Apparel</v>
      </c>
      <c r="I4052">
        <v>8</v>
      </c>
      <c r="J4052" s="10">
        <f>VLOOKUP(tbl_Sales[[#This Row],[Product_ID]],tbl_Products[],4,0)</f>
        <v>14.95</v>
      </c>
      <c r="K4052" s="6">
        <v>70.17</v>
      </c>
      <c r="L4052" s="6">
        <f>tbl_Sales[[#This Row],[Price_per_Unit]]*tbl_Sales[[#This Row],[Quantity]]</f>
        <v>561.36</v>
      </c>
      <c r="M4052" s="6">
        <f>tbl_Sales[[#This Row],[Cost_per_Unit]]*tbl_Sales[[#This Row],[Quantity]]</f>
        <v>119.6</v>
      </c>
      <c r="N4052" s="6">
        <f>tbl_Sales[[#This Row],[Sales]]-tbl_Sales[[#This Row],[Total_Cost]]</f>
        <v>441.76</v>
      </c>
    </row>
    <row r="4053" spans="1:14">
      <c r="A4053" t="s">
        <v>4057</v>
      </c>
      <c r="B4053" s="4">
        <v>44979</v>
      </c>
      <c r="C4053" t="s">
        <v>8216</v>
      </c>
      <c r="D4053" t="str">
        <f>VLOOKUP(Sales_Data!$C4053,tbl_Customers[],2,FALSE)</f>
        <v>Customer_925</v>
      </c>
      <c r="E4053" t="str">
        <f>VLOOKUP(tbl_Sales[[#This Row],[Customer_ID]],tbl_Customers[],5,0)</f>
        <v>West</v>
      </c>
      <c r="F4053" t="s">
        <v>8531</v>
      </c>
      <c r="G4053" t="str">
        <f>VLOOKUP(Sales_Data!$F4053,tbl_Products[],2,FALSE)</f>
        <v>Product_36</v>
      </c>
      <c r="H4053" t="str">
        <f>VLOOKUP(tbl_Sales[[#This Row],[Product_ID]],tbl_Products[],3,0)</f>
        <v>Home Goods</v>
      </c>
      <c r="I4053">
        <v>4</v>
      </c>
      <c r="J4053" s="10">
        <f>VLOOKUP(tbl_Sales[[#This Row],[Product_ID]],tbl_Products[],4,0)</f>
        <v>32.54</v>
      </c>
      <c r="K4053" s="6">
        <v>78.989999999999995</v>
      </c>
      <c r="L4053" s="6">
        <f>tbl_Sales[[#This Row],[Price_per_Unit]]*tbl_Sales[[#This Row],[Quantity]]</f>
        <v>315.95999999999998</v>
      </c>
      <c r="M4053" s="6">
        <f>tbl_Sales[[#This Row],[Cost_per_Unit]]*tbl_Sales[[#This Row],[Quantity]]</f>
        <v>130.16</v>
      </c>
      <c r="N4053" s="6">
        <f>tbl_Sales[[#This Row],[Sales]]-tbl_Sales[[#This Row],[Total_Cost]]</f>
        <v>185.79999999999998</v>
      </c>
    </row>
    <row r="4054" spans="1:14">
      <c r="A4054" t="s">
        <v>4058</v>
      </c>
      <c r="B4054" s="4">
        <v>44998</v>
      </c>
      <c r="C4054" t="s">
        <v>7328</v>
      </c>
      <c r="D4054" t="str">
        <f>VLOOKUP(Sales_Data!$C4054,tbl_Customers[],2,FALSE)</f>
        <v>Customer_1309</v>
      </c>
      <c r="E4054" t="str">
        <f>VLOOKUP(tbl_Sales[[#This Row],[Customer_ID]],tbl_Customers[],5,0)</f>
        <v>East</v>
      </c>
      <c r="F4054" t="s">
        <v>8535</v>
      </c>
      <c r="G4054" t="str">
        <f>VLOOKUP(Sales_Data!$F4054,tbl_Products[],2,FALSE)</f>
        <v>Product_54</v>
      </c>
      <c r="H4054" t="str">
        <f>VLOOKUP(tbl_Sales[[#This Row],[Product_ID]],tbl_Products[],3,0)</f>
        <v>Apparel</v>
      </c>
      <c r="I4054">
        <v>5</v>
      </c>
      <c r="J4054" s="10">
        <f>VLOOKUP(tbl_Sales[[#This Row],[Product_ID]],tbl_Products[],4,0)</f>
        <v>1.35</v>
      </c>
      <c r="K4054" s="6">
        <v>52.79</v>
      </c>
      <c r="L4054" s="6">
        <f>tbl_Sales[[#This Row],[Price_per_Unit]]*tbl_Sales[[#This Row],[Quantity]]</f>
        <v>263.95</v>
      </c>
      <c r="M4054" s="6">
        <f>tbl_Sales[[#This Row],[Cost_per_Unit]]*tbl_Sales[[#This Row],[Quantity]]</f>
        <v>6.75</v>
      </c>
      <c r="N4054" s="6">
        <f>tbl_Sales[[#This Row],[Sales]]-tbl_Sales[[#This Row],[Total_Cost]]</f>
        <v>257.2</v>
      </c>
    </row>
    <row r="4055" spans="1:14">
      <c r="A4055" t="s">
        <v>4059</v>
      </c>
      <c r="B4055" s="4">
        <v>44989</v>
      </c>
      <c r="C4055" t="s">
        <v>7007</v>
      </c>
      <c r="D4055" t="str">
        <f>VLOOKUP(Sales_Data!$C4055,tbl_Customers[],2,FALSE)</f>
        <v>Customer_624</v>
      </c>
      <c r="E4055" t="str">
        <f>VLOOKUP(tbl_Sales[[#This Row],[Customer_ID]],tbl_Customers[],5,0)</f>
        <v>South</v>
      </c>
      <c r="F4055" t="s">
        <v>8496</v>
      </c>
      <c r="G4055" t="str">
        <f>VLOOKUP(Sales_Data!$F4055,tbl_Products[],2,FALSE)</f>
        <v>Product_3</v>
      </c>
      <c r="H4055" t="str">
        <f>VLOOKUP(tbl_Sales[[#This Row],[Product_ID]],tbl_Products[],3,0)</f>
        <v>Health</v>
      </c>
      <c r="I4055">
        <v>3</v>
      </c>
      <c r="J4055" s="10">
        <f>VLOOKUP(tbl_Sales[[#This Row],[Product_ID]],tbl_Products[],4,0)</f>
        <v>28.91</v>
      </c>
      <c r="K4055" s="6">
        <v>89.78</v>
      </c>
      <c r="L4055" s="6">
        <f>tbl_Sales[[#This Row],[Price_per_Unit]]*tbl_Sales[[#This Row],[Quantity]]</f>
        <v>269.34000000000003</v>
      </c>
      <c r="M4055" s="6">
        <f>tbl_Sales[[#This Row],[Cost_per_Unit]]*tbl_Sales[[#This Row],[Quantity]]</f>
        <v>86.73</v>
      </c>
      <c r="N4055" s="6">
        <f>tbl_Sales[[#This Row],[Sales]]-tbl_Sales[[#This Row],[Total_Cost]]</f>
        <v>182.61</v>
      </c>
    </row>
    <row r="4056" spans="1:14">
      <c r="A4056" t="s">
        <v>4060</v>
      </c>
      <c r="B4056" s="4">
        <v>44933</v>
      </c>
      <c r="C4056" t="s">
        <v>7148</v>
      </c>
      <c r="D4056" t="str">
        <f>VLOOKUP(Sales_Data!$C4056,tbl_Customers[],2,FALSE)</f>
        <v>Customer_191</v>
      </c>
      <c r="E4056" t="str">
        <f>VLOOKUP(tbl_Sales[[#This Row],[Customer_ID]],tbl_Customers[],5,0)</f>
        <v>North</v>
      </c>
      <c r="F4056" t="s">
        <v>8505</v>
      </c>
      <c r="G4056" t="str">
        <f>VLOOKUP(Sales_Data!$F4056,tbl_Products[],2,FALSE)</f>
        <v>Product_39</v>
      </c>
      <c r="H4056" t="str">
        <f>VLOOKUP(tbl_Sales[[#This Row],[Product_ID]],tbl_Products[],3,0)</f>
        <v>Toys</v>
      </c>
      <c r="I4056">
        <v>8</v>
      </c>
      <c r="J4056" s="10">
        <f>VLOOKUP(tbl_Sales[[#This Row],[Product_ID]],tbl_Products[],4,0)</f>
        <v>32.950000000000003</v>
      </c>
      <c r="K4056" s="6">
        <v>25.16</v>
      </c>
      <c r="L4056" s="6">
        <f>tbl_Sales[[#This Row],[Price_per_Unit]]*tbl_Sales[[#This Row],[Quantity]]</f>
        <v>201.28</v>
      </c>
      <c r="M4056" s="6">
        <f>tbl_Sales[[#This Row],[Cost_per_Unit]]*tbl_Sales[[#This Row],[Quantity]]</f>
        <v>263.60000000000002</v>
      </c>
      <c r="N4056" s="6">
        <f>tbl_Sales[[#This Row],[Sales]]-tbl_Sales[[#This Row],[Total_Cost]]</f>
        <v>-62.320000000000022</v>
      </c>
    </row>
    <row r="4057" spans="1:14">
      <c r="A4057" t="s">
        <v>4061</v>
      </c>
      <c r="B4057" s="4">
        <v>44958</v>
      </c>
      <c r="C4057" t="s">
        <v>7957</v>
      </c>
      <c r="D4057" t="str">
        <f>VLOOKUP(Sales_Data!$C4057,tbl_Customers[],2,FALSE)</f>
        <v>Customer_352</v>
      </c>
      <c r="E4057" t="str">
        <f>VLOOKUP(tbl_Sales[[#This Row],[Customer_ID]],tbl_Customers[],5,0)</f>
        <v>West</v>
      </c>
      <c r="F4057" t="s">
        <v>8552</v>
      </c>
      <c r="G4057" t="str">
        <f>VLOOKUP(Sales_Data!$F4057,tbl_Products[],2,FALSE)</f>
        <v>Product_5</v>
      </c>
      <c r="H4057" t="str">
        <f>VLOOKUP(tbl_Sales[[#This Row],[Product_ID]],tbl_Products[],3,0)</f>
        <v>Health</v>
      </c>
      <c r="I4057">
        <v>6</v>
      </c>
      <c r="J4057" s="10">
        <f>VLOOKUP(tbl_Sales[[#This Row],[Product_ID]],tbl_Products[],4,0)</f>
        <v>35.39</v>
      </c>
      <c r="K4057" s="6">
        <v>11.82</v>
      </c>
      <c r="L4057" s="6">
        <f>tbl_Sales[[#This Row],[Price_per_Unit]]*tbl_Sales[[#This Row],[Quantity]]</f>
        <v>70.92</v>
      </c>
      <c r="M4057" s="6">
        <f>tbl_Sales[[#This Row],[Cost_per_Unit]]*tbl_Sales[[#This Row],[Quantity]]</f>
        <v>212.34</v>
      </c>
      <c r="N4057" s="6">
        <f>tbl_Sales[[#This Row],[Sales]]-tbl_Sales[[#This Row],[Total_Cost]]</f>
        <v>-141.42000000000002</v>
      </c>
    </row>
    <row r="4058" spans="1:14">
      <c r="A4058" t="s">
        <v>4062</v>
      </c>
      <c r="B4058" s="4">
        <v>45040</v>
      </c>
      <c r="C4058" t="s">
        <v>7835</v>
      </c>
      <c r="D4058" t="str">
        <f>VLOOKUP(Sales_Data!$C4058,tbl_Customers[],2,FALSE)</f>
        <v>Customer_214</v>
      </c>
      <c r="E4058" t="str">
        <f>VLOOKUP(tbl_Sales[[#This Row],[Customer_ID]],tbl_Customers[],5,0)</f>
        <v>North</v>
      </c>
      <c r="F4058" t="s">
        <v>8539</v>
      </c>
      <c r="G4058" t="str">
        <f>VLOOKUP(Sales_Data!$F4058,tbl_Products[],2,FALSE)</f>
        <v>Product_16</v>
      </c>
      <c r="H4058" t="str">
        <f>VLOOKUP(tbl_Sales[[#This Row],[Product_ID]],tbl_Products[],3,0)</f>
        <v>Home Goods</v>
      </c>
      <c r="I4058">
        <v>9</v>
      </c>
      <c r="J4058" s="10">
        <f>VLOOKUP(tbl_Sales[[#This Row],[Product_ID]],tbl_Products[],4,0)</f>
        <v>15.25</v>
      </c>
      <c r="K4058" s="6">
        <v>94.21</v>
      </c>
      <c r="L4058" s="6">
        <f>tbl_Sales[[#This Row],[Price_per_Unit]]*tbl_Sales[[#This Row],[Quantity]]</f>
        <v>847.89</v>
      </c>
      <c r="M4058" s="6">
        <f>tbl_Sales[[#This Row],[Cost_per_Unit]]*tbl_Sales[[#This Row],[Quantity]]</f>
        <v>137.25</v>
      </c>
      <c r="N4058" s="6">
        <f>tbl_Sales[[#This Row],[Sales]]-tbl_Sales[[#This Row],[Total_Cost]]</f>
        <v>710.64</v>
      </c>
    </row>
    <row r="4059" spans="1:14">
      <c r="A4059" t="s">
        <v>4063</v>
      </c>
      <c r="B4059" s="4">
        <v>44993</v>
      </c>
      <c r="C4059" t="s">
        <v>7652</v>
      </c>
      <c r="D4059" t="str">
        <f>VLOOKUP(Sales_Data!$C4059,tbl_Customers[],2,FALSE)</f>
        <v>Customer_1383</v>
      </c>
      <c r="E4059" t="str">
        <f>VLOOKUP(tbl_Sales[[#This Row],[Customer_ID]],tbl_Customers[],5,0)</f>
        <v>East</v>
      </c>
      <c r="F4059" t="s">
        <v>8505</v>
      </c>
      <c r="G4059" t="str">
        <f>VLOOKUP(Sales_Data!$F4059,tbl_Products[],2,FALSE)</f>
        <v>Product_39</v>
      </c>
      <c r="H4059" t="str">
        <f>VLOOKUP(tbl_Sales[[#This Row],[Product_ID]],tbl_Products[],3,0)</f>
        <v>Toys</v>
      </c>
      <c r="I4059">
        <v>4</v>
      </c>
      <c r="J4059" s="10">
        <f>VLOOKUP(tbl_Sales[[#This Row],[Product_ID]],tbl_Products[],4,0)</f>
        <v>32.950000000000003</v>
      </c>
      <c r="K4059" s="6">
        <v>51.48</v>
      </c>
      <c r="L4059" s="6">
        <f>tbl_Sales[[#This Row],[Price_per_Unit]]*tbl_Sales[[#This Row],[Quantity]]</f>
        <v>205.92</v>
      </c>
      <c r="M4059" s="6">
        <f>tbl_Sales[[#This Row],[Cost_per_Unit]]*tbl_Sales[[#This Row],[Quantity]]</f>
        <v>131.80000000000001</v>
      </c>
      <c r="N4059" s="6">
        <f>tbl_Sales[[#This Row],[Sales]]-tbl_Sales[[#This Row],[Total_Cost]]</f>
        <v>74.119999999999976</v>
      </c>
    </row>
    <row r="4060" spans="1:14">
      <c r="A4060" t="s">
        <v>4064</v>
      </c>
      <c r="B4060" s="4">
        <v>45028</v>
      </c>
      <c r="C4060" t="s">
        <v>7864</v>
      </c>
      <c r="D4060" t="str">
        <f>VLOOKUP(Sales_Data!$C4060,tbl_Customers[],2,FALSE)</f>
        <v>Customer_1133</v>
      </c>
      <c r="E4060" t="str">
        <f>VLOOKUP(tbl_Sales[[#This Row],[Customer_ID]],tbl_Customers[],5,0)</f>
        <v>West</v>
      </c>
      <c r="F4060" t="s">
        <v>8503</v>
      </c>
      <c r="G4060" t="str">
        <f>VLOOKUP(Sales_Data!$F4060,tbl_Products[],2,FALSE)</f>
        <v>Product_19</v>
      </c>
      <c r="H4060" t="str">
        <f>VLOOKUP(tbl_Sales[[#This Row],[Product_ID]],tbl_Products[],3,0)</f>
        <v>Apparel</v>
      </c>
      <c r="I4060">
        <v>2</v>
      </c>
      <c r="J4060" s="10">
        <f>VLOOKUP(tbl_Sales[[#This Row],[Product_ID]],tbl_Products[],4,0)</f>
        <v>41.78</v>
      </c>
      <c r="K4060" s="6">
        <v>10.11</v>
      </c>
      <c r="L4060" s="6">
        <f>tbl_Sales[[#This Row],[Price_per_Unit]]*tbl_Sales[[#This Row],[Quantity]]</f>
        <v>20.22</v>
      </c>
      <c r="M4060" s="6">
        <f>tbl_Sales[[#This Row],[Cost_per_Unit]]*tbl_Sales[[#This Row],[Quantity]]</f>
        <v>83.56</v>
      </c>
      <c r="N4060" s="6">
        <f>tbl_Sales[[#This Row],[Sales]]-tbl_Sales[[#This Row],[Total_Cost]]</f>
        <v>-63.34</v>
      </c>
    </row>
    <row r="4061" spans="1:14">
      <c r="A4061" t="s">
        <v>4065</v>
      </c>
      <c r="B4061" s="4">
        <v>45132</v>
      </c>
      <c r="C4061" t="s">
        <v>7143</v>
      </c>
      <c r="D4061" t="str">
        <f>VLOOKUP(Sales_Data!$C4061,tbl_Customers[],2,FALSE)</f>
        <v>Customer_364</v>
      </c>
      <c r="E4061" t="str">
        <f>VLOOKUP(tbl_Sales[[#This Row],[Customer_ID]],tbl_Customers[],5,0)</f>
        <v>South</v>
      </c>
      <c r="F4061" t="s">
        <v>8533</v>
      </c>
      <c r="G4061" t="str">
        <f>VLOOKUP(Sales_Data!$F4061,tbl_Products[],2,FALSE)</f>
        <v>Product_34</v>
      </c>
      <c r="H4061" t="str">
        <f>VLOOKUP(tbl_Sales[[#This Row],[Product_ID]],tbl_Products[],3,0)</f>
        <v>Electronics</v>
      </c>
      <c r="I4061">
        <v>5</v>
      </c>
      <c r="J4061" s="10">
        <f>VLOOKUP(tbl_Sales[[#This Row],[Product_ID]],tbl_Products[],4,0)</f>
        <v>21.9</v>
      </c>
      <c r="K4061" s="6">
        <v>5.4</v>
      </c>
      <c r="L4061" s="6">
        <f>tbl_Sales[[#This Row],[Price_per_Unit]]*tbl_Sales[[#This Row],[Quantity]]</f>
        <v>27</v>
      </c>
      <c r="M4061" s="6">
        <f>tbl_Sales[[#This Row],[Cost_per_Unit]]*tbl_Sales[[#This Row],[Quantity]]</f>
        <v>109.5</v>
      </c>
      <c r="N4061" s="6">
        <f>tbl_Sales[[#This Row],[Sales]]-tbl_Sales[[#This Row],[Total_Cost]]</f>
        <v>-82.5</v>
      </c>
    </row>
    <row r="4062" spans="1:14">
      <c r="A4062" t="s">
        <v>4066</v>
      </c>
      <c r="B4062" s="4">
        <v>45117</v>
      </c>
      <c r="C4062" t="s">
        <v>7856</v>
      </c>
      <c r="D4062" t="str">
        <f>VLOOKUP(Sales_Data!$C4062,tbl_Customers[],2,FALSE)</f>
        <v>Customer_66</v>
      </c>
      <c r="E4062" t="str">
        <f>VLOOKUP(tbl_Sales[[#This Row],[Customer_ID]],tbl_Customers[],5,0)</f>
        <v>West</v>
      </c>
      <c r="F4062" t="s">
        <v>8513</v>
      </c>
      <c r="G4062" t="str">
        <f>VLOOKUP(Sales_Data!$F4062,tbl_Products[],2,FALSE)</f>
        <v>Product_59</v>
      </c>
      <c r="H4062" t="str">
        <f>VLOOKUP(tbl_Sales[[#This Row],[Product_ID]],tbl_Products[],3,0)</f>
        <v>Home Goods</v>
      </c>
      <c r="I4062">
        <v>4</v>
      </c>
      <c r="J4062" s="10">
        <f>VLOOKUP(tbl_Sales[[#This Row],[Product_ID]],tbl_Products[],4,0)</f>
        <v>40.85</v>
      </c>
      <c r="K4062" s="6">
        <v>94.11</v>
      </c>
      <c r="L4062" s="6">
        <f>tbl_Sales[[#This Row],[Price_per_Unit]]*tbl_Sales[[#This Row],[Quantity]]</f>
        <v>376.44</v>
      </c>
      <c r="M4062" s="6">
        <f>tbl_Sales[[#This Row],[Cost_per_Unit]]*tbl_Sales[[#This Row],[Quantity]]</f>
        <v>163.4</v>
      </c>
      <c r="N4062" s="6">
        <f>tbl_Sales[[#This Row],[Sales]]-tbl_Sales[[#This Row],[Total_Cost]]</f>
        <v>213.04</v>
      </c>
    </row>
    <row r="4063" spans="1:14">
      <c r="A4063" t="s">
        <v>4067</v>
      </c>
      <c r="B4063" s="4">
        <v>45278</v>
      </c>
      <c r="C4063" t="s">
        <v>7726</v>
      </c>
      <c r="D4063" t="str">
        <f>VLOOKUP(Sales_Data!$C4063,tbl_Customers[],2,FALSE)</f>
        <v>Customer_1412</v>
      </c>
      <c r="E4063" t="str">
        <f>VLOOKUP(tbl_Sales[[#This Row],[Customer_ID]],tbl_Customers[],5,0)</f>
        <v>North</v>
      </c>
      <c r="F4063" t="s">
        <v>8526</v>
      </c>
      <c r="G4063" t="str">
        <f>VLOOKUP(Sales_Data!$F4063,tbl_Products[],2,FALSE)</f>
        <v>Product_27</v>
      </c>
      <c r="H4063" t="str">
        <f>VLOOKUP(tbl_Sales[[#This Row],[Product_ID]],tbl_Products[],3,0)</f>
        <v>Home Goods</v>
      </c>
      <c r="I4063">
        <v>3</v>
      </c>
      <c r="J4063" s="10">
        <f>VLOOKUP(tbl_Sales[[#This Row],[Product_ID]],tbl_Products[],4,0)</f>
        <v>35.53</v>
      </c>
      <c r="K4063" s="6">
        <v>19.309999999999999</v>
      </c>
      <c r="L4063" s="6">
        <f>tbl_Sales[[#This Row],[Price_per_Unit]]*tbl_Sales[[#This Row],[Quantity]]</f>
        <v>57.929999999999993</v>
      </c>
      <c r="M4063" s="6">
        <f>tbl_Sales[[#This Row],[Cost_per_Unit]]*tbl_Sales[[#This Row],[Quantity]]</f>
        <v>106.59</v>
      </c>
      <c r="N4063" s="6">
        <f>tbl_Sales[[#This Row],[Sales]]-tbl_Sales[[#This Row],[Total_Cost]]</f>
        <v>-48.660000000000011</v>
      </c>
    </row>
    <row r="4064" spans="1:14">
      <c r="A4064" t="s">
        <v>4068</v>
      </c>
      <c r="B4064" s="4">
        <v>45249</v>
      </c>
      <c r="C4064" t="s">
        <v>7127</v>
      </c>
      <c r="D4064" t="str">
        <f>VLOOKUP(Sales_Data!$C4064,tbl_Customers[],2,FALSE)</f>
        <v>Customer_1236</v>
      </c>
      <c r="E4064" t="str">
        <f>VLOOKUP(tbl_Sales[[#This Row],[Customer_ID]],tbl_Customers[],5,0)</f>
        <v>North</v>
      </c>
      <c r="F4064" t="s">
        <v>8539</v>
      </c>
      <c r="G4064" t="str">
        <f>VLOOKUP(Sales_Data!$F4064,tbl_Products[],2,FALSE)</f>
        <v>Product_16</v>
      </c>
      <c r="H4064" t="str">
        <f>VLOOKUP(tbl_Sales[[#This Row],[Product_ID]],tbl_Products[],3,0)</f>
        <v>Home Goods</v>
      </c>
      <c r="I4064">
        <v>2</v>
      </c>
      <c r="J4064" s="10">
        <f>VLOOKUP(tbl_Sales[[#This Row],[Product_ID]],tbl_Products[],4,0)</f>
        <v>15.25</v>
      </c>
      <c r="K4064" s="6">
        <v>32.22</v>
      </c>
      <c r="L4064" s="6">
        <f>tbl_Sales[[#This Row],[Price_per_Unit]]*tbl_Sales[[#This Row],[Quantity]]</f>
        <v>64.44</v>
      </c>
      <c r="M4064" s="6">
        <f>tbl_Sales[[#This Row],[Cost_per_Unit]]*tbl_Sales[[#This Row],[Quantity]]</f>
        <v>30.5</v>
      </c>
      <c r="N4064" s="6">
        <f>tbl_Sales[[#This Row],[Sales]]-tbl_Sales[[#This Row],[Total_Cost]]</f>
        <v>33.94</v>
      </c>
    </row>
    <row r="4065" spans="1:14">
      <c r="A4065" t="s">
        <v>4069</v>
      </c>
      <c r="B4065" s="4">
        <v>45257</v>
      </c>
      <c r="C4065" t="s">
        <v>8145</v>
      </c>
      <c r="D4065" t="str">
        <f>VLOOKUP(Sales_Data!$C4065,tbl_Customers[],2,FALSE)</f>
        <v>Customer_1001</v>
      </c>
      <c r="E4065" t="str">
        <f>VLOOKUP(tbl_Sales[[#This Row],[Customer_ID]],tbl_Customers[],5,0)</f>
        <v>North</v>
      </c>
      <c r="F4065" t="s">
        <v>8522</v>
      </c>
      <c r="G4065" t="str">
        <f>VLOOKUP(Sales_Data!$F4065,tbl_Products[],2,FALSE)</f>
        <v>Product_4</v>
      </c>
      <c r="H4065" t="str">
        <f>VLOOKUP(tbl_Sales[[#This Row],[Product_ID]],tbl_Products[],3,0)</f>
        <v>Toys</v>
      </c>
      <c r="I4065">
        <v>5</v>
      </c>
      <c r="J4065" s="10">
        <f>VLOOKUP(tbl_Sales[[#This Row],[Product_ID]],tbl_Products[],4,0)</f>
        <v>14.75</v>
      </c>
      <c r="K4065" s="6">
        <v>36.520000000000003</v>
      </c>
      <c r="L4065" s="6">
        <f>tbl_Sales[[#This Row],[Price_per_Unit]]*tbl_Sales[[#This Row],[Quantity]]</f>
        <v>182.60000000000002</v>
      </c>
      <c r="M4065" s="6">
        <f>tbl_Sales[[#This Row],[Cost_per_Unit]]*tbl_Sales[[#This Row],[Quantity]]</f>
        <v>73.75</v>
      </c>
      <c r="N4065" s="6">
        <f>tbl_Sales[[#This Row],[Sales]]-tbl_Sales[[#This Row],[Total_Cost]]</f>
        <v>108.85000000000002</v>
      </c>
    </row>
    <row r="4066" spans="1:14">
      <c r="A4066" t="s">
        <v>4070</v>
      </c>
      <c r="B4066" s="4">
        <v>44970</v>
      </c>
      <c r="C4066" t="s">
        <v>8018</v>
      </c>
      <c r="D4066" t="str">
        <f>VLOOKUP(Sales_Data!$C4066,tbl_Customers[],2,FALSE)</f>
        <v>Customer_55</v>
      </c>
      <c r="E4066" t="str">
        <f>VLOOKUP(tbl_Sales[[#This Row],[Customer_ID]],tbl_Customers[],5,0)</f>
        <v>North</v>
      </c>
      <c r="F4066" t="s">
        <v>8493</v>
      </c>
      <c r="G4066" t="str">
        <f>VLOOKUP(Sales_Data!$F4066,tbl_Products[],2,FALSE)</f>
        <v>Product_61</v>
      </c>
      <c r="H4066" t="str">
        <f>VLOOKUP(tbl_Sales[[#This Row],[Product_ID]],tbl_Products[],3,0)</f>
        <v>Health</v>
      </c>
      <c r="I4066">
        <v>4</v>
      </c>
      <c r="J4066" s="10">
        <f>VLOOKUP(tbl_Sales[[#This Row],[Product_ID]],tbl_Products[],4,0)</f>
        <v>47.78</v>
      </c>
      <c r="K4066" s="6">
        <v>54</v>
      </c>
      <c r="L4066" s="6">
        <f>tbl_Sales[[#This Row],[Price_per_Unit]]*tbl_Sales[[#This Row],[Quantity]]</f>
        <v>216</v>
      </c>
      <c r="M4066" s="6">
        <f>tbl_Sales[[#This Row],[Cost_per_Unit]]*tbl_Sales[[#This Row],[Quantity]]</f>
        <v>191.12</v>
      </c>
      <c r="N4066" s="6">
        <f>tbl_Sales[[#This Row],[Sales]]-tbl_Sales[[#This Row],[Total_Cost]]</f>
        <v>24.879999999999995</v>
      </c>
    </row>
    <row r="4067" spans="1:14">
      <c r="A4067" t="s">
        <v>4071</v>
      </c>
      <c r="B4067" s="4">
        <v>45225</v>
      </c>
      <c r="C4067" t="s">
        <v>8166</v>
      </c>
      <c r="D4067" t="str">
        <f>VLOOKUP(Sales_Data!$C4067,tbl_Customers[],2,FALSE)</f>
        <v>Customer_383</v>
      </c>
      <c r="E4067" t="str">
        <f>VLOOKUP(tbl_Sales[[#This Row],[Customer_ID]],tbl_Customers[],5,0)</f>
        <v>North</v>
      </c>
      <c r="F4067" t="s">
        <v>8532</v>
      </c>
      <c r="G4067" t="str">
        <f>VLOOKUP(Sales_Data!$F4067,tbl_Products[],2,FALSE)</f>
        <v>Product_23</v>
      </c>
      <c r="H4067" t="str">
        <f>VLOOKUP(tbl_Sales[[#This Row],[Product_ID]],tbl_Products[],3,0)</f>
        <v>Apparel</v>
      </c>
      <c r="I4067">
        <v>4</v>
      </c>
      <c r="J4067" s="10">
        <f>VLOOKUP(tbl_Sales[[#This Row],[Product_ID]],tbl_Products[],4,0)</f>
        <v>2.85</v>
      </c>
      <c r="K4067" s="6">
        <v>51.11</v>
      </c>
      <c r="L4067" s="6">
        <f>tbl_Sales[[#This Row],[Price_per_Unit]]*tbl_Sales[[#This Row],[Quantity]]</f>
        <v>204.44</v>
      </c>
      <c r="M4067" s="6">
        <f>tbl_Sales[[#This Row],[Cost_per_Unit]]*tbl_Sales[[#This Row],[Quantity]]</f>
        <v>11.4</v>
      </c>
      <c r="N4067" s="6">
        <f>tbl_Sales[[#This Row],[Sales]]-tbl_Sales[[#This Row],[Total_Cost]]</f>
        <v>193.04</v>
      </c>
    </row>
    <row r="4068" spans="1:14">
      <c r="A4068" t="s">
        <v>4072</v>
      </c>
      <c r="B4068" s="4">
        <v>45227</v>
      </c>
      <c r="C4068" t="s">
        <v>7840</v>
      </c>
      <c r="D4068" t="str">
        <f>VLOOKUP(Sales_Data!$C4068,tbl_Customers[],2,FALSE)</f>
        <v>Customer_408</v>
      </c>
      <c r="E4068" t="str">
        <f>VLOOKUP(tbl_Sales[[#This Row],[Customer_ID]],tbl_Customers[],5,0)</f>
        <v>West</v>
      </c>
      <c r="F4068" t="s">
        <v>8514</v>
      </c>
      <c r="G4068" t="str">
        <f>VLOOKUP(Sales_Data!$F4068,tbl_Products[],2,FALSE)</f>
        <v>Product_2</v>
      </c>
      <c r="H4068" t="str">
        <f>VLOOKUP(tbl_Sales[[#This Row],[Product_ID]],tbl_Products[],3,0)</f>
        <v>Health</v>
      </c>
      <c r="I4068">
        <v>6</v>
      </c>
      <c r="J4068" s="10">
        <f>VLOOKUP(tbl_Sales[[#This Row],[Product_ID]],tbl_Products[],4,0)</f>
        <v>12.41</v>
      </c>
      <c r="K4068" s="6">
        <v>97.57</v>
      </c>
      <c r="L4068" s="6">
        <f>tbl_Sales[[#This Row],[Price_per_Unit]]*tbl_Sales[[#This Row],[Quantity]]</f>
        <v>585.41999999999996</v>
      </c>
      <c r="M4068" s="6">
        <f>tbl_Sales[[#This Row],[Cost_per_Unit]]*tbl_Sales[[#This Row],[Quantity]]</f>
        <v>74.460000000000008</v>
      </c>
      <c r="N4068" s="6">
        <f>tbl_Sales[[#This Row],[Sales]]-tbl_Sales[[#This Row],[Total_Cost]]</f>
        <v>510.95999999999992</v>
      </c>
    </row>
    <row r="4069" spans="1:14">
      <c r="A4069" t="s">
        <v>4073</v>
      </c>
      <c r="B4069" s="4">
        <v>45059</v>
      </c>
      <c r="C4069" t="s">
        <v>7453</v>
      </c>
      <c r="D4069" t="str">
        <f>VLOOKUP(Sales_Data!$C4069,tbl_Customers[],2,FALSE)</f>
        <v>Customer_143</v>
      </c>
      <c r="E4069" t="str">
        <f>VLOOKUP(tbl_Sales[[#This Row],[Customer_ID]],tbl_Customers[],5,0)</f>
        <v>West</v>
      </c>
      <c r="F4069" t="s">
        <v>8494</v>
      </c>
      <c r="G4069" t="str">
        <f>VLOOKUP(Sales_Data!$F4069,tbl_Products[],2,FALSE)</f>
        <v>Product_15</v>
      </c>
      <c r="H4069" t="str">
        <f>VLOOKUP(tbl_Sales[[#This Row],[Product_ID]],tbl_Products[],3,0)</f>
        <v>Apparel</v>
      </c>
      <c r="I4069">
        <v>5</v>
      </c>
      <c r="J4069" s="10">
        <f>VLOOKUP(tbl_Sales[[#This Row],[Product_ID]],tbl_Products[],4,0)</f>
        <v>22.93</v>
      </c>
      <c r="K4069" s="6">
        <v>68.819999999999993</v>
      </c>
      <c r="L4069" s="6">
        <f>tbl_Sales[[#This Row],[Price_per_Unit]]*tbl_Sales[[#This Row],[Quantity]]</f>
        <v>344.09999999999997</v>
      </c>
      <c r="M4069" s="6">
        <f>tbl_Sales[[#This Row],[Cost_per_Unit]]*tbl_Sales[[#This Row],[Quantity]]</f>
        <v>114.65</v>
      </c>
      <c r="N4069" s="6">
        <f>tbl_Sales[[#This Row],[Sales]]-tbl_Sales[[#This Row],[Total_Cost]]</f>
        <v>229.44999999999996</v>
      </c>
    </row>
    <row r="4070" spans="1:14">
      <c r="A4070" t="s">
        <v>4074</v>
      </c>
      <c r="B4070" s="4">
        <v>44965</v>
      </c>
      <c r="C4070" t="s">
        <v>8001</v>
      </c>
      <c r="D4070" t="str">
        <f>VLOOKUP(Sales_Data!$C4070,tbl_Customers[],2,FALSE)</f>
        <v>Customer_791</v>
      </c>
      <c r="E4070" t="str">
        <f>VLOOKUP(tbl_Sales[[#This Row],[Customer_ID]],tbl_Customers[],5,0)</f>
        <v>South</v>
      </c>
      <c r="F4070" t="s">
        <v>8527</v>
      </c>
      <c r="G4070" t="str">
        <f>VLOOKUP(Sales_Data!$F4070,tbl_Products[],2,FALSE)</f>
        <v>Product_12</v>
      </c>
      <c r="H4070" t="str">
        <f>VLOOKUP(tbl_Sales[[#This Row],[Product_ID]],tbl_Products[],3,0)</f>
        <v>Toys</v>
      </c>
      <c r="I4070">
        <v>6</v>
      </c>
      <c r="J4070" s="10">
        <f>VLOOKUP(tbl_Sales[[#This Row],[Product_ID]],tbl_Products[],4,0)</f>
        <v>8.02</v>
      </c>
      <c r="K4070" s="6">
        <v>14.51</v>
      </c>
      <c r="L4070" s="6">
        <f>tbl_Sales[[#This Row],[Price_per_Unit]]*tbl_Sales[[#This Row],[Quantity]]</f>
        <v>87.06</v>
      </c>
      <c r="M4070" s="6">
        <f>tbl_Sales[[#This Row],[Cost_per_Unit]]*tbl_Sales[[#This Row],[Quantity]]</f>
        <v>48.12</v>
      </c>
      <c r="N4070" s="6">
        <f>tbl_Sales[[#This Row],[Sales]]-tbl_Sales[[#This Row],[Total_Cost]]</f>
        <v>38.940000000000005</v>
      </c>
    </row>
    <row r="4071" spans="1:14">
      <c r="A4071" t="s">
        <v>4075</v>
      </c>
      <c r="B4071" s="4">
        <v>44938</v>
      </c>
      <c r="C4071" t="s">
        <v>7806</v>
      </c>
      <c r="D4071" t="str">
        <f>VLOOKUP(Sales_Data!$C4071,tbl_Customers[],2,FALSE)</f>
        <v>Customer_582</v>
      </c>
      <c r="E4071" t="str">
        <f>VLOOKUP(tbl_Sales[[#This Row],[Customer_ID]],tbl_Customers[],5,0)</f>
        <v>East</v>
      </c>
      <c r="F4071" t="s">
        <v>8565</v>
      </c>
      <c r="G4071" t="str">
        <f>VLOOKUP(Sales_Data!$F4071,tbl_Products[],2,FALSE)</f>
        <v>Product_31</v>
      </c>
      <c r="H4071" t="str">
        <f>VLOOKUP(tbl_Sales[[#This Row],[Product_ID]],tbl_Products[],3,0)</f>
        <v>Apparel</v>
      </c>
      <c r="I4071">
        <v>8</v>
      </c>
      <c r="J4071" s="10">
        <f>VLOOKUP(tbl_Sales[[#This Row],[Product_ID]],tbl_Products[],4,0)</f>
        <v>3.66</v>
      </c>
      <c r="K4071" s="6">
        <v>9.93</v>
      </c>
      <c r="L4071" s="6">
        <f>tbl_Sales[[#This Row],[Price_per_Unit]]*tbl_Sales[[#This Row],[Quantity]]</f>
        <v>79.44</v>
      </c>
      <c r="M4071" s="6">
        <f>tbl_Sales[[#This Row],[Cost_per_Unit]]*tbl_Sales[[#This Row],[Quantity]]</f>
        <v>29.28</v>
      </c>
      <c r="N4071" s="6">
        <f>tbl_Sales[[#This Row],[Sales]]-tbl_Sales[[#This Row],[Total_Cost]]</f>
        <v>50.16</v>
      </c>
    </row>
    <row r="4072" spans="1:14">
      <c r="A4072" t="s">
        <v>4076</v>
      </c>
      <c r="B4072" s="4">
        <v>44960</v>
      </c>
      <c r="C4072" t="s">
        <v>7473</v>
      </c>
      <c r="D4072" t="str">
        <f>VLOOKUP(Sales_Data!$C4072,tbl_Customers[],2,FALSE)</f>
        <v>Customer_422</v>
      </c>
      <c r="E4072" t="str">
        <f>VLOOKUP(tbl_Sales[[#This Row],[Customer_ID]],tbl_Customers[],5,0)</f>
        <v>South</v>
      </c>
      <c r="F4072" t="s">
        <v>8513</v>
      </c>
      <c r="G4072" t="str">
        <f>VLOOKUP(Sales_Data!$F4072,tbl_Products[],2,FALSE)</f>
        <v>Product_59</v>
      </c>
      <c r="H4072" t="str">
        <f>VLOOKUP(tbl_Sales[[#This Row],[Product_ID]],tbl_Products[],3,0)</f>
        <v>Home Goods</v>
      </c>
      <c r="I4072">
        <v>3</v>
      </c>
      <c r="J4072" s="10">
        <f>VLOOKUP(tbl_Sales[[#This Row],[Product_ID]],tbl_Products[],4,0)</f>
        <v>40.85</v>
      </c>
      <c r="K4072" s="6">
        <v>20.64</v>
      </c>
      <c r="L4072" s="6">
        <f>tbl_Sales[[#This Row],[Price_per_Unit]]*tbl_Sales[[#This Row],[Quantity]]</f>
        <v>61.92</v>
      </c>
      <c r="M4072" s="6">
        <f>tbl_Sales[[#This Row],[Cost_per_Unit]]*tbl_Sales[[#This Row],[Quantity]]</f>
        <v>122.55000000000001</v>
      </c>
      <c r="N4072" s="6">
        <f>tbl_Sales[[#This Row],[Sales]]-tbl_Sales[[#This Row],[Total_Cost]]</f>
        <v>-60.63000000000001</v>
      </c>
    </row>
    <row r="4073" spans="1:14">
      <c r="A4073" t="s">
        <v>4077</v>
      </c>
      <c r="B4073" s="4">
        <v>45028</v>
      </c>
      <c r="C4073" t="s">
        <v>7761</v>
      </c>
      <c r="D4073" t="str">
        <f>VLOOKUP(Sales_Data!$C4073,tbl_Customers[],2,FALSE)</f>
        <v>Customer_478</v>
      </c>
      <c r="E4073" t="str">
        <f>VLOOKUP(tbl_Sales[[#This Row],[Customer_ID]],tbl_Customers[],5,0)</f>
        <v>West</v>
      </c>
      <c r="F4073" t="s">
        <v>8537</v>
      </c>
      <c r="G4073" t="str">
        <f>VLOOKUP(Sales_Data!$F4073,tbl_Products[],2,FALSE)</f>
        <v>Product_75</v>
      </c>
      <c r="H4073" t="str">
        <f>VLOOKUP(tbl_Sales[[#This Row],[Product_ID]],tbl_Products[],3,0)</f>
        <v>Electronics</v>
      </c>
      <c r="I4073">
        <v>1</v>
      </c>
      <c r="J4073" s="10">
        <f>VLOOKUP(tbl_Sales[[#This Row],[Product_ID]],tbl_Products[],4,0)</f>
        <v>2.25</v>
      </c>
      <c r="K4073" s="6">
        <v>61.61</v>
      </c>
      <c r="L4073" s="6">
        <f>tbl_Sales[[#This Row],[Price_per_Unit]]*tbl_Sales[[#This Row],[Quantity]]</f>
        <v>61.61</v>
      </c>
      <c r="M4073" s="6">
        <f>tbl_Sales[[#This Row],[Cost_per_Unit]]*tbl_Sales[[#This Row],[Quantity]]</f>
        <v>2.25</v>
      </c>
      <c r="N4073" s="6">
        <f>tbl_Sales[[#This Row],[Sales]]-tbl_Sales[[#This Row],[Total_Cost]]</f>
        <v>59.36</v>
      </c>
    </row>
    <row r="4074" spans="1:14">
      <c r="A4074" t="s">
        <v>4078</v>
      </c>
      <c r="B4074" s="4">
        <v>45257</v>
      </c>
      <c r="C4074" t="s">
        <v>7469</v>
      </c>
      <c r="D4074" t="str">
        <f>VLOOKUP(Sales_Data!$C4074,tbl_Customers[],2,FALSE)</f>
        <v>Customer_597</v>
      </c>
      <c r="E4074" t="str">
        <f>VLOOKUP(tbl_Sales[[#This Row],[Customer_ID]],tbl_Customers[],5,0)</f>
        <v>East</v>
      </c>
      <c r="F4074" t="s">
        <v>8543</v>
      </c>
      <c r="G4074" t="str">
        <f>VLOOKUP(Sales_Data!$F4074,tbl_Products[],2,FALSE)</f>
        <v>Product_72</v>
      </c>
      <c r="H4074" t="str">
        <f>VLOOKUP(tbl_Sales[[#This Row],[Product_ID]],tbl_Products[],3,0)</f>
        <v>Toys</v>
      </c>
      <c r="I4074">
        <v>8</v>
      </c>
      <c r="J4074" s="10">
        <f>VLOOKUP(tbl_Sales[[#This Row],[Product_ID]],tbl_Products[],4,0)</f>
        <v>23.2</v>
      </c>
      <c r="K4074" s="6">
        <v>18.739999999999998</v>
      </c>
      <c r="L4074" s="6">
        <f>tbl_Sales[[#This Row],[Price_per_Unit]]*tbl_Sales[[#This Row],[Quantity]]</f>
        <v>149.91999999999999</v>
      </c>
      <c r="M4074" s="6">
        <f>tbl_Sales[[#This Row],[Cost_per_Unit]]*tbl_Sales[[#This Row],[Quantity]]</f>
        <v>185.6</v>
      </c>
      <c r="N4074" s="6">
        <f>tbl_Sales[[#This Row],[Sales]]-tbl_Sales[[#This Row],[Total_Cost]]</f>
        <v>-35.680000000000007</v>
      </c>
    </row>
    <row r="4075" spans="1:14">
      <c r="A4075" t="s">
        <v>4079</v>
      </c>
      <c r="B4075" s="4">
        <v>45154</v>
      </c>
      <c r="C4075" t="s">
        <v>7071</v>
      </c>
      <c r="D4075" t="str">
        <f>VLOOKUP(Sales_Data!$C4075,tbl_Customers[],2,FALSE)</f>
        <v>Customer_1351</v>
      </c>
      <c r="E4075" t="str">
        <f>VLOOKUP(tbl_Sales[[#This Row],[Customer_ID]],tbl_Customers[],5,0)</f>
        <v>South</v>
      </c>
      <c r="F4075" t="s">
        <v>8518</v>
      </c>
      <c r="G4075" t="str">
        <f>VLOOKUP(Sales_Data!$F4075,tbl_Products[],2,FALSE)</f>
        <v>Product_35</v>
      </c>
      <c r="H4075" t="str">
        <f>VLOOKUP(tbl_Sales[[#This Row],[Product_ID]],tbl_Products[],3,0)</f>
        <v>Toys</v>
      </c>
      <c r="I4075">
        <v>6</v>
      </c>
      <c r="J4075" s="10">
        <f>VLOOKUP(tbl_Sales[[#This Row],[Product_ID]],tbl_Products[],4,0)</f>
        <v>40.75</v>
      </c>
      <c r="K4075" s="6">
        <v>15.55</v>
      </c>
      <c r="L4075" s="6">
        <f>tbl_Sales[[#This Row],[Price_per_Unit]]*tbl_Sales[[#This Row],[Quantity]]</f>
        <v>93.300000000000011</v>
      </c>
      <c r="M4075" s="6">
        <f>tbl_Sales[[#This Row],[Cost_per_Unit]]*tbl_Sales[[#This Row],[Quantity]]</f>
        <v>244.5</v>
      </c>
      <c r="N4075" s="6">
        <f>tbl_Sales[[#This Row],[Sales]]-tbl_Sales[[#This Row],[Total_Cost]]</f>
        <v>-151.19999999999999</v>
      </c>
    </row>
    <row r="4076" spans="1:14">
      <c r="A4076" t="s">
        <v>4080</v>
      </c>
      <c r="B4076" s="4">
        <v>44992</v>
      </c>
      <c r="C4076" t="s">
        <v>8415</v>
      </c>
      <c r="D4076" t="str">
        <f>VLOOKUP(Sales_Data!$C4076,tbl_Customers[],2,FALSE)</f>
        <v>Customer_1074</v>
      </c>
      <c r="E4076" t="str">
        <f>VLOOKUP(tbl_Sales[[#This Row],[Customer_ID]],tbl_Customers[],5,0)</f>
        <v>South</v>
      </c>
      <c r="F4076" t="s">
        <v>8518</v>
      </c>
      <c r="G4076" t="str">
        <f>VLOOKUP(Sales_Data!$F4076,tbl_Products[],2,FALSE)</f>
        <v>Product_35</v>
      </c>
      <c r="H4076" t="str">
        <f>VLOOKUP(tbl_Sales[[#This Row],[Product_ID]],tbl_Products[],3,0)</f>
        <v>Toys</v>
      </c>
      <c r="I4076">
        <v>6</v>
      </c>
      <c r="J4076" s="10">
        <f>VLOOKUP(tbl_Sales[[#This Row],[Product_ID]],tbl_Products[],4,0)</f>
        <v>40.75</v>
      </c>
      <c r="K4076" s="6">
        <v>49.87</v>
      </c>
      <c r="L4076" s="6">
        <f>tbl_Sales[[#This Row],[Price_per_Unit]]*tbl_Sales[[#This Row],[Quantity]]</f>
        <v>299.21999999999997</v>
      </c>
      <c r="M4076" s="6">
        <f>tbl_Sales[[#This Row],[Cost_per_Unit]]*tbl_Sales[[#This Row],[Quantity]]</f>
        <v>244.5</v>
      </c>
      <c r="N4076" s="6">
        <f>tbl_Sales[[#This Row],[Sales]]-tbl_Sales[[#This Row],[Total_Cost]]</f>
        <v>54.71999999999997</v>
      </c>
    </row>
    <row r="4077" spans="1:14">
      <c r="A4077" t="s">
        <v>4081</v>
      </c>
      <c r="B4077" s="4">
        <v>44974</v>
      </c>
      <c r="C4077" t="s">
        <v>7723</v>
      </c>
      <c r="D4077" t="str">
        <f>VLOOKUP(Sales_Data!$C4077,tbl_Customers[],2,FALSE)</f>
        <v>Customer_144</v>
      </c>
      <c r="E4077" t="str">
        <f>VLOOKUP(tbl_Sales[[#This Row],[Customer_ID]],tbl_Customers[],5,0)</f>
        <v>West</v>
      </c>
      <c r="F4077" t="s">
        <v>8496</v>
      </c>
      <c r="G4077" t="str">
        <f>VLOOKUP(Sales_Data!$F4077,tbl_Products[],2,FALSE)</f>
        <v>Product_3</v>
      </c>
      <c r="H4077" t="str">
        <f>VLOOKUP(tbl_Sales[[#This Row],[Product_ID]],tbl_Products[],3,0)</f>
        <v>Health</v>
      </c>
      <c r="I4077">
        <v>9</v>
      </c>
      <c r="J4077" s="10">
        <f>VLOOKUP(tbl_Sales[[#This Row],[Product_ID]],tbl_Products[],4,0)</f>
        <v>28.91</v>
      </c>
      <c r="K4077" s="6">
        <v>55.42</v>
      </c>
      <c r="L4077" s="6">
        <f>tbl_Sales[[#This Row],[Price_per_Unit]]*tbl_Sales[[#This Row],[Quantity]]</f>
        <v>498.78000000000003</v>
      </c>
      <c r="M4077" s="6">
        <f>tbl_Sales[[#This Row],[Cost_per_Unit]]*tbl_Sales[[#This Row],[Quantity]]</f>
        <v>260.19</v>
      </c>
      <c r="N4077" s="6">
        <f>tbl_Sales[[#This Row],[Sales]]-tbl_Sales[[#This Row],[Total_Cost]]</f>
        <v>238.59000000000003</v>
      </c>
    </row>
    <row r="4078" spans="1:14">
      <c r="A4078" t="s">
        <v>4082</v>
      </c>
      <c r="B4078" s="4">
        <v>45096</v>
      </c>
      <c r="C4078" t="s">
        <v>7040</v>
      </c>
      <c r="D4078" t="str">
        <f>VLOOKUP(Sales_Data!$C4078,tbl_Customers[],2,FALSE)</f>
        <v>Customer_932</v>
      </c>
      <c r="E4078" t="str">
        <f>VLOOKUP(tbl_Sales[[#This Row],[Customer_ID]],tbl_Customers[],5,0)</f>
        <v>West</v>
      </c>
      <c r="F4078" t="s">
        <v>8497</v>
      </c>
      <c r="G4078" t="str">
        <f>VLOOKUP(Sales_Data!$F4078,tbl_Products[],2,FALSE)</f>
        <v>Product_73</v>
      </c>
      <c r="H4078" t="str">
        <f>VLOOKUP(tbl_Sales[[#This Row],[Product_ID]],tbl_Products[],3,0)</f>
        <v>Apparel</v>
      </c>
      <c r="I4078">
        <v>3</v>
      </c>
      <c r="J4078" s="10">
        <f>VLOOKUP(tbl_Sales[[#This Row],[Product_ID]],tbl_Products[],4,0)</f>
        <v>1.21</v>
      </c>
      <c r="K4078" s="6">
        <v>29.52</v>
      </c>
      <c r="L4078" s="6">
        <f>tbl_Sales[[#This Row],[Price_per_Unit]]*tbl_Sales[[#This Row],[Quantity]]</f>
        <v>88.56</v>
      </c>
      <c r="M4078" s="6">
        <f>tbl_Sales[[#This Row],[Cost_per_Unit]]*tbl_Sales[[#This Row],[Quantity]]</f>
        <v>3.63</v>
      </c>
      <c r="N4078" s="6">
        <f>tbl_Sales[[#This Row],[Sales]]-tbl_Sales[[#This Row],[Total_Cost]]</f>
        <v>84.93</v>
      </c>
    </row>
    <row r="4079" spans="1:14">
      <c r="A4079" t="s">
        <v>4083</v>
      </c>
      <c r="B4079" s="4">
        <v>44989</v>
      </c>
      <c r="C4079" t="s">
        <v>8386</v>
      </c>
      <c r="D4079" t="str">
        <f>VLOOKUP(Sales_Data!$C4079,tbl_Customers[],2,FALSE)</f>
        <v>Customer_118</v>
      </c>
      <c r="E4079" t="str">
        <f>VLOOKUP(tbl_Sales[[#This Row],[Customer_ID]],tbl_Customers[],5,0)</f>
        <v>North</v>
      </c>
      <c r="F4079" t="s">
        <v>8517</v>
      </c>
      <c r="G4079" t="str">
        <f>VLOOKUP(Sales_Data!$F4079,tbl_Products[],2,FALSE)</f>
        <v>Product_62</v>
      </c>
      <c r="H4079" t="str">
        <f>VLOOKUP(tbl_Sales[[#This Row],[Product_ID]],tbl_Products[],3,0)</f>
        <v>Health</v>
      </c>
      <c r="I4079">
        <v>9</v>
      </c>
      <c r="J4079" s="10">
        <f>VLOOKUP(tbl_Sales[[#This Row],[Product_ID]],tbl_Products[],4,0)</f>
        <v>24.52</v>
      </c>
      <c r="K4079" s="6">
        <v>30.23</v>
      </c>
      <c r="L4079" s="6">
        <f>tbl_Sales[[#This Row],[Price_per_Unit]]*tbl_Sales[[#This Row],[Quantity]]</f>
        <v>272.07</v>
      </c>
      <c r="M4079" s="6">
        <f>tbl_Sales[[#This Row],[Cost_per_Unit]]*tbl_Sales[[#This Row],[Quantity]]</f>
        <v>220.68</v>
      </c>
      <c r="N4079" s="6">
        <f>tbl_Sales[[#This Row],[Sales]]-tbl_Sales[[#This Row],[Total_Cost]]</f>
        <v>51.389999999999986</v>
      </c>
    </row>
    <row r="4080" spans="1:14">
      <c r="A4080" t="s">
        <v>4084</v>
      </c>
      <c r="B4080" s="4">
        <v>44948</v>
      </c>
      <c r="C4080" t="s">
        <v>7151</v>
      </c>
      <c r="D4080" t="str">
        <f>VLOOKUP(Sales_Data!$C4080,tbl_Customers[],2,FALSE)</f>
        <v>Customer_755</v>
      </c>
      <c r="E4080" t="str">
        <f>VLOOKUP(tbl_Sales[[#This Row],[Customer_ID]],tbl_Customers[],5,0)</f>
        <v>East</v>
      </c>
      <c r="F4080" t="s">
        <v>8545</v>
      </c>
      <c r="G4080" t="str">
        <f>VLOOKUP(Sales_Data!$F4080,tbl_Products[],2,FALSE)</f>
        <v>Product_9</v>
      </c>
      <c r="H4080" t="str">
        <f>VLOOKUP(tbl_Sales[[#This Row],[Product_ID]],tbl_Products[],3,0)</f>
        <v>Apparel</v>
      </c>
      <c r="I4080">
        <v>1</v>
      </c>
      <c r="J4080" s="10">
        <f>VLOOKUP(tbl_Sales[[#This Row],[Product_ID]],tbl_Products[],4,0)</f>
        <v>14.27</v>
      </c>
      <c r="K4080" s="6">
        <v>7.56</v>
      </c>
      <c r="L4080" s="6">
        <f>tbl_Sales[[#This Row],[Price_per_Unit]]*tbl_Sales[[#This Row],[Quantity]]</f>
        <v>7.56</v>
      </c>
      <c r="M4080" s="6">
        <f>tbl_Sales[[#This Row],[Cost_per_Unit]]*tbl_Sales[[#This Row],[Quantity]]</f>
        <v>14.27</v>
      </c>
      <c r="N4080" s="6">
        <f>tbl_Sales[[#This Row],[Sales]]-tbl_Sales[[#This Row],[Total_Cost]]</f>
        <v>-6.71</v>
      </c>
    </row>
    <row r="4081" spans="1:14">
      <c r="A4081" t="s">
        <v>4085</v>
      </c>
      <c r="B4081" s="4">
        <v>45163</v>
      </c>
      <c r="C4081" t="s">
        <v>8049</v>
      </c>
      <c r="D4081" t="str">
        <f>VLOOKUP(Sales_Data!$C4081,tbl_Customers[],2,FALSE)</f>
        <v>Customer_1062</v>
      </c>
      <c r="E4081" t="str">
        <f>VLOOKUP(tbl_Sales[[#This Row],[Customer_ID]],tbl_Customers[],5,0)</f>
        <v>West</v>
      </c>
      <c r="F4081" t="s">
        <v>8542</v>
      </c>
      <c r="G4081" t="str">
        <f>VLOOKUP(Sales_Data!$F4081,tbl_Products[],2,FALSE)</f>
        <v>Product_20</v>
      </c>
      <c r="H4081" t="str">
        <f>VLOOKUP(tbl_Sales[[#This Row],[Product_ID]],tbl_Products[],3,0)</f>
        <v>Electronics</v>
      </c>
      <c r="I4081">
        <v>8</v>
      </c>
      <c r="J4081" s="10">
        <f>VLOOKUP(tbl_Sales[[#This Row],[Product_ID]],tbl_Products[],4,0)</f>
        <v>19.98</v>
      </c>
      <c r="K4081" s="6">
        <v>7.09</v>
      </c>
      <c r="L4081" s="6">
        <f>tbl_Sales[[#This Row],[Price_per_Unit]]*tbl_Sales[[#This Row],[Quantity]]</f>
        <v>56.72</v>
      </c>
      <c r="M4081" s="6">
        <f>tbl_Sales[[#This Row],[Cost_per_Unit]]*tbl_Sales[[#This Row],[Quantity]]</f>
        <v>159.84</v>
      </c>
      <c r="N4081" s="6">
        <f>tbl_Sales[[#This Row],[Sales]]-tbl_Sales[[#This Row],[Total_Cost]]</f>
        <v>-103.12</v>
      </c>
    </row>
    <row r="4082" spans="1:14">
      <c r="A4082" t="s">
        <v>4086</v>
      </c>
      <c r="B4082" s="4">
        <v>44952</v>
      </c>
      <c r="C4082" t="s">
        <v>7570</v>
      </c>
      <c r="D4082" t="str">
        <f>VLOOKUP(Sales_Data!$C4082,tbl_Customers[],2,FALSE)</f>
        <v>Customer_23</v>
      </c>
      <c r="E4082" t="str">
        <f>VLOOKUP(tbl_Sales[[#This Row],[Customer_ID]],tbl_Customers[],5,0)</f>
        <v>South</v>
      </c>
      <c r="F4082" t="s">
        <v>8546</v>
      </c>
      <c r="G4082" t="str">
        <f>VLOOKUP(Sales_Data!$F4082,tbl_Products[],2,FALSE)</f>
        <v>Product_28</v>
      </c>
      <c r="H4082" t="str">
        <f>VLOOKUP(tbl_Sales[[#This Row],[Product_ID]],tbl_Products[],3,0)</f>
        <v>Toys</v>
      </c>
      <c r="I4082">
        <v>1</v>
      </c>
      <c r="J4082" s="10">
        <f>VLOOKUP(tbl_Sales[[#This Row],[Product_ID]],tbl_Products[],4,0)</f>
        <v>23.58</v>
      </c>
      <c r="K4082" s="6">
        <v>31.94</v>
      </c>
      <c r="L4082" s="6">
        <f>tbl_Sales[[#This Row],[Price_per_Unit]]*tbl_Sales[[#This Row],[Quantity]]</f>
        <v>31.94</v>
      </c>
      <c r="M4082" s="6">
        <f>tbl_Sales[[#This Row],[Cost_per_Unit]]*tbl_Sales[[#This Row],[Quantity]]</f>
        <v>23.58</v>
      </c>
      <c r="N4082" s="6">
        <f>tbl_Sales[[#This Row],[Sales]]-tbl_Sales[[#This Row],[Total_Cost]]</f>
        <v>8.360000000000003</v>
      </c>
    </row>
    <row r="4083" spans="1:14">
      <c r="A4083" t="s">
        <v>4087</v>
      </c>
      <c r="B4083" s="4">
        <v>45013</v>
      </c>
      <c r="C4083" t="s">
        <v>7957</v>
      </c>
      <c r="D4083" t="str">
        <f>VLOOKUP(Sales_Data!$C4083,tbl_Customers[],2,FALSE)</f>
        <v>Customer_352</v>
      </c>
      <c r="E4083" t="str">
        <f>VLOOKUP(tbl_Sales[[#This Row],[Customer_ID]],tbl_Customers[],5,0)</f>
        <v>West</v>
      </c>
      <c r="F4083" t="s">
        <v>8545</v>
      </c>
      <c r="G4083" t="str">
        <f>VLOOKUP(Sales_Data!$F4083,tbl_Products[],2,FALSE)</f>
        <v>Product_9</v>
      </c>
      <c r="H4083" t="str">
        <f>VLOOKUP(tbl_Sales[[#This Row],[Product_ID]],tbl_Products[],3,0)</f>
        <v>Apparel</v>
      </c>
      <c r="I4083">
        <v>8</v>
      </c>
      <c r="J4083" s="10">
        <f>VLOOKUP(tbl_Sales[[#This Row],[Product_ID]],tbl_Products[],4,0)</f>
        <v>14.27</v>
      </c>
      <c r="K4083" s="6">
        <v>39.04</v>
      </c>
      <c r="L4083" s="6">
        <f>tbl_Sales[[#This Row],[Price_per_Unit]]*tbl_Sales[[#This Row],[Quantity]]</f>
        <v>312.32</v>
      </c>
      <c r="M4083" s="6">
        <f>tbl_Sales[[#This Row],[Cost_per_Unit]]*tbl_Sales[[#This Row],[Quantity]]</f>
        <v>114.16</v>
      </c>
      <c r="N4083" s="6">
        <f>tbl_Sales[[#This Row],[Sales]]-tbl_Sales[[#This Row],[Total_Cost]]</f>
        <v>198.16</v>
      </c>
    </row>
    <row r="4084" spans="1:14">
      <c r="A4084" t="s">
        <v>4088</v>
      </c>
      <c r="B4084" s="4">
        <v>45220</v>
      </c>
      <c r="C4084" t="s">
        <v>8116</v>
      </c>
      <c r="D4084" t="str">
        <f>VLOOKUP(Sales_Data!$C4084,tbl_Customers[],2,FALSE)</f>
        <v>Customer_670</v>
      </c>
      <c r="E4084" t="str">
        <f>VLOOKUP(tbl_Sales[[#This Row],[Customer_ID]],tbl_Customers[],5,0)</f>
        <v>North</v>
      </c>
      <c r="F4084" t="s">
        <v>8534</v>
      </c>
      <c r="G4084" t="str">
        <f>VLOOKUP(Sales_Data!$F4084,tbl_Products[],2,FALSE)</f>
        <v>Product_51</v>
      </c>
      <c r="H4084" t="str">
        <f>VLOOKUP(tbl_Sales[[#This Row],[Product_ID]],tbl_Products[],3,0)</f>
        <v>Electronics</v>
      </c>
      <c r="I4084">
        <v>9</v>
      </c>
      <c r="J4084" s="10">
        <f>VLOOKUP(tbl_Sales[[#This Row],[Product_ID]],tbl_Products[],4,0)</f>
        <v>45.1</v>
      </c>
      <c r="K4084" s="6">
        <v>41.35</v>
      </c>
      <c r="L4084" s="6">
        <f>tbl_Sales[[#This Row],[Price_per_Unit]]*tbl_Sales[[#This Row],[Quantity]]</f>
        <v>372.15000000000003</v>
      </c>
      <c r="M4084" s="6">
        <f>tbl_Sales[[#This Row],[Cost_per_Unit]]*tbl_Sales[[#This Row],[Quantity]]</f>
        <v>405.90000000000003</v>
      </c>
      <c r="N4084" s="6">
        <f>tbl_Sales[[#This Row],[Sales]]-tbl_Sales[[#This Row],[Total_Cost]]</f>
        <v>-33.75</v>
      </c>
    </row>
    <row r="4085" spans="1:14">
      <c r="A4085" t="s">
        <v>4089</v>
      </c>
      <c r="B4085" s="4">
        <v>45148</v>
      </c>
      <c r="C4085" t="s">
        <v>7541</v>
      </c>
      <c r="D4085" t="str">
        <f>VLOOKUP(Sales_Data!$C4085,tbl_Customers[],2,FALSE)</f>
        <v>Customer_842</v>
      </c>
      <c r="E4085" t="str">
        <f>VLOOKUP(tbl_Sales[[#This Row],[Customer_ID]],tbl_Customers[],5,0)</f>
        <v>North</v>
      </c>
      <c r="F4085" t="s">
        <v>8529</v>
      </c>
      <c r="G4085" t="str">
        <f>VLOOKUP(Sales_Data!$F4085,tbl_Products[],2,FALSE)</f>
        <v>Product_49</v>
      </c>
      <c r="H4085" t="str">
        <f>VLOOKUP(tbl_Sales[[#This Row],[Product_ID]],tbl_Products[],3,0)</f>
        <v>Toys</v>
      </c>
      <c r="I4085">
        <v>4</v>
      </c>
      <c r="J4085" s="10">
        <f>VLOOKUP(tbl_Sales[[#This Row],[Product_ID]],tbl_Products[],4,0)</f>
        <v>44.18</v>
      </c>
      <c r="K4085" s="6">
        <v>51</v>
      </c>
      <c r="L4085" s="6">
        <f>tbl_Sales[[#This Row],[Price_per_Unit]]*tbl_Sales[[#This Row],[Quantity]]</f>
        <v>204</v>
      </c>
      <c r="M4085" s="6">
        <f>tbl_Sales[[#This Row],[Cost_per_Unit]]*tbl_Sales[[#This Row],[Quantity]]</f>
        <v>176.72</v>
      </c>
      <c r="N4085" s="6">
        <f>tbl_Sales[[#This Row],[Sales]]-tbl_Sales[[#This Row],[Total_Cost]]</f>
        <v>27.28</v>
      </c>
    </row>
    <row r="4086" spans="1:14">
      <c r="A4086" t="s">
        <v>4090</v>
      </c>
      <c r="B4086" s="4">
        <v>45129</v>
      </c>
      <c r="C4086" t="s">
        <v>7934</v>
      </c>
      <c r="D4086" t="str">
        <f>VLOOKUP(Sales_Data!$C4086,tbl_Customers[],2,FALSE)</f>
        <v>Customer_801</v>
      </c>
      <c r="E4086" t="str">
        <f>VLOOKUP(tbl_Sales[[#This Row],[Customer_ID]],tbl_Customers[],5,0)</f>
        <v>South</v>
      </c>
      <c r="F4086" t="s">
        <v>8522</v>
      </c>
      <c r="G4086" t="str">
        <f>VLOOKUP(Sales_Data!$F4086,tbl_Products[],2,FALSE)</f>
        <v>Product_4</v>
      </c>
      <c r="H4086" t="str">
        <f>VLOOKUP(tbl_Sales[[#This Row],[Product_ID]],tbl_Products[],3,0)</f>
        <v>Toys</v>
      </c>
      <c r="I4086">
        <v>7</v>
      </c>
      <c r="J4086" s="10">
        <f>VLOOKUP(tbl_Sales[[#This Row],[Product_ID]],tbl_Products[],4,0)</f>
        <v>14.75</v>
      </c>
      <c r="K4086" s="6">
        <v>50.99</v>
      </c>
      <c r="L4086" s="6">
        <f>tbl_Sales[[#This Row],[Price_per_Unit]]*tbl_Sales[[#This Row],[Quantity]]</f>
        <v>356.93</v>
      </c>
      <c r="M4086" s="6">
        <f>tbl_Sales[[#This Row],[Cost_per_Unit]]*tbl_Sales[[#This Row],[Quantity]]</f>
        <v>103.25</v>
      </c>
      <c r="N4086" s="6">
        <f>tbl_Sales[[#This Row],[Sales]]-tbl_Sales[[#This Row],[Total_Cost]]</f>
        <v>253.68</v>
      </c>
    </row>
    <row r="4087" spans="1:14">
      <c r="A4087" t="s">
        <v>4091</v>
      </c>
      <c r="B4087" s="4">
        <v>45181</v>
      </c>
      <c r="C4087" t="s">
        <v>7862</v>
      </c>
      <c r="D4087" t="str">
        <f>VLOOKUP(Sales_Data!$C4087,tbl_Customers[],2,FALSE)</f>
        <v>Customer_322</v>
      </c>
      <c r="E4087" t="str">
        <f>VLOOKUP(tbl_Sales[[#This Row],[Customer_ID]],tbl_Customers[],5,0)</f>
        <v>South</v>
      </c>
      <c r="F4087" t="s">
        <v>8552</v>
      </c>
      <c r="G4087" t="str">
        <f>VLOOKUP(Sales_Data!$F4087,tbl_Products[],2,FALSE)</f>
        <v>Product_5</v>
      </c>
      <c r="H4087" t="str">
        <f>VLOOKUP(tbl_Sales[[#This Row],[Product_ID]],tbl_Products[],3,0)</f>
        <v>Health</v>
      </c>
      <c r="I4087">
        <v>6</v>
      </c>
      <c r="J4087" s="10">
        <f>VLOOKUP(tbl_Sales[[#This Row],[Product_ID]],tbl_Products[],4,0)</f>
        <v>35.39</v>
      </c>
      <c r="K4087" s="6">
        <v>14.27</v>
      </c>
      <c r="L4087" s="6">
        <f>tbl_Sales[[#This Row],[Price_per_Unit]]*tbl_Sales[[#This Row],[Quantity]]</f>
        <v>85.62</v>
      </c>
      <c r="M4087" s="6">
        <f>tbl_Sales[[#This Row],[Cost_per_Unit]]*tbl_Sales[[#This Row],[Quantity]]</f>
        <v>212.34</v>
      </c>
      <c r="N4087" s="6">
        <f>tbl_Sales[[#This Row],[Sales]]-tbl_Sales[[#This Row],[Total_Cost]]</f>
        <v>-126.72</v>
      </c>
    </row>
    <row r="4088" spans="1:14">
      <c r="A4088" t="s">
        <v>4092</v>
      </c>
      <c r="B4088" s="4">
        <v>44942</v>
      </c>
      <c r="C4088" t="s">
        <v>8214</v>
      </c>
      <c r="D4088" t="str">
        <f>VLOOKUP(Sales_Data!$C4088,tbl_Customers[],2,FALSE)</f>
        <v>Customer_227</v>
      </c>
      <c r="E4088" t="str">
        <f>VLOOKUP(tbl_Sales[[#This Row],[Customer_ID]],tbl_Customers[],5,0)</f>
        <v>East</v>
      </c>
      <c r="F4088" t="s">
        <v>8521</v>
      </c>
      <c r="G4088" t="str">
        <f>VLOOKUP(Sales_Data!$F4088,tbl_Products[],2,FALSE)</f>
        <v>Product_64</v>
      </c>
      <c r="H4088" t="str">
        <f>VLOOKUP(tbl_Sales[[#This Row],[Product_ID]],tbl_Products[],3,0)</f>
        <v>Home Goods</v>
      </c>
      <c r="I4088">
        <v>6</v>
      </c>
      <c r="J4088" s="10">
        <f>VLOOKUP(tbl_Sales[[#This Row],[Product_ID]],tbl_Products[],4,0)</f>
        <v>16.21</v>
      </c>
      <c r="K4088" s="6">
        <v>99.54</v>
      </c>
      <c r="L4088" s="6">
        <f>tbl_Sales[[#This Row],[Price_per_Unit]]*tbl_Sales[[#This Row],[Quantity]]</f>
        <v>597.24</v>
      </c>
      <c r="M4088" s="6">
        <f>tbl_Sales[[#This Row],[Cost_per_Unit]]*tbl_Sales[[#This Row],[Quantity]]</f>
        <v>97.26</v>
      </c>
      <c r="N4088" s="6">
        <f>tbl_Sales[[#This Row],[Sales]]-tbl_Sales[[#This Row],[Total_Cost]]</f>
        <v>499.98</v>
      </c>
    </row>
    <row r="4089" spans="1:14">
      <c r="A4089" t="s">
        <v>4093</v>
      </c>
      <c r="B4089" s="4">
        <v>45122</v>
      </c>
      <c r="C4089" t="s">
        <v>8260</v>
      </c>
      <c r="D4089" t="str">
        <f>VLOOKUP(Sales_Data!$C4089,tbl_Customers[],2,FALSE)</f>
        <v>Customer_265</v>
      </c>
      <c r="E4089" t="str">
        <f>VLOOKUP(tbl_Sales[[#This Row],[Customer_ID]],tbl_Customers[],5,0)</f>
        <v>North</v>
      </c>
      <c r="F4089" t="s">
        <v>8525</v>
      </c>
      <c r="G4089" t="str">
        <f>VLOOKUP(Sales_Data!$F4089,tbl_Products[],2,FALSE)</f>
        <v>Product_56</v>
      </c>
      <c r="H4089" t="str">
        <f>VLOOKUP(tbl_Sales[[#This Row],[Product_ID]],tbl_Products[],3,0)</f>
        <v>Apparel</v>
      </c>
      <c r="I4089">
        <v>1</v>
      </c>
      <c r="J4089" s="10">
        <f>VLOOKUP(tbl_Sales[[#This Row],[Product_ID]],tbl_Products[],4,0)</f>
        <v>3.21</v>
      </c>
      <c r="K4089" s="6">
        <v>59.66</v>
      </c>
      <c r="L4089" s="6">
        <f>tbl_Sales[[#This Row],[Price_per_Unit]]*tbl_Sales[[#This Row],[Quantity]]</f>
        <v>59.66</v>
      </c>
      <c r="M4089" s="6">
        <f>tbl_Sales[[#This Row],[Cost_per_Unit]]*tbl_Sales[[#This Row],[Quantity]]</f>
        <v>3.21</v>
      </c>
      <c r="N4089" s="6">
        <f>tbl_Sales[[#This Row],[Sales]]-tbl_Sales[[#This Row],[Total_Cost]]</f>
        <v>56.449999999999996</v>
      </c>
    </row>
    <row r="4090" spans="1:14">
      <c r="A4090" t="s">
        <v>4094</v>
      </c>
      <c r="B4090" s="4">
        <v>45276</v>
      </c>
      <c r="C4090" t="s">
        <v>7759</v>
      </c>
      <c r="D4090" t="str">
        <f>VLOOKUP(Sales_Data!$C4090,tbl_Customers[],2,FALSE)</f>
        <v>Customer_1099</v>
      </c>
      <c r="E4090" t="str">
        <f>VLOOKUP(tbl_Sales[[#This Row],[Customer_ID]],tbl_Customers[],5,0)</f>
        <v>North</v>
      </c>
      <c r="F4090" t="s">
        <v>8541</v>
      </c>
      <c r="G4090" t="str">
        <f>VLOOKUP(Sales_Data!$F4090,tbl_Products[],2,FALSE)</f>
        <v>Product_60</v>
      </c>
      <c r="H4090" t="str">
        <f>VLOOKUP(tbl_Sales[[#This Row],[Product_ID]],tbl_Products[],3,0)</f>
        <v>Health</v>
      </c>
      <c r="I4090">
        <v>8</v>
      </c>
      <c r="J4090" s="10">
        <f>VLOOKUP(tbl_Sales[[#This Row],[Product_ID]],tbl_Products[],4,0)</f>
        <v>1.01</v>
      </c>
      <c r="K4090" s="6">
        <v>15.85</v>
      </c>
      <c r="L4090" s="6">
        <f>tbl_Sales[[#This Row],[Price_per_Unit]]*tbl_Sales[[#This Row],[Quantity]]</f>
        <v>126.8</v>
      </c>
      <c r="M4090" s="6">
        <f>tbl_Sales[[#This Row],[Cost_per_Unit]]*tbl_Sales[[#This Row],[Quantity]]</f>
        <v>8.08</v>
      </c>
      <c r="N4090" s="6">
        <f>tbl_Sales[[#This Row],[Sales]]-tbl_Sales[[#This Row],[Total_Cost]]</f>
        <v>118.72</v>
      </c>
    </row>
    <row r="4091" spans="1:14">
      <c r="A4091" t="s">
        <v>4095</v>
      </c>
      <c r="B4091" s="4">
        <v>45145</v>
      </c>
      <c r="C4091" t="s">
        <v>7859</v>
      </c>
      <c r="D4091" t="str">
        <f>VLOOKUP(Sales_Data!$C4091,tbl_Customers[],2,FALSE)</f>
        <v>Customer_857</v>
      </c>
      <c r="E4091" t="str">
        <f>VLOOKUP(tbl_Sales[[#This Row],[Customer_ID]],tbl_Customers[],5,0)</f>
        <v>East</v>
      </c>
      <c r="F4091" t="s">
        <v>8519</v>
      </c>
      <c r="G4091" t="str">
        <f>VLOOKUP(Sales_Data!$F4091,tbl_Products[],2,FALSE)</f>
        <v>Product_53</v>
      </c>
      <c r="H4091" t="str">
        <f>VLOOKUP(tbl_Sales[[#This Row],[Product_ID]],tbl_Products[],3,0)</f>
        <v>Electronics</v>
      </c>
      <c r="I4091">
        <v>3</v>
      </c>
      <c r="J4091" s="10">
        <f>VLOOKUP(tbl_Sales[[#This Row],[Product_ID]],tbl_Products[],4,0)</f>
        <v>21.34</v>
      </c>
      <c r="K4091" s="6">
        <v>10.79</v>
      </c>
      <c r="L4091" s="6">
        <f>tbl_Sales[[#This Row],[Price_per_Unit]]*tbl_Sales[[#This Row],[Quantity]]</f>
        <v>32.369999999999997</v>
      </c>
      <c r="M4091" s="6">
        <f>tbl_Sales[[#This Row],[Cost_per_Unit]]*tbl_Sales[[#This Row],[Quantity]]</f>
        <v>64.02</v>
      </c>
      <c r="N4091" s="6">
        <f>tbl_Sales[[#This Row],[Sales]]-tbl_Sales[[#This Row],[Total_Cost]]</f>
        <v>-31.65</v>
      </c>
    </row>
    <row r="4092" spans="1:14">
      <c r="A4092" t="s">
        <v>4096</v>
      </c>
      <c r="B4092" s="4">
        <v>45015</v>
      </c>
      <c r="C4092" t="s">
        <v>7721</v>
      </c>
      <c r="D4092" t="str">
        <f>VLOOKUP(Sales_Data!$C4092,tbl_Customers[],2,FALSE)</f>
        <v>Customer_980</v>
      </c>
      <c r="E4092" t="str">
        <f>VLOOKUP(tbl_Sales[[#This Row],[Customer_ID]],tbl_Customers[],5,0)</f>
        <v>West</v>
      </c>
      <c r="F4092" t="s">
        <v>8532</v>
      </c>
      <c r="G4092" t="str">
        <f>VLOOKUP(Sales_Data!$F4092,tbl_Products[],2,FALSE)</f>
        <v>Product_23</v>
      </c>
      <c r="H4092" t="str">
        <f>VLOOKUP(tbl_Sales[[#This Row],[Product_ID]],tbl_Products[],3,0)</f>
        <v>Apparel</v>
      </c>
      <c r="I4092">
        <v>1</v>
      </c>
      <c r="J4092" s="10">
        <f>VLOOKUP(tbl_Sales[[#This Row],[Product_ID]],tbl_Products[],4,0)</f>
        <v>2.85</v>
      </c>
      <c r="K4092" s="6">
        <v>92.64</v>
      </c>
      <c r="L4092" s="6">
        <f>tbl_Sales[[#This Row],[Price_per_Unit]]*tbl_Sales[[#This Row],[Quantity]]</f>
        <v>92.64</v>
      </c>
      <c r="M4092" s="6">
        <f>tbl_Sales[[#This Row],[Cost_per_Unit]]*tbl_Sales[[#This Row],[Quantity]]</f>
        <v>2.85</v>
      </c>
      <c r="N4092" s="6">
        <f>tbl_Sales[[#This Row],[Sales]]-tbl_Sales[[#This Row],[Total_Cost]]</f>
        <v>89.79</v>
      </c>
    </row>
    <row r="4093" spans="1:14">
      <c r="A4093" t="s">
        <v>4097</v>
      </c>
      <c r="B4093" s="4">
        <v>45108</v>
      </c>
      <c r="C4093" t="s">
        <v>8387</v>
      </c>
      <c r="D4093" t="str">
        <f>VLOOKUP(Sales_Data!$C4093,tbl_Customers[],2,FALSE)</f>
        <v>Customer_141</v>
      </c>
      <c r="E4093" t="str">
        <f>VLOOKUP(tbl_Sales[[#This Row],[Customer_ID]],tbl_Customers[],5,0)</f>
        <v>North</v>
      </c>
      <c r="F4093" t="s">
        <v>8514</v>
      </c>
      <c r="G4093" t="str">
        <f>VLOOKUP(Sales_Data!$F4093,tbl_Products[],2,FALSE)</f>
        <v>Product_2</v>
      </c>
      <c r="H4093" t="str">
        <f>VLOOKUP(tbl_Sales[[#This Row],[Product_ID]],tbl_Products[],3,0)</f>
        <v>Health</v>
      </c>
      <c r="I4093">
        <v>6</v>
      </c>
      <c r="J4093" s="10">
        <f>VLOOKUP(tbl_Sales[[#This Row],[Product_ID]],tbl_Products[],4,0)</f>
        <v>12.41</v>
      </c>
      <c r="K4093" s="6">
        <v>78.81</v>
      </c>
      <c r="L4093" s="6">
        <f>tbl_Sales[[#This Row],[Price_per_Unit]]*tbl_Sales[[#This Row],[Quantity]]</f>
        <v>472.86</v>
      </c>
      <c r="M4093" s="6">
        <f>tbl_Sales[[#This Row],[Cost_per_Unit]]*tbl_Sales[[#This Row],[Quantity]]</f>
        <v>74.460000000000008</v>
      </c>
      <c r="N4093" s="6">
        <f>tbl_Sales[[#This Row],[Sales]]-tbl_Sales[[#This Row],[Total_Cost]]</f>
        <v>398.4</v>
      </c>
    </row>
    <row r="4094" spans="1:14">
      <c r="A4094" t="s">
        <v>4098</v>
      </c>
      <c r="B4094" s="4">
        <v>45036</v>
      </c>
      <c r="C4094" t="s">
        <v>7749</v>
      </c>
      <c r="D4094" t="str">
        <f>VLOOKUP(Sales_Data!$C4094,tbl_Customers[],2,FALSE)</f>
        <v>Customer_797</v>
      </c>
      <c r="E4094" t="str">
        <f>VLOOKUP(tbl_Sales[[#This Row],[Customer_ID]],tbl_Customers[],5,0)</f>
        <v>East</v>
      </c>
      <c r="F4094" t="s">
        <v>8524</v>
      </c>
      <c r="G4094" t="str">
        <f>VLOOKUP(Sales_Data!$F4094,tbl_Products[],2,FALSE)</f>
        <v>Product_74</v>
      </c>
      <c r="H4094" t="str">
        <f>VLOOKUP(tbl_Sales[[#This Row],[Product_ID]],tbl_Products[],3,0)</f>
        <v>Home Goods</v>
      </c>
      <c r="I4094">
        <v>6</v>
      </c>
      <c r="J4094" s="10">
        <f>VLOOKUP(tbl_Sales[[#This Row],[Product_ID]],tbl_Products[],4,0)</f>
        <v>13.9</v>
      </c>
      <c r="K4094" s="6">
        <v>40.78</v>
      </c>
      <c r="L4094" s="6">
        <f>tbl_Sales[[#This Row],[Price_per_Unit]]*tbl_Sales[[#This Row],[Quantity]]</f>
        <v>244.68</v>
      </c>
      <c r="M4094" s="6">
        <f>tbl_Sales[[#This Row],[Cost_per_Unit]]*tbl_Sales[[#This Row],[Quantity]]</f>
        <v>83.4</v>
      </c>
      <c r="N4094" s="6">
        <f>tbl_Sales[[#This Row],[Sales]]-tbl_Sales[[#This Row],[Total_Cost]]</f>
        <v>161.28</v>
      </c>
    </row>
    <row r="4095" spans="1:14">
      <c r="A4095" t="s">
        <v>4099</v>
      </c>
      <c r="B4095" s="4">
        <v>45022</v>
      </c>
      <c r="C4095" t="s">
        <v>7809</v>
      </c>
      <c r="D4095" t="str">
        <f>VLOOKUP(Sales_Data!$C4095,tbl_Customers[],2,FALSE)</f>
        <v>Customer_423</v>
      </c>
      <c r="E4095" t="str">
        <f>VLOOKUP(tbl_Sales[[#This Row],[Customer_ID]],tbl_Customers[],5,0)</f>
        <v>South</v>
      </c>
      <c r="F4095" t="s">
        <v>8495</v>
      </c>
      <c r="G4095" t="str">
        <f>VLOOKUP(Sales_Data!$F4095,tbl_Products[],2,FALSE)</f>
        <v>Product_6</v>
      </c>
      <c r="H4095" t="str">
        <f>VLOOKUP(tbl_Sales[[#This Row],[Product_ID]],tbl_Products[],3,0)</f>
        <v>Apparel</v>
      </c>
      <c r="I4095">
        <v>3</v>
      </c>
      <c r="J4095" s="10">
        <f>VLOOKUP(tbl_Sales[[#This Row],[Product_ID]],tbl_Products[],4,0)</f>
        <v>33.65</v>
      </c>
      <c r="K4095" s="6">
        <v>10.74</v>
      </c>
      <c r="L4095" s="6">
        <f>tbl_Sales[[#This Row],[Price_per_Unit]]*tbl_Sales[[#This Row],[Quantity]]</f>
        <v>32.22</v>
      </c>
      <c r="M4095" s="6">
        <f>tbl_Sales[[#This Row],[Cost_per_Unit]]*tbl_Sales[[#This Row],[Quantity]]</f>
        <v>100.94999999999999</v>
      </c>
      <c r="N4095" s="6">
        <f>tbl_Sales[[#This Row],[Sales]]-tbl_Sales[[#This Row],[Total_Cost]]</f>
        <v>-68.72999999999999</v>
      </c>
    </row>
    <row r="4096" spans="1:14">
      <c r="A4096" t="s">
        <v>4100</v>
      </c>
      <c r="B4096" s="4">
        <v>45067</v>
      </c>
      <c r="C4096" t="s">
        <v>7362</v>
      </c>
      <c r="D4096" t="str">
        <f>VLOOKUP(Sales_Data!$C4096,tbl_Customers[],2,FALSE)</f>
        <v>Customer_267</v>
      </c>
      <c r="E4096" t="str">
        <f>VLOOKUP(tbl_Sales[[#This Row],[Customer_ID]],tbl_Customers[],5,0)</f>
        <v>North</v>
      </c>
      <c r="F4096" t="s">
        <v>8545</v>
      </c>
      <c r="G4096" t="str">
        <f>VLOOKUP(Sales_Data!$F4096,tbl_Products[],2,FALSE)</f>
        <v>Product_9</v>
      </c>
      <c r="H4096" t="str">
        <f>VLOOKUP(tbl_Sales[[#This Row],[Product_ID]],tbl_Products[],3,0)</f>
        <v>Apparel</v>
      </c>
      <c r="I4096">
        <v>3</v>
      </c>
      <c r="J4096" s="10">
        <f>VLOOKUP(tbl_Sales[[#This Row],[Product_ID]],tbl_Products[],4,0)</f>
        <v>14.27</v>
      </c>
      <c r="K4096" s="6">
        <v>57.03</v>
      </c>
      <c r="L4096" s="6">
        <f>tbl_Sales[[#This Row],[Price_per_Unit]]*tbl_Sales[[#This Row],[Quantity]]</f>
        <v>171.09</v>
      </c>
      <c r="M4096" s="6">
        <f>tbl_Sales[[#This Row],[Cost_per_Unit]]*tbl_Sales[[#This Row],[Quantity]]</f>
        <v>42.81</v>
      </c>
      <c r="N4096" s="6">
        <f>tbl_Sales[[#This Row],[Sales]]-tbl_Sales[[#This Row],[Total_Cost]]</f>
        <v>128.28</v>
      </c>
    </row>
    <row r="4097" spans="1:14">
      <c r="A4097" t="s">
        <v>4101</v>
      </c>
      <c r="B4097" s="4">
        <v>45070</v>
      </c>
      <c r="C4097" t="s">
        <v>7473</v>
      </c>
      <c r="D4097" t="str">
        <f>VLOOKUP(Sales_Data!$C4097,tbl_Customers[],2,FALSE)</f>
        <v>Customer_422</v>
      </c>
      <c r="E4097" t="str">
        <f>VLOOKUP(tbl_Sales[[#This Row],[Customer_ID]],tbl_Customers[],5,0)</f>
        <v>South</v>
      </c>
      <c r="F4097" t="s">
        <v>8531</v>
      </c>
      <c r="G4097" t="str">
        <f>VLOOKUP(Sales_Data!$F4097,tbl_Products[],2,FALSE)</f>
        <v>Product_36</v>
      </c>
      <c r="H4097" t="str">
        <f>VLOOKUP(tbl_Sales[[#This Row],[Product_ID]],tbl_Products[],3,0)</f>
        <v>Home Goods</v>
      </c>
      <c r="I4097">
        <v>5</v>
      </c>
      <c r="J4097" s="10">
        <f>VLOOKUP(tbl_Sales[[#This Row],[Product_ID]],tbl_Products[],4,0)</f>
        <v>32.54</v>
      </c>
      <c r="K4097" s="6">
        <v>92.93</v>
      </c>
      <c r="L4097" s="6">
        <f>tbl_Sales[[#This Row],[Price_per_Unit]]*tbl_Sales[[#This Row],[Quantity]]</f>
        <v>464.65000000000003</v>
      </c>
      <c r="M4097" s="6">
        <f>tbl_Sales[[#This Row],[Cost_per_Unit]]*tbl_Sales[[#This Row],[Quantity]]</f>
        <v>162.69999999999999</v>
      </c>
      <c r="N4097" s="6">
        <f>tbl_Sales[[#This Row],[Sales]]-tbl_Sales[[#This Row],[Total_Cost]]</f>
        <v>301.95000000000005</v>
      </c>
    </row>
    <row r="4098" spans="1:14">
      <c r="A4098" t="s">
        <v>4102</v>
      </c>
      <c r="B4098" s="4">
        <v>45155</v>
      </c>
      <c r="C4098" t="s">
        <v>8340</v>
      </c>
      <c r="D4098" t="str">
        <f>VLOOKUP(Sales_Data!$C4098,tbl_Customers[],2,FALSE)</f>
        <v>Customer_635</v>
      </c>
      <c r="E4098" t="str">
        <f>VLOOKUP(tbl_Sales[[#This Row],[Customer_ID]],tbl_Customers[],5,0)</f>
        <v>South</v>
      </c>
      <c r="F4098" t="s">
        <v>8540</v>
      </c>
      <c r="G4098" t="str">
        <f>VLOOKUP(Sales_Data!$F4098,tbl_Products[],2,FALSE)</f>
        <v>Product_37</v>
      </c>
      <c r="H4098" t="str">
        <f>VLOOKUP(tbl_Sales[[#This Row],[Product_ID]],tbl_Products[],3,0)</f>
        <v>Toys</v>
      </c>
      <c r="I4098">
        <v>5</v>
      </c>
      <c r="J4098" s="10">
        <f>VLOOKUP(tbl_Sales[[#This Row],[Product_ID]],tbl_Products[],4,0)</f>
        <v>29.86</v>
      </c>
      <c r="K4098" s="6">
        <v>71.48</v>
      </c>
      <c r="L4098" s="6">
        <f>tbl_Sales[[#This Row],[Price_per_Unit]]*tbl_Sales[[#This Row],[Quantity]]</f>
        <v>357.40000000000003</v>
      </c>
      <c r="M4098" s="6">
        <f>tbl_Sales[[#This Row],[Cost_per_Unit]]*tbl_Sales[[#This Row],[Quantity]]</f>
        <v>149.30000000000001</v>
      </c>
      <c r="N4098" s="6">
        <f>tbl_Sales[[#This Row],[Sales]]-tbl_Sales[[#This Row],[Total_Cost]]</f>
        <v>208.10000000000002</v>
      </c>
    </row>
    <row r="4099" spans="1:14">
      <c r="A4099" t="s">
        <v>4103</v>
      </c>
      <c r="B4099" s="4">
        <v>45003</v>
      </c>
      <c r="C4099" t="s">
        <v>8265</v>
      </c>
      <c r="D4099" t="str">
        <f>VLOOKUP(Sales_Data!$C4099,tbl_Customers[],2,FALSE)</f>
        <v>Customer_886</v>
      </c>
      <c r="E4099" t="str">
        <f>VLOOKUP(tbl_Sales[[#This Row],[Customer_ID]],tbl_Customers[],5,0)</f>
        <v>East</v>
      </c>
      <c r="F4099" t="s">
        <v>8517</v>
      </c>
      <c r="G4099" t="str">
        <f>VLOOKUP(Sales_Data!$F4099,tbl_Products[],2,FALSE)</f>
        <v>Product_62</v>
      </c>
      <c r="H4099" t="str">
        <f>VLOOKUP(tbl_Sales[[#This Row],[Product_ID]],tbl_Products[],3,0)</f>
        <v>Health</v>
      </c>
      <c r="I4099">
        <v>8</v>
      </c>
      <c r="J4099" s="10">
        <f>VLOOKUP(tbl_Sales[[#This Row],[Product_ID]],tbl_Products[],4,0)</f>
        <v>24.52</v>
      </c>
      <c r="K4099" s="6">
        <v>90.83</v>
      </c>
      <c r="L4099" s="6">
        <f>tbl_Sales[[#This Row],[Price_per_Unit]]*tbl_Sales[[#This Row],[Quantity]]</f>
        <v>726.64</v>
      </c>
      <c r="M4099" s="6">
        <f>tbl_Sales[[#This Row],[Cost_per_Unit]]*tbl_Sales[[#This Row],[Quantity]]</f>
        <v>196.16</v>
      </c>
      <c r="N4099" s="6">
        <f>tbl_Sales[[#This Row],[Sales]]-tbl_Sales[[#This Row],[Total_Cost]]</f>
        <v>530.48</v>
      </c>
    </row>
    <row r="4100" spans="1:14">
      <c r="A4100" t="s">
        <v>4104</v>
      </c>
      <c r="B4100" s="4">
        <v>44944</v>
      </c>
      <c r="C4100" t="s">
        <v>7279</v>
      </c>
      <c r="D4100" t="str">
        <f>VLOOKUP(Sales_Data!$C4100,tbl_Customers[],2,FALSE)</f>
        <v>Customer_1454</v>
      </c>
      <c r="E4100" t="str">
        <f>VLOOKUP(tbl_Sales[[#This Row],[Customer_ID]],tbl_Customers[],5,0)</f>
        <v>North</v>
      </c>
      <c r="F4100" t="s">
        <v>8550</v>
      </c>
      <c r="G4100" t="str">
        <f>VLOOKUP(Sales_Data!$F4100,tbl_Products[],2,FALSE)</f>
        <v>Product_26</v>
      </c>
      <c r="H4100" t="str">
        <f>VLOOKUP(tbl_Sales[[#This Row],[Product_ID]],tbl_Products[],3,0)</f>
        <v>Health</v>
      </c>
      <c r="I4100">
        <v>3</v>
      </c>
      <c r="J4100" s="10">
        <f>VLOOKUP(tbl_Sales[[#This Row],[Product_ID]],tbl_Products[],4,0)</f>
        <v>31.77</v>
      </c>
      <c r="K4100" s="6">
        <v>72.89</v>
      </c>
      <c r="L4100" s="6">
        <f>tbl_Sales[[#This Row],[Price_per_Unit]]*tbl_Sales[[#This Row],[Quantity]]</f>
        <v>218.67000000000002</v>
      </c>
      <c r="M4100" s="6">
        <f>tbl_Sales[[#This Row],[Cost_per_Unit]]*tbl_Sales[[#This Row],[Quantity]]</f>
        <v>95.31</v>
      </c>
      <c r="N4100" s="6">
        <f>tbl_Sales[[#This Row],[Sales]]-tbl_Sales[[#This Row],[Total_Cost]]</f>
        <v>123.36000000000001</v>
      </c>
    </row>
    <row r="4101" spans="1:14">
      <c r="A4101" t="s">
        <v>4105</v>
      </c>
      <c r="B4101" s="4">
        <v>45241</v>
      </c>
      <c r="C4101" t="s">
        <v>7713</v>
      </c>
      <c r="D4101" t="str">
        <f>VLOOKUP(Sales_Data!$C4101,tbl_Customers[],2,FALSE)</f>
        <v>Customer_1362</v>
      </c>
      <c r="E4101" t="str">
        <f>VLOOKUP(tbl_Sales[[#This Row],[Customer_ID]],tbl_Customers[],5,0)</f>
        <v>West</v>
      </c>
      <c r="F4101" t="s">
        <v>8518</v>
      </c>
      <c r="G4101" t="str">
        <f>VLOOKUP(Sales_Data!$F4101,tbl_Products[],2,FALSE)</f>
        <v>Product_35</v>
      </c>
      <c r="H4101" t="str">
        <f>VLOOKUP(tbl_Sales[[#This Row],[Product_ID]],tbl_Products[],3,0)</f>
        <v>Toys</v>
      </c>
      <c r="I4101">
        <v>6</v>
      </c>
      <c r="J4101" s="10">
        <f>VLOOKUP(tbl_Sales[[#This Row],[Product_ID]],tbl_Products[],4,0)</f>
        <v>40.75</v>
      </c>
      <c r="K4101" s="6">
        <v>73.97</v>
      </c>
      <c r="L4101" s="6">
        <f>tbl_Sales[[#This Row],[Price_per_Unit]]*tbl_Sales[[#This Row],[Quantity]]</f>
        <v>443.82</v>
      </c>
      <c r="M4101" s="6">
        <f>tbl_Sales[[#This Row],[Cost_per_Unit]]*tbl_Sales[[#This Row],[Quantity]]</f>
        <v>244.5</v>
      </c>
      <c r="N4101" s="6">
        <f>tbl_Sales[[#This Row],[Sales]]-tbl_Sales[[#This Row],[Total_Cost]]</f>
        <v>199.32</v>
      </c>
    </row>
    <row r="4102" spans="1:14">
      <c r="A4102" t="s">
        <v>4106</v>
      </c>
      <c r="B4102" s="4">
        <v>45244</v>
      </c>
      <c r="C4102" t="s">
        <v>7507</v>
      </c>
      <c r="D4102" t="str">
        <f>VLOOKUP(Sales_Data!$C4102,tbl_Customers[],2,FALSE)</f>
        <v>Customer_973</v>
      </c>
      <c r="E4102" t="str">
        <f>VLOOKUP(tbl_Sales[[#This Row],[Customer_ID]],tbl_Customers[],5,0)</f>
        <v>West</v>
      </c>
      <c r="F4102" t="s">
        <v>8522</v>
      </c>
      <c r="G4102" t="str">
        <f>VLOOKUP(Sales_Data!$F4102,tbl_Products[],2,FALSE)</f>
        <v>Product_4</v>
      </c>
      <c r="H4102" t="str">
        <f>VLOOKUP(tbl_Sales[[#This Row],[Product_ID]],tbl_Products[],3,0)</f>
        <v>Toys</v>
      </c>
      <c r="I4102">
        <v>5</v>
      </c>
      <c r="J4102" s="10">
        <f>VLOOKUP(tbl_Sales[[#This Row],[Product_ID]],tbl_Products[],4,0)</f>
        <v>14.75</v>
      </c>
      <c r="K4102" s="6">
        <v>40.6</v>
      </c>
      <c r="L4102" s="6">
        <f>tbl_Sales[[#This Row],[Price_per_Unit]]*tbl_Sales[[#This Row],[Quantity]]</f>
        <v>203</v>
      </c>
      <c r="M4102" s="6">
        <f>tbl_Sales[[#This Row],[Cost_per_Unit]]*tbl_Sales[[#This Row],[Quantity]]</f>
        <v>73.75</v>
      </c>
      <c r="N4102" s="6">
        <f>tbl_Sales[[#This Row],[Sales]]-tbl_Sales[[#This Row],[Total_Cost]]</f>
        <v>129.25</v>
      </c>
    </row>
    <row r="4103" spans="1:14">
      <c r="A4103" t="s">
        <v>4107</v>
      </c>
      <c r="B4103" s="4">
        <v>45242</v>
      </c>
      <c r="C4103" t="s">
        <v>7430</v>
      </c>
      <c r="D4103" t="str">
        <f>VLOOKUP(Sales_Data!$C4103,tbl_Customers[],2,FALSE)</f>
        <v>Customer_326</v>
      </c>
      <c r="E4103" t="str">
        <f>VLOOKUP(tbl_Sales[[#This Row],[Customer_ID]],tbl_Customers[],5,0)</f>
        <v>East</v>
      </c>
      <c r="F4103" t="s">
        <v>8518</v>
      </c>
      <c r="G4103" t="str">
        <f>VLOOKUP(Sales_Data!$F4103,tbl_Products[],2,FALSE)</f>
        <v>Product_35</v>
      </c>
      <c r="H4103" t="str">
        <f>VLOOKUP(tbl_Sales[[#This Row],[Product_ID]],tbl_Products[],3,0)</f>
        <v>Toys</v>
      </c>
      <c r="I4103">
        <v>6</v>
      </c>
      <c r="J4103" s="10">
        <f>VLOOKUP(tbl_Sales[[#This Row],[Product_ID]],tbl_Products[],4,0)</f>
        <v>40.75</v>
      </c>
      <c r="K4103" s="6">
        <v>36.119999999999997</v>
      </c>
      <c r="L4103" s="6">
        <f>tbl_Sales[[#This Row],[Price_per_Unit]]*tbl_Sales[[#This Row],[Quantity]]</f>
        <v>216.71999999999997</v>
      </c>
      <c r="M4103" s="6">
        <f>tbl_Sales[[#This Row],[Cost_per_Unit]]*tbl_Sales[[#This Row],[Quantity]]</f>
        <v>244.5</v>
      </c>
      <c r="N4103" s="6">
        <f>tbl_Sales[[#This Row],[Sales]]-tbl_Sales[[#This Row],[Total_Cost]]</f>
        <v>-27.78000000000003</v>
      </c>
    </row>
    <row r="4104" spans="1:14">
      <c r="A4104" t="s">
        <v>4108</v>
      </c>
      <c r="B4104" s="4">
        <v>45052</v>
      </c>
      <c r="C4104" t="s">
        <v>7603</v>
      </c>
      <c r="D4104" t="str">
        <f>VLOOKUP(Sales_Data!$C4104,tbl_Customers[],2,FALSE)</f>
        <v>Customer_1237</v>
      </c>
      <c r="E4104" t="str">
        <f>VLOOKUP(tbl_Sales[[#This Row],[Customer_ID]],tbl_Customers[],5,0)</f>
        <v>South</v>
      </c>
      <c r="F4104" t="s">
        <v>8528</v>
      </c>
      <c r="G4104" t="str">
        <f>VLOOKUP(Sales_Data!$F4104,tbl_Products[],2,FALSE)</f>
        <v>Product_25</v>
      </c>
      <c r="H4104" t="str">
        <f>VLOOKUP(tbl_Sales[[#This Row],[Product_ID]],tbl_Products[],3,0)</f>
        <v>Electronics</v>
      </c>
      <c r="I4104">
        <v>3</v>
      </c>
      <c r="J4104" s="10">
        <f>VLOOKUP(tbl_Sales[[#This Row],[Product_ID]],tbl_Products[],4,0)</f>
        <v>48.19</v>
      </c>
      <c r="K4104" s="6">
        <v>18.62</v>
      </c>
      <c r="L4104" s="6">
        <f>tbl_Sales[[#This Row],[Price_per_Unit]]*tbl_Sales[[#This Row],[Quantity]]</f>
        <v>55.86</v>
      </c>
      <c r="M4104" s="6">
        <f>tbl_Sales[[#This Row],[Cost_per_Unit]]*tbl_Sales[[#This Row],[Quantity]]</f>
        <v>144.57</v>
      </c>
      <c r="N4104" s="6">
        <f>tbl_Sales[[#This Row],[Sales]]-tbl_Sales[[#This Row],[Total_Cost]]</f>
        <v>-88.71</v>
      </c>
    </row>
    <row r="4105" spans="1:14">
      <c r="A4105" t="s">
        <v>4109</v>
      </c>
      <c r="B4105" s="4">
        <v>45258</v>
      </c>
      <c r="C4105" t="s">
        <v>7184</v>
      </c>
      <c r="D4105" t="str">
        <f>VLOOKUP(Sales_Data!$C4105,tbl_Customers[],2,FALSE)</f>
        <v>Customer_1178</v>
      </c>
      <c r="E4105" t="str">
        <f>VLOOKUP(tbl_Sales[[#This Row],[Customer_ID]],tbl_Customers[],5,0)</f>
        <v>South</v>
      </c>
      <c r="F4105" t="s">
        <v>8565</v>
      </c>
      <c r="G4105" t="str">
        <f>VLOOKUP(Sales_Data!$F4105,tbl_Products[],2,FALSE)</f>
        <v>Product_31</v>
      </c>
      <c r="H4105" t="str">
        <f>VLOOKUP(tbl_Sales[[#This Row],[Product_ID]],tbl_Products[],3,0)</f>
        <v>Apparel</v>
      </c>
      <c r="I4105">
        <v>1</v>
      </c>
      <c r="J4105" s="10">
        <f>VLOOKUP(tbl_Sales[[#This Row],[Product_ID]],tbl_Products[],4,0)</f>
        <v>3.66</v>
      </c>
      <c r="K4105" s="6">
        <v>46.42</v>
      </c>
      <c r="L4105" s="6">
        <f>tbl_Sales[[#This Row],[Price_per_Unit]]*tbl_Sales[[#This Row],[Quantity]]</f>
        <v>46.42</v>
      </c>
      <c r="M4105" s="6">
        <f>tbl_Sales[[#This Row],[Cost_per_Unit]]*tbl_Sales[[#This Row],[Quantity]]</f>
        <v>3.66</v>
      </c>
      <c r="N4105" s="6">
        <f>tbl_Sales[[#This Row],[Sales]]-tbl_Sales[[#This Row],[Total_Cost]]</f>
        <v>42.760000000000005</v>
      </c>
    </row>
    <row r="4106" spans="1:14">
      <c r="A4106" t="s">
        <v>4110</v>
      </c>
      <c r="B4106" s="4">
        <v>45078</v>
      </c>
      <c r="C4106" t="s">
        <v>7301</v>
      </c>
      <c r="D4106" t="str">
        <f>VLOOKUP(Sales_Data!$C4106,tbl_Customers[],2,FALSE)</f>
        <v>Customer_636</v>
      </c>
      <c r="E4106" t="str">
        <f>VLOOKUP(tbl_Sales[[#This Row],[Customer_ID]],tbl_Customers[],5,0)</f>
        <v>South</v>
      </c>
      <c r="F4106" t="s">
        <v>8507</v>
      </c>
      <c r="G4106" t="str">
        <f>VLOOKUP(Sales_Data!$F4106,tbl_Products[],2,FALSE)</f>
        <v>Product_58</v>
      </c>
      <c r="H4106" t="str">
        <f>VLOOKUP(tbl_Sales[[#This Row],[Product_ID]],tbl_Products[],3,0)</f>
        <v>Home Goods</v>
      </c>
      <c r="I4106">
        <v>4</v>
      </c>
      <c r="J4106" s="10">
        <f>VLOOKUP(tbl_Sales[[#This Row],[Product_ID]],tbl_Products[],4,0)</f>
        <v>23.97</v>
      </c>
      <c r="K4106" s="6">
        <v>34.08</v>
      </c>
      <c r="L4106" s="6">
        <f>tbl_Sales[[#This Row],[Price_per_Unit]]*tbl_Sales[[#This Row],[Quantity]]</f>
        <v>136.32</v>
      </c>
      <c r="M4106" s="6">
        <f>tbl_Sales[[#This Row],[Cost_per_Unit]]*tbl_Sales[[#This Row],[Quantity]]</f>
        <v>95.88</v>
      </c>
      <c r="N4106" s="6">
        <f>tbl_Sales[[#This Row],[Sales]]-tbl_Sales[[#This Row],[Total_Cost]]</f>
        <v>40.44</v>
      </c>
    </row>
    <row r="4107" spans="1:14">
      <c r="A4107" t="s">
        <v>4111</v>
      </c>
      <c r="B4107" s="4">
        <v>45182</v>
      </c>
      <c r="C4107" t="s">
        <v>8071</v>
      </c>
      <c r="D4107" t="str">
        <f>VLOOKUP(Sales_Data!$C4107,tbl_Customers[],2,FALSE)</f>
        <v>Customer_1204</v>
      </c>
      <c r="E4107" t="str">
        <f>VLOOKUP(tbl_Sales[[#This Row],[Customer_ID]],tbl_Customers[],5,0)</f>
        <v>North</v>
      </c>
      <c r="F4107" t="s">
        <v>8548</v>
      </c>
      <c r="G4107" t="str">
        <f>VLOOKUP(Sales_Data!$F4107,tbl_Products[],2,FALSE)</f>
        <v>Product_1</v>
      </c>
      <c r="H4107" t="str">
        <f>VLOOKUP(tbl_Sales[[#This Row],[Product_ID]],tbl_Products[],3,0)</f>
        <v>Apparel</v>
      </c>
      <c r="I4107">
        <v>4</v>
      </c>
      <c r="J4107" s="10">
        <f>VLOOKUP(tbl_Sales[[#This Row],[Product_ID]],tbl_Products[],4,0)</f>
        <v>21.45</v>
      </c>
      <c r="K4107" s="6">
        <v>83.81</v>
      </c>
      <c r="L4107" s="6">
        <f>tbl_Sales[[#This Row],[Price_per_Unit]]*tbl_Sales[[#This Row],[Quantity]]</f>
        <v>335.24</v>
      </c>
      <c r="M4107" s="6">
        <f>tbl_Sales[[#This Row],[Cost_per_Unit]]*tbl_Sales[[#This Row],[Quantity]]</f>
        <v>85.8</v>
      </c>
      <c r="N4107" s="6">
        <f>tbl_Sales[[#This Row],[Sales]]-tbl_Sales[[#This Row],[Total_Cost]]</f>
        <v>249.44</v>
      </c>
    </row>
    <row r="4108" spans="1:14">
      <c r="A4108" t="s">
        <v>4112</v>
      </c>
      <c r="B4108" s="4">
        <v>45137</v>
      </c>
      <c r="C4108" t="s">
        <v>7087</v>
      </c>
      <c r="D4108" t="str">
        <f>VLOOKUP(Sales_Data!$C4108,tbl_Customers[],2,FALSE)</f>
        <v>Customer_416</v>
      </c>
      <c r="E4108" t="str">
        <f>VLOOKUP(tbl_Sales[[#This Row],[Customer_ID]],tbl_Customers[],5,0)</f>
        <v>South</v>
      </c>
      <c r="F4108" t="s">
        <v>8495</v>
      </c>
      <c r="G4108" t="str">
        <f>VLOOKUP(Sales_Data!$F4108,tbl_Products[],2,FALSE)</f>
        <v>Product_6</v>
      </c>
      <c r="H4108" t="str">
        <f>VLOOKUP(tbl_Sales[[#This Row],[Product_ID]],tbl_Products[],3,0)</f>
        <v>Apparel</v>
      </c>
      <c r="I4108">
        <v>9</v>
      </c>
      <c r="J4108" s="10">
        <f>VLOOKUP(tbl_Sales[[#This Row],[Product_ID]],tbl_Products[],4,0)</f>
        <v>33.65</v>
      </c>
      <c r="K4108" s="6">
        <v>28.81</v>
      </c>
      <c r="L4108" s="6">
        <f>tbl_Sales[[#This Row],[Price_per_Unit]]*tbl_Sales[[#This Row],[Quantity]]</f>
        <v>259.28999999999996</v>
      </c>
      <c r="M4108" s="6">
        <f>tbl_Sales[[#This Row],[Cost_per_Unit]]*tbl_Sales[[#This Row],[Quantity]]</f>
        <v>302.84999999999997</v>
      </c>
      <c r="N4108" s="6">
        <f>tbl_Sales[[#This Row],[Sales]]-tbl_Sales[[#This Row],[Total_Cost]]</f>
        <v>-43.56</v>
      </c>
    </row>
    <row r="4109" spans="1:14">
      <c r="A4109" t="s">
        <v>4113</v>
      </c>
      <c r="B4109" s="4">
        <v>45208</v>
      </c>
      <c r="C4109" t="s">
        <v>8147</v>
      </c>
      <c r="D4109" t="str">
        <f>VLOOKUP(Sales_Data!$C4109,tbl_Customers[],2,FALSE)</f>
        <v>Customer_1030</v>
      </c>
      <c r="E4109" t="str">
        <f>VLOOKUP(tbl_Sales[[#This Row],[Customer_ID]],tbl_Customers[],5,0)</f>
        <v>North</v>
      </c>
      <c r="F4109" t="s">
        <v>8497</v>
      </c>
      <c r="G4109" t="str">
        <f>VLOOKUP(Sales_Data!$F4109,tbl_Products[],2,FALSE)</f>
        <v>Product_73</v>
      </c>
      <c r="H4109" t="str">
        <f>VLOOKUP(tbl_Sales[[#This Row],[Product_ID]],tbl_Products[],3,0)</f>
        <v>Apparel</v>
      </c>
      <c r="I4109">
        <v>4</v>
      </c>
      <c r="J4109" s="10">
        <f>VLOOKUP(tbl_Sales[[#This Row],[Product_ID]],tbl_Products[],4,0)</f>
        <v>1.21</v>
      </c>
      <c r="K4109" s="6">
        <v>70.09</v>
      </c>
      <c r="L4109" s="6">
        <f>tbl_Sales[[#This Row],[Price_per_Unit]]*tbl_Sales[[#This Row],[Quantity]]</f>
        <v>280.36</v>
      </c>
      <c r="M4109" s="6">
        <f>tbl_Sales[[#This Row],[Cost_per_Unit]]*tbl_Sales[[#This Row],[Quantity]]</f>
        <v>4.84</v>
      </c>
      <c r="N4109" s="6">
        <f>tbl_Sales[[#This Row],[Sales]]-tbl_Sales[[#This Row],[Total_Cost]]</f>
        <v>275.52000000000004</v>
      </c>
    </row>
    <row r="4110" spans="1:14">
      <c r="A4110" t="s">
        <v>4114</v>
      </c>
      <c r="B4110" s="4">
        <v>45172</v>
      </c>
      <c r="C4110" t="s">
        <v>8416</v>
      </c>
      <c r="D4110" t="str">
        <f>VLOOKUP(Sales_Data!$C4110,tbl_Customers[],2,FALSE)</f>
        <v>Customer_1468</v>
      </c>
      <c r="E4110" t="str">
        <f>VLOOKUP(tbl_Sales[[#This Row],[Customer_ID]],tbl_Customers[],5,0)</f>
        <v>North</v>
      </c>
      <c r="F4110" t="s">
        <v>8525</v>
      </c>
      <c r="G4110" t="str">
        <f>VLOOKUP(Sales_Data!$F4110,tbl_Products[],2,FALSE)</f>
        <v>Product_56</v>
      </c>
      <c r="H4110" t="str">
        <f>VLOOKUP(tbl_Sales[[#This Row],[Product_ID]],tbl_Products[],3,0)</f>
        <v>Apparel</v>
      </c>
      <c r="I4110">
        <v>5</v>
      </c>
      <c r="J4110" s="10">
        <f>VLOOKUP(tbl_Sales[[#This Row],[Product_ID]],tbl_Products[],4,0)</f>
        <v>3.21</v>
      </c>
      <c r="K4110" s="6">
        <v>48.84</v>
      </c>
      <c r="L4110" s="6">
        <f>tbl_Sales[[#This Row],[Price_per_Unit]]*tbl_Sales[[#This Row],[Quantity]]</f>
        <v>244.20000000000002</v>
      </c>
      <c r="M4110" s="6">
        <f>tbl_Sales[[#This Row],[Cost_per_Unit]]*tbl_Sales[[#This Row],[Quantity]]</f>
        <v>16.05</v>
      </c>
      <c r="N4110" s="6">
        <f>tbl_Sales[[#This Row],[Sales]]-tbl_Sales[[#This Row],[Total_Cost]]</f>
        <v>228.15</v>
      </c>
    </row>
    <row r="4111" spans="1:14">
      <c r="A4111" t="s">
        <v>4115</v>
      </c>
      <c r="B4111" s="4">
        <v>44958</v>
      </c>
      <c r="C4111" t="s">
        <v>7904</v>
      </c>
      <c r="D4111" t="str">
        <f>VLOOKUP(Sales_Data!$C4111,tbl_Customers[],2,FALSE)</f>
        <v>Customer_1403</v>
      </c>
      <c r="E4111" t="str">
        <f>VLOOKUP(tbl_Sales[[#This Row],[Customer_ID]],tbl_Customers[],5,0)</f>
        <v>West</v>
      </c>
      <c r="F4111" t="s">
        <v>8543</v>
      </c>
      <c r="G4111" t="str">
        <f>VLOOKUP(Sales_Data!$F4111,tbl_Products[],2,FALSE)</f>
        <v>Product_72</v>
      </c>
      <c r="H4111" t="str">
        <f>VLOOKUP(tbl_Sales[[#This Row],[Product_ID]],tbl_Products[],3,0)</f>
        <v>Toys</v>
      </c>
      <c r="I4111">
        <v>7</v>
      </c>
      <c r="J4111" s="10">
        <f>VLOOKUP(tbl_Sales[[#This Row],[Product_ID]],tbl_Products[],4,0)</f>
        <v>23.2</v>
      </c>
      <c r="K4111" s="6">
        <v>88.3</v>
      </c>
      <c r="L4111" s="6">
        <f>tbl_Sales[[#This Row],[Price_per_Unit]]*tbl_Sales[[#This Row],[Quantity]]</f>
        <v>618.1</v>
      </c>
      <c r="M4111" s="6">
        <f>tbl_Sales[[#This Row],[Cost_per_Unit]]*tbl_Sales[[#This Row],[Quantity]]</f>
        <v>162.4</v>
      </c>
      <c r="N4111" s="6">
        <f>tbl_Sales[[#This Row],[Sales]]-tbl_Sales[[#This Row],[Total_Cost]]</f>
        <v>455.70000000000005</v>
      </c>
    </row>
    <row r="4112" spans="1:14">
      <c r="A4112" t="s">
        <v>4116</v>
      </c>
      <c r="B4112" s="4">
        <v>44971</v>
      </c>
      <c r="C4112" t="s">
        <v>7092</v>
      </c>
      <c r="D4112" t="str">
        <f>VLOOKUP(Sales_Data!$C4112,tbl_Customers[],2,FALSE)</f>
        <v>Customer_940</v>
      </c>
      <c r="E4112" t="str">
        <f>VLOOKUP(tbl_Sales[[#This Row],[Customer_ID]],tbl_Customers[],5,0)</f>
        <v>South</v>
      </c>
      <c r="F4112" t="s">
        <v>8508</v>
      </c>
      <c r="G4112" t="str">
        <f>VLOOKUP(Sales_Data!$F4112,tbl_Products[],2,FALSE)</f>
        <v>Product_63</v>
      </c>
      <c r="H4112" t="str">
        <f>VLOOKUP(tbl_Sales[[#This Row],[Product_ID]],tbl_Products[],3,0)</f>
        <v>Electronics</v>
      </c>
      <c r="I4112">
        <v>9</v>
      </c>
      <c r="J4112" s="10">
        <f>VLOOKUP(tbl_Sales[[#This Row],[Product_ID]],tbl_Products[],4,0)</f>
        <v>40</v>
      </c>
      <c r="K4112" s="6">
        <v>50.44</v>
      </c>
      <c r="L4112" s="6">
        <f>tbl_Sales[[#This Row],[Price_per_Unit]]*tbl_Sales[[#This Row],[Quantity]]</f>
        <v>453.96</v>
      </c>
      <c r="M4112" s="6">
        <f>tbl_Sales[[#This Row],[Cost_per_Unit]]*tbl_Sales[[#This Row],[Quantity]]</f>
        <v>360</v>
      </c>
      <c r="N4112" s="6">
        <f>tbl_Sales[[#This Row],[Sales]]-tbl_Sales[[#This Row],[Total_Cost]]</f>
        <v>93.95999999999998</v>
      </c>
    </row>
    <row r="4113" spans="1:14">
      <c r="A4113" t="s">
        <v>4117</v>
      </c>
      <c r="B4113" s="4">
        <v>45070</v>
      </c>
      <c r="C4113" t="s">
        <v>8417</v>
      </c>
      <c r="D4113" t="str">
        <f>VLOOKUP(Sales_Data!$C4113,tbl_Customers[],2,FALSE)</f>
        <v>Customer_565</v>
      </c>
      <c r="E4113" t="str">
        <f>VLOOKUP(tbl_Sales[[#This Row],[Customer_ID]],tbl_Customers[],5,0)</f>
        <v>South</v>
      </c>
      <c r="F4113" t="s">
        <v>8499</v>
      </c>
      <c r="G4113" t="str">
        <f>VLOOKUP(Sales_Data!$F4113,tbl_Products[],2,FALSE)</f>
        <v>Product_30</v>
      </c>
      <c r="H4113" t="str">
        <f>VLOOKUP(tbl_Sales[[#This Row],[Product_ID]],tbl_Products[],3,0)</f>
        <v>Apparel</v>
      </c>
      <c r="I4113">
        <v>9</v>
      </c>
      <c r="J4113" s="10">
        <f>VLOOKUP(tbl_Sales[[#This Row],[Product_ID]],tbl_Products[],4,0)</f>
        <v>49.21</v>
      </c>
      <c r="K4113" s="6">
        <v>27.53</v>
      </c>
      <c r="L4113" s="6">
        <f>tbl_Sales[[#This Row],[Price_per_Unit]]*tbl_Sales[[#This Row],[Quantity]]</f>
        <v>247.77</v>
      </c>
      <c r="M4113" s="6">
        <f>tbl_Sales[[#This Row],[Cost_per_Unit]]*tbl_Sales[[#This Row],[Quantity]]</f>
        <v>442.89</v>
      </c>
      <c r="N4113" s="6">
        <f>tbl_Sales[[#This Row],[Sales]]-tbl_Sales[[#This Row],[Total_Cost]]</f>
        <v>-195.11999999999998</v>
      </c>
    </row>
    <row r="4114" spans="1:14">
      <c r="A4114" t="s">
        <v>4118</v>
      </c>
      <c r="B4114" s="4">
        <v>45123</v>
      </c>
      <c r="C4114" t="s">
        <v>7039</v>
      </c>
      <c r="D4114" t="str">
        <f>VLOOKUP(Sales_Data!$C4114,tbl_Customers[],2,FALSE)</f>
        <v>Customer_414</v>
      </c>
      <c r="E4114" t="str">
        <f>VLOOKUP(tbl_Sales[[#This Row],[Customer_ID]],tbl_Customers[],5,0)</f>
        <v>South</v>
      </c>
      <c r="F4114" t="s">
        <v>8547</v>
      </c>
      <c r="G4114" t="str">
        <f>VLOOKUP(Sales_Data!$F4114,tbl_Products[],2,FALSE)</f>
        <v>Product_7</v>
      </c>
      <c r="H4114" t="str">
        <f>VLOOKUP(tbl_Sales[[#This Row],[Product_ID]],tbl_Products[],3,0)</f>
        <v>Apparel</v>
      </c>
      <c r="I4114">
        <v>2</v>
      </c>
      <c r="J4114" s="10">
        <f>VLOOKUP(tbl_Sales[[#This Row],[Product_ID]],tbl_Products[],4,0)</f>
        <v>48.6</v>
      </c>
      <c r="K4114" s="6">
        <v>70.53</v>
      </c>
      <c r="L4114" s="6">
        <f>tbl_Sales[[#This Row],[Price_per_Unit]]*tbl_Sales[[#This Row],[Quantity]]</f>
        <v>141.06</v>
      </c>
      <c r="M4114" s="6">
        <f>tbl_Sales[[#This Row],[Cost_per_Unit]]*tbl_Sales[[#This Row],[Quantity]]</f>
        <v>97.2</v>
      </c>
      <c r="N4114" s="6">
        <f>tbl_Sales[[#This Row],[Sales]]-tbl_Sales[[#This Row],[Total_Cost]]</f>
        <v>43.86</v>
      </c>
    </row>
    <row r="4115" spans="1:14">
      <c r="A4115" t="s">
        <v>4119</v>
      </c>
      <c r="B4115" s="4">
        <v>44997</v>
      </c>
      <c r="C4115" t="s">
        <v>7535</v>
      </c>
      <c r="D4115" t="str">
        <f>VLOOKUP(Sales_Data!$C4115,tbl_Customers[],2,FALSE)</f>
        <v>Customer_16</v>
      </c>
      <c r="E4115" t="str">
        <f>VLOOKUP(tbl_Sales[[#This Row],[Customer_ID]],tbl_Customers[],5,0)</f>
        <v>South</v>
      </c>
      <c r="F4115" t="s">
        <v>8540</v>
      </c>
      <c r="G4115" t="str">
        <f>VLOOKUP(Sales_Data!$F4115,tbl_Products[],2,FALSE)</f>
        <v>Product_37</v>
      </c>
      <c r="H4115" t="str">
        <f>VLOOKUP(tbl_Sales[[#This Row],[Product_ID]],tbl_Products[],3,0)</f>
        <v>Toys</v>
      </c>
      <c r="I4115">
        <v>8</v>
      </c>
      <c r="J4115" s="10">
        <f>VLOOKUP(tbl_Sales[[#This Row],[Product_ID]],tbl_Products[],4,0)</f>
        <v>29.86</v>
      </c>
      <c r="K4115" s="6">
        <v>24.2</v>
      </c>
      <c r="L4115" s="6">
        <f>tbl_Sales[[#This Row],[Price_per_Unit]]*tbl_Sales[[#This Row],[Quantity]]</f>
        <v>193.6</v>
      </c>
      <c r="M4115" s="6">
        <f>tbl_Sales[[#This Row],[Cost_per_Unit]]*tbl_Sales[[#This Row],[Quantity]]</f>
        <v>238.88</v>
      </c>
      <c r="N4115" s="6">
        <f>tbl_Sales[[#This Row],[Sales]]-tbl_Sales[[#This Row],[Total_Cost]]</f>
        <v>-45.28</v>
      </c>
    </row>
    <row r="4116" spans="1:14">
      <c r="A4116" t="s">
        <v>4120</v>
      </c>
      <c r="B4116" s="4">
        <v>45141</v>
      </c>
      <c r="C4116" t="s">
        <v>8336</v>
      </c>
      <c r="D4116" t="str">
        <f>VLOOKUP(Sales_Data!$C4116,tbl_Customers[],2,FALSE)</f>
        <v>Customer_293</v>
      </c>
      <c r="E4116" t="str">
        <f>VLOOKUP(tbl_Sales[[#This Row],[Customer_ID]],tbl_Customers[],5,0)</f>
        <v>East</v>
      </c>
      <c r="F4116" t="s">
        <v>8512</v>
      </c>
      <c r="G4116" t="str">
        <f>VLOOKUP(Sales_Data!$F4116,tbl_Products[],2,FALSE)</f>
        <v>Product_47</v>
      </c>
      <c r="H4116" t="str">
        <f>VLOOKUP(tbl_Sales[[#This Row],[Product_ID]],tbl_Products[],3,0)</f>
        <v>Home Goods</v>
      </c>
      <c r="I4116">
        <v>8</v>
      </c>
      <c r="J4116" s="10">
        <f>VLOOKUP(tbl_Sales[[#This Row],[Product_ID]],tbl_Products[],4,0)</f>
        <v>22.66</v>
      </c>
      <c r="K4116" s="6">
        <v>66.86</v>
      </c>
      <c r="L4116" s="6">
        <f>tbl_Sales[[#This Row],[Price_per_Unit]]*tbl_Sales[[#This Row],[Quantity]]</f>
        <v>534.88</v>
      </c>
      <c r="M4116" s="6">
        <f>tbl_Sales[[#This Row],[Cost_per_Unit]]*tbl_Sales[[#This Row],[Quantity]]</f>
        <v>181.28</v>
      </c>
      <c r="N4116" s="6">
        <f>tbl_Sales[[#This Row],[Sales]]-tbl_Sales[[#This Row],[Total_Cost]]</f>
        <v>353.6</v>
      </c>
    </row>
    <row r="4117" spans="1:14">
      <c r="A4117" t="s">
        <v>4121</v>
      </c>
      <c r="B4117" s="4">
        <v>45029</v>
      </c>
      <c r="C4117" t="s">
        <v>7992</v>
      </c>
      <c r="D4117" t="str">
        <f>VLOOKUP(Sales_Data!$C4117,tbl_Customers[],2,FALSE)</f>
        <v>Customer_913</v>
      </c>
      <c r="E4117" t="str">
        <f>VLOOKUP(tbl_Sales[[#This Row],[Customer_ID]],tbl_Customers[],5,0)</f>
        <v>West</v>
      </c>
      <c r="F4117" t="s">
        <v>8527</v>
      </c>
      <c r="G4117" t="str">
        <f>VLOOKUP(Sales_Data!$F4117,tbl_Products[],2,FALSE)</f>
        <v>Product_12</v>
      </c>
      <c r="H4117" t="str">
        <f>VLOOKUP(tbl_Sales[[#This Row],[Product_ID]],tbl_Products[],3,0)</f>
        <v>Toys</v>
      </c>
      <c r="I4117">
        <v>1</v>
      </c>
      <c r="J4117" s="10">
        <f>VLOOKUP(tbl_Sales[[#This Row],[Product_ID]],tbl_Products[],4,0)</f>
        <v>8.02</v>
      </c>
      <c r="K4117" s="6">
        <v>44.61</v>
      </c>
      <c r="L4117" s="6">
        <f>tbl_Sales[[#This Row],[Price_per_Unit]]*tbl_Sales[[#This Row],[Quantity]]</f>
        <v>44.61</v>
      </c>
      <c r="M4117" s="6">
        <f>tbl_Sales[[#This Row],[Cost_per_Unit]]*tbl_Sales[[#This Row],[Quantity]]</f>
        <v>8.02</v>
      </c>
      <c r="N4117" s="6">
        <f>tbl_Sales[[#This Row],[Sales]]-tbl_Sales[[#This Row],[Total_Cost]]</f>
        <v>36.590000000000003</v>
      </c>
    </row>
    <row r="4118" spans="1:14">
      <c r="A4118" t="s">
        <v>4122</v>
      </c>
      <c r="B4118" s="4">
        <v>45256</v>
      </c>
      <c r="C4118" t="s">
        <v>8173</v>
      </c>
      <c r="D4118" t="str">
        <f>VLOOKUP(Sales_Data!$C4118,tbl_Customers[],2,FALSE)</f>
        <v>Customer_132</v>
      </c>
      <c r="E4118" t="str">
        <f>VLOOKUP(tbl_Sales[[#This Row],[Customer_ID]],tbl_Customers[],5,0)</f>
        <v>North</v>
      </c>
      <c r="F4118" t="s">
        <v>8562</v>
      </c>
      <c r="G4118" t="str">
        <f>VLOOKUP(Sales_Data!$F4118,tbl_Products[],2,FALSE)</f>
        <v>Product_48</v>
      </c>
      <c r="H4118" t="str">
        <f>VLOOKUP(tbl_Sales[[#This Row],[Product_ID]],tbl_Products[],3,0)</f>
        <v>Apparel</v>
      </c>
      <c r="I4118">
        <v>7</v>
      </c>
      <c r="J4118" s="10">
        <f>VLOOKUP(tbl_Sales[[#This Row],[Product_ID]],tbl_Products[],4,0)</f>
        <v>25.33</v>
      </c>
      <c r="K4118" s="6">
        <v>74.86</v>
      </c>
      <c r="L4118" s="6">
        <f>tbl_Sales[[#This Row],[Price_per_Unit]]*tbl_Sales[[#This Row],[Quantity]]</f>
        <v>524.02</v>
      </c>
      <c r="M4118" s="6">
        <f>tbl_Sales[[#This Row],[Cost_per_Unit]]*tbl_Sales[[#This Row],[Quantity]]</f>
        <v>177.31</v>
      </c>
      <c r="N4118" s="6">
        <f>tbl_Sales[[#This Row],[Sales]]-tbl_Sales[[#This Row],[Total_Cost]]</f>
        <v>346.71</v>
      </c>
    </row>
    <row r="4119" spans="1:14">
      <c r="A4119" t="s">
        <v>4123</v>
      </c>
      <c r="B4119" s="4">
        <v>45196</v>
      </c>
      <c r="C4119" t="s">
        <v>8418</v>
      </c>
      <c r="D4119" t="str">
        <f>VLOOKUP(Sales_Data!$C4119,tbl_Customers[],2,FALSE)</f>
        <v>Customer_818</v>
      </c>
      <c r="E4119" t="str">
        <f>VLOOKUP(tbl_Sales[[#This Row],[Customer_ID]],tbl_Customers[],5,0)</f>
        <v>North</v>
      </c>
      <c r="F4119" t="s">
        <v>8513</v>
      </c>
      <c r="G4119" t="str">
        <f>VLOOKUP(Sales_Data!$F4119,tbl_Products[],2,FALSE)</f>
        <v>Product_59</v>
      </c>
      <c r="H4119" t="str">
        <f>VLOOKUP(tbl_Sales[[#This Row],[Product_ID]],tbl_Products[],3,0)</f>
        <v>Home Goods</v>
      </c>
      <c r="I4119">
        <v>1</v>
      </c>
      <c r="J4119" s="10">
        <f>VLOOKUP(tbl_Sales[[#This Row],[Product_ID]],tbl_Products[],4,0)</f>
        <v>40.85</v>
      </c>
      <c r="K4119" s="6">
        <v>82.35</v>
      </c>
      <c r="L4119" s="6">
        <f>tbl_Sales[[#This Row],[Price_per_Unit]]*tbl_Sales[[#This Row],[Quantity]]</f>
        <v>82.35</v>
      </c>
      <c r="M4119" s="6">
        <f>tbl_Sales[[#This Row],[Cost_per_Unit]]*tbl_Sales[[#This Row],[Quantity]]</f>
        <v>40.85</v>
      </c>
      <c r="N4119" s="6">
        <f>tbl_Sales[[#This Row],[Sales]]-tbl_Sales[[#This Row],[Total_Cost]]</f>
        <v>41.499999999999993</v>
      </c>
    </row>
    <row r="4120" spans="1:14">
      <c r="A4120" t="s">
        <v>4124</v>
      </c>
      <c r="B4120" s="4">
        <v>45054</v>
      </c>
      <c r="C4120" t="s">
        <v>7176</v>
      </c>
      <c r="D4120" t="str">
        <f>VLOOKUP(Sales_Data!$C4120,tbl_Customers[],2,FALSE)</f>
        <v>Customer_1239</v>
      </c>
      <c r="E4120" t="str">
        <f>VLOOKUP(tbl_Sales[[#This Row],[Customer_ID]],tbl_Customers[],5,0)</f>
        <v>West</v>
      </c>
      <c r="F4120" t="s">
        <v>8493</v>
      </c>
      <c r="G4120" t="str">
        <f>VLOOKUP(Sales_Data!$F4120,tbl_Products[],2,FALSE)</f>
        <v>Product_61</v>
      </c>
      <c r="H4120" t="str">
        <f>VLOOKUP(tbl_Sales[[#This Row],[Product_ID]],tbl_Products[],3,0)</f>
        <v>Health</v>
      </c>
      <c r="I4120">
        <v>3</v>
      </c>
      <c r="J4120" s="10">
        <f>VLOOKUP(tbl_Sales[[#This Row],[Product_ID]],tbl_Products[],4,0)</f>
        <v>47.78</v>
      </c>
      <c r="K4120" s="6">
        <v>68.709999999999994</v>
      </c>
      <c r="L4120" s="6">
        <f>tbl_Sales[[#This Row],[Price_per_Unit]]*tbl_Sales[[#This Row],[Quantity]]</f>
        <v>206.13</v>
      </c>
      <c r="M4120" s="6">
        <f>tbl_Sales[[#This Row],[Cost_per_Unit]]*tbl_Sales[[#This Row],[Quantity]]</f>
        <v>143.34</v>
      </c>
      <c r="N4120" s="6">
        <f>tbl_Sales[[#This Row],[Sales]]-tbl_Sales[[#This Row],[Total_Cost]]</f>
        <v>62.789999999999992</v>
      </c>
    </row>
    <row r="4121" spans="1:14">
      <c r="A4121" t="s">
        <v>4125</v>
      </c>
      <c r="B4121" s="4">
        <v>45249</v>
      </c>
      <c r="C4121" t="s">
        <v>7870</v>
      </c>
      <c r="D4121" t="str">
        <f>VLOOKUP(Sales_Data!$C4121,tbl_Customers[],2,FALSE)</f>
        <v>Customer_506</v>
      </c>
      <c r="E4121" t="str">
        <f>VLOOKUP(tbl_Sales[[#This Row],[Customer_ID]],tbl_Customers[],5,0)</f>
        <v>North</v>
      </c>
      <c r="F4121" t="s">
        <v>8510</v>
      </c>
      <c r="G4121" t="str">
        <f>VLOOKUP(Sales_Data!$F4121,tbl_Products[],2,FALSE)</f>
        <v>Product_70</v>
      </c>
      <c r="H4121" t="str">
        <f>VLOOKUP(tbl_Sales[[#This Row],[Product_ID]],tbl_Products[],3,0)</f>
        <v>Apparel</v>
      </c>
      <c r="I4121">
        <v>6</v>
      </c>
      <c r="J4121" s="10">
        <f>VLOOKUP(tbl_Sales[[#This Row],[Product_ID]],tbl_Products[],4,0)</f>
        <v>26.74</v>
      </c>
      <c r="K4121" s="6">
        <v>83.35</v>
      </c>
      <c r="L4121" s="6">
        <f>tbl_Sales[[#This Row],[Price_per_Unit]]*tbl_Sales[[#This Row],[Quantity]]</f>
        <v>500.09999999999997</v>
      </c>
      <c r="M4121" s="6">
        <f>tbl_Sales[[#This Row],[Cost_per_Unit]]*tbl_Sales[[#This Row],[Quantity]]</f>
        <v>160.44</v>
      </c>
      <c r="N4121" s="6">
        <f>tbl_Sales[[#This Row],[Sales]]-tbl_Sales[[#This Row],[Total_Cost]]</f>
        <v>339.65999999999997</v>
      </c>
    </row>
    <row r="4122" spans="1:14">
      <c r="A4122" t="s">
        <v>4126</v>
      </c>
      <c r="B4122" s="4">
        <v>45205</v>
      </c>
      <c r="C4122" t="s">
        <v>7183</v>
      </c>
      <c r="D4122" t="str">
        <f>VLOOKUP(Sales_Data!$C4122,tbl_Customers[],2,FALSE)</f>
        <v>Customer_1077</v>
      </c>
      <c r="E4122" t="str">
        <f>VLOOKUP(tbl_Sales[[#This Row],[Customer_ID]],tbl_Customers[],5,0)</f>
        <v>West</v>
      </c>
      <c r="F4122" t="s">
        <v>8544</v>
      </c>
      <c r="G4122" t="str">
        <f>VLOOKUP(Sales_Data!$F4122,tbl_Products[],2,FALSE)</f>
        <v>Product_21</v>
      </c>
      <c r="H4122" t="str">
        <f>VLOOKUP(tbl_Sales[[#This Row],[Product_ID]],tbl_Products[],3,0)</f>
        <v>Toys</v>
      </c>
      <c r="I4122">
        <v>1</v>
      </c>
      <c r="J4122" s="10">
        <f>VLOOKUP(tbl_Sales[[#This Row],[Product_ID]],tbl_Products[],4,0)</f>
        <v>3.13</v>
      </c>
      <c r="K4122" s="6">
        <v>24.9</v>
      </c>
      <c r="L4122" s="6">
        <f>tbl_Sales[[#This Row],[Price_per_Unit]]*tbl_Sales[[#This Row],[Quantity]]</f>
        <v>24.9</v>
      </c>
      <c r="M4122" s="6">
        <f>tbl_Sales[[#This Row],[Cost_per_Unit]]*tbl_Sales[[#This Row],[Quantity]]</f>
        <v>3.13</v>
      </c>
      <c r="N4122" s="6">
        <f>tbl_Sales[[#This Row],[Sales]]-tbl_Sales[[#This Row],[Total_Cost]]</f>
        <v>21.77</v>
      </c>
    </row>
    <row r="4123" spans="1:14">
      <c r="A4123" t="s">
        <v>4127</v>
      </c>
      <c r="B4123" s="4">
        <v>44936</v>
      </c>
      <c r="C4123" t="s">
        <v>8253</v>
      </c>
      <c r="D4123" t="str">
        <f>VLOOKUP(Sales_Data!$C4123,tbl_Customers[],2,FALSE)</f>
        <v>Customer_674</v>
      </c>
      <c r="E4123" t="str">
        <f>VLOOKUP(tbl_Sales[[#This Row],[Customer_ID]],tbl_Customers[],5,0)</f>
        <v>West</v>
      </c>
      <c r="F4123" t="s">
        <v>8562</v>
      </c>
      <c r="G4123" t="str">
        <f>VLOOKUP(Sales_Data!$F4123,tbl_Products[],2,FALSE)</f>
        <v>Product_48</v>
      </c>
      <c r="H4123" t="str">
        <f>VLOOKUP(tbl_Sales[[#This Row],[Product_ID]],tbl_Products[],3,0)</f>
        <v>Apparel</v>
      </c>
      <c r="I4123">
        <v>8</v>
      </c>
      <c r="J4123" s="10">
        <f>VLOOKUP(tbl_Sales[[#This Row],[Product_ID]],tbl_Products[],4,0)</f>
        <v>25.33</v>
      </c>
      <c r="K4123" s="6">
        <v>35.11</v>
      </c>
      <c r="L4123" s="6">
        <f>tbl_Sales[[#This Row],[Price_per_Unit]]*tbl_Sales[[#This Row],[Quantity]]</f>
        <v>280.88</v>
      </c>
      <c r="M4123" s="6">
        <f>tbl_Sales[[#This Row],[Cost_per_Unit]]*tbl_Sales[[#This Row],[Quantity]]</f>
        <v>202.64</v>
      </c>
      <c r="N4123" s="6">
        <f>tbl_Sales[[#This Row],[Sales]]-tbl_Sales[[#This Row],[Total_Cost]]</f>
        <v>78.240000000000009</v>
      </c>
    </row>
    <row r="4124" spans="1:14">
      <c r="A4124" t="s">
        <v>4128</v>
      </c>
      <c r="B4124" s="4">
        <v>45122</v>
      </c>
      <c r="C4124" t="s">
        <v>7229</v>
      </c>
      <c r="D4124" t="str">
        <f>VLOOKUP(Sales_Data!$C4124,tbl_Customers[],2,FALSE)</f>
        <v>Customer_1166</v>
      </c>
      <c r="E4124" t="str">
        <f>VLOOKUP(tbl_Sales[[#This Row],[Customer_ID]],tbl_Customers[],5,0)</f>
        <v>South</v>
      </c>
      <c r="F4124" t="s">
        <v>8562</v>
      </c>
      <c r="G4124" t="str">
        <f>VLOOKUP(Sales_Data!$F4124,tbl_Products[],2,FALSE)</f>
        <v>Product_48</v>
      </c>
      <c r="H4124" t="str">
        <f>VLOOKUP(tbl_Sales[[#This Row],[Product_ID]],tbl_Products[],3,0)</f>
        <v>Apparel</v>
      </c>
      <c r="I4124">
        <v>3</v>
      </c>
      <c r="J4124" s="10">
        <f>VLOOKUP(tbl_Sales[[#This Row],[Product_ID]],tbl_Products[],4,0)</f>
        <v>25.33</v>
      </c>
      <c r="K4124" s="6">
        <v>33.93</v>
      </c>
      <c r="L4124" s="6">
        <f>tbl_Sales[[#This Row],[Price_per_Unit]]*tbl_Sales[[#This Row],[Quantity]]</f>
        <v>101.78999999999999</v>
      </c>
      <c r="M4124" s="6">
        <f>tbl_Sales[[#This Row],[Cost_per_Unit]]*tbl_Sales[[#This Row],[Quantity]]</f>
        <v>75.989999999999995</v>
      </c>
      <c r="N4124" s="6">
        <f>tbl_Sales[[#This Row],[Sales]]-tbl_Sales[[#This Row],[Total_Cost]]</f>
        <v>25.799999999999997</v>
      </c>
    </row>
    <row r="4125" spans="1:14">
      <c r="A4125" t="s">
        <v>4129</v>
      </c>
      <c r="B4125" s="4">
        <v>45110</v>
      </c>
      <c r="C4125" t="s">
        <v>8264</v>
      </c>
      <c r="D4125" t="str">
        <f>VLOOKUP(Sales_Data!$C4125,tbl_Customers[],2,FALSE)</f>
        <v>Customer_1006</v>
      </c>
      <c r="E4125" t="str">
        <f>VLOOKUP(tbl_Sales[[#This Row],[Customer_ID]],tbl_Customers[],5,0)</f>
        <v>South</v>
      </c>
      <c r="F4125" t="s">
        <v>8557</v>
      </c>
      <c r="G4125" t="str">
        <f>VLOOKUP(Sales_Data!$F4125,tbl_Products[],2,FALSE)</f>
        <v>Product_71</v>
      </c>
      <c r="H4125" t="str">
        <f>VLOOKUP(tbl_Sales[[#This Row],[Product_ID]],tbl_Products[],3,0)</f>
        <v>Electronics</v>
      </c>
      <c r="I4125">
        <v>8</v>
      </c>
      <c r="J4125" s="10">
        <f>VLOOKUP(tbl_Sales[[#This Row],[Product_ID]],tbl_Products[],4,0)</f>
        <v>34.61</v>
      </c>
      <c r="K4125" s="6">
        <v>74.5</v>
      </c>
      <c r="L4125" s="6">
        <f>tbl_Sales[[#This Row],[Price_per_Unit]]*tbl_Sales[[#This Row],[Quantity]]</f>
        <v>596</v>
      </c>
      <c r="M4125" s="6">
        <f>tbl_Sales[[#This Row],[Cost_per_Unit]]*tbl_Sales[[#This Row],[Quantity]]</f>
        <v>276.88</v>
      </c>
      <c r="N4125" s="6">
        <f>tbl_Sales[[#This Row],[Sales]]-tbl_Sales[[#This Row],[Total_Cost]]</f>
        <v>319.12</v>
      </c>
    </row>
    <row r="4126" spans="1:14">
      <c r="A4126" t="s">
        <v>4130</v>
      </c>
      <c r="B4126" s="4">
        <v>45172</v>
      </c>
      <c r="C4126" t="s">
        <v>8257</v>
      </c>
      <c r="D4126" t="str">
        <f>VLOOKUP(Sales_Data!$C4126,tbl_Customers[],2,FALSE)</f>
        <v>Customer_943</v>
      </c>
      <c r="E4126" t="str">
        <f>VLOOKUP(tbl_Sales[[#This Row],[Customer_ID]],tbl_Customers[],5,0)</f>
        <v>West</v>
      </c>
      <c r="F4126" t="s">
        <v>8510</v>
      </c>
      <c r="G4126" t="str">
        <f>VLOOKUP(Sales_Data!$F4126,tbl_Products[],2,FALSE)</f>
        <v>Product_70</v>
      </c>
      <c r="H4126" t="str">
        <f>VLOOKUP(tbl_Sales[[#This Row],[Product_ID]],tbl_Products[],3,0)</f>
        <v>Apparel</v>
      </c>
      <c r="I4126">
        <v>7</v>
      </c>
      <c r="J4126" s="10">
        <f>VLOOKUP(tbl_Sales[[#This Row],[Product_ID]],tbl_Products[],4,0)</f>
        <v>26.74</v>
      </c>
      <c r="K4126" s="6">
        <v>79.09</v>
      </c>
      <c r="L4126" s="6">
        <f>tbl_Sales[[#This Row],[Price_per_Unit]]*tbl_Sales[[#This Row],[Quantity]]</f>
        <v>553.63</v>
      </c>
      <c r="M4126" s="6">
        <f>tbl_Sales[[#This Row],[Cost_per_Unit]]*tbl_Sales[[#This Row],[Quantity]]</f>
        <v>187.17999999999998</v>
      </c>
      <c r="N4126" s="6">
        <f>tbl_Sales[[#This Row],[Sales]]-tbl_Sales[[#This Row],[Total_Cost]]</f>
        <v>366.45000000000005</v>
      </c>
    </row>
    <row r="4127" spans="1:14">
      <c r="A4127" t="s">
        <v>4131</v>
      </c>
      <c r="B4127" s="4">
        <v>45205</v>
      </c>
      <c r="C4127" t="s">
        <v>7247</v>
      </c>
      <c r="D4127" t="str">
        <f>VLOOKUP(Sales_Data!$C4127,tbl_Customers[],2,FALSE)</f>
        <v>Customer_948</v>
      </c>
      <c r="E4127" t="str">
        <f>VLOOKUP(tbl_Sales[[#This Row],[Customer_ID]],tbl_Customers[],5,0)</f>
        <v>East</v>
      </c>
      <c r="F4127" t="s">
        <v>8503</v>
      </c>
      <c r="G4127" t="str">
        <f>VLOOKUP(Sales_Data!$F4127,tbl_Products[],2,FALSE)</f>
        <v>Product_19</v>
      </c>
      <c r="H4127" t="str">
        <f>VLOOKUP(tbl_Sales[[#This Row],[Product_ID]],tbl_Products[],3,0)</f>
        <v>Apparel</v>
      </c>
      <c r="I4127">
        <v>6</v>
      </c>
      <c r="J4127" s="10">
        <f>VLOOKUP(tbl_Sales[[#This Row],[Product_ID]],tbl_Products[],4,0)</f>
        <v>41.78</v>
      </c>
      <c r="K4127" s="6">
        <v>78.95</v>
      </c>
      <c r="L4127" s="6">
        <f>tbl_Sales[[#This Row],[Price_per_Unit]]*tbl_Sales[[#This Row],[Quantity]]</f>
        <v>473.70000000000005</v>
      </c>
      <c r="M4127" s="6">
        <f>tbl_Sales[[#This Row],[Cost_per_Unit]]*tbl_Sales[[#This Row],[Quantity]]</f>
        <v>250.68</v>
      </c>
      <c r="N4127" s="6">
        <f>tbl_Sales[[#This Row],[Sales]]-tbl_Sales[[#This Row],[Total_Cost]]</f>
        <v>223.02000000000004</v>
      </c>
    </row>
    <row r="4128" spans="1:14">
      <c r="A4128" t="s">
        <v>4132</v>
      </c>
      <c r="B4128" s="4">
        <v>45175</v>
      </c>
      <c r="C4128" t="s">
        <v>7781</v>
      </c>
      <c r="D4128" t="str">
        <f>VLOOKUP(Sales_Data!$C4128,tbl_Customers[],2,FALSE)</f>
        <v>Customer_1180</v>
      </c>
      <c r="E4128" t="str">
        <f>VLOOKUP(tbl_Sales[[#This Row],[Customer_ID]],tbl_Customers[],5,0)</f>
        <v>East</v>
      </c>
      <c r="F4128" t="s">
        <v>8556</v>
      </c>
      <c r="G4128" t="str">
        <f>VLOOKUP(Sales_Data!$F4128,tbl_Products[],2,FALSE)</f>
        <v>Product_42</v>
      </c>
      <c r="H4128" t="str">
        <f>VLOOKUP(tbl_Sales[[#This Row],[Product_ID]],tbl_Products[],3,0)</f>
        <v>Electronics</v>
      </c>
      <c r="I4128">
        <v>1</v>
      </c>
      <c r="J4128" s="10">
        <f>VLOOKUP(tbl_Sales[[#This Row],[Product_ID]],tbl_Products[],4,0)</f>
        <v>28.03</v>
      </c>
      <c r="K4128" s="6">
        <v>89.74</v>
      </c>
      <c r="L4128" s="6">
        <f>tbl_Sales[[#This Row],[Price_per_Unit]]*tbl_Sales[[#This Row],[Quantity]]</f>
        <v>89.74</v>
      </c>
      <c r="M4128" s="6">
        <f>tbl_Sales[[#This Row],[Cost_per_Unit]]*tbl_Sales[[#This Row],[Quantity]]</f>
        <v>28.03</v>
      </c>
      <c r="N4128" s="6">
        <f>tbl_Sales[[#This Row],[Sales]]-tbl_Sales[[#This Row],[Total_Cost]]</f>
        <v>61.709999999999994</v>
      </c>
    </row>
    <row r="4129" spans="1:14">
      <c r="A4129" t="s">
        <v>4133</v>
      </c>
      <c r="B4129" s="4">
        <v>45103</v>
      </c>
      <c r="C4129" t="s">
        <v>7739</v>
      </c>
      <c r="D4129" t="str">
        <f>VLOOKUP(Sales_Data!$C4129,tbl_Customers[],2,FALSE)</f>
        <v>Customer_81</v>
      </c>
      <c r="E4129" t="str">
        <f>VLOOKUP(tbl_Sales[[#This Row],[Customer_ID]],tbl_Customers[],5,0)</f>
        <v>East</v>
      </c>
      <c r="F4129" t="s">
        <v>8509</v>
      </c>
      <c r="G4129" t="str">
        <f>VLOOKUP(Sales_Data!$F4129,tbl_Products[],2,FALSE)</f>
        <v>Product_45</v>
      </c>
      <c r="H4129" t="str">
        <f>VLOOKUP(tbl_Sales[[#This Row],[Product_ID]],tbl_Products[],3,0)</f>
        <v>Home Goods</v>
      </c>
      <c r="I4129">
        <v>1</v>
      </c>
      <c r="J4129" s="10">
        <f>VLOOKUP(tbl_Sales[[#This Row],[Product_ID]],tbl_Products[],4,0)</f>
        <v>47.88</v>
      </c>
      <c r="K4129" s="6">
        <v>73.59</v>
      </c>
      <c r="L4129" s="6">
        <f>tbl_Sales[[#This Row],[Price_per_Unit]]*tbl_Sales[[#This Row],[Quantity]]</f>
        <v>73.59</v>
      </c>
      <c r="M4129" s="6">
        <f>tbl_Sales[[#This Row],[Cost_per_Unit]]*tbl_Sales[[#This Row],[Quantity]]</f>
        <v>47.88</v>
      </c>
      <c r="N4129" s="6">
        <f>tbl_Sales[[#This Row],[Sales]]-tbl_Sales[[#This Row],[Total_Cost]]</f>
        <v>25.71</v>
      </c>
    </row>
    <row r="4130" spans="1:14">
      <c r="A4130" t="s">
        <v>4134</v>
      </c>
      <c r="B4130" s="4">
        <v>45216</v>
      </c>
      <c r="C4130" t="s">
        <v>7050</v>
      </c>
      <c r="D4130" t="str">
        <f>VLOOKUP(Sales_Data!$C4130,tbl_Customers[],2,FALSE)</f>
        <v>Customer_187</v>
      </c>
      <c r="E4130" t="str">
        <f>VLOOKUP(tbl_Sales[[#This Row],[Customer_ID]],tbl_Customers[],5,0)</f>
        <v>East</v>
      </c>
      <c r="F4130" t="s">
        <v>8519</v>
      </c>
      <c r="G4130" t="str">
        <f>VLOOKUP(Sales_Data!$F4130,tbl_Products[],2,FALSE)</f>
        <v>Product_53</v>
      </c>
      <c r="H4130" t="str">
        <f>VLOOKUP(tbl_Sales[[#This Row],[Product_ID]],tbl_Products[],3,0)</f>
        <v>Electronics</v>
      </c>
      <c r="I4130">
        <v>7</v>
      </c>
      <c r="J4130" s="10">
        <f>VLOOKUP(tbl_Sales[[#This Row],[Product_ID]],tbl_Products[],4,0)</f>
        <v>21.34</v>
      </c>
      <c r="K4130" s="6">
        <v>68.94</v>
      </c>
      <c r="L4130" s="6">
        <f>tbl_Sales[[#This Row],[Price_per_Unit]]*tbl_Sales[[#This Row],[Quantity]]</f>
        <v>482.58</v>
      </c>
      <c r="M4130" s="6">
        <f>tbl_Sales[[#This Row],[Cost_per_Unit]]*tbl_Sales[[#This Row],[Quantity]]</f>
        <v>149.38</v>
      </c>
      <c r="N4130" s="6">
        <f>tbl_Sales[[#This Row],[Sales]]-tbl_Sales[[#This Row],[Total_Cost]]</f>
        <v>333.2</v>
      </c>
    </row>
    <row r="4131" spans="1:14">
      <c r="A4131" t="s">
        <v>4135</v>
      </c>
      <c r="B4131" s="4">
        <v>45184</v>
      </c>
      <c r="C4131" t="s">
        <v>8022</v>
      </c>
      <c r="D4131" t="str">
        <f>VLOOKUP(Sales_Data!$C4131,tbl_Customers[],2,FALSE)</f>
        <v>Customer_590</v>
      </c>
      <c r="E4131" t="str">
        <f>VLOOKUP(tbl_Sales[[#This Row],[Customer_ID]],tbl_Customers[],5,0)</f>
        <v>East</v>
      </c>
      <c r="F4131" t="s">
        <v>8532</v>
      </c>
      <c r="G4131" t="str">
        <f>VLOOKUP(Sales_Data!$F4131,tbl_Products[],2,FALSE)</f>
        <v>Product_23</v>
      </c>
      <c r="H4131" t="str">
        <f>VLOOKUP(tbl_Sales[[#This Row],[Product_ID]],tbl_Products[],3,0)</f>
        <v>Apparel</v>
      </c>
      <c r="I4131">
        <v>8</v>
      </c>
      <c r="J4131" s="10">
        <f>VLOOKUP(tbl_Sales[[#This Row],[Product_ID]],tbl_Products[],4,0)</f>
        <v>2.85</v>
      </c>
      <c r="K4131" s="6">
        <v>31.2</v>
      </c>
      <c r="L4131" s="6">
        <f>tbl_Sales[[#This Row],[Price_per_Unit]]*tbl_Sales[[#This Row],[Quantity]]</f>
        <v>249.6</v>
      </c>
      <c r="M4131" s="6">
        <f>tbl_Sales[[#This Row],[Cost_per_Unit]]*tbl_Sales[[#This Row],[Quantity]]</f>
        <v>22.8</v>
      </c>
      <c r="N4131" s="6">
        <f>tbl_Sales[[#This Row],[Sales]]-tbl_Sales[[#This Row],[Total_Cost]]</f>
        <v>226.79999999999998</v>
      </c>
    </row>
    <row r="4132" spans="1:14">
      <c r="A4132" t="s">
        <v>4136</v>
      </c>
      <c r="B4132" s="4">
        <v>45091</v>
      </c>
      <c r="C4132" t="s">
        <v>7019</v>
      </c>
      <c r="D4132" t="str">
        <f>VLOOKUP(Sales_Data!$C4132,tbl_Customers[],2,FALSE)</f>
        <v>Customer_1324</v>
      </c>
      <c r="E4132" t="str">
        <f>VLOOKUP(tbl_Sales[[#This Row],[Customer_ID]],tbl_Customers[],5,0)</f>
        <v>South</v>
      </c>
      <c r="F4132" t="s">
        <v>8537</v>
      </c>
      <c r="G4132" t="str">
        <f>VLOOKUP(Sales_Data!$F4132,tbl_Products[],2,FALSE)</f>
        <v>Product_75</v>
      </c>
      <c r="H4132" t="str">
        <f>VLOOKUP(tbl_Sales[[#This Row],[Product_ID]],tbl_Products[],3,0)</f>
        <v>Electronics</v>
      </c>
      <c r="I4132">
        <v>3</v>
      </c>
      <c r="J4132" s="10">
        <f>VLOOKUP(tbl_Sales[[#This Row],[Product_ID]],tbl_Products[],4,0)</f>
        <v>2.25</v>
      </c>
      <c r="K4132" s="6">
        <v>43.46</v>
      </c>
      <c r="L4132" s="6">
        <f>tbl_Sales[[#This Row],[Price_per_Unit]]*tbl_Sales[[#This Row],[Quantity]]</f>
        <v>130.38</v>
      </c>
      <c r="M4132" s="6">
        <f>tbl_Sales[[#This Row],[Cost_per_Unit]]*tbl_Sales[[#This Row],[Quantity]]</f>
        <v>6.75</v>
      </c>
      <c r="N4132" s="6">
        <f>tbl_Sales[[#This Row],[Sales]]-tbl_Sales[[#This Row],[Total_Cost]]</f>
        <v>123.63</v>
      </c>
    </row>
    <row r="4133" spans="1:14">
      <c r="A4133" t="s">
        <v>4137</v>
      </c>
      <c r="B4133" s="4">
        <v>45125</v>
      </c>
      <c r="C4133" t="s">
        <v>7772</v>
      </c>
      <c r="D4133" t="str">
        <f>VLOOKUP(Sales_Data!$C4133,tbl_Customers[],2,FALSE)</f>
        <v>Customer_935</v>
      </c>
      <c r="E4133" t="str">
        <f>VLOOKUP(tbl_Sales[[#This Row],[Customer_ID]],tbl_Customers[],5,0)</f>
        <v>East</v>
      </c>
      <c r="F4133" t="s">
        <v>8555</v>
      </c>
      <c r="G4133" t="str">
        <f>VLOOKUP(Sales_Data!$F4133,tbl_Products[],2,FALSE)</f>
        <v>Product_52</v>
      </c>
      <c r="H4133" t="str">
        <f>VLOOKUP(tbl_Sales[[#This Row],[Product_ID]],tbl_Products[],3,0)</f>
        <v>Toys</v>
      </c>
      <c r="I4133">
        <v>8</v>
      </c>
      <c r="J4133" s="10">
        <f>VLOOKUP(tbl_Sales[[#This Row],[Product_ID]],tbl_Products[],4,0)</f>
        <v>46.58</v>
      </c>
      <c r="K4133" s="6">
        <v>93.64</v>
      </c>
      <c r="L4133" s="6">
        <f>tbl_Sales[[#This Row],[Price_per_Unit]]*tbl_Sales[[#This Row],[Quantity]]</f>
        <v>749.12</v>
      </c>
      <c r="M4133" s="6">
        <f>tbl_Sales[[#This Row],[Cost_per_Unit]]*tbl_Sales[[#This Row],[Quantity]]</f>
        <v>372.64</v>
      </c>
      <c r="N4133" s="6">
        <f>tbl_Sales[[#This Row],[Sales]]-tbl_Sales[[#This Row],[Total_Cost]]</f>
        <v>376.48</v>
      </c>
    </row>
    <row r="4134" spans="1:14">
      <c r="A4134" t="s">
        <v>4138</v>
      </c>
      <c r="B4134" s="4">
        <v>45065</v>
      </c>
      <c r="C4134" t="s">
        <v>7944</v>
      </c>
      <c r="D4134" t="str">
        <f>VLOOKUP(Sales_Data!$C4134,tbl_Customers[],2,FALSE)</f>
        <v>Customer_711</v>
      </c>
      <c r="E4134" t="str">
        <f>VLOOKUP(tbl_Sales[[#This Row],[Customer_ID]],tbl_Customers[],5,0)</f>
        <v>East</v>
      </c>
      <c r="F4134" t="s">
        <v>8562</v>
      </c>
      <c r="G4134" t="str">
        <f>VLOOKUP(Sales_Data!$F4134,tbl_Products[],2,FALSE)</f>
        <v>Product_48</v>
      </c>
      <c r="H4134" t="str">
        <f>VLOOKUP(tbl_Sales[[#This Row],[Product_ID]],tbl_Products[],3,0)</f>
        <v>Apparel</v>
      </c>
      <c r="I4134">
        <v>8</v>
      </c>
      <c r="J4134" s="10">
        <f>VLOOKUP(tbl_Sales[[#This Row],[Product_ID]],tbl_Products[],4,0)</f>
        <v>25.33</v>
      </c>
      <c r="K4134" s="6">
        <v>73.23</v>
      </c>
      <c r="L4134" s="6">
        <f>tbl_Sales[[#This Row],[Price_per_Unit]]*tbl_Sales[[#This Row],[Quantity]]</f>
        <v>585.84</v>
      </c>
      <c r="M4134" s="6">
        <f>tbl_Sales[[#This Row],[Cost_per_Unit]]*tbl_Sales[[#This Row],[Quantity]]</f>
        <v>202.64</v>
      </c>
      <c r="N4134" s="6">
        <f>tbl_Sales[[#This Row],[Sales]]-tbl_Sales[[#This Row],[Total_Cost]]</f>
        <v>383.20000000000005</v>
      </c>
    </row>
    <row r="4135" spans="1:14">
      <c r="A4135" t="s">
        <v>4139</v>
      </c>
      <c r="B4135" s="4">
        <v>45019</v>
      </c>
      <c r="C4135" t="s">
        <v>8199</v>
      </c>
      <c r="D4135" t="str">
        <f>VLOOKUP(Sales_Data!$C4135,tbl_Customers[],2,FALSE)</f>
        <v>Customer_1435</v>
      </c>
      <c r="E4135" t="str">
        <f>VLOOKUP(tbl_Sales[[#This Row],[Customer_ID]],tbl_Customers[],5,0)</f>
        <v>West</v>
      </c>
      <c r="F4135" t="s">
        <v>8541</v>
      </c>
      <c r="G4135" t="str">
        <f>VLOOKUP(Sales_Data!$F4135,tbl_Products[],2,FALSE)</f>
        <v>Product_60</v>
      </c>
      <c r="H4135" t="str">
        <f>VLOOKUP(tbl_Sales[[#This Row],[Product_ID]],tbl_Products[],3,0)</f>
        <v>Health</v>
      </c>
      <c r="I4135">
        <v>7</v>
      </c>
      <c r="J4135" s="10">
        <f>VLOOKUP(tbl_Sales[[#This Row],[Product_ID]],tbl_Products[],4,0)</f>
        <v>1.01</v>
      </c>
      <c r="K4135" s="6">
        <v>77.42</v>
      </c>
      <c r="L4135" s="6">
        <f>tbl_Sales[[#This Row],[Price_per_Unit]]*tbl_Sales[[#This Row],[Quantity]]</f>
        <v>541.94000000000005</v>
      </c>
      <c r="M4135" s="6">
        <f>tbl_Sales[[#This Row],[Cost_per_Unit]]*tbl_Sales[[#This Row],[Quantity]]</f>
        <v>7.07</v>
      </c>
      <c r="N4135" s="6">
        <f>tbl_Sales[[#This Row],[Sales]]-tbl_Sales[[#This Row],[Total_Cost]]</f>
        <v>534.87</v>
      </c>
    </row>
    <row r="4136" spans="1:14">
      <c r="A4136" t="s">
        <v>4140</v>
      </c>
      <c r="B4136" s="4">
        <v>44940</v>
      </c>
      <c r="C4136" t="s">
        <v>7046</v>
      </c>
      <c r="D4136" t="str">
        <f>VLOOKUP(Sales_Data!$C4136,tbl_Customers[],2,FALSE)</f>
        <v>Customer_1458</v>
      </c>
      <c r="E4136" t="str">
        <f>VLOOKUP(tbl_Sales[[#This Row],[Customer_ID]],tbl_Customers[],5,0)</f>
        <v>West</v>
      </c>
      <c r="F4136" t="s">
        <v>8509</v>
      </c>
      <c r="G4136" t="str">
        <f>VLOOKUP(Sales_Data!$F4136,tbl_Products[],2,FALSE)</f>
        <v>Product_45</v>
      </c>
      <c r="H4136" t="str">
        <f>VLOOKUP(tbl_Sales[[#This Row],[Product_ID]],tbl_Products[],3,0)</f>
        <v>Home Goods</v>
      </c>
      <c r="I4136">
        <v>3</v>
      </c>
      <c r="J4136" s="10">
        <f>VLOOKUP(tbl_Sales[[#This Row],[Product_ID]],tbl_Products[],4,0)</f>
        <v>47.88</v>
      </c>
      <c r="K4136" s="6">
        <v>89.82</v>
      </c>
      <c r="L4136" s="6">
        <f>tbl_Sales[[#This Row],[Price_per_Unit]]*tbl_Sales[[#This Row],[Quantity]]</f>
        <v>269.45999999999998</v>
      </c>
      <c r="M4136" s="6">
        <f>tbl_Sales[[#This Row],[Cost_per_Unit]]*tbl_Sales[[#This Row],[Quantity]]</f>
        <v>143.64000000000001</v>
      </c>
      <c r="N4136" s="6">
        <f>tbl_Sales[[#This Row],[Sales]]-tbl_Sales[[#This Row],[Total_Cost]]</f>
        <v>125.81999999999996</v>
      </c>
    </row>
    <row r="4137" spans="1:14">
      <c r="A4137" t="s">
        <v>4141</v>
      </c>
      <c r="B4137" s="4">
        <v>45090</v>
      </c>
      <c r="C4137" t="s">
        <v>8201</v>
      </c>
      <c r="D4137" t="str">
        <f>VLOOKUP(Sales_Data!$C4137,tbl_Customers[],2,FALSE)</f>
        <v>Customer_610</v>
      </c>
      <c r="E4137" t="str">
        <f>VLOOKUP(tbl_Sales[[#This Row],[Customer_ID]],tbl_Customers[],5,0)</f>
        <v>East</v>
      </c>
      <c r="F4137" t="s">
        <v>8498</v>
      </c>
      <c r="G4137" t="str">
        <f>VLOOKUP(Sales_Data!$F4137,tbl_Products[],2,FALSE)</f>
        <v>Product_38</v>
      </c>
      <c r="H4137" t="str">
        <f>VLOOKUP(tbl_Sales[[#This Row],[Product_ID]],tbl_Products[],3,0)</f>
        <v>Toys</v>
      </c>
      <c r="I4137">
        <v>8</v>
      </c>
      <c r="J4137" s="10">
        <f>VLOOKUP(tbl_Sales[[#This Row],[Product_ID]],tbl_Products[],4,0)</f>
        <v>35.82</v>
      </c>
      <c r="K4137" s="6">
        <v>14.68</v>
      </c>
      <c r="L4137" s="6">
        <f>tbl_Sales[[#This Row],[Price_per_Unit]]*tbl_Sales[[#This Row],[Quantity]]</f>
        <v>117.44</v>
      </c>
      <c r="M4137" s="6">
        <f>tbl_Sales[[#This Row],[Cost_per_Unit]]*tbl_Sales[[#This Row],[Quantity]]</f>
        <v>286.56</v>
      </c>
      <c r="N4137" s="6">
        <f>tbl_Sales[[#This Row],[Sales]]-tbl_Sales[[#This Row],[Total_Cost]]</f>
        <v>-169.12</v>
      </c>
    </row>
    <row r="4138" spans="1:14">
      <c r="A4138" t="s">
        <v>4142</v>
      </c>
      <c r="B4138" s="4">
        <v>45232</v>
      </c>
      <c r="C4138" t="s">
        <v>7934</v>
      </c>
      <c r="D4138" t="str">
        <f>VLOOKUP(Sales_Data!$C4138,tbl_Customers[],2,FALSE)</f>
        <v>Customer_801</v>
      </c>
      <c r="E4138" t="str">
        <f>VLOOKUP(tbl_Sales[[#This Row],[Customer_ID]],tbl_Customers[],5,0)</f>
        <v>South</v>
      </c>
      <c r="F4138" t="s">
        <v>8503</v>
      </c>
      <c r="G4138" t="str">
        <f>VLOOKUP(Sales_Data!$F4138,tbl_Products[],2,FALSE)</f>
        <v>Product_19</v>
      </c>
      <c r="H4138" t="str">
        <f>VLOOKUP(tbl_Sales[[#This Row],[Product_ID]],tbl_Products[],3,0)</f>
        <v>Apparel</v>
      </c>
      <c r="I4138">
        <v>5</v>
      </c>
      <c r="J4138" s="10">
        <f>VLOOKUP(tbl_Sales[[#This Row],[Product_ID]],tbl_Products[],4,0)</f>
        <v>41.78</v>
      </c>
      <c r="K4138" s="6">
        <v>62.29</v>
      </c>
      <c r="L4138" s="6">
        <f>tbl_Sales[[#This Row],[Price_per_Unit]]*tbl_Sales[[#This Row],[Quantity]]</f>
        <v>311.45</v>
      </c>
      <c r="M4138" s="6">
        <f>tbl_Sales[[#This Row],[Cost_per_Unit]]*tbl_Sales[[#This Row],[Quantity]]</f>
        <v>208.9</v>
      </c>
      <c r="N4138" s="6">
        <f>tbl_Sales[[#This Row],[Sales]]-tbl_Sales[[#This Row],[Total_Cost]]</f>
        <v>102.54999999999998</v>
      </c>
    </row>
    <row r="4139" spans="1:14">
      <c r="A4139" t="s">
        <v>4143</v>
      </c>
      <c r="B4139" s="4">
        <v>45039</v>
      </c>
      <c r="C4139" t="s">
        <v>7013</v>
      </c>
      <c r="D4139" t="str">
        <f>VLOOKUP(Sales_Data!$C4139,tbl_Customers[],2,FALSE)</f>
        <v>Customer_1256</v>
      </c>
      <c r="E4139" t="str">
        <f>VLOOKUP(tbl_Sales[[#This Row],[Customer_ID]],tbl_Customers[],5,0)</f>
        <v>North</v>
      </c>
      <c r="F4139" t="s">
        <v>8521</v>
      </c>
      <c r="G4139" t="str">
        <f>VLOOKUP(Sales_Data!$F4139,tbl_Products[],2,FALSE)</f>
        <v>Product_64</v>
      </c>
      <c r="H4139" t="str">
        <f>VLOOKUP(tbl_Sales[[#This Row],[Product_ID]],tbl_Products[],3,0)</f>
        <v>Home Goods</v>
      </c>
      <c r="I4139">
        <v>1</v>
      </c>
      <c r="J4139" s="10">
        <f>VLOOKUP(tbl_Sales[[#This Row],[Product_ID]],tbl_Products[],4,0)</f>
        <v>16.21</v>
      </c>
      <c r="K4139" s="6">
        <v>87.51</v>
      </c>
      <c r="L4139" s="6">
        <f>tbl_Sales[[#This Row],[Price_per_Unit]]*tbl_Sales[[#This Row],[Quantity]]</f>
        <v>87.51</v>
      </c>
      <c r="M4139" s="6">
        <f>tbl_Sales[[#This Row],[Cost_per_Unit]]*tbl_Sales[[#This Row],[Quantity]]</f>
        <v>16.21</v>
      </c>
      <c r="N4139" s="6">
        <f>tbl_Sales[[#This Row],[Sales]]-tbl_Sales[[#This Row],[Total_Cost]]</f>
        <v>71.300000000000011</v>
      </c>
    </row>
    <row r="4140" spans="1:14">
      <c r="A4140" t="s">
        <v>4144</v>
      </c>
      <c r="B4140" s="4">
        <v>44942</v>
      </c>
      <c r="C4140" t="s">
        <v>7289</v>
      </c>
      <c r="D4140" t="str">
        <f>VLOOKUP(Sales_Data!$C4140,tbl_Customers[],2,FALSE)</f>
        <v>Customer_359</v>
      </c>
      <c r="E4140" t="str">
        <f>VLOOKUP(tbl_Sales[[#This Row],[Customer_ID]],tbl_Customers[],5,0)</f>
        <v>East</v>
      </c>
      <c r="F4140" t="s">
        <v>8510</v>
      </c>
      <c r="G4140" t="str">
        <f>VLOOKUP(Sales_Data!$F4140,tbl_Products[],2,FALSE)</f>
        <v>Product_70</v>
      </c>
      <c r="H4140" t="str">
        <f>VLOOKUP(tbl_Sales[[#This Row],[Product_ID]],tbl_Products[],3,0)</f>
        <v>Apparel</v>
      </c>
      <c r="I4140">
        <v>6</v>
      </c>
      <c r="J4140" s="10">
        <f>VLOOKUP(tbl_Sales[[#This Row],[Product_ID]],tbl_Products[],4,0)</f>
        <v>26.74</v>
      </c>
      <c r="K4140" s="6">
        <v>96.3</v>
      </c>
      <c r="L4140" s="6">
        <f>tbl_Sales[[#This Row],[Price_per_Unit]]*tbl_Sales[[#This Row],[Quantity]]</f>
        <v>577.79999999999995</v>
      </c>
      <c r="M4140" s="6">
        <f>tbl_Sales[[#This Row],[Cost_per_Unit]]*tbl_Sales[[#This Row],[Quantity]]</f>
        <v>160.44</v>
      </c>
      <c r="N4140" s="6">
        <f>tbl_Sales[[#This Row],[Sales]]-tbl_Sales[[#This Row],[Total_Cost]]</f>
        <v>417.35999999999996</v>
      </c>
    </row>
    <row r="4141" spans="1:14">
      <c r="A4141" t="s">
        <v>4145</v>
      </c>
      <c r="B4141" s="4">
        <v>45070</v>
      </c>
      <c r="C4141" t="s">
        <v>7786</v>
      </c>
      <c r="D4141" t="str">
        <f>VLOOKUP(Sales_Data!$C4141,tbl_Customers[],2,FALSE)</f>
        <v>Customer_851</v>
      </c>
      <c r="E4141" t="str">
        <f>VLOOKUP(tbl_Sales[[#This Row],[Customer_ID]],tbl_Customers[],5,0)</f>
        <v>West</v>
      </c>
      <c r="F4141" t="s">
        <v>8519</v>
      </c>
      <c r="G4141" t="str">
        <f>VLOOKUP(Sales_Data!$F4141,tbl_Products[],2,FALSE)</f>
        <v>Product_53</v>
      </c>
      <c r="H4141" t="str">
        <f>VLOOKUP(tbl_Sales[[#This Row],[Product_ID]],tbl_Products[],3,0)</f>
        <v>Electronics</v>
      </c>
      <c r="I4141">
        <v>5</v>
      </c>
      <c r="J4141" s="10">
        <f>VLOOKUP(tbl_Sales[[#This Row],[Product_ID]],tbl_Products[],4,0)</f>
        <v>21.34</v>
      </c>
      <c r="K4141" s="6">
        <v>48.61</v>
      </c>
      <c r="L4141" s="6">
        <f>tbl_Sales[[#This Row],[Price_per_Unit]]*tbl_Sales[[#This Row],[Quantity]]</f>
        <v>243.05</v>
      </c>
      <c r="M4141" s="6">
        <f>tbl_Sales[[#This Row],[Cost_per_Unit]]*tbl_Sales[[#This Row],[Quantity]]</f>
        <v>106.7</v>
      </c>
      <c r="N4141" s="6">
        <f>tbl_Sales[[#This Row],[Sales]]-tbl_Sales[[#This Row],[Total_Cost]]</f>
        <v>136.35000000000002</v>
      </c>
    </row>
    <row r="4142" spans="1:14">
      <c r="A4142" t="s">
        <v>4146</v>
      </c>
      <c r="B4142" s="4">
        <v>44956</v>
      </c>
      <c r="C4142" t="s">
        <v>8419</v>
      </c>
      <c r="D4142" t="str">
        <f>VLOOKUP(Sales_Data!$C4142,tbl_Customers[],2,FALSE)</f>
        <v>Customer_511</v>
      </c>
      <c r="E4142" t="str">
        <f>VLOOKUP(tbl_Sales[[#This Row],[Customer_ID]],tbl_Customers[],5,0)</f>
        <v>South</v>
      </c>
      <c r="F4142" t="s">
        <v>8512</v>
      </c>
      <c r="G4142" t="str">
        <f>VLOOKUP(Sales_Data!$F4142,tbl_Products[],2,FALSE)</f>
        <v>Product_47</v>
      </c>
      <c r="H4142" t="str">
        <f>VLOOKUP(tbl_Sales[[#This Row],[Product_ID]],tbl_Products[],3,0)</f>
        <v>Home Goods</v>
      </c>
      <c r="I4142">
        <v>7</v>
      </c>
      <c r="J4142" s="10">
        <f>VLOOKUP(tbl_Sales[[#This Row],[Product_ID]],tbl_Products[],4,0)</f>
        <v>22.66</v>
      </c>
      <c r="K4142" s="6">
        <v>50.88</v>
      </c>
      <c r="L4142" s="6">
        <f>tbl_Sales[[#This Row],[Price_per_Unit]]*tbl_Sales[[#This Row],[Quantity]]</f>
        <v>356.16</v>
      </c>
      <c r="M4142" s="6">
        <f>tbl_Sales[[#This Row],[Cost_per_Unit]]*tbl_Sales[[#This Row],[Quantity]]</f>
        <v>158.62</v>
      </c>
      <c r="N4142" s="6">
        <f>tbl_Sales[[#This Row],[Sales]]-tbl_Sales[[#This Row],[Total_Cost]]</f>
        <v>197.54000000000002</v>
      </c>
    </row>
    <row r="4143" spans="1:14">
      <c r="A4143" t="s">
        <v>4147</v>
      </c>
      <c r="B4143" s="4">
        <v>45168</v>
      </c>
      <c r="C4143" t="s">
        <v>7803</v>
      </c>
      <c r="D4143" t="str">
        <f>VLOOKUP(Sales_Data!$C4143,tbl_Customers[],2,FALSE)</f>
        <v>Customer_368</v>
      </c>
      <c r="E4143" t="str">
        <f>VLOOKUP(tbl_Sales[[#This Row],[Customer_ID]],tbl_Customers[],5,0)</f>
        <v>West</v>
      </c>
      <c r="F4143" t="s">
        <v>8525</v>
      </c>
      <c r="G4143" t="str">
        <f>VLOOKUP(Sales_Data!$F4143,tbl_Products[],2,FALSE)</f>
        <v>Product_56</v>
      </c>
      <c r="H4143" t="str">
        <f>VLOOKUP(tbl_Sales[[#This Row],[Product_ID]],tbl_Products[],3,0)</f>
        <v>Apparel</v>
      </c>
      <c r="I4143">
        <v>3</v>
      </c>
      <c r="J4143" s="10">
        <f>VLOOKUP(tbl_Sales[[#This Row],[Product_ID]],tbl_Products[],4,0)</f>
        <v>3.21</v>
      </c>
      <c r="K4143" s="6">
        <v>43.86</v>
      </c>
      <c r="L4143" s="6">
        <f>tbl_Sales[[#This Row],[Price_per_Unit]]*tbl_Sales[[#This Row],[Quantity]]</f>
        <v>131.57999999999998</v>
      </c>
      <c r="M4143" s="6">
        <f>tbl_Sales[[#This Row],[Cost_per_Unit]]*tbl_Sales[[#This Row],[Quantity]]</f>
        <v>9.629999999999999</v>
      </c>
      <c r="N4143" s="6">
        <f>tbl_Sales[[#This Row],[Sales]]-tbl_Sales[[#This Row],[Total_Cost]]</f>
        <v>121.94999999999999</v>
      </c>
    </row>
    <row r="4144" spans="1:14">
      <c r="A4144" t="s">
        <v>4148</v>
      </c>
      <c r="B4144" s="4">
        <v>45198</v>
      </c>
      <c r="C4144" t="s">
        <v>8226</v>
      </c>
      <c r="D4144" t="str">
        <f>VLOOKUP(Sales_Data!$C4144,tbl_Customers[],2,FALSE)</f>
        <v>Customer_1266</v>
      </c>
      <c r="E4144" t="str">
        <f>VLOOKUP(tbl_Sales[[#This Row],[Customer_ID]],tbl_Customers[],5,0)</f>
        <v>South</v>
      </c>
      <c r="F4144" t="s">
        <v>8527</v>
      </c>
      <c r="G4144" t="str">
        <f>VLOOKUP(Sales_Data!$F4144,tbl_Products[],2,FALSE)</f>
        <v>Product_12</v>
      </c>
      <c r="H4144" t="str">
        <f>VLOOKUP(tbl_Sales[[#This Row],[Product_ID]],tbl_Products[],3,0)</f>
        <v>Toys</v>
      </c>
      <c r="I4144">
        <v>1</v>
      </c>
      <c r="J4144" s="10">
        <f>VLOOKUP(tbl_Sales[[#This Row],[Product_ID]],tbl_Products[],4,0)</f>
        <v>8.02</v>
      </c>
      <c r="K4144" s="6">
        <v>53.41</v>
      </c>
      <c r="L4144" s="6">
        <f>tbl_Sales[[#This Row],[Price_per_Unit]]*tbl_Sales[[#This Row],[Quantity]]</f>
        <v>53.41</v>
      </c>
      <c r="M4144" s="6">
        <f>tbl_Sales[[#This Row],[Cost_per_Unit]]*tbl_Sales[[#This Row],[Quantity]]</f>
        <v>8.02</v>
      </c>
      <c r="N4144" s="6">
        <f>tbl_Sales[[#This Row],[Sales]]-tbl_Sales[[#This Row],[Total_Cost]]</f>
        <v>45.39</v>
      </c>
    </row>
    <row r="4145" spans="1:14">
      <c r="A4145" t="s">
        <v>4149</v>
      </c>
      <c r="B4145" s="4">
        <v>45110</v>
      </c>
      <c r="C4145" t="s">
        <v>7497</v>
      </c>
      <c r="D4145" t="str">
        <f>VLOOKUP(Sales_Data!$C4145,tbl_Customers[],2,FALSE)</f>
        <v>Customer_885</v>
      </c>
      <c r="E4145" t="str">
        <f>VLOOKUP(tbl_Sales[[#This Row],[Customer_ID]],tbl_Customers[],5,0)</f>
        <v>East</v>
      </c>
      <c r="F4145" t="s">
        <v>8511</v>
      </c>
      <c r="G4145" t="str">
        <f>VLOOKUP(Sales_Data!$F4145,tbl_Products[],2,FALSE)</f>
        <v>Product_33</v>
      </c>
      <c r="H4145" t="str">
        <f>VLOOKUP(tbl_Sales[[#This Row],[Product_ID]],tbl_Products[],3,0)</f>
        <v>Electronics</v>
      </c>
      <c r="I4145">
        <v>2</v>
      </c>
      <c r="J4145" s="10">
        <f>VLOOKUP(tbl_Sales[[#This Row],[Product_ID]],tbl_Products[],4,0)</f>
        <v>45.26</v>
      </c>
      <c r="K4145" s="6">
        <v>95.58</v>
      </c>
      <c r="L4145" s="6">
        <f>tbl_Sales[[#This Row],[Price_per_Unit]]*tbl_Sales[[#This Row],[Quantity]]</f>
        <v>191.16</v>
      </c>
      <c r="M4145" s="6">
        <f>tbl_Sales[[#This Row],[Cost_per_Unit]]*tbl_Sales[[#This Row],[Quantity]]</f>
        <v>90.52</v>
      </c>
      <c r="N4145" s="6">
        <f>tbl_Sales[[#This Row],[Sales]]-tbl_Sales[[#This Row],[Total_Cost]]</f>
        <v>100.64</v>
      </c>
    </row>
    <row r="4146" spans="1:14">
      <c r="A4146" t="s">
        <v>4150</v>
      </c>
      <c r="B4146" s="4">
        <v>45226</v>
      </c>
      <c r="C4146" t="s">
        <v>7852</v>
      </c>
      <c r="D4146" t="str">
        <f>VLOOKUP(Sales_Data!$C4146,tbl_Customers[],2,FALSE)</f>
        <v>Customer_938</v>
      </c>
      <c r="E4146" t="str">
        <f>VLOOKUP(tbl_Sales[[#This Row],[Customer_ID]],tbl_Customers[],5,0)</f>
        <v>South</v>
      </c>
      <c r="F4146" t="s">
        <v>8549</v>
      </c>
      <c r="G4146" t="str">
        <f>VLOOKUP(Sales_Data!$F4146,tbl_Products[],2,FALSE)</f>
        <v>Product_18</v>
      </c>
      <c r="H4146" t="str">
        <f>VLOOKUP(tbl_Sales[[#This Row],[Product_ID]],tbl_Products[],3,0)</f>
        <v>Health</v>
      </c>
      <c r="I4146">
        <v>9</v>
      </c>
      <c r="J4146" s="10">
        <f>VLOOKUP(tbl_Sales[[#This Row],[Product_ID]],tbl_Products[],4,0)</f>
        <v>41.18</v>
      </c>
      <c r="K4146" s="6">
        <v>39.32</v>
      </c>
      <c r="L4146" s="6">
        <f>tbl_Sales[[#This Row],[Price_per_Unit]]*tbl_Sales[[#This Row],[Quantity]]</f>
        <v>353.88</v>
      </c>
      <c r="M4146" s="6">
        <f>tbl_Sales[[#This Row],[Cost_per_Unit]]*tbl_Sales[[#This Row],[Quantity]]</f>
        <v>370.62</v>
      </c>
      <c r="N4146" s="6">
        <f>tbl_Sales[[#This Row],[Sales]]-tbl_Sales[[#This Row],[Total_Cost]]</f>
        <v>-16.740000000000009</v>
      </c>
    </row>
    <row r="4147" spans="1:14">
      <c r="A4147" t="s">
        <v>4151</v>
      </c>
      <c r="B4147" s="4">
        <v>45046</v>
      </c>
      <c r="C4147" t="s">
        <v>7509</v>
      </c>
      <c r="D4147" t="str">
        <f>VLOOKUP(Sales_Data!$C4147,tbl_Customers[],2,FALSE)</f>
        <v>Customer_788</v>
      </c>
      <c r="E4147" t="str">
        <f>VLOOKUP(tbl_Sales[[#This Row],[Customer_ID]],tbl_Customers[],5,0)</f>
        <v>East</v>
      </c>
      <c r="F4147" t="s">
        <v>8506</v>
      </c>
      <c r="G4147" t="str">
        <f>VLOOKUP(Sales_Data!$F4147,tbl_Products[],2,FALSE)</f>
        <v>Product_43</v>
      </c>
      <c r="H4147" t="str">
        <f>VLOOKUP(tbl_Sales[[#This Row],[Product_ID]],tbl_Products[],3,0)</f>
        <v>Health</v>
      </c>
      <c r="I4147">
        <v>6</v>
      </c>
      <c r="J4147" s="10">
        <f>VLOOKUP(tbl_Sales[[#This Row],[Product_ID]],tbl_Products[],4,0)</f>
        <v>4.59</v>
      </c>
      <c r="K4147" s="6">
        <v>37.6</v>
      </c>
      <c r="L4147" s="6">
        <f>tbl_Sales[[#This Row],[Price_per_Unit]]*tbl_Sales[[#This Row],[Quantity]]</f>
        <v>225.60000000000002</v>
      </c>
      <c r="M4147" s="6">
        <f>tbl_Sales[[#This Row],[Cost_per_Unit]]*tbl_Sales[[#This Row],[Quantity]]</f>
        <v>27.54</v>
      </c>
      <c r="N4147" s="6">
        <f>tbl_Sales[[#This Row],[Sales]]-tbl_Sales[[#This Row],[Total_Cost]]</f>
        <v>198.06000000000003</v>
      </c>
    </row>
    <row r="4148" spans="1:14">
      <c r="A4148" t="s">
        <v>4152</v>
      </c>
      <c r="B4148" s="4">
        <v>45008</v>
      </c>
      <c r="C4148" t="s">
        <v>7325</v>
      </c>
      <c r="D4148" t="str">
        <f>VLOOKUP(Sales_Data!$C4148,tbl_Customers[],2,FALSE)</f>
        <v>Customer_1350</v>
      </c>
      <c r="E4148" t="str">
        <f>VLOOKUP(tbl_Sales[[#This Row],[Customer_ID]],tbl_Customers[],5,0)</f>
        <v>East</v>
      </c>
      <c r="F4148" t="s">
        <v>8515</v>
      </c>
      <c r="G4148" t="str">
        <f>VLOOKUP(Sales_Data!$F4148,tbl_Products[],2,FALSE)</f>
        <v>Product_46</v>
      </c>
      <c r="H4148" t="str">
        <f>VLOOKUP(tbl_Sales[[#This Row],[Product_ID]],tbl_Products[],3,0)</f>
        <v>Health</v>
      </c>
      <c r="I4148">
        <v>2</v>
      </c>
      <c r="J4148" s="10">
        <f>VLOOKUP(tbl_Sales[[#This Row],[Product_ID]],tbl_Products[],4,0)</f>
        <v>19.34</v>
      </c>
      <c r="K4148" s="6">
        <v>44.11</v>
      </c>
      <c r="L4148" s="6">
        <f>tbl_Sales[[#This Row],[Price_per_Unit]]*tbl_Sales[[#This Row],[Quantity]]</f>
        <v>88.22</v>
      </c>
      <c r="M4148" s="6">
        <f>tbl_Sales[[#This Row],[Cost_per_Unit]]*tbl_Sales[[#This Row],[Quantity]]</f>
        <v>38.68</v>
      </c>
      <c r="N4148" s="6">
        <f>tbl_Sales[[#This Row],[Sales]]-tbl_Sales[[#This Row],[Total_Cost]]</f>
        <v>49.54</v>
      </c>
    </row>
    <row r="4149" spans="1:14">
      <c r="A4149" t="s">
        <v>4153</v>
      </c>
      <c r="B4149" s="4">
        <v>44978</v>
      </c>
      <c r="C4149" t="s">
        <v>7399</v>
      </c>
      <c r="D4149" t="str">
        <f>VLOOKUP(Sales_Data!$C4149,tbl_Customers[],2,FALSE)</f>
        <v>Customer_376</v>
      </c>
      <c r="E4149" t="str">
        <f>VLOOKUP(tbl_Sales[[#This Row],[Customer_ID]],tbl_Customers[],5,0)</f>
        <v>South</v>
      </c>
      <c r="F4149" t="s">
        <v>8541</v>
      </c>
      <c r="G4149" t="str">
        <f>VLOOKUP(Sales_Data!$F4149,tbl_Products[],2,FALSE)</f>
        <v>Product_60</v>
      </c>
      <c r="H4149" t="str">
        <f>VLOOKUP(tbl_Sales[[#This Row],[Product_ID]],tbl_Products[],3,0)</f>
        <v>Health</v>
      </c>
      <c r="I4149">
        <v>1</v>
      </c>
      <c r="J4149" s="10">
        <f>VLOOKUP(tbl_Sales[[#This Row],[Product_ID]],tbl_Products[],4,0)</f>
        <v>1.01</v>
      </c>
      <c r="K4149" s="6">
        <v>67.42</v>
      </c>
      <c r="L4149" s="6">
        <f>tbl_Sales[[#This Row],[Price_per_Unit]]*tbl_Sales[[#This Row],[Quantity]]</f>
        <v>67.42</v>
      </c>
      <c r="M4149" s="6">
        <f>tbl_Sales[[#This Row],[Cost_per_Unit]]*tbl_Sales[[#This Row],[Quantity]]</f>
        <v>1.01</v>
      </c>
      <c r="N4149" s="6">
        <f>tbl_Sales[[#This Row],[Sales]]-tbl_Sales[[#This Row],[Total_Cost]]</f>
        <v>66.41</v>
      </c>
    </row>
    <row r="4150" spans="1:14">
      <c r="A4150" t="s">
        <v>4154</v>
      </c>
      <c r="B4150" s="4">
        <v>45053</v>
      </c>
      <c r="C4150" t="s">
        <v>7385</v>
      </c>
      <c r="D4150" t="str">
        <f>VLOOKUP(Sales_Data!$C4150,tbl_Customers[],2,FALSE)</f>
        <v>Customer_1431</v>
      </c>
      <c r="E4150" t="str">
        <f>VLOOKUP(tbl_Sales[[#This Row],[Customer_ID]],tbl_Customers[],5,0)</f>
        <v>West</v>
      </c>
      <c r="F4150" t="s">
        <v>8507</v>
      </c>
      <c r="G4150" t="str">
        <f>VLOOKUP(Sales_Data!$F4150,tbl_Products[],2,FALSE)</f>
        <v>Product_58</v>
      </c>
      <c r="H4150" t="str">
        <f>VLOOKUP(tbl_Sales[[#This Row],[Product_ID]],tbl_Products[],3,0)</f>
        <v>Home Goods</v>
      </c>
      <c r="I4150">
        <v>5</v>
      </c>
      <c r="J4150" s="10">
        <f>VLOOKUP(tbl_Sales[[#This Row],[Product_ID]],tbl_Products[],4,0)</f>
        <v>23.97</v>
      </c>
      <c r="K4150" s="6">
        <v>38.36</v>
      </c>
      <c r="L4150" s="6">
        <f>tbl_Sales[[#This Row],[Price_per_Unit]]*tbl_Sales[[#This Row],[Quantity]]</f>
        <v>191.8</v>
      </c>
      <c r="M4150" s="6">
        <f>tbl_Sales[[#This Row],[Cost_per_Unit]]*tbl_Sales[[#This Row],[Quantity]]</f>
        <v>119.85</v>
      </c>
      <c r="N4150" s="6">
        <f>tbl_Sales[[#This Row],[Sales]]-tbl_Sales[[#This Row],[Total_Cost]]</f>
        <v>71.950000000000017</v>
      </c>
    </row>
    <row r="4151" spans="1:14">
      <c r="A4151" t="s">
        <v>4155</v>
      </c>
      <c r="B4151" s="4">
        <v>45263</v>
      </c>
      <c r="C4151" t="s">
        <v>7857</v>
      </c>
      <c r="D4151" t="str">
        <f>VLOOKUP(Sales_Data!$C4151,tbl_Customers[],2,FALSE)</f>
        <v>Customer_1165</v>
      </c>
      <c r="E4151" t="str">
        <f>VLOOKUP(tbl_Sales[[#This Row],[Customer_ID]],tbl_Customers[],5,0)</f>
        <v>South</v>
      </c>
      <c r="F4151" t="s">
        <v>8510</v>
      </c>
      <c r="G4151" t="str">
        <f>VLOOKUP(Sales_Data!$F4151,tbl_Products[],2,FALSE)</f>
        <v>Product_70</v>
      </c>
      <c r="H4151" t="str">
        <f>VLOOKUP(tbl_Sales[[#This Row],[Product_ID]],tbl_Products[],3,0)</f>
        <v>Apparel</v>
      </c>
      <c r="I4151">
        <v>1</v>
      </c>
      <c r="J4151" s="10">
        <f>VLOOKUP(tbl_Sales[[#This Row],[Product_ID]],tbl_Products[],4,0)</f>
        <v>26.74</v>
      </c>
      <c r="K4151" s="6">
        <v>71.25</v>
      </c>
      <c r="L4151" s="6">
        <f>tbl_Sales[[#This Row],[Price_per_Unit]]*tbl_Sales[[#This Row],[Quantity]]</f>
        <v>71.25</v>
      </c>
      <c r="M4151" s="6">
        <f>tbl_Sales[[#This Row],[Cost_per_Unit]]*tbl_Sales[[#This Row],[Quantity]]</f>
        <v>26.74</v>
      </c>
      <c r="N4151" s="6">
        <f>tbl_Sales[[#This Row],[Sales]]-tbl_Sales[[#This Row],[Total_Cost]]</f>
        <v>44.510000000000005</v>
      </c>
    </row>
    <row r="4152" spans="1:14">
      <c r="A4152" t="s">
        <v>4156</v>
      </c>
      <c r="B4152" s="4">
        <v>45050</v>
      </c>
      <c r="C4152" t="s">
        <v>7824</v>
      </c>
      <c r="D4152" t="str">
        <f>VLOOKUP(Sales_Data!$C4152,tbl_Customers[],2,FALSE)</f>
        <v>Customer_196</v>
      </c>
      <c r="E4152" t="str">
        <f>VLOOKUP(tbl_Sales[[#This Row],[Customer_ID]],tbl_Customers[],5,0)</f>
        <v>West</v>
      </c>
      <c r="F4152" t="s">
        <v>8502</v>
      </c>
      <c r="G4152" t="str">
        <f>VLOOKUP(Sales_Data!$F4152,tbl_Products[],2,FALSE)</f>
        <v>Product_22</v>
      </c>
      <c r="H4152" t="str">
        <f>VLOOKUP(tbl_Sales[[#This Row],[Product_ID]],tbl_Products[],3,0)</f>
        <v>Electronics</v>
      </c>
      <c r="I4152">
        <v>4</v>
      </c>
      <c r="J4152" s="10">
        <f>VLOOKUP(tbl_Sales[[#This Row],[Product_ID]],tbl_Products[],4,0)</f>
        <v>38.15</v>
      </c>
      <c r="K4152" s="6">
        <v>37.4</v>
      </c>
      <c r="L4152" s="6">
        <f>tbl_Sales[[#This Row],[Price_per_Unit]]*tbl_Sales[[#This Row],[Quantity]]</f>
        <v>149.6</v>
      </c>
      <c r="M4152" s="6">
        <f>tbl_Sales[[#This Row],[Cost_per_Unit]]*tbl_Sales[[#This Row],[Quantity]]</f>
        <v>152.6</v>
      </c>
      <c r="N4152" s="6">
        <f>tbl_Sales[[#This Row],[Sales]]-tbl_Sales[[#This Row],[Total_Cost]]</f>
        <v>-3</v>
      </c>
    </row>
    <row r="4153" spans="1:14">
      <c r="A4153" t="s">
        <v>4157</v>
      </c>
      <c r="B4153" s="4">
        <v>45063</v>
      </c>
      <c r="C4153" t="s">
        <v>7030</v>
      </c>
      <c r="D4153" t="str">
        <f>VLOOKUP(Sales_Data!$C4153,tbl_Customers[],2,FALSE)</f>
        <v>Customer_806</v>
      </c>
      <c r="E4153" t="str">
        <f>VLOOKUP(tbl_Sales[[#This Row],[Customer_ID]],tbl_Customers[],5,0)</f>
        <v>West</v>
      </c>
      <c r="F4153" t="s">
        <v>8495</v>
      </c>
      <c r="G4153" t="str">
        <f>VLOOKUP(Sales_Data!$F4153,tbl_Products[],2,FALSE)</f>
        <v>Product_6</v>
      </c>
      <c r="H4153" t="str">
        <f>VLOOKUP(tbl_Sales[[#This Row],[Product_ID]],tbl_Products[],3,0)</f>
        <v>Apparel</v>
      </c>
      <c r="I4153">
        <v>8</v>
      </c>
      <c r="J4153" s="10">
        <f>VLOOKUP(tbl_Sales[[#This Row],[Product_ID]],tbl_Products[],4,0)</f>
        <v>33.65</v>
      </c>
      <c r="K4153" s="6">
        <v>98.65</v>
      </c>
      <c r="L4153" s="6">
        <f>tbl_Sales[[#This Row],[Price_per_Unit]]*tbl_Sales[[#This Row],[Quantity]]</f>
        <v>789.2</v>
      </c>
      <c r="M4153" s="6">
        <f>tbl_Sales[[#This Row],[Cost_per_Unit]]*tbl_Sales[[#This Row],[Quantity]]</f>
        <v>269.2</v>
      </c>
      <c r="N4153" s="6">
        <f>tbl_Sales[[#This Row],[Sales]]-tbl_Sales[[#This Row],[Total_Cost]]</f>
        <v>520</v>
      </c>
    </row>
    <row r="4154" spans="1:14">
      <c r="A4154" t="s">
        <v>4158</v>
      </c>
      <c r="B4154" s="4">
        <v>45200</v>
      </c>
      <c r="C4154" t="s">
        <v>7385</v>
      </c>
      <c r="D4154" t="str">
        <f>VLOOKUP(Sales_Data!$C4154,tbl_Customers[],2,FALSE)</f>
        <v>Customer_1431</v>
      </c>
      <c r="E4154" t="str">
        <f>VLOOKUP(tbl_Sales[[#This Row],[Customer_ID]],tbl_Customers[],5,0)</f>
        <v>West</v>
      </c>
      <c r="F4154" t="s">
        <v>8538</v>
      </c>
      <c r="G4154" t="str">
        <f>VLOOKUP(Sales_Data!$F4154,tbl_Products[],2,FALSE)</f>
        <v>Product_44</v>
      </c>
      <c r="H4154" t="str">
        <f>VLOOKUP(tbl_Sales[[#This Row],[Product_ID]],tbl_Products[],3,0)</f>
        <v>Electronics</v>
      </c>
      <c r="I4154">
        <v>9</v>
      </c>
      <c r="J4154" s="10">
        <f>VLOOKUP(tbl_Sales[[#This Row],[Product_ID]],tbl_Products[],4,0)</f>
        <v>39.729999999999997</v>
      </c>
      <c r="K4154" s="6">
        <v>76.930000000000007</v>
      </c>
      <c r="L4154" s="6">
        <f>tbl_Sales[[#This Row],[Price_per_Unit]]*tbl_Sales[[#This Row],[Quantity]]</f>
        <v>692.37000000000012</v>
      </c>
      <c r="M4154" s="6">
        <f>tbl_Sales[[#This Row],[Cost_per_Unit]]*tbl_Sales[[#This Row],[Quantity]]</f>
        <v>357.57</v>
      </c>
      <c r="N4154" s="6">
        <f>tbl_Sales[[#This Row],[Sales]]-tbl_Sales[[#This Row],[Total_Cost]]</f>
        <v>334.80000000000013</v>
      </c>
    </row>
    <row r="4155" spans="1:14">
      <c r="A4155" t="s">
        <v>4159</v>
      </c>
      <c r="B4155" s="4">
        <v>44955</v>
      </c>
      <c r="C4155" t="s">
        <v>7067</v>
      </c>
      <c r="D4155" t="str">
        <f>VLOOKUP(Sales_Data!$C4155,tbl_Customers[],2,FALSE)</f>
        <v>Customer_90</v>
      </c>
      <c r="E4155" t="str">
        <f>VLOOKUP(tbl_Sales[[#This Row],[Customer_ID]],tbl_Customers[],5,0)</f>
        <v>North</v>
      </c>
      <c r="F4155" t="s">
        <v>8501</v>
      </c>
      <c r="G4155" t="str">
        <f>VLOOKUP(Sales_Data!$F4155,tbl_Products[],2,FALSE)</f>
        <v>Product_65</v>
      </c>
      <c r="H4155" t="str">
        <f>VLOOKUP(tbl_Sales[[#This Row],[Product_ID]],tbl_Products[],3,0)</f>
        <v>Health</v>
      </c>
      <c r="I4155">
        <v>4</v>
      </c>
      <c r="J4155" s="10">
        <f>VLOOKUP(tbl_Sales[[#This Row],[Product_ID]],tbl_Products[],4,0)</f>
        <v>37.880000000000003</v>
      </c>
      <c r="K4155" s="6">
        <v>11.92</v>
      </c>
      <c r="L4155" s="6">
        <f>tbl_Sales[[#This Row],[Price_per_Unit]]*tbl_Sales[[#This Row],[Quantity]]</f>
        <v>47.68</v>
      </c>
      <c r="M4155" s="6">
        <f>tbl_Sales[[#This Row],[Cost_per_Unit]]*tbl_Sales[[#This Row],[Quantity]]</f>
        <v>151.52000000000001</v>
      </c>
      <c r="N4155" s="6">
        <f>tbl_Sales[[#This Row],[Sales]]-tbl_Sales[[#This Row],[Total_Cost]]</f>
        <v>-103.84</v>
      </c>
    </row>
    <row r="4156" spans="1:14">
      <c r="A4156" t="s">
        <v>4160</v>
      </c>
      <c r="B4156" s="4">
        <v>45039</v>
      </c>
      <c r="C4156" t="s">
        <v>8197</v>
      </c>
      <c r="D4156" t="str">
        <f>VLOOKUP(Sales_Data!$C4156,tbl_Customers[],2,FALSE)</f>
        <v>Customer_491</v>
      </c>
      <c r="E4156" t="str">
        <f>VLOOKUP(tbl_Sales[[#This Row],[Customer_ID]],tbl_Customers[],5,0)</f>
        <v>South</v>
      </c>
      <c r="F4156" t="s">
        <v>8503</v>
      </c>
      <c r="G4156" t="str">
        <f>VLOOKUP(Sales_Data!$F4156,tbl_Products[],2,FALSE)</f>
        <v>Product_19</v>
      </c>
      <c r="H4156" t="str">
        <f>VLOOKUP(tbl_Sales[[#This Row],[Product_ID]],tbl_Products[],3,0)</f>
        <v>Apparel</v>
      </c>
      <c r="I4156">
        <v>5</v>
      </c>
      <c r="J4156" s="10">
        <f>VLOOKUP(tbl_Sales[[#This Row],[Product_ID]],tbl_Products[],4,0)</f>
        <v>41.78</v>
      </c>
      <c r="K4156" s="6">
        <v>64.45</v>
      </c>
      <c r="L4156" s="6">
        <f>tbl_Sales[[#This Row],[Price_per_Unit]]*tbl_Sales[[#This Row],[Quantity]]</f>
        <v>322.25</v>
      </c>
      <c r="M4156" s="6">
        <f>tbl_Sales[[#This Row],[Cost_per_Unit]]*tbl_Sales[[#This Row],[Quantity]]</f>
        <v>208.9</v>
      </c>
      <c r="N4156" s="6">
        <f>tbl_Sales[[#This Row],[Sales]]-tbl_Sales[[#This Row],[Total_Cost]]</f>
        <v>113.35</v>
      </c>
    </row>
    <row r="4157" spans="1:14">
      <c r="A4157" t="s">
        <v>4161</v>
      </c>
      <c r="B4157" s="4">
        <v>45221</v>
      </c>
      <c r="C4157" t="s">
        <v>7799</v>
      </c>
      <c r="D4157" t="str">
        <f>VLOOKUP(Sales_Data!$C4157,tbl_Customers[],2,FALSE)</f>
        <v>Customer_324</v>
      </c>
      <c r="E4157" t="str">
        <f>VLOOKUP(tbl_Sales[[#This Row],[Customer_ID]],tbl_Customers[],5,0)</f>
        <v>East</v>
      </c>
      <c r="F4157" t="s">
        <v>8538</v>
      </c>
      <c r="G4157" t="str">
        <f>VLOOKUP(Sales_Data!$F4157,tbl_Products[],2,FALSE)</f>
        <v>Product_44</v>
      </c>
      <c r="H4157" t="str">
        <f>VLOOKUP(tbl_Sales[[#This Row],[Product_ID]],tbl_Products[],3,0)</f>
        <v>Electronics</v>
      </c>
      <c r="I4157">
        <v>5</v>
      </c>
      <c r="J4157" s="10">
        <f>VLOOKUP(tbl_Sales[[#This Row],[Product_ID]],tbl_Products[],4,0)</f>
        <v>39.729999999999997</v>
      </c>
      <c r="K4157" s="6">
        <v>84.02</v>
      </c>
      <c r="L4157" s="6">
        <f>tbl_Sales[[#This Row],[Price_per_Unit]]*tbl_Sales[[#This Row],[Quantity]]</f>
        <v>420.09999999999997</v>
      </c>
      <c r="M4157" s="6">
        <f>tbl_Sales[[#This Row],[Cost_per_Unit]]*tbl_Sales[[#This Row],[Quantity]]</f>
        <v>198.64999999999998</v>
      </c>
      <c r="N4157" s="6">
        <f>tbl_Sales[[#This Row],[Sales]]-tbl_Sales[[#This Row],[Total_Cost]]</f>
        <v>221.45</v>
      </c>
    </row>
    <row r="4158" spans="1:14">
      <c r="A4158" t="s">
        <v>4162</v>
      </c>
      <c r="B4158" s="4">
        <v>45125</v>
      </c>
      <c r="C4158" t="s">
        <v>7340</v>
      </c>
      <c r="D4158" t="str">
        <f>VLOOKUP(Sales_Data!$C4158,tbl_Customers[],2,FALSE)</f>
        <v>Customer_561</v>
      </c>
      <c r="E4158" t="str">
        <f>VLOOKUP(tbl_Sales[[#This Row],[Customer_ID]],tbl_Customers[],5,0)</f>
        <v>West</v>
      </c>
      <c r="F4158" t="s">
        <v>8510</v>
      </c>
      <c r="G4158" t="str">
        <f>VLOOKUP(Sales_Data!$F4158,tbl_Products[],2,FALSE)</f>
        <v>Product_70</v>
      </c>
      <c r="H4158" t="str">
        <f>VLOOKUP(tbl_Sales[[#This Row],[Product_ID]],tbl_Products[],3,0)</f>
        <v>Apparel</v>
      </c>
      <c r="I4158">
        <v>9</v>
      </c>
      <c r="J4158" s="10">
        <f>VLOOKUP(tbl_Sales[[#This Row],[Product_ID]],tbl_Products[],4,0)</f>
        <v>26.74</v>
      </c>
      <c r="K4158" s="6">
        <v>36.700000000000003</v>
      </c>
      <c r="L4158" s="6">
        <f>tbl_Sales[[#This Row],[Price_per_Unit]]*tbl_Sales[[#This Row],[Quantity]]</f>
        <v>330.3</v>
      </c>
      <c r="M4158" s="6">
        <f>tbl_Sales[[#This Row],[Cost_per_Unit]]*tbl_Sales[[#This Row],[Quantity]]</f>
        <v>240.66</v>
      </c>
      <c r="N4158" s="6">
        <f>tbl_Sales[[#This Row],[Sales]]-tbl_Sales[[#This Row],[Total_Cost]]</f>
        <v>89.640000000000015</v>
      </c>
    </row>
    <row r="4159" spans="1:14">
      <c r="A4159" t="s">
        <v>4163</v>
      </c>
      <c r="B4159" s="4">
        <v>45108</v>
      </c>
      <c r="C4159" t="s">
        <v>8032</v>
      </c>
      <c r="D4159" t="str">
        <f>VLOOKUP(Sales_Data!$C4159,tbl_Customers[],2,FALSE)</f>
        <v>Customer_1287</v>
      </c>
      <c r="E4159" t="str">
        <f>VLOOKUP(tbl_Sales[[#This Row],[Customer_ID]],tbl_Customers[],5,0)</f>
        <v>South</v>
      </c>
      <c r="F4159" t="s">
        <v>8544</v>
      </c>
      <c r="G4159" t="str">
        <f>VLOOKUP(Sales_Data!$F4159,tbl_Products[],2,FALSE)</f>
        <v>Product_21</v>
      </c>
      <c r="H4159" t="str">
        <f>VLOOKUP(tbl_Sales[[#This Row],[Product_ID]],tbl_Products[],3,0)</f>
        <v>Toys</v>
      </c>
      <c r="I4159">
        <v>4</v>
      </c>
      <c r="J4159" s="10">
        <f>VLOOKUP(tbl_Sales[[#This Row],[Product_ID]],tbl_Products[],4,0)</f>
        <v>3.13</v>
      </c>
      <c r="K4159" s="6">
        <v>26.37</v>
      </c>
      <c r="L4159" s="6">
        <f>tbl_Sales[[#This Row],[Price_per_Unit]]*tbl_Sales[[#This Row],[Quantity]]</f>
        <v>105.48</v>
      </c>
      <c r="M4159" s="6">
        <f>tbl_Sales[[#This Row],[Cost_per_Unit]]*tbl_Sales[[#This Row],[Quantity]]</f>
        <v>12.52</v>
      </c>
      <c r="N4159" s="6">
        <f>tbl_Sales[[#This Row],[Sales]]-tbl_Sales[[#This Row],[Total_Cost]]</f>
        <v>92.960000000000008</v>
      </c>
    </row>
    <row r="4160" spans="1:14">
      <c r="A4160" t="s">
        <v>4164</v>
      </c>
      <c r="B4160" s="4">
        <v>45015</v>
      </c>
      <c r="C4160" t="s">
        <v>8412</v>
      </c>
      <c r="D4160" t="str">
        <f>VLOOKUP(Sales_Data!$C4160,tbl_Customers[],2,FALSE)</f>
        <v>Customer_1102</v>
      </c>
      <c r="E4160" t="str">
        <f>VLOOKUP(tbl_Sales[[#This Row],[Customer_ID]],tbl_Customers[],5,0)</f>
        <v>West</v>
      </c>
      <c r="F4160" t="s">
        <v>8524</v>
      </c>
      <c r="G4160" t="str">
        <f>VLOOKUP(Sales_Data!$F4160,tbl_Products[],2,FALSE)</f>
        <v>Product_74</v>
      </c>
      <c r="H4160" t="str">
        <f>VLOOKUP(tbl_Sales[[#This Row],[Product_ID]],tbl_Products[],3,0)</f>
        <v>Home Goods</v>
      </c>
      <c r="I4160">
        <v>9</v>
      </c>
      <c r="J4160" s="10">
        <f>VLOOKUP(tbl_Sales[[#This Row],[Product_ID]],tbl_Products[],4,0)</f>
        <v>13.9</v>
      </c>
      <c r="K4160" s="6">
        <v>79.47</v>
      </c>
      <c r="L4160" s="6">
        <f>tbl_Sales[[#This Row],[Price_per_Unit]]*tbl_Sales[[#This Row],[Quantity]]</f>
        <v>715.23</v>
      </c>
      <c r="M4160" s="6">
        <f>tbl_Sales[[#This Row],[Cost_per_Unit]]*tbl_Sales[[#This Row],[Quantity]]</f>
        <v>125.10000000000001</v>
      </c>
      <c r="N4160" s="6">
        <f>tbl_Sales[[#This Row],[Sales]]-tbl_Sales[[#This Row],[Total_Cost]]</f>
        <v>590.13</v>
      </c>
    </row>
    <row r="4161" spans="1:14">
      <c r="A4161" t="s">
        <v>4165</v>
      </c>
      <c r="B4161" s="4">
        <v>45017</v>
      </c>
      <c r="C4161" t="s">
        <v>7588</v>
      </c>
      <c r="D4161" t="str">
        <f>VLOOKUP(Sales_Data!$C4161,tbl_Customers[],2,FALSE)</f>
        <v>Customer_598</v>
      </c>
      <c r="E4161" t="str">
        <f>VLOOKUP(tbl_Sales[[#This Row],[Customer_ID]],tbl_Customers[],5,0)</f>
        <v>North</v>
      </c>
      <c r="F4161" t="s">
        <v>8549</v>
      </c>
      <c r="G4161" t="str">
        <f>VLOOKUP(Sales_Data!$F4161,tbl_Products[],2,FALSE)</f>
        <v>Product_18</v>
      </c>
      <c r="H4161" t="str">
        <f>VLOOKUP(tbl_Sales[[#This Row],[Product_ID]],tbl_Products[],3,0)</f>
        <v>Health</v>
      </c>
      <c r="I4161">
        <v>4</v>
      </c>
      <c r="J4161" s="10">
        <f>VLOOKUP(tbl_Sales[[#This Row],[Product_ID]],tbl_Products[],4,0)</f>
        <v>41.18</v>
      </c>
      <c r="K4161" s="6">
        <v>32.11</v>
      </c>
      <c r="L4161" s="6">
        <f>tbl_Sales[[#This Row],[Price_per_Unit]]*tbl_Sales[[#This Row],[Quantity]]</f>
        <v>128.44</v>
      </c>
      <c r="M4161" s="6">
        <f>tbl_Sales[[#This Row],[Cost_per_Unit]]*tbl_Sales[[#This Row],[Quantity]]</f>
        <v>164.72</v>
      </c>
      <c r="N4161" s="6">
        <f>tbl_Sales[[#This Row],[Sales]]-tbl_Sales[[#This Row],[Total_Cost]]</f>
        <v>-36.28</v>
      </c>
    </row>
    <row r="4162" spans="1:14">
      <c r="A4162" t="s">
        <v>4166</v>
      </c>
      <c r="B4162" s="4">
        <v>45048</v>
      </c>
      <c r="C4162" t="s">
        <v>7977</v>
      </c>
      <c r="D4162" t="str">
        <f>VLOOKUP(Sales_Data!$C4162,tbl_Customers[],2,FALSE)</f>
        <v>Customer_1366</v>
      </c>
      <c r="E4162" t="str">
        <f>VLOOKUP(tbl_Sales[[#This Row],[Customer_ID]],tbl_Customers[],5,0)</f>
        <v>South</v>
      </c>
      <c r="F4162" t="s">
        <v>8526</v>
      </c>
      <c r="G4162" t="str">
        <f>VLOOKUP(Sales_Data!$F4162,tbl_Products[],2,FALSE)</f>
        <v>Product_27</v>
      </c>
      <c r="H4162" t="str">
        <f>VLOOKUP(tbl_Sales[[#This Row],[Product_ID]],tbl_Products[],3,0)</f>
        <v>Home Goods</v>
      </c>
      <c r="I4162">
        <v>5</v>
      </c>
      <c r="J4162" s="10">
        <f>VLOOKUP(tbl_Sales[[#This Row],[Product_ID]],tbl_Products[],4,0)</f>
        <v>35.53</v>
      </c>
      <c r="K4162" s="6">
        <v>17.28</v>
      </c>
      <c r="L4162" s="6">
        <f>tbl_Sales[[#This Row],[Price_per_Unit]]*tbl_Sales[[#This Row],[Quantity]]</f>
        <v>86.4</v>
      </c>
      <c r="M4162" s="6">
        <f>tbl_Sales[[#This Row],[Cost_per_Unit]]*tbl_Sales[[#This Row],[Quantity]]</f>
        <v>177.65</v>
      </c>
      <c r="N4162" s="6">
        <f>tbl_Sales[[#This Row],[Sales]]-tbl_Sales[[#This Row],[Total_Cost]]</f>
        <v>-91.25</v>
      </c>
    </row>
    <row r="4163" spans="1:14">
      <c r="A4163" t="s">
        <v>4167</v>
      </c>
      <c r="B4163" s="4">
        <v>45230</v>
      </c>
      <c r="C4163" t="s">
        <v>8027</v>
      </c>
      <c r="D4163" t="str">
        <f>VLOOKUP(Sales_Data!$C4163,tbl_Customers[],2,FALSE)</f>
        <v>Customer_137</v>
      </c>
      <c r="E4163" t="str">
        <f>VLOOKUP(tbl_Sales[[#This Row],[Customer_ID]],tbl_Customers[],5,0)</f>
        <v>South</v>
      </c>
      <c r="F4163" t="s">
        <v>8534</v>
      </c>
      <c r="G4163" t="str">
        <f>VLOOKUP(Sales_Data!$F4163,tbl_Products[],2,FALSE)</f>
        <v>Product_51</v>
      </c>
      <c r="H4163" t="str">
        <f>VLOOKUP(tbl_Sales[[#This Row],[Product_ID]],tbl_Products[],3,0)</f>
        <v>Electronics</v>
      </c>
      <c r="I4163">
        <v>9</v>
      </c>
      <c r="J4163" s="10">
        <f>VLOOKUP(tbl_Sales[[#This Row],[Product_ID]],tbl_Products[],4,0)</f>
        <v>45.1</v>
      </c>
      <c r="K4163" s="6">
        <v>87.81</v>
      </c>
      <c r="L4163" s="6">
        <f>tbl_Sales[[#This Row],[Price_per_Unit]]*tbl_Sales[[#This Row],[Quantity]]</f>
        <v>790.29</v>
      </c>
      <c r="M4163" s="6">
        <f>tbl_Sales[[#This Row],[Cost_per_Unit]]*tbl_Sales[[#This Row],[Quantity]]</f>
        <v>405.90000000000003</v>
      </c>
      <c r="N4163" s="6">
        <f>tbl_Sales[[#This Row],[Sales]]-tbl_Sales[[#This Row],[Total_Cost]]</f>
        <v>384.38999999999993</v>
      </c>
    </row>
    <row r="4164" spans="1:14">
      <c r="A4164" t="s">
        <v>4168</v>
      </c>
      <c r="B4164" s="4">
        <v>45089</v>
      </c>
      <c r="C4164" t="s">
        <v>7901</v>
      </c>
      <c r="D4164" t="str">
        <f>VLOOKUP(Sales_Data!$C4164,tbl_Customers[],2,FALSE)</f>
        <v>Customer_1430</v>
      </c>
      <c r="E4164" t="str">
        <f>VLOOKUP(tbl_Sales[[#This Row],[Customer_ID]],tbl_Customers[],5,0)</f>
        <v>West</v>
      </c>
      <c r="F4164" t="s">
        <v>8551</v>
      </c>
      <c r="G4164" t="str">
        <f>VLOOKUP(Sales_Data!$F4164,tbl_Products[],2,FALSE)</f>
        <v>Product_11</v>
      </c>
      <c r="H4164" t="str">
        <f>VLOOKUP(tbl_Sales[[#This Row],[Product_ID]],tbl_Products[],3,0)</f>
        <v>Health</v>
      </c>
      <c r="I4164">
        <v>6</v>
      </c>
      <c r="J4164" s="10">
        <f>VLOOKUP(tbl_Sales[[#This Row],[Product_ID]],tbl_Products[],4,0)</f>
        <v>11.76</v>
      </c>
      <c r="K4164" s="6">
        <v>88.09</v>
      </c>
      <c r="L4164" s="6">
        <f>tbl_Sales[[#This Row],[Price_per_Unit]]*tbl_Sales[[#This Row],[Quantity]]</f>
        <v>528.54</v>
      </c>
      <c r="M4164" s="6">
        <f>tbl_Sales[[#This Row],[Cost_per_Unit]]*tbl_Sales[[#This Row],[Quantity]]</f>
        <v>70.56</v>
      </c>
      <c r="N4164" s="6">
        <f>tbl_Sales[[#This Row],[Sales]]-tbl_Sales[[#This Row],[Total_Cost]]</f>
        <v>457.97999999999996</v>
      </c>
    </row>
    <row r="4165" spans="1:14">
      <c r="A4165" t="s">
        <v>4169</v>
      </c>
      <c r="B4165" s="4">
        <v>45284</v>
      </c>
      <c r="C4165" t="s">
        <v>8294</v>
      </c>
      <c r="D4165" t="str">
        <f>VLOOKUP(Sales_Data!$C4165,tbl_Customers[],2,FALSE)</f>
        <v>Customer_1488</v>
      </c>
      <c r="E4165" t="str">
        <f>VLOOKUP(tbl_Sales[[#This Row],[Customer_ID]],tbl_Customers[],5,0)</f>
        <v>East</v>
      </c>
      <c r="F4165" t="s">
        <v>8535</v>
      </c>
      <c r="G4165" t="str">
        <f>VLOOKUP(Sales_Data!$F4165,tbl_Products[],2,FALSE)</f>
        <v>Product_54</v>
      </c>
      <c r="H4165" t="str">
        <f>VLOOKUP(tbl_Sales[[#This Row],[Product_ID]],tbl_Products[],3,0)</f>
        <v>Apparel</v>
      </c>
      <c r="I4165">
        <v>7</v>
      </c>
      <c r="J4165" s="10">
        <f>VLOOKUP(tbl_Sales[[#This Row],[Product_ID]],tbl_Products[],4,0)</f>
        <v>1.35</v>
      </c>
      <c r="K4165" s="6">
        <v>79.5</v>
      </c>
      <c r="L4165" s="6">
        <f>tbl_Sales[[#This Row],[Price_per_Unit]]*tbl_Sales[[#This Row],[Quantity]]</f>
        <v>556.5</v>
      </c>
      <c r="M4165" s="6">
        <f>tbl_Sales[[#This Row],[Cost_per_Unit]]*tbl_Sales[[#This Row],[Quantity]]</f>
        <v>9.4500000000000011</v>
      </c>
      <c r="N4165" s="6">
        <f>tbl_Sales[[#This Row],[Sales]]-tbl_Sales[[#This Row],[Total_Cost]]</f>
        <v>547.04999999999995</v>
      </c>
    </row>
    <row r="4166" spans="1:14">
      <c r="A4166" t="s">
        <v>4170</v>
      </c>
      <c r="B4166" s="4">
        <v>45110</v>
      </c>
      <c r="C4166" t="s">
        <v>7022</v>
      </c>
      <c r="D4166" t="str">
        <f>VLOOKUP(Sales_Data!$C4166,tbl_Customers[],2,FALSE)</f>
        <v>Customer_1480</v>
      </c>
      <c r="E4166" t="str">
        <f>VLOOKUP(tbl_Sales[[#This Row],[Customer_ID]],tbl_Customers[],5,0)</f>
        <v>East</v>
      </c>
      <c r="F4166" t="s">
        <v>8494</v>
      </c>
      <c r="G4166" t="str">
        <f>VLOOKUP(Sales_Data!$F4166,tbl_Products[],2,FALSE)</f>
        <v>Product_15</v>
      </c>
      <c r="H4166" t="str">
        <f>VLOOKUP(tbl_Sales[[#This Row],[Product_ID]],tbl_Products[],3,0)</f>
        <v>Apparel</v>
      </c>
      <c r="I4166">
        <v>8</v>
      </c>
      <c r="J4166" s="10">
        <f>VLOOKUP(tbl_Sales[[#This Row],[Product_ID]],tbl_Products[],4,0)</f>
        <v>22.93</v>
      </c>
      <c r="K4166" s="6">
        <v>30.43</v>
      </c>
      <c r="L4166" s="6">
        <f>tbl_Sales[[#This Row],[Price_per_Unit]]*tbl_Sales[[#This Row],[Quantity]]</f>
        <v>243.44</v>
      </c>
      <c r="M4166" s="6">
        <f>tbl_Sales[[#This Row],[Cost_per_Unit]]*tbl_Sales[[#This Row],[Quantity]]</f>
        <v>183.44</v>
      </c>
      <c r="N4166" s="6">
        <f>tbl_Sales[[#This Row],[Sales]]-tbl_Sales[[#This Row],[Total_Cost]]</f>
        <v>60</v>
      </c>
    </row>
    <row r="4167" spans="1:14">
      <c r="A4167" t="s">
        <v>4171</v>
      </c>
      <c r="B4167" s="4">
        <v>45229</v>
      </c>
      <c r="C4167" t="s">
        <v>7100</v>
      </c>
      <c r="D4167" t="str">
        <f>VLOOKUP(Sales_Data!$C4167,tbl_Customers[],2,FALSE)</f>
        <v>Customer_445</v>
      </c>
      <c r="E4167" t="str">
        <f>VLOOKUP(tbl_Sales[[#This Row],[Customer_ID]],tbl_Customers[],5,0)</f>
        <v>West</v>
      </c>
      <c r="F4167" t="s">
        <v>8501</v>
      </c>
      <c r="G4167" t="str">
        <f>VLOOKUP(Sales_Data!$F4167,tbl_Products[],2,FALSE)</f>
        <v>Product_65</v>
      </c>
      <c r="H4167" t="str">
        <f>VLOOKUP(tbl_Sales[[#This Row],[Product_ID]],tbl_Products[],3,0)</f>
        <v>Health</v>
      </c>
      <c r="I4167">
        <v>7</v>
      </c>
      <c r="J4167" s="10">
        <f>VLOOKUP(tbl_Sales[[#This Row],[Product_ID]],tbl_Products[],4,0)</f>
        <v>37.880000000000003</v>
      </c>
      <c r="K4167" s="6">
        <v>48.26</v>
      </c>
      <c r="L4167" s="6">
        <f>tbl_Sales[[#This Row],[Price_per_Unit]]*tbl_Sales[[#This Row],[Quantity]]</f>
        <v>337.82</v>
      </c>
      <c r="M4167" s="6">
        <f>tbl_Sales[[#This Row],[Cost_per_Unit]]*tbl_Sales[[#This Row],[Quantity]]</f>
        <v>265.16000000000003</v>
      </c>
      <c r="N4167" s="6">
        <f>tbl_Sales[[#This Row],[Sales]]-tbl_Sales[[#This Row],[Total_Cost]]</f>
        <v>72.659999999999968</v>
      </c>
    </row>
    <row r="4168" spans="1:14">
      <c r="A4168" t="s">
        <v>4172</v>
      </c>
      <c r="B4168" s="4">
        <v>44941</v>
      </c>
      <c r="C4168" t="s">
        <v>7098</v>
      </c>
      <c r="D4168" t="str">
        <f>VLOOKUP(Sales_Data!$C4168,tbl_Customers[],2,FALSE)</f>
        <v>Customer_1011</v>
      </c>
      <c r="E4168" t="str">
        <f>VLOOKUP(tbl_Sales[[#This Row],[Customer_ID]],tbl_Customers[],5,0)</f>
        <v>North</v>
      </c>
      <c r="F4168" t="s">
        <v>8510</v>
      </c>
      <c r="G4168" t="str">
        <f>VLOOKUP(Sales_Data!$F4168,tbl_Products[],2,FALSE)</f>
        <v>Product_70</v>
      </c>
      <c r="H4168" t="str">
        <f>VLOOKUP(tbl_Sales[[#This Row],[Product_ID]],tbl_Products[],3,0)</f>
        <v>Apparel</v>
      </c>
      <c r="I4168">
        <v>7</v>
      </c>
      <c r="J4168" s="10">
        <f>VLOOKUP(tbl_Sales[[#This Row],[Product_ID]],tbl_Products[],4,0)</f>
        <v>26.74</v>
      </c>
      <c r="K4168" s="6">
        <v>30.57</v>
      </c>
      <c r="L4168" s="6">
        <f>tbl_Sales[[#This Row],[Price_per_Unit]]*tbl_Sales[[#This Row],[Quantity]]</f>
        <v>213.99</v>
      </c>
      <c r="M4168" s="6">
        <f>tbl_Sales[[#This Row],[Cost_per_Unit]]*tbl_Sales[[#This Row],[Quantity]]</f>
        <v>187.17999999999998</v>
      </c>
      <c r="N4168" s="6">
        <f>tbl_Sales[[#This Row],[Sales]]-tbl_Sales[[#This Row],[Total_Cost]]</f>
        <v>26.810000000000031</v>
      </c>
    </row>
    <row r="4169" spans="1:14">
      <c r="A4169" t="s">
        <v>4173</v>
      </c>
      <c r="B4169" s="4">
        <v>45287</v>
      </c>
      <c r="C4169" t="s">
        <v>7662</v>
      </c>
      <c r="D4169" t="str">
        <f>VLOOKUP(Sales_Data!$C4169,tbl_Customers[],2,FALSE)</f>
        <v>Customer_843</v>
      </c>
      <c r="E4169" t="str">
        <f>VLOOKUP(tbl_Sales[[#This Row],[Customer_ID]],tbl_Customers[],5,0)</f>
        <v>North</v>
      </c>
      <c r="F4169" t="s">
        <v>8495</v>
      </c>
      <c r="G4169" t="str">
        <f>VLOOKUP(Sales_Data!$F4169,tbl_Products[],2,FALSE)</f>
        <v>Product_6</v>
      </c>
      <c r="H4169" t="str">
        <f>VLOOKUP(tbl_Sales[[#This Row],[Product_ID]],tbl_Products[],3,0)</f>
        <v>Apparel</v>
      </c>
      <c r="I4169">
        <v>3</v>
      </c>
      <c r="J4169" s="10">
        <f>VLOOKUP(tbl_Sales[[#This Row],[Product_ID]],tbl_Products[],4,0)</f>
        <v>33.65</v>
      </c>
      <c r="K4169" s="6">
        <v>45.98</v>
      </c>
      <c r="L4169" s="6">
        <f>tbl_Sales[[#This Row],[Price_per_Unit]]*tbl_Sales[[#This Row],[Quantity]]</f>
        <v>137.94</v>
      </c>
      <c r="M4169" s="6">
        <f>tbl_Sales[[#This Row],[Cost_per_Unit]]*tbl_Sales[[#This Row],[Quantity]]</f>
        <v>100.94999999999999</v>
      </c>
      <c r="N4169" s="6">
        <f>tbl_Sales[[#This Row],[Sales]]-tbl_Sales[[#This Row],[Total_Cost]]</f>
        <v>36.990000000000009</v>
      </c>
    </row>
    <row r="4170" spans="1:14">
      <c r="A4170" t="s">
        <v>4174</v>
      </c>
      <c r="B4170" s="4">
        <v>45285</v>
      </c>
      <c r="C4170" t="s">
        <v>7864</v>
      </c>
      <c r="D4170" t="str">
        <f>VLOOKUP(Sales_Data!$C4170,tbl_Customers[],2,FALSE)</f>
        <v>Customer_1133</v>
      </c>
      <c r="E4170" t="str">
        <f>VLOOKUP(tbl_Sales[[#This Row],[Customer_ID]],tbl_Customers[],5,0)</f>
        <v>West</v>
      </c>
      <c r="F4170" t="s">
        <v>8516</v>
      </c>
      <c r="G4170" t="str">
        <f>VLOOKUP(Sales_Data!$F4170,tbl_Products[],2,FALSE)</f>
        <v>Product_67</v>
      </c>
      <c r="H4170" t="str">
        <f>VLOOKUP(tbl_Sales[[#This Row],[Product_ID]],tbl_Products[],3,0)</f>
        <v>Toys</v>
      </c>
      <c r="I4170">
        <v>3</v>
      </c>
      <c r="J4170" s="10">
        <f>VLOOKUP(tbl_Sales[[#This Row],[Product_ID]],tbl_Products[],4,0)</f>
        <v>13.68</v>
      </c>
      <c r="K4170" s="6">
        <v>49.32</v>
      </c>
      <c r="L4170" s="6">
        <f>tbl_Sales[[#This Row],[Price_per_Unit]]*tbl_Sales[[#This Row],[Quantity]]</f>
        <v>147.96</v>
      </c>
      <c r="M4170" s="6">
        <f>tbl_Sales[[#This Row],[Cost_per_Unit]]*tbl_Sales[[#This Row],[Quantity]]</f>
        <v>41.04</v>
      </c>
      <c r="N4170" s="6">
        <f>tbl_Sales[[#This Row],[Sales]]-tbl_Sales[[#This Row],[Total_Cost]]</f>
        <v>106.92000000000002</v>
      </c>
    </row>
    <row r="4171" spans="1:14">
      <c r="A4171" t="s">
        <v>4175</v>
      </c>
      <c r="B4171" s="4">
        <v>45107</v>
      </c>
      <c r="C4171" t="s">
        <v>7727</v>
      </c>
      <c r="D4171" t="str">
        <f>VLOOKUP(Sales_Data!$C4171,tbl_Customers[],2,FALSE)</f>
        <v>Customer_249</v>
      </c>
      <c r="E4171" t="str">
        <f>VLOOKUP(tbl_Sales[[#This Row],[Customer_ID]],tbl_Customers[],5,0)</f>
        <v>North</v>
      </c>
      <c r="F4171" t="s">
        <v>8530</v>
      </c>
      <c r="G4171" t="str">
        <f>VLOOKUP(Sales_Data!$F4171,tbl_Products[],2,FALSE)</f>
        <v>Product_14</v>
      </c>
      <c r="H4171" t="str">
        <f>VLOOKUP(tbl_Sales[[#This Row],[Product_ID]],tbl_Products[],3,0)</f>
        <v>Toys</v>
      </c>
      <c r="I4171">
        <v>2</v>
      </c>
      <c r="J4171" s="10">
        <f>VLOOKUP(tbl_Sales[[#This Row],[Product_ID]],tbl_Products[],4,0)</f>
        <v>36.64</v>
      </c>
      <c r="K4171" s="6">
        <v>96.26</v>
      </c>
      <c r="L4171" s="6">
        <f>tbl_Sales[[#This Row],[Price_per_Unit]]*tbl_Sales[[#This Row],[Quantity]]</f>
        <v>192.52</v>
      </c>
      <c r="M4171" s="6">
        <f>tbl_Sales[[#This Row],[Cost_per_Unit]]*tbl_Sales[[#This Row],[Quantity]]</f>
        <v>73.28</v>
      </c>
      <c r="N4171" s="6">
        <f>tbl_Sales[[#This Row],[Sales]]-tbl_Sales[[#This Row],[Total_Cost]]</f>
        <v>119.24000000000001</v>
      </c>
    </row>
    <row r="4172" spans="1:14">
      <c r="A4172" t="s">
        <v>4176</v>
      </c>
      <c r="B4172" s="4">
        <v>45217</v>
      </c>
      <c r="C4172" t="s">
        <v>8383</v>
      </c>
      <c r="D4172" t="str">
        <f>VLOOKUP(Sales_Data!$C4172,tbl_Customers[],2,FALSE)</f>
        <v>Customer_756</v>
      </c>
      <c r="E4172" t="str">
        <f>VLOOKUP(tbl_Sales[[#This Row],[Customer_ID]],tbl_Customers[],5,0)</f>
        <v>West</v>
      </c>
      <c r="F4172" t="s">
        <v>8524</v>
      </c>
      <c r="G4172" t="str">
        <f>VLOOKUP(Sales_Data!$F4172,tbl_Products[],2,FALSE)</f>
        <v>Product_74</v>
      </c>
      <c r="H4172" t="str">
        <f>VLOOKUP(tbl_Sales[[#This Row],[Product_ID]],tbl_Products[],3,0)</f>
        <v>Home Goods</v>
      </c>
      <c r="I4172">
        <v>1</v>
      </c>
      <c r="J4172" s="10">
        <f>VLOOKUP(tbl_Sales[[#This Row],[Product_ID]],tbl_Products[],4,0)</f>
        <v>13.9</v>
      </c>
      <c r="K4172" s="6">
        <v>77.58</v>
      </c>
      <c r="L4172" s="6">
        <f>tbl_Sales[[#This Row],[Price_per_Unit]]*tbl_Sales[[#This Row],[Quantity]]</f>
        <v>77.58</v>
      </c>
      <c r="M4172" s="6">
        <f>tbl_Sales[[#This Row],[Cost_per_Unit]]*tbl_Sales[[#This Row],[Quantity]]</f>
        <v>13.9</v>
      </c>
      <c r="N4172" s="6">
        <f>tbl_Sales[[#This Row],[Sales]]-tbl_Sales[[#This Row],[Total_Cost]]</f>
        <v>63.68</v>
      </c>
    </row>
    <row r="4173" spans="1:14">
      <c r="A4173" t="s">
        <v>4177</v>
      </c>
      <c r="B4173" s="4">
        <v>45215</v>
      </c>
      <c r="C4173" t="s">
        <v>8055</v>
      </c>
      <c r="D4173" t="str">
        <f>VLOOKUP(Sales_Data!$C4173,tbl_Customers[],2,FALSE)</f>
        <v>Customer_157</v>
      </c>
      <c r="E4173" t="str">
        <f>VLOOKUP(tbl_Sales[[#This Row],[Customer_ID]],tbl_Customers[],5,0)</f>
        <v>East</v>
      </c>
      <c r="F4173" t="s">
        <v>8548</v>
      </c>
      <c r="G4173" t="str">
        <f>VLOOKUP(Sales_Data!$F4173,tbl_Products[],2,FALSE)</f>
        <v>Product_1</v>
      </c>
      <c r="H4173" t="str">
        <f>VLOOKUP(tbl_Sales[[#This Row],[Product_ID]],tbl_Products[],3,0)</f>
        <v>Apparel</v>
      </c>
      <c r="I4173">
        <v>5</v>
      </c>
      <c r="J4173" s="10">
        <f>VLOOKUP(tbl_Sales[[#This Row],[Product_ID]],tbl_Products[],4,0)</f>
        <v>21.45</v>
      </c>
      <c r="K4173" s="6">
        <v>9.23</v>
      </c>
      <c r="L4173" s="6">
        <f>tbl_Sales[[#This Row],[Price_per_Unit]]*tbl_Sales[[#This Row],[Quantity]]</f>
        <v>46.150000000000006</v>
      </c>
      <c r="M4173" s="6">
        <f>tbl_Sales[[#This Row],[Cost_per_Unit]]*tbl_Sales[[#This Row],[Quantity]]</f>
        <v>107.25</v>
      </c>
      <c r="N4173" s="6">
        <f>tbl_Sales[[#This Row],[Sales]]-tbl_Sales[[#This Row],[Total_Cost]]</f>
        <v>-61.099999999999994</v>
      </c>
    </row>
    <row r="4174" spans="1:14">
      <c r="A4174" t="s">
        <v>4178</v>
      </c>
      <c r="B4174" s="4">
        <v>44999</v>
      </c>
      <c r="C4174" t="s">
        <v>8100</v>
      </c>
      <c r="D4174" t="str">
        <f>VLOOKUP(Sales_Data!$C4174,tbl_Customers[],2,FALSE)</f>
        <v>Customer_216</v>
      </c>
      <c r="E4174" t="str">
        <f>VLOOKUP(tbl_Sales[[#This Row],[Customer_ID]],tbl_Customers[],5,0)</f>
        <v>West</v>
      </c>
      <c r="F4174" t="s">
        <v>8511</v>
      </c>
      <c r="G4174" t="str">
        <f>VLOOKUP(Sales_Data!$F4174,tbl_Products[],2,FALSE)</f>
        <v>Product_33</v>
      </c>
      <c r="H4174" t="str">
        <f>VLOOKUP(tbl_Sales[[#This Row],[Product_ID]],tbl_Products[],3,0)</f>
        <v>Electronics</v>
      </c>
      <c r="I4174">
        <v>1</v>
      </c>
      <c r="J4174" s="10">
        <f>VLOOKUP(tbl_Sales[[#This Row],[Product_ID]],tbl_Products[],4,0)</f>
        <v>45.26</v>
      </c>
      <c r="K4174" s="6">
        <v>33.07</v>
      </c>
      <c r="L4174" s="6">
        <f>tbl_Sales[[#This Row],[Price_per_Unit]]*tbl_Sales[[#This Row],[Quantity]]</f>
        <v>33.07</v>
      </c>
      <c r="M4174" s="6">
        <f>tbl_Sales[[#This Row],[Cost_per_Unit]]*tbl_Sales[[#This Row],[Quantity]]</f>
        <v>45.26</v>
      </c>
      <c r="N4174" s="6">
        <f>tbl_Sales[[#This Row],[Sales]]-tbl_Sales[[#This Row],[Total_Cost]]</f>
        <v>-12.189999999999998</v>
      </c>
    </row>
    <row r="4175" spans="1:14">
      <c r="A4175" t="s">
        <v>4179</v>
      </c>
      <c r="B4175" s="4">
        <v>45215</v>
      </c>
      <c r="C4175" t="s">
        <v>8121</v>
      </c>
      <c r="D4175" t="str">
        <f>VLOOKUP(Sales_Data!$C4175,tbl_Customers[],2,FALSE)</f>
        <v>Customer_1034</v>
      </c>
      <c r="E4175" t="str">
        <f>VLOOKUP(tbl_Sales[[#This Row],[Customer_ID]],tbl_Customers[],5,0)</f>
        <v>East</v>
      </c>
      <c r="F4175" t="s">
        <v>8557</v>
      </c>
      <c r="G4175" t="str">
        <f>VLOOKUP(Sales_Data!$F4175,tbl_Products[],2,FALSE)</f>
        <v>Product_71</v>
      </c>
      <c r="H4175" t="str">
        <f>VLOOKUP(tbl_Sales[[#This Row],[Product_ID]],tbl_Products[],3,0)</f>
        <v>Electronics</v>
      </c>
      <c r="I4175">
        <v>9</v>
      </c>
      <c r="J4175" s="10">
        <f>VLOOKUP(tbl_Sales[[#This Row],[Product_ID]],tbl_Products[],4,0)</f>
        <v>34.61</v>
      </c>
      <c r="K4175" s="6">
        <v>64.83</v>
      </c>
      <c r="L4175" s="6">
        <f>tbl_Sales[[#This Row],[Price_per_Unit]]*tbl_Sales[[#This Row],[Quantity]]</f>
        <v>583.47</v>
      </c>
      <c r="M4175" s="6">
        <f>tbl_Sales[[#This Row],[Cost_per_Unit]]*tbl_Sales[[#This Row],[Quantity]]</f>
        <v>311.49</v>
      </c>
      <c r="N4175" s="6">
        <f>tbl_Sales[[#This Row],[Sales]]-tbl_Sales[[#This Row],[Total_Cost]]</f>
        <v>271.98</v>
      </c>
    </row>
    <row r="4176" spans="1:14">
      <c r="A4176" t="s">
        <v>4180</v>
      </c>
      <c r="B4176" s="4">
        <v>45023</v>
      </c>
      <c r="C4176" t="s">
        <v>7419</v>
      </c>
      <c r="D4176" t="str">
        <f>VLOOKUP(Sales_Data!$C4176,tbl_Customers[],2,FALSE)</f>
        <v>Customer_668</v>
      </c>
      <c r="E4176" t="str">
        <f>VLOOKUP(tbl_Sales[[#This Row],[Customer_ID]],tbl_Customers[],5,0)</f>
        <v>North</v>
      </c>
      <c r="F4176" t="s">
        <v>8502</v>
      </c>
      <c r="G4176" t="str">
        <f>VLOOKUP(Sales_Data!$F4176,tbl_Products[],2,FALSE)</f>
        <v>Product_22</v>
      </c>
      <c r="H4176" t="str">
        <f>VLOOKUP(tbl_Sales[[#This Row],[Product_ID]],tbl_Products[],3,0)</f>
        <v>Electronics</v>
      </c>
      <c r="I4176">
        <v>1</v>
      </c>
      <c r="J4176" s="10">
        <f>VLOOKUP(tbl_Sales[[#This Row],[Product_ID]],tbl_Products[],4,0)</f>
        <v>38.15</v>
      </c>
      <c r="K4176" s="6">
        <v>22.95</v>
      </c>
      <c r="L4176" s="6">
        <f>tbl_Sales[[#This Row],[Price_per_Unit]]*tbl_Sales[[#This Row],[Quantity]]</f>
        <v>22.95</v>
      </c>
      <c r="M4176" s="6">
        <f>tbl_Sales[[#This Row],[Cost_per_Unit]]*tbl_Sales[[#This Row],[Quantity]]</f>
        <v>38.15</v>
      </c>
      <c r="N4176" s="6">
        <f>tbl_Sales[[#This Row],[Sales]]-tbl_Sales[[#This Row],[Total_Cost]]</f>
        <v>-15.2</v>
      </c>
    </row>
    <row r="4177" spans="1:14">
      <c r="A4177" t="s">
        <v>4181</v>
      </c>
      <c r="B4177" s="4">
        <v>45179</v>
      </c>
      <c r="C4177" t="s">
        <v>7103</v>
      </c>
      <c r="D4177" t="str">
        <f>VLOOKUP(Sales_Data!$C4177,tbl_Customers[],2,FALSE)</f>
        <v>Customer_840</v>
      </c>
      <c r="E4177" t="str">
        <f>VLOOKUP(tbl_Sales[[#This Row],[Customer_ID]],tbl_Customers[],5,0)</f>
        <v>West</v>
      </c>
      <c r="F4177" t="s">
        <v>8499</v>
      </c>
      <c r="G4177" t="str">
        <f>VLOOKUP(Sales_Data!$F4177,tbl_Products[],2,FALSE)</f>
        <v>Product_30</v>
      </c>
      <c r="H4177" t="str">
        <f>VLOOKUP(tbl_Sales[[#This Row],[Product_ID]],tbl_Products[],3,0)</f>
        <v>Apparel</v>
      </c>
      <c r="I4177">
        <v>1</v>
      </c>
      <c r="J4177" s="10">
        <f>VLOOKUP(tbl_Sales[[#This Row],[Product_ID]],tbl_Products[],4,0)</f>
        <v>49.21</v>
      </c>
      <c r="K4177" s="6">
        <v>81.3</v>
      </c>
      <c r="L4177" s="6">
        <f>tbl_Sales[[#This Row],[Price_per_Unit]]*tbl_Sales[[#This Row],[Quantity]]</f>
        <v>81.3</v>
      </c>
      <c r="M4177" s="6">
        <f>tbl_Sales[[#This Row],[Cost_per_Unit]]*tbl_Sales[[#This Row],[Quantity]]</f>
        <v>49.21</v>
      </c>
      <c r="N4177" s="6">
        <f>tbl_Sales[[#This Row],[Sales]]-tbl_Sales[[#This Row],[Total_Cost]]</f>
        <v>32.089999999999996</v>
      </c>
    </row>
    <row r="4178" spans="1:14">
      <c r="A4178" t="s">
        <v>4182</v>
      </c>
      <c r="B4178" s="4">
        <v>45204</v>
      </c>
      <c r="C4178" t="s">
        <v>7033</v>
      </c>
      <c r="D4178" t="str">
        <f>VLOOKUP(Sales_Data!$C4178,tbl_Customers[],2,FALSE)</f>
        <v>Customer_924</v>
      </c>
      <c r="E4178" t="str">
        <f>VLOOKUP(tbl_Sales[[#This Row],[Customer_ID]],tbl_Customers[],5,0)</f>
        <v>East</v>
      </c>
      <c r="F4178" t="s">
        <v>8506</v>
      </c>
      <c r="G4178" t="str">
        <f>VLOOKUP(Sales_Data!$F4178,tbl_Products[],2,FALSE)</f>
        <v>Product_43</v>
      </c>
      <c r="H4178" t="str">
        <f>VLOOKUP(tbl_Sales[[#This Row],[Product_ID]],tbl_Products[],3,0)</f>
        <v>Health</v>
      </c>
      <c r="I4178">
        <v>9</v>
      </c>
      <c r="J4178" s="10">
        <f>VLOOKUP(tbl_Sales[[#This Row],[Product_ID]],tbl_Products[],4,0)</f>
        <v>4.59</v>
      </c>
      <c r="K4178" s="6">
        <v>25.18</v>
      </c>
      <c r="L4178" s="6">
        <f>tbl_Sales[[#This Row],[Price_per_Unit]]*tbl_Sales[[#This Row],[Quantity]]</f>
        <v>226.62</v>
      </c>
      <c r="M4178" s="6">
        <f>tbl_Sales[[#This Row],[Cost_per_Unit]]*tbl_Sales[[#This Row],[Quantity]]</f>
        <v>41.31</v>
      </c>
      <c r="N4178" s="6">
        <f>tbl_Sales[[#This Row],[Sales]]-tbl_Sales[[#This Row],[Total_Cost]]</f>
        <v>185.31</v>
      </c>
    </row>
    <row r="4179" spans="1:14">
      <c r="A4179" t="s">
        <v>4183</v>
      </c>
      <c r="B4179" s="4">
        <v>45085</v>
      </c>
      <c r="C4179" t="s">
        <v>7790</v>
      </c>
      <c r="D4179" t="str">
        <f>VLOOKUP(Sales_Data!$C4179,tbl_Customers[],2,FALSE)</f>
        <v>Customer_338</v>
      </c>
      <c r="E4179" t="str">
        <f>VLOOKUP(tbl_Sales[[#This Row],[Customer_ID]],tbl_Customers[],5,0)</f>
        <v>South</v>
      </c>
      <c r="F4179" t="s">
        <v>8508</v>
      </c>
      <c r="G4179" t="str">
        <f>VLOOKUP(Sales_Data!$F4179,tbl_Products[],2,FALSE)</f>
        <v>Product_63</v>
      </c>
      <c r="H4179" t="str">
        <f>VLOOKUP(tbl_Sales[[#This Row],[Product_ID]],tbl_Products[],3,0)</f>
        <v>Electronics</v>
      </c>
      <c r="I4179">
        <v>2</v>
      </c>
      <c r="J4179" s="10">
        <f>VLOOKUP(tbl_Sales[[#This Row],[Product_ID]],tbl_Products[],4,0)</f>
        <v>40</v>
      </c>
      <c r="K4179" s="6">
        <v>38.32</v>
      </c>
      <c r="L4179" s="6">
        <f>tbl_Sales[[#This Row],[Price_per_Unit]]*tbl_Sales[[#This Row],[Quantity]]</f>
        <v>76.64</v>
      </c>
      <c r="M4179" s="6">
        <f>tbl_Sales[[#This Row],[Cost_per_Unit]]*tbl_Sales[[#This Row],[Quantity]]</f>
        <v>80</v>
      </c>
      <c r="N4179" s="6">
        <f>tbl_Sales[[#This Row],[Sales]]-tbl_Sales[[#This Row],[Total_Cost]]</f>
        <v>-3.3599999999999994</v>
      </c>
    </row>
    <row r="4180" spans="1:14">
      <c r="A4180" t="s">
        <v>4184</v>
      </c>
      <c r="B4180" s="4">
        <v>45016</v>
      </c>
      <c r="C4180" t="s">
        <v>8372</v>
      </c>
      <c r="D4180" t="str">
        <f>VLOOKUP(Sales_Data!$C4180,tbl_Customers[],2,FALSE)</f>
        <v>Customer_518</v>
      </c>
      <c r="E4180" t="str">
        <f>VLOOKUP(tbl_Sales[[#This Row],[Customer_ID]],tbl_Customers[],5,0)</f>
        <v>North</v>
      </c>
      <c r="F4180" t="s">
        <v>8494</v>
      </c>
      <c r="G4180" t="str">
        <f>VLOOKUP(Sales_Data!$F4180,tbl_Products[],2,FALSE)</f>
        <v>Product_15</v>
      </c>
      <c r="H4180" t="str">
        <f>VLOOKUP(tbl_Sales[[#This Row],[Product_ID]],tbl_Products[],3,0)</f>
        <v>Apparel</v>
      </c>
      <c r="I4180">
        <v>6</v>
      </c>
      <c r="J4180" s="10">
        <f>VLOOKUP(tbl_Sales[[#This Row],[Product_ID]],tbl_Products[],4,0)</f>
        <v>22.93</v>
      </c>
      <c r="K4180" s="6">
        <v>56.58</v>
      </c>
      <c r="L4180" s="6">
        <f>tbl_Sales[[#This Row],[Price_per_Unit]]*tbl_Sales[[#This Row],[Quantity]]</f>
        <v>339.48</v>
      </c>
      <c r="M4180" s="6">
        <f>tbl_Sales[[#This Row],[Cost_per_Unit]]*tbl_Sales[[#This Row],[Quantity]]</f>
        <v>137.57999999999998</v>
      </c>
      <c r="N4180" s="6">
        <f>tbl_Sales[[#This Row],[Sales]]-tbl_Sales[[#This Row],[Total_Cost]]</f>
        <v>201.90000000000003</v>
      </c>
    </row>
    <row r="4181" spans="1:14">
      <c r="A4181" t="s">
        <v>4185</v>
      </c>
      <c r="B4181" s="4">
        <v>45178</v>
      </c>
      <c r="C4181" t="s">
        <v>7206</v>
      </c>
      <c r="D4181" t="str">
        <f>VLOOKUP(Sales_Data!$C4181,tbl_Customers[],2,FALSE)</f>
        <v>Customer_425</v>
      </c>
      <c r="E4181" t="str">
        <f>VLOOKUP(tbl_Sales[[#This Row],[Customer_ID]],tbl_Customers[],5,0)</f>
        <v>South</v>
      </c>
      <c r="F4181" t="s">
        <v>8556</v>
      </c>
      <c r="G4181" t="str">
        <f>VLOOKUP(Sales_Data!$F4181,tbl_Products[],2,FALSE)</f>
        <v>Product_42</v>
      </c>
      <c r="H4181" t="str">
        <f>VLOOKUP(tbl_Sales[[#This Row],[Product_ID]],tbl_Products[],3,0)</f>
        <v>Electronics</v>
      </c>
      <c r="I4181">
        <v>8</v>
      </c>
      <c r="J4181" s="10">
        <f>VLOOKUP(tbl_Sales[[#This Row],[Product_ID]],tbl_Products[],4,0)</f>
        <v>28.03</v>
      </c>
      <c r="K4181" s="6">
        <v>23.36</v>
      </c>
      <c r="L4181" s="6">
        <f>tbl_Sales[[#This Row],[Price_per_Unit]]*tbl_Sales[[#This Row],[Quantity]]</f>
        <v>186.88</v>
      </c>
      <c r="M4181" s="6">
        <f>tbl_Sales[[#This Row],[Cost_per_Unit]]*tbl_Sales[[#This Row],[Quantity]]</f>
        <v>224.24</v>
      </c>
      <c r="N4181" s="6">
        <f>tbl_Sales[[#This Row],[Sales]]-tbl_Sales[[#This Row],[Total_Cost]]</f>
        <v>-37.360000000000014</v>
      </c>
    </row>
    <row r="4182" spans="1:14">
      <c r="A4182" t="s">
        <v>4186</v>
      </c>
      <c r="B4182" s="4">
        <v>44946</v>
      </c>
      <c r="C4182" t="s">
        <v>7295</v>
      </c>
      <c r="D4182" t="str">
        <f>VLOOKUP(Sales_Data!$C4182,tbl_Customers[],2,FALSE)</f>
        <v>Customer_1037</v>
      </c>
      <c r="E4182" t="str">
        <f>VLOOKUP(tbl_Sales[[#This Row],[Customer_ID]],tbl_Customers[],5,0)</f>
        <v>West</v>
      </c>
      <c r="F4182" t="s">
        <v>8562</v>
      </c>
      <c r="G4182" t="str">
        <f>VLOOKUP(Sales_Data!$F4182,tbl_Products[],2,FALSE)</f>
        <v>Product_48</v>
      </c>
      <c r="H4182" t="str">
        <f>VLOOKUP(tbl_Sales[[#This Row],[Product_ID]],tbl_Products[],3,0)</f>
        <v>Apparel</v>
      </c>
      <c r="I4182">
        <v>7</v>
      </c>
      <c r="J4182" s="10">
        <f>VLOOKUP(tbl_Sales[[#This Row],[Product_ID]],tbl_Products[],4,0)</f>
        <v>25.33</v>
      </c>
      <c r="K4182" s="6">
        <v>65.87</v>
      </c>
      <c r="L4182" s="6">
        <f>tbl_Sales[[#This Row],[Price_per_Unit]]*tbl_Sales[[#This Row],[Quantity]]</f>
        <v>461.09000000000003</v>
      </c>
      <c r="M4182" s="6">
        <f>tbl_Sales[[#This Row],[Cost_per_Unit]]*tbl_Sales[[#This Row],[Quantity]]</f>
        <v>177.31</v>
      </c>
      <c r="N4182" s="6">
        <f>tbl_Sales[[#This Row],[Sales]]-tbl_Sales[[#This Row],[Total_Cost]]</f>
        <v>283.78000000000003</v>
      </c>
    </row>
    <row r="4183" spans="1:14">
      <c r="A4183" t="s">
        <v>4187</v>
      </c>
      <c r="B4183" s="4">
        <v>44973</v>
      </c>
      <c r="C4183" t="s">
        <v>8339</v>
      </c>
      <c r="D4183" t="str">
        <f>VLOOKUP(Sales_Data!$C4183,tbl_Customers[],2,FALSE)</f>
        <v>Customer_92</v>
      </c>
      <c r="E4183" t="str">
        <f>VLOOKUP(tbl_Sales[[#This Row],[Customer_ID]],tbl_Customers[],5,0)</f>
        <v>North</v>
      </c>
      <c r="F4183" t="s">
        <v>8557</v>
      </c>
      <c r="G4183" t="str">
        <f>VLOOKUP(Sales_Data!$F4183,tbl_Products[],2,FALSE)</f>
        <v>Product_71</v>
      </c>
      <c r="H4183" t="str">
        <f>VLOOKUP(tbl_Sales[[#This Row],[Product_ID]],tbl_Products[],3,0)</f>
        <v>Electronics</v>
      </c>
      <c r="I4183">
        <v>3</v>
      </c>
      <c r="J4183" s="10">
        <f>VLOOKUP(tbl_Sales[[#This Row],[Product_ID]],tbl_Products[],4,0)</f>
        <v>34.61</v>
      </c>
      <c r="K4183" s="6">
        <v>15.84</v>
      </c>
      <c r="L4183" s="6">
        <f>tbl_Sales[[#This Row],[Price_per_Unit]]*tbl_Sales[[#This Row],[Quantity]]</f>
        <v>47.519999999999996</v>
      </c>
      <c r="M4183" s="6">
        <f>tbl_Sales[[#This Row],[Cost_per_Unit]]*tbl_Sales[[#This Row],[Quantity]]</f>
        <v>103.83</v>
      </c>
      <c r="N4183" s="6">
        <f>tbl_Sales[[#This Row],[Sales]]-tbl_Sales[[#This Row],[Total_Cost]]</f>
        <v>-56.31</v>
      </c>
    </row>
    <row r="4184" spans="1:14">
      <c r="A4184" t="s">
        <v>4188</v>
      </c>
      <c r="B4184" s="4">
        <v>44955</v>
      </c>
      <c r="C4184" t="s">
        <v>8010</v>
      </c>
      <c r="D4184" t="str">
        <f>VLOOKUP(Sales_Data!$C4184,tbl_Customers[],2,FALSE)</f>
        <v>Customer_947</v>
      </c>
      <c r="E4184" t="str">
        <f>VLOOKUP(tbl_Sales[[#This Row],[Customer_ID]],tbl_Customers[],5,0)</f>
        <v>North</v>
      </c>
      <c r="F4184" t="s">
        <v>8534</v>
      </c>
      <c r="G4184" t="str">
        <f>VLOOKUP(Sales_Data!$F4184,tbl_Products[],2,FALSE)</f>
        <v>Product_51</v>
      </c>
      <c r="H4184" t="str">
        <f>VLOOKUP(tbl_Sales[[#This Row],[Product_ID]],tbl_Products[],3,0)</f>
        <v>Electronics</v>
      </c>
      <c r="I4184">
        <v>1</v>
      </c>
      <c r="J4184" s="10">
        <f>VLOOKUP(tbl_Sales[[#This Row],[Product_ID]],tbl_Products[],4,0)</f>
        <v>45.1</v>
      </c>
      <c r="K4184" s="6">
        <v>60.91</v>
      </c>
      <c r="L4184" s="6">
        <f>tbl_Sales[[#This Row],[Price_per_Unit]]*tbl_Sales[[#This Row],[Quantity]]</f>
        <v>60.91</v>
      </c>
      <c r="M4184" s="6">
        <f>tbl_Sales[[#This Row],[Cost_per_Unit]]*tbl_Sales[[#This Row],[Quantity]]</f>
        <v>45.1</v>
      </c>
      <c r="N4184" s="6">
        <f>tbl_Sales[[#This Row],[Sales]]-tbl_Sales[[#This Row],[Total_Cost]]</f>
        <v>15.809999999999995</v>
      </c>
    </row>
    <row r="4185" spans="1:14">
      <c r="A4185" t="s">
        <v>4189</v>
      </c>
      <c r="B4185" s="4">
        <v>45046</v>
      </c>
      <c r="C4185" t="s">
        <v>8018</v>
      </c>
      <c r="D4185" t="str">
        <f>VLOOKUP(Sales_Data!$C4185,tbl_Customers[],2,FALSE)</f>
        <v>Customer_55</v>
      </c>
      <c r="E4185" t="str">
        <f>VLOOKUP(tbl_Sales[[#This Row],[Customer_ID]],tbl_Customers[],5,0)</f>
        <v>North</v>
      </c>
      <c r="F4185" t="s">
        <v>8516</v>
      </c>
      <c r="G4185" t="str">
        <f>VLOOKUP(Sales_Data!$F4185,tbl_Products[],2,FALSE)</f>
        <v>Product_67</v>
      </c>
      <c r="H4185" t="str">
        <f>VLOOKUP(tbl_Sales[[#This Row],[Product_ID]],tbl_Products[],3,0)</f>
        <v>Toys</v>
      </c>
      <c r="I4185">
        <v>3</v>
      </c>
      <c r="J4185" s="10">
        <f>VLOOKUP(tbl_Sales[[#This Row],[Product_ID]],tbl_Products[],4,0)</f>
        <v>13.68</v>
      </c>
      <c r="K4185" s="6">
        <v>87.84</v>
      </c>
      <c r="L4185" s="6">
        <f>tbl_Sales[[#This Row],[Price_per_Unit]]*tbl_Sales[[#This Row],[Quantity]]</f>
        <v>263.52</v>
      </c>
      <c r="M4185" s="6">
        <f>tbl_Sales[[#This Row],[Cost_per_Unit]]*tbl_Sales[[#This Row],[Quantity]]</f>
        <v>41.04</v>
      </c>
      <c r="N4185" s="6">
        <f>tbl_Sales[[#This Row],[Sales]]-tbl_Sales[[#This Row],[Total_Cost]]</f>
        <v>222.48</v>
      </c>
    </row>
    <row r="4186" spans="1:14">
      <c r="A4186" t="s">
        <v>4190</v>
      </c>
      <c r="B4186" s="4">
        <v>45235</v>
      </c>
      <c r="C4186" t="s">
        <v>7708</v>
      </c>
      <c r="D4186" t="str">
        <f>VLOOKUP(Sales_Data!$C4186,tbl_Customers[],2,FALSE)</f>
        <v>Customer_150</v>
      </c>
      <c r="E4186" t="str">
        <f>VLOOKUP(tbl_Sales[[#This Row],[Customer_ID]],tbl_Customers[],5,0)</f>
        <v>East</v>
      </c>
      <c r="F4186" t="s">
        <v>8534</v>
      </c>
      <c r="G4186" t="str">
        <f>VLOOKUP(Sales_Data!$F4186,tbl_Products[],2,FALSE)</f>
        <v>Product_51</v>
      </c>
      <c r="H4186" t="str">
        <f>VLOOKUP(tbl_Sales[[#This Row],[Product_ID]],tbl_Products[],3,0)</f>
        <v>Electronics</v>
      </c>
      <c r="I4186">
        <v>5</v>
      </c>
      <c r="J4186" s="10">
        <f>VLOOKUP(tbl_Sales[[#This Row],[Product_ID]],tbl_Products[],4,0)</f>
        <v>45.1</v>
      </c>
      <c r="K4186" s="6">
        <v>72.239999999999995</v>
      </c>
      <c r="L4186" s="6">
        <f>tbl_Sales[[#This Row],[Price_per_Unit]]*tbl_Sales[[#This Row],[Quantity]]</f>
        <v>361.2</v>
      </c>
      <c r="M4186" s="6">
        <f>tbl_Sales[[#This Row],[Cost_per_Unit]]*tbl_Sales[[#This Row],[Quantity]]</f>
        <v>225.5</v>
      </c>
      <c r="N4186" s="6">
        <f>tbl_Sales[[#This Row],[Sales]]-tbl_Sales[[#This Row],[Total_Cost]]</f>
        <v>135.69999999999999</v>
      </c>
    </row>
    <row r="4187" spans="1:14">
      <c r="A4187" t="s">
        <v>4191</v>
      </c>
      <c r="B4187" s="4">
        <v>45039</v>
      </c>
      <c r="C4187" t="s">
        <v>7328</v>
      </c>
      <c r="D4187" t="str">
        <f>VLOOKUP(Sales_Data!$C4187,tbl_Customers[],2,FALSE)</f>
        <v>Customer_1309</v>
      </c>
      <c r="E4187" t="str">
        <f>VLOOKUP(tbl_Sales[[#This Row],[Customer_ID]],tbl_Customers[],5,0)</f>
        <v>East</v>
      </c>
      <c r="F4187" t="s">
        <v>8520</v>
      </c>
      <c r="G4187" t="str">
        <f>VLOOKUP(Sales_Data!$F4187,tbl_Products[],2,FALSE)</f>
        <v>Product_29</v>
      </c>
      <c r="H4187" t="str">
        <f>VLOOKUP(tbl_Sales[[#This Row],[Product_ID]],tbl_Products[],3,0)</f>
        <v>Home Goods</v>
      </c>
      <c r="I4187">
        <v>2</v>
      </c>
      <c r="J4187" s="10">
        <f>VLOOKUP(tbl_Sales[[#This Row],[Product_ID]],tbl_Products[],4,0)</f>
        <v>9.64</v>
      </c>
      <c r="K4187" s="6">
        <v>18.23</v>
      </c>
      <c r="L4187" s="6">
        <f>tbl_Sales[[#This Row],[Price_per_Unit]]*tbl_Sales[[#This Row],[Quantity]]</f>
        <v>36.46</v>
      </c>
      <c r="M4187" s="6">
        <f>tbl_Sales[[#This Row],[Cost_per_Unit]]*tbl_Sales[[#This Row],[Quantity]]</f>
        <v>19.28</v>
      </c>
      <c r="N4187" s="6">
        <f>tbl_Sales[[#This Row],[Sales]]-tbl_Sales[[#This Row],[Total_Cost]]</f>
        <v>17.18</v>
      </c>
    </row>
    <row r="4188" spans="1:14">
      <c r="A4188" t="s">
        <v>4192</v>
      </c>
      <c r="B4188" s="4">
        <v>44937</v>
      </c>
      <c r="C4188" t="s">
        <v>7160</v>
      </c>
      <c r="D4188" t="str">
        <f>VLOOKUP(Sales_Data!$C4188,tbl_Customers[],2,FALSE)</f>
        <v>Customer_1423</v>
      </c>
      <c r="E4188" t="str">
        <f>VLOOKUP(tbl_Sales[[#This Row],[Customer_ID]],tbl_Customers[],5,0)</f>
        <v>South</v>
      </c>
      <c r="F4188" t="s">
        <v>8524</v>
      </c>
      <c r="G4188" t="str">
        <f>VLOOKUP(Sales_Data!$F4188,tbl_Products[],2,FALSE)</f>
        <v>Product_74</v>
      </c>
      <c r="H4188" t="str">
        <f>VLOOKUP(tbl_Sales[[#This Row],[Product_ID]],tbl_Products[],3,0)</f>
        <v>Home Goods</v>
      </c>
      <c r="I4188">
        <v>4</v>
      </c>
      <c r="J4188" s="10">
        <f>VLOOKUP(tbl_Sales[[#This Row],[Product_ID]],tbl_Products[],4,0)</f>
        <v>13.9</v>
      </c>
      <c r="K4188" s="6">
        <v>20.059999999999999</v>
      </c>
      <c r="L4188" s="6">
        <f>tbl_Sales[[#This Row],[Price_per_Unit]]*tbl_Sales[[#This Row],[Quantity]]</f>
        <v>80.239999999999995</v>
      </c>
      <c r="M4188" s="6">
        <f>tbl_Sales[[#This Row],[Cost_per_Unit]]*tbl_Sales[[#This Row],[Quantity]]</f>
        <v>55.6</v>
      </c>
      <c r="N4188" s="6">
        <f>tbl_Sales[[#This Row],[Sales]]-tbl_Sales[[#This Row],[Total_Cost]]</f>
        <v>24.639999999999993</v>
      </c>
    </row>
    <row r="4189" spans="1:14">
      <c r="A4189" t="s">
        <v>4193</v>
      </c>
      <c r="B4189" s="4">
        <v>45196</v>
      </c>
      <c r="C4189" t="s">
        <v>7363</v>
      </c>
      <c r="D4189" t="str">
        <f>VLOOKUP(Sales_Data!$C4189,tbl_Customers[],2,FALSE)</f>
        <v>Customer_1384</v>
      </c>
      <c r="E4189" t="str">
        <f>VLOOKUP(tbl_Sales[[#This Row],[Customer_ID]],tbl_Customers[],5,0)</f>
        <v>North</v>
      </c>
      <c r="F4189" t="s">
        <v>8509</v>
      </c>
      <c r="G4189" t="str">
        <f>VLOOKUP(Sales_Data!$F4189,tbl_Products[],2,FALSE)</f>
        <v>Product_45</v>
      </c>
      <c r="H4189" t="str">
        <f>VLOOKUP(tbl_Sales[[#This Row],[Product_ID]],tbl_Products[],3,0)</f>
        <v>Home Goods</v>
      </c>
      <c r="I4189">
        <v>9</v>
      </c>
      <c r="J4189" s="10">
        <f>VLOOKUP(tbl_Sales[[#This Row],[Product_ID]],tbl_Products[],4,0)</f>
        <v>47.88</v>
      </c>
      <c r="K4189" s="6">
        <v>48.78</v>
      </c>
      <c r="L4189" s="6">
        <f>tbl_Sales[[#This Row],[Price_per_Unit]]*tbl_Sales[[#This Row],[Quantity]]</f>
        <v>439.02</v>
      </c>
      <c r="M4189" s="6">
        <f>tbl_Sales[[#This Row],[Cost_per_Unit]]*tbl_Sales[[#This Row],[Quantity]]</f>
        <v>430.92</v>
      </c>
      <c r="N4189" s="6">
        <f>tbl_Sales[[#This Row],[Sales]]-tbl_Sales[[#This Row],[Total_Cost]]</f>
        <v>8.0999999999999659</v>
      </c>
    </row>
    <row r="4190" spans="1:14">
      <c r="A4190" t="s">
        <v>4194</v>
      </c>
      <c r="B4190" s="4">
        <v>45171</v>
      </c>
      <c r="C4190" t="s">
        <v>8420</v>
      </c>
      <c r="D4190" t="str">
        <f>VLOOKUP(Sales_Data!$C4190,tbl_Customers[],2,FALSE)</f>
        <v>Customer_946</v>
      </c>
      <c r="E4190" t="str">
        <f>VLOOKUP(tbl_Sales[[#This Row],[Customer_ID]],tbl_Customers[],5,0)</f>
        <v>North</v>
      </c>
      <c r="F4190" t="s">
        <v>8519</v>
      </c>
      <c r="G4190" t="str">
        <f>VLOOKUP(Sales_Data!$F4190,tbl_Products[],2,FALSE)</f>
        <v>Product_53</v>
      </c>
      <c r="H4190" t="str">
        <f>VLOOKUP(tbl_Sales[[#This Row],[Product_ID]],tbl_Products[],3,0)</f>
        <v>Electronics</v>
      </c>
      <c r="I4190">
        <v>2</v>
      </c>
      <c r="J4190" s="10">
        <f>VLOOKUP(tbl_Sales[[#This Row],[Product_ID]],tbl_Products[],4,0)</f>
        <v>21.34</v>
      </c>
      <c r="K4190" s="6">
        <v>46.5</v>
      </c>
      <c r="L4190" s="6">
        <f>tbl_Sales[[#This Row],[Price_per_Unit]]*tbl_Sales[[#This Row],[Quantity]]</f>
        <v>93</v>
      </c>
      <c r="M4190" s="6">
        <f>tbl_Sales[[#This Row],[Cost_per_Unit]]*tbl_Sales[[#This Row],[Quantity]]</f>
        <v>42.68</v>
      </c>
      <c r="N4190" s="6">
        <f>tbl_Sales[[#This Row],[Sales]]-tbl_Sales[[#This Row],[Total_Cost]]</f>
        <v>50.32</v>
      </c>
    </row>
    <row r="4191" spans="1:14">
      <c r="A4191" t="s">
        <v>4195</v>
      </c>
      <c r="B4191" s="4">
        <v>44927</v>
      </c>
      <c r="C4191" t="s">
        <v>8238</v>
      </c>
      <c r="D4191" t="str">
        <f>VLOOKUP(Sales_Data!$C4191,tbl_Customers[],2,FALSE)</f>
        <v>Customer_781</v>
      </c>
      <c r="E4191" t="str">
        <f>VLOOKUP(tbl_Sales[[#This Row],[Customer_ID]],tbl_Customers[],5,0)</f>
        <v>West</v>
      </c>
      <c r="F4191" t="s">
        <v>8530</v>
      </c>
      <c r="G4191" t="str">
        <f>VLOOKUP(Sales_Data!$F4191,tbl_Products[],2,FALSE)</f>
        <v>Product_14</v>
      </c>
      <c r="H4191" t="str">
        <f>VLOOKUP(tbl_Sales[[#This Row],[Product_ID]],tbl_Products[],3,0)</f>
        <v>Toys</v>
      </c>
      <c r="I4191">
        <v>9</v>
      </c>
      <c r="J4191" s="10">
        <f>VLOOKUP(tbl_Sales[[#This Row],[Product_ID]],tbl_Products[],4,0)</f>
        <v>36.64</v>
      </c>
      <c r="K4191" s="6">
        <v>81.69</v>
      </c>
      <c r="L4191" s="6">
        <f>tbl_Sales[[#This Row],[Price_per_Unit]]*tbl_Sales[[#This Row],[Quantity]]</f>
        <v>735.21</v>
      </c>
      <c r="M4191" s="6">
        <f>tbl_Sales[[#This Row],[Cost_per_Unit]]*tbl_Sales[[#This Row],[Quantity]]</f>
        <v>329.76</v>
      </c>
      <c r="N4191" s="6">
        <f>tbl_Sales[[#This Row],[Sales]]-tbl_Sales[[#This Row],[Total_Cost]]</f>
        <v>405.45000000000005</v>
      </c>
    </row>
    <row r="4192" spans="1:14">
      <c r="A4192" t="s">
        <v>4196</v>
      </c>
      <c r="B4192" s="4">
        <v>45096</v>
      </c>
      <c r="C4192" t="s">
        <v>7568</v>
      </c>
      <c r="D4192" t="str">
        <f>VLOOKUP(Sales_Data!$C4192,tbl_Customers[],2,FALSE)</f>
        <v>Customer_704</v>
      </c>
      <c r="E4192" t="str">
        <f>VLOOKUP(tbl_Sales[[#This Row],[Customer_ID]],tbl_Customers[],5,0)</f>
        <v>South</v>
      </c>
      <c r="F4192" t="s">
        <v>8520</v>
      </c>
      <c r="G4192" t="str">
        <f>VLOOKUP(Sales_Data!$F4192,tbl_Products[],2,FALSE)</f>
        <v>Product_29</v>
      </c>
      <c r="H4192" t="str">
        <f>VLOOKUP(tbl_Sales[[#This Row],[Product_ID]],tbl_Products[],3,0)</f>
        <v>Home Goods</v>
      </c>
      <c r="I4192">
        <v>7</v>
      </c>
      <c r="J4192" s="10">
        <f>VLOOKUP(tbl_Sales[[#This Row],[Product_ID]],tbl_Products[],4,0)</f>
        <v>9.64</v>
      </c>
      <c r="K4192" s="6">
        <v>15.94</v>
      </c>
      <c r="L4192" s="6">
        <f>tbl_Sales[[#This Row],[Price_per_Unit]]*tbl_Sales[[#This Row],[Quantity]]</f>
        <v>111.58</v>
      </c>
      <c r="M4192" s="6">
        <f>tbl_Sales[[#This Row],[Cost_per_Unit]]*tbl_Sales[[#This Row],[Quantity]]</f>
        <v>67.48</v>
      </c>
      <c r="N4192" s="6">
        <f>tbl_Sales[[#This Row],[Sales]]-tbl_Sales[[#This Row],[Total_Cost]]</f>
        <v>44.099999999999994</v>
      </c>
    </row>
    <row r="4193" spans="1:14">
      <c r="A4193" t="s">
        <v>4197</v>
      </c>
      <c r="B4193" s="4">
        <v>45241</v>
      </c>
      <c r="C4193" t="s">
        <v>8418</v>
      </c>
      <c r="D4193" t="str">
        <f>VLOOKUP(Sales_Data!$C4193,tbl_Customers[],2,FALSE)</f>
        <v>Customer_818</v>
      </c>
      <c r="E4193" t="str">
        <f>VLOOKUP(tbl_Sales[[#This Row],[Customer_ID]],tbl_Customers[],5,0)</f>
        <v>North</v>
      </c>
      <c r="F4193" t="s">
        <v>8513</v>
      </c>
      <c r="G4193" t="str">
        <f>VLOOKUP(Sales_Data!$F4193,tbl_Products[],2,FALSE)</f>
        <v>Product_59</v>
      </c>
      <c r="H4193" t="str">
        <f>VLOOKUP(tbl_Sales[[#This Row],[Product_ID]],tbl_Products[],3,0)</f>
        <v>Home Goods</v>
      </c>
      <c r="I4193">
        <v>8</v>
      </c>
      <c r="J4193" s="10">
        <f>VLOOKUP(tbl_Sales[[#This Row],[Product_ID]],tbl_Products[],4,0)</f>
        <v>40.85</v>
      </c>
      <c r="K4193" s="6">
        <v>31.48</v>
      </c>
      <c r="L4193" s="6">
        <f>tbl_Sales[[#This Row],[Price_per_Unit]]*tbl_Sales[[#This Row],[Quantity]]</f>
        <v>251.84</v>
      </c>
      <c r="M4193" s="6">
        <f>tbl_Sales[[#This Row],[Cost_per_Unit]]*tbl_Sales[[#This Row],[Quantity]]</f>
        <v>326.8</v>
      </c>
      <c r="N4193" s="6">
        <f>tbl_Sales[[#This Row],[Sales]]-tbl_Sales[[#This Row],[Total_Cost]]</f>
        <v>-74.960000000000008</v>
      </c>
    </row>
    <row r="4194" spans="1:14">
      <c r="A4194" t="s">
        <v>4198</v>
      </c>
      <c r="B4194" s="4">
        <v>45030</v>
      </c>
      <c r="C4194" t="s">
        <v>7995</v>
      </c>
      <c r="D4194" t="str">
        <f>VLOOKUP(Sales_Data!$C4194,tbl_Customers[],2,FALSE)</f>
        <v>Customer_399</v>
      </c>
      <c r="E4194" t="str">
        <f>VLOOKUP(tbl_Sales[[#This Row],[Customer_ID]],tbl_Customers[],5,0)</f>
        <v>West</v>
      </c>
      <c r="F4194" t="s">
        <v>8542</v>
      </c>
      <c r="G4194" t="str">
        <f>VLOOKUP(Sales_Data!$F4194,tbl_Products[],2,FALSE)</f>
        <v>Product_20</v>
      </c>
      <c r="H4194" t="str">
        <f>VLOOKUP(tbl_Sales[[#This Row],[Product_ID]],tbl_Products[],3,0)</f>
        <v>Electronics</v>
      </c>
      <c r="I4194">
        <v>7</v>
      </c>
      <c r="J4194" s="10">
        <f>VLOOKUP(tbl_Sales[[#This Row],[Product_ID]],tbl_Products[],4,0)</f>
        <v>19.98</v>
      </c>
      <c r="K4194" s="6">
        <v>26.94</v>
      </c>
      <c r="L4194" s="6">
        <f>tbl_Sales[[#This Row],[Price_per_Unit]]*tbl_Sales[[#This Row],[Quantity]]</f>
        <v>188.58</v>
      </c>
      <c r="M4194" s="6">
        <f>tbl_Sales[[#This Row],[Cost_per_Unit]]*tbl_Sales[[#This Row],[Quantity]]</f>
        <v>139.86000000000001</v>
      </c>
      <c r="N4194" s="6">
        <f>tbl_Sales[[#This Row],[Sales]]-tbl_Sales[[#This Row],[Total_Cost]]</f>
        <v>48.72</v>
      </c>
    </row>
    <row r="4195" spans="1:14">
      <c r="A4195" t="s">
        <v>4199</v>
      </c>
      <c r="B4195" s="4">
        <v>44993</v>
      </c>
      <c r="C4195" t="s">
        <v>8187</v>
      </c>
      <c r="D4195" t="str">
        <f>VLOOKUP(Sales_Data!$C4195,tbl_Customers[],2,FALSE)</f>
        <v>Customer_813</v>
      </c>
      <c r="E4195" t="str">
        <f>VLOOKUP(tbl_Sales[[#This Row],[Customer_ID]],tbl_Customers[],5,0)</f>
        <v>North</v>
      </c>
      <c r="F4195" t="s">
        <v>8528</v>
      </c>
      <c r="G4195" t="str">
        <f>VLOOKUP(Sales_Data!$F4195,tbl_Products[],2,FALSE)</f>
        <v>Product_25</v>
      </c>
      <c r="H4195" t="str">
        <f>VLOOKUP(tbl_Sales[[#This Row],[Product_ID]],tbl_Products[],3,0)</f>
        <v>Electronics</v>
      </c>
      <c r="I4195">
        <v>5</v>
      </c>
      <c r="J4195" s="10">
        <f>VLOOKUP(tbl_Sales[[#This Row],[Product_ID]],tbl_Products[],4,0)</f>
        <v>48.19</v>
      </c>
      <c r="K4195" s="6">
        <v>61.1</v>
      </c>
      <c r="L4195" s="6">
        <f>tbl_Sales[[#This Row],[Price_per_Unit]]*tbl_Sales[[#This Row],[Quantity]]</f>
        <v>305.5</v>
      </c>
      <c r="M4195" s="6">
        <f>tbl_Sales[[#This Row],[Cost_per_Unit]]*tbl_Sales[[#This Row],[Quantity]]</f>
        <v>240.95</v>
      </c>
      <c r="N4195" s="6">
        <f>tbl_Sales[[#This Row],[Sales]]-tbl_Sales[[#This Row],[Total_Cost]]</f>
        <v>64.550000000000011</v>
      </c>
    </row>
    <row r="4196" spans="1:14">
      <c r="A4196" t="s">
        <v>4200</v>
      </c>
      <c r="B4196" s="4">
        <v>45101</v>
      </c>
      <c r="C4196" t="s">
        <v>7546</v>
      </c>
      <c r="D4196" t="str">
        <f>VLOOKUP(Sales_Data!$C4196,tbl_Customers[],2,FALSE)</f>
        <v>Customer_78</v>
      </c>
      <c r="E4196" t="str">
        <f>VLOOKUP(tbl_Sales[[#This Row],[Customer_ID]],tbl_Customers[],5,0)</f>
        <v>South</v>
      </c>
      <c r="F4196" t="s">
        <v>8548</v>
      </c>
      <c r="G4196" t="str">
        <f>VLOOKUP(Sales_Data!$F4196,tbl_Products[],2,FALSE)</f>
        <v>Product_1</v>
      </c>
      <c r="H4196" t="str">
        <f>VLOOKUP(tbl_Sales[[#This Row],[Product_ID]],tbl_Products[],3,0)</f>
        <v>Apparel</v>
      </c>
      <c r="I4196">
        <v>1</v>
      </c>
      <c r="J4196" s="10">
        <f>VLOOKUP(tbl_Sales[[#This Row],[Product_ID]],tbl_Products[],4,0)</f>
        <v>21.45</v>
      </c>
      <c r="K4196" s="6">
        <v>24.32</v>
      </c>
      <c r="L4196" s="6">
        <f>tbl_Sales[[#This Row],[Price_per_Unit]]*tbl_Sales[[#This Row],[Quantity]]</f>
        <v>24.32</v>
      </c>
      <c r="M4196" s="6">
        <f>tbl_Sales[[#This Row],[Cost_per_Unit]]*tbl_Sales[[#This Row],[Quantity]]</f>
        <v>21.45</v>
      </c>
      <c r="N4196" s="6">
        <f>tbl_Sales[[#This Row],[Sales]]-tbl_Sales[[#This Row],[Total_Cost]]</f>
        <v>2.870000000000001</v>
      </c>
    </row>
    <row r="4197" spans="1:14">
      <c r="A4197" t="s">
        <v>4201</v>
      </c>
      <c r="B4197" s="4">
        <v>45017</v>
      </c>
      <c r="C4197" t="s">
        <v>7659</v>
      </c>
      <c r="D4197" t="str">
        <f>VLOOKUP(Sales_Data!$C4197,tbl_Customers[],2,FALSE)</f>
        <v>Customer_22</v>
      </c>
      <c r="E4197" t="str">
        <f>VLOOKUP(tbl_Sales[[#This Row],[Customer_ID]],tbl_Customers[],5,0)</f>
        <v>South</v>
      </c>
      <c r="F4197" t="s">
        <v>8501</v>
      </c>
      <c r="G4197" t="str">
        <f>VLOOKUP(Sales_Data!$F4197,tbl_Products[],2,FALSE)</f>
        <v>Product_65</v>
      </c>
      <c r="H4197" t="str">
        <f>VLOOKUP(tbl_Sales[[#This Row],[Product_ID]],tbl_Products[],3,0)</f>
        <v>Health</v>
      </c>
      <c r="I4197">
        <v>3</v>
      </c>
      <c r="J4197" s="10">
        <f>VLOOKUP(tbl_Sales[[#This Row],[Product_ID]],tbl_Products[],4,0)</f>
        <v>37.880000000000003</v>
      </c>
      <c r="K4197" s="6">
        <v>89.33</v>
      </c>
      <c r="L4197" s="6">
        <f>tbl_Sales[[#This Row],[Price_per_Unit]]*tbl_Sales[[#This Row],[Quantity]]</f>
        <v>267.99</v>
      </c>
      <c r="M4197" s="6">
        <f>tbl_Sales[[#This Row],[Cost_per_Unit]]*tbl_Sales[[#This Row],[Quantity]]</f>
        <v>113.64000000000001</v>
      </c>
      <c r="N4197" s="6">
        <f>tbl_Sales[[#This Row],[Sales]]-tbl_Sales[[#This Row],[Total_Cost]]</f>
        <v>154.35</v>
      </c>
    </row>
    <row r="4198" spans="1:14">
      <c r="A4198" t="s">
        <v>4202</v>
      </c>
      <c r="B4198" s="4">
        <v>45092</v>
      </c>
      <c r="C4198" t="s">
        <v>7711</v>
      </c>
      <c r="D4198" t="str">
        <f>VLOOKUP(Sales_Data!$C4198,tbl_Customers[],2,FALSE)</f>
        <v>Customer_514</v>
      </c>
      <c r="E4198" t="str">
        <f>VLOOKUP(tbl_Sales[[#This Row],[Customer_ID]],tbl_Customers[],5,0)</f>
        <v>South</v>
      </c>
      <c r="F4198" t="s">
        <v>8530</v>
      </c>
      <c r="G4198" t="str">
        <f>VLOOKUP(Sales_Data!$F4198,tbl_Products[],2,FALSE)</f>
        <v>Product_14</v>
      </c>
      <c r="H4198" t="str">
        <f>VLOOKUP(tbl_Sales[[#This Row],[Product_ID]],tbl_Products[],3,0)</f>
        <v>Toys</v>
      </c>
      <c r="I4198">
        <v>8</v>
      </c>
      <c r="J4198" s="10">
        <f>VLOOKUP(tbl_Sales[[#This Row],[Product_ID]],tbl_Products[],4,0)</f>
        <v>36.64</v>
      </c>
      <c r="K4198" s="6">
        <v>83.91</v>
      </c>
      <c r="L4198" s="6">
        <f>tbl_Sales[[#This Row],[Price_per_Unit]]*tbl_Sales[[#This Row],[Quantity]]</f>
        <v>671.28</v>
      </c>
      <c r="M4198" s="6">
        <f>tbl_Sales[[#This Row],[Cost_per_Unit]]*tbl_Sales[[#This Row],[Quantity]]</f>
        <v>293.12</v>
      </c>
      <c r="N4198" s="6">
        <f>tbl_Sales[[#This Row],[Sales]]-tbl_Sales[[#This Row],[Total_Cost]]</f>
        <v>378.15999999999997</v>
      </c>
    </row>
    <row r="4199" spans="1:14">
      <c r="A4199" t="s">
        <v>4203</v>
      </c>
      <c r="B4199" s="4">
        <v>44957</v>
      </c>
      <c r="C4199" t="s">
        <v>7341</v>
      </c>
      <c r="D4199" t="str">
        <f>VLOOKUP(Sales_Data!$C4199,tbl_Customers[],2,FALSE)</f>
        <v>Customer_235</v>
      </c>
      <c r="E4199" t="str">
        <f>VLOOKUP(tbl_Sales[[#This Row],[Customer_ID]],tbl_Customers[],5,0)</f>
        <v>West</v>
      </c>
      <c r="F4199" t="s">
        <v>8521</v>
      </c>
      <c r="G4199" t="str">
        <f>VLOOKUP(Sales_Data!$F4199,tbl_Products[],2,FALSE)</f>
        <v>Product_64</v>
      </c>
      <c r="H4199" t="str">
        <f>VLOOKUP(tbl_Sales[[#This Row],[Product_ID]],tbl_Products[],3,0)</f>
        <v>Home Goods</v>
      </c>
      <c r="I4199">
        <v>4</v>
      </c>
      <c r="J4199" s="10">
        <f>VLOOKUP(tbl_Sales[[#This Row],[Product_ID]],tbl_Products[],4,0)</f>
        <v>16.21</v>
      </c>
      <c r="K4199" s="6">
        <v>17.600000000000001</v>
      </c>
      <c r="L4199" s="6">
        <f>tbl_Sales[[#This Row],[Price_per_Unit]]*tbl_Sales[[#This Row],[Quantity]]</f>
        <v>70.400000000000006</v>
      </c>
      <c r="M4199" s="6">
        <f>tbl_Sales[[#This Row],[Cost_per_Unit]]*tbl_Sales[[#This Row],[Quantity]]</f>
        <v>64.84</v>
      </c>
      <c r="N4199" s="6">
        <f>tbl_Sales[[#This Row],[Sales]]-tbl_Sales[[#This Row],[Total_Cost]]</f>
        <v>5.5600000000000023</v>
      </c>
    </row>
    <row r="4200" spans="1:14">
      <c r="A4200" t="s">
        <v>4204</v>
      </c>
      <c r="B4200" s="4">
        <v>44938</v>
      </c>
      <c r="C4200" t="s">
        <v>7911</v>
      </c>
      <c r="D4200" t="str">
        <f>VLOOKUP(Sales_Data!$C4200,tbl_Customers[],2,FALSE)</f>
        <v>Customer_1453</v>
      </c>
      <c r="E4200" t="str">
        <f>VLOOKUP(tbl_Sales[[#This Row],[Customer_ID]],tbl_Customers[],5,0)</f>
        <v>North</v>
      </c>
      <c r="F4200" t="s">
        <v>8503</v>
      </c>
      <c r="G4200" t="str">
        <f>VLOOKUP(Sales_Data!$F4200,tbl_Products[],2,FALSE)</f>
        <v>Product_19</v>
      </c>
      <c r="H4200" t="str">
        <f>VLOOKUP(tbl_Sales[[#This Row],[Product_ID]],tbl_Products[],3,0)</f>
        <v>Apparel</v>
      </c>
      <c r="I4200">
        <v>7</v>
      </c>
      <c r="J4200" s="10">
        <f>VLOOKUP(tbl_Sales[[#This Row],[Product_ID]],tbl_Products[],4,0)</f>
        <v>41.78</v>
      </c>
      <c r="K4200" s="6">
        <v>55.7</v>
      </c>
      <c r="L4200" s="6">
        <f>tbl_Sales[[#This Row],[Price_per_Unit]]*tbl_Sales[[#This Row],[Quantity]]</f>
        <v>389.90000000000003</v>
      </c>
      <c r="M4200" s="6">
        <f>tbl_Sales[[#This Row],[Cost_per_Unit]]*tbl_Sales[[#This Row],[Quantity]]</f>
        <v>292.46000000000004</v>
      </c>
      <c r="N4200" s="6">
        <f>tbl_Sales[[#This Row],[Sales]]-tbl_Sales[[#This Row],[Total_Cost]]</f>
        <v>97.44</v>
      </c>
    </row>
    <row r="4201" spans="1:14">
      <c r="A4201" t="s">
        <v>4205</v>
      </c>
      <c r="B4201" s="4">
        <v>45002</v>
      </c>
      <c r="C4201" t="s">
        <v>7851</v>
      </c>
      <c r="D4201" t="str">
        <f>VLOOKUP(Sales_Data!$C4201,tbl_Customers[],2,FALSE)</f>
        <v>Customer_280</v>
      </c>
      <c r="E4201" t="str">
        <f>VLOOKUP(tbl_Sales[[#This Row],[Customer_ID]],tbl_Customers[],5,0)</f>
        <v>East</v>
      </c>
      <c r="F4201" t="s">
        <v>8566</v>
      </c>
      <c r="G4201" t="str">
        <f>VLOOKUP(Sales_Data!$F4201,tbl_Products[],2,FALSE)</f>
        <v>Product_10</v>
      </c>
      <c r="H4201" t="str">
        <f>VLOOKUP(tbl_Sales[[#This Row],[Product_ID]],tbl_Products[],3,0)</f>
        <v>Apparel</v>
      </c>
      <c r="I4201">
        <v>4</v>
      </c>
      <c r="J4201" s="10">
        <f>VLOOKUP(tbl_Sales[[#This Row],[Product_ID]],tbl_Products[],4,0)</f>
        <v>14.95</v>
      </c>
      <c r="K4201" s="6">
        <v>73.67</v>
      </c>
      <c r="L4201" s="6">
        <f>tbl_Sales[[#This Row],[Price_per_Unit]]*tbl_Sales[[#This Row],[Quantity]]</f>
        <v>294.68</v>
      </c>
      <c r="M4201" s="6">
        <f>tbl_Sales[[#This Row],[Cost_per_Unit]]*tbl_Sales[[#This Row],[Quantity]]</f>
        <v>59.8</v>
      </c>
      <c r="N4201" s="6">
        <f>tbl_Sales[[#This Row],[Sales]]-tbl_Sales[[#This Row],[Total_Cost]]</f>
        <v>234.88</v>
      </c>
    </row>
    <row r="4202" spans="1:14">
      <c r="A4202" t="s">
        <v>4206</v>
      </c>
      <c r="B4202" s="4">
        <v>45227</v>
      </c>
      <c r="C4202" t="s">
        <v>8116</v>
      </c>
      <c r="D4202" t="str">
        <f>VLOOKUP(Sales_Data!$C4202,tbl_Customers[],2,FALSE)</f>
        <v>Customer_670</v>
      </c>
      <c r="E4202" t="str">
        <f>VLOOKUP(tbl_Sales[[#This Row],[Customer_ID]],tbl_Customers[],5,0)</f>
        <v>North</v>
      </c>
      <c r="F4202" t="s">
        <v>8536</v>
      </c>
      <c r="G4202" t="str">
        <f>VLOOKUP(Sales_Data!$F4202,tbl_Products[],2,FALSE)</f>
        <v>Product_40</v>
      </c>
      <c r="H4202" t="str">
        <f>VLOOKUP(tbl_Sales[[#This Row],[Product_ID]],tbl_Products[],3,0)</f>
        <v>Health</v>
      </c>
      <c r="I4202">
        <v>7</v>
      </c>
      <c r="J4202" s="10">
        <f>VLOOKUP(tbl_Sales[[#This Row],[Product_ID]],tbl_Products[],4,0)</f>
        <v>30.96</v>
      </c>
      <c r="K4202" s="6">
        <v>18.62</v>
      </c>
      <c r="L4202" s="6">
        <f>tbl_Sales[[#This Row],[Price_per_Unit]]*tbl_Sales[[#This Row],[Quantity]]</f>
        <v>130.34</v>
      </c>
      <c r="M4202" s="6">
        <f>tbl_Sales[[#This Row],[Cost_per_Unit]]*tbl_Sales[[#This Row],[Quantity]]</f>
        <v>216.72</v>
      </c>
      <c r="N4202" s="6">
        <f>tbl_Sales[[#This Row],[Sales]]-tbl_Sales[[#This Row],[Total_Cost]]</f>
        <v>-86.38</v>
      </c>
    </row>
    <row r="4203" spans="1:14">
      <c r="A4203" t="s">
        <v>4207</v>
      </c>
      <c r="B4203" s="4">
        <v>45287</v>
      </c>
      <c r="C4203" t="s">
        <v>7512</v>
      </c>
      <c r="D4203" t="str">
        <f>VLOOKUP(Sales_Data!$C4203,tbl_Customers[],2,FALSE)</f>
        <v>Customer_1373</v>
      </c>
      <c r="E4203" t="str">
        <f>VLOOKUP(tbl_Sales[[#This Row],[Customer_ID]],tbl_Customers[],5,0)</f>
        <v>West</v>
      </c>
      <c r="F4203" t="s">
        <v>8565</v>
      </c>
      <c r="G4203" t="str">
        <f>VLOOKUP(Sales_Data!$F4203,tbl_Products[],2,FALSE)</f>
        <v>Product_31</v>
      </c>
      <c r="H4203" t="str">
        <f>VLOOKUP(tbl_Sales[[#This Row],[Product_ID]],tbl_Products[],3,0)</f>
        <v>Apparel</v>
      </c>
      <c r="I4203">
        <v>7</v>
      </c>
      <c r="J4203" s="10">
        <f>VLOOKUP(tbl_Sales[[#This Row],[Product_ID]],tbl_Products[],4,0)</f>
        <v>3.66</v>
      </c>
      <c r="K4203" s="6">
        <v>35.950000000000003</v>
      </c>
      <c r="L4203" s="6">
        <f>tbl_Sales[[#This Row],[Price_per_Unit]]*tbl_Sales[[#This Row],[Quantity]]</f>
        <v>251.65000000000003</v>
      </c>
      <c r="M4203" s="6">
        <f>tbl_Sales[[#This Row],[Cost_per_Unit]]*tbl_Sales[[#This Row],[Quantity]]</f>
        <v>25.62</v>
      </c>
      <c r="N4203" s="6">
        <f>tbl_Sales[[#This Row],[Sales]]-tbl_Sales[[#This Row],[Total_Cost]]</f>
        <v>226.03000000000003</v>
      </c>
    </row>
    <row r="4204" spans="1:14">
      <c r="A4204" t="s">
        <v>4208</v>
      </c>
      <c r="B4204" s="4">
        <v>44999</v>
      </c>
      <c r="C4204" t="s">
        <v>7627</v>
      </c>
      <c r="D4204" t="str">
        <f>VLOOKUP(Sales_Data!$C4204,tbl_Customers[],2,FALSE)</f>
        <v>Customer_951</v>
      </c>
      <c r="E4204" t="str">
        <f>VLOOKUP(tbl_Sales[[#This Row],[Customer_ID]],tbl_Customers[],5,0)</f>
        <v>South</v>
      </c>
      <c r="F4204" t="s">
        <v>8555</v>
      </c>
      <c r="G4204" t="str">
        <f>VLOOKUP(Sales_Data!$F4204,tbl_Products[],2,FALSE)</f>
        <v>Product_52</v>
      </c>
      <c r="H4204" t="str">
        <f>VLOOKUP(tbl_Sales[[#This Row],[Product_ID]],tbl_Products[],3,0)</f>
        <v>Toys</v>
      </c>
      <c r="I4204">
        <v>5</v>
      </c>
      <c r="J4204" s="10">
        <f>VLOOKUP(tbl_Sales[[#This Row],[Product_ID]],tbl_Products[],4,0)</f>
        <v>46.58</v>
      </c>
      <c r="K4204" s="6">
        <v>46.88</v>
      </c>
      <c r="L4204" s="6">
        <f>tbl_Sales[[#This Row],[Price_per_Unit]]*tbl_Sales[[#This Row],[Quantity]]</f>
        <v>234.4</v>
      </c>
      <c r="M4204" s="6">
        <f>tbl_Sales[[#This Row],[Cost_per_Unit]]*tbl_Sales[[#This Row],[Quantity]]</f>
        <v>232.89999999999998</v>
      </c>
      <c r="N4204" s="6">
        <f>tbl_Sales[[#This Row],[Sales]]-tbl_Sales[[#This Row],[Total_Cost]]</f>
        <v>1.5000000000000284</v>
      </c>
    </row>
    <row r="4205" spans="1:14">
      <c r="A4205" t="s">
        <v>4209</v>
      </c>
      <c r="B4205" s="4">
        <v>44983</v>
      </c>
      <c r="C4205" t="s">
        <v>7592</v>
      </c>
      <c r="D4205" t="str">
        <f>VLOOKUP(Sales_Data!$C4205,tbl_Customers[],2,FALSE)</f>
        <v>Customer_993</v>
      </c>
      <c r="E4205" t="str">
        <f>VLOOKUP(tbl_Sales[[#This Row],[Customer_ID]],tbl_Customers[],5,0)</f>
        <v>East</v>
      </c>
      <c r="F4205" t="s">
        <v>8505</v>
      </c>
      <c r="G4205" t="str">
        <f>VLOOKUP(Sales_Data!$F4205,tbl_Products[],2,FALSE)</f>
        <v>Product_39</v>
      </c>
      <c r="H4205" t="str">
        <f>VLOOKUP(tbl_Sales[[#This Row],[Product_ID]],tbl_Products[],3,0)</f>
        <v>Toys</v>
      </c>
      <c r="I4205">
        <v>1</v>
      </c>
      <c r="J4205" s="10">
        <f>VLOOKUP(tbl_Sales[[#This Row],[Product_ID]],tbl_Products[],4,0)</f>
        <v>32.950000000000003</v>
      </c>
      <c r="K4205" s="6">
        <v>76.31</v>
      </c>
      <c r="L4205" s="6">
        <f>tbl_Sales[[#This Row],[Price_per_Unit]]*tbl_Sales[[#This Row],[Quantity]]</f>
        <v>76.31</v>
      </c>
      <c r="M4205" s="6">
        <f>tbl_Sales[[#This Row],[Cost_per_Unit]]*tbl_Sales[[#This Row],[Quantity]]</f>
        <v>32.950000000000003</v>
      </c>
      <c r="N4205" s="6">
        <f>tbl_Sales[[#This Row],[Sales]]-tbl_Sales[[#This Row],[Total_Cost]]</f>
        <v>43.36</v>
      </c>
    </row>
    <row r="4206" spans="1:14">
      <c r="A4206" t="s">
        <v>4210</v>
      </c>
      <c r="B4206" s="4">
        <v>45196</v>
      </c>
      <c r="C4206" t="s">
        <v>7009</v>
      </c>
      <c r="D4206" t="str">
        <f>VLOOKUP(Sales_Data!$C4206,tbl_Customers[],2,FALSE)</f>
        <v>Customer_945</v>
      </c>
      <c r="E4206" t="str">
        <f>VLOOKUP(tbl_Sales[[#This Row],[Customer_ID]],tbl_Customers[],5,0)</f>
        <v>South</v>
      </c>
      <c r="F4206" t="s">
        <v>8526</v>
      </c>
      <c r="G4206" t="str">
        <f>VLOOKUP(Sales_Data!$F4206,tbl_Products[],2,FALSE)</f>
        <v>Product_27</v>
      </c>
      <c r="H4206" t="str">
        <f>VLOOKUP(tbl_Sales[[#This Row],[Product_ID]],tbl_Products[],3,0)</f>
        <v>Home Goods</v>
      </c>
      <c r="I4206">
        <v>5</v>
      </c>
      <c r="J4206" s="10">
        <f>VLOOKUP(tbl_Sales[[#This Row],[Product_ID]],tbl_Products[],4,0)</f>
        <v>35.53</v>
      </c>
      <c r="K4206" s="6">
        <v>96.05</v>
      </c>
      <c r="L4206" s="6">
        <f>tbl_Sales[[#This Row],[Price_per_Unit]]*tbl_Sales[[#This Row],[Quantity]]</f>
        <v>480.25</v>
      </c>
      <c r="M4206" s="6">
        <f>tbl_Sales[[#This Row],[Cost_per_Unit]]*tbl_Sales[[#This Row],[Quantity]]</f>
        <v>177.65</v>
      </c>
      <c r="N4206" s="6">
        <f>tbl_Sales[[#This Row],[Sales]]-tbl_Sales[[#This Row],[Total_Cost]]</f>
        <v>302.60000000000002</v>
      </c>
    </row>
    <row r="4207" spans="1:14">
      <c r="A4207" t="s">
        <v>4211</v>
      </c>
      <c r="B4207" s="4">
        <v>45113</v>
      </c>
      <c r="C4207" t="s">
        <v>7661</v>
      </c>
      <c r="D4207" t="str">
        <f>VLOOKUP(Sales_Data!$C4207,tbl_Customers[],2,FALSE)</f>
        <v>Customer_140</v>
      </c>
      <c r="E4207" t="str">
        <f>VLOOKUP(tbl_Sales[[#This Row],[Customer_ID]],tbl_Customers[],5,0)</f>
        <v>North</v>
      </c>
      <c r="F4207" t="s">
        <v>8510</v>
      </c>
      <c r="G4207" t="str">
        <f>VLOOKUP(Sales_Data!$F4207,tbl_Products[],2,FALSE)</f>
        <v>Product_70</v>
      </c>
      <c r="H4207" t="str">
        <f>VLOOKUP(tbl_Sales[[#This Row],[Product_ID]],tbl_Products[],3,0)</f>
        <v>Apparel</v>
      </c>
      <c r="I4207">
        <v>6</v>
      </c>
      <c r="J4207" s="10">
        <f>VLOOKUP(tbl_Sales[[#This Row],[Product_ID]],tbl_Products[],4,0)</f>
        <v>26.74</v>
      </c>
      <c r="K4207" s="6">
        <v>40.159999999999997</v>
      </c>
      <c r="L4207" s="6">
        <f>tbl_Sales[[#This Row],[Price_per_Unit]]*tbl_Sales[[#This Row],[Quantity]]</f>
        <v>240.95999999999998</v>
      </c>
      <c r="M4207" s="6">
        <f>tbl_Sales[[#This Row],[Cost_per_Unit]]*tbl_Sales[[#This Row],[Quantity]]</f>
        <v>160.44</v>
      </c>
      <c r="N4207" s="6">
        <f>tbl_Sales[[#This Row],[Sales]]-tbl_Sales[[#This Row],[Total_Cost]]</f>
        <v>80.519999999999982</v>
      </c>
    </row>
    <row r="4208" spans="1:14">
      <c r="A4208" t="s">
        <v>4212</v>
      </c>
      <c r="B4208" s="4">
        <v>44964</v>
      </c>
      <c r="C4208" t="s">
        <v>8421</v>
      </c>
      <c r="D4208" t="str">
        <f>VLOOKUP(Sales_Data!$C4208,tbl_Customers[],2,FALSE)</f>
        <v>Customer_170</v>
      </c>
      <c r="E4208" t="str">
        <f>VLOOKUP(tbl_Sales[[#This Row],[Customer_ID]],tbl_Customers[],5,0)</f>
        <v>South</v>
      </c>
      <c r="F4208" t="s">
        <v>8504</v>
      </c>
      <c r="G4208" t="str">
        <f>VLOOKUP(Sales_Data!$F4208,tbl_Products[],2,FALSE)</f>
        <v>Product_13</v>
      </c>
      <c r="H4208" t="str">
        <f>VLOOKUP(tbl_Sales[[#This Row],[Product_ID]],tbl_Products[],3,0)</f>
        <v>Toys</v>
      </c>
      <c r="I4208">
        <v>8</v>
      </c>
      <c r="J4208" s="10">
        <f>VLOOKUP(tbl_Sales[[#This Row],[Product_ID]],tbl_Products[],4,0)</f>
        <v>45.97</v>
      </c>
      <c r="K4208" s="6">
        <v>59.19</v>
      </c>
      <c r="L4208" s="6">
        <f>tbl_Sales[[#This Row],[Price_per_Unit]]*tbl_Sales[[#This Row],[Quantity]]</f>
        <v>473.52</v>
      </c>
      <c r="M4208" s="6">
        <f>tbl_Sales[[#This Row],[Cost_per_Unit]]*tbl_Sales[[#This Row],[Quantity]]</f>
        <v>367.76</v>
      </c>
      <c r="N4208" s="6">
        <f>tbl_Sales[[#This Row],[Sales]]-tbl_Sales[[#This Row],[Total_Cost]]</f>
        <v>105.75999999999999</v>
      </c>
    </row>
    <row r="4209" spans="1:14">
      <c r="A4209" t="s">
        <v>4213</v>
      </c>
      <c r="B4209" s="4">
        <v>45118</v>
      </c>
      <c r="C4209" t="s">
        <v>7955</v>
      </c>
      <c r="D4209" t="str">
        <f>VLOOKUP(Sales_Data!$C4209,tbl_Customers[],2,FALSE)</f>
        <v>Customer_1124</v>
      </c>
      <c r="E4209" t="str">
        <f>VLOOKUP(tbl_Sales[[#This Row],[Customer_ID]],tbl_Customers[],5,0)</f>
        <v>South</v>
      </c>
      <c r="F4209" t="s">
        <v>8528</v>
      </c>
      <c r="G4209" t="str">
        <f>VLOOKUP(Sales_Data!$F4209,tbl_Products[],2,FALSE)</f>
        <v>Product_25</v>
      </c>
      <c r="H4209" t="str">
        <f>VLOOKUP(tbl_Sales[[#This Row],[Product_ID]],tbl_Products[],3,0)</f>
        <v>Electronics</v>
      </c>
      <c r="I4209">
        <v>9</v>
      </c>
      <c r="J4209" s="10">
        <f>VLOOKUP(tbl_Sales[[#This Row],[Product_ID]],tbl_Products[],4,0)</f>
        <v>48.19</v>
      </c>
      <c r="K4209" s="6">
        <v>7.34</v>
      </c>
      <c r="L4209" s="6">
        <f>tbl_Sales[[#This Row],[Price_per_Unit]]*tbl_Sales[[#This Row],[Quantity]]</f>
        <v>66.06</v>
      </c>
      <c r="M4209" s="6">
        <f>tbl_Sales[[#This Row],[Cost_per_Unit]]*tbl_Sales[[#This Row],[Quantity]]</f>
        <v>433.71</v>
      </c>
      <c r="N4209" s="6">
        <f>tbl_Sales[[#This Row],[Sales]]-tbl_Sales[[#This Row],[Total_Cost]]</f>
        <v>-367.65</v>
      </c>
    </row>
    <row r="4210" spans="1:14">
      <c r="A4210" t="s">
        <v>4214</v>
      </c>
      <c r="B4210" s="4">
        <v>45287</v>
      </c>
      <c r="C4210" t="s">
        <v>8296</v>
      </c>
      <c r="D4210" t="str">
        <f>VLOOKUP(Sales_Data!$C4210,tbl_Customers[],2,FALSE)</f>
        <v>Customer_1346</v>
      </c>
      <c r="E4210" t="str">
        <f>VLOOKUP(tbl_Sales[[#This Row],[Customer_ID]],tbl_Customers[],5,0)</f>
        <v>South</v>
      </c>
      <c r="F4210" t="s">
        <v>8522</v>
      </c>
      <c r="G4210" t="str">
        <f>VLOOKUP(Sales_Data!$F4210,tbl_Products[],2,FALSE)</f>
        <v>Product_4</v>
      </c>
      <c r="H4210" t="str">
        <f>VLOOKUP(tbl_Sales[[#This Row],[Product_ID]],tbl_Products[],3,0)</f>
        <v>Toys</v>
      </c>
      <c r="I4210">
        <v>3</v>
      </c>
      <c r="J4210" s="10">
        <f>VLOOKUP(tbl_Sales[[#This Row],[Product_ID]],tbl_Products[],4,0)</f>
        <v>14.75</v>
      </c>
      <c r="K4210" s="6">
        <v>82.19</v>
      </c>
      <c r="L4210" s="6">
        <f>tbl_Sales[[#This Row],[Price_per_Unit]]*tbl_Sales[[#This Row],[Quantity]]</f>
        <v>246.57</v>
      </c>
      <c r="M4210" s="6">
        <f>tbl_Sales[[#This Row],[Cost_per_Unit]]*tbl_Sales[[#This Row],[Quantity]]</f>
        <v>44.25</v>
      </c>
      <c r="N4210" s="6">
        <f>tbl_Sales[[#This Row],[Sales]]-tbl_Sales[[#This Row],[Total_Cost]]</f>
        <v>202.32</v>
      </c>
    </row>
    <row r="4211" spans="1:14">
      <c r="A4211" t="s">
        <v>4215</v>
      </c>
      <c r="B4211" s="4">
        <v>45266</v>
      </c>
      <c r="C4211" t="s">
        <v>8286</v>
      </c>
      <c r="D4211" t="str">
        <f>VLOOKUP(Sales_Data!$C4211,tbl_Customers[],2,FALSE)</f>
        <v>Customer_497</v>
      </c>
      <c r="E4211" t="str">
        <f>VLOOKUP(tbl_Sales[[#This Row],[Customer_ID]],tbl_Customers[],5,0)</f>
        <v>East</v>
      </c>
      <c r="F4211" t="s">
        <v>8496</v>
      </c>
      <c r="G4211" t="str">
        <f>VLOOKUP(Sales_Data!$F4211,tbl_Products[],2,FALSE)</f>
        <v>Product_3</v>
      </c>
      <c r="H4211" t="str">
        <f>VLOOKUP(tbl_Sales[[#This Row],[Product_ID]],tbl_Products[],3,0)</f>
        <v>Health</v>
      </c>
      <c r="I4211">
        <v>7</v>
      </c>
      <c r="J4211" s="10">
        <f>VLOOKUP(tbl_Sales[[#This Row],[Product_ID]],tbl_Products[],4,0)</f>
        <v>28.91</v>
      </c>
      <c r="K4211" s="6">
        <v>53.2</v>
      </c>
      <c r="L4211" s="6">
        <f>tbl_Sales[[#This Row],[Price_per_Unit]]*tbl_Sales[[#This Row],[Quantity]]</f>
        <v>372.40000000000003</v>
      </c>
      <c r="M4211" s="6">
        <f>tbl_Sales[[#This Row],[Cost_per_Unit]]*tbl_Sales[[#This Row],[Quantity]]</f>
        <v>202.37</v>
      </c>
      <c r="N4211" s="6">
        <f>tbl_Sales[[#This Row],[Sales]]-tbl_Sales[[#This Row],[Total_Cost]]</f>
        <v>170.03000000000003</v>
      </c>
    </row>
    <row r="4212" spans="1:14">
      <c r="A4212" t="s">
        <v>4216</v>
      </c>
      <c r="B4212" s="4">
        <v>45129</v>
      </c>
      <c r="C4212" t="s">
        <v>7312</v>
      </c>
      <c r="D4212" t="str">
        <f>VLOOKUP(Sales_Data!$C4212,tbl_Customers[],2,FALSE)</f>
        <v>Customer_1462</v>
      </c>
      <c r="E4212" t="str">
        <f>VLOOKUP(tbl_Sales[[#This Row],[Customer_ID]],tbl_Customers[],5,0)</f>
        <v>East</v>
      </c>
      <c r="F4212" t="s">
        <v>8522</v>
      </c>
      <c r="G4212" t="str">
        <f>VLOOKUP(Sales_Data!$F4212,tbl_Products[],2,FALSE)</f>
        <v>Product_4</v>
      </c>
      <c r="H4212" t="str">
        <f>VLOOKUP(tbl_Sales[[#This Row],[Product_ID]],tbl_Products[],3,0)</f>
        <v>Toys</v>
      </c>
      <c r="I4212">
        <v>7</v>
      </c>
      <c r="J4212" s="10">
        <f>VLOOKUP(tbl_Sales[[#This Row],[Product_ID]],tbl_Products[],4,0)</f>
        <v>14.75</v>
      </c>
      <c r="K4212" s="6">
        <v>16.77</v>
      </c>
      <c r="L4212" s="6">
        <f>tbl_Sales[[#This Row],[Price_per_Unit]]*tbl_Sales[[#This Row],[Quantity]]</f>
        <v>117.39</v>
      </c>
      <c r="M4212" s="6">
        <f>tbl_Sales[[#This Row],[Cost_per_Unit]]*tbl_Sales[[#This Row],[Quantity]]</f>
        <v>103.25</v>
      </c>
      <c r="N4212" s="6">
        <f>tbl_Sales[[#This Row],[Sales]]-tbl_Sales[[#This Row],[Total_Cost]]</f>
        <v>14.14</v>
      </c>
    </row>
    <row r="4213" spans="1:14">
      <c r="A4213" t="s">
        <v>4217</v>
      </c>
      <c r="B4213" s="4">
        <v>45227</v>
      </c>
      <c r="C4213" t="s">
        <v>7743</v>
      </c>
      <c r="D4213" t="str">
        <f>VLOOKUP(Sales_Data!$C4213,tbl_Customers[],2,FALSE)</f>
        <v>Customer_897</v>
      </c>
      <c r="E4213" t="str">
        <f>VLOOKUP(tbl_Sales[[#This Row],[Customer_ID]],tbl_Customers[],5,0)</f>
        <v>West</v>
      </c>
      <c r="F4213" t="s">
        <v>8498</v>
      </c>
      <c r="G4213" t="str">
        <f>VLOOKUP(Sales_Data!$F4213,tbl_Products[],2,FALSE)</f>
        <v>Product_38</v>
      </c>
      <c r="H4213" t="str">
        <f>VLOOKUP(tbl_Sales[[#This Row],[Product_ID]],tbl_Products[],3,0)</f>
        <v>Toys</v>
      </c>
      <c r="I4213">
        <v>3</v>
      </c>
      <c r="J4213" s="10">
        <f>VLOOKUP(tbl_Sales[[#This Row],[Product_ID]],tbl_Products[],4,0)</f>
        <v>35.82</v>
      </c>
      <c r="K4213" s="6">
        <v>64.27</v>
      </c>
      <c r="L4213" s="6">
        <f>tbl_Sales[[#This Row],[Price_per_Unit]]*tbl_Sales[[#This Row],[Quantity]]</f>
        <v>192.81</v>
      </c>
      <c r="M4213" s="6">
        <f>tbl_Sales[[#This Row],[Cost_per_Unit]]*tbl_Sales[[#This Row],[Quantity]]</f>
        <v>107.46000000000001</v>
      </c>
      <c r="N4213" s="6">
        <f>tbl_Sales[[#This Row],[Sales]]-tbl_Sales[[#This Row],[Total_Cost]]</f>
        <v>85.35</v>
      </c>
    </row>
    <row r="4214" spans="1:14">
      <c r="A4214" t="s">
        <v>4218</v>
      </c>
      <c r="B4214" s="4">
        <v>44978</v>
      </c>
      <c r="C4214" t="s">
        <v>8188</v>
      </c>
      <c r="D4214" t="str">
        <f>VLOOKUP(Sales_Data!$C4214,tbl_Customers[],2,FALSE)</f>
        <v>Customer_288</v>
      </c>
      <c r="E4214" t="str">
        <f>VLOOKUP(tbl_Sales[[#This Row],[Customer_ID]],tbl_Customers[],5,0)</f>
        <v>North</v>
      </c>
      <c r="F4214" t="s">
        <v>8539</v>
      </c>
      <c r="G4214" t="str">
        <f>VLOOKUP(Sales_Data!$F4214,tbl_Products[],2,FALSE)</f>
        <v>Product_16</v>
      </c>
      <c r="H4214" t="str">
        <f>VLOOKUP(tbl_Sales[[#This Row],[Product_ID]],tbl_Products[],3,0)</f>
        <v>Home Goods</v>
      </c>
      <c r="I4214">
        <v>6</v>
      </c>
      <c r="J4214" s="10">
        <f>VLOOKUP(tbl_Sales[[#This Row],[Product_ID]],tbl_Products[],4,0)</f>
        <v>15.25</v>
      </c>
      <c r="K4214" s="6">
        <v>98.21</v>
      </c>
      <c r="L4214" s="6">
        <f>tbl_Sales[[#This Row],[Price_per_Unit]]*tbl_Sales[[#This Row],[Quantity]]</f>
        <v>589.26</v>
      </c>
      <c r="M4214" s="6">
        <f>tbl_Sales[[#This Row],[Cost_per_Unit]]*tbl_Sales[[#This Row],[Quantity]]</f>
        <v>91.5</v>
      </c>
      <c r="N4214" s="6">
        <f>tbl_Sales[[#This Row],[Sales]]-tbl_Sales[[#This Row],[Total_Cost]]</f>
        <v>497.76</v>
      </c>
    </row>
    <row r="4215" spans="1:14">
      <c r="A4215" t="s">
        <v>4219</v>
      </c>
      <c r="B4215" s="4">
        <v>45099</v>
      </c>
      <c r="C4215" t="s">
        <v>7157</v>
      </c>
      <c r="D4215" t="str">
        <f>VLOOKUP(Sales_Data!$C4215,tbl_Customers[],2,FALSE)</f>
        <v>Customer_965</v>
      </c>
      <c r="E4215" t="str">
        <f>VLOOKUP(tbl_Sales[[#This Row],[Customer_ID]],tbl_Customers[],5,0)</f>
        <v>West</v>
      </c>
      <c r="F4215" t="s">
        <v>8526</v>
      </c>
      <c r="G4215" t="str">
        <f>VLOOKUP(Sales_Data!$F4215,tbl_Products[],2,FALSE)</f>
        <v>Product_27</v>
      </c>
      <c r="H4215" t="str">
        <f>VLOOKUP(tbl_Sales[[#This Row],[Product_ID]],tbl_Products[],3,0)</f>
        <v>Home Goods</v>
      </c>
      <c r="I4215">
        <v>2</v>
      </c>
      <c r="J4215" s="10">
        <f>VLOOKUP(tbl_Sales[[#This Row],[Product_ID]],tbl_Products[],4,0)</f>
        <v>35.53</v>
      </c>
      <c r="K4215" s="6">
        <v>41.87</v>
      </c>
      <c r="L4215" s="6">
        <f>tbl_Sales[[#This Row],[Price_per_Unit]]*tbl_Sales[[#This Row],[Quantity]]</f>
        <v>83.74</v>
      </c>
      <c r="M4215" s="6">
        <f>tbl_Sales[[#This Row],[Cost_per_Unit]]*tbl_Sales[[#This Row],[Quantity]]</f>
        <v>71.06</v>
      </c>
      <c r="N4215" s="6">
        <f>tbl_Sales[[#This Row],[Sales]]-tbl_Sales[[#This Row],[Total_Cost]]</f>
        <v>12.679999999999993</v>
      </c>
    </row>
    <row r="4216" spans="1:14">
      <c r="A4216" t="s">
        <v>4220</v>
      </c>
      <c r="B4216" s="4">
        <v>45081</v>
      </c>
      <c r="C4216" t="s">
        <v>7868</v>
      </c>
      <c r="D4216" t="str">
        <f>VLOOKUP(Sales_Data!$C4216,tbl_Customers[],2,FALSE)</f>
        <v>Customer_572</v>
      </c>
      <c r="E4216" t="str">
        <f>VLOOKUP(tbl_Sales[[#This Row],[Customer_ID]],tbl_Customers[],5,0)</f>
        <v>South</v>
      </c>
      <c r="F4216" t="s">
        <v>8558</v>
      </c>
      <c r="G4216" t="str">
        <f>VLOOKUP(Sales_Data!$F4216,tbl_Products[],2,FALSE)</f>
        <v>Product_24</v>
      </c>
      <c r="H4216" t="str">
        <f>VLOOKUP(tbl_Sales[[#This Row],[Product_ID]],tbl_Products[],3,0)</f>
        <v>Apparel</v>
      </c>
      <c r="I4216">
        <v>5</v>
      </c>
      <c r="J4216" s="10">
        <f>VLOOKUP(tbl_Sales[[#This Row],[Product_ID]],tbl_Products[],4,0)</f>
        <v>47.62</v>
      </c>
      <c r="K4216" s="6">
        <v>25.16</v>
      </c>
      <c r="L4216" s="6">
        <f>tbl_Sales[[#This Row],[Price_per_Unit]]*tbl_Sales[[#This Row],[Quantity]]</f>
        <v>125.8</v>
      </c>
      <c r="M4216" s="6">
        <f>tbl_Sales[[#This Row],[Cost_per_Unit]]*tbl_Sales[[#This Row],[Quantity]]</f>
        <v>238.1</v>
      </c>
      <c r="N4216" s="6">
        <f>tbl_Sales[[#This Row],[Sales]]-tbl_Sales[[#This Row],[Total_Cost]]</f>
        <v>-112.3</v>
      </c>
    </row>
    <row r="4217" spans="1:14">
      <c r="A4217" t="s">
        <v>4221</v>
      </c>
      <c r="B4217" s="4">
        <v>45092</v>
      </c>
      <c r="C4217" t="s">
        <v>7134</v>
      </c>
      <c r="D4217" t="str">
        <f>VLOOKUP(Sales_Data!$C4217,tbl_Customers[],2,FALSE)</f>
        <v>Customer_331</v>
      </c>
      <c r="E4217" t="str">
        <f>VLOOKUP(tbl_Sales[[#This Row],[Customer_ID]],tbl_Customers[],5,0)</f>
        <v>West</v>
      </c>
      <c r="F4217" t="s">
        <v>8566</v>
      </c>
      <c r="G4217" t="str">
        <f>VLOOKUP(Sales_Data!$F4217,tbl_Products[],2,FALSE)</f>
        <v>Product_10</v>
      </c>
      <c r="H4217" t="str">
        <f>VLOOKUP(tbl_Sales[[#This Row],[Product_ID]],tbl_Products[],3,0)</f>
        <v>Apparel</v>
      </c>
      <c r="I4217">
        <v>8</v>
      </c>
      <c r="J4217" s="10">
        <f>VLOOKUP(tbl_Sales[[#This Row],[Product_ID]],tbl_Products[],4,0)</f>
        <v>14.95</v>
      </c>
      <c r="K4217" s="6">
        <v>25.92</v>
      </c>
      <c r="L4217" s="6">
        <f>tbl_Sales[[#This Row],[Price_per_Unit]]*tbl_Sales[[#This Row],[Quantity]]</f>
        <v>207.36</v>
      </c>
      <c r="M4217" s="6">
        <f>tbl_Sales[[#This Row],[Cost_per_Unit]]*tbl_Sales[[#This Row],[Quantity]]</f>
        <v>119.6</v>
      </c>
      <c r="N4217" s="6">
        <f>tbl_Sales[[#This Row],[Sales]]-tbl_Sales[[#This Row],[Total_Cost]]</f>
        <v>87.760000000000019</v>
      </c>
    </row>
    <row r="4218" spans="1:14">
      <c r="A4218" t="s">
        <v>4222</v>
      </c>
      <c r="B4218" s="4">
        <v>44996</v>
      </c>
      <c r="C4218" t="s">
        <v>7068</v>
      </c>
      <c r="D4218" t="str">
        <f>VLOOKUP(Sales_Data!$C4218,tbl_Customers[],2,FALSE)</f>
        <v>Customer_350</v>
      </c>
      <c r="E4218" t="str">
        <f>VLOOKUP(tbl_Sales[[#This Row],[Customer_ID]],tbl_Customers[],5,0)</f>
        <v>West</v>
      </c>
      <c r="F4218" t="s">
        <v>8545</v>
      </c>
      <c r="G4218" t="str">
        <f>VLOOKUP(Sales_Data!$F4218,tbl_Products[],2,FALSE)</f>
        <v>Product_9</v>
      </c>
      <c r="H4218" t="str">
        <f>VLOOKUP(tbl_Sales[[#This Row],[Product_ID]],tbl_Products[],3,0)</f>
        <v>Apparel</v>
      </c>
      <c r="I4218">
        <v>6</v>
      </c>
      <c r="J4218" s="10">
        <f>VLOOKUP(tbl_Sales[[#This Row],[Product_ID]],tbl_Products[],4,0)</f>
        <v>14.27</v>
      </c>
      <c r="K4218" s="6">
        <v>9.5299999999999994</v>
      </c>
      <c r="L4218" s="6">
        <f>tbl_Sales[[#This Row],[Price_per_Unit]]*tbl_Sales[[#This Row],[Quantity]]</f>
        <v>57.179999999999993</v>
      </c>
      <c r="M4218" s="6">
        <f>tbl_Sales[[#This Row],[Cost_per_Unit]]*tbl_Sales[[#This Row],[Quantity]]</f>
        <v>85.62</v>
      </c>
      <c r="N4218" s="6">
        <f>tbl_Sales[[#This Row],[Sales]]-tbl_Sales[[#This Row],[Total_Cost]]</f>
        <v>-28.440000000000012</v>
      </c>
    </row>
    <row r="4219" spans="1:14">
      <c r="A4219" t="s">
        <v>4223</v>
      </c>
      <c r="B4219" s="4">
        <v>45007</v>
      </c>
      <c r="C4219" t="s">
        <v>8122</v>
      </c>
      <c r="D4219" t="str">
        <f>VLOOKUP(Sales_Data!$C4219,tbl_Customers[],2,FALSE)</f>
        <v>Customer_37</v>
      </c>
      <c r="E4219" t="str">
        <f>VLOOKUP(tbl_Sales[[#This Row],[Customer_ID]],tbl_Customers[],5,0)</f>
        <v>North</v>
      </c>
      <c r="F4219" t="s">
        <v>8511</v>
      </c>
      <c r="G4219" t="str">
        <f>VLOOKUP(Sales_Data!$F4219,tbl_Products[],2,FALSE)</f>
        <v>Product_33</v>
      </c>
      <c r="H4219" t="str">
        <f>VLOOKUP(tbl_Sales[[#This Row],[Product_ID]],tbl_Products[],3,0)</f>
        <v>Electronics</v>
      </c>
      <c r="I4219">
        <v>1</v>
      </c>
      <c r="J4219" s="10">
        <f>VLOOKUP(tbl_Sales[[#This Row],[Product_ID]],tbl_Products[],4,0)</f>
        <v>45.26</v>
      </c>
      <c r="K4219" s="6">
        <v>14.21</v>
      </c>
      <c r="L4219" s="6">
        <f>tbl_Sales[[#This Row],[Price_per_Unit]]*tbl_Sales[[#This Row],[Quantity]]</f>
        <v>14.21</v>
      </c>
      <c r="M4219" s="6">
        <f>tbl_Sales[[#This Row],[Cost_per_Unit]]*tbl_Sales[[#This Row],[Quantity]]</f>
        <v>45.26</v>
      </c>
      <c r="N4219" s="6">
        <f>tbl_Sales[[#This Row],[Sales]]-tbl_Sales[[#This Row],[Total_Cost]]</f>
        <v>-31.049999999999997</v>
      </c>
    </row>
    <row r="4220" spans="1:14">
      <c r="A4220" t="s">
        <v>4224</v>
      </c>
      <c r="B4220" s="4">
        <v>45150</v>
      </c>
      <c r="C4220" t="s">
        <v>8422</v>
      </c>
      <c r="D4220" t="str">
        <f>VLOOKUP(Sales_Data!$C4220,tbl_Customers[],2,FALSE)</f>
        <v>Customer_1244</v>
      </c>
      <c r="E4220" t="str">
        <f>VLOOKUP(tbl_Sales[[#This Row],[Customer_ID]],tbl_Customers[],5,0)</f>
        <v>East</v>
      </c>
      <c r="F4220" t="s">
        <v>8507</v>
      </c>
      <c r="G4220" t="str">
        <f>VLOOKUP(Sales_Data!$F4220,tbl_Products[],2,FALSE)</f>
        <v>Product_58</v>
      </c>
      <c r="H4220" t="str">
        <f>VLOOKUP(tbl_Sales[[#This Row],[Product_ID]],tbl_Products[],3,0)</f>
        <v>Home Goods</v>
      </c>
      <c r="I4220">
        <v>1</v>
      </c>
      <c r="J4220" s="10">
        <f>VLOOKUP(tbl_Sales[[#This Row],[Product_ID]],tbl_Products[],4,0)</f>
        <v>23.97</v>
      </c>
      <c r="K4220" s="6">
        <v>89.8</v>
      </c>
      <c r="L4220" s="6">
        <f>tbl_Sales[[#This Row],[Price_per_Unit]]*tbl_Sales[[#This Row],[Quantity]]</f>
        <v>89.8</v>
      </c>
      <c r="M4220" s="6">
        <f>tbl_Sales[[#This Row],[Cost_per_Unit]]*tbl_Sales[[#This Row],[Quantity]]</f>
        <v>23.97</v>
      </c>
      <c r="N4220" s="6">
        <f>tbl_Sales[[#This Row],[Sales]]-tbl_Sales[[#This Row],[Total_Cost]]</f>
        <v>65.83</v>
      </c>
    </row>
    <row r="4221" spans="1:14">
      <c r="A4221" t="s">
        <v>4225</v>
      </c>
      <c r="B4221" s="4">
        <v>45254</v>
      </c>
      <c r="C4221" t="s">
        <v>8205</v>
      </c>
      <c r="D4221" t="str">
        <f>VLOOKUP(Sales_Data!$C4221,tbl_Customers[],2,FALSE)</f>
        <v>Customer_206</v>
      </c>
      <c r="E4221" t="str">
        <f>VLOOKUP(tbl_Sales[[#This Row],[Customer_ID]],tbl_Customers[],5,0)</f>
        <v>South</v>
      </c>
      <c r="F4221" t="s">
        <v>8539</v>
      </c>
      <c r="G4221" t="str">
        <f>VLOOKUP(Sales_Data!$F4221,tbl_Products[],2,FALSE)</f>
        <v>Product_16</v>
      </c>
      <c r="H4221" t="str">
        <f>VLOOKUP(tbl_Sales[[#This Row],[Product_ID]],tbl_Products[],3,0)</f>
        <v>Home Goods</v>
      </c>
      <c r="I4221">
        <v>1</v>
      </c>
      <c r="J4221" s="10">
        <f>VLOOKUP(tbl_Sales[[#This Row],[Product_ID]],tbl_Products[],4,0)</f>
        <v>15.25</v>
      </c>
      <c r="K4221" s="6">
        <v>79.61</v>
      </c>
      <c r="L4221" s="6">
        <f>tbl_Sales[[#This Row],[Price_per_Unit]]*tbl_Sales[[#This Row],[Quantity]]</f>
        <v>79.61</v>
      </c>
      <c r="M4221" s="6">
        <f>tbl_Sales[[#This Row],[Cost_per_Unit]]*tbl_Sales[[#This Row],[Quantity]]</f>
        <v>15.25</v>
      </c>
      <c r="N4221" s="6">
        <f>tbl_Sales[[#This Row],[Sales]]-tbl_Sales[[#This Row],[Total_Cost]]</f>
        <v>64.36</v>
      </c>
    </row>
    <row r="4222" spans="1:14">
      <c r="A4222" t="s">
        <v>4226</v>
      </c>
      <c r="B4222" s="4">
        <v>45176</v>
      </c>
      <c r="C4222" t="s">
        <v>8124</v>
      </c>
      <c r="D4222" t="str">
        <f>VLOOKUP(Sales_Data!$C4222,tbl_Customers[],2,FALSE)</f>
        <v>Customer_363</v>
      </c>
      <c r="E4222" t="str">
        <f>VLOOKUP(tbl_Sales[[#This Row],[Customer_ID]],tbl_Customers[],5,0)</f>
        <v>North</v>
      </c>
      <c r="F4222" t="s">
        <v>8554</v>
      </c>
      <c r="G4222" t="str">
        <f>VLOOKUP(Sales_Data!$F4222,tbl_Products[],2,FALSE)</f>
        <v>Product_55</v>
      </c>
      <c r="H4222" t="str">
        <f>VLOOKUP(tbl_Sales[[#This Row],[Product_ID]],tbl_Products[],3,0)</f>
        <v>Apparel</v>
      </c>
      <c r="I4222">
        <v>1</v>
      </c>
      <c r="J4222" s="10">
        <f>VLOOKUP(tbl_Sales[[#This Row],[Product_ID]],tbl_Products[],4,0)</f>
        <v>36.08</v>
      </c>
      <c r="K4222" s="6">
        <v>25.97</v>
      </c>
      <c r="L4222" s="6">
        <f>tbl_Sales[[#This Row],[Price_per_Unit]]*tbl_Sales[[#This Row],[Quantity]]</f>
        <v>25.97</v>
      </c>
      <c r="M4222" s="6">
        <f>tbl_Sales[[#This Row],[Cost_per_Unit]]*tbl_Sales[[#This Row],[Quantity]]</f>
        <v>36.08</v>
      </c>
      <c r="N4222" s="6">
        <f>tbl_Sales[[#This Row],[Sales]]-tbl_Sales[[#This Row],[Total_Cost]]</f>
        <v>-10.11</v>
      </c>
    </row>
    <row r="4223" spans="1:14">
      <c r="A4223" t="s">
        <v>4227</v>
      </c>
      <c r="B4223" s="4">
        <v>45259</v>
      </c>
      <c r="C4223" t="s">
        <v>7012</v>
      </c>
      <c r="D4223" t="str">
        <f>VLOOKUP(Sales_Data!$C4223,tbl_Customers[],2,FALSE)</f>
        <v>Customer_603</v>
      </c>
      <c r="E4223" t="str">
        <f>VLOOKUP(tbl_Sales[[#This Row],[Customer_ID]],tbl_Customers[],5,0)</f>
        <v>North</v>
      </c>
      <c r="F4223" t="s">
        <v>8515</v>
      </c>
      <c r="G4223" t="str">
        <f>VLOOKUP(Sales_Data!$F4223,tbl_Products[],2,FALSE)</f>
        <v>Product_46</v>
      </c>
      <c r="H4223" t="str">
        <f>VLOOKUP(tbl_Sales[[#This Row],[Product_ID]],tbl_Products[],3,0)</f>
        <v>Health</v>
      </c>
      <c r="I4223">
        <v>3</v>
      </c>
      <c r="J4223" s="10">
        <f>VLOOKUP(tbl_Sales[[#This Row],[Product_ID]],tbl_Products[],4,0)</f>
        <v>19.34</v>
      </c>
      <c r="K4223" s="6">
        <v>17.61</v>
      </c>
      <c r="L4223" s="6">
        <f>tbl_Sales[[#This Row],[Price_per_Unit]]*tbl_Sales[[#This Row],[Quantity]]</f>
        <v>52.83</v>
      </c>
      <c r="M4223" s="6">
        <f>tbl_Sales[[#This Row],[Cost_per_Unit]]*tbl_Sales[[#This Row],[Quantity]]</f>
        <v>58.019999999999996</v>
      </c>
      <c r="N4223" s="6">
        <f>tbl_Sales[[#This Row],[Sales]]-tbl_Sales[[#This Row],[Total_Cost]]</f>
        <v>-5.1899999999999977</v>
      </c>
    </row>
    <row r="4224" spans="1:14">
      <c r="A4224" t="s">
        <v>4228</v>
      </c>
      <c r="B4224" s="4">
        <v>45089</v>
      </c>
      <c r="C4224" t="s">
        <v>8021</v>
      </c>
      <c r="D4224" t="str">
        <f>VLOOKUP(Sales_Data!$C4224,tbl_Customers[],2,FALSE)</f>
        <v>Customer_255</v>
      </c>
      <c r="E4224" t="str">
        <f>VLOOKUP(tbl_Sales[[#This Row],[Customer_ID]],tbl_Customers[],5,0)</f>
        <v>South</v>
      </c>
      <c r="F4224" t="s">
        <v>8555</v>
      </c>
      <c r="G4224" t="str">
        <f>VLOOKUP(Sales_Data!$F4224,tbl_Products[],2,FALSE)</f>
        <v>Product_52</v>
      </c>
      <c r="H4224" t="str">
        <f>VLOOKUP(tbl_Sales[[#This Row],[Product_ID]],tbl_Products[],3,0)</f>
        <v>Toys</v>
      </c>
      <c r="I4224">
        <v>5</v>
      </c>
      <c r="J4224" s="10">
        <f>VLOOKUP(tbl_Sales[[#This Row],[Product_ID]],tbl_Products[],4,0)</f>
        <v>46.58</v>
      </c>
      <c r="K4224" s="6">
        <v>6.97</v>
      </c>
      <c r="L4224" s="6">
        <f>tbl_Sales[[#This Row],[Price_per_Unit]]*tbl_Sales[[#This Row],[Quantity]]</f>
        <v>34.85</v>
      </c>
      <c r="M4224" s="6">
        <f>tbl_Sales[[#This Row],[Cost_per_Unit]]*tbl_Sales[[#This Row],[Quantity]]</f>
        <v>232.89999999999998</v>
      </c>
      <c r="N4224" s="6">
        <f>tbl_Sales[[#This Row],[Sales]]-tbl_Sales[[#This Row],[Total_Cost]]</f>
        <v>-198.04999999999998</v>
      </c>
    </row>
    <row r="4225" spans="1:14">
      <c r="A4225" t="s">
        <v>4229</v>
      </c>
      <c r="B4225" s="4">
        <v>45016</v>
      </c>
      <c r="C4225" t="s">
        <v>7269</v>
      </c>
      <c r="D4225" t="str">
        <f>VLOOKUP(Sales_Data!$C4225,tbl_Customers[],2,FALSE)</f>
        <v>Customer_1095</v>
      </c>
      <c r="E4225" t="str">
        <f>VLOOKUP(tbl_Sales[[#This Row],[Customer_ID]],tbl_Customers[],5,0)</f>
        <v>West</v>
      </c>
      <c r="F4225" t="s">
        <v>8514</v>
      </c>
      <c r="G4225" t="str">
        <f>VLOOKUP(Sales_Data!$F4225,tbl_Products[],2,FALSE)</f>
        <v>Product_2</v>
      </c>
      <c r="H4225" t="str">
        <f>VLOOKUP(tbl_Sales[[#This Row],[Product_ID]],tbl_Products[],3,0)</f>
        <v>Health</v>
      </c>
      <c r="I4225">
        <v>6</v>
      </c>
      <c r="J4225" s="10">
        <f>VLOOKUP(tbl_Sales[[#This Row],[Product_ID]],tbl_Products[],4,0)</f>
        <v>12.41</v>
      </c>
      <c r="K4225" s="6">
        <v>33.54</v>
      </c>
      <c r="L4225" s="6">
        <f>tbl_Sales[[#This Row],[Price_per_Unit]]*tbl_Sales[[#This Row],[Quantity]]</f>
        <v>201.24</v>
      </c>
      <c r="M4225" s="6">
        <f>tbl_Sales[[#This Row],[Cost_per_Unit]]*tbl_Sales[[#This Row],[Quantity]]</f>
        <v>74.460000000000008</v>
      </c>
      <c r="N4225" s="6">
        <f>tbl_Sales[[#This Row],[Sales]]-tbl_Sales[[#This Row],[Total_Cost]]</f>
        <v>126.78</v>
      </c>
    </row>
    <row r="4226" spans="1:14">
      <c r="A4226" t="s">
        <v>4230</v>
      </c>
      <c r="B4226" s="4">
        <v>45289</v>
      </c>
      <c r="C4226" t="s">
        <v>7934</v>
      </c>
      <c r="D4226" t="str">
        <f>VLOOKUP(Sales_Data!$C4226,tbl_Customers[],2,FALSE)</f>
        <v>Customer_801</v>
      </c>
      <c r="E4226" t="str">
        <f>VLOOKUP(tbl_Sales[[#This Row],[Customer_ID]],tbl_Customers[],5,0)</f>
        <v>South</v>
      </c>
      <c r="F4226" t="s">
        <v>8505</v>
      </c>
      <c r="G4226" t="str">
        <f>VLOOKUP(Sales_Data!$F4226,tbl_Products[],2,FALSE)</f>
        <v>Product_39</v>
      </c>
      <c r="H4226" t="str">
        <f>VLOOKUP(tbl_Sales[[#This Row],[Product_ID]],tbl_Products[],3,0)</f>
        <v>Toys</v>
      </c>
      <c r="I4226">
        <v>7</v>
      </c>
      <c r="J4226" s="10">
        <f>VLOOKUP(tbl_Sales[[#This Row],[Product_ID]],tbl_Products[],4,0)</f>
        <v>32.950000000000003</v>
      </c>
      <c r="K4226" s="6">
        <v>7.9</v>
      </c>
      <c r="L4226" s="6">
        <f>tbl_Sales[[#This Row],[Price_per_Unit]]*tbl_Sales[[#This Row],[Quantity]]</f>
        <v>55.300000000000004</v>
      </c>
      <c r="M4226" s="6">
        <f>tbl_Sales[[#This Row],[Cost_per_Unit]]*tbl_Sales[[#This Row],[Quantity]]</f>
        <v>230.65000000000003</v>
      </c>
      <c r="N4226" s="6">
        <f>tbl_Sales[[#This Row],[Sales]]-tbl_Sales[[#This Row],[Total_Cost]]</f>
        <v>-175.35000000000002</v>
      </c>
    </row>
    <row r="4227" spans="1:14">
      <c r="A4227" t="s">
        <v>4231</v>
      </c>
      <c r="B4227" s="4">
        <v>45214</v>
      </c>
      <c r="C4227" t="s">
        <v>7787</v>
      </c>
      <c r="D4227" t="str">
        <f>VLOOKUP(Sales_Data!$C4227,tbl_Customers[],2,FALSE)</f>
        <v>Customer_345</v>
      </c>
      <c r="E4227" t="str">
        <f>VLOOKUP(tbl_Sales[[#This Row],[Customer_ID]],tbl_Customers[],5,0)</f>
        <v>South</v>
      </c>
      <c r="F4227" t="s">
        <v>8538</v>
      </c>
      <c r="G4227" t="str">
        <f>VLOOKUP(Sales_Data!$F4227,tbl_Products[],2,FALSE)</f>
        <v>Product_44</v>
      </c>
      <c r="H4227" t="str">
        <f>VLOOKUP(tbl_Sales[[#This Row],[Product_ID]],tbl_Products[],3,0)</f>
        <v>Electronics</v>
      </c>
      <c r="I4227">
        <v>2</v>
      </c>
      <c r="J4227" s="10">
        <f>VLOOKUP(tbl_Sales[[#This Row],[Product_ID]],tbl_Products[],4,0)</f>
        <v>39.729999999999997</v>
      </c>
      <c r="K4227" s="6">
        <v>91.32</v>
      </c>
      <c r="L4227" s="6">
        <f>tbl_Sales[[#This Row],[Price_per_Unit]]*tbl_Sales[[#This Row],[Quantity]]</f>
        <v>182.64</v>
      </c>
      <c r="M4227" s="6">
        <f>tbl_Sales[[#This Row],[Cost_per_Unit]]*tbl_Sales[[#This Row],[Quantity]]</f>
        <v>79.459999999999994</v>
      </c>
      <c r="N4227" s="6">
        <f>tbl_Sales[[#This Row],[Sales]]-tbl_Sales[[#This Row],[Total_Cost]]</f>
        <v>103.17999999999999</v>
      </c>
    </row>
    <row r="4228" spans="1:14">
      <c r="A4228" t="s">
        <v>4232</v>
      </c>
      <c r="B4228" s="4">
        <v>45282</v>
      </c>
      <c r="C4228" t="s">
        <v>8362</v>
      </c>
      <c r="D4228" t="str">
        <f>VLOOKUP(Sales_Data!$C4228,tbl_Customers[],2,FALSE)</f>
        <v>Customer_159</v>
      </c>
      <c r="E4228" t="str">
        <f>VLOOKUP(tbl_Sales[[#This Row],[Customer_ID]],tbl_Customers[],5,0)</f>
        <v>North</v>
      </c>
      <c r="F4228" t="s">
        <v>8553</v>
      </c>
      <c r="G4228" t="str">
        <f>VLOOKUP(Sales_Data!$F4228,tbl_Products[],2,FALSE)</f>
        <v>Product_50</v>
      </c>
      <c r="H4228" t="str">
        <f>VLOOKUP(tbl_Sales[[#This Row],[Product_ID]],tbl_Products[],3,0)</f>
        <v>Apparel</v>
      </c>
      <c r="I4228">
        <v>9</v>
      </c>
      <c r="J4228" s="10">
        <f>VLOOKUP(tbl_Sales[[#This Row],[Product_ID]],tbl_Products[],4,0)</f>
        <v>42.74</v>
      </c>
      <c r="K4228" s="6">
        <v>99.04</v>
      </c>
      <c r="L4228" s="6">
        <f>tbl_Sales[[#This Row],[Price_per_Unit]]*tbl_Sales[[#This Row],[Quantity]]</f>
        <v>891.36</v>
      </c>
      <c r="M4228" s="6">
        <f>tbl_Sales[[#This Row],[Cost_per_Unit]]*tbl_Sales[[#This Row],[Quantity]]</f>
        <v>384.66</v>
      </c>
      <c r="N4228" s="6">
        <f>tbl_Sales[[#This Row],[Sales]]-tbl_Sales[[#This Row],[Total_Cost]]</f>
        <v>506.7</v>
      </c>
    </row>
    <row r="4229" spans="1:14">
      <c r="A4229" t="s">
        <v>4233</v>
      </c>
      <c r="B4229" s="4">
        <v>45241</v>
      </c>
      <c r="C4229" t="s">
        <v>7993</v>
      </c>
      <c r="D4229" t="str">
        <f>VLOOKUP(Sales_Data!$C4229,tbl_Customers[],2,FALSE)</f>
        <v>Customer_1376</v>
      </c>
      <c r="E4229" t="str">
        <f>VLOOKUP(tbl_Sales[[#This Row],[Customer_ID]],tbl_Customers[],5,0)</f>
        <v>West</v>
      </c>
      <c r="F4229" t="s">
        <v>8562</v>
      </c>
      <c r="G4229" t="str">
        <f>VLOOKUP(Sales_Data!$F4229,tbl_Products[],2,FALSE)</f>
        <v>Product_48</v>
      </c>
      <c r="H4229" t="str">
        <f>VLOOKUP(tbl_Sales[[#This Row],[Product_ID]],tbl_Products[],3,0)</f>
        <v>Apparel</v>
      </c>
      <c r="I4229">
        <v>3</v>
      </c>
      <c r="J4229" s="10">
        <f>VLOOKUP(tbl_Sales[[#This Row],[Product_ID]],tbl_Products[],4,0)</f>
        <v>25.33</v>
      </c>
      <c r="K4229" s="6">
        <v>14.59</v>
      </c>
      <c r="L4229" s="6">
        <f>tbl_Sales[[#This Row],[Price_per_Unit]]*tbl_Sales[[#This Row],[Quantity]]</f>
        <v>43.769999999999996</v>
      </c>
      <c r="M4229" s="6">
        <f>tbl_Sales[[#This Row],[Cost_per_Unit]]*tbl_Sales[[#This Row],[Quantity]]</f>
        <v>75.989999999999995</v>
      </c>
      <c r="N4229" s="6">
        <f>tbl_Sales[[#This Row],[Sales]]-tbl_Sales[[#This Row],[Total_Cost]]</f>
        <v>-32.22</v>
      </c>
    </row>
    <row r="4230" spans="1:14">
      <c r="A4230" t="s">
        <v>4234</v>
      </c>
      <c r="B4230" s="4">
        <v>45109</v>
      </c>
      <c r="C4230" t="s">
        <v>7570</v>
      </c>
      <c r="D4230" t="str">
        <f>VLOOKUP(Sales_Data!$C4230,tbl_Customers[],2,FALSE)</f>
        <v>Customer_23</v>
      </c>
      <c r="E4230" t="str">
        <f>VLOOKUP(tbl_Sales[[#This Row],[Customer_ID]],tbl_Customers[],5,0)</f>
        <v>South</v>
      </c>
      <c r="F4230" t="s">
        <v>8526</v>
      </c>
      <c r="G4230" t="str">
        <f>VLOOKUP(Sales_Data!$F4230,tbl_Products[],2,FALSE)</f>
        <v>Product_27</v>
      </c>
      <c r="H4230" t="str">
        <f>VLOOKUP(tbl_Sales[[#This Row],[Product_ID]],tbl_Products[],3,0)</f>
        <v>Home Goods</v>
      </c>
      <c r="I4230">
        <v>1</v>
      </c>
      <c r="J4230" s="10">
        <f>VLOOKUP(tbl_Sales[[#This Row],[Product_ID]],tbl_Products[],4,0)</f>
        <v>35.53</v>
      </c>
      <c r="K4230" s="6">
        <v>94.29</v>
      </c>
      <c r="L4230" s="6">
        <f>tbl_Sales[[#This Row],[Price_per_Unit]]*tbl_Sales[[#This Row],[Quantity]]</f>
        <v>94.29</v>
      </c>
      <c r="M4230" s="6">
        <f>tbl_Sales[[#This Row],[Cost_per_Unit]]*tbl_Sales[[#This Row],[Quantity]]</f>
        <v>35.53</v>
      </c>
      <c r="N4230" s="6">
        <f>tbl_Sales[[#This Row],[Sales]]-tbl_Sales[[#This Row],[Total_Cost]]</f>
        <v>58.760000000000005</v>
      </c>
    </row>
    <row r="4231" spans="1:14">
      <c r="A4231" t="s">
        <v>4235</v>
      </c>
      <c r="B4231" s="4">
        <v>45041</v>
      </c>
      <c r="C4231" t="s">
        <v>7656</v>
      </c>
      <c r="D4231" t="str">
        <f>VLOOKUP(Sales_Data!$C4231,tbl_Customers[],2,FALSE)</f>
        <v>Customer_1388</v>
      </c>
      <c r="E4231" t="str">
        <f>VLOOKUP(tbl_Sales[[#This Row],[Customer_ID]],tbl_Customers[],5,0)</f>
        <v>West</v>
      </c>
      <c r="F4231" t="s">
        <v>8505</v>
      </c>
      <c r="G4231" t="str">
        <f>VLOOKUP(Sales_Data!$F4231,tbl_Products[],2,FALSE)</f>
        <v>Product_39</v>
      </c>
      <c r="H4231" t="str">
        <f>VLOOKUP(tbl_Sales[[#This Row],[Product_ID]],tbl_Products[],3,0)</f>
        <v>Toys</v>
      </c>
      <c r="I4231">
        <v>5</v>
      </c>
      <c r="J4231" s="10">
        <f>VLOOKUP(tbl_Sales[[#This Row],[Product_ID]],tbl_Products[],4,0)</f>
        <v>32.950000000000003</v>
      </c>
      <c r="K4231" s="6">
        <v>97.43</v>
      </c>
      <c r="L4231" s="6">
        <f>tbl_Sales[[#This Row],[Price_per_Unit]]*tbl_Sales[[#This Row],[Quantity]]</f>
        <v>487.15000000000003</v>
      </c>
      <c r="M4231" s="6">
        <f>tbl_Sales[[#This Row],[Cost_per_Unit]]*tbl_Sales[[#This Row],[Quantity]]</f>
        <v>164.75</v>
      </c>
      <c r="N4231" s="6">
        <f>tbl_Sales[[#This Row],[Sales]]-tbl_Sales[[#This Row],[Total_Cost]]</f>
        <v>322.40000000000003</v>
      </c>
    </row>
    <row r="4232" spans="1:14">
      <c r="A4232" t="s">
        <v>4236</v>
      </c>
      <c r="B4232" s="4">
        <v>45267</v>
      </c>
      <c r="C4232" t="s">
        <v>8009</v>
      </c>
      <c r="D4232" t="str">
        <f>VLOOKUP(Sales_Data!$C4232,tbl_Customers[],2,FALSE)</f>
        <v>Customer_560</v>
      </c>
      <c r="E4232" t="str">
        <f>VLOOKUP(tbl_Sales[[#This Row],[Customer_ID]],tbl_Customers[],5,0)</f>
        <v>East</v>
      </c>
      <c r="F4232" t="s">
        <v>8554</v>
      </c>
      <c r="G4232" t="str">
        <f>VLOOKUP(Sales_Data!$F4232,tbl_Products[],2,FALSE)</f>
        <v>Product_55</v>
      </c>
      <c r="H4232" t="str">
        <f>VLOOKUP(tbl_Sales[[#This Row],[Product_ID]],tbl_Products[],3,0)</f>
        <v>Apparel</v>
      </c>
      <c r="I4232">
        <v>5</v>
      </c>
      <c r="J4232" s="10">
        <f>VLOOKUP(tbl_Sales[[#This Row],[Product_ID]],tbl_Products[],4,0)</f>
        <v>36.08</v>
      </c>
      <c r="K4232" s="6">
        <v>38.270000000000003</v>
      </c>
      <c r="L4232" s="6">
        <f>tbl_Sales[[#This Row],[Price_per_Unit]]*tbl_Sales[[#This Row],[Quantity]]</f>
        <v>191.35000000000002</v>
      </c>
      <c r="M4232" s="6">
        <f>tbl_Sales[[#This Row],[Cost_per_Unit]]*tbl_Sales[[#This Row],[Quantity]]</f>
        <v>180.39999999999998</v>
      </c>
      <c r="N4232" s="6">
        <f>tbl_Sales[[#This Row],[Sales]]-tbl_Sales[[#This Row],[Total_Cost]]</f>
        <v>10.950000000000045</v>
      </c>
    </row>
    <row r="4233" spans="1:14">
      <c r="A4233" t="s">
        <v>4237</v>
      </c>
      <c r="B4233" s="4">
        <v>45228</v>
      </c>
      <c r="C4233" t="s">
        <v>7968</v>
      </c>
      <c r="D4233" t="str">
        <f>VLOOKUP(Sales_Data!$C4233,tbl_Customers[],2,FALSE)</f>
        <v>Customer_315</v>
      </c>
      <c r="E4233" t="str">
        <f>VLOOKUP(tbl_Sales[[#This Row],[Customer_ID]],tbl_Customers[],5,0)</f>
        <v>North</v>
      </c>
      <c r="F4233" t="s">
        <v>8517</v>
      </c>
      <c r="G4233" t="str">
        <f>VLOOKUP(Sales_Data!$F4233,tbl_Products[],2,FALSE)</f>
        <v>Product_62</v>
      </c>
      <c r="H4233" t="str">
        <f>VLOOKUP(tbl_Sales[[#This Row],[Product_ID]],tbl_Products[],3,0)</f>
        <v>Health</v>
      </c>
      <c r="I4233">
        <v>3</v>
      </c>
      <c r="J4233" s="10">
        <f>VLOOKUP(tbl_Sales[[#This Row],[Product_ID]],tbl_Products[],4,0)</f>
        <v>24.52</v>
      </c>
      <c r="K4233" s="6">
        <v>43.18</v>
      </c>
      <c r="L4233" s="6">
        <f>tbl_Sales[[#This Row],[Price_per_Unit]]*tbl_Sales[[#This Row],[Quantity]]</f>
        <v>129.54</v>
      </c>
      <c r="M4233" s="6">
        <f>tbl_Sales[[#This Row],[Cost_per_Unit]]*tbl_Sales[[#This Row],[Quantity]]</f>
        <v>73.56</v>
      </c>
      <c r="N4233" s="6">
        <f>tbl_Sales[[#This Row],[Sales]]-tbl_Sales[[#This Row],[Total_Cost]]</f>
        <v>55.97999999999999</v>
      </c>
    </row>
    <row r="4234" spans="1:14">
      <c r="A4234" t="s">
        <v>4238</v>
      </c>
      <c r="B4234" s="4">
        <v>45016</v>
      </c>
      <c r="C4234" t="s">
        <v>7696</v>
      </c>
      <c r="D4234" t="str">
        <f>VLOOKUP(Sales_Data!$C4234,tbl_Customers[],2,FALSE)</f>
        <v>Customer_903</v>
      </c>
      <c r="E4234" t="str">
        <f>VLOOKUP(tbl_Sales[[#This Row],[Customer_ID]],tbl_Customers[],5,0)</f>
        <v>South</v>
      </c>
      <c r="F4234" t="s">
        <v>8495</v>
      </c>
      <c r="G4234" t="str">
        <f>VLOOKUP(Sales_Data!$F4234,tbl_Products[],2,FALSE)</f>
        <v>Product_6</v>
      </c>
      <c r="H4234" t="str">
        <f>VLOOKUP(tbl_Sales[[#This Row],[Product_ID]],tbl_Products[],3,0)</f>
        <v>Apparel</v>
      </c>
      <c r="I4234">
        <v>9</v>
      </c>
      <c r="J4234" s="10">
        <f>VLOOKUP(tbl_Sales[[#This Row],[Product_ID]],tbl_Products[],4,0)</f>
        <v>33.65</v>
      </c>
      <c r="K4234" s="6">
        <v>44.83</v>
      </c>
      <c r="L4234" s="6">
        <f>tbl_Sales[[#This Row],[Price_per_Unit]]*tbl_Sales[[#This Row],[Quantity]]</f>
        <v>403.46999999999997</v>
      </c>
      <c r="M4234" s="6">
        <f>tbl_Sales[[#This Row],[Cost_per_Unit]]*tbl_Sales[[#This Row],[Quantity]]</f>
        <v>302.84999999999997</v>
      </c>
      <c r="N4234" s="6">
        <f>tbl_Sales[[#This Row],[Sales]]-tbl_Sales[[#This Row],[Total_Cost]]</f>
        <v>100.62</v>
      </c>
    </row>
    <row r="4235" spans="1:14">
      <c r="A4235" t="s">
        <v>4239</v>
      </c>
      <c r="B4235" s="4">
        <v>45120</v>
      </c>
      <c r="C4235" t="s">
        <v>8364</v>
      </c>
      <c r="D4235" t="str">
        <f>VLOOKUP(Sales_Data!$C4235,tbl_Customers[],2,FALSE)</f>
        <v>Customer_734</v>
      </c>
      <c r="E4235" t="str">
        <f>VLOOKUP(tbl_Sales[[#This Row],[Customer_ID]],tbl_Customers[],5,0)</f>
        <v>West</v>
      </c>
      <c r="F4235" t="s">
        <v>8508</v>
      </c>
      <c r="G4235" t="str">
        <f>VLOOKUP(Sales_Data!$F4235,tbl_Products[],2,FALSE)</f>
        <v>Product_63</v>
      </c>
      <c r="H4235" t="str">
        <f>VLOOKUP(tbl_Sales[[#This Row],[Product_ID]],tbl_Products[],3,0)</f>
        <v>Electronics</v>
      </c>
      <c r="I4235">
        <v>8</v>
      </c>
      <c r="J4235" s="10">
        <f>VLOOKUP(tbl_Sales[[#This Row],[Product_ID]],tbl_Products[],4,0)</f>
        <v>40</v>
      </c>
      <c r="K4235" s="6">
        <v>77.010000000000005</v>
      </c>
      <c r="L4235" s="6">
        <f>tbl_Sales[[#This Row],[Price_per_Unit]]*tbl_Sales[[#This Row],[Quantity]]</f>
        <v>616.08000000000004</v>
      </c>
      <c r="M4235" s="6">
        <f>tbl_Sales[[#This Row],[Cost_per_Unit]]*tbl_Sales[[#This Row],[Quantity]]</f>
        <v>320</v>
      </c>
      <c r="N4235" s="6">
        <f>tbl_Sales[[#This Row],[Sales]]-tbl_Sales[[#This Row],[Total_Cost]]</f>
        <v>296.08000000000004</v>
      </c>
    </row>
    <row r="4236" spans="1:14">
      <c r="A4236" t="s">
        <v>4240</v>
      </c>
      <c r="B4236" s="4">
        <v>45084</v>
      </c>
      <c r="C4236" t="s">
        <v>7695</v>
      </c>
      <c r="D4236" t="str">
        <f>VLOOKUP(Sales_Data!$C4236,tbl_Customers[],2,FALSE)</f>
        <v>Customer_365</v>
      </c>
      <c r="E4236" t="str">
        <f>VLOOKUP(tbl_Sales[[#This Row],[Customer_ID]],tbl_Customers[],5,0)</f>
        <v>West</v>
      </c>
      <c r="F4236" t="s">
        <v>8552</v>
      </c>
      <c r="G4236" t="str">
        <f>VLOOKUP(Sales_Data!$F4236,tbl_Products[],2,FALSE)</f>
        <v>Product_5</v>
      </c>
      <c r="H4236" t="str">
        <f>VLOOKUP(tbl_Sales[[#This Row],[Product_ID]],tbl_Products[],3,0)</f>
        <v>Health</v>
      </c>
      <c r="I4236">
        <v>3</v>
      </c>
      <c r="J4236" s="10">
        <f>VLOOKUP(tbl_Sales[[#This Row],[Product_ID]],tbl_Products[],4,0)</f>
        <v>35.39</v>
      </c>
      <c r="K4236" s="6">
        <v>22.73</v>
      </c>
      <c r="L4236" s="6">
        <f>tbl_Sales[[#This Row],[Price_per_Unit]]*tbl_Sales[[#This Row],[Quantity]]</f>
        <v>68.19</v>
      </c>
      <c r="M4236" s="6">
        <f>tbl_Sales[[#This Row],[Cost_per_Unit]]*tbl_Sales[[#This Row],[Quantity]]</f>
        <v>106.17</v>
      </c>
      <c r="N4236" s="6">
        <f>tbl_Sales[[#This Row],[Sales]]-tbl_Sales[[#This Row],[Total_Cost]]</f>
        <v>-37.980000000000004</v>
      </c>
    </row>
    <row r="4237" spans="1:14">
      <c r="A4237" t="s">
        <v>4241</v>
      </c>
      <c r="B4237" s="4">
        <v>45279</v>
      </c>
      <c r="C4237" t="s">
        <v>7867</v>
      </c>
      <c r="D4237" t="str">
        <f>VLOOKUP(Sales_Data!$C4237,tbl_Customers[],2,FALSE)</f>
        <v>Customer_444</v>
      </c>
      <c r="E4237" t="str">
        <f>VLOOKUP(tbl_Sales[[#This Row],[Customer_ID]],tbl_Customers[],5,0)</f>
        <v>West</v>
      </c>
      <c r="F4237" t="s">
        <v>8521</v>
      </c>
      <c r="G4237" t="str">
        <f>VLOOKUP(Sales_Data!$F4237,tbl_Products[],2,FALSE)</f>
        <v>Product_64</v>
      </c>
      <c r="H4237" t="str">
        <f>VLOOKUP(tbl_Sales[[#This Row],[Product_ID]],tbl_Products[],3,0)</f>
        <v>Home Goods</v>
      </c>
      <c r="I4237">
        <v>8</v>
      </c>
      <c r="J4237" s="10">
        <f>VLOOKUP(tbl_Sales[[#This Row],[Product_ID]],tbl_Products[],4,0)</f>
        <v>16.21</v>
      </c>
      <c r="K4237" s="6">
        <v>43.88</v>
      </c>
      <c r="L4237" s="6">
        <f>tbl_Sales[[#This Row],[Price_per_Unit]]*tbl_Sales[[#This Row],[Quantity]]</f>
        <v>351.04</v>
      </c>
      <c r="M4237" s="6">
        <f>tbl_Sales[[#This Row],[Cost_per_Unit]]*tbl_Sales[[#This Row],[Quantity]]</f>
        <v>129.68</v>
      </c>
      <c r="N4237" s="6">
        <f>tbl_Sales[[#This Row],[Sales]]-tbl_Sales[[#This Row],[Total_Cost]]</f>
        <v>221.36</v>
      </c>
    </row>
    <row r="4238" spans="1:14">
      <c r="A4238" t="s">
        <v>4242</v>
      </c>
      <c r="B4238" s="4">
        <v>45077</v>
      </c>
      <c r="C4238" t="s">
        <v>8329</v>
      </c>
      <c r="D4238" t="str">
        <f>VLOOKUP(Sales_Data!$C4238,tbl_Customers[],2,FALSE)</f>
        <v>Customer_1464</v>
      </c>
      <c r="E4238" t="str">
        <f>VLOOKUP(tbl_Sales[[#This Row],[Customer_ID]],tbl_Customers[],5,0)</f>
        <v>West</v>
      </c>
      <c r="F4238" t="s">
        <v>8560</v>
      </c>
      <c r="G4238" t="str">
        <f>VLOOKUP(Sales_Data!$F4238,tbl_Products[],2,FALSE)</f>
        <v>Product_41</v>
      </c>
      <c r="H4238" t="str">
        <f>VLOOKUP(tbl_Sales[[#This Row],[Product_ID]],tbl_Products[],3,0)</f>
        <v>Home Goods</v>
      </c>
      <c r="I4238">
        <v>4</v>
      </c>
      <c r="J4238" s="10">
        <f>VLOOKUP(tbl_Sales[[#This Row],[Product_ID]],tbl_Products[],4,0)</f>
        <v>31.5</v>
      </c>
      <c r="K4238" s="6">
        <v>16.72</v>
      </c>
      <c r="L4238" s="6">
        <f>tbl_Sales[[#This Row],[Price_per_Unit]]*tbl_Sales[[#This Row],[Quantity]]</f>
        <v>66.88</v>
      </c>
      <c r="M4238" s="6">
        <f>tbl_Sales[[#This Row],[Cost_per_Unit]]*tbl_Sales[[#This Row],[Quantity]]</f>
        <v>126</v>
      </c>
      <c r="N4238" s="6">
        <f>tbl_Sales[[#This Row],[Sales]]-tbl_Sales[[#This Row],[Total_Cost]]</f>
        <v>-59.120000000000005</v>
      </c>
    </row>
    <row r="4239" spans="1:14">
      <c r="A4239" t="s">
        <v>4243</v>
      </c>
      <c r="B4239" s="4">
        <v>44992</v>
      </c>
      <c r="C4239" t="s">
        <v>8423</v>
      </c>
      <c r="D4239" t="str">
        <f>VLOOKUP(Sales_Data!$C4239,tbl_Customers[],2,FALSE)</f>
        <v>Customer_71</v>
      </c>
      <c r="E4239" t="str">
        <f>VLOOKUP(tbl_Sales[[#This Row],[Customer_ID]],tbl_Customers[],5,0)</f>
        <v>East</v>
      </c>
      <c r="F4239" t="s">
        <v>8509</v>
      </c>
      <c r="G4239" t="str">
        <f>VLOOKUP(Sales_Data!$F4239,tbl_Products[],2,FALSE)</f>
        <v>Product_45</v>
      </c>
      <c r="H4239" t="str">
        <f>VLOOKUP(tbl_Sales[[#This Row],[Product_ID]],tbl_Products[],3,0)</f>
        <v>Home Goods</v>
      </c>
      <c r="I4239">
        <v>9</v>
      </c>
      <c r="J4239" s="10">
        <f>VLOOKUP(tbl_Sales[[#This Row],[Product_ID]],tbl_Products[],4,0)</f>
        <v>47.88</v>
      </c>
      <c r="K4239" s="6">
        <v>44.42</v>
      </c>
      <c r="L4239" s="6">
        <f>tbl_Sales[[#This Row],[Price_per_Unit]]*tbl_Sales[[#This Row],[Quantity]]</f>
        <v>399.78000000000003</v>
      </c>
      <c r="M4239" s="6">
        <f>tbl_Sales[[#This Row],[Cost_per_Unit]]*tbl_Sales[[#This Row],[Quantity]]</f>
        <v>430.92</v>
      </c>
      <c r="N4239" s="6">
        <f>tbl_Sales[[#This Row],[Sales]]-tbl_Sales[[#This Row],[Total_Cost]]</f>
        <v>-31.139999999999986</v>
      </c>
    </row>
    <row r="4240" spans="1:14">
      <c r="A4240" t="s">
        <v>4244</v>
      </c>
      <c r="B4240" s="4">
        <v>45017</v>
      </c>
      <c r="C4240" t="s">
        <v>7652</v>
      </c>
      <c r="D4240" t="str">
        <f>VLOOKUP(Sales_Data!$C4240,tbl_Customers[],2,FALSE)</f>
        <v>Customer_1383</v>
      </c>
      <c r="E4240" t="str">
        <f>VLOOKUP(tbl_Sales[[#This Row],[Customer_ID]],tbl_Customers[],5,0)</f>
        <v>East</v>
      </c>
      <c r="F4240" t="s">
        <v>8522</v>
      </c>
      <c r="G4240" t="str">
        <f>VLOOKUP(Sales_Data!$F4240,tbl_Products[],2,FALSE)</f>
        <v>Product_4</v>
      </c>
      <c r="H4240" t="str">
        <f>VLOOKUP(tbl_Sales[[#This Row],[Product_ID]],tbl_Products[],3,0)</f>
        <v>Toys</v>
      </c>
      <c r="I4240">
        <v>8</v>
      </c>
      <c r="J4240" s="10">
        <f>VLOOKUP(tbl_Sales[[#This Row],[Product_ID]],tbl_Products[],4,0)</f>
        <v>14.75</v>
      </c>
      <c r="K4240" s="6">
        <v>98.24</v>
      </c>
      <c r="L4240" s="6">
        <f>tbl_Sales[[#This Row],[Price_per_Unit]]*tbl_Sales[[#This Row],[Quantity]]</f>
        <v>785.92</v>
      </c>
      <c r="M4240" s="6">
        <f>tbl_Sales[[#This Row],[Cost_per_Unit]]*tbl_Sales[[#This Row],[Quantity]]</f>
        <v>118</v>
      </c>
      <c r="N4240" s="6">
        <f>tbl_Sales[[#This Row],[Sales]]-tbl_Sales[[#This Row],[Total_Cost]]</f>
        <v>667.92</v>
      </c>
    </row>
    <row r="4241" spans="1:14">
      <c r="A4241" t="s">
        <v>4245</v>
      </c>
      <c r="B4241" s="4">
        <v>44927</v>
      </c>
      <c r="C4241" t="s">
        <v>7334</v>
      </c>
      <c r="D4241" t="str">
        <f>VLOOKUP(Sales_Data!$C4241,tbl_Customers[],2,FALSE)</f>
        <v>Customer_1091</v>
      </c>
      <c r="E4241" t="str">
        <f>VLOOKUP(tbl_Sales[[#This Row],[Customer_ID]],tbl_Customers[],5,0)</f>
        <v>North</v>
      </c>
      <c r="F4241" t="s">
        <v>8511</v>
      </c>
      <c r="G4241" t="str">
        <f>VLOOKUP(Sales_Data!$F4241,tbl_Products[],2,FALSE)</f>
        <v>Product_33</v>
      </c>
      <c r="H4241" t="str">
        <f>VLOOKUP(tbl_Sales[[#This Row],[Product_ID]],tbl_Products[],3,0)</f>
        <v>Electronics</v>
      </c>
      <c r="I4241">
        <v>2</v>
      </c>
      <c r="J4241" s="10">
        <f>VLOOKUP(tbl_Sales[[#This Row],[Product_ID]],tbl_Products[],4,0)</f>
        <v>45.26</v>
      </c>
      <c r="K4241" s="6">
        <v>10.53</v>
      </c>
      <c r="L4241" s="6">
        <f>tbl_Sales[[#This Row],[Price_per_Unit]]*tbl_Sales[[#This Row],[Quantity]]</f>
        <v>21.06</v>
      </c>
      <c r="M4241" s="6">
        <f>tbl_Sales[[#This Row],[Cost_per_Unit]]*tbl_Sales[[#This Row],[Quantity]]</f>
        <v>90.52</v>
      </c>
      <c r="N4241" s="6">
        <f>tbl_Sales[[#This Row],[Sales]]-tbl_Sales[[#This Row],[Total_Cost]]</f>
        <v>-69.459999999999994</v>
      </c>
    </row>
    <row r="4242" spans="1:14">
      <c r="A4242" t="s">
        <v>4246</v>
      </c>
      <c r="B4242" s="4">
        <v>45286</v>
      </c>
      <c r="C4242" t="s">
        <v>7287</v>
      </c>
      <c r="D4242" t="str">
        <f>VLOOKUP(Sales_Data!$C4242,tbl_Customers[],2,FALSE)</f>
        <v>Customer_443</v>
      </c>
      <c r="E4242" t="str">
        <f>VLOOKUP(tbl_Sales[[#This Row],[Customer_ID]],tbl_Customers[],5,0)</f>
        <v>East</v>
      </c>
      <c r="F4242" t="s">
        <v>8493</v>
      </c>
      <c r="G4242" t="str">
        <f>VLOOKUP(Sales_Data!$F4242,tbl_Products[],2,FALSE)</f>
        <v>Product_61</v>
      </c>
      <c r="H4242" t="str">
        <f>VLOOKUP(tbl_Sales[[#This Row],[Product_ID]],tbl_Products[],3,0)</f>
        <v>Health</v>
      </c>
      <c r="I4242">
        <v>8</v>
      </c>
      <c r="J4242" s="10">
        <f>VLOOKUP(tbl_Sales[[#This Row],[Product_ID]],tbl_Products[],4,0)</f>
        <v>47.78</v>
      </c>
      <c r="K4242" s="6">
        <v>36.840000000000003</v>
      </c>
      <c r="L4242" s="6">
        <f>tbl_Sales[[#This Row],[Price_per_Unit]]*tbl_Sales[[#This Row],[Quantity]]</f>
        <v>294.72000000000003</v>
      </c>
      <c r="M4242" s="6">
        <f>tbl_Sales[[#This Row],[Cost_per_Unit]]*tbl_Sales[[#This Row],[Quantity]]</f>
        <v>382.24</v>
      </c>
      <c r="N4242" s="6">
        <f>tbl_Sales[[#This Row],[Sales]]-tbl_Sales[[#This Row],[Total_Cost]]</f>
        <v>-87.519999999999982</v>
      </c>
    </row>
    <row r="4243" spans="1:14">
      <c r="A4243" t="s">
        <v>4247</v>
      </c>
      <c r="B4243" s="4">
        <v>45220</v>
      </c>
      <c r="C4243" t="s">
        <v>7980</v>
      </c>
      <c r="D4243" t="str">
        <f>VLOOKUP(Sales_Data!$C4243,tbl_Customers[],2,FALSE)</f>
        <v>Customer_906</v>
      </c>
      <c r="E4243" t="str">
        <f>VLOOKUP(tbl_Sales[[#This Row],[Customer_ID]],tbl_Customers[],5,0)</f>
        <v>North</v>
      </c>
      <c r="F4243" t="s">
        <v>8553</v>
      </c>
      <c r="G4243" t="str">
        <f>VLOOKUP(Sales_Data!$F4243,tbl_Products[],2,FALSE)</f>
        <v>Product_50</v>
      </c>
      <c r="H4243" t="str">
        <f>VLOOKUP(tbl_Sales[[#This Row],[Product_ID]],tbl_Products[],3,0)</f>
        <v>Apparel</v>
      </c>
      <c r="I4243">
        <v>3</v>
      </c>
      <c r="J4243" s="10">
        <f>VLOOKUP(tbl_Sales[[#This Row],[Product_ID]],tbl_Products[],4,0)</f>
        <v>42.74</v>
      </c>
      <c r="K4243" s="6">
        <v>47.68</v>
      </c>
      <c r="L4243" s="6">
        <f>tbl_Sales[[#This Row],[Price_per_Unit]]*tbl_Sales[[#This Row],[Quantity]]</f>
        <v>143.04</v>
      </c>
      <c r="M4243" s="6">
        <f>tbl_Sales[[#This Row],[Cost_per_Unit]]*tbl_Sales[[#This Row],[Quantity]]</f>
        <v>128.22</v>
      </c>
      <c r="N4243" s="6">
        <f>tbl_Sales[[#This Row],[Sales]]-tbl_Sales[[#This Row],[Total_Cost]]</f>
        <v>14.819999999999993</v>
      </c>
    </row>
    <row r="4244" spans="1:14">
      <c r="A4244" t="s">
        <v>4248</v>
      </c>
      <c r="B4244" s="4">
        <v>45127</v>
      </c>
      <c r="C4244" t="s">
        <v>7788</v>
      </c>
      <c r="D4244" t="str">
        <f>VLOOKUP(Sales_Data!$C4244,tbl_Customers[],2,FALSE)</f>
        <v>Customer_1427</v>
      </c>
      <c r="E4244" t="str">
        <f>VLOOKUP(tbl_Sales[[#This Row],[Customer_ID]],tbl_Customers[],5,0)</f>
        <v>West</v>
      </c>
      <c r="F4244" t="s">
        <v>8567</v>
      </c>
      <c r="G4244" t="str">
        <f>VLOOKUP(Sales_Data!$F4244,tbl_Products[],2,FALSE)</f>
        <v>Product_69</v>
      </c>
      <c r="H4244" t="str">
        <f>VLOOKUP(tbl_Sales[[#This Row],[Product_ID]],tbl_Products[],3,0)</f>
        <v>Home Goods</v>
      </c>
      <c r="I4244">
        <v>9</v>
      </c>
      <c r="J4244" s="10">
        <f>VLOOKUP(tbl_Sales[[#This Row],[Product_ID]],tbl_Products[],4,0)</f>
        <v>8.86</v>
      </c>
      <c r="K4244" s="6">
        <v>44.21</v>
      </c>
      <c r="L4244" s="6">
        <f>tbl_Sales[[#This Row],[Price_per_Unit]]*tbl_Sales[[#This Row],[Quantity]]</f>
        <v>397.89</v>
      </c>
      <c r="M4244" s="6">
        <f>tbl_Sales[[#This Row],[Cost_per_Unit]]*tbl_Sales[[#This Row],[Quantity]]</f>
        <v>79.739999999999995</v>
      </c>
      <c r="N4244" s="6">
        <f>tbl_Sales[[#This Row],[Sales]]-tbl_Sales[[#This Row],[Total_Cost]]</f>
        <v>318.14999999999998</v>
      </c>
    </row>
    <row r="4245" spans="1:14">
      <c r="A4245" t="s">
        <v>4249</v>
      </c>
      <c r="B4245" s="4">
        <v>45217</v>
      </c>
      <c r="C4245" t="s">
        <v>8154</v>
      </c>
      <c r="D4245" t="str">
        <f>VLOOKUP(Sales_Data!$C4245,tbl_Customers[],2,FALSE)</f>
        <v>Customer_98</v>
      </c>
      <c r="E4245" t="str">
        <f>VLOOKUP(tbl_Sales[[#This Row],[Customer_ID]],tbl_Customers[],5,0)</f>
        <v>East</v>
      </c>
      <c r="F4245" t="s">
        <v>8504</v>
      </c>
      <c r="G4245" t="str">
        <f>VLOOKUP(Sales_Data!$F4245,tbl_Products[],2,FALSE)</f>
        <v>Product_13</v>
      </c>
      <c r="H4245" t="str">
        <f>VLOOKUP(tbl_Sales[[#This Row],[Product_ID]],tbl_Products[],3,0)</f>
        <v>Toys</v>
      </c>
      <c r="I4245">
        <v>1</v>
      </c>
      <c r="J4245" s="10">
        <f>VLOOKUP(tbl_Sales[[#This Row],[Product_ID]],tbl_Products[],4,0)</f>
        <v>45.97</v>
      </c>
      <c r="K4245" s="6">
        <v>52.42</v>
      </c>
      <c r="L4245" s="6">
        <f>tbl_Sales[[#This Row],[Price_per_Unit]]*tbl_Sales[[#This Row],[Quantity]]</f>
        <v>52.42</v>
      </c>
      <c r="M4245" s="6">
        <f>tbl_Sales[[#This Row],[Cost_per_Unit]]*tbl_Sales[[#This Row],[Quantity]]</f>
        <v>45.97</v>
      </c>
      <c r="N4245" s="6">
        <f>tbl_Sales[[#This Row],[Sales]]-tbl_Sales[[#This Row],[Total_Cost]]</f>
        <v>6.4500000000000028</v>
      </c>
    </row>
    <row r="4246" spans="1:14">
      <c r="A4246" t="s">
        <v>4250</v>
      </c>
      <c r="B4246" s="4">
        <v>44943</v>
      </c>
      <c r="C4246" t="s">
        <v>8358</v>
      </c>
      <c r="D4246" t="str">
        <f>VLOOKUP(Sales_Data!$C4246,tbl_Customers[],2,FALSE)</f>
        <v>Customer_1301</v>
      </c>
      <c r="E4246" t="str">
        <f>VLOOKUP(tbl_Sales[[#This Row],[Customer_ID]],tbl_Customers[],5,0)</f>
        <v>West</v>
      </c>
      <c r="F4246" t="s">
        <v>8554</v>
      </c>
      <c r="G4246" t="str">
        <f>VLOOKUP(Sales_Data!$F4246,tbl_Products[],2,FALSE)</f>
        <v>Product_55</v>
      </c>
      <c r="H4246" t="str">
        <f>VLOOKUP(tbl_Sales[[#This Row],[Product_ID]],tbl_Products[],3,0)</f>
        <v>Apparel</v>
      </c>
      <c r="I4246">
        <v>1</v>
      </c>
      <c r="J4246" s="10">
        <f>VLOOKUP(tbl_Sales[[#This Row],[Product_ID]],tbl_Products[],4,0)</f>
        <v>36.08</v>
      </c>
      <c r="K4246" s="6">
        <v>63.71</v>
      </c>
      <c r="L4246" s="6">
        <f>tbl_Sales[[#This Row],[Price_per_Unit]]*tbl_Sales[[#This Row],[Quantity]]</f>
        <v>63.71</v>
      </c>
      <c r="M4246" s="6">
        <f>tbl_Sales[[#This Row],[Cost_per_Unit]]*tbl_Sales[[#This Row],[Quantity]]</f>
        <v>36.08</v>
      </c>
      <c r="N4246" s="6">
        <f>tbl_Sales[[#This Row],[Sales]]-tbl_Sales[[#This Row],[Total_Cost]]</f>
        <v>27.630000000000003</v>
      </c>
    </row>
    <row r="4247" spans="1:14">
      <c r="A4247" t="s">
        <v>4251</v>
      </c>
      <c r="B4247" s="4">
        <v>45020</v>
      </c>
      <c r="C4247" t="s">
        <v>8102</v>
      </c>
      <c r="D4247" t="str">
        <f>VLOOKUP(Sales_Data!$C4247,tbl_Customers[],2,FALSE)</f>
        <v>Customer_1071</v>
      </c>
      <c r="E4247" t="str">
        <f>VLOOKUP(tbl_Sales[[#This Row],[Customer_ID]],tbl_Customers[],5,0)</f>
        <v>West</v>
      </c>
      <c r="F4247" t="s">
        <v>8509</v>
      </c>
      <c r="G4247" t="str">
        <f>VLOOKUP(Sales_Data!$F4247,tbl_Products[],2,FALSE)</f>
        <v>Product_45</v>
      </c>
      <c r="H4247" t="str">
        <f>VLOOKUP(tbl_Sales[[#This Row],[Product_ID]],tbl_Products[],3,0)</f>
        <v>Home Goods</v>
      </c>
      <c r="I4247">
        <v>2</v>
      </c>
      <c r="J4247" s="10">
        <f>VLOOKUP(tbl_Sales[[#This Row],[Product_ID]],tbl_Products[],4,0)</f>
        <v>47.88</v>
      </c>
      <c r="K4247" s="6">
        <v>68.709999999999994</v>
      </c>
      <c r="L4247" s="6">
        <f>tbl_Sales[[#This Row],[Price_per_Unit]]*tbl_Sales[[#This Row],[Quantity]]</f>
        <v>137.41999999999999</v>
      </c>
      <c r="M4247" s="6">
        <f>tbl_Sales[[#This Row],[Cost_per_Unit]]*tbl_Sales[[#This Row],[Quantity]]</f>
        <v>95.76</v>
      </c>
      <c r="N4247" s="6">
        <f>tbl_Sales[[#This Row],[Sales]]-tbl_Sales[[#This Row],[Total_Cost]]</f>
        <v>41.659999999999982</v>
      </c>
    </row>
    <row r="4248" spans="1:14">
      <c r="A4248" t="s">
        <v>4252</v>
      </c>
      <c r="B4248" s="4">
        <v>45235</v>
      </c>
      <c r="C4248" t="s">
        <v>8212</v>
      </c>
      <c r="D4248" t="str">
        <f>VLOOKUP(Sales_Data!$C4248,tbl_Customers[],2,FALSE)</f>
        <v>Customer_1313</v>
      </c>
      <c r="E4248" t="str">
        <f>VLOOKUP(tbl_Sales[[#This Row],[Customer_ID]],tbl_Customers[],5,0)</f>
        <v>South</v>
      </c>
      <c r="F4248" t="s">
        <v>8508</v>
      </c>
      <c r="G4248" t="str">
        <f>VLOOKUP(Sales_Data!$F4248,tbl_Products[],2,FALSE)</f>
        <v>Product_63</v>
      </c>
      <c r="H4248" t="str">
        <f>VLOOKUP(tbl_Sales[[#This Row],[Product_ID]],tbl_Products[],3,0)</f>
        <v>Electronics</v>
      </c>
      <c r="I4248">
        <v>2</v>
      </c>
      <c r="J4248" s="10">
        <f>VLOOKUP(tbl_Sales[[#This Row],[Product_ID]],tbl_Products[],4,0)</f>
        <v>40</v>
      </c>
      <c r="K4248" s="6">
        <v>47.54</v>
      </c>
      <c r="L4248" s="6">
        <f>tbl_Sales[[#This Row],[Price_per_Unit]]*tbl_Sales[[#This Row],[Quantity]]</f>
        <v>95.08</v>
      </c>
      <c r="M4248" s="6">
        <f>tbl_Sales[[#This Row],[Cost_per_Unit]]*tbl_Sales[[#This Row],[Quantity]]</f>
        <v>80</v>
      </c>
      <c r="N4248" s="6">
        <f>tbl_Sales[[#This Row],[Sales]]-tbl_Sales[[#This Row],[Total_Cost]]</f>
        <v>15.079999999999998</v>
      </c>
    </row>
    <row r="4249" spans="1:14">
      <c r="A4249" t="s">
        <v>4253</v>
      </c>
      <c r="B4249" s="4">
        <v>45089</v>
      </c>
      <c r="C4249" t="s">
        <v>7505</v>
      </c>
      <c r="D4249" t="str">
        <f>VLOOKUP(Sales_Data!$C4249,tbl_Customers[],2,FALSE)</f>
        <v>Customer_1357</v>
      </c>
      <c r="E4249" t="str">
        <f>VLOOKUP(tbl_Sales[[#This Row],[Customer_ID]],tbl_Customers[],5,0)</f>
        <v>East</v>
      </c>
      <c r="F4249" t="s">
        <v>8522</v>
      </c>
      <c r="G4249" t="str">
        <f>VLOOKUP(Sales_Data!$F4249,tbl_Products[],2,FALSE)</f>
        <v>Product_4</v>
      </c>
      <c r="H4249" t="str">
        <f>VLOOKUP(tbl_Sales[[#This Row],[Product_ID]],tbl_Products[],3,0)</f>
        <v>Toys</v>
      </c>
      <c r="I4249">
        <v>3</v>
      </c>
      <c r="J4249" s="10">
        <f>VLOOKUP(tbl_Sales[[#This Row],[Product_ID]],tbl_Products[],4,0)</f>
        <v>14.75</v>
      </c>
      <c r="K4249" s="6">
        <v>83.26</v>
      </c>
      <c r="L4249" s="6">
        <f>tbl_Sales[[#This Row],[Price_per_Unit]]*tbl_Sales[[#This Row],[Quantity]]</f>
        <v>249.78000000000003</v>
      </c>
      <c r="M4249" s="6">
        <f>tbl_Sales[[#This Row],[Cost_per_Unit]]*tbl_Sales[[#This Row],[Quantity]]</f>
        <v>44.25</v>
      </c>
      <c r="N4249" s="6">
        <f>tbl_Sales[[#This Row],[Sales]]-tbl_Sales[[#This Row],[Total_Cost]]</f>
        <v>205.53000000000003</v>
      </c>
    </row>
    <row r="4250" spans="1:14">
      <c r="A4250" t="s">
        <v>4254</v>
      </c>
      <c r="B4250" s="4">
        <v>45240</v>
      </c>
      <c r="C4250" t="s">
        <v>8416</v>
      </c>
      <c r="D4250" t="str">
        <f>VLOOKUP(Sales_Data!$C4250,tbl_Customers[],2,FALSE)</f>
        <v>Customer_1468</v>
      </c>
      <c r="E4250" t="str">
        <f>VLOOKUP(tbl_Sales[[#This Row],[Customer_ID]],tbl_Customers[],5,0)</f>
        <v>North</v>
      </c>
      <c r="F4250" t="s">
        <v>8529</v>
      </c>
      <c r="G4250" t="str">
        <f>VLOOKUP(Sales_Data!$F4250,tbl_Products[],2,FALSE)</f>
        <v>Product_49</v>
      </c>
      <c r="H4250" t="str">
        <f>VLOOKUP(tbl_Sales[[#This Row],[Product_ID]],tbl_Products[],3,0)</f>
        <v>Toys</v>
      </c>
      <c r="I4250">
        <v>5</v>
      </c>
      <c r="J4250" s="10">
        <f>VLOOKUP(tbl_Sales[[#This Row],[Product_ID]],tbl_Products[],4,0)</f>
        <v>44.18</v>
      </c>
      <c r="K4250" s="6">
        <v>53.18</v>
      </c>
      <c r="L4250" s="6">
        <f>tbl_Sales[[#This Row],[Price_per_Unit]]*tbl_Sales[[#This Row],[Quantity]]</f>
        <v>265.89999999999998</v>
      </c>
      <c r="M4250" s="6">
        <f>tbl_Sales[[#This Row],[Cost_per_Unit]]*tbl_Sales[[#This Row],[Quantity]]</f>
        <v>220.9</v>
      </c>
      <c r="N4250" s="6">
        <f>tbl_Sales[[#This Row],[Sales]]-tbl_Sales[[#This Row],[Total_Cost]]</f>
        <v>44.999999999999972</v>
      </c>
    </row>
    <row r="4251" spans="1:14">
      <c r="A4251" t="s">
        <v>4255</v>
      </c>
      <c r="B4251" s="4">
        <v>45040</v>
      </c>
      <c r="C4251" t="s">
        <v>8065</v>
      </c>
      <c r="D4251" t="str">
        <f>VLOOKUP(Sales_Data!$C4251,tbl_Customers[],2,FALSE)</f>
        <v>Customer_1352</v>
      </c>
      <c r="E4251" t="str">
        <f>VLOOKUP(tbl_Sales[[#This Row],[Customer_ID]],tbl_Customers[],5,0)</f>
        <v>South</v>
      </c>
      <c r="F4251" t="s">
        <v>8552</v>
      </c>
      <c r="G4251" t="str">
        <f>VLOOKUP(Sales_Data!$F4251,tbl_Products[],2,FALSE)</f>
        <v>Product_5</v>
      </c>
      <c r="H4251" t="str">
        <f>VLOOKUP(tbl_Sales[[#This Row],[Product_ID]],tbl_Products[],3,0)</f>
        <v>Health</v>
      </c>
      <c r="I4251">
        <v>1</v>
      </c>
      <c r="J4251" s="10">
        <f>VLOOKUP(tbl_Sales[[#This Row],[Product_ID]],tbl_Products[],4,0)</f>
        <v>35.39</v>
      </c>
      <c r="K4251" s="6">
        <v>15.55</v>
      </c>
      <c r="L4251" s="6">
        <f>tbl_Sales[[#This Row],[Price_per_Unit]]*tbl_Sales[[#This Row],[Quantity]]</f>
        <v>15.55</v>
      </c>
      <c r="M4251" s="6">
        <f>tbl_Sales[[#This Row],[Cost_per_Unit]]*tbl_Sales[[#This Row],[Quantity]]</f>
        <v>35.39</v>
      </c>
      <c r="N4251" s="6">
        <f>tbl_Sales[[#This Row],[Sales]]-tbl_Sales[[#This Row],[Total_Cost]]</f>
        <v>-19.84</v>
      </c>
    </row>
    <row r="4252" spans="1:14">
      <c r="A4252" t="s">
        <v>4256</v>
      </c>
      <c r="B4252" s="4">
        <v>45254</v>
      </c>
      <c r="C4252" t="s">
        <v>7415</v>
      </c>
      <c r="D4252" t="str">
        <f>VLOOKUP(Sales_Data!$C4252,tbl_Customers[],2,FALSE)</f>
        <v>Customer_211</v>
      </c>
      <c r="E4252" t="str">
        <f>VLOOKUP(tbl_Sales[[#This Row],[Customer_ID]],tbl_Customers[],5,0)</f>
        <v>East</v>
      </c>
      <c r="F4252" t="s">
        <v>8508</v>
      </c>
      <c r="G4252" t="str">
        <f>VLOOKUP(Sales_Data!$F4252,tbl_Products[],2,FALSE)</f>
        <v>Product_63</v>
      </c>
      <c r="H4252" t="str">
        <f>VLOOKUP(tbl_Sales[[#This Row],[Product_ID]],tbl_Products[],3,0)</f>
        <v>Electronics</v>
      </c>
      <c r="I4252">
        <v>8</v>
      </c>
      <c r="J4252" s="10">
        <f>VLOOKUP(tbl_Sales[[#This Row],[Product_ID]],tbl_Products[],4,0)</f>
        <v>40</v>
      </c>
      <c r="K4252" s="6">
        <v>42.02</v>
      </c>
      <c r="L4252" s="6">
        <f>tbl_Sales[[#This Row],[Price_per_Unit]]*tbl_Sales[[#This Row],[Quantity]]</f>
        <v>336.16</v>
      </c>
      <c r="M4252" s="6">
        <f>tbl_Sales[[#This Row],[Cost_per_Unit]]*tbl_Sales[[#This Row],[Quantity]]</f>
        <v>320</v>
      </c>
      <c r="N4252" s="6">
        <f>tbl_Sales[[#This Row],[Sales]]-tbl_Sales[[#This Row],[Total_Cost]]</f>
        <v>16.160000000000025</v>
      </c>
    </row>
    <row r="4253" spans="1:14">
      <c r="A4253" t="s">
        <v>4257</v>
      </c>
      <c r="B4253" s="4">
        <v>45216</v>
      </c>
      <c r="C4253" t="s">
        <v>7714</v>
      </c>
      <c r="D4253" t="str">
        <f>VLOOKUP(Sales_Data!$C4253,tbl_Customers[],2,FALSE)</f>
        <v>Customer_800</v>
      </c>
      <c r="E4253" t="str">
        <f>VLOOKUP(tbl_Sales[[#This Row],[Customer_ID]],tbl_Customers[],5,0)</f>
        <v>East</v>
      </c>
      <c r="F4253" t="s">
        <v>8527</v>
      </c>
      <c r="G4253" t="str">
        <f>VLOOKUP(Sales_Data!$F4253,tbl_Products[],2,FALSE)</f>
        <v>Product_12</v>
      </c>
      <c r="H4253" t="str">
        <f>VLOOKUP(tbl_Sales[[#This Row],[Product_ID]],tbl_Products[],3,0)</f>
        <v>Toys</v>
      </c>
      <c r="I4253">
        <v>8</v>
      </c>
      <c r="J4253" s="10">
        <f>VLOOKUP(tbl_Sales[[#This Row],[Product_ID]],tbl_Products[],4,0)</f>
        <v>8.02</v>
      </c>
      <c r="K4253" s="6">
        <v>66.42</v>
      </c>
      <c r="L4253" s="6">
        <f>tbl_Sales[[#This Row],[Price_per_Unit]]*tbl_Sales[[#This Row],[Quantity]]</f>
        <v>531.36</v>
      </c>
      <c r="M4253" s="6">
        <f>tbl_Sales[[#This Row],[Cost_per_Unit]]*tbl_Sales[[#This Row],[Quantity]]</f>
        <v>64.16</v>
      </c>
      <c r="N4253" s="6">
        <f>tbl_Sales[[#This Row],[Sales]]-tbl_Sales[[#This Row],[Total_Cost]]</f>
        <v>467.20000000000005</v>
      </c>
    </row>
    <row r="4254" spans="1:14">
      <c r="A4254" t="s">
        <v>4258</v>
      </c>
      <c r="B4254" s="4">
        <v>44980</v>
      </c>
      <c r="C4254" t="s">
        <v>7015</v>
      </c>
      <c r="D4254" t="str">
        <f>VLOOKUP(Sales_Data!$C4254,tbl_Customers[],2,FALSE)</f>
        <v>Customer_1414</v>
      </c>
      <c r="E4254" t="str">
        <f>VLOOKUP(tbl_Sales[[#This Row],[Customer_ID]],tbl_Customers[],5,0)</f>
        <v>South</v>
      </c>
      <c r="F4254" t="s">
        <v>8493</v>
      </c>
      <c r="G4254" t="str">
        <f>VLOOKUP(Sales_Data!$F4254,tbl_Products[],2,FALSE)</f>
        <v>Product_61</v>
      </c>
      <c r="H4254" t="str">
        <f>VLOOKUP(tbl_Sales[[#This Row],[Product_ID]],tbl_Products[],3,0)</f>
        <v>Health</v>
      </c>
      <c r="I4254">
        <v>9</v>
      </c>
      <c r="J4254" s="10">
        <f>VLOOKUP(tbl_Sales[[#This Row],[Product_ID]],tbl_Products[],4,0)</f>
        <v>47.78</v>
      </c>
      <c r="K4254" s="6">
        <v>92.5</v>
      </c>
      <c r="L4254" s="6">
        <f>tbl_Sales[[#This Row],[Price_per_Unit]]*tbl_Sales[[#This Row],[Quantity]]</f>
        <v>832.5</v>
      </c>
      <c r="M4254" s="6">
        <f>tbl_Sales[[#This Row],[Cost_per_Unit]]*tbl_Sales[[#This Row],[Quantity]]</f>
        <v>430.02</v>
      </c>
      <c r="N4254" s="6">
        <f>tbl_Sales[[#This Row],[Sales]]-tbl_Sales[[#This Row],[Total_Cost]]</f>
        <v>402.48</v>
      </c>
    </row>
    <row r="4255" spans="1:14">
      <c r="A4255" t="s">
        <v>4259</v>
      </c>
      <c r="B4255" s="4">
        <v>45181</v>
      </c>
      <c r="C4255" t="s">
        <v>7276</v>
      </c>
      <c r="D4255" t="str">
        <f>VLOOKUP(Sales_Data!$C4255,tbl_Customers[],2,FALSE)</f>
        <v>Customer_632</v>
      </c>
      <c r="E4255" t="str">
        <f>VLOOKUP(tbl_Sales[[#This Row],[Customer_ID]],tbl_Customers[],5,0)</f>
        <v>South</v>
      </c>
      <c r="F4255" t="s">
        <v>8511</v>
      </c>
      <c r="G4255" t="str">
        <f>VLOOKUP(Sales_Data!$F4255,tbl_Products[],2,FALSE)</f>
        <v>Product_33</v>
      </c>
      <c r="H4255" t="str">
        <f>VLOOKUP(tbl_Sales[[#This Row],[Product_ID]],tbl_Products[],3,0)</f>
        <v>Electronics</v>
      </c>
      <c r="I4255">
        <v>3</v>
      </c>
      <c r="J4255" s="10">
        <f>VLOOKUP(tbl_Sales[[#This Row],[Product_ID]],tbl_Products[],4,0)</f>
        <v>45.26</v>
      </c>
      <c r="K4255" s="6">
        <v>55.13</v>
      </c>
      <c r="L4255" s="6">
        <f>tbl_Sales[[#This Row],[Price_per_Unit]]*tbl_Sales[[#This Row],[Quantity]]</f>
        <v>165.39000000000001</v>
      </c>
      <c r="M4255" s="6">
        <f>tbl_Sales[[#This Row],[Cost_per_Unit]]*tbl_Sales[[#This Row],[Quantity]]</f>
        <v>135.78</v>
      </c>
      <c r="N4255" s="6">
        <f>tbl_Sales[[#This Row],[Sales]]-tbl_Sales[[#This Row],[Total_Cost]]</f>
        <v>29.610000000000014</v>
      </c>
    </row>
    <row r="4256" spans="1:14">
      <c r="A4256" t="s">
        <v>4260</v>
      </c>
      <c r="B4256" s="4">
        <v>44999</v>
      </c>
      <c r="C4256" t="s">
        <v>7946</v>
      </c>
      <c r="D4256" t="str">
        <f>VLOOKUP(Sales_Data!$C4256,tbl_Customers[],2,FALSE)</f>
        <v>Customer_910</v>
      </c>
      <c r="E4256" t="str">
        <f>VLOOKUP(tbl_Sales[[#This Row],[Customer_ID]],tbl_Customers[],5,0)</f>
        <v>North</v>
      </c>
      <c r="F4256" t="s">
        <v>8510</v>
      </c>
      <c r="G4256" t="str">
        <f>VLOOKUP(Sales_Data!$F4256,tbl_Products[],2,FALSE)</f>
        <v>Product_70</v>
      </c>
      <c r="H4256" t="str">
        <f>VLOOKUP(tbl_Sales[[#This Row],[Product_ID]],tbl_Products[],3,0)</f>
        <v>Apparel</v>
      </c>
      <c r="I4256">
        <v>6</v>
      </c>
      <c r="J4256" s="10">
        <f>VLOOKUP(tbl_Sales[[#This Row],[Product_ID]],tbl_Products[],4,0)</f>
        <v>26.74</v>
      </c>
      <c r="K4256" s="6">
        <v>54.79</v>
      </c>
      <c r="L4256" s="6">
        <f>tbl_Sales[[#This Row],[Price_per_Unit]]*tbl_Sales[[#This Row],[Quantity]]</f>
        <v>328.74</v>
      </c>
      <c r="M4256" s="6">
        <f>tbl_Sales[[#This Row],[Cost_per_Unit]]*tbl_Sales[[#This Row],[Quantity]]</f>
        <v>160.44</v>
      </c>
      <c r="N4256" s="6">
        <f>tbl_Sales[[#This Row],[Sales]]-tbl_Sales[[#This Row],[Total_Cost]]</f>
        <v>168.3</v>
      </c>
    </row>
    <row r="4257" spans="1:14">
      <c r="A4257" t="s">
        <v>4261</v>
      </c>
      <c r="B4257" s="4">
        <v>45096</v>
      </c>
      <c r="C4257" t="s">
        <v>7626</v>
      </c>
      <c r="D4257" t="str">
        <f>VLOOKUP(Sales_Data!$C4257,tbl_Customers[],2,FALSE)</f>
        <v>Customer_108</v>
      </c>
      <c r="E4257" t="str">
        <f>VLOOKUP(tbl_Sales[[#This Row],[Customer_ID]],tbl_Customers[],5,0)</f>
        <v>South</v>
      </c>
      <c r="F4257" t="s">
        <v>8527</v>
      </c>
      <c r="G4257" t="str">
        <f>VLOOKUP(Sales_Data!$F4257,tbl_Products[],2,FALSE)</f>
        <v>Product_12</v>
      </c>
      <c r="H4257" t="str">
        <f>VLOOKUP(tbl_Sales[[#This Row],[Product_ID]],tbl_Products[],3,0)</f>
        <v>Toys</v>
      </c>
      <c r="I4257">
        <v>3</v>
      </c>
      <c r="J4257" s="10">
        <f>VLOOKUP(tbl_Sales[[#This Row],[Product_ID]],tbl_Products[],4,0)</f>
        <v>8.02</v>
      </c>
      <c r="K4257" s="6">
        <v>21.79</v>
      </c>
      <c r="L4257" s="6">
        <f>tbl_Sales[[#This Row],[Price_per_Unit]]*tbl_Sales[[#This Row],[Quantity]]</f>
        <v>65.37</v>
      </c>
      <c r="M4257" s="6">
        <f>tbl_Sales[[#This Row],[Cost_per_Unit]]*tbl_Sales[[#This Row],[Quantity]]</f>
        <v>24.06</v>
      </c>
      <c r="N4257" s="6">
        <f>tbl_Sales[[#This Row],[Sales]]-tbl_Sales[[#This Row],[Total_Cost]]</f>
        <v>41.31</v>
      </c>
    </row>
    <row r="4258" spans="1:14">
      <c r="A4258" t="s">
        <v>4262</v>
      </c>
      <c r="B4258" s="4">
        <v>44966</v>
      </c>
      <c r="C4258" t="s">
        <v>7454</v>
      </c>
      <c r="D4258" t="str">
        <f>VLOOKUP(Sales_Data!$C4258,tbl_Customers[],2,FALSE)</f>
        <v>Customer_1226</v>
      </c>
      <c r="E4258" t="str">
        <f>VLOOKUP(tbl_Sales[[#This Row],[Customer_ID]],tbl_Customers[],5,0)</f>
        <v>East</v>
      </c>
      <c r="F4258" t="s">
        <v>8551</v>
      </c>
      <c r="G4258" t="str">
        <f>VLOOKUP(Sales_Data!$F4258,tbl_Products[],2,FALSE)</f>
        <v>Product_11</v>
      </c>
      <c r="H4258" t="str">
        <f>VLOOKUP(tbl_Sales[[#This Row],[Product_ID]],tbl_Products[],3,0)</f>
        <v>Health</v>
      </c>
      <c r="I4258">
        <v>6</v>
      </c>
      <c r="J4258" s="10">
        <f>VLOOKUP(tbl_Sales[[#This Row],[Product_ID]],tbl_Products[],4,0)</f>
        <v>11.76</v>
      </c>
      <c r="K4258" s="6">
        <v>42.36</v>
      </c>
      <c r="L4258" s="6">
        <f>tbl_Sales[[#This Row],[Price_per_Unit]]*tbl_Sales[[#This Row],[Quantity]]</f>
        <v>254.16</v>
      </c>
      <c r="M4258" s="6">
        <f>tbl_Sales[[#This Row],[Cost_per_Unit]]*tbl_Sales[[#This Row],[Quantity]]</f>
        <v>70.56</v>
      </c>
      <c r="N4258" s="6">
        <f>tbl_Sales[[#This Row],[Sales]]-tbl_Sales[[#This Row],[Total_Cost]]</f>
        <v>183.6</v>
      </c>
    </row>
    <row r="4259" spans="1:14">
      <c r="A4259" t="s">
        <v>4263</v>
      </c>
      <c r="B4259" s="4">
        <v>45048</v>
      </c>
      <c r="C4259" t="s">
        <v>7820</v>
      </c>
      <c r="D4259" t="str">
        <f>VLOOKUP(Sales_Data!$C4259,tbl_Customers[],2,FALSE)</f>
        <v>Customer_10</v>
      </c>
      <c r="E4259" t="str">
        <f>VLOOKUP(tbl_Sales[[#This Row],[Customer_ID]],tbl_Customers[],5,0)</f>
        <v>West</v>
      </c>
      <c r="F4259" t="s">
        <v>8523</v>
      </c>
      <c r="G4259" t="str">
        <f>VLOOKUP(Sales_Data!$F4259,tbl_Products[],2,FALSE)</f>
        <v>Product_32</v>
      </c>
      <c r="H4259" t="str">
        <f>VLOOKUP(tbl_Sales[[#This Row],[Product_ID]],tbl_Products[],3,0)</f>
        <v>Home Goods</v>
      </c>
      <c r="I4259">
        <v>7</v>
      </c>
      <c r="J4259" s="10">
        <f>VLOOKUP(tbl_Sales[[#This Row],[Product_ID]],tbl_Products[],4,0)</f>
        <v>24.03</v>
      </c>
      <c r="K4259" s="6">
        <v>23.72</v>
      </c>
      <c r="L4259" s="6">
        <f>tbl_Sales[[#This Row],[Price_per_Unit]]*tbl_Sales[[#This Row],[Quantity]]</f>
        <v>166.04</v>
      </c>
      <c r="M4259" s="6">
        <f>tbl_Sales[[#This Row],[Cost_per_Unit]]*tbl_Sales[[#This Row],[Quantity]]</f>
        <v>168.21</v>
      </c>
      <c r="N4259" s="6">
        <f>tbl_Sales[[#This Row],[Sales]]-tbl_Sales[[#This Row],[Total_Cost]]</f>
        <v>-2.1700000000000159</v>
      </c>
    </row>
    <row r="4260" spans="1:14">
      <c r="A4260" t="s">
        <v>4264</v>
      </c>
      <c r="B4260" s="4">
        <v>45104</v>
      </c>
      <c r="C4260" t="s">
        <v>8039</v>
      </c>
      <c r="D4260" t="str">
        <f>VLOOKUP(Sales_Data!$C4260,tbl_Customers[],2,FALSE)</f>
        <v>Customer_100</v>
      </c>
      <c r="E4260" t="str">
        <f>VLOOKUP(tbl_Sales[[#This Row],[Customer_ID]],tbl_Customers[],5,0)</f>
        <v>East</v>
      </c>
      <c r="F4260" t="s">
        <v>8504</v>
      </c>
      <c r="G4260" t="str">
        <f>VLOOKUP(Sales_Data!$F4260,tbl_Products[],2,FALSE)</f>
        <v>Product_13</v>
      </c>
      <c r="H4260" t="str">
        <f>VLOOKUP(tbl_Sales[[#This Row],[Product_ID]],tbl_Products[],3,0)</f>
        <v>Toys</v>
      </c>
      <c r="I4260">
        <v>2</v>
      </c>
      <c r="J4260" s="10">
        <f>VLOOKUP(tbl_Sales[[#This Row],[Product_ID]],tbl_Products[],4,0)</f>
        <v>45.97</v>
      </c>
      <c r="K4260" s="6">
        <v>66.58</v>
      </c>
      <c r="L4260" s="6">
        <f>tbl_Sales[[#This Row],[Price_per_Unit]]*tbl_Sales[[#This Row],[Quantity]]</f>
        <v>133.16</v>
      </c>
      <c r="M4260" s="6">
        <f>tbl_Sales[[#This Row],[Cost_per_Unit]]*tbl_Sales[[#This Row],[Quantity]]</f>
        <v>91.94</v>
      </c>
      <c r="N4260" s="6">
        <f>tbl_Sales[[#This Row],[Sales]]-tbl_Sales[[#This Row],[Total_Cost]]</f>
        <v>41.22</v>
      </c>
    </row>
    <row r="4261" spans="1:14">
      <c r="A4261" t="s">
        <v>4265</v>
      </c>
      <c r="B4261" s="4">
        <v>45090</v>
      </c>
      <c r="C4261" t="s">
        <v>8219</v>
      </c>
      <c r="D4261" t="str">
        <f>VLOOKUP(Sales_Data!$C4261,tbl_Customers[],2,FALSE)</f>
        <v>Customer_773</v>
      </c>
      <c r="E4261" t="str">
        <f>VLOOKUP(tbl_Sales[[#This Row],[Customer_ID]],tbl_Customers[],5,0)</f>
        <v>East</v>
      </c>
      <c r="F4261" t="s">
        <v>8513</v>
      </c>
      <c r="G4261" t="str">
        <f>VLOOKUP(Sales_Data!$F4261,tbl_Products[],2,FALSE)</f>
        <v>Product_59</v>
      </c>
      <c r="H4261" t="str">
        <f>VLOOKUP(tbl_Sales[[#This Row],[Product_ID]],tbl_Products[],3,0)</f>
        <v>Home Goods</v>
      </c>
      <c r="I4261">
        <v>5</v>
      </c>
      <c r="J4261" s="10">
        <f>VLOOKUP(tbl_Sales[[#This Row],[Product_ID]],tbl_Products[],4,0)</f>
        <v>40.85</v>
      </c>
      <c r="K4261" s="6">
        <v>97.6</v>
      </c>
      <c r="L4261" s="6">
        <f>tbl_Sales[[#This Row],[Price_per_Unit]]*tbl_Sales[[#This Row],[Quantity]]</f>
        <v>488</v>
      </c>
      <c r="M4261" s="6">
        <f>tbl_Sales[[#This Row],[Cost_per_Unit]]*tbl_Sales[[#This Row],[Quantity]]</f>
        <v>204.25</v>
      </c>
      <c r="N4261" s="6">
        <f>tbl_Sales[[#This Row],[Sales]]-tbl_Sales[[#This Row],[Total_Cost]]</f>
        <v>283.75</v>
      </c>
    </row>
    <row r="4262" spans="1:14">
      <c r="A4262" t="s">
        <v>4266</v>
      </c>
      <c r="B4262" s="4">
        <v>45012</v>
      </c>
      <c r="C4262" t="s">
        <v>7039</v>
      </c>
      <c r="D4262" t="str">
        <f>VLOOKUP(Sales_Data!$C4262,tbl_Customers[],2,FALSE)</f>
        <v>Customer_414</v>
      </c>
      <c r="E4262" t="str">
        <f>VLOOKUP(tbl_Sales[[#This Row],[Customer_ID]],tbl_Customers[],5,0)</f>
        <v>South</v>
      </c>
      <c r="F4262" t="s">
        <v>8529</v>
      </c>
      <c r="G4262" t="str">
        <f>VLOOKUP(Sales_Data!$F4262,tbl_Products[],2,FALSE)</f>
        <v>Product_49</v>
      </c>
      <c r="H4262" t="str">
        <f>VLOOKUP(tbl_Sales[[#This Row],[Product_ID]],tbl_Products[],3,0)</f>
        <v>Toys</v>
      </c>
      <c r="I4262">
        <v>7</v>
      </c>
      <c r="J4262" s="10">
        <f>VLOOKUP(tbl_Sales[[#This Row],[Product_ID]],tbl_Products[],4,0)</f>
        <v>44.18</v>
      </c>
      <c r="K4262" s="6">
        <v>46.32</v>
      </c>
      <c r="L4262" s="6">
        <f>tbl_Sales[[#This Row],[Price_per_Unit]]*tbl_Sales[[#This Row],[Quantity]]</f>
        <v>324.24</v>
      </c>
      <c r="M4262" s="6">
        <f>tbl_Sales[[#This Row],[Cost_per_Unit]]*tbl_Sales[[#This Row],[Quantity]]</f>
        <v>309.26</v>
      </c>
      <c r="N4262" s="6">
        <f>tbl_Sales[[#This Row],[Sales]]-tbl_Sales[[#This Row],[Total_Cost]]</f>
        <v>14.980000000000018</v>
      </c>
    </row>
    <row r="4263" spans="1:14">
      <c r="A4263" t="s">
        <v>4267</v>
      </c>
      <c r="B4263" s="4">
        <v>45252</v>
      </c>
      <c r="C4263" t="s">
        <v>8215</v>
      </c>
      <c r="D4263" t="str">
        <f>VLOOKUP(Sales_Data!$C4263,tbl_Customers[],2,FALSE)</f>
        <v>Customer_512</v>
      </c>
      <c r="E4263" t="str">
        <f>VLOOKUP(tbl_Sales[[#This Row],[Customer_ID]],tbl_Customers[],5,0)</f>
        <v>North</v>
      </c>
      <c r="F4263" t="s">
        <v>8538</v>
      </c>
      <c r="G4263" t="str">
        <f>VLOOKUP(Sales_Data!$F4263,tbl_Products[],2,FALSE)</f>
        <v>Product_44</v>
      </c>
      <c r="H4263" t="str">
        <f>VLOOKUP(tbl_Sales[[#This Row],[Product_ID]],tbl_Products[],3,0)</f>
        <v>Electronics</v>
      </c>
      <c r="I4263">
        <v>8</v>
      </c>
      <c r="J4263" s="10">
        <f>VLOOKUP(tbl_Sales[[#This Row],[Product_ID]],tbl_Products[],4,0)</f>
        <v>39.729999999999997</v>
      </c>
      <c r="K4263" s="6">
        <v>99.57</v>
      </c>
      <c r="L4263" s="6">
        <f>tbl_Sales[[#This Row],[Price_per_Unit]]*tbl_Sales[[#This Row],[Quantity]]</f>
        <v>796.56</v>
      </c>
      <c r="M4263" s="6">
        <f>tbl_Sales[[#This Row],[Cost_per_Unit]]*tbl_Sales[[#This Row],[Quantity]]</f>
        <v>317.83999999999997</v>
      </c>
      <c r="N4263" s="6">
        <f>tbl_Sales[[#This Row],[Sales]]-tbl_Sales[[#This Row],[Total_Cost]]</f>
        <v>478.71999999999997</v>
      </c>
    </row>
    <row r="4264" spans="1:14">
      <c r="A4264" t="s">
        <v>4268</v>
      </c>
      <c r="B4264" s="4">
        <v>44972</v>
      </c>
      <c r="C4264" t="s">
        <v>8194</v>
      </c>
      <c r="D4264" t="str">
        <f>VLOOKUP(Sales_Data!$C4264,tbl_Customers[],2,FALSE)</f>
        <v>Customer_768</v>
      </c>
      <c r="E4264" t="str">
        <f>VLOOKUP(tbl_Sales[[#This Row],[Customer_ID]],tbl_Customers[],5,0)</f>
        <v>South</v>
      </c>
      <c r="F4264" t="s">
        <v>8565</v>
      </c>
      <c r="G4264" t="str">
        <f>VLOOKUP(Sales_Data!$F4264,tbl_Products[],2,FALSE)</f>
        <v>Product_31</v>
      </c>
      <c r="H4264" t="str">
        <f>VLOOKUP(tbl_Sales[[#This Row],[Product_ID]],tbl_Products[],3,0)</f>
        <v>Apparel</v>
      </c>
      <c r="I4264">
        <v>8</v>
      </c>
      <c r="J4264" s="10">
        <f>VLOOKUP(tbl_Sales[[#This Row],[Product_ID]],tbl_Products[],4,0)</f>
        <v>3.66</v>
      </c>
      <c r="K4264" s="6">
        <v>28.2</v>
      </c>
      <c r="L4264" s="6">
        <f>tbl_Sales[[#This Row],[Price_per_Unit]]*tbl_Sales[[#This Row],[Quantity]]</f>
        <v>225.6</v>
      </c>
      <c r="M4264" s="6">
        <f>tbl_Sales[[#This Row],[Cost_per_Unit]]*tbl_Sales[[#This Row],[Quantity]]</f>
        <v>29.28</v>
      </c>
      <c r="N4264" s="6">
        <f>tbl_Sales[[#This Row],[Sales]]-tbl_Sales[[#This Row],[Total_Cost]]</f>
        <v>196.32</v>
      </c>
    </row>
    <row r="4265" spans="1:14">
      <c r="A4265" t="s">
        <v>4269</v>
      </c>
      <c r="B4265" s="4">
        <v>45289</v>
      </c>
      <c r="C4265" t="s">
        <v>7426</v>
      </c>
      <c r="D4265" t="str">
        <f>VLOOKUP(Sales_Data!$C4265,tbl_Customers[],2,FALSE)</f>
        <v>Customer_489</v>
      </c>
      <c r="E4265" t="str">
        <f>VLOOKUP(tbl_Sales[[#This Row],[Customer_ID]],tbl_Customers[],5,0)</f>
        <v>North</v>
      </c>
      <c r="F4265" t="s">
        <v>8493</v>
      </c>
      <c r="G4265" t="str">
        <f>VLOOKUP(Sales_Data!$F4265,tbl_Products[],2,FALSE)</f>
        <v>Product_61</v>
      </c>
      <c r="H4265" t="str">
        <f>VLOOKUP(tbl_Sales[[#This Row],[Product_ID]],tbl_Products[],3,0)</f>
        <v>Health</v>
      </c>
      <c r="I4265">
        <v>5</v>
      </c>
      <c r="J4265" s="10">
        <f>VLOOKUP(tbl_Sales[[#This Row],[Product_ID]],tbl_Products[],4,0)</f>
        <v>47.78</v>
      </c>
      <c r="K4265" s="6">
        <v>20</v>
      </c>
      <c r="L4265" s="6">
        <f>tbl_Sales[[#This Row],[Price_per_Unit]]*tbl_Sales[[#This Row],[Quantity]]</f>
        <v>100</v>
      </c>
      <c r="M4265" s="6">
        <f>tbl_Sales[[#This Row],[Cost_per_Unit]]*tbl_Sales[[#This Row],[Quantity]]</f>
        <v>238.9</v>
      </c>
      <c r="N4265" s="6">
        <f>tbl_Sales[[#This Row],[Sales]]-tbl_Sales[[#This Row],[Total_Cost]]</f>
        <v>-138.9</v>
      </c>
    </row>
    <row r="4266" spans="1:14">
      <c r="A4266" t="s">
        <v>4270</v>
      </c>
      <c r="B4266" s="4">
        <v>45270</v>
      </c>
      <c r="C4266" t="s">
        <v>7847</v>
      </c>
      <c r="D4266" t="str">
        <f>VLOOKUP(Sales_Data!$C4266,tbl_Customers[],2,FALSE)</f>
        <v>Customer_410</v>
      </c>
      <c r="E4266" t="str">
        <f>VLOOKUP(tbl_Sales[[#This Row],[Customer_ID]],tbl_Customers[],5,0)</f>
        <v>North</v>
      </c>
      <c r="F4266" t="s">
        <v>8552</v>
      </c>
      <c r="G4266" t="str">
        <f>VLOOKUP(Sales_Data!$F4266,tbl_Products[],2,FALSE)</f>
        <v>Product_5</v>
      </c>
      <c r="H4266" t="str">
        <f>VLOOKUP(tbl_Sales[[#This Row],[Product_ID]],tbl_Products[],3,0)</f>
        <v>Health</v>
      </c>
      <c r="I4266">
        <v>5</v>
      </c>
      <c r="J4266" s="10">
        <f>VLOOKUP(tbl_Sales[[#This Row],[Product_ID]],tbl_Products[],4,0)</f>
        <v>35.39</v>
      </c>
      <c r="K4266" s="6">
        <v>96.91</v>
      </c>
      <c r="L4266" s="6">
        <f>tbl_Sales[[#This Row],[Price_per_Unit]]*tbl_Sales[[#This Row],[Quantity]]</f>
        <v>484.54999999999995</v>
      </c>
      <c r="M4266" s="6">
        <f>tbl_Sales[[#This Row],[Cost_per_Unit]]*tbl_Sales[[#This Row],[Quantity]]</f>
        <v>176.95</v>
      </c>
      <c r="N4266" s="6">
        <f>tbl_Sales[[#This Row],[Sales]]-tbl_Sales[[#This Row],[Total_Cost]]</f>
        <v>307.59999999999997</v>
      </c>
    </row>
    <row r="4267" spans="1:14">
      <c r="A4267" t="s">
        <v>4271</v>
      </c>
      <c r="B4267" s="4">
        <v>45254</v>
      </c>
      <c r="C4267" t="s">
        <v>8424</v>
      </c>
      <c r="D4267" t="str">
        <f>VLOOKUP(Sales_Data!$C4267,tbl_Customers[],2,FALSE)</f>
        <v>Customer_188</v>
      </c>
      <c r="E4267" t="str">
        <f>VLOOKUP(tbl_Sales[[#This Row],[Customer_ID]],tbl_Customers[],5,0)</f>
        <v>South</v>
      </c>
      <c r="F4267" t="s">
        <v>8556</v>
      </c>
      <c r="G4267" t="str">
        <f>VLOOKUP(Sales_Data!$F4267,tbl_Products[],2,FALSE)</f>
        <v>Product_42</v>
      </c>
      <c r="H4267" t="str">
        <f>VLOOKUP(tbl_Sales[[#This Row],[Product_ID]],tbl_Products[],3,0)</f>
        <v>Electronics</v>
      </c>
      <c r="I4267">
        <v>2</v>
      </c>
      <c r="J4267" s="10">
        <f>VLOOKUP(tbl_Sales[[#This Row],[Product_ID]],tbl_Products[],4,0)</f>
        <v>28.03</v>
      </c>
      <c r="K4267" s="6">
        <v>89.64</v>
      </c>
      <c r="L4267" s="6">
        <f>tbl_Sales[[#This Row],[Price_per_Unit]]*tbl_Sales[[#This Row],[Quantity]]</f>
        <v>179.28</v>
      </c>
      <c r="M4267" s="6">
        <f>tbl_Sales[[#This Row],[Cost_per_Unit]]*tbl_Sales[[#This Row],[Quantity]]</f>
        <v>56.06</v>
      </c>
      <c r="N4267" s="6">
        <f>tbl_Sales[[#This Row],[Sales]]-tbl_Sales[[#This Row],[Total_Cost]]</f>
        <v>123.22</v>
      </c>
    </row>
    <row r="4268" spans="1:14">
      <c r="A4268" t="s">
        <v>4272</v>
      </c>
      <c r="B4268" s="4">
        <v>45098</v>
      </c>
      <c r="C4268" t="s">
        <v>7516</v>
      </c>
      <c r="D4268" t="str">
        <f>VLOOKUP(Sales_Data!$C4268,tbl_Customers[],2,FALSE)</f>
        <v>Customer_33</v>
      </c>
      <c r="E4268" t="str">
        <f>VLOOKUP(tbl_Sales[[#This Row],[Customer_ID]],tbl_Customers[],5,0)</f>
        <v>North</v>
      </c>
      <c r="F4268" t="s">
        <v>8536</v>
      </c>
      <c r="G4268" t="str">
        <f>VLOOKUP(Sales_Data!$F4268,tbl_Products[],2,FALSE)</f>
        <v>Product_40</v>
      </c>
      <c r="H4268" t="str">
        <f>VLOOKUP(tbl_Sales[[#This Row],[Product_ID]],tbl_Products[],3,0)</f>
        <v>Health</v>
      </c>
      <c r="I4268">
        <v>9</v>
      </c>
      <c r="J4268" s="10">
        <f>VLOOKUP(tbl_Sales[[#This Row],[Product_ID]],tbl_Products[],4,0)</f>
        <v>30.96</v>
      </c>
      <c r="K4268" s="6">
        <v>37.07</v>
      </c>
      <c r="L4268" s="6">
        <f>tbl_Sales[[#This Row],[Price_per_Unit]]*tbl_Sales[[#This Row],[Quantity]]</f>
        <v>333.63</v>
      </c>
      <c r="M4268" s="6">
        <f>tbl_Sales[[#This Row],[Cost_per_Unit]]*tbl_Sales[[#This Row],[Quantity]]</f>
        <v>278.64</v>
      </c>
      <c r="N4268" s="6">
        <f>tbl_Sales[[#This Row],[Sales]]-tbl_Sales[[#This Row],[Total_Cost]]</f>
        <v>54.990000000000009</v>
      </c>
    </row>
    <row r="4269" spans="1:14">
      <c r="A4269" t="s">
        <v>4273</v>
      </c>
      <c r="B4269" s="4">
        <v>45155</v>
      </c>
      <c r="C4269" t="s">
        <v>8313</v>
      </c>
      <c r="D4269" t="str">
        <f>VLOOKUP(Sales_Data!$C4269,tbl_Customers[],2,FALSE)</f>
        <v>Customer_864</v>
      </c>
      <c r="E4269" t="str">
        <f>VLOOKUP(tbl_Sales[[#This Row],[Customer_ID]],tbl_Customers[],5,0)</f>
        <v>West</v>
      </c>
      <c r="F4269" t="s">
        <v>8557</v>
      </c>
      <c r="G4269" t="str">
        <f>VLOOKUP(Sales_Data!$F4269,tbl_Products[],2,FALSE)</f>
        <v>Product_71</v>
      </c>
      <c r="H4269" t="str">
        <f>VLOOKUP(tbl_Sales[[#This Row],[Product_ID]],tbl_Products[],3,0)</f>
        <v>Electronics</v>
      </c>
      <c r="I4269">
        <v>2</v>
      </c>
      <c r="J4269" s="10">
        <f>VLOOKUP(tbl_Sales[[#This Row],[Product_ID]],tbl_Products[],4,0)</f>
        <v>34.61</v>
      </c>
      <c r="K4269" s="6">
        <v>87.48</v>
      </c>
      <c r="L4269" s="6">
        <f>tbl_Sales[[#This Row],[Price_per_Unit]]*tbl_Sales[[#This Row],[Quantity]]</f>
        <v>174.96</v>
      </c>
      <c r="M4269" s="6">
        <f>tbl_Sales[[#This Row],[Cost_per_Unit]]*tbl_Sales[[#This Row],[Quantity]]</f>
        <v>69.22</v>
      </c>
      <c r="N4269" s="6">
        <f>tbl_Sales[[#This Row],[Sales]]-tbl_Sales[[#This Row],[Total_Cost]]</f>
        <v>105.74000000000001</v>
      </c>
    </row>
    <row r="4270" spans="1:14">
      <c r="A4270" t="s">
        <v>4274</v>
      </c>
      <c r="B4270" s="4">
        <v>44932</v>
      </c>
      <c r="C4270" t="s">
        <v>8132</v>
      </c>
      <c r="D4270" t="str">
        <f>VLOOKUP(Sales_Data!$C4270,tbl_Customers[],2,FALSE)</f>
        <v>Customer_58</v>
      </c>
      <c r="E4270" t="str">
        <f>VLOOKUP(tbl_Sales[[#This Row],[Customer_ID]],tbl_Customers[],5,0)</f>
        <v>West</v>
      </c>
      <c r="F4270" t="s">
        <v>8507</v>
      </c>
      <c r="G4270" t="str">
        <f>VLOOKUP(Sales_Data!$F4270,tbl_Products[],2,FALSE)</f>
        <v>Product_58</v>
      </c>
      <c r="H4270" t="str">
        <f>VLOOKUP(tbl_Sales[[#This Row],[Product_ID]],tbl_Products[],3,0)</f>
        <v>Home Goods</v>
      </c>
      <c r="I4270">
        <v>8</v>
      </c>
      <c r="J4270" s="10">
        <f>VLOOKUP(tbl_Sales[[#This Row],[Product_ID]],tbl_Products[],4,0)</f>
        <v>23.97</v>
      </c>
      <c r="K4270" s="6">
        <v>15.85</v>
      </c>
      <c r="L4270" s="6">
        <f>tbl_Sales[[#This Row],[Price_per_Unit]]*tbl_Sales[[#This Row],[Quantity]]</f>
        <v>126.8</v>
      </c>
      <c r="M4270" s="6">
        <f>tbl_Sales[[#This Row],[Cost_per_Unit]]*tbl_Sales[[#This Row],[Quantity]]</f>
        <v>191.76</v>
      </c>
      <c r="N4270" s="6">
        <f>tbl_Sales[[#This Row],[Sales]]-tbl_Sales[[#This Row],[Total_Cost]]</f>
        <v>-64.959999999999994</v>
      </c>
    </row>
    <row r="4271" spans="1:14">
      <c r="A4271" t="s">
        <v>4275</v>
      </c>
      <c r="B4271" s="4">
        <v>45062</v>
      </c>
      <c r="C4271" t="s">
        <v>7601</v>
      </c>
      <c r="D4271" t="str">
        <f>VLOOKUP(Sales_Data!$C4271,tbl_Customers[],2,FALSE)</f>
        <v>Customer_30</v>
      </c>
      <c r="E4271" t="str">
        <f>VLOOKUP(tbl_Sales[[#This Row],[Customer_ID]],tbl_Customers[],5,0)</f>
        <v>West</v>
      </c>
      <c r="F4271" t="s">
        <v>8546</v>
      </c>
      <c r="G4271" t="str">
        <f>VLOOKUP(Sales_Data!$F4271,tbl_Products[],2,FALSE)</f>
        <v>Product_28</v>
      </c>
      <c r="H4271" t="str">
        <f>VLOOKUP(tbl_Sales[[#This Row],[Product_ID]],tbl_Products[],3,0)</f>
        <v>Toys</v>
      </c>
      <c r="I4271">
        <v>4</v>
      </c>
      <c r="J4271" s="10">
        <f>VLOOKUP(tbl_Sales[[#This Row],[Product_ID]],tbl_Products[],4,0)</f>
        <v>23.58</v>
      </c>
      <c r="K4271" s="6">
        <v>95.09</v>
      </c>
      <c r="L4271" s="6">
        <f>tbl_Sales[[#This Row],[Price_per_Unit]]*tbl_Sales[[#This Row],[Quantity]]</f>
        <v>380.36</v>
      </c>
      <c r="M4271" s="6">
        <f>tbl_Sales[[#This Row],[Cost_per_Unit]]*tbl_Sales[[#This Row],[Quantity]]</f>
        <v>94.32</v>
      </c>
      <c r="N4271" s="6">
        <f>tbl_Sales[[#This Row],[Sales]]-tbl_Sales[[#This Row],[Total_Cost]]</f>
        <v>286.04000000000002</v>
      </c>
    </row>
    <row r="4272" spans="1:14">
      <c r="A4272" t="s">
        <v>4276</v>
      </c>
      <c r="B4272" s="4">
        <v>45034</v>
      </c>
      <c r="C4272" t="s">
        <v>7777</v>
      </c>
      <c r="D4272" t="str">
        <f>VLOOKUP(Sales_Data!$C4272,tbl_Customers[],2,FALSE)</f>
        <v>Customer_691</v>
      </c>
      <c r="E4272" t="str">
        <f>VLOOKUP(tbl_Sales[[#This Row],[Customer_ID]],tbl_Customers[],5,0)</f>
        <v>East</v>
      </c>
      <c r="F4272" t="s">
        <v>8519</v>
      </c>
      <c r="G4272" t="str">
        <f>VLOOKUP(Sales_Data!$F4272,tbl_Products[],2,FALSE)</f>
        <v>Product_53</v>
      </c>
      <c r="H4272" t="str">
        <f>VLOOKUP(tbl_Sales[[#This Row],[Product_ID]],tbl_Products[],3,0)</f>
        <v>Electronics</v>
      </c>
      <c r="I4272">
        <v>8</v>
      </c>
      <c r="J4272" s="10">
        <f>VLOOKUP(tbl_Sales[[#This Row],[Product_ID]],tbl_Products[],4,0)</f>
        <v>21.34</v>
      </c>
      <c r="K4272" s="6">
        <v>86.2</v>
      </c>
      <c r="L4272" s="6">
        <f>tbl_Sales[[#This Row],[Price_per_Unit]]*tbl_Sales[[#This Row],[Quantity]]</f>
        <v>689.6</v>
      </c>
      <c r="M4272" s="6">
        <f>tbl_Sales[[#This Row],[Cost_per_Unit]]*tbl_Sales[[#This Row],[Quantity]]</f>
        <v>170.72</v>
      </c>
      <c r="N4272" s="6">
        <f>tbl_Sales[[#This Row],[Sales]]-tbl_Sales[[#This Row],[Total_Cost]]</f>
        <v>518.88</v>
      </c>
    </row>
    <row r="4273" spans="1:14">
      <c r="A4273" t="s">
        <v>4277</v>
      </c>
      <c r="B4273" s="4">
        <v>45054</v>
      </c>
      <c r="C4273" t="s">
        <v>7823</v>
      </c>
      <c r="D4273" t="str">
        <f>VLOOKUP(Sales_Data!$C4273,tbl_Customers[],2,FALSE)</f>
        <v>Customer_394</v>
      </c>
      <c r="E4273" t="str">
        <f>VLOOKUP(tbl_Sales[[#This Row],[Customer_ID]],tbl_Customers[],5,0)</f>
        <v>West</v>
      </c>
      <c r="F4273" t="s">
        <v>8504</v>
      </c>
      <c r="G4273" t="str">
        <f>VLOOKUP(Sales_Data!$F4273,tbl_Products[],2,FALSE)</f>
        <v>Product_13</v>
      </c>
      <c r="H4273" t="str">
        <f>VLOOKUP(tbl_Sales[[#This Row],[Product_ID]],tbl_Products[],3,0)</f>
        <v>Toys</v>
      </c>
      <c r="I4273">
        <v>9</v>
      </c>
      <c r="J4273" s="10">
        <f>VLOOKUP(tbl_Sales[[#This Row],[Product_ID]],tbl_Products[],4,0)</f>
        <v>45.97</v>
      </c>
      <c r="K4273" s="6">
        <v>15.63</v>
      </c>
      <c r="L4273" s="6">
        <f>tbl_Sales[[#This Row],[Price_per_Unit]]*tbl_Sales[[#This Row],[Quantity]]</f>
        <v>140.67000000000002</v>
      </c>
      <c r="M4273" s="6">
        <f>tbl_Sales[[#This Row],[Cost_per_Unit]]*tbl_Sales[[#This Row],[Quantity]]</f>
        <v>413.73</v>
      </c>
      <c r="N4273" s="6">
        <f>tbl_Sales[[#This Row],[Sales]]-tbl_Sales[[#This Row],[Total_Cost]]</f>
        <v>-273.06</v>
      </c>
    </row>
    <row r="4274" spans="1:14">
      <c r="A4274" t="s">
        <v>4278</v>
      </c>
      <c r="B4274" s="4">
        <v>45281</v>
      </c>
      <c r="C4274" t="s">
        <v>8354</v>
      </c>
      <c r="D4274" t="str">
        <f>VLOOKUP(Sales_Data!$C4274,tbl_Customers[],2,FALSE)</f>
        <v>Customer_1393</v>
      </c>
      <c r="E4274" t="str">
        <f>VLOOKUP(tbl_Sales[[#This Row],[Customer_ID]],tbl_Customers[],5,0)</f>
        <v>South</v>
      </c>
      <c r="F4274" t="s">
        <v>8514</v>
      </c>
      <c r="G4274" t="str">
        <f>VLOOKUP(Sales_Data!$F4274,tbl_Products[],2,FALSE)</f>
        <v>Product_2</v>
      </c>
      <c r="H4274" t="str">
        <f>VLOOKUP(tbl_Sales[[#This Row],[Product_ID]],tbl_Products[],3,0)</f>
        <v>Health</v>
      </c>
      <c r="I4274">
        <v>8</v>
      </c>
      <c r="J4274" s="10">
        <f>VLOOKUP(tbl_Sales[[#This Row],[Product_ID]],tbl_Products[],4,0)</f>
        <v>12.41</v>
      </c>
      <c r="K4274" s="6">
        <v>26.86</v>
      </c>
      <c r="L4274" s="6">
        <f>tbl_Sales[[#This Row],[Price_per_Unit]]*tbl_Sales[[#This Row],[Quantity]]</f>
        <v>214.88</v>
      </c>
      <c r="M4274" s="6">
        <f>tbl_Sales[[#This Row],[Cost_per_Unit]]*tbl_Sales[[#This Row],[Quantity]]</f>
        <v>99.28</v>
      </c>
      <c r="N4274" s="6">
        <f>tbl_Sales[[#This Row],[Sales]]-tbl_Sales[[#This Row],[Total_Cost]]</f>
        <v>115.6</v>
      </c>
    </row>
    <row r="4275" spans="1:14">
      <c r="A4275" t="s">
        <v>4279</v>
      </c>
      <c r="B4275" s="4">
        <v>44961</v>
      </c>
      <c r="C4275" t="s">
        <v>7891</v>
      </c>
      <c r="D4275" t="str">
        <f>VLOOKUP(Sales_Data!$C4275,tbl_Customers[],2,FALSE)</f>
        <v>Customer_1371</v>
      </c>
      <c r="E4275" t="str">
        <f>VLOOKUP(tbl_Sales[[#This Row],[Customer_ID]],tbl_Customers[],5,0)</f>
        <v>North</v>
      </c>
      <c r="F4275" t="s">
        <v>8563</v>
      </c>
      <c r="G4275" t="str">
        <f>VLOOKUP(Sales_Data!$F4275,tbl_Products[],2,FALSE)</f>
        <v>Product_17</v>
      </c>
      <c r="H4275" t="str">
        <f>VLOOKUP(tbl_Sales[[#This Row],[Product_ID]],tbl_Products[],3,0)</f>
        <v>Toys</v>
      </c>
      <c r="I4275">
        <v>4</v>
      </c>
      <c r="J4275" s="10">
        <f>VLOOKUP(tbl_Sales[[#This Row],[Product_ID]],tbl_Products[],4,0)</f>
        <v>36.229999999999997</v>
      </c>
      <c r="K4275" s="6">
        <v>86.35</v>
      </c>
      <c r="L4275" s="6">
        <f>tbl_Sales[[#This Row],[Price_per_Unit]]*tbl_Sales[[#This Row],[Quantity]]</f>
        <v>345.4</v>
      </c>
      <c r="M4275" s="6">
        <f>tbl_Sales[[#This Row],[Cost_per_Unit]]*tbl_Sales[[#This Row],[Quantity]]</f>
        <v>144.91999999999999</v>
      </c>
      <c r="N4275" s="6">
        <f>tbl_Sales[[#This Row],[Sales]]-tbl_Sales[[#This Row],[Total_Cost]]</f>
        <v>200.48</v>
      </c>
    </row>
    <row r="4276" spans="1:14">
      <c r="A4276" t="s">
        <v>4280</v>
      </c>
      <c r="B4276" s="4">
        <v>45106</v>
      </c>
      <c r="C4276" t="s">
        <v>7750</v>
      </c>
      <c r="D4276" t="str">
        <f>VLOOKUP(Sales_Data!$C4276,tbl_Customers[],2,FALSE)</f>
        <v>Customer_130</v>
      </c>
      <c r="E4276" t="str">
        <f>VLOOKUP(tbl_Sales[[#This Row],[Customer_ID]],tbl_Customers[],5,0)</f>
        <v>East</v>
      </c>
      <c r="F4276" t="s">
        <v>8522</v>
      </c>
      <c r="G4276" t="str">
        <f>VLOOKUP(Sales_Data!$F4276,tbl_Products[],2,FALSE)</f>
        <v>Product_4</v>
      </c>
      <c r="H4276" t="str">
        <f>VLOOKUP(tbl_Sales[[#This Row],[Product_ID]],tbl_Products[],3,0)</f>
        <v>Toys</v>
      </c>
      <c r="I4276">
        <v>9</v>
      </c>
      <c r="J4276" s="10">
        <f>VLOOKUP(tbl_Sales[[#This Row],[Product_ID]],tbl_Products[],4,0)</f>
        <v>14.75</v>
      </c>
      <c r="K4276" s="6">
        <v>57.04</v>
      </c>
      <c r="L4276" s="6">
        <f>tbl_Sales[[#This Row],[Price_per_Unit]]*tbl_Sales[[#This Row],[Quantity]]</f>
        <v>513.36</v>
      </c>
      <c r="M4276" s="6">
        <f>tbl_Sales[[#This Row],[Cost_per_Unit]]*tbl_Sales[[#This Row],[Quantity]]</f>
        <v>132.75</v>
      </c>
      <c r="N4276" s="6">
        <f>tbl_Sales[[#This Row],[Sales]]-tbl_Sales[[#This Row],[Total_Cost]]</f>
        <v>380.61</v>
      </c>
    </row>
    <row r="4277" spans="1:14">
      <c r="A4277" t="s">
        <v>4281</v>
      </c>
      <c r="B4277" s="4">
        <v>45058</v>
      </c>
      <c r="C4277" t="s">
        <v>7775</v>
      </c>
      <c r="D4277" t="str">
        <f>VLOOKUP(Sales_Data!$C4277,tbl_Customers[],2,FALSE)</f>
        <v>Customer_452</v>
      </c>
      <c r="E4277" t="str">
        <f>VLOOKUP(tbl_Sales[[#This Row],[Customer_ID]],tbl_Customers[],5,0)</f>
        <v>South</v>
      </c>
      <c r="F4277" t="s">
        <v>8501</v>
      </c>
      <c r="G4277" t="str">
        <f>VLOOKUP(Sales_Data!$F4277,tbl_Products[],2,FALSE)</f>
        <v>Product_65</v>
      </c>
      <c r="H4277" t="str">
        <f>VLOOKUP(tbl_Sales[[#This Row],[Product_ID]],tbl_Products[],3,0)</f>
        <v>Health</v>
      </c>
      <c r="I4277">
        <v>5</v>
      </c>
      <c r="J4277" s="10">
        <f>VLOOKUP(tbl_Sales[[#This Row],[Product_ID]],tbl_Products[],4,0)</f>
        <v>37.880000000000003</v>
      </c>
      <c r="K4277" s="6">
        <v>8.6999999999999993</v>
      </c>
      <c r="L4277" s="6">
        <f>tbl_Sales[[#This Row],[Price_per_Unit]]*tbl_Sales[[#This Row],[Quantity]]</f>
        <v>43.5</v>
      </c>
      <c r="M4277" s="6">
        <f>tbl_Sales[[#This Row],[Cost_per_Unit]]*tbl_Sales[[#This Row],[Quantity]]</f>
        <v>189.4</v>
      </c>
      <c r="N4277" s="6">
        <f>tbl_Sales[[#This Row],[Sales]]-tbl_Sales[[#This Row],[Total_Cost]]</f>
        <v>-145.9</v>
      </c>
    </row>
    <row r="4278" spans="1:14">
      <c r="A4278" t="s">
        <v>4282</v>
      </c>
      <c r="B4278" s="4">
        <v>44982</v>
      </c>
      <c r="C4278" t="s">
        <v>8069</v>
      </c>
      <c r="D4278" t="str">
        <f>VLOOKUP(Sales_Data!$C4278,tbl_Customers[],2,FALSE)</f>
        <v>Customer_198</v>
      </c>
      <c r="E4278" t="str">
        <f>VLOOKUP(tbl_Sales[[#This Row],[Customer_ID]],tbl_Customers[],5,0)</f>
        <v>North</v>
      </c>
      <c r="F4278" t="s">
        <v>8559</v>
      </c>
      <c r="G4278" t="str">
        <f>VLOOKUP(Sales_Data!$F4278,tbl_Products[],2,FALSE)</f>
        <v>Product_57</v>
      </c>
      <c r="H4278" t="str">
        <f>VLOOKUP(tbl_Sales[[#This Row],[Product_ID]],tbl_Products[],3,0)</f>
        <v>Toys</v>
      </c>
      <c r="I4278">
        <v>8</v>
      </c>
      <c r="J4278" s="10">
        <f>VLOOKUP(tbl_Sales[[#This Row],[Product_ID]],tbl_Products[],4,0)</f>
        <v>31.85</v>
      </c>
      <c r="K4278" s="6">
        <v>79.040000000000006</v>
      </c>
      <c r="L4278" s="6">
        <f>tbl_Sales[[#This Row],[Price_per_Unit]]*tbl_Sales[[#This Row],[Quantity]]</f>
        <v>632.32000000000005</v>
      </c>
      <c r="M4278" s="6">
        <f>tbl_Sales[[#This Row],[Cost_per_Unit]]*tbl_Sales[[#This Row],[Quantity]]</f>
        <v>254.8</v>
      </c>
      <c r="N4278" s="6">
        <f>tbl_Sales[[#This Row],[Sales]]-tbl_Sales[[#This Row],[Total_Cost]]</f>
        <v>377.52000000000004</v>
      </c>
    </row>
    <row r="4279" spans="1:14">
      <c r="A4279" t="s">
        <v>4283</v>
      </c>
      <c r="B4279" s="4">
        <v>44927</v>
      </c>
      <c r="C4279" t="s">
        <v>8189</v>
      </c>
      <c r="D4279" t="str">
        <f>VLOOKUP(Sales_Data!$C4279,tbl_Customers[],2,FALSE)</f>
        <v>Customer_1361</v>
      </c>
      <c r="E4279" t="str">
        <f>VLOOKUP(tbl_Sales[[#This Row],[Customer_ID]],tbl_Customers[],5,0)</f>
        <v>North</v>
      </c>
      <c r="F4279" t="s">
        <v>8545</v>
      </c>
      <c r="G4279" t="str">
        <f>VLOOKUP(Sales_Data!$F4279,tbl_Products[],2,FALSE)</f>
        <v>Product_9</v>
      </c>
      <c r="H4279" t="str">
        <f>VLOOKUP(tbl_Sales[[#This Row],[Product_ID]],tbl_Products[],3,0)</f>
        <v>Apparel</v>
      </c>
      <c r="I4279">
        <v>2</v>
      </c>
      <c r="J4279" s="10">
        <f>VLOOKUP(tbl_Sales[[#This Row],[Product_ID]],tbl_Products[],4,0)</f>
        <v>14.27</v>
      </c>
      <c r="K4279" s="6">
        <v>8.99</v>
      </c>
      <c r="L4279" s="6">
        <f>tbl_Sales[[#This Row],[Price_per_Unit]]*tbl_Sales[[#This Row],[Quantity]]</f>
        <v>17.98</v>
      </c>
      <c r="M4279" s="6">
        <f>tbl_Sales[[#This Row],[Cost_per_Unit]]*tbl_Sales[[#This Row],[Quantity]]</f>
        <v>28.54</v>
      </c>
      <c r="N4279" s="6">
        <f>tbl_Sales[[#This Row],[Sales]]-tbl_Sales[[#This Row],[Total_Cost]]</f>
        <v>-10.559999999999999</v>
      </c>
    </row>
    <row r="4280" spans="1:14">
      <c r="A4280" t="s">
        <v>4284</v>
      </c>
      <c r="B4280" s="4">
        <v>44951</v>
      </c>
      <c r="C4280" t="s">
        <v>7577</v>
      </c>
      <c r="D4280" t="str">
        <f>VLOOKUP(Sales_Data!$C4280,tbl_Customers[],2,FALSE)</f>
        <v>Customer_344</v>
      </c>
      <c r="E4280" t="str">
        <f>VLOOKUP(tbl_Sales[[#This Row],[Customer_ID]],tbl_Customers[],5,0)</f>
        <v>South</v>
      </c>
      <c r="F4280" t="s">
        <v>8501</v>
      </c>
      <c r="G4280" t="str">
        <f>VLOOKUP(Sales_Data!$F4280,tbl_Products[],2,FALSE)</f>
        <v>Product_65</v>
      </c>
      <c r="H4280" t="str">
        <f>VLOOKUP(tbl_Sales[[#This Row],[Product_ID]],tbl_Products[],3,0)</f>
        <v>Health</v>
      </c>
      <c r="I4280">
        <v>9</v>
      </c>
      <c r="J4280" s="10">
        <f>VLOOKUP(tbl_Sales[[#This Row],[Product_ID]],tbl_Products[],4,0)</f>
        <v>37.880000000000003</v>
      </c>
      <c r="K4280" s="6">
        <v>54.3</v>
      </c>
      <c r="L4280" s="6">
        <f>tbl_Sales[[#This Row],[Price_per_Unit]]*tbl_Sales[[#This Row],[Quantity]]</f>
        <v>488.7</v>
      </c>
      <c r="M4280" s="6">
        <f>tbl_Sales[[#This Row],[Cost_per_Unit]]*tbl_Sales[[#This Row],[Quantity]]</f>
        <v>340.92</v>
      </c>
      <c r="N4280" s="6">
        <f>tbl_Sales[[#This Row],[Sales]]-tbl_Sales[[#This Row],[Total_Cost]]</f>
        <v>147.77999999999997</v>
      </c>
    </row>
    <row r="4281" spans="1:14">
      <c r="A4281" t="s">
        <v>4285</v>
      </c>
      <c r="B4281" s="4">
        <v>45124</v>
      </c>
      <c r="C4281" t="s">
        <v>7174</v>
      </c>
      <c r="D4281" t="str">
        <f>VLOOKUP(Sales_Data!$C4281,tbl_Customers[],2,FALSE)</f>
        <v>Customer_1483</v>
      </c>
      <c r="E4281" t="str">
        <f>VLOOKUP(tbl_Sales[[#This Row],[Customer_ID]],tbl_Customers[],5,0)</f>
        <v>South</v>
      </c>
      <c r="F4281" t="s">
        <v>8558</v>
      </c>
      <c r="G4281" t="str">
        <f>VLOOKUP(Sales_Data!$F4281,tbl_Products[],2,FALSE)</f>
        <v>Product_24</v>
      </c>
      <c r="H4281" t="str">
        <f>VLOOKUP(tbl_Sales[[#This Row],[Product_ID]],tbl_Products[],3,0)</f>
        <v>Apparel</v>
      </c>
      <c r="I4281">
        <v>9</v>
      </c>
      <c r="J4281" s="10">
        <f>VLOOKUP(tbl_Sales[[#This Row],[Product_ID]],tbl_Products[],4,0)</f>
        <v>47.62</v>
      </c>
      <c r="K4281" s="6">
        <v>35.79</v>
      </c>
      <c r="L4281" s="6">
        <f>tbl_Sales[[#This Row],[Price_per_Unit]]*tbl_Sales[[#This Row],[Quantity]]</f>
        <v>322.11</v>
      </c>
      <c r="M4281" s="6">
        <f>tbl_Sales[[#This Row],[Cost_per_Unit]]*tbl_Sales[[#This Row],[Quantity]]</f>
        <v>428.58</v>
      </c>
      <c r="N4281" s="6">
        <f>tbl_Sales[[#This Row],[Sales]]-tbl_Sales[[#This Row],[Total_Cost]]</f>
        <v>-106.46999999999997</v>
      </c>
    </row>
    <row r="4282" spans="1:14">
      <c r="A4282" t="s">
        <v>4286</v>
      </c>
      <c r="B4282" s="4">
        <v>45151</v>
      </c>
      <c r="C4282" t="s">
        <v>7622</v>
      </c>
      <c r="D4282" t="str">
        <f>VLOOKUP(Sales_Data!$C4282,tbl_Customers[],2,FALSE)</f>
        <v>Customer_343</v>
      </c>
      <c r="E4282" t="str">
        <f>VLOOKUP(tbl_Sales[[#This Row],[Customer_ID]],tbl_Customers[],5,0)</f>
        <v>North</v>
      </c>
      <c r="F4282" t="s">
        <v>8541</v>
      </c>
      <c r="G4282" t="str">
        <f>VLOOKUP(Sales_Data!$F4282,tbl_Products[],2,FALSE)</f>
        <v>Product_60</v>
      </c>
      <c r="H4282" t="str">
        <f>VLOOKUP(tbl_Sales[[#This Row],[Product_ID]],tbl_Products[],3,0)</f>
        <v>Health</v>
      </c>
      <c r="I4282">
        <v>3</v>
      </c>
      <c r="J4282" s="10">
        <f>VLOOKUP(tbl_Sales[[#This Row],[Product_ID]],tbl_Products[],4,0)</f>
        <v>1.01</v>
      </c>
      <c r="K4282" s="6">
        <v>54.07</v>
      </c>
      <c r="L4282" s="6">
        <f>tbl_Sales[[#This Row],[Price_per_Unit]]*tbl_Sales[[#This Row],[Quantity]]</f>
        <v>162.21</v>
      </c>
      <c r="M4282" s="6">
        <f>tbl_Sales[[#This Row],[Cost_per_Unit]]*tbl_Sales[[#This Row],[Quantity]]</f>
        <v>3.0300000000000002</v>
      </c>
      <c r="N4282" s="6">
        <f>tbl_Sales[[#This Row],[Sales]]-tbl_Sales[[#This Row],[Total_Cost]]</f>
        <v>159.18</v>
      </c>
    </row>
    <row r="4283" spans="1:14">
      <c r="A4283" t="s">
        <v>4287</v>
      </c>
      <c r="B4283" s="4">
        <v>45141</v>
      </c>
      <c r="C4283" t="s">
        <v>7317</v>
      </c>
      <c r="D4283" t="str">
        <f>VLOOKUP(Sales_Data!$C4283,tbl_Customers[],2,FALSE)</f>
        <v>Customer_91</v>
      </c>
      <c r="E4283" t="str">
        <f>VLOOKUP(tbl_Sales[[#This Row],[Customer_ID]],tbl_Customers[],5,0)</f>
        <v>North</v>
      </c>
      <c r="F4283" t="s">
        <v>8531</v>
      </c>
      <c r="G4283" t="str">
        <f>VLOOKUP(Sales_Data!$F4283,tbl_Products[],2,FALSE)</f>
        <v>Product_36</v>
      </c>
      <c r="H4283" t="str">
        <f>VLOOKUP(tbl_Sales[[#This Row],[Product_ID]],tbl_Products[],3,0)</f>
        <v>Home Goods</v>
      </c>
      <c r="I4283">
        <v>9</v>
      </c>
      <c r="J4283" s="10">
        <f>VLOOKUP(tbl_Sales[[#This Row],[Product_ID]],tbl_Products[],4,0)</f>
        <v>32.54</v>
      </c>
      <c r="K4283" s="6">
        <v>67.989999999999995</v>
      </c>
      <c r="L4283" s="6">
        <f>tbl_Sales[[#This Row],[Price_per_Unit]]*tbl_Sales[[#This Row],[Quantity]]</f>
        <v>611.91</v>
      </c>
      <c r="M4283" s="6">
        <f>tbl_Sales[[#This Row],[Cost_per_Unit]]*tbl_Sales[[#This Row],[Quantity]]</f>
        <v>292.86</v>
      </c>
      <c r="N4283" s="6">
        <f>tbl_Sales[[#This Row],[Sales]]-tbl_Sales[[#This Row],[Total_Cost]]</f>
        <v>319.04999999999995</v>
      </c>
    </row>
    <row r="4284" spans="1:14">
      <c r="A4284" t="s">
        <v>4288</v>
      </c>
      <c r="B4284" s="4">
        <v>45012</v>
      </c>
      <c r="C4284" t="s">
        <v>7523</v>
      </c>
      <c r="D4284" t="str">
        <f>VLOOKUP(Sales_Data!$C4284,tbl_Customers[],2,FALSE)</f>
        <v>Customer_852</v>
      </c>
      <c r="E4284" t="str">
        <f>VLOOKUP(tbl_Sales[[#This Row],[Customer_ID]],tbl_Customers[],5,0)</f>
        <v>South</v>
      </c>
      <c r="F4284" t="s">
        <v>8497</v>
      </c>
      <c r="G4284" t="str">
        <f>VLOOKUP(Sales_Data!$F4284,tbl_Products[],2,FALSE)</f>
        <v>Product_73</v>
      </c>
      <c r="H4284" t="str">
        <f>VLOOKUP(tbl_Sales[[#This Row],[Product_ID]],tbl_Products[],3,0)</f>
        <v>Apparel</v>
      </c>
      <c r="I4284">
        <v>7</v>
      </c>
      <c r="J4284" s="10">
        <f>VLOOKUP(tbl_Sales[[#This Row],[Product_ID]],tbl_Products[],4,0)</f>
        <v>1.21</v>
      </c>
      <c r="K4284" s="6">
        <v>20.66</v>
      </c>
      <c r="L4284" s="6">
        <f>tbl_Sales[[#This Row],[Price_per_Unit]]*tbl_Sales[[#This Row],[Quantity]]</f>
        <v>144.62</v>
      </c>
      <c r="M4284" s="6">
        <f>tbl_Sales[[#This Row],[Cost_per_Unit]]*tbl_Sales[[#This Row],[Quantity]]</f>
        <v>8.4699999999999989</v>
      </c>
      <c r="N4284" s="6">
        <f>tbl_Sales[[#This Row],[Sales]]-tbl_Sales[[#This Row],[Total_Cost]]</f>
        <v>136.15</v>
      </c>
    </row>
    <row r="4285" spans="1:14">
      <c r="A4285" t="s">
        <v>4289</v>
      </c>
      <c r="B4285" s="4">
        <v>45138</v>
      </c>
      <c r="C4285" t="s">
        <v>7572</v>
      </c>
      <c r="D4285" t="str">
        <f>VLOOKUP(Sales_Data!$C4285,tbl_Customers[],2,FALSE)</f>
        <v>Customer_1050</v>
      </c>
      <c r="E4285" t="str">
        <f>VLOOKUP(tbl_Sales[[#This Row],[Customer_ID]],tbl_Customers[],5,0)</f>
        <v>South</v>
      </c>
      <c r="F4285" t="s">
        <v>8553</v>
      </c>
      <c r="G4285" t="str">
        <f>VLOOKUP(Sales_Data!$F4285,tbl_Products[],2,FALSE)</f>
        <v>Product_50</v>
      </c>
      <c r="H4285" t="str">
        <f>VLOOKUP(tbl_Sales[[#This Row],[Product_ID]],tbl_Products[],3,0)</f>
        <v>Apparel</v>
      </c>
      <c r="I4285">
        <v>4</v>
      </c>
      <c r="J4285" s="10">
        <f>VLOOKUP(tbl_Sales[[#This Row],[Product_ID]],tbl_Products[],4,0)</f>
        <v>42.74</v>
      </c>
      <c r="K4285" s="6">
        <v>15.36</v>
      </c>
      <c r="L4285" s="6">
        <f>tbl_Sales[[#This Row],[Price_per_Unit]]*tbl_Sales[[#This Row],[Quantity]]</f>
        <v>61.44</v>
      </c>
      <c r="M4285" s="6">
        <f>tbl_Sales[[#This Row],[Cost_per_Unit]]*tbl_Sales[[#This Row],[Quantity]]</f>
        <v>170.96</v>
      </c>
      <c r="N4285" s="6">
        <f>tbl_Sales[[#This Row],[Sales]]-tbl_Sales[[#This Row],[Total_Cost]]</f>
        <v>-109.52000000000001</v>
      </c>
    </row>
    <row r="4286" spans="1:14">
      <c r="A4286" t="s">
        <v>4290</v>
      </c>
      <c r="B4286" s="4">
        <v>45179</v>
      </c>
      <c r="C4286" t="s">
        <v>8064</v>
      </c>
      <c r="D4286" t="str">
        <f>VLOOKUP(Sales_Data!$C4286,tbl_Customers[],2,FALSE)</f>
        <v>Customer_221</v>
      </c>
      <c r="E4286" t="str">
        <f>VLOOKUP(tbl_Sales[[#This Row],[Customer_ID]],tbl_Customers[],5,0)</f>
        <v>North</v>
      </c>
      <c r="F4286" t="s">
        <v>8567</v>
      </c>
      <c r="G4286" t="str">
        <f>VLOOKUP(Sales_Data!$F4286,tbl_Products[],2,FALSE)</f>
        <v>Product_69</v>
      </c>
      <c r="H4286" t="str">
        <f>VLOOKUP(tbl_Sales[[#This Row],[Product_ID]],tbl_Products[],3,0)</f>
        <v>Home Goods</v>
      </c>
      <c r="I4286">
        <v>2</v>
      </c>
      <c r="J4286" s="10">
        <f>VLOOKUP(tbl_Sales[[#This Row],[Product_ID]],tbl_Products[],4,0)</f>
        <v>8.86</v>
      </c>
      <c r="K4286" s="6">
        <v>23.47</v>
      </c>
      <c r="L4286" s="6">
        <f>tbl_Sales[[#This Row],[Price_per_Unit]]*tbl_Sales[[#This Row],[Quantity]]</f>
        <v>46.94</v>
      </c>
      <c r="M4286" s="6">
        <f>tbl_Sales[[#This Row],[Cost_per_Unit]]*tbl_Sales[[#This Row],[Quantity]]</f>
        <v>17.72</v>
      </c>
      <c r="N4286" s="6">
        <f>tbl_Sales[[#This Row],[Sales]]-tbl_Sales[[#This Row],[Total_Cost]]</f>
        <v>29.22</v>
      </c>
    </row>
    <row r="4287" spans="1:14">
      <c r="A4287" t="s">
        <v>4291</v>
      </c>
      <c r="B4287" s="4">
        <v>45120</v>
      </c>
      <c r="C4287" t="s">
        <v>8116</v>
      </c>
      <c r="D4287" t="str">
        <f>VLOOKUP(Sales_Data!$C4287,tbl_Customers[],2,FALSE)</f>
        <v>Customer_670</v>
      </c>
      <c r="E4287" t="str">
        <f>VLOOKUP(tbl_Sales[[#This Row],[Customer_ID]],tbl_Customers[],5,0)</f>
        <v>North</v>
      </c>
      <c r="F4287" t="s">
        <v>8547</v>
      </c>
      <c r="G4287" t="str">
        <f>VLOOKUP(Sales_Data!$F4287,tbl_Products[],2,FALSE)</f>
        <v>Product_7</v>
      </c>
      <c r="H4287" t="str">
        <f>VLOOKUP(tbl_Sales[[#This Row],[Product_ID]],tbl_Products[],3,0)</f>
        <v>Apparel</v>
      </c>
      <c r="I4287">
        <v>5</v>
      </c>
      <c r="J4287" s="10">
        <f>VLOOKUP(tbl_Sales[[#This Row],[Product_ID]],tbl_Products[],4,0)</f>
        <v>48.6</v>
      </c>
      <c r="K4287" s="6">
        <v>77.260000000000005</v>
      </c>
      <c r="L4287" s="6">
        <f>tbl_Sales[[#This Row],[Price_per_Unit]]*tbl_Sales[[#This Row],[Quantity]]</f>
        <v>386.3</v>
      </c>
      <c r="M4287" s="6">
        <f>tbl_Sales[[#This Row],[Cost_per_Unit]]*tbl_Sales[[#This Row],[Quantity]]</f>
        <v>243</v>
      </c>
      <c r="N4287" s="6">
        <f>tbl_Sales[[#This Row],[Sales]]-tbl_Sales[[#This Row],[Total_Cost]]</f>
        <v>143.30000000000001</v>
      </c>
    </row>
    <row r="4288" spans="1:14">
      <c r="A4288" t="s">
        <v>4292</v>
      </c>
      <c r="B4288" s="4">
        <v>45106</v>
      </c>
      <c r="C4288" t="s">
        <v>8042</v>
      </c>
      <c r="D4288" t="str">
        <f>VLOOKUP(Sales_Data!$C4288,tbl_Customers[],2,FALSE)</f>
        <v>Customer_661</v>
      </c>
      <c r="E4288" t="str">
        <f>VLOOKUP(tbl_Sales[[#This Row],[Customer_ID]],tbl_Customers[],5,0)</f>
        <v>West</v>
      </c>
      <c r="F4288" t="s">
        <v>8511</v>
      </c>
      <c r="G4288" t="str">
        <f>VLOOKUP(Sales_Data!$F4288,tbl_Products[],2,FALSE)</f>
        <v>Product_33</v>
      </c>
      <c r="H4288" t="str">
        <f>VLOOKUP(tbl_Sales[[#This Row],[Product_ID]],tbl_Products[],3,0)</f>
        <v>Electronics</v>
      </c>
      <c r="I4288">
        <v>9</v>
      </c>
      <c r="J4288" s="10">
        <f>VLOOKUP(tbl_Sales[[#This Row],[Product_ID]],tbl_Products[],4,0)</f>
        <v>45.26</v>
      </c>
      <c r="K4288" s="6">
        <v>25.93</v>
      </c>
      <c r="L4288" s="6">
        <f>tbl_Sales[[#This Row],[Price_per_Unit]]*tbl_Sales[[#This Row],[Quantity]]</f>
        <v>233.37</v>
      </c>
      <c r="M4288" s="6">
        <f>tbl_Sales[[#This Row],[Cost_per_Unit]]*tbl_Sales[[#This Row],[Quantity]]</f>
        <v>407.34</v>
      </c>
      <c r="N4288" s="6">
        <f>tbl_Sales[[#This Row],[Sales]]-tbl_Sales[[#This Row],[Total_Cost]]</f>
        <v>-173.96999999999997</v>
      </c>
    </row>
    <row r="4289" spans="1:14">
      <c r="A4289" t="s">
        <v>4293</v>
      </c>
      <c r="B4289" s="4">
        <v>45206</v>
      </c>
      <c r="C4289" t="s">
        <v>7142</v>
      </c>
      <c r="D4289" t="str">
        <f>VLOOKUP(Sales_Data!$C4289,tbl_Customers[],2,FALSE)</f>
        <v>Customer_1152</v>
      </c>
      <c r="E4289" t="str">
        <f>VLOOKUP(tbl_Sales[[#This Row],[Customer_ID]],tbl_Customers[],5,0)</f>
        <v>North</v>
      </c>
      <c r="F4289" t="s">
        <v>8537</v>
      </c>
      <c r="G4289" t="str">
        <f>VLOOKUP(Sales_Data!$F4289,tbl_Products[],2,FALSE)</f>
        <v>Product_75</v>
      </c>
      <c r="H4289" t="str">
        <f>VLOOKUP(tbl_Sales[[#This Row],[Product_ID]],tbl_Products[],3,0)</f>
        <v>Electronics</v>
      </c>
      <c r="I4289">
        <v>9</v>
      </c>
      <c r="J4289" s="10">
        <f>VLOOKUP(tbl_Sales[[#This Row],[Product_ID]],tbl_Products[],4,0)</f>
        <v>2.25</v>
      </c>
      <c r="K4289" s="6">
        <v>87.39</v>
      </c>
      <c r="L4289" s="6">
        <f>tbl_Sales[[#This Row],[Price_per_Unit]]*tbl_Sales[[#This Row],[Quantity]]</f>
        <v>786.51</v>
      </c>
      <c r="M4289" s="6">
        <f>tbl_Sales[[#This Row],[Cost_per_Unit]]*tbl_Sales[[#This Row],[Quantity]]</f>
        <v>20.25</v>
      </c>
      <c r="N4289" s="6">
        <f>tbl_Sales[[#This Row],[Sales]]-tbl_Sales[[#This Row],[Total_Cost]]</f>
        <v>766.26</v>
      </c>
    </row>
    <row r="4290" spans="1:14">
      <c r="A4290" t="s">
        <v>4294</v>
      </c>
      <c r="B4290" s="4">
        <v>45119</v>
      </c>
      <c r="C4290" t="s">
        <v>7268</v>
      </c>
      <c r="D4290" t="str">
        <f>VLOOKUP(Sales_Data!$C4290,tbl_Customers[],2,FALSE)</f>
        <v>Customer_1284</v>
      </c>
      <c r="E4290" t="str">
        <f>VLOOKUP(tbl_Sales[[#This Row],[Customer_ID]],tbl_Customers[],5,0)</f>
        <v>East</v>
      </c>
      <c r="F4290" t="s">
        <v>8539</v>
      </c>
      <c r="G4290" t="str">
        <f>VLOOKUP(Sales_Data!$F4290,tbl_Products[],2,FALSE)</f>
        <v>Product_16</v>
      </c>
      <c r="H4290" t="str">
        <f>VLOOKUP(tbl_Sales[[#This Row],[Product_ID]],tbl_Products[],3,0)</f>
        <v>Home Goods</v>
      </c>
      <c r="I4290">
        <v>2</v>
      </c>
      <c r="J4290" s="10">
        <f>VLOOKUP(tbl_Sales[[#This Row],[Product_ID]],tbl_Products[],4,0)</f>
        <v>15.25</v>
      </c>
      <c r="K4290" s="6">
        <v>99.41</v>
      </c>
      <c r="L4290" s="6">
        <f>tbl_Sales[[#This Row],[Price_per_Unit]]*tbl_Sales[[#This Row],[Quantity]]</f>
        <v>198.82</v>
      </c>
      <c r="M4290" s="6">
        <f>tbl_Sales[[#This Row],[Cost_per_Unit]]*tbl_Sales[[#This Row],[Quantity]]</f>
        <v>30.5</v>
      </c>
      <c r="N4290" s="6">
        <f>tbl_Sales[[#This Row],[Sales]]-tbl_Sales[[#This Row],[Total_Cost]]</f>
        <v>168.32</v>
      </c>
    </row>
    <row r="4291" spans="1:14">
      <c r="A4291" t="s">
        <v>4295</v>
      </c>
      <c r="B4291" s="4">
        <v>44978</v>
      </c>
      <c r="C4291" t="s">
        <v>7744</v>
      </c>
      <c r="D4291" t="str">
        <f>VLOOKUP(Sales_Data!$C4291,tbl_Customers[],2,FALSE)</f>
        <v>Customer_389</v>
      </c>
      <c r="E4291" t="str">
        <f>VLOOKUP(tbl_Sales[[#This Row],[Customer_ID]],tbl_Customers[],5,0)</f>
        <v>West</v>
      </c>
      <c r="F4291" t="s">
        <v>8516</v>
      </c>
      <c r="G4291" t="str">
        <f>VLOOKUP(Sales_Data!$F4291,tbl_Products[],2,FALSE)</f>
        <v>Product_67</v>
      </c>
      <c r="H4291" t="str">
        <f>VLOOKUP(tbl_Sales[[#This Row],[Product_ID]],tbl_Products[],3,0)</f>
        <v>Toys</v>
      </c>
      <c r="I4291">
        <v>7</v>
      </c>
      <c r="J4291" s="10">
        <f>VLOOKUP(tbl_Sales[[#This Row],[Product_ID]],tbl_Products[],4,0)</f>
        <v>13.68</v>
      </c>
      <c r="K4291" s="6">
        <v>98.38</v>
      </c>
      <c r="L4291" s="6">
        <f>tbl_Sales[[#This Row],[Price_per_Unit]]*tbl_Sales[[#This Row],[Quantity]]</f>
        <v>688.66</v>
      </c>
      <c r="M4291" s="6">
        <f>tbl_Sales[[#This Row],[Cost_per_Unit]]*tbl_Sales[[#This Row],[Quantity]]</f>
        <v>95.759999999999991</v>
      </c>
      <c r="N4291" s="6">
        <f>tbl_Sales[[#This Row],[Sales]]-tbl_Sales[[#This Row],[Total_Cost]]</f>
        <v>592.9</v>
      </c>
    </row>
    <row r="4292" spans="1:14">
      <c r="A4292" t="s">
        <v>4296</v>
      </c>
      <c r="B4292" s="4">
        <v>45172</v>
      </c>
      <c r="C4292" t="s">
        <v>8156</v>
      </c>
      <c r="D4292" t="str">
        <f>VLOOKUP(Sales_Data!$C4292,tbl_Customers[],2,FALSE)</f>
        <v>Customer_1280</v>
      </c>
      <c r="E4292" t="str">
        <f>VLOOKUP(tbl_Sales[[#This Row],[Customer_ID]],tbl_Customers[],5,0)</f>
        <v>South</v>
      </c>
      <c r="F4292" t="s">
        <v>8508</v>
      </c>
      <c r="G4292" t="str">
        <f>VLOOKUP(Sales_Data!$F4292,tbl_Products[],2,FALSE)</f>
        <v>Product_63</v>
      </c>
      <c r="H4292" t="str">
        <f>VLOOKUP(tbl_Sales[[#This Row],[Product_ID]],tbl_Products[],3,0)</f>
        <v>Electronics</v>
      </c>
      <c r="I4292">
        <v>9</v>
      </c>
      <c r="J4292" s="10">
        <f>VLOOKUP(tbl_Sales[[#This Row],[Product_ID]],tbl_Products[],4,0)</f>
        <v>40</v>
      </c>
      <c r="K4292" s="6">
        <v>90.98</v>
      </c>
      <c r="L4292" s="6">
        <f>tbl_Sales[[#This Row],[Price_per_Unit]]*tbl_Sales[[#This Row],[Quantity]]</f>
        <v>818.82</v>
      </c>
      <c r="M4292" s="6">
        <f>tbl_Sales[[#This Row],[Cost_per_Unit]]*tbl_Sales[[#This Row],[Quantity]]</f>
        <v>360</v>
      </c>
      <c r="N4292" s="6">
        <f>tbl_Sales[[#This Row],[Sales]]-tbl_Sales[[#This Row],[Total_Cost]]</f>
        <v>458.82000000000005</v>
      </c>
    </row>
    <row r="4293" spans="1:14">
      <c r="A4293" t="s">
        <v>4297</v>
      </c>
      <c r="B4293" s="4">
        <v>45222</v>
      </c>
      <c r="C4293" t="s">
        <v>7206</v>
      </c>
      <c r="D4293" t="str">
        <f>VLOOKUP(Sales_Data!$C4293,tbl_Customers[],2,FALSE)</f>
        <v>Customer_425</v>
      </c>
      <c r="E4293" t="str">
        <f>VLOOKUP(tbl_Sales[[#This Row],[Customer_ID]],tbl_Customers[],5,0)</f>
        <v>South</v>
      </c>
      <c r="F4293" t="s">
        <v>8532</v>
      </c>
      <c r="G4293" t="str">
        <f>VLOOKUP(Sales_Data!$F4293,tbl_Products[],2,FALSE)</f>
        <v>Product_23</v>
      </c>
      <c r="H4293" t="str">
        <f>VLOOKUP(tbl_Sales[[#This Row],[Product_ID]],tbl_Products[],3,0)</f>
        <v>Apparel</v>
      </c>
      <c r="I4293">
        <v>4</v>
      </c>
      <c r="J4293" s="10">
        <f>VLOOKUP(tbl_Sales[[#This Row],[Product_ID]],tbl_Products[],4,0)</f>
        <v>2.85</v>
      </c>
      <c r="K4293" s="6">
        <v>77.23</v>
      </c>
      <c r="L4293" s="6">
        <f>tbl_Sales[[#This Row],[Price_per_Unit]]*tbl_Sales[[#This Row],[Quantity]]</f>
        <v>308.92</v>
      </c>
      <c r="M4293" s="6">
        <f>tbl_Sales[[#This Row],[Cost_per_Unit]]*tbl_Sales[[#This Row],[Quantity]]</f>
        <v>11.4</v>
      </c>
      <c r="N4293" s="6">
        <f>tbl_Sales[[#This Row],[Sales]]-tbl_Sales[[#This Row],[Total_Cost]]</f>
        <v>297.52000000000004</v>
      </c>
    </row>
    <row r="4294" spans="1:14">
      <c r="A4294" t="s">
        <v>4298</v>
      </c>
      <c r="B4294" s="4">
        <v>45260</v>
      </c>
      <c r="C4294" t="s">
        <v>8345</v>
      </c>
      <c r="D4294" t="str">
        <f>VLOOKUP(Sales_Data!$C4294,tbl_Customers[],2,FALSE)</f>
        <v>Customer_1110</v>
      </c>
      <c r="E4294" t="str">
        <f>VLOOKUP(tbl_Sales[[#This Row],[Customer_ID]],tbl_Customers[],5,0)</f>
        <v>South</v>
      </c>
      <c r="F4294" t="s">
        <v>8507</v>
      </c>
      <c r="G4294" t="str">
        <f>VLOOKUP(Sales_Data!$F4294,tbl_Products[],2,FALSE)</f>
        <v>Product_58</v>
      </c>
      <c r="H4294" t="str">
        <f>VLOOKUP(tbl_Sales[[#This Row],[Product_ID]],tbl_Products[],3,0)</f>
        <v>Home Goods</v>
      </c>
      <c r="I4294">
        <v>6</v>
      </c>
      <c r="J4294" s="10">
        <f>VLOOKUP(tbl_Sales[[#This Row],[Product_ID]],tbl_Products[],4,0)</f>
        <v>23.97</v>
      </c>
      <c r="K4294" s="6">
        <v>71.92</v>
      </c>
      <c r="L4294" s="6">
        <f>tbl_Sales[[#This Row],[Price_per_Unit]]*tbl_Sales[[#This Row],[Quantity]]</f>
        <v>431.52</v>
      </c>
      <c r="M4294" s="6">
        <f>tbl_Sales[[#This Row],[Cost_per_Unit]]*tbl_Sales[[#This Row],[Quantity]]</f>
        <v>143.82</v>
      </c>
      <c r="N4294" s="6">
        <f>tbl_Sales[[#This Row],[Sales]]-tbl_Sales[[#This Row],[Total_Cost]]</f>
        <v>287.7</v>
      </c>
    </row>
    <row r="4295" spans="1:14">
      <c r="A4295" t="s">
        <v>4299</v>
      </c>
      <c r="B4295" s="4">
        <v>45278</v>
      </c>
      <c r="C4295" t="s">
        <v>8341</v>
      </c>
      <c r="D4295" t="str">
        <f>VLOOKUP(Sales_Data!$C4295,tbl_Customers[],2,FALSE)</f>
        <v>Customer_810</v>
      </c>
      <c r="E4295" t="str">
        <f>VLOOKUP(tbl_Sales[[#This Row],[Customer_ID]],tbl_Customers[],5,0)</f>
        <v>South</v>
      </c>
      <c r="F4295" t="s">
        <v>8498</v>
      </c>
      <c r="G4295" t="str">
        <f>VLOOKUP(Sales_Data!$F4295,tbl_Products[],2,FALSE)</f>
        <v>Product_38</v>
      </c>
      <c r="H4295" t="str">
        <f>VLOOKUP(tbl_Sales[[#This Row],[Product_ID]],tbl_Products[],3,0)</f>
        <v>Toys</v>
      </c>
      <c r="I4295">
        <v>8</v>
      </c>
      <c r="J4295" s="10">
        <f>VLOOKUP(tbl_Sales[[#This Row],[Product_ID]],tbl_Products[],4,0)</f>
        <v>35.82</v>
      </c>
      <c r="K4295" s="6">
        <v>36.479999999999997</v>
      </c>
      <c r="L4295" s="6">
        <f>tbl_Sales[[#This Row],[Price_per_Unit]]*tbl_Sales[[#This Row],[Quantity]]</f>
        <v>291.83999999999997</v>
      </c>
      <c r="M4295" s="6">
        <f>tbl_Sales[[#This Row],[Cost_per_Unit]]*tbl_Sales[[#This Row],[Quantity]]</f>
        <v>286.56</v>
      </c>
      <c r="N4295" s="6">
        <f>tbl_Sales[[#This Row],[Sales]]-tbl_Sales[[#This Row],[Total_Cost]]</f>
        <v>5.2799999999999727</v>
      </c>
    </row>
    <row r="4296" spans="1:14">
      <c r="A4296" t="s">
        <v>4300</v>
      </c>
      <c r="B4296" s="4">
        <v>45042</v>
      </c>
      <c r="C4296" t="s">
        <v>7869</v>
      </c>
      <c r="D4296" t="str">
        <f>VLOOKUP(Sales_Data!$C4296,tbl_Customers[],2,FALSE)</f>
        <v>Customer_877</v>
      </c>
      <c r="E4296" t="str">
        <f>VLOOKUP(tbl_Sales[[#This Row],[Customer_ID]],tbl_Customers[],5,0)</f>
        <v>South</v>
      </c>
      <c r="F4296" t="s">
        <v>8544</v>
      </c>
      <c r="G4296" t="str">
        <f>VLOOKUP(Sales_Data!$F4296,tbl_Products[],2,FALSE)</f>
        <v>Product_21</v>
      </c>
      <c r="H4296" t="str">
        <f>VLOOKUP(tbl_Sales[[#This Row],[Product_ID]],tbl_Products[],3,0)</f>
        <v>Toys</v>
      </c>
      <c r="I4296">
        <v>5</v>
      </c>
      <c r="J4296" s="10">
        <f>VLOOKUP(tbl_Sales[[#This Row],[Product_ID]],tbl_Products[],4,0)</f>
        <v>3.13</v>
      </c>
      <c r="K4296" s="6">
        <v>41.36</v>
      </c>
      <c r="L4296" s="6">
        <f>tbl_Sales[[#This Row],[Price_per_Unit]]*tbl_Sales[[#This Row],[Quantity]]</f>
        <v>206.8</v>
      </c>
      <c r="M4296" s="6">
        <f>tbl_Sales[[#This Row],[Cost_per_Unit]]*tbl_Sales[[#This Row],[Quantity]]</f>
        <v>15.649999999999999</v>
      </c>
      <c r="N4296" s="6">
        <f>tbl_Sales[[#This Row],[Sales]]-tbl_Sales[[#This Row],[Total_Cost]]</f>
        <v>191.15</v>
      </c>
    </row>
    <row r="4297" spans="1:14">
      <c r="A4297" t="s">
        <v>4301</v>
      </c>
      <c r="B4297" s="4">
        <v>45010</v>
      </c>
      <c r="C4297" t="s">
        <v>7780</v>
      </c>
      <c r="D4297" t="str">
        <f>VLOOKUP(Sales_Data!$C4297,tbl_Customers[],2,FALSE)</f>
        <v>Customer_248</v>
      </c>
      <c r="E4297" t="str">
        <f>VLOOKUP(tbl_Sales[[#This Row],[Customer_ID]],tbl_Customers[],5,0)</f>
        <v>East</v>
      </c>
      <c r="F4297" t="s">
        <v>8495</v>
      </c>
      <c r="G4297" t="str">
        <f>VLOOKUP(Sales_Data!$F4297,tbl_Products[],2,FALSE)</f>
        <v>Product_6</v>
      </c>
      <c r="H4297" t="str">
        <f>VLOOKUP(tbl_Sales[[#This Row],[Product_ID]],tbl_Products[],3,0)</f>
        <v>Apparel</v>
      </c>
      <c r="I4297">
        <v>3</v>
      </c>
      <c r="J4297" s="10">
        <f>VLOOKUP(tbl_Sales[[#This Row],[Product_ID]],tbl_Products[],4,0)</f>
        <v>33.65</v>
      </c>
      <c r="K4297" s="6">
        <v>19.53</v>
      </c>
      <c r="L4297" s="6">
        <f>tbl_Sales[[#This Row],[Price_per_Unit]]*tbl_Sales[[#This Row],[Quantity]]</f>
        <v>58.59</v>
      </c>
      <c r="M4297" s="6">
        <f>tbl_Sales[[#This Row],[Cost_per_Unit]]*tbl_Sales[[#This Row],[Quantity]]</f>
        <v>100.94999999999999</v>
      </c>
      <c r="N4297" s="6">
        <f>tbl_Sales[[#This Row],[Sales]]-tbl_Sales[[#This Row],[Total_Cost]]</f>
        <v>-42.359999999999985</v>
      </c>
    </row>
    <row r="4298" spans="1:14">
      <c r="A4298" t="s">
        <v>4302</v>
      </c>
      <c r="B4298" s="4">
        <v>45158</v>
      </c>
      <c r="C4298" t="s">
        <v>7951</v>
      </c>
      <c r="D4298" t="str">
        <f>VLOOKUP(Sales_Data!$C4298,tbl_Customers[],2,FALSE)</f>
        <v>Customer_476</v>
      </c>
      <c r="E4298" t="str">
        <f>VLOOKUP(tbl_Sales[[#This Row],[Customer_ID]],tbl_Customers[],5,0)</f>
        <v>South</v>
      </c>
      <c r="F4298" t="s">
        <v>8498</v>
      </c>
      <c r="G4298" t="str">
        <f>VLOOKUP(Sales_Data!$F4298,tbl_Products[],2,FALSE)</f>
        <v>Product_38</v>
      </c>
      <c r="H4298" t="str">
        <f>VLOOKUP(tbl_Sales[[#This Row],[Product_ID]],tbl_Products[],3,0)</f>
        <v>Toys</v>
      </c>
      <c r="I4298">
        <v>2</v>
      </c>
      <c r="J4298" s="10">
        <f>VLOOKUP(tbl_Sales[[#This Row],[Product_ID]],tbl_Products[],4,0)</f>
        <v>35.82</v>
      </c>
      <c r="K4298" s="6">
        <v>33.4</v>
      </c>
      <c r="L4298" s="6">
        <f>tbl_Sales[[#This Row],[Price_per_Unit]]*tbl_Sales[[#This Row],[Quantity]]</f>
        <v>66.8</v>
      </c>
      <c r="M4298" s="6">
        <f>tbl_Sales[[#This Row],[Cost_per_Unit]]*tbl_Sales[[#This Row],[Quantity]]</f>
        <v>71.64</v>
      </c>
      <c r="N4298" s="6">
        <f>tbl_Sales[[#This Row],[Sales]]-tbl_Sales[[#This Row],[Total_Cost]]</f>
        <v>-4.8400000000000034</v>
      </c>
    </row>
    <row r="4299" spans="1:14">
      <c r="A4299" t="s">
        <v>4303</v>
      </c>
      <c r="B4299" s="4">
        <v>44964</v>
      </c>
      <c r="C4299" t="s">
        <v>8324</v>
      </c>
      <c r="D4299" t="str">
        <f>VLOOKUP(Sales_Data!$C4299,tbl_Customers[],2,FALSE)</f>
        <v>Customer_438</v>
      </c>
      <c r="E4299" t="str">
        <f>VLOOKUP(tbl_Sales[[#This Row],[Customer_ID]],tbl_Customers[],5,0)</f>
        <v>West</v>
      </c>
      <c r="F4299" t="s">
        <v>8506</v>
      </c>
      <c r="G4299" t="str">
        <f>VLOOKUP(Sales_Data!$F4299,tbl_Products[],2,FALSE)</f>
        <v>Product_43</v>
      </c>
      <c r="H4299" t="str">
        <f>VLOOKUP(tbl_Sales[[#This Row],[Product_ID]],tbl_Products[],3,0)</f>
        <v>Health</v>
      </c>
      <c r="I4299">
        <v>1</v>
      </c>
      <c r="J4299" s="10">
        <f>VLOOKUP(tbl_Sales[[#This Row],[Product_ID]],tbl_Products[],4,0)</f>
        <v>4.59</v>
      </c>
      <c r="K4299" s="6">
        <v>75.13</v>
      </c>
      <c r="L4299" s="6">
        <f>tbl_Sales[[#This Row],[Price_per_Unit]]*tbl_Sales[[#This Row],[Quantity]]</f>
        <v>75.13</v>
      </c>
      <c r="M4299" s="6">
        <f>tbl_Sales[[#This Row],[Cost_per_Unit]]*tbl_Sales[[#This Row],[Quantity]]</f>
        <v>4.59</v>
      </c>
      <c r="N4299" s="6">
        <f>tbl_Sales[[#This Row],[Sales]]-tbl_Sales[[#This Row],[Total_Cost]]</f>
        <v>70.539999999999992</v>
      </c>
    </row>
    <row r="4300" spans="1:14">
      <c r="A4300" t="s">
        <v>4304</v>
      </c>
      <c r="B4300" s="4">
        <v>44944</v>
      </c>
      <c r="C4300" t="s">
        <v>7364</v>
      </c>
      <c r="D4300" t="str">
        <f>VLOOKUP(Sales_Data!$C4300,tbl_Customers[],2,FALSE)</f>
        <v>Customer_217</v>
      </c>
      <c r="E4300" t="str">
        <f>VLOOKUP(tbl_Sales[[#This Row],[Customer_ID]],tbl_Customers[],5,0)</f>
        <v>South</v>
      </c>
      <c r="F4300" t="s">
        <v>8554</v>
      </c>
      <c r="G4300" t="str">
        <f>VLOOKUP(Sales_Data!$F4300,tbl_Products[],2,FALSE)</f>
        <v>Product_55</v>
      </c>
      <c r="H4300" t="str">
        <f>VLOOKUP(tbl_Sales[[#This Row],[Product_ID]],tbl_Products[],3,0)</f>
        <v>Apparel</v>
      </c>
      <c r="I4300">
        <v>6</v>
      </c>
      <c r="J4300" s="10">
        <f>VLOOKUP(tbl_Sales[[#This Row],[Product_ID]],tbl_Products[],4,0)</f>
        <v>36.08</v>
      </c>
      <c r="K4300" s="6">
        <v>9.73</v>
      </c>
      <c r="L4300" s="6">
        <f>tbl_Sales[[#This Row],[Price_per_Unit]]*tbl_Sales[[#This Row],[Quantity]]</f>
        <v>58.38</v>
      </c>
      <c r="M4300" s="6">
        <f>tbl_Sales[[#This Row],[Cost_per_Unit]]*tbl_Sales[[#This Row],[Quantity]]</f>
        <v>216.48</v>
      </c>
      <c r="N4300" s="6">
        <f>tbl_Sales[[#This Row],[Sales]]-tbl_Sales[[#This Row],[Total_Cost]]</f>
        <v>-158.1</v>
      </c>
    </row>
    <row r="4301" spans="1:14">
      <c r="A4301" t="s">
        <v>4305</v>
      </c>
      <c r="B4301" s="4">
        <v>45077</v>
      </c>
      <c r="C4301" t="s">
        <v>8245</v>
      </c>
      <c r="D4301" t="str">
        <f>VLOOKUP(Sales_Data!$C4301,tbl_Customers[],2,FALSE)</f>
        <v>Customer_731</v>
      </c>
      <c r="E4301" t="str">
        <f>VLOOKUP(tbl_Sales[[#This Row],[Customer_ID]],tbl_Customers[],5,0)</f>
        <v>South</v>
      </c>
      <c r="F4301" t="s">
        <v>8494</v>
      </c>
      <c r="G4301" t="str">
        <f>VLOOKUP(Sales_Data!$F4301,tbl_Products[],2,FALSE)</f>
        <v>Product_15</v>
      </c>
      <c r="H4301" t="str">
        <f>VLOOKUP(tbl_Sales[[#This Row],[Product_ID]],tbl_Products[],3,0)</f>
        <v>Apparel</v>
      </c>
      <c r="I4301">
        <v>8</v>
      </c>
      <c r="J4301" s="10">
        <f>VLOOKUP(tbl_Sales[[#This Row],[Product_ID]],tbl_Products[],4,0)</f>
        <v>22.93</v>
      </c>
      <c r="K4301" s="6">
        <v>28.25</v>
      </c>
      <c r="L4301" s="6">
        <f>tbl_Sales[[#This Row],[Price_per_Unit]]*tbl_Sales[[#This Row],[Quantity]]</f>
        <v>226</v>
      </c>
      <c r="M4301" s="6">
        <f>tbl_Sales[[#This Row],[Cost_per_Unit]]*tbl_Sales[[#This Row],[Quantity]]</f>
        <v>183.44</v>
      </c>
      <c r="N4301" s="6">
        <f>tbl_Sales[[#This Row],[Sales]]-tbl_Sales[[#This Row],[Total_Cost]]</f>
        <v>42.56</v>
      </c>
    </row>
    <row r="4302" spans="1:14">
      <c r="A4302" t="s">
        <v>4306</v>
      </c>
      <c r="B4302" s="4">
        <v>44937</v>
      </c>
      <c r="C4302" t="s">
        <v>7032</v>
      </c>
      <c r="D4302" t="str">
        <f>VLOOKUP(Sales_Data!$C4302,tbl_Customers[],2,FALSE)</f>
        <v>Customer_663</v>
      </c>
      <c r="E4302" t="str">
        <f>VLOOKUP(tbl_Sales[[#This Row],[Customer_ID]],tbl_Customers[],5,0)</f>
        <v>East</v>
      </c>
      <c r="F4302" t="s">
        <v>8542</v>
      </c>
      <c r="G4302" t="str">
        <f>VLOOKUP(Sales_Data!$F4302,tbl_Products[],2,FALSE)</f>
        <v>Product_20</v>
      </c>
      <c r="H4302" t="str">
        <f>VLOOKUP(tbl_Sales[[#This Row],[Product_ID]],tbl_Products[],3,0)</f>
        <v>Electronics</v>
      </c>
      <c r="I4302">
        <v>5</v>
      </c>
      <c r="J4302" s="10">
        <f>VLOOKUP(tbl_Sales[[#This Row],[Product_ID]],tbl_Products[],4,0)</f>
        <v>19.98</v>
      </c>
      <c r="K4302" s="6">
        <v>22.82</v>
      </c>
      <c r="L4302" s="6">
        <f>tbl_Sales[[#This Row],[Price_per_Unit]]*tbl_Sales[[#This Row],[Quantity]]</f>
        <v>114.1</v>
      </c>
      <c r="M4302" s="6">
        <f>tbl_Sales[[#This Row],[Cost_per_Unit]]*tbl_Sales[[#This Row],[Quantity]]</f>
        <v>99.9</v>
      </c>
      <c r="N4302" s="6">
        <f>tbl_Sales[[#This Row],[Sales]]-tbl_Sales[[#This Row],[Total_Cost]]</f>
        <v>14.199999999999989</v>
      </c>
    </row>
    <row r="4303" spans="1:14">
      <c r="A4303" t="s">
        <v>4307</v>
      </c>
      <c r="B4303" s="4">
        <v>45090</v>
      </c>
      <c r="C4303" t="s">
        <v>7506</v>
      </c>
      <c r="D4303" t="str">
        <f>VLOOKUP(Sales_Data!$C4303,tbl_Customers[],2,FALSE)</f>
        <v>Customer_356</v>
      </c>
      <c r="E4303" t="str">
        <f>VLOOKUP(tbl_Sales[[#This Row],[Customer_ID]],tbl_Customers[],5,0)</f>
        <v>South</v>
      </c>
      <c r="F4303" t="s">
        <v>8566</v>
      </c>
      <c r="G4303" t="str">
        <f>VLOOKUP(Sales_Data!$F4303,tbl_Products[],2,FALSE)</f>
        <v>Product_10</v>
      </c>
      <c r="H4303" t="str">
        <f>VLOOKUP(tbl_Sales[[#This Row],[Product_ID]],tbl_Products[],3,0)</f>
        <v>Apparel</v>
      </c>
      <c r="I4303">
        <v>2</v>
      </c>
      <c r="J4303" s="10">
        <f>VLOOKUP(tbl_Sales[[#This Row],[Product_ID]],tbl_Products[],4,0)</f>
        <v>14.95</v>
      </c>
      <c r="K4303" s="6">
        <v>99.85</v>
      </c>
      <c r="L4303" s="6">
        <f>tbl_Sales[[#This Row],[Price_per_Unit]]*tbl_Sales[[#This Row],[Quantity]]</f>
        <v>199.7</v>
      </c>
      <c r="M4303" s="6">
        <f>tbl_Sales[[#This Row],[Cost_per_Unit]]*tbl_Sales[[#This Row],[Quantity]]</f>
        <v>29.9</v>
      </c>
      <c r="N4303" s="6">
        <f>tbl_Sales[[#This Row],[Sales]]-tbl_Sales[[#This Row],[Total_Cost]]</f>
        <v>169.79999999999998</v>
      </c>
    </row>
    <row r="4304" spans="1:14">
      <c r="A4304" t="s">
        <v>4308</v>
      </c>
      <c r="B4304" s="4">
        <v>45060</v>
      </c>
      <c r="C4304" t="s">
        <v>8425</v>
      </c>
      <c r="D4304" t="str">
        <f>VLOOKUP(Sales_Data!$C4304,tbl_Customers[],2,FALSE)</f>
        <v>Customer_31</v>
      </c>
      <c r="E4304" t="str">
        <f>VLOOKUP(tbl_Sales[[#This Row],[Customer_ID]],tbl_Customers[],5,0)</f>
        <v>East</v>
      </c>
      <c r="F4304" t="s">
        <v>8550</v>
      </c>
      <c r="G4304" t="str">
        <f>VLOOKUP(Sales_Data!$F4304,tbl_Products[],2,FALSE)</f>
        <v>Product_26</v>
      </c>
      <c r="H4304" t="str">
        <f>VLOOKUP(tbl_Sales[[#This Row],[Product_ID]],tbl_Products[],3,0)</f>
        <v>Health</v>
      </c>
      <c r="I4304">
        <v>6</v>
      </c>
      <c r="J4304" s="10">
        <f>VLOOKUP(tbl_Sales[[#This Row],[Product_ID]],tbl_Products[],4,0)</f>
        <v>31.77</v>
      </c>
      <c r="K4304" s="6">
        <v>57.95</v>
      </c>
      <c r="L4304" s="6">
        <f>tbl_Sales[[#This Row],[Price_per_Unit]]*tbl_Sales[[#This Row],[Quantity]]</f>
        <v>347.70000000000005</v>
      </c>
      <c r="M4304" s="6">
        <f>tbl_Sales[[#This Row],[Cost_per_Unit]]*tbl_Sales[[#This Row],[Quantity]]</f>
        <v>190.62</v>
      </c>
      <c r="N4304" s="6">
        <f>tbl_Sales[[#This Row],[Sales]]-tbl_Sales[[#This Row],[Total_Cost]]</f>
        <v>157.08000000000004</v>
      </c>
    </row>
    <row r="4305" spans="1:14">
      <c r="A4305" t="s">
        <v>4309</v>
      </c>
      <c r="B4305" s="4">
        <v>44980</v>
      </c>
      <c r="C4305" t="s">
        <v>7778</v>
      </c>
      <c r="D4305" t="str">
        <f>VLOOKUP(Sales_Data!$C4305,tbl_Customers[],2,FALSE)</f>
        <v>Customer_824</v>
      </c>
      <c r="E4305" t="str">
        <f>VLOOKUP(tbl_Sales[[#This Row],[Customer_ID]],tbl_Customers[],5,0)</f>
        <v>West</v>
      </c>
      <c r="F4305" t="s">
        <v>8517</v>
      </c>
      <c r="G4305" t="str">
        <f>VLOOKUP(Sales_Data!$F4305,tbl_Products[],2,FALSE)</f>
        <v>Product_62</v>
      </c>
      <c r="H4305" t="str">
        <f>VLOOKUP(tbl_Sales[[#This Row],[Product_ID]],tbl_Products[],3,0)</f>
        <v>Health</v>
      </c>
      <c r="I4305">
        <v>8</v>
      </c>
      <c r="J4305" s="10">
        <f>VLOOKUP(tbl_Sales[[#This Row],[Product_ID]],tbl_Products[],4,0)</f>
        <v>24.52</v>
      </c>
      <c r="K4305" s="6">
        <v>30.48</v>
      </c>
      <c r="L4305" s="6">
        <f>tbl_Sales[[#This Row],[Price_per_Unit]]*tbl_Sales[[#This Row],[Quantity]]</f>
        <v>243.84</v>
      </c>
      <c r="M4305" s="6">
        <f>tbl_Sales[[#This Row],[Cost_per_Unit]]*tbl_Sales[[#This Row],[Quantity]]</f>
        <v>196.16</v>
      </c>
      <c r="N4305" s="6">
        <f>tbl_Sales[[#This Row],[Sales]]-tbl_Sales[[#This Row],[Total_Cost]]</f>
        <v>47.680000000000007</v>
      </c>
    </row>
    <row r="4306" spans="1:14">
      <c r="A4306" t="s">
        <v>4310</v>
      </c>
      <c r="B4306" s="4">
        <v>44964</v>
      </c>
      <c r="C4306" t="s">
        <v>7757</v>
      </c>
      <c r="D4306" t="str">
        <f>VLOOKUP(Sales_Data!$C4306,tbl_Customers[],2,FALSE)</f>
        <v>Customer_1340</v>
      </c>
      <c r="E4306" t="str">
        <f>VLOOKUP(tbl_Sales[[#This Row],[Customer_ID]],tbl_Customers[],5,0)</f>
        <v>South</v>
      </c>
      <c r="F4306" t="s">
        <v>8508</v>
      </c>
      <c r="G4306" t="str">
        <f>VLOOKUP(Sales_Data!$F4306,tbl_Products[],2,FALSE)</f>
        <v>Product_63</v>
      </c>
      <c r="H4306" t="str">
        <f>VLOOKUP(tbl_Sales[[#This Row],[Product_ID]],tbl_Products[],3,0)</f>
        <v>Electronics</v>
      </c>
      <c r="I4306">
        <v>5</v>
      </c>
      <c r="J4306" s="10">
        <f>VLOOKUP(tbl_Sales[[#This Row],[Product_ID]],tbl_Products[],4,0)</f>
        <v>40</v>
      </c>
      <c r="K4306" s="6">
        <v>95.55</v>
      </c>
      <c r="L4306" s="6">
        <f>tbl_Sales[[#This Row],[Price_per_Unit]]*tbl_Sales[[#This Row],[Quantity]]</f>
        <v>477.75</v>
      </c>
      <c r="M4306" s="6">
        <f>tbl_Sales[[#This Row],[Cost_per_Unit]]*tbl_Sales[[#This Row],[Quantity]]</f>
        <v>200</v>
      </c>
      <c r="N4306" s="6">
        <f>tbl_Sales[[#This Row],[Sales]]-tbl_Sales[[#This Row],[Total_Cost]]</f>
        <v>277.75</v>
      </c>
    </row>
    <row r="4307" spans="1:14">
      <c r="A4307" t="s">
        <v>4311</v>
      </c>
      <c r="B4307" s="4">
        <v>45102</v>
      </c>
      <c r="C4307" t="s">
        <v>8043</v>
      </c>
      <c r="D4307" t="str">
        <f>VLOOKUP(Sales_Data!$C4307,tbl_Customers[],2,FALSE)</f>
        <v>Customer_648</v>
      </c>
      <c r="E4307" t="str">
        <f>VLOOKUP(tbl_Sales[[#This Row],[Customer_ID]],tbl_Customers[],5,0)</f>
        <v>East</v>
      </c>
      <c r="F4307" t="s">
        <v>8523</v>
      </c>
      <c r="G4307" t="str">
        <f>VLOOKUP(Sales_Data!$F4307,tbl_Products[],2,FALSE)</f>
        <v>Product_32</v>
      </c>
      <c r="H4307" t="str">
        <f>VLOOKUP(tbl_Sales[[#This Row],[Product_ID]],tbl_Products[],3,0)</f>
        <v>Home Goods</v>
      </c>
      <c r="I4307">
        <v>5</v>
      </c>
      <c r="J4307" s="10">
        <f>VLOOKUP(tbl_Sales[[#This Row],[Product_ID]],tbl_Products[],4,0)</f>
        <v>24.03</v>
      </c>
      <c r="K4307" s="6">
        <v>37.94</v>
      </c>
      <c r="L4307" s="6">
        <f>tbl_Sales[[#This Row],[Price_per_Unit]]*tbl_Sales[[#This Row],[Quantity]]</f>
        <v>189.7</v>
      </c>
      <c r="M4307" s="6">
        <f>tbl_Sales[[#This Row],[Cost_per_Unit]]*tbl_Sales[[#This Row],[Quantity]]</f>
        <v>120.15</v>
      </c>
      <c r="N4307" s="6">
        <f>tbl_Sales[[#This Row],[Sales]]-tbl_Sales[[#This Row],[Total_Cost]]</f>
        <v>69.549999999999983</v>
      </c>
    </row>
    <row r="4308" spans="1:14">
      <c r="A4308" t="s">
        <v>4312</v>
      </c>
      <c r="B4308" s="4">
        <v>45014</v>
      </c>
      <c r="C4308" t="s">
        <v>7637</v>
      </c>
      <c r="D4308" t="str">
        <f>VLOOKUP(Sales_Data!$C4308,tbl_Customers[],2,FALSE)</f>
        <v>Customer_25</v>
      </c>
      <c r="E4308" t="str">
        <f>VLOOKUP(tbl_Sales[[#This Row],[Customer_ID]],tbl_Customers[],5,0)</f>
        <v>North</v>
      </c>
      <c r="F4308" t="s">
        <v>8548</v>
      </c>
      <c r="G4308" t="str">
        <f>VLOOKUP(Sales_Data!$F4308,tbl_Products[],2,FALSE)</f>
        <v>Product_1</v>
      </c>
      <c r="H4308" t="str">
        <f>VLOOKUP(tbl_Sales[[#This Row],[Product_ID]],tbl_Products[],3,0)</f>
        <v>Apparel</v>
      </c>
      <c r="I4308">
        <v>3</v>
      </c>
      <c r="J4308" s="10">
        <f>VLOOKUP(tbl_Sales[[#This Row],[Product_ID]],tbl_Products[],4,0)</f>
        <v>21.45</v>
      </c>
      <c r="K4308" s="6">
        <v>60.35</v>
      </c>
      <c r="L4308" s="6">
        <f>tbl_Sales[[#This Row],[Price_per_Unit]]*tbl_Sales[[#This Row],[Quantity]]</f>
        <v>181.05</v>
      </c>
      <c r="M4308" s="6">
        <f>tbl_Sales[[#This Row],[Cost_per_Unit]]*tbl_Sales[[#This Row],[Quantity]]</f>
        <v>64.349999999999994</v>
      </c>
      <c r="N4308" s="6">
        <f>tbl_Sales[[#This Row],[Sales]]-tbl_Sales[[#This Row],[Total_Cost]]</f>
        <v>116.70000000000002</v>
      </c>
    </row>
    <row r="4309" spans="1:14">
      <c r="A4309" t="s">
        <v>4313</v>
      </c>
      <c r="B4309" s="4">
        <v>45119</v>
      </c>
      <c r="C4309" t="s">
        <v>7273</v>
      </c>
      <c r="D4309" t="str">
        <f>VLOOKUP(Sales_Data!$C4309,tbl_Customers[],2,FALSE)</f>
        <v>Customer_798</v>
      </c>
      <c r="E4309" t="str">
        <f>VLOOKUP(tbl_Sales[[#This Row],[Customer_ID]],tbl_Customers[],5,0)</f>
        <v>East</v>
      </c>
      <c r="F4309" t="s">
        <v>8553</v>
      </c>
      <c r="G4309" t="str">
        <f>VLOOKUP(Sales_Data!$F4309,tbl_Products[],2,FALSE)</f>
        <v>Product_50</v>
      </c>
      <c r="H4309" t="str">
        <f>VLOOKUP(tbl_Sales[[#This Row],[Product_ID]],tbl_Products[],3,0)</f>
        <v>Apparel</v>
      </c>
      <c r="I4309">
        <v>5</v>
      </c>
      <c r="J4309" s="10">
        <f>VLOOKUP(tbl_Sales[[#This Row],[Product_ID]],tbl_Products[],4,0)</f>
        <v>42.74</v>
      </c>
      <c r="K4309" s="6">
        <v>84.3</v>
      </c>
      <c r="L4309" s="6">
        <f>tbl_Sales[[#This Row],[Price_per_Unit]]*tbl_Sales[[#This Row],[Quantity]]</f>
        <v>421.5</v>
      </c>
      <c r="M4309" s="6">
        <f>tbl_Sales[[#This Row],[Cost_per_Unit]]*tbl_Sales[[#This Row],[Quantity]]</f>
        <v>213.70000000000002</v>
      </c>
      <c r="N4309" s="6">
        <f>tbl_Sales[[#This Row],[Sales]]-tbl_Sales[[#This Row],[Total_Cost]]</f>
        <v>207.79999999999998</v>
      </c>
    </row>
    <row r="4310" spans="1:14">
      <c r="A4310" t="s">
        <v>4314</v>
      </c>
      <c r="B4310" s="4">
        <v>45009</v>
      </c>
      <c r="C4310" t="s">
        <v>8333</v>
      </c>
      <c r="D4310" t="str">
        <f>VLOOKUP(Sales_Data!$C4310,tbl_Customers[],2,FALSE)</f>
        <v>Customer_436</v>
      </c>
      <c r="E4310" t="str">
        <f>VLOOKUP(tbl_Sales[[#This Row],[Customer_ID]],tbl_Customers[],5,0)</f>
        <v>West</v>
      </c>
      <c r="F4310" t="s">
        <v>8532</v>
      </c>
      <c r="G4310" t="str">
        <f>VLOOKUP(Sales_Data!$F4310,tbl_Products[],2,FALSE)</f>
        <v>Product_23</v>
      </c>
      <c r="H4310" t="str">
        <f>VLOOKUP(tbl_Sales[[#This Row],[Product_ID]],tbl_Products[],3,0)</f>
        <v>Apparel</v>
      </c>
      <c r="I4310">
        <v>9</v>
      </c>
      <c r="J4310" s="10">
        <f>VLOOKUP(tbl_Sales[[#This Row],[Product_ID]],tbl_Products[],4,0)</f>
        <v>2.85</v>
      </c>
      <c r="K4310" s="6">
        <v>52.16</v>
      </c>
      <c r="L4310" s="6">
        <f>tbl_Sales[[#This Row],[Price_per_Unit]]*tbl_Sales[[#This Row],[Quantity]]</f>
        <v>469.43999999999994</v>
      </c>
      <c r="M4310" s="6">
        <f>tbl_Sales[[#This Row],[Cost_per_Unit]]*tbl_Sales[[#This Row],[Quantity]]</f>
        <v>25.650000000000002</v>
      </c>
      <c r="N4310" s="6">
        <f>tbl_Sales[[#This Row],[Sales]]-tbl_Sales[[#This Row],[Total_Cost]]</f>
        <v>443.78999999999996</v>
      </c>
    </row>
    <row r="4311" spans="1:14">
      <c r="A4311" t="s">
        <v>4315</v>
      </c>
      <c r="B4311" s="4">
        <v>44965</v>
      </c>
      <c r="C4311" t="s">
        <v>7092</v>
      </c>
      <c r="D4311" t="str">
        <f>VLOOKUP(Sales_Data!$C4311,tbl_Customers[],2,FALSE)</f>
        <v>Customer_940</v>
      </c>
      <c r="E4311" t="str">
        <f>VLOOKUP(tbl_Sales[[#This Row],[Customer_ID]],tbl_Customers[],5,0)</f>
        <v>South</v>
      </c>
      <c r="F4311" t="s">
        <v>8529</v>
      </c>
      <c r="G4311" t="str">
        <f>VLOOKUP(Sales_Data!$F4311,tbl_Products[],2,FALSE)</f>
        <v>Product_49</v>
      </c>
      <c r="H4311" t="str">
        <f>VLOOKUP(tbl_Sales[[#This Row],[Product_ID]],tbl_Products[],3,0)</f>
        <v>Toys</v>
      </c>
      <c r="I4311">
        <v>4</v>
      </c>
      <c r="J4311" s="10">
        <f>VLOOKUP(tbl_Sales[[#This Row],[Product_ID]],tbl_Products[],4,0)</f>
        <v>44.18</v>
      </c>
      <c r="K4311" s="6">
        <v>39.950000000000003</v>
      </c>
      <c r="L4311" s="6">
        <f>tbl_Sales[[#This Row],[Price_per_Unit]]*tbl_Sales[[#This Row],[Quantity]]</f>
        <v>159.80000000000001</v>
      </c>
      <c r="M4311" s="6">
        <f>tbl_Sales[[#This Row],[Cost_per_Unit]]*tbl_Sales[[#This Row],[Quantity]]</f>
        <v>176.72</v>
      </c>
      <c r="N4311" s="6">
        <f>tbl_Sales[[#This Row],[Sales]]-tbl_Sales[[#This Row],[Total_Cost]]</f>
        <v>-16.919999999999987</v>
      </c>
    </row>
    <row r="4312" spans="1:14">
      <c r="A4312" t="s">
        <v>4316</v>
      </c>
      <c r="B4312" s="4">
        <v>45207</v>
      </c>
      <c r="C4312" t="s">
        <v>7860</v>
      </c>
      <c r="D4312" t="str">
        <f>VLOOKUP(Sales_Data!$C4312,tbl_Customers[],2,FALSE)</f>
        <v>Customer_451</v>
      </c>
      <c r="E4312" t="str">
        <f>VLOOKUP(tbl_Sales[[#This Row],[Customer_ID]],tbl_Customers[],5,0)</f>
        <v>South</v>
      </c>
      <c r="F4312" t="s">
        <v>8495</v>
      </c>
      <c r="G4312" t="str">
        <f>VLOOKUP(Sales_Data!$F4312,tbl_Products[],2,FALSE)</f>
        <v>Product_6</v>
      </c>
      <c r="H4312" t="str">
        <f>VLOOKUP(tbl_Sales[[#This Row],[Product_ID]],tbl_Products[],3,0)</f>
        <v>Apparel</v>
      </c>
      <c r="I4312">
        <v>9</v>
      </c>
      <c r="J4312" s="10">
        <f>VLOOKUP(tbl_Sales[[#This Row],[Product_ID]],tbl_Products[],4,0)</f>
        <v>33.65</v>
      </c>
      <c r="K4312" s="6">
        <v>44.49</v>
      </c>
      <c r="L4312" s="6">
        <f>tbl_Sales[[#This Row],[Price_per_Unit]]*tbl_Sales[[#This Row],[Quantity]]</f>
        <v>400.41</v>
      </c>
      <c r="M4312" s="6">
        <f>tbl_Sales[[#This Row],[Cost_per_Unit]]*tbl_Sales[[#This Row],[Quantity]]</f>
        <v>302.84999999999997</v>
      </c>
      <c r="N4312" s="6">
        <f>tbl_Sales[[#This Row],[Sales]]-tbl_Sales[[#This Row],[Total_Cost]]</f>
        <v>97.560000000000059</v>
      </c>
    </row>
    <row r="4313" spans="1:14">
      <c r="A4313" t="s">
        <v>4317</v>
      </c>
      <c r="B4313" s="4">
        <v>44974</v>
      </c>
      <c r="C4313" t="s">
        <v>7262</v>
      </c>
      <c r="D4313" t="str">
        <f>VLOOKUP(Sales_Data!$C4313,tbl_Customers[],2,FALSE)</f>
        <v>Customer_136</v>
      </c>
      <c r="E4313" t="str">
        <f>VLOOKUP(tbl_Sales[[#This Row],[Customer_ID]],tbl_Customers[],5,0)</f>
        <v>North</v>
      </c>
      <c r="F4313" t="s">
        <v>8505</v>
      </c>
      <c r="G4313" t="str">
        <f>VLOOKUP(Sales_Data!$F4313,tbl_Products[],2,FALSE)</f>
        <v>Product_39</v>
      </c>
      <c r="H4313" t="str">
        <f>VLOOKUP(tbl_Sales[[#This Row],[Product_ID]],tbl_Products[],3,0)</f>
        <v>Toys</v>
      </c>
      <c r="I4313">
        <v>3</v>
      </c>
      <c r="J4313" s="10">
        <f>VLOOKUP(tbl_Sales[[#This Row],[Product_ID]],tbl_Products[],4,0)</f>
        <v>32.950000000000003</v>
      </c>
      <c r="K4313" s="6">
        <v>20.83</v>
      </c>
      <c r="L4313" s="6">
        <f>tbl_Sales[[#This Row],[Price_per_Unit]]*tbl_Sales[[#This Row],[Quantity]]</f>
        <v>62.489999999999995</v>
      </c>
      <c r="M4313" s="6">
        <f>tbl_Sales[[#This Row],[Cost_per_Unit]]*tbl_Sales[[#This Row],[Quantity]]</f>
        <v>98.850000000000009</v>
      </c>
      <c r="N4313" s="6">
        <f>tbl_Sales[[#This Row],[Sales]]-tbl_Sales[[#This Row],[Total_Cost]]</f>
        <v>-36.360000000000014</v>
      </c>
    </row>
    <row r="4314" spans="1:14">
      <c r="A4314" t="s">
        <v>4318</v>
      </c>
      <c r="B4314" s="4">
        <v>45100</v>
      </c>
      <c r="C4314" t="s">
        <v>7518</v>
      </c>
      <c r="D4314" t="str">
        <f>VLOOKUP(Sales_Data!$C4314,tbl_Customers[],2,FALSE)</f>
        <v>Customer_1348</v>
      </c>
      <c r="E4314" t="str">
        <f>VLOOKUP(tbl_Sales[[#This Row],[Customer_ID]],tbl_Customers[],5,0)</f>
        <v>North</v>
      </c>
      <c r="F4314" t="s">
        <v>8558</v>
      </c>
      <c r="G4314" t="str">
        <f>VLOOKUP(Sales_Data!$F4314,tbl_Products[],2,FALSE)</f>
        <v>Product_24</v>
      </c>
      <c r="H4314" t="str">
        <f>VLOOKUP(tbl_Sales[[#This Row],[Product_ID]],tbl_Products[],3,0)</f>
        <v>Apparel</v>
      </c>
      <c r="I4314">
        <v>5</v>
      </c>
      <c r="J4314" s="10">
        <f>VLOOKUP(tbl_Sales[[#This Row],[Product_ID]],tbl_Products[],4,0)</f>
        <v>47.62</v>
      </c>
      <c r="K4314" s="6">
        <v>16.649999999999999</v>
      </c>
      <c r="L4314" s="6">
        <f>tbl_Sales[[#This Row],[Price_per_Unit]]*tbl_Sales[[#This Row],[Quantity]]</f>
        <v>83.25</v>
      </c>
      <c r="M4314" s="6">
        <f>tbl_Sales[[#This Row],[Cost_per_Unit]]*tbl_Sales[[#This Row],[Quantity]]</f>
        <v>238.1</v>
      </c>
      <c r="N4314" s="6">
        <f>tbl_Sales[[#This Row],[Sales]]-tbl_Sales[[#This Row],[Total_Cost]]</f>
        <v>-154.85</v>
      </c>
    </row>
    <row r="4315" spans="1:14">
      <c r="A4315" t="s">
        <v>4319</v>
      </c>
      <c r="B4315" s="4">
        <v>45231</v>
      </c>
      <c r="C4315" t="s">
        <v>8107</v>
      </c>
      <c r="D4315" t="str">
        <f>VLOOKUP(Sales_Data!$C4315,tbl_Customers[],2,FALSE)</f>
        <v>Customer_571</v>
      </c>
      <c r="E4315" t="str">
        <f>VLOOKUP(tbl_Sales[[#This Row],[Customer_ID]],tbl_Customers[],5,0)</f>
        <v>East</v>
      </c>
      <c r="F4315" t="s">
        <v>8520</v>
      </c>
      <c r="G4315" t="str">
        <f>VLOOKUP(Sales_Data!$F4315,tbl_Products[],2,FALSE)</f>
        <v>Product_29</v>
      </c>
      <c r="H4315" t="str">
        <f>VLOOKUP(tbl_Sales[[#This Row],[Product_ID]],tbl_Products[],3,0)</f>
        <v>Home Goods</v>
      </c>
      <c r="I4315">
        <v>7</v>
      </c>
      <c r="J4315" s="10">
        <f>VLOOKUP(tbl_Sales[[#This Row],[Product_ID]],tbl_Products[],4,0)</f>
        <v>9.64</v>
      </c>
      <c r="K4315" s="6">
        <v>16.62</v>
      </c>
      <c r="L4315" s="6">
        <f>tbl_Sales[[#This Row],[Price_per_Unit]]*tbl_Sales[[#This Row],[Quantity]]</f>
        <v>116.34</v>
      </c>
      <c r="M4315" s="6">
        <f>tbl_Sales[[#This Row],[Cost_per_Unit]]*tbl_Sales[[#This Row],[Quantity]]</f>
        <v>67.48</v>
      </c>
      <c r="N4315" s="6">
        <f>tbl_Sales[[#This Row],[Sales]]-tbl_Sales[[#This Row],[Total_Cost]]</f>
        <v>48.86</v>
      </c>
    </row>
    <row r="4316" spans="1:14">
      <c r="A4316" t="s">
        <v>4320</v>
      </c>
      <c r="B4316" s="4">
        <v>45241</v>
      </c>
      <c r="C4316" t="s">
        <v>8373</v>
      </c>
      <c r="D4316" t="str">
        <f>VLOOKUP(Sales_Data!$C4316,tbl_Customers[],2,FALSE)</f>
        <v>Customer_1332</v>
      </c>
      <c r="E4316" t="str">
        <f>VLOOKUP(tbl_Sales[[#This Row],[Customer_ID]],tbl_Customers[],5,0)</f>
        <v>South</v>
      </c>
      <c r="F4316" t="s">
        <v>8538</v>
      </c>
      <c r="G4316" t="str">
        <f>VLOOKUP(Sales_Data!$F4316,tbl_Products[],2,FALSE)</f>
        <v>Product_44</v>
      </c>
      <c r="H4316" t="str">
        <f>VLOOKUP(tbl_Sales[[#This Row],[Product_ID]],tbl_Products[],3,0)</f>
        <v>Electronics</v>
      </c>
      <c r="I4316">
        <v>4</v>
      </c>
      <c r="J4316" s="10">
        <f>VLOOKUP(tbl_Sales[[#This Row],[Product_ID]],tbl_Products[],4,0)</f>
        <v>39.729999999999997</v>
      </c>
      <c r="K4316" s="6">
        <v>33.96</v>
      </c>
      <c r="L4316" s="6">
        <f>tbl_Sales[[#This Row],[Price_per_Unit]]*tbl_Sales[[#This Row],[Quantity]]</f>
        <v>135.84</v>
      </c>
      <c r="M4316" s="6">
        <f>tbl_Sales[[#This Row],[Cost_per_Unit]]*tbl_Sales[[#This Row],[Quantity]]</f>
        <v>158.91999999999999</v>
      </c>
      <c r="N4316" s="6">
        <f>tbl_Sales[[#This Row],[Sales]]-tbl_Sales[[#This Row],[Total_Cost]]</f>
        <v>-23.079999999999984</v>
      </c>
    </row>
    <row r="4317" spans="1:14">
      <c r="A4317" t="s">
        <v>4321</v>
      </c>
      <c r="B4317" s="4">
        <v>45174</v>
      </c>
      <c r="C4317" t="s">
        <v>8278</v>
      </c>
      <c r="D4317" t="str">
        <f>VLOOKUP(Sales_Data!$C4317,tbl_Customers[],2,FALSE)</f>
        <v>Customer_1278</v>
      </c>
      <c r="E4317" t="str">
        <f>VLOOKUP(tbl_Sales[[#This Row],[Customer_ID]],tbl_Customers[],5,0)</f>
        <v>West</v>
      </c>
      <c r="F4317" t="s">
        <v>8537</v>
      </c>
      <c r="G4317" t="str">
        <f>VLOOKUP(Sales_Data!$F4317,tbl_Products[],2,FALSE)</f>
        <v>Product_75</v>
      </c>
      <c r="H4317" t="str">
        <f>VLOOKUP(tbl_Sales[[#This Row],[Product_ID]],tbl_Products[],3,0)</f>
        <v>Electronics</v>
      </c>
      <c r="I4317">
        <v>6</v>
      </c>
      <c r="J4317" s="10">
        <f>VLOOKUP(tbl_Sales[[#This Row],[Product_ID]],tbl_Products[],4,0)</f>
        <v>2.25</v>
      </c>
      <c r="K4317" s="6">
        <v>59.35</v>
      </c>
      <c r="L4317" s="6">
        <f>tbl_Sales[[#This Row],[Price_per_Unit]]*tbl_Sales[[#This Row],[Quantity]]</f>
        <v>356.1</v>
      </c>
      <c r="M4317" s="6">
        <f>tbl_Sales[[#This Row],[Cost_per_Unit]]*tbl_Sales[[#This Row],[Quantity]]</f>
        <v>13.5</v>
      </c>
      <c r="N4317" s="6">
        <f>tbl_Sales[[#This Row],[Sales]]-tbl_Sales[[#This Row],[Total_Cost]]</f>
        <v>342.6</v>
      </c>
    </row>
    <row r="4318" spans="1:14">
      <c r="A4318" t="s">
        <v>4322</v>
      </c>
      <c r="B4318" s="4">
        <v>45287</v>
      </c>
      <c r="C4318" t="s">
        <v>8383</v>
      </c>
      <c r="D4318" t="str">
        <f>VLOOKUP(Sales_Data!$C4318,tbl_Customers[],2,FALSE)</f>
        <v>Customer_756</v>
      </c>
      <c r="E4318" t="str">
        <f>VLOOKUP(tbl_Sales[[#This Row],[Customer_ID]],tbl_Customers[],5,0)</f>
        <v>West</v>
      </c>
      <c r="F4318" t="s">
        <v>8521</v>
      </c>
      <c r="G4318" t="str">
        <f>VLOOKUP(Sales_Data!$F4318,tbl_Products[],2,FALSE)</f>
        <v>Product_64</v>
      </c>
      <c r="H4318" t="str">
        <f>VLOOKUP(tbl_Sales[[#This Row],[Product_ID]],tbl_Products[],3,0)</f>
        <v>Home Goods</v>
      </c>
      <c r="I4318">
        <v>8</v>
      </c>
      <c r="J4318" s="10">
        <f>VLOOKUP(tbl_Sales[[#This Row],[Product_ID]],tbl_Products[],4,0)</f>
        <v>16.21</v>
      </c>
      <c r="K4318" s="6">
        <v>88.29</v>
      </c>
      <c r="L4318" s="6">
        <f>tbl_Sales[[#This Row],[Price_per_Unit]]*tbl_Sales[[#This Row],[Quantity]]</f>
        <v>706.32</v>
      </c>
      <c r="M4318" s="6">
        <f>tbl_Sales[[#This Row],[Cost_per_Unit]]*tbl_Sales[[#This Row],[Quantity]]</f>
        <v>129.68</v>
      </c>
      <c r="N4318" s="6">
        <f>tbl_Sales[[#This Row],[Sales]]-tbl_Sales[[#This Row],[Total_Cost]]</f>
        <v>576.6400000000001</v>
      </c>
    </row>
    <row r="4319" spans="1:14">
      <c r="A4319" t="s">
        <v>4323</v>
      </c>
      <c r="B4319" s="4">
        <v>44942</v>
      </c>
      <c r="C4319" t="s">
        <v>7067</v>
      </c>
      <c r="D4319" t="str">
        <f>VLOOKUP(Sales_Data!$C4319,tbl_Customers[],2,FALSE)</f>
        <v>Customer_90</v>
      </c>
      <c r="E4319" t="str">
        <f>VLOOKUP(tbl_Sales[[#This Row],[Customer_ID]],tbl_Customers[],5,0)</f>
        <v>North</v>
      </c>
      <c r="F4319" t="s">
        <v>8499</v>
      </c>
      <c r="G4319" t="str">
        <f>VLOOKUP(Sales_Data!$F4319,tbl_Products[],2,FALSE)</f>
        <v>Product_30</v>
      </c>
      <c r="H4319" t="str">
        <f>VLOOKUP(tbl_Sales[[#This Row],[Product_ID]],tbl_Products[],3,0)</f>
        <v>Apparel</v>
      </c>
      <c r="I4319">
        <v>2</v>
      </c>
      <c r="J4319" s="10">
        <f>VLOOKUP(tbl_Sales[[#This Row],[Product_ID]],tbl_Products[],4,0)</f>
        <v>49.21</v>
      </c>
      <c r="K4319" s="6">
        <v>24.91</v>
      </c>
      <c r="L4319" s="6">
        <f>tbl_Sales[[#This Row],[Price_per_Unit]]*tbl_Sales[[#This Row],[Quantity]]</f>
        <v>49.82</v>
      </c>
      <c r="M4319" s="6">
        <f>tbl_Sales[[#This Row],[Cost_per_Unit]]*tbl_Sales[[#This Row],[Quantity]]</f>
        <v>98.42</v>
      </c>
      <c r="N4319" s="6">
        <f>tbl_Sales[[#This Row],[Sales]]-tbl_Sales[[#This Row],[Total_Cost]]</f>
        <v>-48.6</v>
      </c>
    </row>
    <row r="4320" spans="1:14">
      <c r="A4320" t="s">
        <v>4324</v>
      </c>
      <c r="B4320" s="4">
        <v>45147</v>
      </c>
      <c r="C4320" t="s">
        <v>7909</v>
      </c>
      <c r="D4320" t="str">
        <f>VLOOKUP(Sales_Data!$C4320,tbl_Customers[],2,FALSE)</f>
        <v>Customer_138</v>
      </c>
      <c r="E4320" t="str">
        <f>VLOOKUP(tbl_Sales[[#This Row],[Customer_ID]],tbl_Customers[],5,0)</f>
        <v>West</v>
      </c>
      <c r="F4320" t="s">
        <v>8559</v>
      </c>
      <c r="G4320" t="str">
        <f>VLOOKUP(Sales_Data!$F4320,tbl_Products[],2,FALSE)</f>
        <v>Product_57</v>
      </c>
      <c r="H4320" t="str">
        <f>VLOOKUP(tbl_Sales[[#This Row],[Product_ID]],tbl_Products[],3,0)</f>
        <v>Toys</v>
      </c>
      <c r="I4320">
        <v>2</v>
      </c>
      <c r="J4320" s="10">
        <f>VLOOKUP(tbl_Sales[[#This Row],[Product_ID]],tbl_Products[],4,0)</f>
        <v>31.85</v>
      </c>
      <c r="K4320" s="6">
        <v>16.88</v>
      </c>
      <c r="L4320" s="6">
        <f>tbl_Sales[[#This Row],[Price_per_Unit]]*tbl_Sales[[#This Row],[Quantity]]</f>
        <v>33.76</v>
      </c>
      <c r="M4320" s="6">
        <f>tbl_Sales[[#This Row],[Cost_per_Unit]]*tbl_Sales[[#This Row],[Quantity]]</f>
        <v>63.7</v>
      </c>
      <c r="N4320" s="6">
        <f>tbl_Sales[[#This Row],[Sales]]-tbl_Sales[[#This Row],[Total_Cost]]</f>
        <v>-29.940000000000005</v>
      </c>
    </row>
    <row r="4321" spans="1:14">
      <c r="A4321" t="s">
        <v>4325</v>
      </c>
      <c r="B4321" s="4">
        <v>45261</v>
      </c>
      <c r="C4321" t="s">
        <v>7701</v>
      </c>
      <c r="D4321" t="str">
        <f>VLOOKUP(Sales_Data!$C4321,tbl_Customers[],2,FALSE)</f>
        <v>Customer_448</v>
      </c>
      <c r="E4321" t="str">
        <f>VLOOKUP(tbl_Sales[[#This Row],[Customer_ID]],tbl_Customers[],5,0)</f>
        <v>East</v>
      </c>
      <c r="F4321" t="s">
        <v>8494</v>
      </c>
      <c r="G4321" t="str">
        <f>VLOOKUP(Sales_Data!$F4321,tbl_Products[],2,FALSE)</f>
        <v>Product_15</v>
      </c>
      <c r="H4321" t="str">
        <f>VLOOKUP(tbl_Sales[[#This Row],[Product_ID]],tbl_Products[],3,0)</f>
        <v>Apparel</v>
      </c>
      <c r="I4321">
        <v>8</v>
      </c>
      <c r="J4321" s="10">
        <f>VLOOKUP(tbl_Sales[[#This Row],[Product_ID]],tbl_Products[],4,0)</f>
        <v>22.93</v>
      </c>
      <c r="K4321" s="6">
        <v>89.07</v>
      </c>
      <c r="L4321" s="6">
        <f>tbl_Sales[[#This Row],[Price_per_Unit]]*tbl_Sales[[#This Row],[Quantity]]</f>
        <v>712.56</v>
      </c>
      <c r="M4321" s="6">
        <f>tbl_Sales[[#This Row],[Cost_per_Unit]]*tbl_Sales[[#This Row],[Quantity]]</f>
        <v>183.44</v>
      </c>
      <c r="N4321" s="6">
        <f>tbl_Sales[[#This Row],[Sales]]-tbl_Sales[[#This Row],[Total_Cost]]</f>
        <v>529.11999999999989</v>
      </c>
    </row>
    <row r="4322" spans="1:14">
      <c r="A4322" t="s">
        <v>4326</v>
      </c>
      <c r="B4322" s="4">
        <v>45011</v>
      </c>
      <c r="C4322" t="s">
        <v>7541</v>
      </c>
      <c r="D4322" t="str">
        <f>VLOOKUP(Sales_Data!$C4322,tbl_Customers[],2,FALSE)</f>
        <v>Customer_842</v>
      </c>
      <c r="E4322" t="str">
        <f>VLOOKUP(tbl_Sales[[#This Row],[Customer_ID]],tbl_Customers[],5,0)</f>
        <v>North</v>
      </c>
      <c r="F4322" t="s">
        <v>8504</v>
      </c>
      <c r="G4322" t="str">
        <f>VLOOKUP(Sales_Data!$F4322,tbl_Products[],2,FALSE)</f>
        <v>Product_13</v>
      </c>
      <c r="H4322" t="str">
        <f>VLOOKUP(tbl_Sales[[#This Row],[Product_ID]],tbl_Products[],3,0)</f>
        <v>Toys</v>
      </c>
      <c r="I4322">
        <v>9</v>
      </c>
      <c r="J4322" s="10">
        <f>VLOOKUP(tbl_Sales[[#This Row],[Product_ID]],tbl_Products[],4,0)</f>
        <v>45.97</v>
      </c>
      <c r="K4322" s="6">
        <v>31.31</v>
      </c>
      <c r="L4322" s="6">
        <f>tbl_Sales[[#This Row],[Price_per_Unit]]*tbl_Sales[[#This Row],[Quantity]]</f>
        <v>281.78999999999996</v>
      </c>
      <c r="M4322" s="6">
        <f>tbl_Sales[[#This Row],[Cost_per_Unit]]*tbl_Sales[[#This Row],[Quantity]]</f>
        <v>413.73</v>
      </c>
      <c r="N4322" s="6">
        <f>tbl_Sales[[#This Row],[Sales]]-tbl_Sales[[#This Row],[Total_Cost]]</f>
        <v>-131.94000000000005</v>
      </c>
    </row>
    <row r="4323" spans="1:14">
      <c r="A4323" t="s">
        <v>4327</v>
      </c>
      <c r="B4323" s="4">
        <v>45237</v>
      </c>
      <c r="C4323" t="s">
        <v>7630</v>
      </c>
      <c r="D4323" t="str">
        <f>VLOOKUP(Sales_Data!$C4323,tbl_Customers[],2,FALSE)</f>
        <v>Customer_618</v>
      </c>
      <c r="E4323" t="str">
        <f>VLOOKUP(tbl_Sales[[#This Row],[Customer_ID]],tbl_Customers[],5,0)</f>
        <v>West</v>
      </c>
      <c r="F4323" t="s">
        <v>8502</v>
      </c>
      <c r="G4323" t="str">
        <f>VLOOKUP(Sales_Data!$F4323,tbl_Products[],2,FALSE)</f>
        <v>Product_22</v>
      </c>
      <c r="H4323" t="str">
        <f>VLOOKUP(tbl_Sales[[#This Row],[Product_ID]],tbl_Products[],3,0)</f>
        <v>Electronics</v>
      </c>
      <c r="I4323">
        <v>6</v>
      </c>
      <c r="J4323" s="10">
        <f>VLOOKUP(tbl_Sales[[#This Row],[Product_ID]],tbl_Products[],4,0)</f>
        <v>38.15</v>
      </c>
      <c r="K4323" s="6">
        <v>52.66</v>
      </c>
      <c r="L4323" s="6">
        <f>tbl_Sales[[#This Row],[Price_per_Unit]]*tbl_Sales[[#This Row],[Quantity]]</f>
        <v>315.95999999999998</v>
      </c>
      <c r="M4323" s="6">
        <f>tbl_Sales[[#This Row],[Cost_per_Unit]]*tbl_Sales[[#This Row],[Quantity]]</f>
        <v>228.89999999999998</v>
      </c>
      <c r="N4323" s="6">
        <f>tbl_Sales[[#This Row],[Sales]]-tbl_Sales[[#This Row],[Total_Cost]]</f>
        <v>87.06</v>
      </c>
    </row>
    <row r="4324" spans="1:14">
      <c r="A4324" t="s">
        <v>4328</v>
      </c>
      <c r="B4324" s="4">
        <v>45149</v>
      </c>
      <c r="C4324" t="s">
        <v>8028</v>
      </c>
      <c r="D4324" t="str">
        <f>VLOOKUP(Sales_Data!$C4324,tbl_Customers[],2,FALSE)</f>
        <v>Customer_1227</v>
      </c>
      <c r="E4324" t="str">
        <f>VLOOKUP(tbl_Sales[[#This Row],[Customer_ID]],tbl_Customers[],5,0)</f>
        <v>East</v>
      </c>
      <c r="F4324" t="s">
        <v>8549</v>
      </c>
      <c r="G4324" t="str">
        <f>VLOOKUP(Sales_Data!$F4324,tbl_Products[],2,FALSE)</f>
        <v>Product_18</v>
      </c>
      <c r="H4324" t="str">
        <f>VLOOKUP(tbl_Sales[[#This Row],[Product_ID]],tbl_Products[],3,0)</f>
        <v>Health</v>
      </c>
      <c r="I4324">
        <v>4</v>
      </c>
      <c r="J4324" s="10">
        <f>VLOOKUP(tbl_Sales[[#This Row],[Product_ID]],tbl_Products[],4,0)</f>
        <v>41.18</v>
      </c>
      <c r="K4324" s="6">
        <v>64.7</v>
      </c>
      <c r="L4324" s="6">
        <f>tbl_Sales[[#This Row],[Price_per_Unit]]*tbl_Sales[[#This Row],[Quantity]]</f>
        <v>258.8</v>
      </c>
      <c r="M4324" s="6">
        <f>tbl_Sales[[#This Row],[Cost_per_Unit]]*tbl_Sales[[#This Row],[Quantity]]</f>
        <v>164.72</v>
      </c>
      <c r="N4324" s="6">
        <f>tbl_Sales[[#This Row],[Sales]]-tbl_Sales[[#This Row],[Total_Cost]]</f>
        <v>94.080000000000013</v>
      </c>
    </row>
    <row r="4325" spans="1:14">
      <c r="A4325" t="s">
        <v>4329</v>
      </c>
      <c r="B4325" s="4">
        <v>45007</v>
      </c>
      <c r="C4325" t="s">
        <v>7751</v>
      </c>
      <c r="D4325" t="str">
        <f>VLOOKUP(Sales_Data!$C4325,tbl_Customers[],2,FALSE)</f>
        <v>Customer_1024</v>
      </c>
      <c r="E4325" t="str">
        <f>VLOOKUP(tbl_Sales[[#This Row],[Customer_ID]],tbl_Customers[],5,0)</f>
        <v>South</v>
      </c>
      <c r="F4325" t="s">
        <v>8563</v>
      </c>
      <c r="G4325" t="str">
        <f>VLOOKUP(Sales_Data!$F4325,tbl_Products[],2,FALSE)</f>
        <v>Product_17</v>
      </c>
      <c r="H4325" t="str">
        <f>VLOOKUP(tbl_Sales[[#This Row],[Product_ID]],tbl_Products[],3,0)</f>
        <v>Toys</v>
      </c>
      <c r="I4325">
        <v>9</v>
      </c>
      <c r="J4325" s="10">
        <f>VLOOKUP(tbl_Sales[[#This Row],[Product_ID]],tbl_Products[],4,0)</f>
        <v>36.229999999999997</v>
      </c>
      <c r="K4325" s="6">
        <v>82.16</v>
      </c>
      <c r="L4325" s="6">
        <f>tbl_Sales[[#This Row],[Price_per_Unit]]*tbl_Sales[[#This Row],[Quantity]]</f>
        <v>739.43999999999994</v>
      </c>
      <c r="M4325" s="6">
        <f>tbl_Sales[[#This Row],[Cost_per_Unit]]*tbl_Sales[[#This Row],[Quantity]]</f>
        <v>326.07</v>
      </c>
      <c r="N4325" s="6">
        <f>tbl_Sales[[#This Row],[Sales]]-tbl_Sales[[#This Row],[Total_Cost]]</f>
        <v>413.36999999999995</v>
      </c>
    </row>
    <row r="4326" spans="1:14">
      <c r="A4326" t="s">
        <v>4330</v>
      </c>
      <c r="B4326" s="4">
        <v>44954</v>
      </c>
      <c r="C4326" t="s">
        <v>8105</v>
      </c>
      <c r="D4326" t="str">
        <f>VLOOKUP(Sales_Data!$C4326,tbl_Customers[],2,FALSE)</f>
        <v>Customer_209</v>
      </c>
      <c r="E4326" t="str">
        <f>VLOOKUP(tbl_Sales[[#This Row],[Customer_ID]],tbl_Customers[],5,0)</f>
        <v>South</v>
      </c>
      <c r="F4326" t="s">
        <v>8497</v>
      </c>
      <c r="G4326" t="str">
        <f>VLOOKUP(Sales_Data!$F4326,tbl_Products[],2,FALSE)</f>
        <v>Product_73</v>
      </c>
      <c r="H4326" t="str">
        <f>VLOOKUP(tbl_Sales[[#This Row],[Product_ID]],tbl_Products[],3,0)</f>
        <v>Apparel</v>
      </c>
      <c r="I4326">
        <v>9</v>
      </c>
      <c r="J4326" s="10">
        <f>VLOOKUP(tbl_Sales[[#This Row],[Product_ID]],tbl_Products[],4,0)</f>
        <v>1.21</v>
      </c>
      <c r="K4326" s="6">
        <v>92.78</v>
      </c>
      <c r="L4326" s="6">
        <f>tbl_Sales[[#This Row],[Price_per_Unit]]*tbl_Sales[[#This Row],[Quantity]]</f>
        <v>835.02</v>
      </c>
      <c r="M4326" s="6">
        <f>tbl_Sales[[#This Row],[Cost_per_Unit]]*tbl_Sales[[#This Row],[Quantity]]</f>
        <v>10.89</v>
      </c>
      <c r="N4326" s="6">
        <f>tbl_Sales[[#This Row],[Sales]]-tbl_Sales[[#This Row],[Total_Cost]]</f>
        <v>824.13</v>
      </c>
    </row>
    <row r="4327" spans="1:14">
      <c r="A4327" t="s">
        <v>4331</v>
      </c>
      <c r="B4327" s="4">
        <v>44978</v>
      </c>
      <c r="C4327" t="s">
        <v>7038</v>
      </c>
      <c r="D4327" t="str">
        <f>VLOOKUP(Sales_Data!$C4327,tbl_Customers[],2,FALSE)</f>
        <v>Customer_1460</v>
      </c>
      <c r="E4327" t="str">
        <f>VLOOKUP(tbl_Sales[[#This Row],[Customer_ID]],tbl_Customers[],5,0)</f>
        <v>South</v>
      </c>
      <c r="F4327" t="s">
        <v>8522</v>
      </c>
      <c r="G4327" t="str">
        <f>VLOOKUP(Sales_Data!$F4327,tbl_Products[],2,FALSE)</f>
        <v>Product_4</v>
      </c>
      <c r="H4327" t="str">
        <f>VLOOKUP(tbl_Sales[[#This Row],[Product_ID]],tbl_Products[],3,0)</f>
        <v>Toys</v>
      </c>
      <c r="I4327">
        <v>6</v>
      </c>
      <c r="J4327" s="10">
        <f>VLOOKUP(tbl_Sales[[#This Row],[Product_ID]],tbl_Products[],4,0)</f>
        <v>14.75</v>
      </c>
      <c r="K4327" s="6">
        <v>85.29</v>
      </c>
      <c r="L4327" s="6">
        <f>tbl_Sales[[#This Row],[Price_per_Unit]]*tbl_Sales[[#This Row],[Quantity]]</f>
        <v>511.74</v>
      </c>
      <c r="M4327" s="6">
        <f>tbl_Sales[[#This Row],[Cost_per_Unit]]*tbl_Sales[[#This Row],[Quantity]]</f>
        <v>88.5</v>
      </c>
      <c r="N4327" s="6">
        <f>tbl_Sales[[#This Row],[Sales]]-tbl_Sales[[#This Row],[Total_Cost]]</f>
        <v>423.24</v>
      </c>
    </row>
    <row r="4328" spans="1:14">
      <c r="A4328" t="s">
        <v>4332</v>
      </c>
      <c r="B4328" s="4">
        <v>45096</v>
      </c>
      <c r="C4328" t="s">
        <v>7759</v>
      </c>
      <c r="D4328" t="str">
        <f>VLOOKUP(Sales_Data!$C4328,tbl_Customers[],2,FALSE)</f>
        <v>Customer_1099</v>
      </c>
      <c r="E4328" t="str">
        <f>VLOOKUP(tbl_Sales[[#This Row],[Customer_ID]],tbl_Customers[],5,0)</f>
        <v>North</v>
      </c>
      <c r="F4328" t="s">
        <v>8559</v>
      </c>
      <c r="G4328" t="str">
        <f>VLOOKUP(Sales_Data!$F4328,tbl_Products[],2,FALSE)</f>
        <v>Product_57</v>
      </c>
      <c r="H4328" t="str">
        <f>VLOOKUP(tbl_Sales[[#This Row],[Product_ID]],tbl_Products[],3,0)</f>
        <v>Toys</v>
      </c>
      <c r="I4328">
        <v>4</v>
      </c>
      <c r="J4328" s="10">
        <f>VLOOKUP(tbl_Sales[[#This Row],[Product_ID]],tbl_Products[],4,0)</f>
        <v>31.85</v>
      </c>
      <c r="K4328" s="6">
        <v>6.87</v>
      </c>
      <c r="L4328" s="6">
        <f>tbl_Sales[[#This Row],[Price_per_Unit]]*tbl_Sales[[#This Row],[Quantity]]</f>
        <v>27.48</v>
      </c>
      <c r="M4328" s="6">
        <f>tbl_Sales[[#This Row],[Cost_per_Unit]]*tbl_Sales[[#This Row],[Quantity]]</f>
        <v>127.4</v>
      </c>
      <c r="N4328" s="6">
        <f>tbl_Sales[[#This Row],[Sales]]-tbl_Sales[[#This Row],[Total_Cost]]</f>
        <v>-99.92</v>
      </c>
    </row>
    <row r="4329" spans="1:14">
      <c r="A4329" t="s">
        <v>4333</v>
      </c>
      <c r="B4329" s="4">
        <v>45032</v>
      </c>
      <c r="C4329" t="s">
        <v>7229</v>
      </c>
      <c r="D4329" t="str">
        <f>VLOOKUP(Sales_Data!$C4329,tbl_Customers[],2,FALSE)</f>
        <v>Customer_1166</v>
      </c>
      <c r="E4329" t="str">
        <f>VLOOKUP(tbl_Sales[[#This Row],[Customer_ID]],tbl_Customers[],5,0)</f>
        <v>South</v>
      </c>
      <c r="F4329" t="s">
        <v>8521</v>
      </c>
      <c r="G4329" t="str">
        <f>VLOOKUP(Sales_Data!$F4329,tbl_Products[],2,FALSE)</f>
        <v>Product_64</v>
      </c>
      <c r="H4329" t="str">
        <f>VLOOKUP(tbl_Sales[[#This Row],[Product_ID]],tbl_Products[],3,0)</f>
        <v>Home Goods</v>
      </c>
      <c r="I4329">
        <v>7</v>
      </c>
      <c r="J4329" s="10">
        <f>VLOOKUP(tbl_Sales[[#This Row],[Product_ID]],tbl_Products[],4,0)</f>
        <v>16.21</v>
      </c>
      <c r="K4329" s="6">
        <v>83.65</v>
      </c>
      <c r="L4329" s="6">
        <f>tbl_Sales[[#This Row],[Price_per_Unit]]*tbl_Sales[[#This Row],[Quantity]]</f>
        <v>585.55000000000007</v>
      </c>
      <c r="M4329" s="6">
        <f>tbl_Sales[[#This Row],[Cost_per_Unit]]*tbl_Sales[[#This Row],[Quantity]]</f>
        <v>113.47</v>
      </c>
      <c r="N4329" s="6">
        <f>tbl_Sales[[#This Row],[Sales]]-tbl_Sales[[#This Row],[Total_Cost]]</f>
        <v>472.08000000000004</v>
      </c>
    </row>
    <row r="4330" spans="1:14">
      <c r="A4330" t="s">
        <v>4334</v>
      </c>
      <c r="B4330" s="4">
        <v>45024</v>
      </c>
      <c r="C4330" t="s">
        <v>7957</v>
      </c>
      <c r="D4330" t="str">
        <f>VLOOKUP(Sales_Data!$C4330,tbl_Customers[],2,FALSE)</f>
        <v>Customer_352</v>
      </c>
      <c r="E4330" t="str">
        <f>VLOOKUP(tbl_Sales[[#This Row],[Customer_ID]],tbl_Customers[],5,0)</f>
        <v>West</v>
      </c>
      <c r="F4330" t="s">
        <v>8512</v>
      </c>
      <c r="G4330" t="str">
        <f>VLOOKUP(Sales_Data!$F4330,tbl_Products[],2,FALSE)</f>
        <v>Product_47</v>
      </c>
      <c r="H4330" t="str">
        <f>VLOOKUP(tbl_Sales[[#This Row],[Product_ID]],tbl_Products[],3,0)</f>
        <v>Home Goods</v>
      </c>
      <c r="I4330">
        <v>5</v>
      </c>
      <c r="J4330" s="10">
        <f>VLOOKUP(tbl_Sales[[#This Row],[Product_ID]],tbl_Products[],4,0)</f>
        <v>22.66</v>
      </c>
      <c r="K4330" s="6">
        <v>93.11</v>
      </c>
      <c r="L4330" s="6">
        <f>tbl_Sales[[#This Row],[Price_per_Unit]]*tbl_Sales[[#This Row],[Quantity]]</f>
        <v>465.55</v>
      </c>
      <c r="M4330" s="6">
        <f>tbl_Sales[[#This Row],[Cost_per_Unit]]*tbl_Sales[[#This Row],[Quantity]]</f>
        <v>113.3</v>
      </c>
      <c r="N4330" s="6">
        <f>tbl_Sales[[#This Row],[Sales]]-tbl_Sales[[#This Row],[Total_Cost]]</f>
        <v>352.25</v>
      </c>
    </row>
    <row r="4331" spans="1:14">
      <c r="A4331" t="s">
        <v>4335</v>
      </c>
      <c r="B4331" s="4">
        <v>45136</v>
      </c>
      <c r="C4331" t="s">
        <v>7667</v>
      </c>
      <c r="D4331" t="str">
        <f>VLOOKUP(Sales_Data!$C4331,tbl_Customers[],2,FALSE)</f>
        <v>Customer_516</v>
      </c>
      <c r="E4331" t="str">
        <f>VLOOKUP(tbl_Sales[[#This Row],[Customer_ID]],tbl_Customers[],5,0)</f>
        <v>South</v>
      </c>
      <c r="F4331" t="s">
        <v>8525</v>
      </c>
      <c r="G4331" t="str">
        <f>VLOOKUP(Sales_Data!$F4331,tbl_Products[],2,FALSE)</f>
        <v>Product_56</v>
      </c>
      <c r="H4331" t="str">
        <f>VLOOKUP(tbl_Sales[[#This Row],[Product_ID]],tbl_Products[],3,0)</f>
        <v>Apparel</v>
      </c>
      <c r="I4331">
        <v>4</v>
      </c>
      <c r="J4331" s="10">
        <f>VLOOKUP(tbl_Sales[[#This Row],[Product_ID]],tbl_Products[],4,0)</f>
        <v>3.21</v>
      </c>
      <c r="K4331" s="6">
        <v>61.94</v>
      </c>
      <c r="L4331" s="6">
        <f>tbl_Sales[[#This Row],[Price_per_Unit]]*tbl_Sales[[#This Row],[Quantity]]</f>
        <v>247.76</v>
      </c>
      <c r="M4331" s="6">
        <f>tbl_Sales[[#This Row],[Cost_per_Unit]]*tbl_Sales[[#This Row],[Quantity]]</f>
        <v>12.84</v>
      </c>
      <c r="N4331" s="6">
        <f>tbl_Sales[[#This Row],[Sales]]-tbl_Sales[[#This Row],[Total_Cost]]</f>
        <v>234.92</v>
      </c>
    </row>
    <row r="4332" spans="1:14">
      <c r="A4332" t="s">
        <v>4336</v>
      </c>
      <c r="B4332" s="4">
        <v>45283</v>
      </c>
      <c r="C4332" t="s">
        <v>8158</v>
      </c>
      <c r="D4332" t="str">
        <f>VLOOKUP(Sales_Data!$C4332,tbl_Customers[],2,FALSE)</f>
        <v>Customer_195</v>
      </c>
      <c r="E4332" t="str">
        <f>VLOOKUP(tbl_Sales[[#This Row],[Customer_ID]],tbl_Customers[],5,0)</f>
        <v>West</v>
      </c>
      <c r="F4332" t="s">
        <v>8496</v>
      </c>
      <c r="G4332" t="str">
        <f>VLOOKUP(Sales_Data!$F4332,tbl_Products[],2,FALSE)</f>
        <v>Product_3</v>
      </c>
      <c r="H4332" t="str">
        <f>VLOOKUP(tbl_Sales[[#This Row],[Product_ID]],tbl_Products[],3,0)</f>
        <v>Health</v>
      </c>
      <c r="I4332">
        <v>1</v>
      </c>
      <c r="J4332" s="10">
        <f>VLOOKUP(tbl_Sales[[#This Row],[Product_ID]],tbl_Products[],4,0)</f>
        <v>28.91</v>
      </c>
      <c r="K4332" s="6">
        <v>14.32</v>
      </c>
      <c r="L4332" s="6">
        <f>tbl_Sales[[#This Row],[Price_per_Unit]]*tbl_Sales[[#This Row],[Quantity]]</f>
        <v>14.32</v>
      </c>
      <c r="M4332" s="6">
        <f>tbl_Sales[[#This Row],[Cost_per_Unit]]*tbl_Sales[[#This Row],[Quantity]]</f>
        <v>28.91</v>
      </c>
      <c r="N4332" s="6">
        <f>tbl_Sales[[#This Row],[Sales]]-tbl_Sales[[#This Row],[Total_Cost]]</f>
        <v>-14.59</v>
      </c>
    </row>
    <row r="4333" spans="1:14">
      <c r="A4333" t="s">
        <v>4337</v>
      </c>
      <c r="B4333" s="4">
        <v>45210</v>
      </c>
      <c r="C4333" t="s">
        <v>8190</v>
      </c>
      <c r="D4333" t="str">
        <f>VLOOKUP(Sales_Data!$C4333,tbl_Customers[],2,FALSE)</f>
        <v>Customer_1229</v>
      </c>
      <c r="E4333" t="str">
        <f>VLOOKUP(tbl_Sales[[#This Row],[Customer_ID]],tbl_Customers[],5,0)</f>
        <v>East</v>
      </c>
      <c r="F4333" t="s">
        <v>8500</v>
      </c>
      <c r="G4333" t="str">
        <f>VLOOKUP(Sales_Data!$F4333,tbl_Products[],2,FALSE)</f>
        <v>Product_68</v>
      </c>
      <c r="H4333" t="str">
        <f>VLOOKUP(tbl_Sales[[#This Row],[Product_ID]],tbl_Products[],3,0)</f>
        <v>Home Goods</v>
      </c>
      <c r="I4333">
        <v>7</v>
      </c>
      <c r="J4333" s="10">
        <f>VLOOKUP(tbl_Sales[[#This Row],[Product_ID]],tbl_Products[],4,0)</f>
        <v>17.45</v>
      </c>
      <c r="K4333" s="6">
        <v>38.79</v>
      </c>
      <c r="L4333" s="6">
        <f>tbl_Sales[[#This Row],[Price_per_Unit]]*tbl_Sales[[#This Row],[Quantity]]</f>
        <v>271.52999999999997</v>
      </c>
      <c r="M4333" s="6">
        <f>tbl_Sales[[#This Row],[Cost_per_Unit]]*tbl_Sales[[#This Row],[Quantity]]</f>
        <v>122.14999999999999</v>
      </c>
      <c r="N4333" s="6">
        <f>tbl_Sales[[#This Row],[Sales]]-tbl_Sales[[#This Row],[Total_Cost]]</f>
        <v>149.38</v>
      </c>
    </row>
    <row r="4334" spans="1:14">
      <c r="A4334" t="s">
        <v>4338</v>
      </c>
      <c r="B4334" s="4">
        <v>45203</v>
      </c>
      <c r="C4334" t="s">
        <v>7779</v>
      </c>
      <c r="D4334" t="str">
        <f>VLOOKUP(Sales_Data!$C4334,tbl_Customers[],2,FALSE)</f>
        <v>Customer_665</v>
      </c>
      <c r="E4334" t="str">
        <f>VLOOKUP(tbl_Sales[[#This Row],[Customer_ID]],tbl_Customers[],5,0)</f>
        <v>West</v>
      </c>
      <c r="F4334" t="s">
        <v>8562</v>
      </c>
      <c r="G4334" t="str">
        <f>VLOOKUP(Sales_Data!$F4334,tbl_Products[],2,FALSE)</f>
        <v>Product_48</v>
      </c>
      <c r="H4334" t="str">
        <f>VLOOKUP(tbl_Sales[[#This Row],[Product_ID]],tbl_Products[],3,0)</f>
        <v>Apparel</v>
      </c>
      <c r="I4334">
        <v>6</v>
      </c>
      <c r="J4334" s="10">
        <f>VLOOKUP(tbl_Sales[[#This Row],[Product_ID]],tbl_Products[],4,0)</f>
        <v>25.33</v>
      </c>
      <c r="K4334" s="6">
        <v>50.83</v>
      </c>
      <c r="L4334" s="6">
        <f>tbl_Sales[[#This Row],[Price_per_Unit]]*tbl_Sales[[#This Row],[Quantity]]</f>
        <v>304.98</v>
      </c>
      <c r="M4334" s="6">
        <f>tbl_Sales[[#This Row],[Cost_per_Unit]]*tbl_Sales[[#This Row],[Quantity]]</f>
        <v>151.97999999999999</v>
      </c>
      <c r="N4334" s="6">
        <f>tbl_Sales[[#This Row],[Sales]]-tbl_Sales[[#This Row],[Total_Cost]]</f>
        <v>153.00000000000003</v>
      </c>
    </row>
    <row r="4335" spans="1:14">
      <c r="A4335" t="s">
        <v>4339</v>
      </c>
      <c r="B4335" s="4">
        <v>45062</v>
      </c>
      <c r="C4335" t="s">
        <v>8390</v>
      </c>
      <c r="D4335" t="str">
        <f>VLOOKUP(Sales_Data!$C4335,tbl_Customers[],2,FALSE)</f>
        <v>Customer_1293</v>
      </c>
      <c r="E4335" t="str">
        <f>VLOOKUP(tbl_Sales[[#This Row],[Customer_ID]],tbl_Customers[],5,0)</f>
        <v>South</v>
      </c>
      <c r="F4335" t="s">
        <v>8510</v>
      </c>
      <c r="G4335" t="str">
        <f>VLOOKUP(Sales_Data!$F4335,tbl_Products[],2,FALSE)</f>
        <v>Product_70</v>
      </c>
      <c r="H4335" t="str">
        <f>VLOOKUP(tbl_Sales[[#This Row],[Product_ID]],tbl_Products[],3,0)</f>
        <v>Apparel</v>
      </c>
      <c r="I4335">
        <v>4</v>
      </c>
      <c r="J4335" s="10">
        <f>VLOOKUP(tbl_Sales[[#This Row],[Product_ID]],tbl_Products[],4,0)</f>
        <v>26.74</v>
      </c>
      <c r="K4335" s="6">
        <v>48.34</v>
      </c>
      <c r="L4335" s="6">
        <f>tbl_Sales[[#This Row],[Price_per_Unit]]*tbl_Sales[[#This Row],[Quantity]]</f>
        <v>193.36</v>
      </c>
      <c r="M4335" s="6">
        <f>tbl_Sales[[#This Row],[Cost_per_Unit]]*tbl_Sales[[#This Row],[Quantity]]</f>
        <v>106.96</v>
      </c>
      <c r="N4335" s="6">
        <f>tbl_Sales[[#This Row],[Sales]]-tbl_Sales[[#This Row],[Total_Cost]]</f>
        <v>86.40000000000002</v>
      </c>
    </row>
    <row r="4336" spans="1:14">
      <c r="A4336" t="s">
        <v>4340</v>
      </c>
      <c r="B4336" s="4">
        <v>45265</v>
      </c>
      <c r="C4336" t="s">
        <v>7788</v>
      </c>
      <c r="D4336" t="str">
        <f>VLOOKUP(Sales_Data!$C4336,tbl_Customers[],2,FALSE)</f>
        <v>Customer_1427</v>
      </c>
      <c r="E4336" t="str">
        <f>VLOOKUP(tbl_Sales[[#This Row],[Customer_ID]],tbl_Customers[],5,0)</f>
        <v>West</v>
      </c>
      <c r="F4336" t="s">
        <v>8530</v>
      </c>
      <c r="G4336" t="str">
        <f>VLOOKUP(Sales_Data!$F4336,tbl_Products[],2,FALSE)</f>
        <v>Product_14</v>
      </c>
      <c r="H4336" t="str">
        <f>VLOOKUP(tbl_Sales[[#This Row],[Product_ID]],tbl_Products[],3,0)</f>
        <v>Toys</v>
      </c>
      <c r="I4336">
        <v>7</v>
      </c>
      <c r="J4336" s="10">
        <f>VLOOKUP(tbl_Sales[[#This Row],[Product_ID]],tbl_Products[],4,0)</f>
        <v>36.64</v>
      </c>
      <c r="K4336" s="6">
        <v>40.770000000000003</v>
      </c>
      <c r="L4336" s="6">
        <f>tbl_Sales[[#This Row],[Price_per_Unit]]*tbl_Sales[[#This Row],[Quantity]]</f>
        <v>285.39000000000004</v>
      </c>
      <c r="M4336" s="6">
        <f>tbl_Sales[[#This Row],[Cost_per_Unit]]*tbl_Sales[[#This Row],[Quantity]]</f>
        <v>256.48</v>
      </c>
      <c r="N4336" s="6">
        <f>tbl_Sales[[#This Row],[Sales]]-tbl_Sales[[#This Row],[Total_Cost]]</f>
        <v>28.910000000000025</v>
      </c>
    </row>
    <row r="4337" spans="1:14">
      <c r="A4337" t="s">
        <v>4341</v>
      </c>
      <c r="B4337" s="4">
        <v>45071</v>
      </c>
      <c r="C4337" t="s">
        <v>7691</v>
      </c>
      <c r="D4337" t="str">
        <f>VLOOKUP(Sales_Data!$C4337,tbl_Customers[],2,FALSE)</f>
        <v>Customer_796</v>
      </c>
      <c r="E4337" t="str">
        <f>VLOOKUP(tbl_Sales[[#This Row],[Customer_ID]],tbl_Customers[],5,0)</f>
        <v>West</v>
      </c>
      <c r="F4337" t="s">
        <v>8535</v>
      </c>
      <c r="G4337" t="str">
        <f>VLOOKUP(Sales_Data!$F4337,tbl_Products[],2,FALSE)</f>
        <v>Product_54</v>
      </c>
      <c r="H4337" t="str">
        <f>VLOOKUP(tbl_Sales[[#This Row],[Product_ID]],tbl_Products[],3,0)</f>
        <v>Apparel</v>
      </c>
      <c r="I4337">
        <v>4</v>
      </c>
      <c r="J4337" s="10">
        <f>VLOOKUP(tbl_Sales[[#This Row],[Product_ID]],tbl_Products[],4,0)</f>
        <v>1.35</v>
      </c>
      <c r="K4337" s="6">
        <v>62.88</v>
      </c>
      <c r="L4337" s="6">
        <f>tbl_Sales[[#This Row],[Price_per_Unit]]*tbl_Sales[[#This Row],[Quantity]]</f>
        <v>251.52</v>
      </c>
      <c r="M4337" s="6">
        <f>tbl_Sales[[#This Row],[Cost_per_Unit]]*tbl_Sales[[#This Row],[Quantity]]</f>
        <v>5.4</v>
      </c>
      <c r="N4337" s="6">
        <f>tbl_Sales[[#This Row],[Sales]]-tbl_Sales[[#This Row],[Total_Cost]]</f>
        <v>246.12</v>
      </c>
    </row>
    <row r="4338" spans="1:14">
      <c r="A4338" t="s">
        <v>4342</v>
      </c>
      <c r="B4338" s="4">
        <v>45079</v>
      </c>
      <c r="C4338" t="s">
        <v>7253</v>
      </c>
      <c r="D4338" t="str">
        <f>VLOOKUP(Sales_Data!$C4338,tbl_Customers[],2,FALSE)</f>
        <v>Customer_1389</v>
      </c>
      <c r="E4338" t="str">
        <f>VLOOKUP(tbl_Sales[[#This Row],[Customer_ID]],tbl_Customers[],5,0)</f>
        <v>South</v>
      </c>
      <c r="F4338" t="s">
        <v>8493</v>
      </c>
      <c r="G4338" t="str">
        <f>VLOOKUP(Sales_Data!$F4338,tbl_Products[],2,FALSE)</f>
        <v>Product_61</v>
      </c>
      <c r="H4338" t="str">
        <f>VLOOKUP(tbl_Sales[[#This Row],[Product_ID]],tbl_Products[],3,0)</f>
        <v>Health</v>
      </c>
      <c r="I4338">
        <v>8</v>
      </c>
      <c r="J4338" s="10">
        <f>VLOOKUP(tbl_Sales[[#This Row],[Product_ID]],tbl_Products[],4,0)</f>
        <v>47.78</v>
      </c>
      <c r="K4338" s="6">
        <v>74.52</v>
      </c>
      <c r="L4338" s="6">
        <f>tbl_Sales[[#This Row],[Price_per_Unit]]*tbl_Sales[[#This Row],[Quantity]]</f>
        <v>596.16</v>
      </c>
      <c r="M4338" s="6">
        <f>tbl_Sales[[#This Row],[Cost_per_Unit]]*tbl_Sales[[#This Row],[Quantity]]</f>
        <v>382.24</v>
      </c>
      <c r="N4338" s="6">
        <f>tbl_Sales[[#This Row],[Sales]]-tbl_Sales[[#This Row],[Total_Cost]]</f>
        <v>213.91999999999996</v>
      </c>
    </row>
    <row r="4339" spans="1:14">
      <c r="A4339" t="s">
        <v>4343</v>
      </c>
      <c r="B4339" s="4">
        <v>45048</v>
      </c>
      <c r="C4339" t="s">
        <v>7808</v>
      </c>
      <c r="D4339" t="str">
        <f>VLOOKUP(Sales_Data!$C4339,tbl_Customers[],2,FALSE)</f>
        <v>Customer_1421</v>
      </c>
      <c r="E4339" t="str">
        <f>VLOOKUP(tbl_Sales[[#This Row],[Customer_ID]],tbl_Customers[],5,0)</f>
        <v>South</v>
      </c>
      <c r="F4339" t="s">
        <v>8552</v>
      </c>
      <c r="G4339" t="str">
        <f>VLOOKUP(Sales_Data!$F4339,tbl_Products[],2,FALSE)</f>
        <v>Product_5</v>
      </c>
      <c r="H4339" t="str">
        <f>VLOOKUP(tbl_Sales[[#This Row],[Product_ID]],tbl_Products[],3,0)</f>
        <v>Health</v>
      </c>
      <c r="I4339">
        <v>8</v>
      </c>
      <c r="J4339" s="10">
        <f>VLOOKUP(tbl_Sales[[#This Row],[Product_ID]],tbl_Products[],4,0)</f>
        <v>35.39</v>
      </c>
      <c r="K4339" s="6">
        <v>58.16</v>
      </c>
      <c r="L4339" s="6">
        <f>tbl_Sales[[#This Row],[Price_per_Unit]]*tbl_Sales[[#This Row],[Quantity]]</f>
        <v>465.28</v>
      </c>
      <c r="M4339" s="6">
        <f>tbl_Sales[[#This Row],[Cost_per_Unit]]*tbl_Sales[[#This Row],[Quantity]]</f>
        <v>283.12</v>
      </c>
      <c r="N4339" s="6">
        <f>tbl_Sales[[#This Row],[Sales]]-tbl_Sales[[#This Row],[Total_Cost]]</f>
        <v>182.15999999999997</v>
      </c>
    </row>
    <row r="4340" spans="1:14">
      <c r="A4340" t="s">
        <v>4344</v>
      </c>
      <c r="B4340" s="4">
        <v>44976</v>
      </c>
      <c r="C4340" t="s">
        <v>8232</v>
      </c>
      <c r="D4340" t="str">
        <f>VLOOKUP(Sales_Data!$C4340,tbl_Customers[],2,FALSE)</f>
        <v>Customer_273</v>
      </c>
      <c r="E4340" t="str">
        <f>VLOOKUP(tbl_Sales[[#This Row],[Customer_ID]],tbl_Customers[],5,0)</f>
        <v>West</v>
      </c>
      <c r="F4340" t="s">
        <v>8531</v>
      </c>
      <c r="G4340" t="str">
        <f>VLOOKUP(Sales_Data!$F4340,tbl_Products[],2,FALSE)</f>
        <v>Product_36</v>
      </c>
      <c r="H4340" t="str">
        <f>VLOOKUP(tbl_Sales[[#This Row],[Product_ID]],tbl_Products[],3,0)</f>
        <v>Home Goods</v>
      </c>
      <c r="I4340">
        <v>5</v>
      </c>
      <c r="J4340" s="10">
        <f>VLOOKUP(tbl_Sales[[#This Row],[Product_ID]],tbl_Products[],4,0)</f>
        <v>32.54</v>
      </c>
      <c r="K4340" s="6">
        <v>99.39</v>
      </c>
      <c r="L4340" s="6">
        <f>tbl_Sales[[#This Row],[Price_per_Unit]]*tbl_Sales[[#This Row],[Quantity]]</f>
        <v>496.95</v>
      </c>
      <c r="M4340" s="6">
        <f>tbl_Sales[[#This Row],[Cost_per_Unit]]*tbl_Sales[[#This Row],[Quantity]]</f>
        <v>162.69999999999999</v>
      </c>
      <c r="N4340" s="6">
        <f>tbl_Sales[[#This Row],[Sales]]-tbl_Sales[[#This Row],[Total_Cost]]</f>
        <v>334.25</v>
      </c>
    </row>
    <row r="4341" spans="1:14">
      <c r="A4341" t="s">
        <v>4345</v>
      </c>
      <c r="B4341" s="4">
        <v>44952</v>
      </c>
      <c r="C4341" t="s">
        <v>7377</v>
      </c>
      <c r="D4341" t="str">
        <f>VLOOKUP(Sales_Data!$C4341,tbl_Customers[],2,FALSE)</f>
        <v>Customer_681</v>
      </c>
      <c r="E4341" t="str">
        <f>VLOOKUP(tbl_Sales[[#This Row],[Customer_ID]],tbl_Customers[],5,0)</f>
        <v>South</v>
      </c>
      <c r="F4341" t="s">
        <v>8525</v>
      </c>
      <c r="G4341" t="str">
        <f>VLOOKUP(Sales_Data!$F4341,tbl_Products[],2,FALSE)</f>
        <v>Product_56</v>
      </c>
      <c r="H4341" t="str">
        <f>VLOOKUP(tbl_Sales[[#This Row],[Product_ID]],tbl_Products[],3,0)</f>
        <v>Apparel</v>
      </c>
      <c r="I4341">
        <v>4</v>
      </c>
      <c r="J4341" s="10">
        <f>VLOOKUP(tbl_Sales[[#This Row],[Product_ID]],tbl_Products[],4,0)</f>
        <v>3.21</v>
      </c>
      <c r="K4341" s="6">
        <v>35.83</v>
      </c>
      <c r="L4341" s="6">
        <f>tbl_Sales[[#This Row],[Price_per_Unit]]*tbl_Sales[[#This Row],[Quantity]]</f>
        <v>143.32</v>
      </c>
      <c r="M4341" s="6">
        <f>tbl_Sales[[#This Row],[Cost_per_Unit]]*tbl_Sales[[#This Row],[Quantity]]</f>
        <v>12.84</v>
      </c>
      <c r="N4341" s="6">
        <f>tbl_Sales[[#This Row],[Sales]]-tbl_Sales[[#This Row],[Total_Cost]]</f>
        <v>130.47999999999999</v>
      </c>
    </row>
    <row r="4342" spans="1:14">
      <c r="A4342" t="s">
        <v>4346</v>
      </c>
      <c r="B4342" s="4">
        <v>45128</v>
      </c>
      <c r="C4342" t="s">
        <v>7232</v>
      </c>
      <c r="D4342" t="str">
        <f>VLOOKUP(Sales_Data!$C4342,tbl_Customers[],2,FALSE)</f>
        <v>Customer_360</v>
      </c>
      <c r="E4342" t="str">
        <f>VLOOKUP(tbl_Sales[[#This Row],[Customer_ID]],tbl_Customers[],5,0)</f>
        <v>East</v>
      </c>
      <c r="F4342" t="s">
        <v>8543</v>
      </c>
      <c r="G4342" t="str">
        <f>VLOOKUP(Sales_Data!$F4342,tbl_Products[],2,FALSE)</f>
        <v>Product_72</v>
      </c>
      <c r="H4342" t="str">
        <f>VLOOKUP(tbl_Sales[[#This Row],[Product_ID]],tbl_Products[],3,0)</f>
        <v>Toys</v>
      </c>
      <c r="I4342">
        <v>6</v>
      </c>
      <c r="J4342" s="10">
        <f>VLOOKUP(tbl_Sales[[#This Row],[Product_ID]],tbl_Products[],4,0)</f>
        <v>23.2</v>
      </c>
      <c r="K4342" s="6">
        <v>65.37</v>
      </c>
      <c r="L4342" s="6">
        <f>tbl_Sales[[#This Row],[Price_per_Unit]]*tbl_Sales[[#This Row],[Quantity]]</f>
        <v>392.22</v>
      </c>
      <c r="M4342" s="6">
        <f>tbl_Sales[[#This Row],[Cost_per_Unit]]*tbl_Sales[[#This Row],[Quantity]]</f>
        <v>139.19999999999999</v>
      </c>
      <c r="N4342" s="6">
        <f>tbl_Sales[[#This Row],[Sales]]-tbl_Sales[[#This Row],[Total_Cost]]</f>
        <v>253.02000000000004</v>
      </c>
    </row>
    <row r="4343" spans="1:14">
      <c r="A4343" t="s">
        <v>4347</v>
      </c>
      <c r="B4343" s="4">
        <v>45219</v>
      </c>
      <c r="C4343" t="s">
        <v>8151</v>
      </c>
      <c r="D4343" t="str">
        <f>VLOOKUP(Sales_Data!$C4343,tbl_Customers[],2,FALSE)</f>
        <v>Customer_1302</v>
      </c>
      <c r="E4343" t="str">
        <f>VLOOKUP(tbl_Sales[[#This Row],[Customer_ID]],tbl_Customers[],5,0)</f>
        <v>South</v>
      </c>
      <c r="F4343" t="s">
        <v>8554</v>
      </c>
      <c r="G4343" t="str">
        <f>VLOOKUP(Sales_Data!$F4343,tbl_Products[],2,FALSE)</f>
        <v>Product_55</v>
      </c>
      <c r="H4343" t="str">
        <f>VLOOKUP(tbl_Sales[[#This Row],[Product_ID]],tbl_Products[],3,0)</f>
        <v>Apparel</v>
      </c>
      <c r="I4343">
        <v>7</v>
      </c>
      <c r="J4343" s="10">
        <f>VLOOKUP(tbl_Sales[[#This Row],[Product_ID]],tbl_Products[],4,0)</f>
        <v>36.08</v>
      </c>
      <c r="K4343" s="6">
        <v>33.9</v>
      </c>
      <c r="L4343" s="6">
        <f>tbl_Sales[[#This Row],[Price_per_Unit]]*tbl_Sales[[#This Row],[Quantity]]</f>
        <v>237.29999999999998</v>
      </c>
      <c r="M4343" s="6">
        <f>tbl_Sales[[#This Row],[Cost_per_Unit]]*tbl_Sales[[#This Row],[Quantity]]</f>
        <v>252.56</v>
      </c>
      <c r="N4343" s="6">
        <f>tbl_Sales[[#This Row],[Sales]]-tbl_Sales[[#This Row],[Total_Cost]]</f>
        <v>-15.260000000000019</v>
      </c>
    </row>
    <row r="4344" spans="1:14">
      <c r="A4344" t="s">
        <v>4348</v>
      </c>
      <c r="B4344" s="4">
        <v>45208</v>
      </c>
      <c r="C4344" t="s">
        <v>8023</v>
      </c>
      <c r="D4344" t="str">
        <f>VLOOKUP(Sales_Data!$C4344,tbl_Customers[],2,FALSE)</f>
        <v>Customer_1409</v>
      </c>
      <c r="E4344" t="str">
        <f>VLOOKUP(tbl_Sales[[#This Row],[Customer_ID]],tbl_Customers[],5,0)</f>
        <v>East</v>
      </c>
      <c r="F4344" t="s">
        <v>8545</v>
      </c>
      <c r="G4344" t="str">
        <f>VLOOKUP(Sales_Data!$F4344,tbl_Products[],2,FALSE)</f>
        <v>Product_9</v>
      </c>
      <c r="H4344" t="str">
        <f>VLOOKUP(tbl_Sales[[#This Row],[Product_ID]],tbl_Products[],3,0)</f>
        <v>Apparel</v>
      </c>
      <c r="I4344">
        <v>6</v>
      </c>
      <c r="J4344" s="10">
        <f>VLOOKUP(tbl_Sales[[#This Row],[Product_ID]],tbl_Products[],4,0)</f>
        <v>14.27</v>
      </c>
      <c r="K4344" s="6">
        <v>48.24</v>
      </c>
      <c r="L4344" s="6">
        <f>tbl_Sales[[#This Row],[Price_per_Unit]]*tbl_Sales[[#This Row],[Quantity]]</f>
        <v>289.44</v>
      </c>
      <c r="M4344" s="6">
        <f>tbl_Sales[[#This Row],[Cost_per_Unit]]*tbl_Sales[[#This Row],[Quantity]]</f>
        <v>85.62</v>
      </c>
      <c r="N4344" s="6">
        <f>tbl_Sales[[#This Row],[Sales]]-tbl_Sales[[#This Row],[Total_Cost]]</f>
        <v>203.82</v>
      </c>
    </row>
    <row r="4345" spans="1:14">
      <c r="A4345" t="s">
        <v>4349</v>
      </c>
      <c r="B4345" s="4">
        <v>45178</v>
      </c>
      <c r="C4345" t="s">
        <v>7500</v>
      </c>
      <c r="D4345" t="str">
        <f>VLOOKUP(Sales_Data!$C4345,tbl_Customers[],2,FALSE)</f>
        <v>Customer_652</v>
      </c>
      <c r="E4345" t="str">
        <f>VLOOKUP(tbl_Sales[[#This Row],[Customer_ID]],tbl_Customers[],5,0)</f>
        <v>West</v>
      </c>
      <c r="F4345" t="s">
        <v>8545</v>
      </c>
      <c r="G4345" t="str">
        <f>VLOOKUP(Sales_Data!$F4345,tbl_Products[],2,FALSE)</f>
        <v>Product_9</v>
      </c>
      <c r="H4345" t="str">
        <f>VLOOKUP(tbl_Sales[[#This Row],[Product_ID]],tbl_Products[],3,0)</f>
        <v>Apparel</v>
      </c>
      <c r="I4345">
        <v>7</v>
      </c>
      <c r="J4345" s="10">
        <f>VLOOKUP(tbl_Sales[[#This Row],[Product_ID]],tbl_Products[],4,0)</f>
        <v>14.27</v>
      </c>
      <c r="K4345" s="6">
        <v>33.1</v>
      </c>
      <c r="L4345" s="6">
        <f>tbl_Sales[[#This Row],[Price_per_Unit]]*tbl_Sales[[#This Row],[Quantity]]</f>
        <v>231.70000000000002</v>
      </c>
      <c r="M4345" s="6">
        <f>tbl_Sales[[#This Row],[Cost_per_Unit]]*tbl_Sales[[#This Row],[Quantity]]</f>
        <v>99.89</v>
      </c>
      <c r="N4345" s="6">
        <f>tbl_Sales[[#This Row],[Sales]]-tbl_Sales[[#This Row],[Total_Cost]]</f>
        <v>131.81</v>
      </c>
    </row>
    <row r="4346" spans="1:14">
      <c r="A4346" t="s">
        <v>4350</v>
      </c>
      <c r="B4346" s="4">
        <v>45005</v>
      </c>
      <c r="C4346" t="s">
        <v>7967</v>
      </c>
      <c r="D4346" t="str">
        <f>VLOOKUP(Sales_Data!$C4346,tbl_Customers[],2,FALSE)</f>
        <v>Customer_1365</v>
      </c>
      <c r="E4346" t="str">
        <f>VLOOKUP(tbl_Sales[[#This Row],[Customer_ID]],tbl_Customers[],5,0)</f>
        <v>East</v>
      </c>
      <c r="F4346" t="s">
        <v>8527</v>
      </c>
      <c r="G4346" t="str">
        <f>VLOOKUP(Sales_Data!$F4346,tbl_Products[],2,FALSE)</f>
        <v>Product_12</v>
      </c>
      <c r="H4346" t="str">
        <f>VLOOKUP(tbl_Sales[[#This Row],[Product_ID]],tbl_Products[],3,0)</f>
        <v>Toys</v>
      </c>
      <c r="I4346">
        <v>1</v>
      </c>
      <c r="J4346" s="10">
        <f>VLOOKUP(tbl_Sales[[#This Row],[Product_ID]],tbl_Products[],4,0)</f>
        <v>8.02</v>
      </c>
      <c r="K4346" s="6">
        <v>36.24</v>
      </c>
      <c r="L4346" s="6">
        <f>tbl_Sales[[#This Row],[Price_per_Unit]]*tbl_Sales[[#This Row],[Quantity]]</f>
        <v>36.24</v>
      </c>
      <c r="M4346" s="6">
        <f>tbl_Sales[[#This Row],[Cost_per_Unit]]*tbl_Sales[[#This Row],[Quantity]]</f>
        <v>8.02</v>
      </c>
      <c r="N4346" s="6">
        <f>tbl_Sales[[#This Row],[Sales]]-tbl_Sales[[#This Row],[Total_Cost]]</f>
        <v>28.220000000000002</v>
      </c>
    </row>
    <row r="4347" spans="1:14">
      <c r="A4347" t="s">
        <v>4351</v>
      </c>
      <c r="B4347" s="4">
        <v>44954</v>
      </c>
      <c r="C4347" t="s">
        <v>7431</v>
      </c>
      <c r="D4347" t="str">
        <f>VLOOKUP(Sales_Data!$C4347,tbl_Customers[],2,FALSE)</f>
        <v>Customer_988</v>
      </c>
      <c r="E4347" t="str">
        <f>VLOOKUP(tbl_Sales[[#This Row],[Customer_ID]],tbl_Customers[],5,0)</f>
        <v>South</v>
      </c>
      <c r="F4347" t="s">
        <v>8533</v>
      </c>
      <c r="G4347" t="str">
        <f>VLOOKUP(Sales_Data!$F4347,tbl_Products[],2,FALSE)</f>
        <v>Product_34</v>
      </c>
      <c r="H4347" t="str">
        <f>VLOOKUP(tbl_Sales[[#This Row],[Product_ID]],tbl_Products[],3,0)</f>
        <v>Electronics</v>
      </c>
      <c r="I4347">
        <v>3</v>
      </c>
      <c r="J4347" s="10">
        <f>VLOOKUP(tbl_Sales[[#This Row],[Product_ID]],tbl_Products[],4,0)</f>
        <v>21.9</v>
      </c>
      <c r="K4347" s="6">
        <v>47.41</v>
      </c>
      <c r="L4347" s="6">
        <f>tbl_Sales[[#This Row],[Price_per_Unit]]*tbl_Sales[[#This Row],[Quantity]]</f>
        <v>142.22999999999999</v>
      </c>
      <c r="M4347" s="6">
        <f>tbl_Sales[[#This Row],[Cost_per_Unit]]*tbl_Sales[[#This Row],[Quantity]]</f>
        <v>65.699999999999989</v>
      </c>
      <c r="N4347" s="6">
        <f>tbl_Sales[[#This Row],[Sales]]-tbl_Sales[[#This Row],[Total_Cost]]</f>
        <v>76.53</v>
      </c>
    </row>
    <row r="4348" spans="1:14">
      <c r="A4348" t="s">
        <v>4352</v>
      </c>
      <c r="B4348" s="4">
        <v>45111</v>
      </c>
      <c r="C4348" t="s">
        <v>7153</v>
      </c>
      <c r="D4348" t="str">
        <f>VLOOKUP(Sales_Data!$C4348,tbl_Customers[],2,FALSE)</f>
        <v>Customer_139</v>
      </c>
      <c r="E4348" t="str">
        <f>VLOOKUP(tbl_Sales[[#This Row],[Customer_ID]],tbl_Customers[],5,0)</f>
        <v>East</v>
      </c>
      <c r="F4348" t="s">
        <v>8515</v>
      </c>
      <c r="G4348" t="str">
        <f>VLOOKUP(Sales_Data!$F4348,tbl_Products[],2,FALSE)</f>
        <v>Product_46</v>
      </c>
      <c r="H4348" t="str">
        <f>VLOOKUP(tbl_Sales[[#This Row],[Product_ID]],tbl_Products[],3,0)</f>
        <v>Health</v>
      </c>
      <c r="I4348">
        <v>4</v>
      </c>
      <c r="J4348" s="10">
        <f>VLOOKUP(tbl_Sales[[#This Row],[Product_ID]],tbl_Products[],4,0)</f>
        <v>19.34</v>
      </c>
      <c r="K4348" s="6">
        <v>60.32</v>
      </c>
      <c r="L4348" s="6">
        <f>tbl_Sales[[#This Row],[Price_per_Unit]]*tbl_Sales[[#This Row],[Quantity]]</f>
        <v>241.28</v>
      </c>
      <c r="M4348" s="6">
        <f>tbl_Sales[[#This Row],[Cost_per_Unit]]*tbl_Sales[[#This Row],[Quantity]]</f>
        <v>77.36</v>
      </c>
      <c r="N4348" s="6">
        <f>tbl_Sales[[#This Row],[Sales]]-tbl_Sales[[#This Row],[Total_Cost]]</f>
        <v>163.92000000000002</v>
      </c>
    </row>
    <row r="4349" spans="1:14">
      <c r="A4349" t="s">
        <v>4353</v>
      </c>
      <c r="B4349" s="4">
        <v>44928</v>
      </c>
      <c r="C4349" t="s">
        <v>7069</v>
      </c>
      <c r="D4349" t="str">
        <f>VLOOKUP(Sales_Data!$C4349,tbl_Customers[],2,FALSE)</f>
        <v>Customer_687</v>
      </c>
      <c r="E4349" t="str">
        <f>VLOOKUP(tbl_Sales[[#This Row],[Customer_ID]],tbl_Customers[],5,0)</f>
        <v>West</v>
      </c>
      <c r="F4349" t="s">
        <v>8493</v>
      </c>
      <c r="G4349" t="str">
        <f>VLOOKUP(Sales_Data!$F4349,tbl_Products[],2,FALSE)</f>
        <v>Product_61</v>
      </c>
      <c r="H4349" t="str">
        <f>VLOOKUP(tbl_Sales[[#This Row],[Product_ID]],tbl_Products[],3,0)</f>
        <v>Health</v>
      </c>
      <c r="I4349">
        <v>9</v>
      </c>
      <c r="J4349" s="10">
        <f>VLOOKUP(tbl_Sales[[#This Row],[Product_ID]],tbl_Products[],4,0)</f>
        <v>47.78</v>
      </c>
      <c r="K4349" s="6">
        <v>38.979999999999997</v>
      </c>
      <c r="L4349" s="6">
        <f>tbl_Sales[[#This Row],[Price_per_Unit]]*tbl_Sales[[#This Row],[Quantity]]</f>
        <v>350.82</v>
      </c>
      <c r="M4349" s="6">
        <f>tbl_Sales[[#This Row],[Cost_per_Unit]]*tbl_Sales[[#This Row],[Quantity]]</f>
        <v>430.02</v>
      </c>
      <c r="N4349" s="6">
        <f>tbl_Sales[[#This Row],[Sales]]-tbl_Sales[[#This Row],[Total_Cost]]</f>
        <v>-79.199999999999989</v>
      </c>
    </row>
    <row r="4350" spans="1:14">
      <c r="A4350" t="s">
        <v>4354</v>
      </c>
      <c r="B4350" s="4">
        <v>45145</v>
      </c>
      <c r="C4350" t="s">
        <v>8122</v>
      </c>
      <c r="D4350" t="str">
        <f>VLOOKUP(Sales_Data!$C4350,tbl_Customers[],2,FALSE)</f>
        <v>Customer_37</v>
      </c>
      <c r="E4350" t="str">
        <f>VLOOKUP(tbl_Sales[[#This Row],[Customer_ID]],tbl_Customers[],5,0)</f>
        <v>North</v>
      </c>
      <c r="F4350" t="s">
        <v>8555</v>
      </c>
      <c r="G4350" t="str">
        <f>VLOOKUP(Sales_Data!$F4350,tbl_Products[],2,FALSE)</f>
        <v>Product_52</v>
      </c>
      <c r="H4350" t="str">
        <f>VLOOKUP(tbl_Sales[[#This Row],[Product_ID]],tbl_Products[],3,0)</f>
        <v>Toys</v>
      </c>
      <c r="I4350">
        <v>3</v>
      </c>
      <c r="J4350" s="10">
        <f>VLOOKUP(tbl_Sales[[#This Row],[Product_ID]],tbl_Products[],4,0)</f>
        <v>46.58</v>
      </c>
      <c r="K4350" s="6">
        <v>89.02</v>
      </c>
      <c r="L4350" s="6">
        <f>tbl_Sales[[#This Row],[Price_per_Unit]]*tbl_Sales[[#This Row],[Quantity]]</f>
        <v>267.06</v>
      </c>
      <c r="M4350" s="6">
        <f>tbl_Sales[[#This Row],[Cost_per_Unit]]*tbl_Sales[[#This Row],[Quantity]]</f>
        <v>139.74</v>
      </c>
      <c r="N4350" s="6">
        <f>tbl_Sales[[#This Row],[Sales]]-tbl_Sales[[#This Row],[Total_Cost]]</f>
        <v>127.32</v>
      </c>
    </row>
    <row r="4351" spans="1:14">
      <c r="A4351" t="s">
        <v>4355</v>
      </c>
      <c r="B4351" s="4">
        <v>44971</v>
      </c>
      <c r="C4351" t="s">
        <v>7180</v>
      </c>
      <c r="D4351" t="str">
        <f>VLOOKUP(Sales_Data!$C4351,tbl_Customers[],2,FALSE)</f>
        <v>Customer_1247</v>
      </c>
      <c r="E4351" t="str">
        <f>VLOOKUP(tbl_Sales[[#This Row],[Customer_ID]],tbl_Customers[],5,0)</f>
        <v>East</v>
      </c>
      <c r="F4351" t="s">
        <v>8501</v>
      </c>
      <c r="G4351" t="str">
        <f>VLOOKUP(Sales_Data!$F4351,tbl_Products[],2,FALSE)</f>
        <v>Product_65</v>
      </c>
      <c r="H4351" t="str">
        <f>VLOOKUP(tbl_Sales[[#This Row],[Product_ID]],tbl_Products[],3,0)</f>
        <v>Health</v>
      </c>
      <c r="I4351">
        <v>3</v>
      </c>
      <c r="J4351" s="10">
        <f>VLOOKUP(tbl_Sales[[#This Row],[Product_ID]],tbl_Products[],4,0)</f>
        <v>37.880000000000003</v>
      </c>
      <c r="K4351" s="6">
        <v>80.16</v>
      </c>
      <c r="L4351" s="6">
        <f>tbl_Sales[[#This Row],[Price_per_Unit]]*tbl_Sales[[#This Row],[Quantity]]</f>
        <v>240.48</v>
      </c>
      <c r="M4351" s="6">
        <f>tbl_Sales[[#This Row],[Cost_per_Unit]]*tbl_Sales[[#This Row],[Quantity]]</f>
        <v>113.64000000000001</v>
      </c>
      <c r="N4351" s="6">
        <f>tbl_Sales[[#This Row],[Sales]]-tbl_Sales[[#This Row],[Total_Cost]]</f>
        <v>126.83999999999997</v>
      </c>
    </row>
    <row r="4352" spans="1:14">
      <c r="A4352" t="s">
        <v>4356</v>
      </c>
      <c r="B4352" s="4">
        <v>45077</v>
      </c>
      <c r="C4352" t="s">
        <v>7026</v>
      </c>
      <c r="D4352" t="str">
        <f>VLOOKUP(Sales_Data!$C4352,tbl_Customers[],2,FALSE)</f>
        <v>Customer_1199</v>
      </c>
      <c r="E4352" t="str">
        <f>VLOOKUP(tbl_Sales[[#This Row],[Customer_ID]],tbl_Customers[],5,0)</f>
        <v>East</v>
      </c>
      <c r="F4352" t="s">
        <v>8523</v>
      </c>
      <c r="G4352" t="str">
        <f>VLOOKUP(Sales_Data!$F4352,tbl_Products[],2,FALSE)</f>
        <v>Product_32</v>
      </c>
      <c r="H4352" t="str">
        <f>VLOOKUP(tbl_Sales[[#This Row],[Product_ID]],tbl_Products[],3,0)</f>
        <v>Home Goods</v>
      </c>
      <c r="I4352">
        <v>5</v>
      </c>
      <c r="J4352" s="10">
        <f>VLOOKUP(tbl_Sales[[#This Row],[Product_ID]],tbl_Products[],4,0)</f>
        <v>24.03</v>
      </c>
      <c r="K4352" s="6">
        <v>24.92</v>
      </c>
      <c r="L4352" s="6">
        <f>tbl_Sales[[#This Row],[Price_per_Unit]]*tbl_Sales[[#This Row],[Quantity]]</f>
        <v>124.60000000000001</v>
      </c>
      <c r="M4352" s="6">
        <f>tbl_Sales[[#This Row],[Cost_per_Unit]]*tbl_Sales[[#This Row],[Quantity]]</f>
        <v>120.15</v>
      </c>
      <c r="N4352" s="6">
        <f>tbl_Sales[[#This Row],[Sales]]-tbl_Sales[[#This Row],[Total_Cost]]</f>
        <v>4.4500000000000028</v>
      </c>
    </row>
    <row r="4353" spans="1:14">
      <c r="A4353" t="s">
        <v>4357</v>
      </c>
      <c r="B4353" s="4">
        <v>45265</v>
      </c>
      <c r="C4353" t="s">
        <v>7638</v>
      </c>
      <c r="D4353" t="str">
        <f>VLOOKUP(Sales_Data!$C4353,tbl_Customers[],2,FALSE)</f>
        <v>Customer_920</v>
      </c>
      <c r="E4353" t="str">
        <f>VLOOKUP(tbl_Sales[[#This Row],[Customer_ID]],tbl_Customers[],5,0)</f>
        <v>North</v>
      </c>
      <c r="F4353" t="s">
        <v>8549</v>
      </c>
      <c r="G4353" t="str">
        <f>VLOOKUP(Sales_Data!$F4353,tbl_Products[],2,FALSE)</f>
        <v>Product_18</v>
      </c>
      <c r="H4353" t="str">
        <f>VLOOKUP(tbl_Sales[[#This Row],[Product_ID]],tbl_Products[],3,0)</f>
        <v>Health</v>
      </c>
      <c r="I4353">
        <v>7</v>
      </c>
      <c r="J4353" s="10">
        <f>VLOOKUP(tbl_Sales[[#This Row],[Product_ID]],tbl_Products[],4,0)</f>
        <v>41.18</v>
      </c>
      <c r="K4353" s="6">
        <v>5.6</v>
      </c>
      <c r="L4353" s="6">
        <f>tbl_Sales[[#This Row],[Price_per_Unit]]*tbl_Sales[[#This Row],[Quantity]]</f>
        <v>39.199999999999996</v>
      </c>
      <c r="M4353" s="6">
        <f>tbl_Sales[[#This Row],[Cost_per_Unit]]*tbl_Sales[[#This Row],[Quantity]]</f>
        <v>288.26</v>
      </c>
      <c r="N4353" s="6">
        <f>tbl_Sales[[#This Row],[Sales]]-tbl_Sales[[#This Row],[Total_Cost]]</f>
        <v>-249.06</v>
      </c>
    </row>
    <row r="4354" spans="1:14">
      <c r="A4354" t="s">
        <v>4358</v>
      </c>
      <c r="B4354" s="4">
        <v>45247</v>
      </c>
      <c r="C4354" t="s">
        <v>7501</v>
      </c>
      <c r="D4354" t="str">
        <f>VLOOKUP(Sales_Data!$C4354,tbl_Customers[],2,FALSE)</f>
        <v>Customer_784</v>
      </c>
      <c r="E4354" t="str">
        <f>VLOOKUP(tbl_Sales[[#This Row],[Customer_ID]],tbl_Customers[],5,0)</f>
        <v>North</v>
      </c>
      <c r="F4354" t="s">
        <v>8539</v>
      </c>
      <c r="G4354" t="str">
        <f>VLOOKUP(Sales_Data!$F4354,tbl_Products[],2,FALSE)</f>
        <v>Product_16</v>
      </c>
      <c r="H4354" t="str">
        <f>VLOOKUP(tbl_Sales[[#This Row],[Product_ID]],tbl_Products[],3,0)</f>
        <v>Home Goods</v>
      </c>
      <c r="I4354">
        <v>4</v>
      </c>
      <c r="J4354" s="10">
        <f>VLOOKUP(tbl_Sales[[#This Row],[Product_ID]],tbl_Products[],4,0)</f>
        <v>15.25</v>
      </c>
      <c r="K4354" s="6">
        <v>24.74</v>
      </c>
      <c r="L4354" s="6">
        <f>tbl_Sales[[#This Row],[Price_per_Unit]]*tbl_Sales[[#This Row],[Quantity]]</f>
        <v>98.96</v>
      </c>
      <c r="M4354" s="6">
        <f>tbl_Sales[[#This Row],[Cost_per_Unit]]*tbl_Sales[[#This Row],[Quantity]]</f>
        <v>61</v>
      </c>
      <c r="N4354" s="6">
        <f>tbl_Sales[[#This Row],[Sales]]-tbl_Sales[[#This Row],[Total_Cost]]</f>
        <v>37.959999999999994</v>
      </c>
    </row>
    <row r="4355" spans="1:14">
      <c r="A4355" t="s">
        <v>4359</v>
      </c>
      <c r="B4355" s="4">
        <v>45234</v>
      </c>
      <c r="C4355" t="s">
        <v>8426</v>
      </c>
      <c r="D4355" t="str">
        <f>VLOOKUP(Sales_Data!$C4355,tbl_Customers[],2,FALSE)</f>
        <v>Customer_1047</v>
      </c>
      <c r="E4355" t="str">
        <f>VLOOKUP(tbl_Sales[[#This Row],[Customer_ID]],tbl_Customers[],5,0)</f>
        <v>West</v>
      </c>
      <c r="F4355" t="s">
        <v>8522</v>
      </c>
      <c r="G4355" t="str">
        <f>VLOOKUP(Sales_Data!$F4355,tbl_Products[],2,FALSE)</f>
        <v>Product_4</v>
      </c>
      <c r="H4355" t="str">
        <f>VLOOKUP(tbl_Sales[[#This Row],[Product_ID]],tbl_Products[],3,0)</f>
        <v>Toys</v>
      </c>
      <c r="I4355">
        <v>9</v>
      </c>
      <c r="J4355" s="10">
        <f>VLOOKUP(tbl_Sales[[#This Row],[Product_ID]],tbl_Products[],4,0)</f>
        <v>14.75</v>
      </c>
      <c r="K4355" s="6">
        <v>41.85</v>
      </c>
      <c r="L4355" s="6">
        <f>tbl_Sales[[#This Row],[Price_per_Unit]]*tbl_Sales[[#This Row],[Quantity]]</f>
        <v>376.65000000000003</v>
      </c>
      <c r="M4355" s="6">
        <f>tbl_Sales[[#This Row],[Cost_per_Unit]]*tbl_Sales[[#This Row],[Quantity]]</f>
        <v>132.75</v>
      </c>
      <c r="N4355" s="6">
        <f>tbl_Sales[[#This Row],[Sales]]-tbl_Sales[[#This Row],[Total_Cost]]</f>
        <v>243.90000000000003</v>
      </c>
    </row>
    <row r="4356" spans="1:14">
      <c r="A4356" t="s">
        <v>4360</v>
      </c>
      <c r="B4356" s="4">
        <v>45172</v>
      </c>
      <c r="C4356" t="s">
        <v>7216</v>
      </c>
      <c r="D4356" t="str">
        <f>VLOOKUP(Sales_Data!$C4356,tbl_Customers[],2,FALSE)</f>
        <v>Customer_1312</v>
      </c>
      <c r="E4356" t="str">
        <f>VLOOKUP(tbl_Sales[[#This Row],[Customer_ID]],tbl_Customers[],5,0)</f>
        <v>East</v>
      </c>
      <c r="F4356" t="s">
        <v>8544</v>
      </c>
      <c r="G4356" t="str">
        <f>VLOOKUP(Sales_Data!$F4356,tbl_Products[],2,FALSE)</f>
        <v>Product_21</v>
      </c>
      <c r="H4356" t="str">
        <f>VLOOKUP(tbl_Sales[[#This Row],[Product_ID]],tbl_Products[],3,0)</f>
        <v>Toys</v>
      </c>
      <c r="I4356">
        <v>6</v>
      </c>
      <c r="J4356" s="10">
        <f>VLOOKUP(tbl_Sales[[#This Row],[Product_ID]],tbl_Products[],4,0)</f>
        <v>3.13</v>
      </c>
      <c r="K4356" s="6">
        <v>70.05</v>
      </c>
      <c r="L4356" s="6">
        <f>tbl_Sales[[#This Row],[Price_per_Unit]]*tbl_Sales[[#This Row],[Quantity]]</f>
        <v>420.29999999999995</v>
      </c>
      <c r="M4356" s="6">
        <f>tbl_Sales[[#This Row],[Cost_per_Unit]]*tbl_Sales[[#This Row],[Quantity]]</f>
        <v>18.78</v>
      </c>
      <c r="N4356" s="6">
        <f>tbl_Sales[[#This Row],[Sales]]-tbl_Sales[[#This Row],[Total_Cost]]</f>
        <v>401.52</v>
      </c>
    </row>
    <row r="4357" spans="1:14">
      <c r="A4357" t="s">
        <v>4361</v>
      </c>
      <c r="B4357" s="4">
        <v>45029</v>
      </c>
      <c r="C4357" t="s">
        <v>7196</v>
      </c>
      <c r="D4357" t="str">
        <f>VLOOKUP(Sales_Data!$C4357,tbl_Customers[],2,FALSE)</f>
        <v>Customer_477</v>
      </c>
      <c r="E4357" t="str">
        <f>VLOOKUP(tbl_Sales[[#This Row],[Customer_ID]],tbl_Customers[],5,0)</f>
        <v>South</v>
      </c>
      <c r="F4357" t="s">
        <v>8527</v>
      </c>
      <c r="G4357" t="str">
        <f>VLOOKUP(Sales_Data!$F4357,tbl_Products[],2,FALSE)</f>
        <v>Product_12</v>
      </c>
      <c r="H4357" t="str">
        <f>VLOOKUP(tbl_Sales[[#This Row],[Product_ID]],tbl_Products[],3,0)</f>
        <v>Toys</v>
      </c>
      <c r="I4357">
        <v>1</v>
      </c>
      <c r="J4357" s="10">
        <f>VLOOKUP(tbl_Sales[[#This Row],[Product_ID]],tbl_Products[],4,0)</f>
        <v>8.02</v>
      </c>
      <c r="K4357" s="6">
        <v>68.39</v>
      </c>
      <c r="L4357" s="6">
        <f>tbl_Sales[[#This Row],[Price_per_Unit]]*tbl_Sales[[#This Row],[Quantity]]</f>
        <v>68.39</v>
      </c>
      <c r="M4357" s="6">
        <f>tbl_Sales[[#This Row],[Cost_per_Unit]]*tbl_Sales[[#This Row],[Quantity]]</f>
        <v>8.02</v>
      </c>
      <c r="N4357" s="6">
        <f>tbl_Sales[[#This Row],[Sales]]-tbl_Sales[[#This Row],[Total_Cost]]</f>
        <v>60.370000000000005</v>
      </c>
    </row>
    <row r="4358" spans="1:14">
      <c r="A4358" t="s">
        <v>4362</v>
      </c>
      <c r="B4358" s="4">
        <v>44976</v>
      </c>
      <c r="C4358" t="s">
        <v>7920</v>
      </c>
      <c r="D4358" t="str">
        <f>VLOOKUP(Sales_Data!$C4358,tbl_Customers[],2,FALSE)</f>
        <v>Customer_1032</v>
      </c>
      <c r="E4358" t="str">
        <f>VLOOKUP(tbl_Sales[[#This Row],[Customer_ID]],tbl_Customers[],5,0)</f>
        <v>North</v>
      </c>
      <c r="F4358" t="s">
        <v>8524</v>
      </c>
      <c r="G4358" t="str">
        <f>VLOOKUP(Sales_Data!$F4358,tbl_Products[],2,FALSE)</f>
        <v>Product_74</v>
      </c>
      <c r="H4358" t="str">
        <f>VLOOKUP(tbl_Sales[[#This Row],[Product_ID]],tbl_Products[],3,0)</f>
        <v>Home Goods</v>
      </c>
      <c r="I4358">
        <v>8</v>
      </c>
      <c r="J4358" s="10">
        <f>VLOOKUP(tbl_Sales[[#This Row],[Product_ID]],tbl_Products[],4,0)</f>
        <v>13.9</v>
      </c>
      <c r="K4358" s="6">
        <v>21.97</v>
      </c>
      <c r="L4358" s="6">
        <f>tbl_Sales[[#This Row],[Price_per_Unit]]*tbl_Sales[[#This Row],[Quantity]]</f>
        <v>175.76</v>
      </c>
      <c r="M4358" s="6">
        <f>tbl_Sales[[#This Row],[Cost_per_Unit]]*tbl_Sales[[#This Row],[Quantity]]</f>
        <v>111.2</v>
      </c>
      <c r="N4358" s="6">
        <f>tbl_Sales[[#This Row],[Sales]]-tbl_Sales[[#This Row],[Total_Cost]]</f>
        <v>64.559999999999988</v>
      </c>
    </row>
    <row r="4359" spans="1:14">
      <c r="A4359" t="s">
        <v>4363</v>
      </c>
      <c r="B4359" s="4">
        <v>44940</v>
      </c>
      <c r="C4359" t="s">
        <v>8071</v>
      </c>
      <c r="D4359" t="str">
        <f>VLOOKUP(Sales_Data!$C4359,tbl_Customers[],2,FALSE)</f>
        <v>Customer_1204</v>
      </c>
      <c r="E4359" t="str">
        <f>VLOOKUP(tbl_Sales[[#This Row],[Customer_ID]],tbl_Customers[],5,0)</f>
        <v>North</v>
      </c>
      <c r="F4359" t="s">
        <v>8558</v>
      </c>
      <c r="G4359" t="str">
        <f>VLOOKUP(Sales_Data!$F4359,tbl_Products[],2,FALSE)</f>
        <v>Product_24</v>
      </c>
      <c r="H4359" t="str">
        <f>VLOOKUP(tbl_Sales[[#This Row],[Product_ID]],tbl_Products[],3,0)</f>
        <v>Apparel</v>
      </c>
      <c r="I4359">
        <v>1</v>
      </c>
      <c r="J4359" s="10">
        <f>VLOOKUP(tbl_Sales[[#This Row],[Product_ID]],tbl_Products[],4,0)</f>
        <v>47.62</v>
      </c>
      <c r="K4359" s="6">
        <v>34.479999999999997</v>
      </c>
      <c r="L4359" s="6">
        <f>tbl_Sales[[#This Row],[Price_per_Unit]]*tbl_Sales[[#This Row],[Quantity]]</f>
        <v>34.479999999999997</v>
      </c>
      <c r="M4359" s="6">
        <f>tbl_Sales[[#This Row],[Cost_per_Unit]]*tbl_Sales[[#This Row],[Quantity]]</f>
        <v>47.62</v>
      </c>
      <c r="N4359" s="6">
        <f>tbl_Sales[[#This Row],[Sales]]-tbl_Sales[[#This Row],[Total_Cost]]</f>
        <v>-13.14</v>
      </c>
    </row>
    <row r="4360" spans="1:14">
      <c r="A4360" t="s">
        <v>4364</v>
      </c>
      <c r="B4360" s="4">
        <v>45032</v>
      </c>
      <c r="C4360" t="s">
        <v>7370</v>
      </c>
      <c r="D4360" t="str">
        <f>VLOOKUP(Sales_Data!$C4360,tbl_Customers[],2,FALSE)</f>
        <v>Customer_1444</v>
      </c>
      <c r="E4360" t="str">
        <f>VLOOKUP(tbl_Sales[[#This Row],[Customer_ID]],tbl_Customers[],5,0)</f>
        <v>North</v>
      </c>
      <c r="F4360" t="s">
        <v>8550</v>
      </c>
      <c r="G4360" t="str">
        <f>VLOOKUP(Sales_Data!$F4360,tbl_Products[],2,FALSE)</f>
        <v>Product_26</v>
      </c>
      <c r="H4360" t="str">
        <f>VLOOKUP(tbl_Sales[[#This Row],[Product_ID]],tbl_Products[],3,0)</f>
        <v>Health</v>
      </c>
      <c r="I4360">
        <v>9</v>
      </c>
      <c r="J4360" s="10">
        <f>VLOOKUP(tbl_Sales[[#This Row],[Product_ID]],tbl_Products[],4,0)</f>
        <v>31.77</v>
      </c>
      <c r="K4360" s="6">
        <v>44.34</v>
      </c>
      <c r="L4360" s="6">
        <f>tbl_Sales[[#This Row],[Price_per_Unit]]*tbl_Sales[[#This Row],[Quantity]]</f>
        <v>399.06000000000006</v>
      </c>
      <c r="M4360" s="6">
        <f>tbl_Sales[[#This Row],[Cost_per_Unit]]*tbl_Sales[[#This Row],[Quantity]]</f>
        <v>285.93</v>
      </c>
      <c r="N4360" s="6">
        <f>tbl_Sales[[#This Row],[Sales]]-tbl_Sales[[#This Row],[Total_Cost]]</f>
        <v>113.13000000000005</v>
      </c>
    </row>
    <row r="4361" spans="1:14">
      <c r="A4361" t="s">
        <v>4365</v>
      </c>
      <c r="B4361" s="4">
        <v>45014</v>
      </c>
      <c r="C4361" t="s">
        <v>8279</v>
      </c>
      <c r="D4361" t="str">
        <f>VLOOKUP(Sales_Data!$C4361,tbl_Customers[],2,FALSE)</f>
        <v>Customer_28</v>
      </c>
      <c r="E4361" t="str">
        <f>VLOOKUP(tbl_Sales[[#This Row],[Customer_ID]],tbl_Customers[],5,0)</f>
        <v>East</v>
      </c>
      <c r="F4361" t="s">
        <v>8507</v>
      </c>
      <c r="G4361" t="str">
        <f>VLOOKUP(Sales_Data!$F4361,tbl_Products[],2,FALSE)</f>
        <v>Product_58</v>
      </c>
      <c r="H4361" t="str">
        <f>VLOOKUP(tbl_Sales[[#This Row],[Product_ID]],tbl_Products[],3,0)</f>
        <v>Home Goods</v>
      </c>
      <c r="I4361">
        <v>2</v>
      </c>
      <c r="J4361" s="10">
        <f>VLOOKUP(tbl_Sales[[#This Row],[Product_ID]],tbl_Products[],4,0)</f>
        <v>23.97</v>
      </c>
      <c r="K4361" s="6">
        <v>69.08</v>
      </c>
      <c r="L4361" s="6">
        <f>tbl_Sales[[#This Row],[Price_per_Unit]]*tbl_Sales[[#This Row],[Quantity]]</f>
        <v>138.16</v>
      </c>
      <c r="M4361" s="6">
        <f>tbl_Sales[[#This Row],[Cost_per_Unit]]*tbl_Sales[[#This Row],[Quantity]]</f>
        <v>47.94</v>
      </c>
      <c r="N4361" s="6">
        <f>tbl_Sales[[#This Row],[Sales]]-tbl_Sales[[#This Row],[Total_Cost]]</f>
        <v>90.22</v>
      </c>
    </row>
    <row r="4362" spans="1:14">
      <c r="A4362" t="s">
        <v>4366</v>
      </c>
      <c r="B4362" s="4">
        <v>45253</v>
      </c>
      <c r="C4362" t="s">
        <v>7196</v>
      </c>
      <c r="D4362" t="str">
        <f>VLOOKUP(Sales_Data!$C4362,tbl_Customers[],2,FALSE)</f>
        <v>Customer_477</v>
      </c>
      <c r="E4362" t="str">
        <f>VLOOKUP(tbl_Sales[[#This Row],[Customer_ID]],tbl_Customers[],5,0)</f>
        <v>South</v>
      </c>
      <c r="F4362" t="s">
        <v>8510</v>
      </c>
      <c r="G4362" t="str">
        <f>VLOOKUP(Sales_Data!$F4362,tbl_Products[],2,FALSE)</f>
        <v>Product_70</v>
      </c>
      <c r="H4362" t="str">
        <f>VLOOKUP(tbl_Sales[[#This Row],[Product_ID]],tbl_Products[],3,0)</f>
        <v>Apparel</v>
      </c>
      <c r="I4362">
        <v>2</v>
      </c>
      <c r="J4362" s="10">
        <f>VLOOKUP(tbl_Sales[[#This Row],[Product_ID]],tbl_Products[],4,0)</f>
        <v>26.74</v>
      </c>
      <c r="K4362" s="6">
        <v>42.71</v>
      </c>
      <c r="L4362" s="6">
        <f>tbl_Sales[[#This Row],[Price_per_Unit]]*tbl_Sales[[#This Row],[Quantity]]</f>
        <v>85.42</v>
      </c>
      <c r="M4362" s="6">
        <f>tbl_Sales[[#This Row],[Cost_per_Unit]]*tbl_Sales[[#This Row],[Quantity]]</f>
        <v>53.48</v>
      </c>
      <c r="N4362" s="6">
        <f>tbl_Sales[[#This Row],[Sales]]-tbl_Sales[[#This Row],[Total_Cost]]</f>
        <v>31.940000000000005</v>
      </c>
    </row>
    <row r="4363" spans="1:14">
      <c r="A4363" t="s">
        <v>4367</v>
      </c>
      <c r="B4363" s="4">
        <v>45076</v>
      </c>
      <c r="C4363" t="s">
        <v>7947</v>
      </c>
      <c r="D4363" t="str">
        <f>VLOOKUP(Sales_Data!$C4363,tbl_Customers[],2,FALSE)</f>
        <v>Customer_44</v>
      </c>
      <c r="E4363" t="str">
        <f>VLOOKUP(tbl_Sales[[#This Row],[Customer_ID]],tbl_Customers[],5,0)</f>
        <v>East</v>
      </c>
      <c r="F4363" t="s">
        <v>8562</v>
      </c>
      <c r="G4363" t="str">
        <f>VLOOKUP(Sales_Data!$F4363,tbl_Products[],2,FALSE)</f>
        <v>Product_48</v>
      </c>
      <c r="H4363" t="str">
        <f>VLOOKUP(tbl_Sales[[#This Row],[Product_ID]],tbl_Products[],3,0)</f>
        <v>Apparel</v>
      </c>
      <c r="I4363">
        <v>3</v>
      </c>
      <c r="J4363" s="10">
        <f>VLOOKUP(tbl_Sales[[#This Row],[Product_ID]],tbl_Products[],4,0)</f>
        <v>25.33</v>
      </c>
      <c r="K4363" s="6">
        <v>23.82</v>
      </c>
      <c r="L4363" s="6">
        <f>tbl_Sales[[#This Row],[Price_per_Unit]]*tbl_Sales[[#This Row],[Quantity]]</f>
        <v>71.460000000000008</v>
      </c>
      <c r="M4363" s="6">
        <f>tbl_Sales[[#This Row],[Cost_per_Unit]]*tbl_Sales[[#This Row],[Quantity]]</f>
        <v>75.989999999999995</v>
      </c>
      <c r="N4363" s="6">
        <f>tbl_Sales[[#This Row],[Sales]]-tbl_Sales[[#This Row],[Total_Cost]]</f>
        <v>-4.5299999999999869</v>
      </c>
    </row>
    <row r="4364" spans="1:14">
      <c r="A4364" t="s">
        <v>4368</v>
      </c>
      <c r="B4364" s="4">
        <v>44968</v>
      </c>
      <c r="C4364" t="s">
        <v>7375</v>
      </c>
      <c r="D4364" t="str">
        <f>VLOOKUP(Sales_Data!$C4364,tbl_Customers[],2,FALSE)</f>
        <v>Customer_1263</v>
      </c>
      <c r="E4364" t="str">
        <f>VLOOKUP(tbl_Sales[[#This Row],[Customer_ID]],tbl_Customers[],5,0)</f>
        <v>East</v>
      </c>
      <c r="F4364" t="s">
        <v>8543</v>
      </c>
      <c r="G4364" t="str">
        <f>VLOOKUP(Sales_Data!$F4364,tbl_Products[],2,FALSE)</f>
        <v>Product_72</v>
      </c>
      <c r="H4364" t="str">
        <f>VLOOKUP(tbl_Sales[[#This Row],[Product_ID]],tbl_Products[],3,0)</f>
        <v>Toys</v>
      </c>
      <c r="I4364">
        <v>1</v>
      </c>
      <c r="J4364" s="10">
        <f>VLOOKUP(tbl_Sales[[#This Row],[Product_ID]],tbl_Products[],4,0)</f>
        <v>23.2</v>
      </c>
      <c r="K4364" s="6">
        <v>15.83</v>
      </c>
      <c r="L4364" s="6">
        <f>tbl_Sales[[#This Row],[Price_per_Unit]]*tbl_Sales[[#This Row],[Quantity]]</f>
        <v>15.83</v>
      </c>
      <c r="M4364" s="6">
        <f>tbl_Sales[[#This Row],[Cost_per_Unit]]*tbl_Sales[[#This Row],[Quantity]]</f>
        <v>23.2</v>
      </c>
      <c r="N4364" s="6">
        <f>tbl_Sales[[#This Row],[Sales]]-tbl_Sales[[#This Row],[Total_Cost]]</f>
        <v>-7.3699999999999992</v>
      </c>
    </row>
    <row r="4365" spans="1:14">
      <c r="A4365" t="s">
        <v>4369</v>
      </c>
      <c r="B4365" s="4">
        <v>45169</v>
      </c>
      <c r="C4365" t="s">
        <v>8021</v>
      </c>
      <c r="D4365" t="str">
        <f>VLOOKUP(Sales_Data!$C4365,tbl_Customers[],2,FALSE)</f>
        <v>Customer_255</v>
      </c>
      <c r="E4365" t="str">
        <f>VLOOKUP(tbl_Sales[[#This Row],[Customer_ID]],tbl_Customers[],5,0)</f>
        <v>South</v>
      </c>
      <c r="F4365" t="s">
        <v>8533</v>
      </c>
      <c r="G4365" t="str">
        <f>VLOOKUP(Sales_Data!$F4365,tbl_Products[],2,FALSE)</f>
        <v>Product_34</v>
      </c>
      <c r="H4365" t="str">
        <f>VLOOKUP(tbl_Sales[[#This Row],[Product_ID]],tbl_Products[],3,0)</f>
        <v>Electronics</v>
      </c>
      <c r="I4365">
        <v>1</v>
      </c>
      <c r="J4365" s="10">
        <f>VLOOKUP(tbl_Sales[[#This Row],[Product_ID]],tbl_Products[],4,0)</f>
        <v>21.9</v>
      </c>
      <c r="K4365" s="6">
        <v>32.229999999999997</v>
      </c>
      <c r="L4365" s="6">
        <f>tbl_Sales[[#This Row],[Price_per_Unit]]*tbl_Sales[[#This Row],[Quantity]]</f>
        <v>32.229999999999997</v>
      </c>
      <c r="M4365" s="6">
        <f>tbl_Sales[[#This Row],[Cost_per_Unit]]*tbl_Sales[[#This Row],[Quantity]]</f>
        <v>21.9</v>
      </c>
      <c r="N4365" s="6">
        <f>tbl_Sales[[#This Row],[Sales]]-tbl_Sales[[#This Row],[Total_Cost]]</f>
        <v>10.329999999999998</v>
      </c>
    </row>
    <row r="4366" spans="1:14">
      <c r="A4366" t="s">
        <v>4370</v>
      </c>
      <c r="B4366" s="4">
        <v>44986</v>
      </c>
      <c r="C4366" t="s">
        <v>8343</v>
      </c>
      <c r="D4366" t="str">
        <f>VLOOKUP(Sales_Data!$C4366,tbl_Customers[],2,FALSE)</f>
        <v>Customer_633</v>
      </c>
      <c r="E4366" t="str">
        <f>VLOOKUP(tbl_Sales[[#This Row],[Customer_ID]],tbl_Customers[],5,0)</f>
        <v>South</v>
      </c>
      <c r="F4366" t="s">
        <v>8517</v>
      </c>
      <c r="G4366" t="str">
        <f>VLOOKUP(Sales_Data!$F4366,tbl_Products[],2,FALSE)</f>
        <v>Product_62</v>
      </c>
      <c r="H4366" t="str">
        <f>VLOOKUP(tbl_Sales[[#This Row],[Product_ID]],tbl_Products[],3,0)</f>
        <v>Health</v>
      </c>
      <c r="I4366">
        <v>1</v>
      </c>
      <c r="J4366" s="10">
        <f>VLOOKUP(tbl_Sales[[#This Row],[Product_ID]],tbl_Products[],4,0)</f>
        <v>24.52</v>
      </c>
      <c r="K4366" s="6">
        <v>8.33</v>
      </c>
      <c r="L4366" s="6">
        <f>tbl_Sales[[#This Row],[Price_per_Unit]]*tbl_Sales[[#This Row],[Quantity]]</f>
        <v>8.33</v>
      </c>
      <c r="M4366" s="6">
        <f>tbl_Sales[[#This Row],[Cost_per_Unit]]*tbl_Sales[[#This Row],[Quantity]]</f>
        <v>24.52</v>
      </c>
      <c r="N4366" s="6">
        <f>tbl_Sales[[#This Row],[Sales]]-tbl_Sales[[#This Row],[Total_Cost]]</f>
        <v>-16.189999999999998</v>
      </c>
    </row>
    <row r="4367" spans="1:14">
      <c r="A4367" t="s">
        <v>4371</v>
      </c>
      <c r="B4367" s="4">
        <v>45084</v>
      </c>
      <c r="C4367" t="s">
        <v>7538</v>
      </c>
      <c r="D4367" t="str">
        <f>VLOOKUP(Sales_Data!$C4367,tbl_Customers[],2,FALSE)</f>
        <v>Customer_485</v>
      </c>
      <c r="E4367" t="str">
        <f>VLOOKUP(tbl_Sales[[#This Row],[Customer_ID]],tbl_Customers[],5,0)</f>
        <v>North</v>
      </c>
      <c r="F4367" t="s">
        <v>8545</v>
      </c>
      <c r="G4367" t="str">
        <f>VLOOKUP(Sales_Data!$F4367,tbl_Products[],2,FALSE)</f>
        <v>Product_9</v>
      </c>
      <c r="H4367" t="str">
        <f>VLOOKUP(tbl_Sales[[#This Row],[Product_ID]],tbl_Products[],3,0)</f>
        <v>Apparel</v>
      </c>
      <c r="I4367">
        <v>7</v>
      </c>
      <c r="J4367" s="10">
        <f>VLOOKUP(tbl_Sales[[#This Row],[Product_ID]],tbl_Products[],4,0)</f>
        <v>14.27</v>
      </c>
      <c r="K4367" s="6">
        <v>69</v>
      </c>
      <c r="L4367" s="6">
        <f>tbl_Sales[[#This Row],[Price_per_Unit]]*tbl_Sales[[#This Row],[Quantity]]</f>
        <v>483</v>
      </c>
      <c r="M4367" s="6">
        <f>tbl_Sales[[#This Row],[Cost_per_Unit]]*tbl_Sales[[#This Row],[Quantity]]</f>
        <v>99.89</v>
      </c>
      <c r="N4367" s="6">
        <f>tbl_Sales[[#This Row],[Sales]]-tbl_Sales[[#This Row],[Total_Cost]]</f>
        <v>383.11</v>
      </c>
    </row>
    <row r="4368" spans="1:14">
      <c r="A4368" t="s">
        <v>4372</v>
      </c>
      <c r="B4368" s="4">
        <v>45130</v>
      </c>
      <c r="C4368" t="s">
        <v>8427</v>
      </c>
      <c r="D4368" t="str">
        <f>VLOOKUP(Sales_Data!$C4368,tbl_Customers[],2,FALSE)</f>
        <v>Customer_878</v>
      </c>
      <c r="E4368" t="str">
        <f>VLOOKUP(tbl_Sales[[#This Row],[Customer_ID]],tbl_Customers[],5,0)</f>
        <v>East</v>
      </c>
      <c r="F4368" t="s">
        <v>8558</v>
      </c>
      <c r="G4368" t="str">
        <f>VLOOKUP(Sales_Data!$F4368,tbl_Products[],2,FALSE)</f>
        <v>Product_24</v>
      </c>
      <c r="H4368" t="str">
        <f>VLOOKUP(tbl_Sales[[#This Row],[Product_ID]],tbl_Products[],3,0)</f>
        <v>Apparel</v>
      </c>
      <c r="I4368">
        <v>5</v>
      </c>
      <c r="J4368" s="10">
        <f>VLOOKUP(tbl_Sales[[#This Row],[Product_ID]],tbl_Products[],4,0)</f>
        <v>47.62</v>
      </c>
      <c r="K4368" s="6">
        <v>25.88</v>
      </c>
      <c r="L4368" s="6">
        <f>tbl_Sales[[#This Row],[Price_per_Unit]]*tbl_Sales[[#This Row],[Quantity]]</f>
        <v>129.4</v>
      </c>
      <c r="M4368" s="6">
        <f>tbl_Sales[[#This Row],[Cost_per_Unit]]*tbl_Sales[[#This Row],[Quantity]]</f>
        <v>238.1</v>
      </c>
      <c r="N4368" s="6">
        <f>tbl_Sales[[#This Row],[Sales]]-tbl_Sales[[#This Row],[Total_Cost]]</f>
        <v>-108.69999999999999</v>
      </c>
    </row>
    <row r="4369" spans="1:14">
      <c r="A4369" t="s">
        <v>4373</v>
      </c>
      <c r="B4369" s="4">
        <v>45168</v>
      </c>
      <c r="C4369" t="s">
        <v>7792</v>
      </c>
      <c r="D4369" t="str">
        <f>VLOOKUP(Sales_Data!$C4369,tbl_Customers[],2,FALSE)</f>
        <v>Customer_499</v>
      </c>
      <c r="E4369" t="str">
        <f>VLOOKUP(tbl_Sales[[#This Row],[Customer_ID]],tbl_Customers[],5,0)</f>
        <v>North</v>
      </c>
      <c r="F4369" t="s">
        <v>8537</v>
      </c>
      <c r="G4369" t="str">
        <f>VLOOKUP(Sales_Data!$F4369,tbl_Products[],2,FALSE)</f>
        <v>Product_75</v>
      </c>
      <c r="H4369" t="str">
        <f>VLOOKUP(tbl_Sales[[#This Row],[Product_ID]],tbl_Products[],3,0)</f>
        <v>Electronics</v>
      </c>
      <c r="I4369">
        <v>6</v>
      </c>
      <c r="J4369" s="10">
        <f>VLOOKUP(tbl_Sales[[#This Row],[Product_ID]],tbl_Products[],4,0)</f>
        <v>2.25</v>
      </c>
      <c r="K4369" s="6">
        <v>43.67</v>
      </c>
      <c r="L4369" s="6">
        <f>tbl_Sales[[#This Row],[Price_per_Unit]]*tbl_Sales[[#This Row],[Quantity]]</f>
        <v>262.02</v>
      </c>
      <c r="M4369" s="6">
        <f>tbl_Sales[[#This Row],[Cost_per_Unit]]*tbl_Sales[[#This Row],[Quantity]]</f>
        <v>13.5</v>
      </c>
      <c r="N4369" s="6">
        <f>tbl_Sales[[#This Row],[Sales]]-tbl_Sales[[#This Row],[Total_Cost]]</f>
        <v>248.51999999999998</v>
      </c>
    </row>
    <row r="4370" spans="1:14">
      <c r="A4370" t="s">
        <v>4374</v>
      </c>
      <c r="B4370" s="4">
        <v>45177</v>
      </c>
      <c r="C4370" t="s">
        <v>7112</v>
      </c>
      <c r="D4370" t="str">
        <f>VLOOKUP(Sales_Data!$C4370,tbl_Customers[],2,FALSE)</f>
        <v>Customer_1270</v>
      </c>
      <c r="E4370" t="str">
        <f>VLOOKUP(tbl_Sales[[#This Row],[Customer_ID]],tbl_Customers[],5,0)</f>
        <v>North</v>
      </c>
      <c r="F4370" t="s">
        <v>8519</v>
      </c>
      <c r="G4370" t="str">
        <f>VLOOKUP(Sales_Data!$F4370,tbl_Products[],2,FALSE)</f>
        <v>Product_53</v>
      </c>
      <c r="H4370" t="str">
        <f>VLOOKUP(tbl_Sales[[#This Row],[Product_ID]],tbl_Products[],3,0)</f>
        <v>Electronics</v>
      </c>
      <c r="I4370">
        <v>2</v>
      </c>
      <c r="J4370" s="10">
        <f>VLOOKUP(tbl_Sales[[#This Row],[Product_ID]],tbl_Products[],4,0)</f>
        <v>21.34</v>
      </c>
      <c r="K4370" s="6">
        <v>16.93</v>
      </c>
      <c r="L4370" s="6">
        <f>tbl_Sales[[#This Row],[Price_per_Unit]]*tbl_Sales[[#This Row],[Quantity]]</f>
        <v>33.86</v>
      </c>
      <c r="M4370" s="6">
        <f>tbl_Sales[[#This Row],[Cost_per_Unit]]*tbl_Sales[[#This Row],[Quantity]]</f>
        <v>42.68</v>
      </c>
      <c r="N4370" s="6">
        <f>tbl_Sales[[#This Row],[Sales]]-tbl_Sales[[#This Row],[Total_Cost]]</f>
        <v>-8.82</v>
      </c>
    </row>
    <row r="4371" spans="1:14">
      <c r="A4371" t="s">
        <v>4375</v>
      </c>
      <c r="B4371" s="4">
        <v>45265</v>
      </c>
      <c r="C4371" t="s">
        <v>7105</v>
      </c>
      <c r="D4371" t="str">
        <f>VLOOKUP(Sales_Data!$C4371,tbl_Customers[],2,FALSE)</f>
        <v>Customer_163</v>
      </c>
      <c r="E4371" t="str">
        <f>VLOOKUP(tbl_Sales[[#This Row],[Customer_ID]],tbl_Customers[],5,0)</f>
        <v>South</v>
      </c>
      <c r="F4371" t="s">
        <v>8494</v>
      </c>
      <c r="G4371" t="str">
        <f>VLOOKUP(Sales_Data!$F4371,tbl_Products[],2,FALSE)</f>
        <v>Product_15</v>
      </c>
      <c r="H4371" t="str">
        <f>VLOOKUP(tbl_Sales[[#This Row],[Product_ID]],tbl_Products[],3,0)</f>
        <v>Apparel</v>
      </c>
      <c r="I4371">
        <v>8</v>
      </c>
      <c r="J4371" s="10">
        <f>VLOOKUP(tbl_Sales[[#This Row],[Product_ID]],tbl_Products[],4,0)</f>
        <v>22.93</v>
      </c>
      <c r="K4371" s="6">
        <v>88.6</v>
      </c>
      <c r="L4371" s="6">
        <f>tbl_Sales[[#This Row],[Price_per_Unit]]*tbl_Sales[[#This Row],[Quantity]]</f>
        <v>708.8</v>
      </c>
      <c r="M4371" s="6">
        <f>tbl_Sales[[#This Row],[Cost_per_Unit]]*tbl_Sales[[#This Row],[Quantity]]</f>
        <v>183.44</v>
      </c>
      <c r="N4371" s="6">
        <f>tbl_Sales[[#This Row],[Sales]]-tbl_Sales[[#This Row],[Total_Cost]]</f>
        <v>525.3599999999999</v>
      </c>
    </row>
    <row r="4372" spans="1:14">
      <c r="A4372" t="s">
        <v>4376</v>
      </c>
      <c r="B4372" s="4">
        <v>45062</v>
      </c>
      <c r="C4372" t="s">
        <v>7858</v>
      </c>
      <c r="D4372" t="str">
        <f>VLOOKUP(Sales_Data!$C4372,tbl_Customers[],2,FALSE)</f>
        <v>Customer_123</v>
      </c>
      <c r="E4372" t="str">
        <f>VLOOKUP(tbl_Sales[[#This Row],[Customer_ID]],tbl_Customers[],5,0)</f>
        <v>South</v>
      </c>
      <c r="F4372" t="s">
        <v>8543</v>
      </c>
      <c r="G4372" t="str">
        <f>VLOOKUP(Sales_Data!$F4372,tbl_Products[],2,FALSE)</f>
        <v>Product_72</v>
      </c>
      <c r="H4372" t="str">
        <f>VLOOKUP(tbl_Sales[[#This Row],[Product_ID]],tbl_Products[],3,0)</f>
        <v>Toys</v>
      </c>
      <c r="I4372">
        <v>2</v>
      </c>
      <c r="J4372" s="10">
        <f>VLOOKUP(tbl_Sales[[#This Row],[Product_ID]],tbl_Products[],4,0)</f>
        <v>23.2</v>
      </c>
      <c r="K4372" s="6">
        <v>73.95</v>
      </c>
      <c r="L4372" s="6">
        <f>tbl_Sales[[#This Row],[Price_per_Unit]]*tbl_Sales[[#This Row],[Quantity]]</f>
        <v>147.9</v>
      </c>
      <c r="M4372" s="6">
        <f>tbl_Sales[[#This Row],[Cost_per_Unit]]*tbl_Sales[[#This Row],[Quantity]]</f>
        <v>46.4</v>
      </c>
      <c r="N4372" s="6">
        <f>tbl_Sales[[#This Row],[Sales]]-tbl_Sales[[#This Row],[Total_Cost]]</f>
        <v>101.5</v>
      </c>
    </row>
    <row r="4373" spans="1:14">
      <c r="A4373" t="s">
        <v>4377</v>
      </c>
      <c r="B4373" s="4">
        <v>44973</v>
      </c>
      <c r="C4373" t="s">
        <v>7521</v>
      </c>
      <c r="D4373" t="str">
        <f>VLOOKUP(Sales_Data!$C4373,tbl_Customers[],2,FALSE)</f>
        <v>Customer_282</v>
      </c>
      <c r="E4373" t="str">
        <f>VLOOKUP(tbl_Sales[[#This Row],[Customer_ID]],tbl_Customers[],5,0)</f>
        <v>South</v>
      </c>
      <c r="F4373" t="s">
        <v>8495</v>
      </c>
      <c r="G4373" t="str">
        <f>VLOOKUP(Sales_Data!$F4373,tbl_Products[],2,FALSE)</f>
        <v>Product_6</v>
      </c>
      <c r="H4373" t="str">
        <f>VLOOKUP(tbl_Sales[[#This Row],[Product_ID]],tbl_Products[],3,0)</f>
        <v>Apparel</v>
      </c>
      <c r="I4373">
        <v>9</v>
      </c>
      <c r="J4373" s="10">
        <f>VLOOKUP(tbl_Sales[[#This Row],[Product_ID]],tbl_Products[],4,0)</f>
        <v>33.65</v>
      </c>
      <c r="K4373" s="6">
        <v>27.64</v>
      </c>
      <c r="L4373" s="6">
        <f>tbl_Sales[[#This Row],[Price_per_Unit]]*tbl_Sales[[#This Row],[Quantity]]</f>
        <v>248.76</v>
      </c>
      <c r="M4373" s="6">
        <f>tbl_Sales[[#This Row],[Cost_per_Unit]]*tbl_Sales[[#This Row],[Quantity]]</f>
        <v>302.84999999999997</v>
      </c>
      <c r="N4373" s="6">
        <f>tbl_Sales[[#This Row],[Sales]]-tbl_Sales[[#This Row],[Total_Cost]]</f>
        <v>-54.089999999999975</v>
      </c>
    </row>
    <row r="4374" spans="1:14">
      <c r="A4374" t="s">
        <v>4378</v>
      </c>
      <c r="B4374" s="4">
        <v>45255</v>
      </c>
      <c r="C4374" t="s">
        <v>8194</v>
      </c>
      <c r="D4374" t="str">
        <f>VLOOKUP(Sales_Data!$C4374,tbl_Customers[],2,FALSE)</f>
        <v>Customer_768</v>
      </c>
      <c r="E4374" t="str">
        <f>VLOOKUP(tbl_Sales[[#This Row],[Customer_ID]],tbl_Customers[],5,0)</f>
        <v>South</v>
      </c>
      <c r="F4374" t="s">
        <v>8499</v>
      </c>
      <c r="G4374" t="str">
        <f>VLOOKUP(Sales_Data!$F4374,tbl_Products[],2,FALSE)</f>
        <v>Product_30</v>
      </c>
      <c r="H4374" t="str">
        <f>VLOOKUP(tbl_Sales[[#This Row],[Product_ID]],tbl_Products[],3,0)</f>
        <v>Apparel</v>
      </c>
      <c r="I4374">
        <v>5</v>
      </c>
      <c r="J4374" s="10">
        <f>VLOOKUP(tbl_Sales[[#This Row],[Product_ID]],tbl_Products[],4,0)</f>
        <v>49.21</v>
      </c>
      <c r="K4374" s="6">
        <v>47.07</v>
      </c>
      <c r="L4374" s="6">
        <f>tbl_Sales[[#This Row],[Price_per_Unit]]*tbl_Sales[[#This Row],[Quantity]]</f>
        <v>235.35</v>
      </c>
      <c r="M4374" s="6">
        <f>tbl_Sales[[#This Row],[Cost_per_Unit]]*tbl_Sales[[#This Row],[Quantity]]</f>
        <v>246.05</v>
      </c>
      <c r="N4374" s="6">
        <f>tbl_Sales[[#This Row],[Sales]]-tbl_Sales[[#This Row],[Total_Cost]]</f>
        <v>-10.700000000000017</v>
      </c>
    </row>
    <row r="4375" spans="1:14">
      <c r="A4375" t="s">
        <v>4379</v>
      </c>
      <c r="B4375" s="4">
        <v>45205</v>
      </c>
      <c r="C4375" t="s">
        <v>7094</v>
      </c>
      <c r="D4375" t="str">
        <f>VLOOKUP(Sales_Data!$C4375,tbl_Customers[],2,FALSE)</f>
        <v>Customer_1022</v>
      </c>
      <c r="E4375" t="str">
        <f>VLOOKUP(tbl_Sales[[#This Row],[Customer_ID]],tbl_Customers[],5,0)</f>
        <v>East</v>
      </c>
      <c r="F4375" t="s">
        <v>8550</v>
      </c>
      <c r="G4375" t="str">
        <f>VLOOKUP(Sales_Data!$F4375,tbl_Products[],2,FALSE)</f>
        <v>Product_26</v>
      </c>
      <c r="H4375" t="str">
        <f>VLOOKUP(tbl_Sales[[#This Row],[Product_ID]],tbl_Products[],3,0)</f>
        <v>Health</v>
      </c>
      <c r="I4375">
        <v>6</v>
      </c>
      <c r="J4375" s="10">
        <f>VLOOKUP(tbl_Sales[[#This Row],[Product_ID]],tbl_Products[],4,0)</f>
        <v>31.77</v>
      </c>
      <c r="K4375" s="6">
        <v>74.650000000000006</v>
      </c>
      <c r="L4375" s="6">
        <f>tbl_Sales[[#This Row],[Price_per_Unit]]*tbl_Sales[[#This Row],[Quantity]]</f>
        <v>447.90000000000003</v>
      </c>
      <c r="M4375" s="6">
        <f>tbl_Sales[[#This Row],[Cost_per_Unit]]*tbl_Sales[[#This Row],[Quantity]]</f>
        <v>190.62</v>
      </c>
      <c r="N4375" s="6">
        <f>tbl_Sales[[#This Row],[Sales]]-tbl_Sales[[#This Row],[Total_Cost]]</f>
        <v>257.28000000000003</v>
      </c>
    </row>
    <row r="4376" spans="1:14">
      <c r="A4376" t="s">
        <v>4380</v>
      </c>
      <c r="B4376" s="4">
        <v>45125</v>
      </c>
      <c r="C4376" t="s">
        <v>7900</v>
      </c>
      <c r="D4376" t="str">
        <f>VLOOKUP(Sales_Data!$C4376,tbl_Customers[],2,FALSE)</f>
        <v>Customer_608</v>
      </c>
      <c r="E4376" t="str">
        <f>VLOOKUP(tbl_Sales[[#This Row],[Customer_ID]],tbl_Customers[],5,0)</f>
        <v>West</v>
      </c>
      <c r="F4376" t="s">
        <v>8503</v>
      </c>
      <c r="G4376" t="str">
        <f>VLOOKUP(Sales_Data!$F4376,tbl_Products[],2,FALSE)</f>
        <v>Product_19</v>
      </c>
      <c r="H4376" t="str">
        <f>VLOOKUP(tbl_Sales[[#This Row],[Product_ID]],tbl_Products[],3,0)</f>
        <v>Apparel</v>
      </c>
      <c r="I4376">
        <v>7</v>
      </c>
      <c r="J4376" s="10">
        <f>VLOOKUP(tbl_Sales[[#This Row],[Product_ID]],tbl_Products[],4,0)</f>
        <v>41.78</v>
      </c>
      <c r="K4376" s="6">
        <v>89.31</v>
      </c>
      <c r="L4376" s="6">
        <f>tbl_Sales[[#This Row],[Price_per_Unit]]*tbl_Sales[[#This Row],[Quantity]]</f>
        <v>625.17000000000007</v>
      </c>
      <c r="M4376" s="6">
        <f>tbl_Sales[[#This Row],[Cost_per_Unit]]*tbl_Sales[[#This Row],[Quantity]]</f>
        <v>292.46000000000004</v>
      </c>
      <c r="N4376" s="6">
        <f>tbl_Sales[[#This Row],[Sales]]-tbl_Sales[[#This Row],[Total_Cost]]</f>
        <v>332.71000000000004</v>
      </c>
    </row>
    <row r="4377" spans="1:14">
      <c r="A4377" t="s">
        <v>4381</v>
      </c>
      <c r="B4377" s="4">
        <v>45021</v>
      </c>
      <c r="C4377" t="s">
        <v>7039</v>
      </c>
      <c r="D4377" t="str">
        <f>VLOOKUP(Sales_Data!$C4377,tbl_Customers[],2,FALSE)</f>
        <v>Customer_414</v>
      </c>
      <c r="E4377" t="str">
        <f>VLOOKUP(tbl_Sales[[#This Row],[Customer_ID]],tbl_Customers[],5,0)</f>
        <v>South</v>
      </c>
      <c r="F4377" t="s">
        <v>8505</v>
      </c>
      <c r="G4377" t="str">
        <f>VLOOKUP(Sales_Data!$F4377,tbl_Products[],2,FALSE)</f>
        <v>Product_39</v>
      </c>
      <c r="H4377" t="str">
        <f>VLOOKUP(tbl_Sales[[#This Row],[Product_ID]],tbl_Products[],3,0)</f>
        <v>Toys</v>
      </c>
      <c r="I4377">
        <v>3</v>
      </c>
      <c r="J4377" s="10">
        <f>VLOOKUP(tbl_Sales[[#This Row],[Product_ID]],tbl_Products[],4,0)</f>
        <v>32.950000000000003</v>
      </c>
      <c r="K4377" s="6">
        <v>79.739999999999995</v>
      </c>
      <c r="L4377" s="6">
        <f>tbl_Sales[[#This Row],[Price_per_Unit]]*tbl_Sales[[#This Row],[Quantity]]</f>
        <v>239.21999999999997</v>
      </c>
      <c r="M4377" s="6">
        <f>tbl_Sales[[#This Row],[Cost_per_Unit]]*tbl_Sales[[#This Row],[Quantity]]</f>
        <v>98.850000000000009</v>
      </c>
      <c r="N4377" s="6">
        <f>tbl_Sales[[#This Row],[Sales]]-tbl_Sales[[#This Row],[Total_Cost]]</f>
        <v>140.36999999999995</v>
      </c>
    </row>
    <row r="4378" spans="1:14">
      <c r="A4378" t="s">
        <v>4382</v>
      </c>
      <c r="B4378" s="4">
        <v>45116</v>
      </c>
      <c r="C4378" t="s">
        <v>7716</v>
      </c>
      <c r="D4378" t="str">
        <f>VLOOKUP(Sales_Data!$C4378,tbl_Customers[],2,FALSE)</f>
        <v>Customer_311</v>
      </c>
      <c r="E4378" t="str">
        <f>VLOOKUP(tbl_Sales[[#This Row],[Customer_ID]],tbl_Customers[],5,0)</f>
        <v>South</v>
      </c>
      <c r="F4378" t="s">
        <v>8549</v>
      </c>
      <c r="G4378" t="str">
        <f>VLOOKUP(Sales_Data!$F4378,tbl_Products[],2,FALSE)</f>
        <v>Product_18</v>
      </c>
      <c r="H4378" t="str">
        <f>VLOOKUP(tbl_Sales[[#This Row],[Product_ID]],tbl_Products[],3,0)</f>
        <v>Health</v>
      </c>
      <c r="I4378">
        <v>9</v>
      </c>
      <c r="J4378" s="10">
        <f>VLOOKUP(tbl_Sales[[#This Row],[Product_ID]],tbl_Products[],4,0)</f>
        <v>41.18</v>
      </c>
      <c r="K4378" s="6">
        <v>44.86</v>
      </c>
      <c r="L4378" s="6">
        <f>tbl_Sales[[#This Row],[Price_per_Unit]]*tbl_Sales[[#This Row],[Quantity]]</f>
        <v>403.74</v>
      </c>
      <c r="M4378" s="6">
        <f>tbl_Sales[[#This Row],[Cost_per_Unit]]*tbl_Sales[[#This Row],[Quantity]]</f>
        <v>370.62</v>
      </c>
      <c r="N4378" s="6">
        <f>tbl_Sales[[#This Row],[Sales]]-tbl_Sales[[#This Row],[Total_Cost]]</f>
        <v>33.120000000000005</v>
      </c>
    </row>
    <row r="4379" spans="1:14">
      <c r="A4379" t="s">
        <v>4383</v>
      </c>
      <c r="B4379" s="4">
        <v>45122</v>
      </c>
      <c r="C4379" t="s">
        <v>7679</v>
      </c>
      <c r="D4379" t="str">
        <f>VLOOKUP(Sales_Data!$C4379,tbl_Customers[],2,FALSE)</f>
        <v>Customer_770</v>
      </c>
      <c r="E4379" t="str">
        <f>VLOOKUP(tbl_Sales[[#This Row],[Customer_ID]],tbl_Customers[],5,0)</f>
        <v>South</v>
      </c>
      <c r="F4379" t="s">
        <v>8534</v>
      </c>
      <c r="G4379" t="str">
        <f>VLOOKUP(Sales_Data!$F4379,tbl_Products[],2,FALSE)</f>
        <v>Product_51</v>
      </c>
      <c r="H4379" t="str">
        <f>VLOOKUP(tbl_Sales[[#This Row],[Product_ID]],tbl_Products[],3,0)</f>
        <v>Electronics</v>
      </c>
      <c r="I4379">
        <v>3</v>
      </c>
      <c r="J4379" s="10">
        <f>VLOOKUP(tbl_Sales[[#This Row],[Product_ID]],tbl_Products[],4,0)</f>
        <v>45.1</v>
      </c>
      <c r="K4379" s="6">
        <v>80.680000000000007</v>
      </c>
      <c r="L4379" s="6">
        <f>tbl_Sales[[#This Row],[Price_per_Unit]]*tbl_Sales[[#This Row],[Quantity]]</f>
        <v>242.04000000000002</v>
      </c>
      <c r="M4379" s="6">
        <f>tbl_Sales[[#This Row],[Cost_per_Unit]]*tbl_Sales[[#This Row],[Quantity]]</f>
        <v>135.30000000000001</v>
      </c>
      <c r="N4379" s="6">
        <f>tbl_Sales[[#This Row],[Sales]]-tbl_Sales[[#This Row],[Total_Cost]]</f>
        <v>106.74000000000001</v>
      </c>
    </row>
    <row r="4380" spans="1:14">
      <c r="A4380" t="s">
        <v>4384</v>
      </c>
      <c r="B4380" s="4">
        <v>45116</v>
      </c>
      <c r="C4380" t="s">
        <v>7938</v>
      </c>
      <c r="D4380" t="str">
        <f>VLOOKUP(Sales_Data!$C4380,tbl_Customers[],2,FALSE)</f>
        <v>Customer_419</v>
      </c>
      <c r="E4380" t="str">
        <f>VLOOKUP(tbl_Sales[[#This Row],[Customer_ID]],tbl_Customers[],5,0)</f>
        <v>North</v>
      </c>
      <c r="F4380" t="s">
        <v>8514</v>
      </c>
      <c r="G4380" t="str">
        <f>VLOOKUP(Sales_Data!$F4380,tbl_Products[],2,FALSE)</f>
        <v>Product_2</v>
      </c>
      <c r="H4380" t="str">
        <f>VLOOKUP(tbl_Sales[[#This Row],[Product_ID]],tbl_Products[],3,0)</f>
        <v>Health</v>
      </c>
      <c r="I4380">
        <v>9</v>
      </c>
      <c r="J4380" s="10">
        <f>VLOOKUP(tbl_Sales[[#This Row],[Product_ID]],tbl_Products[],4,0)</f>
        <v>12.41</v>
      </c>
      <c r="K4380" s="6">
        <v>56.68</v>
      </c>
      <c r="L4380" s="6">
        <f>tbl_Sales[[#This Row],[Price_per_Unit]]*tbl_Sales[[#This Row],[Quantity]]</f>
        <v>510.12</v>
      </c>
      <c r="M4380" s="6">
        <f>tbl_Sales[[#This Row],[Cost_per_Unit]]*tbl_Sales[[#This Row],[Quantity]]</f>
        <v>111.69</v>
      </c>
      <c r="N4380" s="6">
        <f>tbl_Sales[[#This Row],[Sales]]-tbl_Sales[[#This Row],[Total_Cost]]</f>
        <v>398.43</v>
      </c>
    </row>
    <row r="4381" spans="1:14">
      <c r="A4381" t="s">
        <v>4385</v>
      </c>
      <c r="B4381" s="4">
        <v>45022</v>
      </c>
      <c r="C4381" t="s">
        <v>8428</v>
      </c>
      <c r="D4381" t="str">
        <f>VLOOKUP(Sales_Data!$C4381,tbl_Customers[],2,FALSE)</f>
        <v>Customer_1315</v>
      </c>
      <c r="E4381" t="str">
        <f>VLOOKUP(tbl_Sales[[#This Row],[Customer_ID]],tbl_Customers[],5,0)</f>
        <v>East</v>
      </c>
      <c r="F4381" t="s">
        <v>8562</v>
      </c>
      <c r="G4381" t="str">
        <f>VLOOKUP(Sales_Data!$F4381,tbl_Products[],2,FALSE)</f>
        <v>Product_48</v>
      </c>
      <c r="H4381" t="str">
        <f>VLOOKUP(tbl_Sales[[#This Row],[Product_ID]],tbl_Products[],3,0)</f>
        <v>Apparel</v>
      </c>
      <c r="I4381">
        <v>7</v>
      </c>
      <c r="J4381" s="10">
        <f>VLOOKUP(tbl_Sales[[#This Row],[Product_ID]],tbl_Products[],4,0)</f>
        <v>25.33</v>
      </c>
      <c r="K4381" s="6">
        <v>27.7</v>
      </c>
      <c r="L4381" s="6">
        <f>tbl_Sales[[#This Row],[Price_per_Unit]]*tbl_Sales[[#This Row],[Quantity]]</f>
        <v>193.9</v>
      </c>
      <c r="M4381" s="6">
        <f>tbl_Sales[[#This Row],[Cost_per_Unit]]*tbl_Sales[[#This Row],[Quantity]]</f>
        <v>177.31</v>
      </c>
      <c r="N4381" s="6">
        <f>tbl_Sales[[#This Row],[Sales]]-tbl_Sales[[#This Row],[Total_Cost]]</f>
        <v>16.590000000000003</v>
      </c>
    </row>
    <row r="4382" spans="1:14">
      <c r="A4382" t="s">
        <v>4386</v>
      </c>
      <c r="B4382" s="4">
        <v>45155</v>
      </c>
      <c r="C4382" t="s">
        <v>7546</v>
      </c>
      <c r="D4382" t="str">
        <f>VLOOKUP(Sales_Data!$C4382,tbl_Customers[],2,FALSE)</f>
        <v>Customer_78</v>
      </c>
      <c r="E4382" t="str">
        <f>VLOOKUP(tbl_Sales[[#This Row],[Customer_ID]],tbl_Customers[],5,0)</f>
        <v>South</v>
      </c>
      <c r="F4382" t="s">
        <v>8564</v>
      </c>
      <c r="G4382" t="str">
        <f>VLOOKUP(Sales_Data!$F4382,tbl_Products[],2,FALSE)</f>
        <v>Product_8</v>
      </c>
      <c r="H4382" t="str">
        <f>VLOOKUP(tbl_Sales[[#This Row],[Product_ID]],tbl_Products[],3,0)</f>
        <v>Electronics</v>
      </c>
      <c r="I4382">
        <v>3</v>
      </c>
      <c r="J4382" s="10">
        <f>VLOOKUP(tbl_Sales[[#This Row],[Product_ID]],tbl_Products[],4,0)</f>
        <v>22.03</v>
      </c>
      <c r="K4382" s="6">
        <v>31.06</v>
      </c>
      <c r="L4382" s="6">
        <f>tbl_Sales[[#This Row],[Price_per_Unit]]*tbl_Sales[[#This Row],[Quantity]]</f>
        <v>93.179999999999993</v>
      </c>
      <c r="M4382" s="6">
        <f>tbl_Sales[[#This Row],[Cost_per_Unit]]*tbl_Sales[[#This Row],[Quantity]]</f>
        <v>66.09</v>
      </c>
      <c r="N4382" s="6">
        <f>tbl_Sales[[#This Row],[Sales]]-tbl_Sales[[#This Row],[Total_Cost]]</f>
        <v>27.089999999999989</v>
      </c>
    </row>
    <row r="4383" spans="1:14">
      <c r="A4383" t="s">
        <v>4387</v>
      </c>
      <c r="B4383" s="4">
        <v>44949</v>
      </c>
      <c r="C4383" t="s">
        <v>7099</v>
      </c>
      <c r="D4383" t="str">
        <f>VLOOKUP(Sales_Data!$C4383,tbl_Customers[],2,FALSE)</f>
        <v>Customer_488</v>
      </c>
      <c r="E4383" t="str">
        <f>VLOOKUP(tbl_Sales[[#This Row],[Customer_ID]],tbl_Customers[],5,0)</f>
        <v>South</v>
      </c>
      <c r="F4383" t="s">
        <v>8561</v>
      </c>
      <c r="G4383" t="str">
        <f>VLOOKUP(Sales_Data!$F4383,tbl_Products[],2,FALSE)</f>
        <v>Product_66</v>
      </c>
      <c r="H4383" t="str">
        <f>VLOOKUP(tbl_Sales[[#This Row],[Product_ID]],tbl_Products[],3,0)</f>
        <v>Health</v>
      </c>
      <c r="I4383">
        <v>4</v>
      </c>
      <c r="J4383" s="10">
        <f>VLOOKUP(tbl_Sales[[#This Row],[Product_ID]],tbl_Products[],4,0)</f>
        <v>1.38</v>
      </c>
      <c r="K4383" s="6">
        <v>88.29</v>
      </c>
      <c r="L4383" s="6">
        <f>tbl_Sales[[#This Row],[Price_per_Unit]]*tbl_Sales[[#This Row],[Quantity]]</f>
        <v>353.16</v>
      </c>
      <c r="M4383" s="6">
        <f>tbl_Sales[[#This Row],[Cost_per_Unit]]*tbl_Sales[[#This Row],[Quantity]]</f>
        <v>5.52</v>
      </c>
      <c r="N4383" s="6">
        <f>tbl_Sales[[#This Row],[Sales]]-tbl_Sales[[#This Row],[Total_Cost]]</f>
        <v>347.64000000000004</v>
      </c>
    </row>
    <row r="4384" spans="1:14">
      <c r="A4384" t="s">
        <v>4388</v>
      </c>
      <c r="B4384" s="4">
        <v>45061</v>
      </c>
      <c r="C4384" t="s">
        <v>7666</v>
      </c>
      <c r="D4384" t="str">
        <f>VLOOKUP(Sales_Data!$C4384,tbl_Customers[],2,FALSE)</f>
        <v>Customer_1486</v>
      </c>
      <c r="E4384" t="str">
        <f>VLOOKUP(tbl_Sales[[#This Row],[Customer_ID]],tbl_Customers[],5,0)</f>
        <v>North</v>
      </c>
      <c r="F4384" t="s">
        <v>8514</v>
      </c>
      <c r="G4384" t="str">
        <f>VLOOKUP(Sales_Data!$F4384,tbl_Products[],2,FALSE)</f>
        <v>Product_2</v>
      </c>
      <c r="H4384" t="str">
        <f>VLOOKUP(tbl_Sales[[#This Row],[Product_ID]],tbl_Products[],3,0)</f>
        <v>Health</v>
      </c>
      <c r="I4384">
        <v>1</v>
      </c>
      <c r="J4384" s="10">
        <f>VLOOKUP(tbl_Sales[[#This Row],[Product_ID]],tbl_Products[],4,0)</f>
        <v>12.41</v>
      </c>
      <c r="K4384" s="6">
        <v>65.010000000000005</v>
      </c>
      <c r="L4384" s="6">
        <f>tbl_Sales[[#This Row],[Price_per_Unit]]*tbl_Sales[[#This Row],[Quantity]]</f>
        <v>65.010000000000005</v>
      </c>
      <c r="M4384" s="6">
        <f>tbl_Sales[[#This Row],[Cost_per_Unit]]*tbl_Sales[[#This Row],[Quantity]]</f>
        <v>12.41</v>
      </c>
      <c r="N4384" s="6">
        <f>tbl_Sales[[#This Row],[Sales]]-tbl_Sales[[#This Row],[Total_Cost]]</f>
        <v>52.600000000000009</v>
      </c>
    </row>
    <row r="4385" spans="1:14">
      <c r="A4385" t="s">
        <v>4389</v>
      </c>
      <c r="B4385" s="4">
        <v>45152</v>
      </c>
      <c r="C4385" t="s">
        <v>8006</v>
      </c>
      <c r="D4385" t="str">
        <f>VLOOKUP(Sales_Data!$C4385,tbl_Customers[],2,FALSE)</f>
        <v>Customer_1225</v>
      </c>
      <c r="E4385" t="str">
        <f>VLOOKUP(tbl_Sales[[#This Row],[Customer_ID]],tbl_Customers[],5,0)</f>
        <v>North</v>
      </c>
      <c r="F4385" t="s">
        <v>8494</v>
      </c>
      <c r="G4385" t="str">
        <f>VLOOKUP(Sales_Data!$F4385,tbl_Products[],2,FALSE)</f>
        <v>Product_15</v>
      </c>
      <c r="H4385" t="str">
        <f>VLOOKUP(tbl_Sales[[#This Row],[Product_ID]],tbl_Products[],3,0)</f>
        <v>Apparel</v>
      </c>
      <c r="I4385">
        <v>8</v>
      </c>
      <c r="J4385" s="10">
        <f>VLOOKUP(tbl_Sales[[#This Row],[Product_ID]],tbl_Products[],4,0)</f>
        <v>22.93</v>
      </c>
      <c r="K4385" s="6">
        <v>13.23</v>
      </c>
      <c r="L4385" s="6">
        <f>tbl_Sales[[#This Row],[Price_per_Unit]]*tbl_Sales[[#This Row],[Quantity]]</f>
        <v>105.84</v>
      </c>
      <c r="M4385" s="6">
        <f>tbl_Sales[[#This Row],[Cost_per_Unit]]*tbl_Sales[[#This Row],[Quantity]]</f>
        <v>183.44</v>
      </c>
      <c r="N4385" s="6">
        <f>tbl_Sales[[#This Row],[Sales]]-tbl_Sales[[#This Row],[Total_Cost]]</f>
        <v>-77.599999999999994</v>
      </c>
    </row>
    <row r="4386" spans="1:14">
      <c r="A4386" t="s">
        <v>4390</v>
      </c>
      <c r="B4386" s="4">
        <v>45165</v>
      </c>
      <c r="C4386" t="s">
        <v>7294</v>
      </c>
      <c r="D4386" t="str">
        <f>VLOOKUP(Sales_Data!$C4386,tbl_Customers[],2,FALSE)</f>
        <v>Customer_909</v>
      </c>
      <c r="E4386" t="str">
        <f>VLOOKUP(tbl_Sales[[#This Row],[Customer_ID]],tbl_Customers[],5,0)</f>
        <v>South</v>
      </c>
      <c r="F4386" t="s">
        <v>8500</v>
      </c>
      <c r="G4386" t="str">
        <f>VLOOKUP(Sales_Data!$F4386,tbl_Products[],2,FALSE)</f>
        <v>Product_68</v>
      </c>
      <c r="H4386" t="str">
        <f>VLOOKUP(tbl_Sales[[#This Row],[Product_ID]],tbl_Products[],3,0)</f>
        <v>Home Goods</v>
      </c>
      <c r="I4386">
        <v>8</v>
      </c>
      <c r="J4386" s="10">
        <f>VLOOKUP(tbl_Sales[[#This Row],[Product_ID]],tbl_Products[],4,0)</f>
        <v>17.45</v>
      </c>
      <c r="K4386" s="6">
        <v>95.12</v>
      </c>
      <c r="L4386" s="6">
        <f>tbl_Sales[[#This Row],[Price_per_Unit]]*tbl_Sales[[#This Row],[Quantity]]</f>
        <v>760.96</v>
      </c>
      <c r="M4386" s="6">
        <f>tbl_Sales[[#This Row],[Cost_per_Unit]]*tbl_Sales[[#This Row],[Quantity]]</f>
        <v>139.6</v>
      </c>
      <c r="N4386" s="6">
        <f>tbl_Sales[[#This Row],[Sales]]-tbl_Sales[[#This Row],[Total_Cost]]</f>
        <v>621.36</v>
      </c>
    </row>
    <row r="4387" spans="1:14">
      <c r="A4387" t="s">
        <v>4391</v>
      </c>
      <c r="B4387" s="4">
        <v>45061</v>
      </c>
      <c r="C4387" t="s">
        <v>8253</v>
      </c>
      <c r="D4387" t="str">
        <f>VLOOKUP(Sales_Data!$C4387,tbl_Customers[],2,FALSE)</f>
        <v>Customer_674</v>
      </c>
      <c r="E4387" t="str">
        <f>VLOOKUP(tbl_Sales[[#This Row],[Customer_ID]],tbl_Customers[],5,0)</f>
        <v>West</v>
      </c>
      <c r="F4387" t="s">
        <v>8518</v>
      </c>
      <c r="G4387" t="str">
        <f>VLOOKUP(Sales_Data!$F4387,tbl_Products[],2,FALSE)</f>
        <v>Product_35</v>
      </c>
      <c r="H4387" t="str">
        <f>VLOOKUP(tbl_Sales[[#This Row],[Product_ID]],tbl_Products[],3,0)</f>
        <v>Toys</v>
      </c>
      <c r="I4387">
        <v>4</v>
      </c>
      <c r="J4387" s="10">
        <f>VLOOKUP(tbl_Sales[[#This Row],[Product_ID]],tbl_Products[],4,0)</f>
        <v>40.75</v>
      </c>
      <c r="K4387" s="6">
        <v>90.77</v>
      </c>
      <c r="L4387" s="6">
        <f>tbl_Sales[[#This Row],[Price_per_Unit]]*tbl_Sales[[#This Row],[Quantity]]</f>
        <v>363.08</v>
      </c>
      <c r="M4387" s="6">
        <f>tbl_Sales[[#This Row],[Cost_per_Unit]]*tbl_Sales[[#This Row],[Quantity]]</f>
        <v>163</v>
      </c>
      <c r="N4387" s="6">
        <f>tbl_Sales[[#This Row],[Sales]]-tbl_Sales[[#This Row],[Total_Cost]]</f>
        <v>200.07999999999998</v>
      </c>
    </row>
    <row r="4388" spans="1:14">
      <c r="A4388" t="s">
        <v>4392</v>
      </c>
      <c r="B4388" s="4">
        <v>45042</v>
      </c>
      <c r="C4388" t="s">
        <v>8429</v>
      </c>
      <c r="D4388" t="str">
        <f>VLOOKUP(Sales_Data!$C4388,tbl_Customers[],2,FALSE)</f>
        <v>Customer_275</v>
      </c>
      <c r="E4388" t="str">
        <f>VLOOKUP(tbl_Sales[[#This Row],[Customer_ID]],tbl_Customers[],5,0)</f>
        <v>East</v>
      </c>
      <c r="F4388" t="s">
        <v>8537</v>
      </c>
      <c r="G4388" t="str">
        <f>VLOOKUP(Sales_Data!$F4388,tbl_Products[],2,FALSE)</f>
        <v>Product_75</v>
      </c>
      <c r="H4388" t="str">
        <f>VLOOKUP(tbl_Sales[[#This Row],[Product_ID]],tbl_Products[],3,0)</f>
        <v>Electronics</v>
      </c>
      <c r="I4388">
        <v>7</v>
      </c>
      <c r="J4388" s="10">
        <f>VLOOKUP(tbl_Sales[[#This Row],[Product_ID]],tbl_Products[],4,0)</f>
        <v>2.25</v>
      </c>
      <c r="K4388" s="6">
        <v>10.15</v>
      </c>
      <c r="L4388" s="6">
        <f>tbl_Sales[[#This Row],[Price_per_Unit]]*tbl_Sales[[#This Row],[Quantity]]</f>
        <v>71.05</v>
      </c>
      <c r="M4388" s="6">
        <f>tbl_Sales[[#This Row],[Cost_per_Unit]]*tbl_Sales[[#This Row],[Quantity]]</f>
        <v>15.75</v>
      </c>
      <c r="N4388" s="6">
        <f>tbl_Sales[[#This Row],[Sales]]-tbl_Sales[[#This Row],[Total_Cost]]</f>
        <v>55.3</v>
      </c>
    </row>
    <row r="4389" spans="1:14">
      <c r="A4389" t="s">
        <v>4393</v>
      </c>
      <c r="B4389" s="4">
        <v>45064</v>
      </c>
      <c r="C4389" t="s">
        <v>7111</v>
      </c>
      <c r="D4389" t="str">
        <f>VLOOKUP(Sales_Data!$C4389,tbl_Customers[],2,FALSE)</f>
        <v>Customer_570</v>
      </c>
      <c r="E4389" t="str">
        <f>VLOOKUP(tbl_Sales[[#This Row],[Customer_ID]],tbl_Customers[],5,0)</f>
        <v>North</v>
      </c>
      <c r="F4389" t="s">
        <v>8500</v>
      </c>
      <c r="G4389" t="str">
        <f>VLOOKUP(Sales_Data!$F4389,tbl_Products[],2,FALSE)</f>
        <v>Product_68</v>
      </c>
      <c r="H4389" t="str">
        <f>VLOOKUP(tbl_Sales[[#This Row],[Product_ID]],tbl_Products[],3,0)</f>
        <v>Home Goods</v>
      </c>
      <c r="I4389">
        <v>4</v>
      </c>
      <c r="J4389" s="10">
        <f>VLOOKUP(tbl_Sales[[#This Row],[Product_ID]],tbl_Products[],4,0)</f>
        <v>17.45</v>
      </c>
      <c r="K4389" s="6">
        <v>18.48</v>
      </c>
      <c r="L4389" s="6">
        <f>tbl_Sales[[#This Row],[Price_per_Unit]]*tbl_Sales[[#This Row],[Quantity]]</f>
        <v>73.92</v>
      </c>
      <c r="M4389" s="6">
        <f>tbl_Sales[[#This Row],[Cost_per_Unit]]*tbl_Sales[[#This Row],[Quantity]]</f>
        <v>69.8</v>
      </c>
      <c r="N4389" s="6">
        <f>tbl_Sales[[#This Row],[Sales]]-tbl_Sales[[#This Row],[Total_Cost]]</f>
        <v>4.1200000000000045</v>
      </c>
    </row>
    <row r="4390" spans="1:14">
      <c r="A4390" t="s">
        <v>4394</v>
      </c>
      <c r="B4390" s="4">
        <v>45215</v>
      </c>
      <c r="C4390" t="s">
        <v>7996</v>
      </c>
      <c r="D4390" t="str">
        <f>VLOOKUP(Sales_Data!$C4390,tbl_Customers[],2,FALSE)</f>
        <v>Customer_651</v>
      </c>
      <c r="E4390" t="str">
        <f>VLOOKUP(tbl_Sales[[#This Row],[Customer_ID]],tbl_Customers[],5,0)</f>
        <v>East</v>
      </c>
      <c r="F4390" t="s">
        <v>8514</v>
      </c>
      <c r="G4390" t="str">
        <f>VLOOKUP(Sales_Data!$F4390,tbl_Products[],2,FALSE)</f>
        <v>Product_2</v>
      </c>
      <c r="H4390" t="str">
        <f>VLOOKUP(tbl_Sales[[#This Row],[Product_ID]],tbl_Products[],3,0)</f>
        <v>Health</v>
      </c>
      <c r="I4390">
        <v>4</v>
      </c>
      <c r="J4390" s="10">
        <f>VLOOKUP(tbl_Sales[[#This Row],[Product_ID]],tbl_Products[],4,0)</f>
        <v>12.41</v>
      </c>
      <c r="K4390" s="6">
        <v>91.24</v>
      </c>
      <c r="L4390" s="6">
        <f>tbl_Sales[[#This Row],[Price_per_Unit]]*tbl_Sales[[#This Row],[Quantity]]</f>
        <v>364.96</v>
      </c>
      <c r="M4390" s="6">
        <f>tbl_Sales[[#This Row],[Cost_per_Unit]]*tbl_Sales[[#This Row],[Quantity]]</f>
        <v>49.64</v>
      </c>
      <c r="N4390" s="6">
        <f>tbl_Sales[[#This Row],[Sales]]-tbl_Sales[[#This Row],[Total_Cost]]</f>
        <v>315.32</v>
      </c>
    </row>
    <row r="4391" spans="1:14">
      <c r="A4391" t="s">
        <v>4395</v>
      </c>
      <c r="B4391" s="4">
        <v>44958</v>
      </c>
      <c r="C4391" t="s">
        <v>8108</v>
      </c>
      <c r="D4391" t="str">
        <f>VLOOKUP(Sales_Data!$C4391,tbl_Customers[],2,FALSE)</f>
        <v>Customer_1319</v>
      </c>
      <c r="E4391" t="str">
        <f>VLOOKUP(tbl_Sales[[#This Row],[Customer_ID]],tbl_Customers[],5,0)</f>
        <v>North</v>
      </c>
      <c r="F4391" t="s">
        <v>8505</v>
      </c>
      <c r="G4391" t="str">
        <f>VLOOKUP(Sales_Data!$F4391,tbl_Products[],2,FALSE)</f>
        <v>Product_39</v>
      </c>
      <c r="H4391" t="str">
        <f>VLOOKUP(tbl_Sales[[#This Row],[Product_ID]],tbl_Products[],3,0)</f>
        <v>Toys</v>
      </c>
      <c r="I4391">
        <v>6</v>
      </c>
      <c r="J4391" s="10">
        <f>VLOOKUP(tbl_Sales[[#This Row],[Product_ID]],tbl_Products[],4,0)</f>
        <v>32.950000000000003</v>
      </c>
      <c r="K4391" s="6">
        <v>60.68</v>
      </c>
      <c r="L4391" s="6">
        <f>tbl_Sales[[#This Row],[Price_per_Unit]]*tbl_Sales[[#This Row],[Quantity]]</f>
        <v>364.08</v>
      </c>
      <c r="M4391" s="6">
        <f>tbl_Sales[[#This Row],[Cost_per_Unit]]*tbl_Sales[[#This Row],[Quantity]]</f>
        <v>197.70000000000002</v>
      </c>
      <c r="N4391" s="6">
        <f>tbl_Sales[[#This Row],[Sales]]-tbl_Sales[[#This Row],[Total_Cost]]</f>
        <v>166.37999999999997</v>
      </c>
    </row>
    <row r="4392" spans="1:14">
      <c r="A4392" t="s">
        <v>4396</v>
      </c>
      <c r="B4392" s="4">
        <v>45004</v>
      </c>
      <c r="C4392" t="s">
        <v>8430</v>
      </c>
      <c r="D4392" t="str">
        <f>VLOOKUP(Sales_Data!$C4392,tbl_Customers[],2,FALSE)</f>
        <v>Customer_82</v>
      </c>
      <c r="E4392" t="str">
        <f>VLOOKUP(tbl_Sales[[#This Row],[Customer_ID]],tbl_Customers[],5,0)</f>
        <v>North</v>
      </c>
      <c r="F4392" t="s">
        <v>8549</v>
      </c>
      <c r="G4392" t="str">
        <f>VLOOKUP(Sales_Data!$F4392,tbl_Products[],2,FALSE)</f>
        <v>Product_18</v>
      </c>
      <c r="H4392" t="str">
        <f>VLOOKUP(tbl_Sales[[#This Row],[Product_ID]],tbl_Products[],3,0)</f>
        <v>Health</v>
      </c>
      <c r="I4392">
        <v>3</v>
      </c>
      <c r="J4392" s="10">
        <f>VLOOKUP(tbl_Sales[[#This Row],[Product_ID]],tbl_Products[],4,0)</f>
        <v>41.18</v>
      </c>
      <c r="K4392" s="6">
        <v>28.31</v>
      </c>
      <c r="L4392" s="6">
        <f>tbl_Sales[[#This Row],[Price_per_Unit]]*tbl_Sales[[#This Row],[Quantity]]</f>
        <v>84.929999999999993</v>
      </c>
      <c r="M4392" s="6">
        <f>tbl_Sales[[#This Row],[Cost_per_Unit]]*tbl_Sales[[#This Row],[Quantity]]</f>
        <v>123.53999999999999</v>
      </c>
      <c r="N4392" s="6">
        <f>tbl_Sales[[#This Row],[Sales]]-tbl_Sales[[#This Row],[Total_Cost]]</f>
        <v>-38.61</v>
      </c>
    </row>
    <row r="4393" spans="1:14">
      <c r="A4393" t="s">
        <v>4397</v>
      </c>
      <c r="B4393" s="4">
        <v>45283</v>
      </c>
      <c r="C4393" t="s">
        <v>7324</v>
      </c>
      <c r="D4393" t="str">
        <f>VLOOKUP(Sales_Data!$C4393,tbl_Customers[],2,FALSE)</f>
        <v>Customer_1067</v>
      </c>
      <c r="E4393" t="str">
        <f>VLOOKUP(tbl_Sales[[#This Row],[Customer_ID]],tbl_Customers[],5,0)</f>
        <v>North</v>
      </c>
      <c r="F4393" t="s">
        <v>8560</v>
      </c>
      <c r="G4393" t="str">
        <f>VLOOKUP(Sales_Data!$F4393,tbl_Products[],2,FALSE)</f>
        <v>Product_41</v>
      </c>
      <c r="H4393" t="str">
        <f>VLOOKUP(tbl_Sales[[#This Row],[Product_ID]],tbl_Products[],3,0)</f>
        <v>Home Goods</v>
      </c>
      <c r="I4393">
        <v>2</v>
      </c>
      <c r="J4393" s="10">
        <f>VLOOKUP(tbl_Sales[[#This Row],[Product_ID]],tbl_Products[],4,0)</f>
        <v>31.5</v>
      </c>
      <c r="K4393" s="6">
        <v>26.73</v>
      </c>
      <c r="L4393" s="6">
        <f>tbl_Sales[[#This Row],[Price_per_Unit]]*tbl_Sales[[#This Row],[Quantity]]</f>
        <v>53.46</v>
      </c>
      <c r="M4393" s="6">
        <f>tbl_Sales[[#This Row],[Cost_per_Unit]]*tbl_Sales[[#This Row],[Quantity]]</f>
        <v>63</v>
      </c>
      <c r="N4393" s="6">
        <f>tbl_Sales[[#This Row],[Sales]]-tbl_Sales[[#This Row],[Total_Cost]]</f>
        <v>-9.5399999999999991</v>
      </c>
    </row>
    <row r="4394" spans="1:14">
      <c r="A4394" t="s">
        <v>4398</v>
      </c>
      <c r="B4394" s="4">
        <v>45268</v>
      </c>
      <c r="C4394" t="s">
        <v>7208</v>
      </c>
      <c r="D4394" t="str">
        <f>VLOOKUP(Sales_Data!$C4394,tbl_Customers[],2,FALSE)</f>
        <v>Customer_850</v>
      </c>
      <c r="E4394" t="str">
        <f>VLOOKUP(tbl_Sales[[#This Row],[Customer_ID]],tbl_Customers[],5,0)</f>
        <v>West</v>
      </c>
      <c r="F4394" t="s">
        <v>8523</v>
      </c>
      <c r="G4394" t="str">
        <f>VLOOKUP(Sales_Data!$F4394,tbl_Products[],2,FALSE)</f>
        <v>Product_32</v>
      </c>
      <c r="H4394" t="str">
        <f>VLOOKUP(tbl_Sales[[#This Row],[Product_ID]],tbl_Products[],3,0)</f>
        <v>Home Goods</v>
      </c>
      <c r="I4394">
        <v>7</v>
      </c>
      <c r="J4394" s="10">
        <f>VLOOKUP(tbl_Sales[[#This Row],[Product_ID]],tbl_Products[],4,0)</f>
        <v>24.03</v>
      </c>
      <c r="K4394" s="6">
        <v>43.1</v>
      </c>
      <c r="L4394" s="6">
        <f>tbl_Sales[[#This Row],[Price_per_Unit]]*tbl_Sales[[#This Row],[Quantity]]</f>
        <v>301.7</v>
      </c>
      <c r="M4394" s="6">
        <f>tbl_Sales[[#This Row],[Cost_per_Unit]]*tbl_Sales[[#This Row],[Quantity]]</f>
        <v>168.21</v>
      </c>
      <c r="N4394" s="6">
        <f>tbl_Sales[[#This Row],[Sales]]-tbl_Sales[[#This Row],[Total_Cost]]</f>
        <v>133.48999999999998</v>
      </c>
    </row>
    <row r="4395" spans="1:14">
      <c r="A4395" t="s">
        <v>4399</v>
      </c>
      <c r="B4395" s="4">
        <v>44976</v>
      </c>
      <c r="C4395" t="s">
        <v>7515</v>
      </c>
      <c r="D4395" t="str">
        <f>VLOOKUP(Sales_Data!$C4395,tbl_Customers[],2,FALSE)</f>
        <v>Customer_1328</v>
      </c>
      <c r="E4395" t="str">
        <f>VLOOKUP(tbl_Sales[[#This Row],[Customer_ID]],tbl_Customers[],5,0)</f>
        <v>North</v>
      </c>
      <c r="F4395" t="s">
        <v>8517</v>
      </c>
      <c r="G4395" t="str">
        <f>VLOOKUP(Sales_Data!$F4395,tbl_Products[],2,FALSE)</f>
        <v>Product_62</v>
      </c>
      <c r="H4395" t="str">
        <f>VLOOKUP(tbl_Sales[[#This Row],[Product_ID]],tbl_Products[],3,0)</f>
        <v>Health</v>
      </c>
      <c r="I4395">
        <v>2</v>
      </c>
      <c r="J4395" s="10">
        <f>VLOOKUP(tbl_Sales[[#This Row],[Product_ID]],tbl_Products[],4,0)</f>
        <v>24.52</v>
      </c>
      <c r="K4395" s="6">
        <v>57.34</v>
      </c>
      <c r="L4395" s="6">
        <f>tbl_Sales[[#This Row],[Price_per_Unit]]*tbl_Sales[[#This Row],[Quantity]]</f>
        <v>114.68</v>
      </c>
      <c r="M4395" s="6">
        <f>tbl_Sales[[#This Row],[Cost_per_Unit]]*tbl_Sales[[#This Row],[Quantity]]</f>
        <v>49.04</v>
      </c>
      <c r="N4395" s="6">
        <f>tbl_Sales[[#This Row],[Sales]]-tbl_Sales[[#This Row],[Total_Cost]]</f>
        <v>65.640000000000015</v>
      </c>
    </row>
    <row r="4396" spans="1:14">
      <c r="A4396" t="s">
        <v>4400</v>
      </c>
      <c r="B4396" s="4">
        <v>44970</v>
      </c>
      <c r="C4396" t="s">
        <v>7511</v>
      </c>
      <c r="D4396" t="str">
        <f>VLOOKUP(Sales_Data!$C4396,tbl_Customers[],2,FALSE)</f>
        <v>Customer_591</v>
      </c>
      <c r="E4396" t="str">
        <f>VLOOKUP(tbl_Sales[[#This Row],[Customer_ID]],tbl_Customers[],5,0)</f>
        <v>South</v>
      </c>
      <c r="F4396" t="s">
        <v>8546</v>
      </c>
      <c r="G4396" t="str">
        <f>VLOOKUP(Sales_Data!$F4396,tbl_Products[],2,FALSE)</f>
        <v>Product_28</v>
      </c>
      <c r="H4396" t="str">
        <f>VLOOKUP(tbl_Sales[[#This Row],[Product_ID]],tbl_Products[],3,0)</f>
        <v>Toys</v>
      </c>
      <c r="I4396">
        <v>7</v>
      </c>
      <c r="J4396" s="10">
        <f>VLOOKUP(tbl_Sales[[#This Row],[Product_ID]],tbl_Products[],4,0)</f>
        <v>23.58</v>
      </c>
      <c r="K4396" s="6">
        <v>56.89</v>
      </c>
      <c r="L4396" s="6">
        <f>tbl_Sales[[#This Row],[Price_per_Unit]]*tbl_Sales[[#This Row],[Quantity]]</f>
        <v>398.23</v>
      </c>
      <c r="M4396" s="6">
        <f>tbl_Sales[[#This Row],[Cost_per_Unit]]*tbl_Sales[[#This Row],[Quantity]]</f>
        <v>165.06</v>
      </c>
      <c r="N4396" s="6">
        <f>tbl_Sales[[#This Row],[Sales]]-tbl_Sales[[#This Row],[Total_Cost]]</f>
        <v>233.17000000000002</v>
      </c>
    </row>
    <row r="4397" spans="1:14">
      <c r="A4397" t="s">
        <v>4401</v>
      </c>
      <c r="B4397" s="4">
        <v>45269</v>
      </c>
      <c r="C4397" t="s">
        <v>7670</v>
      </c>
      <c r="D4397" t="str">
        <f>VLOOKUP(Sales_Data!$C4397,tbl_Customers[],2,FALSE)</f>
        <v>Customer_49</v>
      </c>
      <c r="E4397" t="str">
        <f>VLOOKUP(tbl_Sales[[#This Row],[Customer_ID]],tbl_Customers[],5,0)</f>
        <v>East</v>
      </c>
      <c r="F4397" t="s">
        <v>8528</v>
      </c>
      <c r="G4397" t="str">
        <f>VLOOKUP(Sales_Data!$F4397,tbl_Products[],2,FALSE)</f>
        <v>Product_25</v>
      </c>
      <c r="H4397" t="str">
        <f>VLOOKUP(tbl_Sales[[#This Row],[Product_ID]],tbl_Products[],3,0)</f>
        <v>Electronics</v>
      </c>
      <c r="I4397">
        <v>4</v>
      </c>
      <c r="J4397" s="10">
        <f>VLOOKUP(tbl_Sales[[#This Row],[Product_ID]],tbl_Products[],4,0)</f>
        <v>48.19</v>
      </c>
      <c r="K4397" s="6">
        <v>38.729999999999997</v>
      </c>
      <c r="L4397" s="6">
        <f>tbl_Sales[[#This Row],[Price_per_Unit]]*tbl_Sales[[#This Row],[Quantity]]</f>
        <v>154.91999999999999</v>
      </c>
      <c r="M4397" s="6">
        <f>tbl_Sales[[#This Row],[Cost_per_Unit]]*tbl_Sales[[#This Row],[Quantity]]</f>
        <v>192.76</v>
      </c>
      <c r="N4397" s="6">
        <f>tbl_Sales[[#This Row],[Sales]]-tbl_Sales[[#This Row],[Total_Cost]]</f>
        <v>-37.840000000000003</v>
      </c>
    </row>
    <row r="4398" spans="1:14">
      <c r="A4398" t="s">
        <v>4402</v>
      </c>
      <c r="B4398" s="4">
        <v>45103</v>
      </c>
      <c r="C4398" t="s">
        <v>8431</v>
      </c>
      <c r="D4398" t="str">
        <f>VLOOKUP(Sales_Data!$C4398,tbl_Customers[],2,FALSE)</f>
        <v>Customer_470</v>
      </c>
      <c r="E4398" t="str">
        <f>VLOOKUP(tbl_Sales[[#This Row],[Customer_ID]],tbl_Customers[],5,0)</f>
        <v>West</v>
      </c>
      <c r="F4398" t="s">
        <v>8493</v>
      </c>
      <c r="G4398" t="str">
        <f>VLOOKUP(Sales_Data!$F4398,tbl_Products[],2,FALSE)</f>
        <v>Product_61</v>
      </c>
      <c r="H4398" t="str">
        <f>VLOOKUP(tbl_Sales[[#This Row],[Product_ID]],tbl_Products[],3,0)</f>
        <v>Health</v>
      </c>
      <c r="I4398">
        <v>1</v>
      </c>
      <c r="J4398" s="10">
        <f>VLOOKUP(tbl_Sales[[#This Row],[Product_ID]],tbl_Products[],4,0)</f>
        <v>47.78</v>
      </c>
      <c r="K4398" s="6">
        <v>65.430000000000007</v>
      </c>
      <c r="L4398" s="6">
        <f>tbl_Sales[[#This Row],[Price_per_Unit]]*tbl_Sales[[#This Row],[Quantity]]</f>
        <v>65.430000000000007</v>
      </c>
      <c r="M4398" s="6">
        <f>tbl_Sales[[#This Row],[Cost_per_Unit]]*tbl_Sales[[#This Row],[Quantity]]</f>
        <v>47.78</v>
      </c>
      <c r="N4398" s="6">
        <f>tbl_Sales[[#This Row],[Sales]]-tbl_Sales[[#This Row],[Total_Cost]]</f>
        <v>17.650000000000006</v>
      </c>
    </row>
    <row r="4399" spans="1:14">
      <c r="A4399" t="s">
        <v>4403</v>
      </c>
      <c r="B4399" s="4">
        <v>45204</v>
      </c>
      <c r="C4399" t="s">
        <v>7129</v>
      </c>
      <c r="D4399" t="str">
        <f>VLOOKUP(Sales_Data!$C4399,tbl_Customers[],2,FALSE)</f>
        <v>Customer_679</v>
      </c>
      <c r="E4399" t="str">
        <f>VLOOKUP(tbl_Sales[[#This Row],[Customer_ID]],tbl_Customers[],5,0)</f>
        <v>South</v>
      </c>
      <c r="F4399" t="s">
        <v>8517</v>
      </c>
      <c r="G4399" t="str">
        <f>VLOOKUP(Sales_Data!$F4399,tbl_Products[],2,FALSE)</f>
        <v>Product_62</v>
      </c>
      <c r="H4399" t="str">
        <f>VLOOKUP(tbl_Sales[[#This Row],[Product_ID]],tbl_Products[],3,0)</f>
        <v>Health</v>
      </c>
      <c r="I4399">
        <v>3</v>
      </c>
      <c r="J4399" s="10">
        <f>VLOOKUP(tbl_Sales[[#This Row],[Product_ID]],tbl_Products[],4,0)</f>
        <v>24.52</v>
      </c>
      <c r="K4399" s="6">
        <v>69.709999999999994</v>
      </c>
      <c r="L4399" s="6">
        <f>tbl_Sales[[#This Row],[Price_per_Unit]]*tbl_Sales[[#This Row],[Quantity]]</f>
        <v>209.13</v>
      </c>
      <c r="M4399" s="6">
        <f>tbl_Sales[[#This Row],[Cost_per_Unit]]*tbl_Sales[[#This Row],[Quantity]]</f>
        <v>73.56</v>
      </c>
      <c r="N4399" s="6">
        <f>tbl_Sales[[#This Row],[Sales]]-tbl_Sales[[#This Row],[Total_Cost]]</f>
        <v>135.57</v>
      </c>
    </row>
    <row r="4400" spans="1:14">
      <c r="A4400" t="s">
        <v>4404</v>
      </c>
      <c r="B4400" s="4">
        <v>45138</v>
      </c>
      <c r="C4400" t="s">
        <v>8357</v>
      </c>
      <c r="D4400" t="str">
        <f>VLOOKUP(Sales_Data!$C4400,tbl_Customers[],2,FALSE)</f>
        <v>Customer_702</v>
      </c>
      <c r="E4400" t="str">
        <f>VLOOKUP(tbl_Sales[[#This Row],[Customer_ID]],tbl_Customers[],5,0)</f>
        <v>North</v>
      </c>
      <c r="F4400" t="s">
        <v>8517</v>
      </c>
      <c r="G4400" t="str">
        <f>VLOOKUP(Sales_Data!$F4400,tbl_Products[],2,FALSE)</f>
        <v>Product_62</v>
      </c>
      <c r="H4400" t="str">
        <f>VLOOKUP(tbl_Sales[[#This Row],[Product_ID]],tbl_Products[],3,0)</f>
        <v>Health</v>
      </c>
      <c r="I4400">
        <v>3</v>
      </c>
      <c r="J4400" s="10">
        <f>VLOOKUP(tbl_Sales[[#This Row],[Product_ID]],tbl_Products[],4,0)</f>
        <v>24.52</v>
      </c>
      <c r="K4400" s="6">
        <v>72.010000000000005</v>
      </c>
      <c r="L4400" s="6">
        <f>tbl_Sales[[#This Row],[Price_per_Unit]]*tbl_Sales[[#This Row],[Quantity]]</f>
        <v>216.03000000000003</v>
      </c>
      <c r="M4400" s="6">
        <f>tbl_Sales[[#This Row],[Cost_per_Unit]]*tbl_Sales[[#This Row],[Quantity]]</f>
        <v>73.56</v>
      </c>
      <c r="N4400" s="6">
        <f>tbl_Sales[[#This Row],[Sales]]-tbl_Sales[[#This Row],[Total_Cost]]</f>
        <v>142.47000000000003</v>
      </c>
    </row>
    <row r="4401" spans="1:14">
      <c r="A4401" t="s">
        <v>4405</v>
      </c>
      <c r="B4401" s="4">
        <v>45228</v>
      </c>
      <c r="C4401" t="s">
        <v>8286</v>
      </c>
      <c r="D4401" t="str">
        <f>VLOOKUP(Sales_Data!$C4401,tbl_Customers[],2,FALSE)</f>
        <v>Customer_497</v>
      </c>
      <c r="E4401" t="str">
        <f>VLOOKUP(tbl_Sales[[#This Row],[Customer_ID]],tbl_Customers[],5,0)</f>
        <v>East</v>
      </c>
      <c r="F4401" t="s">
        <v>8546</v>
      </c>
      <c r="G4401" t="str">
        <f>VLOOKUP(Sales_Data!$F4401,tbl_Products[],2,FALSE)</f>
        <v>Product_28</v>
      </c>
      <c r="H4401" t="str">
        <f>VLOOKUP(tbl_Sales[[#This Row],[Product_ID]],tbl_Products[],3,0)</f>
        <v>Toys</v>
      </c>
      <c r="I4401">
        <v>8</v>
      </c>
      <c r="J4401" s="10">
        <f>VLOOKUP(tbl_Sales[[#This Row],[Product_ID]],tbl_Products[],4,0)</f>
        <v>23.58</v>
      </c>
      <c r="K4401" s="6">
        <v>22.69</v>
      </c>
      <c r="L4401" s="6">
        <f>tbl_Sales[[#This Row],[Price_per_Unit]]*tbl_Sales[[#This Row],[Quantity]]</f>
        <v>181.52</v>
      </c>
      <c r="M4401" s="6">
        <f>tbl_Sales[[#This Row],[Cost_per_Unit]]*tbl_Sales[[#This Row],[Quantity]]</f>
        <v>188.64</v>
      </c>
      <c r="N4401" s="6">
        <f>tbl_Sales[[#This Row],[Sales]]-tbl_Sales[[#This Row],[Total_Cost]]</f>
        <v>-7.1199999999999761</v>
      </c>
    </row>
    <row r="4402" spans="1:14">
      <c r="A4402" t="s">
        <v>4406</v>
      </c>
      <c r="B4402" s="4">
        <v>45043</v>
      </c>
      <c r="C4402" t="s">
        <v>7473</v>
      </c>
      <c r="D4402" t="str">
        <f>VLOOKUP(Sales_Data!$C4402,tbl_Customers[],2,FALSE)</f>
        <v>Customer_422</v>
      </c>
      <c r="E4402" t="str">
        <f>VLOOKUP(tbl_Sales[[#This Row],[Customer_ID]],tbl_Customers[],5,0)</f>
        <v>South</v>
      </c>
      <c r="F4402" t="s">
        <v>8504</v>
      </c>
      <c r="G4402" t="str">
        <f>VLOOKUP(Sales_Data!$F4402,tbl_Products[],2,FALSE)</f>
        <v>Product_13</v>
      </c>
      <c r="H4402" t="str">
        <f>VLOOKUP(tbl_Sales[[#This Row],[Product_ID]],tbl_Products[],3,0)</f>
        <v>Toys</v>
      </c>
      <c r="I4402">
        <v>1</v>
      </c>
      <c r="J4402" s="10">
        <f>VLOOKUP(tbl_Sales[[#This Row],[Product_ID]],tbl_Products[],4,0)</f>
        <v>45.97</v>
      </c>
      <c r="K4402" s="6">
        <v>56.89</v>
      </c>
      <c r="L4402" s="6">
        <f>tbl_Sales[[#This Row],[Price_per_Unit]]*tbl_Sales[[#This Row],[Quantity]]</f>
        <v>56.89</v>
      </c>
      <c r="M4402" s="6">
        <f>tbl_Sales[[#This Row],[Cost_per_Unit]]*tbl_Sales[[#This Row],[Quantity]]</f>
        <v>45.97</v>
      </c>
      <c r="N4402" s="6">
        <f>tbl_Sales[[#This Row],[Sales]]-tbl_Sales[[#This Row],[Total_Cost]]</f>
        <v>10.920000000000002</v>
      </c>
    </row>
    <row r="4403" spans="1:14">
      <c r="A4403" t="s">
        <v>4407</v>
      </c>
      <c r="B4403" s="4">
        <v>45210</v>
      </c>
      <c r="C4403" t="s">
        <v>7566</v>
      </c>
      <c r="D4403" t="str">
        <f>VLOOKUP(Sales_Data!$C4403,tbl_Customers[],2,FALSE)</f>
        <v>Customer_1105</v>
      </c>
      <c r="E4403" t="str">
        <f>VLOOKUP(tbl_Sales[[#This Row],[Customer_ID]],tbl_Customers[],5,0)</f>
        <v>North</v>
      </c>
      <c r="F4403" t="s">
        <v>8532</v>
      </c>
      <c r="G4403" t="str">
        <f>VLOOKUP(Sales_Data!$F4403,tbl_Products[],2,FALSE)</f>
        <v>Product_23</v>
      </c>
      <c r="H4403" t="str">
        <f>VLOOKUP(tbl_Sales[[#This Row],[Product_ID]],tbl_Products[],3,0)</f>
        <v>Apparel</v>
      </c>
      <c r="I4403">
        <v>9</v>
      </c>
      <c r="J4403" s="10">
        <f>VLOOKUP(tbl_Sales[[#This Row],[Product_ID]],tbl_Products[],4,0)</f>
        <v>2.85</v>
      </c>
      <c r="K4403" s="6">
        <v>84.07</v>
      </c>
      <c r="L4403" s="6">
        <f>tbl_Sales[[#This Row],[Price_per_Unit]]*tbl_Sales[[#This Row],[Quantity]]</f>
        <v>756.62999999999988</v>
      </c>
      <c r="M4403" s="6">
        <f>tbl_Sales[[#This Row],[Cost_per_Unit]]*tbl_Sales[[#This Row],[Quantity]]</f>
        <v>25.650000000000002</v>
      </c>
      <c r="N4403" s="6">
        <f>tbl_Sales[[#This Row],[Sales]]-tbl_Sales[[#This Row],[Total_Cost]]</f>
        <v>730.9799999999999</v>
      </c>
    </row>
    <row r="4404" spans="1:14">
      <c r="A4404" t="s">
        <v>4408</v>
      </c>
      <c r="B4404" s="4">
        <v>44958</v>
      </c>
      <c r="C4404" t="s">
        <v>7366</v>
      </c>
      <c r="D4404" t="str">
        <f>VLOOKUP(Sales_Data!$C4404,tbl_Customers[],2,FALSE)</f>
        <v>Customer_111</v>
      </c>
      <c r="E4404" t="str">
        <f>VLOOKUP(tbl_Sales[[#This Row],[Customer_ID]],tbl_Customers[],5,0)</f>
        <v>South</v>
      </c>
      <c r="F4404" t="s">
        <v>8553</v>
      </c>
      <c r="G4404" t="str">
        <f>VLOOKUP(Sales_Data!$F4404,tbl_Products[],2,FALSE)</f>
        <v>Product_50</v>
      </c>
      <c r="H4404" t="str">
        <f>VLOOKUP(tbl_Sales[[#This Row],[Product_ID]],tbl_Products[],3,0)</f>
        <v>Apparel</v>
      </c>
      <c r="I4404">
        <v>9</v>
      </c>
      <c r="J4404" s="10">
        <f>VLOOKUP(tbl_Sales[[#This Row],[Product_ID]],tbl_Products[],4,0)</f>
        <v>42.74</v>
      </c>
      <c r="K4404" s="6">
        <v>70.760000000000005</v>
      </c>
      <c r="L4404" s="6">
        <f>tbl_Sales[[#This Row],[Price_per_Unit]]*tbl_Sales[[#This Row],[Quantity]]</f>
        <v>636.84</v>
      </c>
      <c r="M4404" s="6">
        <f>tbl_Sales[[#This Row],[Cost_per_Unit]]*tbl_Sales[[#This Row],[Quantity]]</f>
        <v>384.66</v>
      </c>
      <c r="N4404" s="6">
        <f>tbl_Sales[[#This Row],[Sales]]-tbl_Sales[[#This Row],[Total_Cost]]</f>
        <v>252.18</v>
      </c>
    </row>
    <row r="4405" spans="1:14">
      <c r="A4405" t="s">
        <v>4409</v>
      </c>
      <c r="B4405" s="4">
        <v>45125</v>
      </c>
      <c r="C4405" t="s">
        <v>7713</v>
      </c>
      <c r="D4405" t="str">
        <f>VLOOKUP(Sales_Data!$C4405,tbl_Customers[],2,FALSE)</f>
        <v>Customer_1362</v>
      </c>
      <c r="E4405" t="str">
        <f>VLOOKUP(tbl_Sales[[#This Row],[Customer_ID]],tbl_Customers[],5,0)</f>
        <v>West</v>
      </c>
      <c r="F4405" t="s">
        <v>8557</v>
      </c>
      <c r="G4405" t="str">
        <f>VLOOKUP(Sales_Data!$F4405,tbl_Products[],2,FALSE)</f>
        <v>Product_71</v>
      </c>
      <c r="H4405" t="str">
        <f>VLOOKUP(tbl_Sales[[#This Row],[Product_ID]],tbl_Products[],3,0)</f>
        <v>Electronics</v>
      </c>
      <c r="I4405">
        <v>2</v>
      </c>
      <c r="J4405" s="10">
        <f>VLOOKUP(tbl_Sales[[#This Row],[Product_ID]],tbl_Products[],4,0)</f>
        <v>34.61</v>
      </c>
      <c r="K4405" s="6">
        <v>5.4</v>
      </c>
      <c r="L4405" s="6">
        <f>tbl_Sales[[#This Row],[Price_per_Unit]]*tbl_Sales[[#This Row],[Quantity]]</f>
        <v>10.8</v>
      </c>
      <c r="M4405" s="6">
        <f>tbl_Sales[[#This Row],[Cost_per_Unit]]*tbl_Sales[[#This Row],[Quantity]]</f>
        <v>69.22</v>
      </c>
      <c r="N4405" s="6">
        <f>tbl_Sales[[#This Row],[Sales]]-tbl_Sales[[#This Row],[Total_Cost]]</f>
        <v>-58.42</v>
      </c>
    </row>
    <row r="4406" spans="1:14">
      <c r="A4406" t="s">
        <v>4410</v>
      </c>
      <c r="B4406" s="4">
        <v>45194</v>
      </c>
      <c r="C4406" t="s">
        <v>8230</v>
      </c>
      <c r="D4406" t="str">
        <f>VLOOKUP(Sales_Data!$C4406,tbl_Customers[],2,FALSE)</f>
        <v>Customer_509</v>
      </c>
      <c r="E4406" t="str">
        <f>VLOOKUP(tbl_Sales[[#This Row],[Customer_ID]],tbl_Customers[],5,0)</f>
        <v>South</v>
      </c>
      <c r="F4406" t="s">
        <v>8510</v>
      </c>
      <c r="G4406" t="str">
        <f>VLOOKUP(Sales_Data!$F4406,tbl_Products[],2,FALSE)</f>
        <v>Product_70</v>
      </c>
      <c r="H4406" t="str">
        <f>VLOOKUP(tbl_Sales[[#This Row],[Product_ID]],tbl_Products[],3,0)</f>
        <v>Apparel</v>
      </c>
      <c r="I4406">
        <v>9</v>
      </c>
      <c r="J4406" s="10">
        <f>VLOOKUP(tbl_Sales[[#This Row],[Product_ID]],tbl_Products[],4,0)</f>
        <v>26.74</v>
      </c>
      <c r="K4406" s="6">
        <v>41.83</v>
      </c>
      <c r="L4406" s="6">
        <f>tbl_Sales[[#This Row],[Price_per_Unit]]*tbl_Sales[[#This Row],[Quantity]]</f>
        <v>376.46999999999997</v>
      </c>
      <c r="M4406" s="6">
        <f>tbl_Sales[[#This Row],[Cost_per_Unit]]*tbl_Sales[[#This Row],[Quantity]]</f>
        <v>240.66</v>
      </c>
      <c r="N4406" s="6">
        <f>tbl_Sales[[#This Row],[Sales]]-tbl_Sales[[#This Row],[Total_Cost]]</f>
        <v>135.80999999999997</v>
      </c>
    </row>
    <row r="4407" spans="1:14">
      <c r="A4407" t="s">
        <v>4411</v>
      </c>
      <c r="B4407" s="4">
        <v>45141</v>
      </c>
      <c r="C4407" t="s">
        <v>7318</v>
      </c>
      <c r="D4407" t="str">
        <f>VLOOKUP(Sales_Data!$C4407,tbl_Customers[],2,FALSE)</f>
        <v>Customer_1408</v>
      </c>
      <c r="E4407" t="str">
        <f>VLOOKUP(tbl_Sales[[#This Row],[Customer_ID]],tbl_Customers[],5,0)</f>
        <v>South</v>
      </c>
      <c r="F4407" t="s">
        <v>8566</v>
      </c>
      <c r="G4407" t="str">
        <f>VLOOKUP(Sales_Data!$F4407,tbl_Products[],2,FALSE)</f>
        <v>Product_10</v>
      </c>
      <c r="H4407" t="str">
        <f>VLOOKUP(tbl_Sales[[#This Row],[Product_ID]],tbl_Products[],3,0)</f>
        <v>Apparel</v>
      </c>
      <c r="I4407">
        <v>8</v>
      </c>
      <c r="J4407" s="10">
        <f>VLOOKUP(tbl_Sales[[#This Row],[Product_ID]],tbl_Products[],4,0)</f>
        <v>14.95</v>
      </c>
      <c r="K4407" s="6">
        <v>10.66</v>
      </c>
      <c r="L4407" s="6">
        <f>tbl_Sales[[#This Row],[Price_per_Unit]]*tbl_Sales[[#This Row],[Quantity]]</f>
        <v>85.28</v>
      </c>
      <c r="M4407" s="6">
        <f>tbl_Sales[[#This Row],[Cost_per_Unit]]*tbl_Sales[[#This Row],[Quantity]]</f>
        <v>119.6</v>
      </c>
      <c r="N4407" s="6">
        <f>tbl_Sales[[#This Row],[Sales]]-tbl_Sales[[#This Row],[Total_Cost]]</f>
        <v>-34.319999999999993</v>
      </c>
    </row>
    <row r="4408" spans="1:14">
      <c r="A4408" t="s">
        <v>4412</v>
      </c>
      <c r="B4408" s="4">
        <v>45201</v>
      </c>
      <c r="C4408" t="s">
        <v>7027</v>
      </c>
      <c r="D4408" t="str">
        <f>VLOOKUP(Sales_Data!$C4408,tbl_Customers[],2,FALSE)</f>
        <v>Customer_1426</v>
      </c>
      <c r="E4408" t="str">
        <f>VLOOKUP(tbl_Sales[[#This Row],[Customer_ID]],tbl_Customers[],5,0)</f>
        <v>North</v>
      </c>
      <c r="F4408" t="s">
        <v>8503</v>
      </c>
      <c r="G4408" t="str">
        <f>VLOOKUP(Sales_Data!$F4408,tbl_Products[],2,FALSE)</f>
        <v>Product_19</v>
      </c>
      <c r="H4408" t="str">
        <f>VLOOKUP(tbl_Sales[[#This Row],[Product_ID]],tbl_Products[],3,0)</f>
        <v>Apparel</v>
      </c>
      <c r="I4408">
        <v>3</v>
      </c>
      <c r="J4408" s="10">
        <f>VLOOKUP(tbl_Sales[[#This Row],[Product_ID]],tbl_Products[],4,0)</f>
        <v>41.78</v>
      </c>
      <c r="K4408" s="6">
        <v>80.36</v>
      </c>
      <c r="L4408" s="6">
        <f>tbl_Sales[[#This Row],[Price_per_Unit]]*tbl_Sales[[#This Row],[Quantity]]</f>
        <v>241.07999999999998</v>
      </c>
      <c r="M4408" s="6">
        <f>tbl_Sales[[#This Row],[Cost_per_Unit]]*tbl_Sales[[#This Row],[Quantity]]</f>
        <v>125.34</v>
      </c>
      <c r="N4408" s="6">
        <f>tbl_Sales[[#This Row],[Sales]]-tbl_Sales[[#This Row],[Total_Cost]]</f>
        <v>115.73999999999998</v>
      </c>
    </row>
    <row r="4409" spans="1:14">
      <c r="A4409" t="s">
        <v>4413</v>
      </c>
      <c r="B4409" s="4">
        <v>45278</v>
      </c>
      <c r="C4409" t="s">
        <v>8432</v>
      </c>
      <c r="D4409" t="str">
        <f>VLOOKUP(Sales_Data!$C4409,tbl_Customers[],2,FALSE)</f>
        <v>Customer_1474</v>
      </c>
      <c r="E4409" t="str">
        <f>VLOOKUP(tbl_Sales[[#This Row],[Customer_ID]],tbl_Customers[],5,0)</f>
        <v>South</v>
      </c>
      <c r="F4409" t="s">
        <v>8563</v>
      </c>
      <c r="G4409" t="str">
        <f>VLOOKUP(Sales_Data!$F4409,tbl_Products[],2,FALSE)</f>
        <v>Product_17</v>
      </c>
      <c r="H4409" t="str">
        <f>VLOOKUP(tbl_Sales[[#This Row],[Product_ID]],tbl_Products[],3,0)</f>
        <v>Toys</v>
      </c>
      <c r="I4409">
        <v>8</v>
      </c>
      <c r="J4409" s="10">
        <f>VLOOKUP(tbl_Sales[[#This Row],[Product_ID]],tbl_Products[],4,0)</f>
        <v>36.229999999999997</v>
      </c>
      <c r="K4409" s="6">
        <v>92.43</v>
      </c>
      <c r="L4409" s="6">
        <f>tbl_Sales[[#This Row],[Price_per_Unit]]*tbl_Sales[[#This Row],[Quantity]]</f>
        <v>739.44</v>
      </c>
      <c r="M4409" s="6">
        <f>tbl_Sales[[#This Row],[Cost_per_Unit]]*tbl_Sales[[#This Row],[Quantity]]</f>
        <v>289.83999999999997</v>
      </c>
      <c r="N4409" s="6">
        <f>tbl_Sales[[#This Row],[Sales]]-tbl_Sales[[#This Row],[Total_Cost]]</f>
        <v>449.60000000000008</v>
      </c>
    </row>
    <row r="4410" spans="1:14">
      <c r="A4410" t="s">
        <v>4414</v>
      </c>
      <c r="B4410" s="4">
        <v>45170</v>
      </c>
      <c r="C4410" t="s">
        <v>7873</v>
      </c>
      <c r="D4410" t="str">
        <f>VLOOKUP(Sales_Data!$C4410,tbl_Customers[],2,FALSE)</f>
        <v>Customer_456</v>
      </c>
      <c r="E4410" t="str">
        <f>VLOOKUP(tbl_Sales[[#This Row],[Customer_ID]],tbl_Customers[],5,0)</f>
        <v>West</v>
      </c>
      <c r="F4410" t="s">
        <v>8561</v>
      </c>
      <c r="G4410" t="str">
        <f>VLOOKUP(Sales_Data!$F4410,tbl_Products[],2,FALSE)</f>
        <v>Product_66</v>
      </c>
      <c r="H4410" t="str">
        <f>VLOOKUP(tbl_Sales[[#This Row],[Product_ID]],tbl_Products[],3,0)</f>
        <v>Health</v>
      </c>
      <c r="I4410">
        <v>8</v>
      </c>
      <c r="J4410" s="10">
        <f>VLOOKUP(tbl_Sales[[#This Row],[Product_ID]],tbl_Products[],4,0)</f>
        <v>1.38</v>
      </c>
      <c r="K4410" s="6">
        <v>36.49</v>
      </c>
      <c r="L4410" s="6">
        <f>tbl_Sales[[#This Row],[Price_per_Unit]]*tbl_Sales[[#This Row],[Quantity]]</f>
        <v>291.92</v>
      </c>
      <c r="M4410" s="6">
        <f>tbl_Sales[[#This Row],[Cost_per_Unit]]*tbl_Sales[[#This Row],[Quantity]]</f>
        <v>11.04</v>
      </c>
      <c r="N4410" s="6">
        <f>tbl_Sales[[#This Row],[Sales]]-tbl_Sales[[#This Row],[Total_Cost]]</f>
        <v>280.88</v>
      </c>
    </row>
    <row r="4411" spans="1:14">
      <c r="A4411" t="s">
        <v>4415</v>
      </c>
      <c r="B4411" s="4">
        <v>45220</v>
      </c>
      <c r="C4411" t="s">
        <v>7097</v>
      </c>
      <c r="D4411" t="str">
        <f>VLOOKUP(Sales_Data!$C4411,tbl_Customers[],2,FALSE)</f>
        <v>Customer_1246</v>
      </c>
      <c r="E4411" t="str">
        <f>VLOOKUP(tbl_Sales[[#This Row],[Customer_ID]],tbl_Customers[],5,0)</f>
        <v>East</v>
      </c>
      <c r="F4411" t="s">
        <v>8503</v>
      </c>
      <c r="G4411" t="str">
        <f>VLOOKUP(Sales_Data!$F4411,tbl_Products[],2,FALSE)</f>
        <v>Product_19</v>
      </c>
      <c r="H4411" t="str">
        <f>VLOOKUP(tbl_Sales[[#This Row],[Product_ID]],tbl_Products[],3,0)</f>
        <v>Apparel</v>
      </c>
      <c r="I4411">
        <v>4</v>
      </c>
      <c r="J4411" s="10">
        <f>VLOOKUP(tbl_Sales[[#This Row],[Product_ID]],tbl_Products[],4,0)</f>
        <v>41.78</v>
      </c>
      <c r="K4411" s="6">
        <v>80.400000000000006</v>
      </c>
      <c r="L4411" s="6">
        <f>tbl_Sales[[#This Row],[Price_per_Unit]]*tbl_Sales[[#This Row],[Quantity]]</f>
        <v>321.60000000000002</v>
      </c>
      <c r="M4411" s="6">
        <f>tbl_Sales[[#This Row],[Cost_per_Unit]]*tbl_Sales[[#This Row],[Quantity]]</f>
        <v>167.12</v>
      </c>
      <c r="N4411" s="6">
        <f>tbl_Sales[[#This Row],[Sales]]-tbl_Sales[[#This Row],[Total_Cost]]</f>
        <v>154.48000000000002</v>
      </c>
    </row>
    <row r="4412" spans="1:14">
      <c r="A4412" t="s">
        <v>4416</v>
      </c>
      <c r="B4412" s="4">
        <v>45047</v>
      </c>
      <c r="C4412" t="s">
        <v>7502</v>
      </c>
      <c r="D4412" t="str">
        <f>VLOOKUP(Sales_Data!$C4412,tbl_Customers[],2,FALSE)</f>
        <v>Customer_782</v>
      </c>
      <c r="E4412" t="str">
        <f>VLOOKUP(tbl_Sales[[#This Row],[Customer_ID]],tbl_Customers[],5,0)</f>
        <v>North</v>
      </c>
      <c r="F4412" t="s">
        <v>8545</v>
      </c>
      <c r="G4412" t="str">
        <f>VLOOKUP(Sales_Data!$F4412,tbl_Products[],2,FALSE)</f>
        <v>Product_9</v>
      </c>
      <c r="H4412" t="str">
        <f>VLOOKUP(tbl_Sales[[#This Row],[Product_ID]],tbl_Products[],3,0)</f>
        <v>Apparel</v>
      </c>
      <c r="I4412">
        <v>2</v>
      </c>
      <c r="J4412" s="10">
        <f>VLOOKUP(tbl_Sales[[#This Row],[Product_ID]],tbl_Products[],4,0)</f>
        <v>14.27</v>
      </c>
      <c r="K4412" s="6">
        <v>72.819999999999993</v>
      </c>
      <c r="L4412" s="6">
        <f>tbl_Sales[[#This Row],[Price_per_Unit]]*tbl_Sales[[#This Row],[Quantity]]</f>
        <v>145.63999999999999</v>
      </c>
      <c r="M4412" s="6">
        <f>tbl_Sales[[#This Row],[Cost_per_Unit]]*tbl_Sales[[#This Row],[Quantity]]</f>
        <v>28.54</v>
      </c>
      <c r="N4412" s="6">
        <f>tbl_Sales[[#This Row],[Sales]]-tbl_Sales[[#This Row],[Total_Cost]]</f>
        <v>117.1</v>
      </c>
    </row>
    <row r="4413" spans="1:14">
      <c r="A4413" t="s">
        <v>4417</v>
      </c>
      <c r="B4413" s="4">
        <v>45170</v>
      </c>
      <c r="C4413" t="s">
        <v>7249</v>
      </c>
      <c r="D4413" t="str">
        <f>VLOOKUP(Sales_Data!$C4413,tbl_Customers[],2,FALSE)</f>
        <v>Customer_1068</v>
      </c>
      <c r="E4413" t="str">
        <f>VLOOKUP(tbl_Sales[[#This Row],[Customer_ID]],tbl_Customers[],5,0)</f>
        <v>West</v>
      </c>
      <c r="F4413" t="s">
        <v>8517</v>
      </c>
      <c r="G4413" t="str">
        <f>VLOOKUP(Sales_Data!$F4413,tbl_Products[],2,FALSE)</f>
        <v>Product_62</v>
      </c>
      <c r="H4413" t="str">
        <f>VLOOKUP(tbl_Sales[[#This Row],[Product_ID]],tbl_Products[],3,0)</f>
        <v>Health</v>
      </c>
      <c r="I4413">
        <v>5</v>
      </c>
      <c r="J4413" s="10">
        <f>VLOOKUP(tbl_Sales[[#This Row],[Product_ID]],tbl_Products[],4,0)</f>
        <v>24.52</v>
      </c>
      <c r="K4413" s="6">
        <v>89.5</v>
      </c>
      <c r="L4413" s="6">
        <f>tbl_Sales[[#This Row],[Price_per_Unit]]*tbl_Sales[[#This Row],[Quantity]]</f>
        <v>447.5</v>
      </c>
      <c r="M4413" s="6">
        <f>tbl_Sales[[#This Row],[Cost_per_Unit]]*tbl_Sales[[#This Row],[Quantity]]</f>
        <v>122.6</v>
      </c>
      <c r="N4413" s="6">
        <f>tbl_Sales[[#This Row],[Sales]]-tbl_Sales[[#This Row],[Total_Cost]]</f>
        <v>324.89999999999998</v>
      </c>
    </row>
    <row r="4414" spans="1:14">
      <c r="A4414" t="s">
        <v>4418</v>
      </c>
      <c r="B4414" s="4">
        <v>45080</v>
      </c>
      <c r="C4414" t="s">
        <v>7783</v>
      </c>
      <c r="D4414" t="str">
        <f>VLOOKUP(Sales_Data!$C4414,tbl_Customers[],2,FALSE)</f>
        <v>Customer_659</v>
      </c>
      <c r="E4414" t="str">
        <f>VLOOKUP(tbl_Sales[[#This Row],[Customer_ID]],tbl_Customers[],5,0)</f>
        <v>West</v>
      </c>
      <c r="F4414" t="s">
        <v>8561</v>
      </c>
      <c r="G4414" t="str">
        <f>VLOOKUP(Sales_Data!$F4414,tbl_Products[],2,FALSE)</f>
        <v>Product_66</v>
      </c>
      <c r="H4414" t="str">
        <f>VLOOKUP(tbl_Sales[[#This Row],[Product_ID]],tbl_Products[],3,0)</f>
        <v>Health</v>
      </c>
      <c r="I4414">
        <v>1</v>
      </c>
      <c r="J4414" s="10">
        <f>VLOOKUP(tbl_Sales[[#This Row],[Product_ID]],tbl_Products[],4,0)</f>
        <v>1.38</v>
      </c>
      <c r="K4414" s="6">
        <v>32.96</v>
      </c>
      <c r="L4414" s="6">
        <f>tbl_Sales[[#This Row],[Price_per_Unit]]*tbl_Sales[[#This Row],[Quantity]]</f>
        <v>32.96</v>
      </c>
      <c r="M4414" s="6">
        <f>tbl_Sales[[#This Row],[Cost_per_Unit]]*tbl_Sales[[#This Row],[Quantity]]</f>
        <v>1.38</v>
      </c>
      <c r="N4414" s="6">
        <f>tbl_Sales[[#This Row],[Sales]]-tbl_Sales[[#This Row],[Total_Cost]]</f>
        <v>31.580000000000002</v>
      </c>
    </row>
    <row r="4415" spans="1:14">
      <c r="A4415" t="s">
        <v>4419</v>
      </c>
      <c r="B4415" s="4">
        <v>44967</v>
      </c>
      <c r="C4415" t="s">
        <v>7399</v>
      </c>
      <c r="D4415" t="str">
        <f>VLOOKUP(Sales_Data!$C4415,tbl_Customers[],2,FALSE)</f>
        <v>Customer_376</v>
      </c>
      <c r="E4415" t="str">
        <f>VLOOKUP(tbl_Sales[[#This Row],[Customer_ID]],tbl_Customers[],5,0)</f>
        <v>South</v>
      </c>
      <c r="F4415" t="s">
        <v>8566</v>
      </c>
      <c r="G4415" t="str">
        <f>VLOOKUP(Sales_Data!$F4415,tbl_Products[],2,FALSE)</f>
        <v>Product_10</v>
      </c>
      <c r="H4415" t="str">
        <f>VLOOKUP(tbl_Sales[[#This Row],[Product_ID]],tbl_Products[],3,0)</f>
        <v>Apparel</v>
      </c>
      <c r="I4415">
        <v>8</v>
      </c>
      <c r="J4415" s="10">
        <f>VLOOKUP(tbl_Sales[[#This Row],[Product_ID]],tbl_Products[],4,0)</f>
        <v>14.95</v>
      </c>
      <c r="K4415" s="6">
        <v>9.5</v>
      </c>
      <c r="L4415" s="6">
        <f>tbl_Sales[[#This Row],[Price_per_Unit]]*tbl_Sales[[#This Row],[Quantity]]</f>
        <v>76</v>
      </c>
      <c r="M4415" s="6">
        <f>tbl_Sales[[#This Row],[Cost_per_Unit]]*tbl_Sales[[#This Row],[Quantity]]</f>
        <v>119.6</v>
      </c>
      <c r="N4415" s="6">
        <f>tbl_Sales[[#This Row],[Sales]]-tbl_Sales[[#This Row],[Total_Cost]]</f>
        <v>-43.599999999999994</v>
      </c>
    </row>
    <row r="4416" spans="1:14">
      <c r="A4416" t="s">
        <v>4420</v>
      </c>
      <c r="B4416" s="4">
        <v>45129</v>
      </c>
      <c r="C4416" t="s">
        <v>7980</v>
      </c>
      <c r="D4416" t="str">
        <f>VLOOKUP(Sales_Data!$C4416,tbl_Customers[],2,FALSE)</f>
        <v>Customer_906</v>
      </c>
      <c r="E4416" t="str">
        <f>VLOOKUP(tbl_Sales[[#This Row],[Customer_ID]],tbl_Customers[],5,0)</f>
        <v>North</v>
      </c>
      <c r="F4416" t="s">
        <v>8497</v>
      </c>
      <c r="G4416" t="str">
        <f>VLOOKUP(Sales_Data!$F4416,tbl_Products[],2,FALSE)</f>
        <v>Product_73</v>
      </c>
      <c r="H4416" t="str">
        <f>VLOOKUP(tbl_Sales[[#This Row],[Product_ID]],tbl_Products[],3,0)</f>
        <v>Apparel</v>
      </c>
      <c r="I4416">
        <v>3</v>
      </c>
      <c r="J4416" s="10">
        <f>VLOOKUP(tbl_Sales[[#This Row],[Product_ID]],tbl_Products[],4,0)</f>
        <v>1.21</v>
      </c>
      <c r="K4416" s="6">
        <v>75.36</v>
      </c>
      <c r="L4416" s="6">
        <f>tbl_Sales[[#This Row],[Price_per_Unit]]*tbl_Sales[[#This Row],[Quantity]]</f>
        <v>226.07999999999998</v>
      </c>
      <c r="M4416" s="6">
        <f>tbl_Sales[[#This Row],[Cost_per_Unit]]*tbl_Sales[[#This Row],[Quantity]]</f>
        <v>3.63</v>
      </c>
      <c r="N4416" s="6">
        <f>tbl_Sales[[#This Row],[Sales]]-tbl_Sales[[#This Row],[Total_Cost]]</f>
        <v>222.45</v>
      </c>
    </row>
    <row r="4417" spans="1:14">
      <c r="A4417" t="s">
        <v>4421</v>
      </c>
      <c r="B4417" s="4">
        <v>44944</v>
      </c>
      <c r="C4417" t="s">
        <v>7373</v>
      </c>
      <c r="D4417" t="str">
        <f>VLOOKUP(Sales_Data!$C4417,tbl_Customers[],2,FALSE)</f>
        <v>Customer_1290</v>
      </c>
      <c r="E4417" t="str">
        <f>VLOOKUP(tbl_Sales[[#This Row],[Customer_ID]],tbl_Customers[],5,0)</f>
        <v>West</v>
      </c>
      <c r="F4417" t="s">
        <v>8502</v>
      </c>
      <c r="G4417" t="str">
        <f>VLOOKUP(Sales_Data!$F4417,tbl_Products[],2,FALSE)</f>
        <v>Product_22</v>
      </c>
      <c r="H4417" t="str">
        <f>VLOOKUP(tbl_Sales[[#This Row],[Product_ID]],tbl_Products[],3,0)</f>
        <v>Electronics</v>
      </c>
      <c r="I4417">
        <v>6</v>
      </c>
      <c r="J4417" s="10">
        <f>VLOOKUP(tbl_Sales[[#This Row],[Product_ID]],tbl_Products[],4,0)</f>
        <v>38.15</v>
      </c>
      <c r="K4417" s="6">
        <v>91.69</v>
      </c>
      <c r="L4417" s="6">
        <f>tbl_Sales[[#This Row],[Price_per_Unit]]*tbl_Sales[[#This Row],[Quantity]]</f>
        <v>550.14</v>
      </c>
      <c r="M4417" s="6">
        <f>tbl_Sales[[#This Row],[Cost_per_Unit]]*tbl_Sales[[#This Row],[Quantity]]</f>
        <v>228.89999999999998</v>
      </c>
      <c r="N4417" s="6">
        <f>tbl_Sales[[#This Row],[Sales]]-tbl_Sales[[#This Row],[Total_Cost]]</f>
        <v>321.24</v>
      </c>
    </row>
    <row r="4418" spans="1:14">
      <c r="A4418" t="s">
        <v>4422</v>
      </c>
      <c r="B4418" s="4">
        <v>45184</v>
      </c>
      <c r="C4418" t="s">
        <v>7223</v>
      </c>
      <c r="D4418" t="str">
        <f>VLOOKUP(Sales_Data!$C4418,tbl_Customers[],2,FALSE)</f>
        <v>Customer_13</v>
      </c>
      <c r="E4418" t="str">
        <f>VLOOKUP(tbl_Sales[[#This Row],[Customer_ID]],tbl_Customers[],5,0)</f>
        <v>East</v>
      </c>
      <c r="F4418" t="s">
        <v>8523</v>
      </c>
      <c r="G4418" t="str">
        <f>VLOOKUP(Sales_Data!$F4418,tbl_Products[],2,FALSE)</f>
        <v>Product_32</v>
      </c>
      <c r="H4418" t="str">
        <f>VLOOKUP(tbl_Sales[[#This Row],[Product_ID]],tbl_Products[],3,0)</f>
        <v>Home Goods</v>
      </c>
      <c r="I4418">
        <v>4</v>
      </c>
      <c r="J4418" s="10">
        <f>VLOOKUP(tbl_Sales[[#This Row],[Product_ID]],tbl_Products[],4,0)</f>
        <v>24.03</v>
      </c>
      <c r="K4418" s="6">
        <v>39.51</v>
      </c>
      <c r="L4418" s="6">
        <f>tbl_Sales[[#This Row],[Price_per_Unit]]*tbl_Sales[[#This Row],[Quantity]]</f>
        <v>158.04</v>
      </c>
      <c r="M4418" s="6">
        <f>tbl_Sales[[#This Row],[Cost_per_Unit]]*tbl_Sales[[#This Row],[Quantity]]</f>
        <v>96.12</v>
      </c>
      <c r="N4418" s="6">
        <f>tbl_Sales[[#This Row],[Sales]]-tbl_Sales[[#This Row],[Total_Cost]]</f>
        <v>61.919999999999987</v>
      </c>
    </row>
    <row r="4419" spans="1:14">
      <c r="A4419" t="s">
        <v>4423</v>
      </c>
      <c r="B4419" s="4">
        <v>45219</v>
      </c>
      <c r="C4419" t="s">
        <v>7155</v>
      </c>
      <c r="D4419" t="str">
        <f>VLOOKUP(Sales_Data!$C4419,tbl_Customers[],2,FALSE)</f>
        <v>Customer_133</v>
      </c>
      <c r="E4419" t="str">
        <f>VLOOKUP(tbl_Sales[[#This Row],[Customer_ID]],tbl_Customers[],5,0)</f>
        <v>East</v>
      </c>
      <c r="F4419" t="s">
        <v>8519</v>
      </c>
      <c r="G4419" t="str">
        <f>VLOOKUP(Sales_Data!$F4419,tbl_Products[],2,FALSE)</f>
        <v>Product_53</v>
      </c>
      <c r="H4419" t="str">
        <f>VLOOKUP(tbl_Sales[[#This Row],[Product_ID]],tbl_Products[],3,0)</f>
        <v>Electronics</v>
      </c>
      <c r="I4419">
        <v>9</v>
      </c>
      <c r="J4419" s="10">
        <f>VLOOKUP(tbl_Sales[[#This Row],[Product_ID]],tbl_Products[],4,0)</f>
        <v>21.34</v>
      </c>
      <c r="K4419" s="6">
        <v>52.76</v>
      </c>
      <c r="L4419" s="6">
        <f>tbl_Sales[[#This Row],[Price_per_Unit]]*tbl_Sales[[#This Row],[Quantity]]</f>
        <v>474.84</v>
      </c>
      <c r="M4419" s="6">
        <f>tbl_Sales[[#This Row],[Cost_per_Unit]]*tbl_Sales[[#This Row],[Quantity]]</f>
        <v>192.06</v>
      </c>
      <c r="N4419" s="6">
        <f>tbl_Sales[[#This Row],[Sales]]-tbl_Sales[[#This Row],[Total_Cost]]</f>
        <v>282.77999999999997</v>
      </c>
    </row>
    <row r="4420" spans="1:14">
      <c r="A4420" t="s">
        <v>4424</v>
      </c>
      <c r="B4420" s="4">
        <v>45191</v>
      </c>
      <c r="C4420" t="s">
        <v>8099</v>
      </c>
      <c r="D4420" t="str">
        <f>VLOOKUP(Sales_Data!$C4420,tbl_Customers[],2,FALSE)</f>
        <v>Customer_1007</v>
      </c>
      <c r="E4420" t="str">
        <f>VLOOKUP(tbl_Sales[[#This Row],[Customer_ID]],tbl_Customers[],5,0)</f>
        <v>West</v>
      </c>
      <c r="F4420" t="s">
        <v>8512</v>
      </c>
      <c r="G4420" t="str">
        <f>VLOOKUP(Sales_Data!$F4420,tbl_Products[],2,FALSE)</f>
        <v>Product_47</v>
      </c>
      <c r="H4420" t="str">
        <f>VLOOKUP(tbl_Sales[[#This Row],[Product_ID]],tbl_Products[],3,0)</f>
        <v>Home Goods</v>
      </c>
      <c r="I4420">
        <v>1</v>
      </c>
      <c r="J4420" s="10">
        <f>VLOOKUP(tbl_Sales[[#This Row],[Product_ID]],tbl_Products[],4,0)</f>
        <v>22.66</v>
      </c>
      <c r="K4420" s="6">
        <v>96.29</v>
      </c>
      <c r="L4420" s="6">
        <f>tbl_Sales[[#This Row],[Price_per_Unit]]*tbl_Sales[[#This Row],[Quantity]]</f>
        <v>96.29</v>
      </c>
      <c r="M4420" s="6">
        <f>tbl_Sales[[#This Row],[Cost_per_Unit]]*tbl_Sales[[#This Row],[Quantity]]</f>
        <v>22.66</v>
      </c>
      <c r="N4420" s="6">
        <f>tbl_Sales[[#This Row],[Sales]]-tbl_Sales[[#This Row],[Total_Cost]]</f>
        <v>73.63000000000001</v>
      </c>
    </row>
    <row r="4421" spans="1:14">
      <c r="A4421" t="s">
        <v>4425</v>
      </c>
      <c r="B4421" s="4">
        <v>45219</v>
      </c>
      <c r="C4421" t="s">
        <v>7723</v>
      </c>
      <c r="D4421" t="str">
        <f>VLOOKUP(Sales_Data!$C4421,tbl_Customers[],2,FALSE)</f>
        <v>Customer_144</v>
      </c>
      <c r="E4421" t="str">
        <f>VLOOKUP(tbl_Sales[[#This Row],[Customer_ID]],tbl_Customers[],5,0)</f>
        <v>West</v>
      </c>
      <c r="F4421" t="s">
        <v>8520</v>
      </c>
      <c r="G4421" t="str">
        <f>VLOOKUP(Sales_Data!$F4421,tbl_Products[],2,FALSE)</f>
        <v>Product_29</v>
      </c>
      <c r="H4421" t="str">
        <f>VLOOKUP(tbl_Sales[[#This Row],[Product_ID]],tbl_Products[],3,0)</f>
        <v>Home Goods</v>
      </c>
      <c r="I4421">
        <v>5</v>
      </c>
      <c r="J4421" s="10">
        <f>VLOOKUP(tbl_Sales[[#This Row],[Product_ID]],tbl_Products[],4,0)</f>
        <v>9.64</v>
      </c>
      <c r="K4421" s="6">
        <v>47.41</v>
      </c>
      <c r="L4421" s="6">
        <f>tbl_Sales[[#This Row],[Price_per_Unit]]*tbl_Sales[[#This Row],[Quantity]]</f>
        <v>237.04999999999998</v>
      </c>
      <c r="M4421" s="6">
        <f>tbl_Sales[[#This Row],[Cost_per_Unit]]*tbl_Sales[[#This Row],[Quantity]]</f>
        <v>48.2</v>
      </c>
      <c r="N4421" s="6">
        <f>tbl_Sales[[#This Row],[Sales]]-tbl_Sales[[#This Row],[Total_Cost]]</f>
        <v>188.84999999999997</v>
      </c>
    </row>
    <row r="4422" spans="1:14">
      <c r="A4422" t="s">
        <v>4426</v>
      </c>
      <c r="B4422" s="4">
        <v>45273</v>
      </c>
      <c r="C4422" t="s">
        <v>7331</v>
      </c>
      <c r="D4422" t="str">
        <f>VLOOKUP(Sales_Data!$C4422,tbl_Customers[],2,FALSE)</f>
        <v>Customer_395</v>
      </c>
      <c r="E4422" t="str">
        <f>VLOOKUP(tbl_Sales[[#This Row],[Customer_ID]],tbl_Customers[],5,0)</f>
        <v>North</v>
      </c>
      <c r="F4422" t="s">
        <v>8533</v>
      </c>
      <c r="G4422" t="str">
        <f>VLOOKUP(Sales_Data!$F4422,tbl_Products[],2,FALSE)</f>
        <v>Product_34</v>
      </c>
      <c r="H4422" t="str">
        <f>VLOOKUP(tbl_Sales[[#This Row],[Product_ID]],tbl_Products[],3,0)</f>
        <v>Electronics</v>
      </c>
      <c r="I4422">
        <v>8</v>
      </c>
      <c r="J4422" s="10">
        <f>VLOOKUP(tbl_Sales[[#This Row],[Product_ID]],tbl_Products[],4,0)</f>
        <v>21.9</v>
      </c>
      <c r="K4422" s="6">
        <v>56.24</v>
      </c>
      <c r="L4422" s="6">
        <f>tbl_Sales[[#This Row],[Price_per_Unit]]*tbl_Sales[[#This Row],[Quantity]]</f>
        <v>449.92</v>
      </c>
      <c r="M4422" s="6">
        <f>tbl_Sales[[#This Row],[Cost_per_Unit]]*tbl_Sales[[#This Row],[Quantity]]</f>
        <v>175.2</v>
      </c>
      <c r="N4422" s="6">
        <f>tbl_Sales[[#This Row],[Sales]]-tbl_Sales[[#This Row],[Total_Cost]]</f>
        <v>274.72000000000003</v>
      </c>
    </row>
    <row r="4423" spans="1:14">
      <c r="A4423" t="s">
        <v>4427</v>
      </c>
      <c r="B4423" s="4">
        <v>45244</v>
      </c>
      <c r="C4423" t="s">
        <v>8209</v>
      </c>
      <c r="D4423" t="str">
        <f>VLOOKUP(Sales_Data!$C4423,tbl_Customers[],2,FALSE)</f>
        <v>Customer_107</v>
      </c>
      <c r="E4423" t="str">
        <f>VLOOKUP(tbl_Sales[[#This Row],[Customer_ID]],tbl_Customers[],5,0)</f>
        <v>North</v>
      </c>
      <c r="F4423" t="s">
        <v>8519</v>
      </c>
      <c r="G4423" t="str">
        <f>VLOOKUP(Sales_Data!$F4423,tbl_Products[],2,FALSE)</f>
        <v>Product_53</v>
      </c>
      <c r="H4423" t="str">
        <f>VLOOKUP(tbl_Sales[[#This Row],[Product_ID]],tbl_Products[],3,0)</f>
        <v>Electronics</v>
      </c>
      <c r="I4423">
        <v>2</v>
      </c>
      <c r="J4423" s="10">
        <f>VLOOKUP(tbl_Sales[[#This Row],[Product_ID]],tbl_Products[],4,0)</f>
        <v>21.34</v>
      </c>
      <c r="K4423" s="6">
        <v>30.36</v>
      </c>
      <c r="L4423" s="6">
        <f>tbl_Sales[[#This Row],[Price_per_Unit]]*tbl_Sales[[#This Row],[Quantity]]</f>
        <v>60.72</v>
      </c>
      <c r="M4423" s="6">
        <f>tbl_Sales[[#This Row],[Cost_per_Unit]]*tbl_Sales[[#This Row],[Quantity]]</f>
        <v>42.68</v>
      </c>
      <c r="N4423" s="6">
        <f>tbl_Sales[[#This Row],[Sales]]-tbl_Sales[[#This Row],[Total_Cost]]</f>
        <v>18.04</v>
      </c>
    </row>
    <row r="4424" spans="1:14">
      <c r="A4424" t="s">
        <v>4428</v>
      </c>
      <c r="B4424" s="4">
        <v>45002</v>
      </c>
      <c r="C4424" t="s">
        <v>8433</v>
      </c>
      <c r="D4424" t="str">
        <f>VLOOKUP(Sales_Data!$C4424,tbl_Customers[],2,FALSE)</f>
        <v>Customer_1300</v>
      </c>
      <c r="E4424" t="str">
        <f>VLOOKUP(tbl_Sales[[#This Row],[Customer_ID]],tbl_Customers[],5,0)</f>
        <v>North</v>
      </c>
      <c r="F4424" t="s">
        <v>8564</v>
      </c>
      <c r="G4424" t="str">
        <f>VLOOKUP(Sales_Data!$F4424,tbl_Products[],2,FALSE)</f>
        <v>Product_8</v>
      </c>
      <c r="H4424" t="str">
        <f>VLOOKUP(tbl_Sales[[#This Row],[Product_ID]],tbl_Products[],3,0)</f>
        <v>Electronics</v>
      </c>
      <c r="I4424">
        <v>3</v>
      </c>
      <c r="J4424" s="10">
        <f>VLOOKUP(tbl_Sales[[#This Row],[Product_ID]],tbl_Products[],4,0)</f>
        <v>22.03</v>
      </c>
      <c r="K4424" s="6">
        <v>17.5</v>
      </c>
      <c r="L4424" s="6">
        <f>tbl_Sales[[#This Row],[Price_per_Unit]]*tbl_Sales[[#This Row],[Quantity]]</f>
        <v>52.5</v>
      </c>
      <c r="M4424" s="6">
        <f>tbl_Sales[[#This Row],[Cost_per_Unit]]*tbl_Sales[[#This Row],[Quantity]]</f>
        <v>66.09</v>
      </c>
      <c r="N4424" s="6">
        <f>tbl_Sales[[#This Row],[Sales]]-tbl_Sales[[#This Row],[Total_Cost]]</f>
        <v>-13.590000000000003</v>
      </c>
    </row>
    <row r="4425" spans="1:14">
      <c r="A4425" t="s">
        <v>4429</v>
      </c>
      <c r="B4425" s="4">
        <v>44988</v>
      </c>
      <c r="C4425" t="s">
        <v>7352</v>
      </c>
      <c r="D4425" t="str">
        <f>VLOOKUP(Sales_Data!$C4425,tbl_Customers[],2,FALSE)</f>
        <v>Customer_290</v>
      </c>
      <c r="E4425" t="str">
        <f>VLOOKUP(tbl_Sales[[#This Row],[Customer_ID]],tbl_Customers[],5,0)</f>
        <v>East</v>
      </c>
      <c r="F4425" t="s">
        <v>8525</v>
      </c>
      <c r="G4425" t="str">
        <f>VLOOKUP(Sales_Data!$F4425,tbl_Products[],2,FALSE)</f>
        <v>Product_56</v>
      </c>
      <c r="H4425" t="str">
        <f>VLOOKUP(tbl_Sales[[#This Row],[Product_ID]],tbl_Products[],3,0)</f>
        <v>Apparel</v>
      </c>
      <c r="I4425">
        <v>1</v>
      </c>
      <c r="J4425" s="10">
        <f>VLOOKUP(tbl_Sales[[#This Row],[Product_ID]],tbl_Products[],4,0)</f>
        <v>3.21</v>
      </c>
      <c r="K4425" s="6">
        <v>88.87</v>
      </c>
      <c r="L4425" s="6">
        <f>tbl_Sales[[#This Row],[Price_per_Unit]]*tbl_Sales[[#This Row],[Quantity]]</f>
        <v>88.87</v>
      </c>
      <c r="M4425" s="6">
        <f>tbl_Sales[[#This Row],[Cost_per_Unit]]*tbl_Sales[[#This Row],[Quantity]]</f>
        <v>3.21</v>
      </c>
      <c r="N4425" s="6">
        <f>tbl_Sales[[#This Row],[Sales]]-tbl_Sales[[#This Row],[Total_Cost]]</f>
        <v>85.660000000000011</v>
      </c>
    </row>
    <row r="4426" spans="1:14">
      <c r="A4426" t="s">
        <v>4430</v>
      </c>
      <c r="B4426" s="4">
        <v>45156</v>
      </c>
      <c r="C4426" t="s">
        <v>7938</v>
      </c>
      <c r="D4426" t="str">
        <f>VLOOKUP(Sales_Data!$C4426,tbl_Customers[],2,FALSE)</f>
        <v>Customer_419</v>
      </c>
      <c r="E4426" t="str">
        <f>VLOOKUP(tbl_Sales[[#This Row],[Customer_ID]],tbl_Customers[],5,0)</f>
        <v>North</v>
      </c>
      <c r="F4426" t="s">
        <v>8495</v>
      </c>
      <c r="G4426" t="str">
        <f>VLOOKUP(Sales_Data!$F4426,tbl_Products[],2,FALSE)</f>
        <v>Product_6</v>
      </c>
      <c r="H4426" t="str">
        <f>VLOOKUP(tbl_Sales[[#This Row],[Product_ID]],tbl_Products[],3,0)</f>
        <v>Apparel</v>
      </c>
      <c r="I4426">
        <v>1</v>
      </c>
      <c r="J4426" s="10">
        <f>VLOOKUP(tbl_Sales[[#This Row],[Product_ID]],tbl_Products[],4,0)</f>
        <v>33.65</v>
      </c>
      <c r="K4426" s="6">
        <v>45.15</v>
      </c>
      <c r="L4426" s="6">
        <f>tbl_Sales[[#This Row],[Price_per_Unit]]*tbl_Sales[[#This Row],[Quantity]]</f>
        <v>45.15</v>
      </c>
      <c r="M4426" s="6">
        <f>tbl_Sales[[#This Row],[Cost_per_Unit]]*tbl_Sales[[#This Row],[Quantity]]</f>
        <v>33.65</v>
      </c>
      <c r="N4426" s="6">
        <f>tbl_Sales[[#This Row],[Sales]]-tbl_Sales[[#This Row],[Total_Cost]]</f>
        <v>11.5</v>
      </c>
    </row>
    <row r="4427" spans="1:14">
      <c r="A4427" t="s">
        <v>4431</v>
      </c>
      <c r="B4427" s="4">
        <v>45015</v>
      </c>
      <c r="C4427" t="s">
        <v>7513</v>
      </c>
      <c r="D4427" t="str">
        <f>VLOOKUP(Sales_Data!$C4427,tbl_Customers[],2,FALSE)</f>
        <v>Customer_258</v>
      </c>
      <c r="E4427" t="str">
        <f>VLOOKUP(tbl_Sales[[#This Row],[Customer_ID]],tbl_Customers[],5,0)</f>
        <v>South</v>
      </c>
      <c r="F4427" t="s">
        <v>8556</v>
      </c>
      <c r="G4427" t="str">
        <f>VLOOKUP(Sales_Data!$F4427,tbl_Products[],2,FALSE)</f>
        <v>Product_42</v>
      </c>
      <c r="H4427" t="str">
        <f>VLOOKUP(tbl_Sales[[#This Row],[Product_ID]],tbl_Products[],3,0)</f>
        <v>Electronics</v>
      </c>
      <c r="I4427">
        <v>3</v>
      </c>
      <c r="J4427" s="10">
        <f>VLOOKUP(tbl_Sales[[#This Row],[Product_ID]],tbl_Products[],4,0)</f>
        <v>28.03</v>
      </c>
      <c r="K4427" s="6">
        <v>88.74</v>
      </c>
      <c r="L4427" s="6">
        <f>tbl_Sales[[#This Row],[Price_per_Unit]]*tbl_Sales[[#This Row],[Quantity]]</f>
        <v>266.21999999999997</v>
      </c>
      <c r="M4427" s="6">
        <f>tbl_Sales[[#This Row],[Cost_per_Unit]]*tbl_Sales[[#This Row],[Quantity]]</f>
        <v>84.09</v>
      </c>
      <c r="N4427" s="6">
        <f>tbl_Sales[[#This Row],[Sales]]-tbl_Sales[[#This Row],[Total_Cost]]</f>
        <v>182.12999999999997</v>
      </c>
    </row>
    <row r="4428" spans="1:14">
      <c r="A4428" t="s">
        <v>4432</v>
      </c>
      <c r="B4428" s="4">
        <v>45012</v>
      </c>
      <c r="C4428" t="s">
        <v>8424</v>
      </c>
      <c r="D4428" t="str">
        <f>VLOOKUP(Sales_Data!$C4428,tbl_Customers[],2,FALSE)</f>
        <v>Customer_188</v>
      </c>
      <c r="E4428" t="str">
        <f>VLOOKUP(tbl_Sales[[#This Row],[Customer_ID]],tbl_Customers[],5,0)</f>
        <v>South</v>
      </c>
      <c r="F4428" t="s">
        <v>8534</v>
      </c>
      <c r="G4428" t="str">
        <f>VLOOKUP(Sales_Data!$F4428,tbl_Products[],2,FALSE)</f>
        <v>Product_51</v>
      </c>
      <c r="H4428" t="str">
        <f>VLOOKUP(tbl_Sales[[#This Row],[Product_ID]],tbl_Products[],3,0)</f>
        <v>Electronics</v>
      </c>
      <c r="I4428">
        <v>4</v>
      </c>
      <c r="J4428" s="10">
        <f>VLOOKUP(tbl_Sales[[#This Row],[Product_ID]],tbl_Products[],4,0)</f>
        <v>45.1</v>
      </c>
      <c r="K4428" s="6">
        <v>99.92</v>
      </c>
      <c r="L4428" s="6">
        <f>tbl_Sales[[#This Row],[Price_per_Unit]]*tbl_Sales[[#This Row],[Quantity]]</f>
        <v>399.68</v>
      </c>
      <c r="M4428" s="6">
        <f>tbl_Sales[[#This Row],[Cost_per_Unit]]*tbl_Sales[[#This Row],[Quantity]]</f>
        <v>180.4</v>
      </c>
      <c r="N4428" s="6">
        <f>tbl_Sales[[#This Row],[Sales]]-tbl_Sales[[#This Row],[Total_Cost]]</f>
        <v>219.28</v>
      </c>
    </row>
    <row r="4429" spans="1:14">
      <c r="A4429" t="s">
        <v>4433</v>
      </c>
      <c r="B4429" s="4">
        <v>45035</v>
      </c>
      <c r="C4429" t="s">
        <v>7506</v>
      </c>
      <c r="D4429" t="str">
        <f>VLOOKUP(Sales_Data!$C4429,tbl_Customers[],2,FALSE)</f>
        <v>Customer_356</v>
      </c>
      <c r="E4429" t="str">
        <f>VLOOKUP(tbl_Sales[[#This Row],[Customer_ID]],tbl_Customers[],5,0)</f>
        <v>South</v>
      </c>
      <c r="F4429" t="s">
        <v>8522</v>
      </c>
      <c r="G4429" t="str">
        <f>VLOOKUP(Sales_Data!$F4429,tbl_Products[],2,FALSE)</f>
        <v>Product_4</v>
      </c>
      <c r="H4429" t="str">
        <f>VLOOKUP(tbl_Sales[[#This Row],[Product_ID]],tbl_Products[],3,0)</f>
        <v>Toys</v>
      </c>
      <c r="I4429">
        <v>9</v>
      </c>
      <c r="J4429" s="10">
        <f>VLOOKUP(tbl_Sales[[#This Row],[Product_ID]],tbl_Products[],4,0)</f>
        <v>14.75</v>
      </c>
      <c r="K4429" s="6">
        <v>90.05</v>
      </c>
      <c r="L4429" s="6">
        <f>tbl_Sales[[#This Row],[Price_per_Unit]]*tbl_Sales[[#This Row],[Quantity]]</f>
        <v>810.44999999999993</v>
      </c>
      <c r="M4429" s="6">
        <f>tbl_Sales[[#This Row],[Cost_per_Unit]]*tbl_Sales[[#This Row],[Quantity]]</f>
        <v>132.75</v>
      </c>
      <c r="N4429" s="6">
        <f>tbl_Sales[[#This Row],[Sales]]-tbl_Sales[[#This Row],[Total_Cost]]</f>
        <v>677.69999999999993</v>
      </c>
    </row>
    <row r="4430" spans="1:14">
      <c r="A4430" t="s">
        <v>4434</v>
      </c>
      <c r="B4430" s="4">
        <v>45025</v>
      </c>
      <c r="C4430" t="s">
        <v>7372</v>
      </c>
      <c r="D4430" t="str">
        <f>VLOOKUP(Sales_Data!$C4430,tbl_Customers[],2,FALSE)</f>
        <v>Customer_1214</v>
      </c>
      <c r="E4430" t="str">
        <f>VLOOKUP(tbl_Sales[[#This Row],[Customer_ID]],tbl_Customers[],5,0)</f>
        <v>West</v>
      </c>
      <c r="F4430" t="s">
        <v>8528</v>
      </c>
      <c r="G4430" t="str">
        <f>VLOOKUP(Sales_Data!$F4430,tbl_Products[],2,FALSE)</f>
        <v>Product_25</v>
      </c>
      <c r="H4430" t="str">
        <f>VLOOKUP(tbl_Sales[[#This Row],[Product_ID]],tbl_Products[],3,0)</f>
        <v>Electronics</v>
      </c>
      <c r="I4430">
        <v>1</v>
      </c>
      <c r="J4430" s="10">
        <f>VLOOKUP(tbl_Sales[[#This Row],[Product_ID]],tbl_Products[],4,0)</f>
        <v>48.19</v>
      </c>
      <c r="K4430" s="6">
        <v>24.5</v>
      </c>
      <c r="L4430" s="6">
        <f>tbl_Sales[[#This Row],[Price_per_Unit]]*tbl_Sales[[#This Row],[Quantity]]</f>
        <v>24.5</v>
      </c>
      <c r="M4430" s="6">
        <f>tbl_Sales[[#This Row],[Cost_per_Unit]]*tbl_Sales[[#This Row],[Quantity]]</f>
        <v>48.19</v>
      </c>
      <c r="N4430" s="6">
        <f>tbl_Sales[[#This Row],[Sales]]-tbl_Sales[[#This Row],[Total_Cost]]</f>
        <v>-23.689999999999998</v>
      </c>
    </row>
    <row r="4431" spans="1:14">
      <c r="A4431" t="s">
        <v>4435</v>
      </c>
      <c r="B4431" s="4">
        <v>44991</v>
      </c>
      <c r="C4431" t="s">
        <v>7489</v>
      </c>
      <c r="D4431" t="str">
        <f>VLOOKUP(Sales_Data!$C4431,tbl_Customers[],2,FALSE)</f>
        <v>Customer_1125</v>
      </c>
      <c r="E4431" t="str">
        <f>VLOOKUP(tbl_Sales[[#This Row],[Customer_ID]],tbl_Customers[],5,0)</f>
        <v>East</v>
      </c>
      <c r="F4431" t="s">
        <v>8562</v>
      </c>
      <c r="G4431" t="str">
        <f>VLOOKUP(Sales_Data!$F4431,tbl_Products[],2,FALSE)</f>
        <v>Product_48</v>
      </c>
      <c r="H4431" t="str">
        <f>VLOOKUP(tbl_Sales[[#This Row],[Product_ID]],tbl_Products[],3,0)</f>
        <v>Apparel</v>
      </c>
      <c r="I4431">
        <v>1</v>
      </c>
      <c r="J4431" s="10">
        <f>VLOOKUP(tbl_Sales[[#This Row],[Product_ID]],tbl_Products[],4,0)</f>
        <v>25.33</v>
      </c>
      <c r="K4431" s="6">
        <v>31.87</v>
      </c>
      <c r="L4431" s="6">
        <f>tbl_Sales[[#This Row],[Price_per_Unit]]*tbl_Sales[[#This Row],[Quantity]]</f>
        <v>31.87</v>
      </c>
      <c r="M4431" s="6">
        <f>tbl_Sales[[#This Row],[Cost_per_Unit]]*tbl_Sales[[#This Row],[Quantity]]</f>
        <v>25.33</v>
      </c>
      <c r="N4431" s="6">
        <f>tbl_Sales[[#This Row],[Sales]]-tbl_Sales[[#This Row],[Total_Cost]]</f>
        <v>6.5400000000000027</v>
      </c>
    </row>
    <row r="4432" spans="1:14">
      <c r="A4432" t="s">
        <v>4436</v>
      </c>
      <c r="B4432" s="4">
        <v>44948</v>
      </c>
      <c r="C4432" t="s">
        <v>7938</v>
      </c>
      <c r="D4432" t="str">
        <f>VLOOKUP(Sales_Data!$C4432,tbl_Customers[],2,FALSE)</f>
        <v>Customer_419</v>
      </c>
      <c r="E4432" t="str">
        <f>VLOOKUP(tbl_Sales[[#This Row],[Customer_ID]],tbl_Customers[],5,0)</f>
        <v>North</v>
      </c>
      <c r="F4432" t="s">
        <v>8534</v>
      </c>
      <c r="G4432" t="str">
        <f>VLOOKUP(Sales_Data!$F4432,tbl_Products[],2,FALSE)</f>
        <v>Product_51</v>
      </c>
      <c r="H4432" t="str">
        <f>VLOOKUP(tbl_Sales[[#This Row],[Product_ID]],tbl_Products[],3,0)</f>
        <v>Electronics</v>
      </c>
      <c r="I4432">
        <v>2</v>
      </c>
      <c r="J4432" s="10">
        <f>VLOOKUP(tbl_Sales[[#This Row],[Product_ID]],tbl_Products[],4,0)</f>
        <v>45.1</v>
      </c>
      <c r="K4432" s="6">
        <v>13.73</v>
      </c>
      <c r="L4432" s="6">
        <f>tbl_Sales[[#This Row],[Price_per_Unit]]*tbl_Sales[[#This Row],[Quantity]]</f>
        <v>27.46</v>
      </c>
      <c r="M4432" s="6">
        <f>tbl_Sales[[#This Row],[Cost_per_Unit]]*tbl_Sales[[#This Row],[Quantity]]</f>
        <v>90.2</v>
      </c>
      <c r="N4432" s="6">
        <f>tbl_Sales[[#This Row],[Sales]]-tbl_Sales[[#This Row],[Total_Cost]]</f>
        <v>-62.74</v>
      </c>
    </row>
    <row r="4433" spans="1:14">
      <c r="A4433" t="s">
        <v>4437</v>
      </c>
      <c r="B4433" s="4">
        <v>45143</v>
      </c>
      <c r="C4433" t="s">
        <v>7440</v>
      </c>
      <c r="D4433" t="str">
        <f>VLOOKUP(Sales_Data!$C4433,tbl_Customers[],2,FALSE)</f>
        <v>Customer_484</v>
      </c>
      <c r="E4433" t="str">
        <f>VLOOKUP(tbl_Sales[[#This Row],[Customer_ID]],tbl_Customers[],5,0)</f>
        <v>North</v>
      </c>
      <c r="F4433" t="s">
        <v>8507</v>
      </c>
      <c r="G4433" t="str">
        <f>VLOOKUP(Sales_Data!$F4433,tbl_Products[],2,FALSE)</f>
        <v>Product_58</v>
      </c>
      <c r="H4433" t="str">
        <f>VLOOKUP(tbl_Sales[[#This Row],[Product_ID]],tbl_Products[],3,0)</f>
        <v>Home Goods</v>
      </c>
      <c r="I4433">
        <v>1</v>
      </c>
      <c r="J4433" s="10">
        <f>VLOOKUP(tbl_Sales[[#This Row],[Product_ID]],tbl_Products[],4,0)</f>
        <v>23.97</v>
      </c>
      <c r="K4433" s="6">
        <v>17.71</v>
      </c>
      <c r="L4433" s="6">
        <f>tbl_Sales[[#This Row],[Price_per_Unit]]*tbl_Sales[[#This Row],[Quantity]]</f>
        <v>17.71</v>
      </c>
      <c r="M4433" s="6">
        <f>tbl_Sales[[#This Row],[Cost_per_Unit]]*tbl_Sales[[#This Row],[Quantity]]</f>
        <v>23.97</v>
      </c>
      <c r="N4433" s="6">
        <f>tbl_Sales[[#This Row],[Sales]]-tbl_Sales[[#This Row],[Total_Cost]]</f>
        <v>-6.259999999999998</v>
      </c>
    </row>
    <row r="4434" spans="1:14">
      <c r="A4434" t="s">
        <v>4438</v>
      </c>
      <c r="B4434" s="4">
        <v>44967</v>
      </c>
      <c r="C4434" t="s">
        <v>7828</v>
      </c>
      <c r="D4434" t="str">
        <f>VLOOKUP(Sales_Data!$C4434,tbl_Customers[],2,FALSE)</f>
        <v>Customer_1040</v>
      </c>
      <c r="E4434" t="str">
        <f>VLOOKUP(tbl_Sales[[#This Row],[Customer_ID]],tbl_Customers[],5,0)</f>
        <v>North</v>
      </c>
      <c r="F4434" t="s">
        <v>8520</v>
      </c>
      <c r="G4434" t="str">
        <f>VLOOKUP(Sales_Data!$F4434,tbl_Products[],2,FALSE)</f>
        <v>Product_29</v>
      </c>
      <c r="H4434" t="str">
        <f>VLOOKUP(tbl_Sales[[#This Row],[Product_ID]],tbl_Products[],3,0)</f>
        <v>Home Goods</v>
      </c>
      <c r="I4434">
        <v>2</v>
      </c>
      <c r="J4434" s="10">
        <f>VLOOKUP(tbl_Sales[[#This Row],[Product_ID]],tbl_Products[],4,0)</f>
        <v>9.64</v>
      </c>
      <c r="K4434" s="6">
        <v>82.98</v>
      </c>
      <c r="L4434" s="6">
        <f>tbl_Sales[[#This Row],[Price_per_Unit]]*tbl_Sales[[#This Row],[Quantity]]</f>
        <v>165.96</v>
      </c>
      <c r="M4434" s="6">
        <f>tbl_Sales[[#This Row],[Cost_per_Unit]]*tbl_Sales[[#This Row],[Quantity]]</f>
        <v>19.28</v>
      </c>
      <c r="N4434" s="6">
        <f>tbl_Sales[[#This Row],[Sales]]-tbl_Sales[[#This Row],[Total_Cost]]</f>
        <v>146.68</v>
      </c>
    </row>
    <row r="4435" spans="1:14">
      <c r="A4435" t="s">
        <v>4439</v>
      </c>
      <c r="B4435" s="4">
        <v>45276</v>
      </c>
      <c r="C4435" t="s">
        <v>7382</v>
      </c>
      <c r="D4435" t="str">
        <f>VLOOKUP(Sales_Data!$C4435,tbl_Customers[],2,FALSE)</f>
        <v>Customer_161</v>
      </c>
      <c r="E4435" t="str">
        <f>VLOOKUP(tbl_Sales[[#This Row],[Customer_ID]],tbl_Customers[],5,0)</f>
        <v>North</v>
      </c>
      <c r="F4435" t="s">
        <v>8563</v>
      </c>
      <c r="G4435" t="str">
        <f>VLOOKUP(Sales_Data!$F4435,tbl_Products[],2,FALSE)</f>
        <v>Product_17</v>
      </c>
      <c r="H4435" t="str">
        <f>VLOOKUP(tbl_Sales[[#This Row],[Product_ID]],tbl_Products[],3,0)</f>
        <v>Toys</v>
      </c>
      <c r="I4435">
        <v>3</v>
      </c>
      <c r="J4435" s="10">
        <f>VLOOKUP(tbl_Sales[[#This Row],[Product_ID]],tbl_Products[],4,0)</f>
        <v>36.229999999999997</v>
      </c>
      <c r="K4435" s="6">
        <v>30.83</v>
      </c>
      <c r="L4435" s="6">
        <f>tbl_Sales[[#This Row],[Price_per_Unit]]*tbl_Sales[[#This Row],[Quantity]]</f>
        <v>92.49</v>
      </c>
      <c r="M4435" s="6">
        <f>tbl_Sales[[#This Row],[Cost_per_Unit]]*tbl_Sales[[#This Row],[Quantity]]</f>
        <v>108.69</v>
      </c>
      <c r="N4435" s="6">
        <f>tbl_Sales[[#This Row],[Sales]]-tbl_Sales[[#This Row],[Total_Cost]]</f>
        <v>-16.200000000000003</v>
      </c>
    </row>
    <row r="4436" spans="1:14">
      <c r="A4436" t="s">
        <v>4440</v>
      </c>
      <c r="B4436" s="4">
        <v>45149</v>
      </c>
      <c r="C4436" t="s">
        <v>7776</v>
      </c>
      <c r="D4436" t="str">
        <f>VLOOKUP(Sales_Data!$C4436,tbl_Customers[],2,FALSE)</f>
        <v>Customer_873</v>
      </c>
      <c r="E4436" t="str">
        <f>VLOOKUP(tbl_Sales[[#This Row],[Customer_ID]],tbl_Customers[],5,0)</f>
        <v>South</v>
      </c>
      <c r="F4436" t="s">
        <v>8517</v>
      </c>
      <c r="G4436" t="str">
        <f>VLOOKUP(Sales_Data!$F4436,tbl_Products[],2,FALSE)</f>
        <v>Product_62</v>
      </c>
      <c r="H4436" t="str">
        <f>VLOOKUP(tbl_Sales[[#This Row],[Product_ID]],tbl_Products[],3,0)</f>
        <v>Health</v>
      </c>
      <c r="I4436">
        <v>2</v>
      </c>
      <c r="J4436" s="10">
        <f>VLOOKUP(tbl_Sales[[#This Row],[Product_ID]],tbl_Products[],4,0)</f>
        <v>24.52</v>
      </c>
      <c r="K4436" s="6">
        <v>11.84</v>
      </c>
      <c r="L4436" s="6">
        <f>tbl_Sales[[#This Row],[Price_per_Unit]]*tbl_Sales[[#This Row],[Quantity]]</f>
        <v>23.68</v>
      </c>
      <c r="M4436" s="6">
        <f>tbl_Sales[[#This Row],[Cost_per_Unit]]*tbl_Sales[[#This Row],[Quantity]]</f>
        <v>49.04</v>
      </c>
      <c r="N4436" s="6">
        <f>tbl_Sales[[#This Row],[Sales]]-tbl_Sales[[#This Row],[Total_Cost]]</f>
        <v>-25.36</v>
      </c>
    </row>
    <row r="4437" spans="1:14">
      <c r="A4437" t="s">
        <v>4441</v>
      </c>
      <c r="B4437" s="4">
        <v>45030</v>
      </c>
      <c r="C4437" t="s">
        <v>7252</v>
      </c>
      <c r="D4437" t="str">
        <f>VLOOKUP(Sales_Data!$C4437,tbl_Customers[],2,FALSE)</f>
        <v>Customer_1485</v>
      </c>
      <c r="E4437" t="str">
        <f>VLOOKUP(tbl_Sales[[#This Row],[Customer_ID]],tbl_Customers[],5,0)</f>
        <v>West</v>
      </c>
      <c r="F4437" t="s">
        <v>8561</v>
      </c>
      <c r="G4437" t="str">
        <f>VLOOKUP(Sales_Data!$F4437,tbl_Products[],2,FALSE)</f>
        <v>Product_66</v>
      </c>
      <c r="H4437" t="str">
        <f>VLOOKUP(tbl_Sales[[#This Row],[Product_ID]],tbl_Products[],3,0)</f>
        <v>Health</v>
      </c>
      <c r="I4437">
        <v>6</v>
      </c>
      <c r="J4437" s="10">
        <f>VLOOKUP(tbl_Sales[[#This Row],[Product_ID]],tbl_Products[],4,0)</f>
        <v>1.38</v>
      </c>
      <c r="K4437" s="6">
        <v>51.98</v>
      </c>
      <c r="L4437" s="6">
        <f>tbl_Sales[[#This Row],[Price_per_Unit]]*tbl_Sales[[#This Row],[Quantity]]</f>
        <v>311.88</v>
      </c>
      <c r="M4437" s="6">
        <f>tbl_Sales[[#This Row],[Cost_per_Unit]]*tbl_Sales[[#This Row],[Quantity]]</f>
        <v>8.2799999999999994</v>
      </c>
      <c r="N4437" s="6">
        <f>tbl_Sales[[#This Row],[Sales]]-tbl_Sales[[#This Row],[Total_Cost]]</f>
        <v>303.60000000000002</v>
      </c>
    </row>
    <row r="4438" spans="1:14">
      <c r="A4438" t="s">
        <v>4442</v>
      </c>
      <c r="B4438" s="4">
        <v>45248</v>
      </c>
      <c r="C4438" t="s">
        <v>7321</v>
      </c>
      <c r="D4438" t="str">
        <f>VLOOKUP(Sales_Data!$C4438,tbl_Customers[],2,FALSE)</f>
        <v>Customer_957</v>
      </c>
      <c r="E4438" t="str">
        <f>VLOOKUP(tbl_Sales[[#This Row],[Customer_ID]],tbl_Customers[],5,0)</f>
        <v>West</v>
      </c>
      <c r="F4438" t="s">
        <v>8519</v>
      </c>
      <c r="G4438" t="str">
        <f>VLOOKUP(Sales_Data!$F4438,tbl_Products[],2,FALSE)</f>
        <v>Product_53</v>
      </c>
      <c r="H4438" t="str">
        <f>VLOOKUP(tbl_Sales[[#This Row],[Product_ID]],tbl_Products[],3,0)</f>
        <v>Electronics</v>
      </c>
      <c r="I4438">
        <v>6</v>
      </c>
      <c r="J4438" s="10">
        <f>VLOOKUP(tbl_Sales[[#This Row],[Product_ID]],tbl_Products[],4,0)</f>
        <v>21.34</v>
      </c>
      <c r="K4438" s="6">
        <v>25.16</v>
      </c>
      <c r="L4438" s="6">
        <f>tbl_Sales[[#This Row],[Price_per_Unit]]*tbl_Sales[[#This Row],[Quantity]]</f>
        <v>150.96</v>
      </c>
      <c r="M4438" s="6">
        <f>tbl_Sales[[#This Row],[Cost_per_Unit]]*tbl_Sales[[#This Row],[Quantity]]</f>
        <v>128.04</v>
      </c>
      <c r="N4438" s="6">
        <f>tbl_Sales[[#This Row],[Sales]]-tbl_Sales[[#This Row],[Total_Cost]]</f>
        <v>22.920000000000016</v>
      </c>
    </row>
    <row r="4439" spans="1:14">
      <c r="A4439" t="s">
        <v>4443</v>
      </c>
      <c r="B4439" s="4">
        <v>45002</v>
      </c>
      <c r="C4439" t="s">
        <v>7358</v>
      </c>
      <c r="D4439" t="str">
        <f>VLOOKUP(Sales_Data!$C4439,tbl_Customers[],2,FALSE)</f>
        <v>Customer_638</v>
      </c>
      <c r="E4439" t="str">
        <f>VLOOKUP(tbl_Sales[[#This Row],[Customer_ID]],tbl_Customers[],5,0)</f>
        <v>South</v>
      </c>
      <c r="F4439" t="s">
        <v>8544</v>
      </c>
      <c r="G4439" t="str">
        <f>VLOOKUP(Sales_Data!$F4439,tbl_Products[],2,FALSE)</f>
        <v>Product_21</v>
      </c>
      <c r="H4439" t="str">
        <f>VLOOKUP(tbl_Sales[[#This Row],[Product_ID]],tbl_Products[],3,0)</f>
        <v>Toys</v>
      </c>
      <c r="I4439">
        <v>3</v>
      </c>
      <c r="J4439" s="10">
        <f>VLOOKUP(tbl_Sales[[#This Row],[Product_ID]],tbl_Products[],4,0)</f>
        <v>3.13</v>
      </c>
      <c r="K4439" s="6">
        <v>25.59</v>
      </c>
      <c r="L4439" s="6">
        <f>tbl_Sales[[#This Row],[Price_per_Unit]]*tbl_Sales[[#This Row],[Quantity]]</f>
        <v>76.77</v>
      </c>
      <c r="M4439" s="6">
        <f>tbl_Sales[[#This Row],[Cost_per_Unit]]*tbl_Sales[[#This Row],[Quantity]]</f>
        <v>9.39</v>
      </c>
      <c r="N4439" s="6">
        <f>tbl_Sales[[#This Row],[Sales]]-tbl_Sales[[#This Row],[Total_Cost]]</f>
        <v>67.38</v>
      </c>
    </row>
    <row r="4440" spans="1:14">
      <c r="A4440" t="s">
        <v>4444</v>
      </c>
      <c r="B4440" s="4">
        <v>45231</v>
      </c>
      <c r="C4440" t="s">
        <v>8126</v>
      </c>
      <c r="D4440" t="str">
        <f>VLOOKUP(Sales_Data!$C4440,tbl_Customers[],2,FALSE)</f>
        <v>Customer_337</v>
      </c>
      <c r="E4440" t="str">
        <f>VLOOKUP(tbl_Sales[[#This Row],[Customer_ID]],tbl_Customers[],5,0)</f>
        <v>West</v>
      </c>
      <c r="F4440" t="s">
        <v>8565</v>
      </c>
      <c r="G4440" t="str">
        <f>VLOOKUP(Sales_Data!$F4440,tbl_Products[],2,FALSE)</f>
        <v>Product_31</v>
      </c>
      <c r="H4440" t="str">
        <f>VLOOKUP(tbl_Sales[[#This Row],[Product_ID]],tbl_Products[],3,0)</f>
        <v>Apparel</v>
      </c>
      <c r="I4440">
        <v>2</v>
      </c>
      <c r="J4440" s="10">
        <f>VLOOKUP(tbl_Sales[[#This Row],[Product_ID]],tbl_Products[],4,0)</f>
        <v>3.66</v>
      </c>
      <c r="K4440" s="6">
        <v>29.4</v>
      </c>
      <c r="L4440" s="6">
        <f>tbl_Sales[[#This Row],[Price_per_Unit]]*tbl_Sales[[#This Row],[Quantity]]</f>
        <v>58.8</v>
      </c>
      <c r="M4440" s="6">
        <f>tbl_Sales[[#This Row],[Cost_per_Unit]]*tbl_Sales[[#This Row],[Quantity]]</f>
        <v>7.32</v>
      </c>
      <c r="N4440" s="6">
        <f>tbl_Sales[[#This Row],[Sales]]-tbl_Sales[[#This Row],[Total_Cost]]</f>
        <v>51.48</v>
      </c>
    </row>
    <row r="4441" spans="1:14">
      <c r="A4441" t="s">
        <v>4445</v>
      </c>
      <c r="B4441" s="4">
        <v>45059</v>
      </c>
      <c r="C4441" t="s">
        <v>7517</v>
      </c>
      <c r="D4441" t="str">
        <f>VLOOKUP(Sales_Data!$C4441,tbl_Customers[],2,FALSE)</f>
        <v>Customer_1478</v>
      </c>
      <c r="E4441" t="str">
        <f>VLOOKUP(tbl_Sales[[#This Row],[Customer_ID]],tbl_Customers[],5,0)</f>
        <v>West</v>
      </c>
      <c r="F4441" t="s">
        <v>8516</v>
      </c>
      <c r="G4441" t="str">
        <f>VLOOKUP(Sales_Data!$F4441,tbl_Products[],2,FALSE)</f>
        <v>Product_67</v>
      </c>
      <c r="H4441" t="str">
        <f>VLOOKUP(tbl_Sales[[#This Row],[Product_ID]],tbl_Products[],3,0)</f>
        <v>Toys</v>
      </c>
      <c r="I4441">
        <v>9</v>
      </c>
      <c r="J4441" s="10">
        <f>VLOOKUP(tbl_Sales[[#This Row],[Product_ID]],tbl_Products[],4,0)</f>
        <v>13.68</v>
      </c>
      <c r="K4441" s="6">
        <v>45.71</v>
      </c>
      <c r="L4441" s="6">
        <f>tbl_Sales[[#This Row],[Price_per_Unit]]*tbl_Sales[[#This Row],[Quantity]]</f>
        <v>411.39</v>
      </c>
      <c r="M4441" s="6">
        <f>tbl_Sales[[#This Row],[Cost_per_Unit]]*tbl_Sales[[#This Row],[Quantity]]</f>
        <v>123.12</v>
      </c>
      <c r="N4441" s="6">
        <f>tbl_Sales[[#This Row],[Sales]]-tbl_Sales[[#This Row],[Total_Cost]]</f>
        <v>288.27</v>
      </c>
    </row>
    <row r="4442" spans="1:14">
      <c r="A4442" t="s">
        <v>4446</v>
      </c>
      <c r="B4442" s="4">
        <v>45090</v>
      </c>
      <c r="C4442" t="s">
        <v>8320</v>
      </c>
      <c r="D4442" t="str">
        <f>VLOOKUP(Sales_Data!$C4442,tbl_Customers[],2,FALSE)</f>
        <v>Customer_405</v>
      </c>
      <c r="E4442" t="str">
        <f>VLOOKUP(tbl_Sales[[#This Row],[Customer_ID]],tbl_Customers[],5,0)</f>
        <v>South</v>
      </c>
      <c r="F4442" t="s">
        <v>8540</v>
      </c>
      <c r="G4442" t="str">
        <f>VLOOKUP(Sales_Data!$F4442,tbl_Products[],2,FALSE)</f>
        <v>Product_37</v>
      </c>
      <c r="H4442" t="str">
        <f>VLOOKUP(tbl_Sales[[#This Row],[Product_ID]],tbl_Products[],3,0)</f>
        <v>Toys</v>
      </c>
      <c r="I4442">
        <v>5</v>
      </c>
      <c r="J4442" s="10">
        <f>VLOOKUP(tbl_Sales[[#This Row],[Product_ID]],tbl_Products[],4,0)</f>
        <v>29.86</v>
      </c>
      <c r="K4442" s="6">
        <v>55.79</v>
      </c>
      <c r="L4442" s="6">
        <f>tbl_Sales[[#This Row],[Price_per_Unit]]*tbl_Sales[[#This Row],[Quantity]]</f>
        <v>278.95</v>
      </c>
      <c r="M4442" s="6">
        <f>tbl_Sales[[#This Row],[Cost_per_Unit]]*tbl_Sales[[#This Row],[Quantity]]</f>
        <v>149.30000000000001</v>
      </c>
      <c r="N4442" s="6">
        <f>tbl_Sales[[#This Row],[Sales]]-tbl_Sales[[#This Row],[Total_Cost]]</f>
        <v>129.64999999999998</v>
      </c>
    </row>
    <row r="4443" spans="1:14">
      <c r="A4443" t="s">
        <v>4447</v>
      </c>
      <c r="B4443" s="4">
        <v>44961</v>
      </c>
      <c r="C4443" t="s">
        <v>7109</v>
      </c>
      <c r="D4443" t="str">
        <f>VLOOKUP(Sales_Data!$C4443,tbl_Customers[],2,FALSE)</f>
        <v>Customer_502</v>
      </c>
      <c r="E4443" t="str">
        <f>VLOOKUP(tbl_Sales[[#This Row],[Customer_ID]],tbl_Customers[],5,0)</f>
        <v>South</v>
      </c>
      <c r="F4443" t="s">
        <v>8521</v>
      </c>
      <c r="G4443" t="str">
        <f>VLOOKUP(Sales_Data!$F4443,tbl_Products[],2,FALSE)</f>
        <v>Product_64</v>
      </c>
      <c r="H4443" t="str">
        <f>VLOOKUP(tbl_Sales[[#This Row],[Product_ID]],tbl_Products[],3,0)</f>
        <v>Home Goods</v>
      </c>
      <c r="I4443">
        <v>6</v>
      </c>
      <c r="J4443" s="10">
        <f>VLOOKUP(tbl_Sales[[#This Row],[Product_ID]],tbl_Products[],4,0)</f>
        <v>16.21</v>
      </c>
      <c r="K4443" s="6">
        <v>7.34</v>
      </c>
      <c r="L4443" s="6">
        <f>tbl_Sales[[#This Row],[Price_per_Unit]]*tbl_Sales[[#This Row],[Quantity]]</f>
        <v>44.04</v>
      </c>
      <c r="M4443" s="6">
        <f>tbl_Sales[[#This Row],[Cost_per_Unit]]*tbl_Sales[[#This Row],[Quantity]]</f>
        <v>97.26</v>
      </c>
      <c r="N4443" s="6">
        <f>tbl_Sales[[#This Row],[Sales]]-tbl_Sales[[#This Row],[Total_Cost]]</f>
        <v>-53.220000000000006</v>
      </c>
    </row>
    <row r="4444" spans="1:14">
      <c r="A4444" t="s">
        <v>4448</v>
      </c>
      <c r="B4444" s="4">
        <v>44971</v>
      </c>
      <c r="C4444" t="s">
        <v>7528</v>
      </c>
      <c r="D4444" t="str">
        <f>VLOOKUP(Sales_Data!$C4444,tbl_Customers[],2,FALSE)</f>
        <v>Customer_869</v>
      </c>
      <c r="E4444" t="str">
        <f>VLOOKUP(tbl_Sales[[#This Row],[Customer_ID]],tbl_Customers[],5,0)</f>
        <v>West</v>
      </c>
      <c r="F4444" t="s">
        <v>8566</v>
      </c>
      <c r="G4444" t="str">
        <f>VLOOKUP(Sales_Data!$F4444,tbl_Products[],2,FALSE)</f>
        <v>Product_10</v>
      </c>
      <c r="H4444" t="str">
        <f>VLOOKUP(tbl_Sales[[#This Row],[Product_ID]],tbl_Products[],3,0)</f>
        <v>Apparel</v>
      </c>
      <c r="I4444">
        <v>9</v>
      </c>
      <c r="J4444" s="10">
        <f>VLOOKUP(tbl_Sales[[#This Row],[Product_ID]],tbl_Products[],4,0)</f>
        <v>14.95</v>
      </c>
      <c r="K4444" s="6">
        <v>75.03</v>
      </c>
      <c r="L4444" s="6">
        <f>tbl_Sales[[#This Row],[Price_per_Unit]]*tbl_Sales[[#This Row],[Quantity]]</f>
        <v>675.27</v>
      </c>
      <c r="M4444" s="6">
        <f>tbl_Sales[[#This Row],[Cost_per_Unit]]*tbl_Sales[[#This Row],[Quantity]]</f>
        <v>134.54999999999998</v>
      </c>
      <c r="N4444" s="6">
        <f>tbl_Sales[[#This Row],[Sales]]-tbl_Sales[[#This Row],[Total_Cost]]</f>
        <v>540.72</v>
      </c>
    </row>
    <row r="4445" spans="1:14">
      <c r="A4445" t="s">
        <v>4449</v>
      </c>
      <c r="B4445" s="4">
        <v>45125</v>
      </c>
      <c r="C4445" t="s">
        <v>7737</v>
      </c>
      <c r="D4445" t="str">
        <f>VLOOKUP(Sales_Data!$C4445,tbl_Customers[],2,FALSE)</f>
        <v>Customer_362</v>
      </c>
      <c r="E4445" t="str">
        <f>VLOOKUP(tbl_Sales[[#This Row],[Customer_ID]],tbl_Customers[],5,0)</f>
        <v>North</v>
      </c>
      <c r="F4445" t="s">
        <v>8525</v>
      </c>
      <c r="G4445" t="str">
        <f>VLOOKUP(Sales_Data!$F4445,tbl_Products[],2,FALSE)</f>
        <v>Product_56</v>
      </c>
      <c r="H4445" t="str">
        <f>VLOOKUP(tbl_Sales[[#This Row],[Product_ID]],tbl_Products[],3,0)</f>
        <v>Apparel</v>
      </c>
      <c r="I4445">
        <v>5</v>
      </c>
      <c r="J4445" s="10">
        <f>VLOOKUP(tbl_Sales[[#This Row],[Product_ID]],tbl_Products[],4,0)</f>
        <v>3.21</v>
      </c>
      <c r="K4445" s="6">
        <v>50.51</v>
      </c>
      <c r="L4445" s="6">
        <f>tbl_Sales[[#This Row],[Price_per_Unit]]*tbl_Sales[[#This Row],[Quantity]]</f>
        <v>252.54999999999998</v>
      </c>
      <c r="M4445" s="6">
        <f>tbl_Sales[[#This Row],[Cost_per_Unit]]*tbl_Sales[[#This Row],[Quantity]]</f>
        <v>16.05</v>
      </c>
      <c r="N4445" s="6">
        <f>tbl_Sales[[#This Row],[Sales]]-tbl_Sales[[#This Row],[Total_Cost]]</f>
        <v>236.49999999999997</v>
      </c>
    </row>
    <row r="4446" spans="1:14">
      <c r="A4446" t="s">
        <v>4450</v>
      </c>
      <c r="B4446" s="4">
        <v>45211</v>
      </c>
      <c r="C4446" t="s">
        <v>7272</v>
      </c>
      <c r="D4446" t="str">
        <f>VLOOKUP(Sales_Data!$C4446,tbl_Customers[],2,FALSE)</f>
        <v>Customer_1241</v>
      </c>
      <c r="E4446" t="str">
        <f>VLOOKUP(tbl_Sales[[#This Row],[Customer_ID]],tbl_Customers[],5,0)</f>
        <v>North</v>
      </c>
      <c r="F4446" t="s">
        <v>8522</v>
      </c>
      <c r="G4446" t="str">
        <f>VLOOKUP(Sales_Data!$F4446,tbl_Products[],2,FALSE)</f>
        <v>Product_4</v>
      </c>
      <c r="H4446" t="str">
        <f>VLOOKUP(tbl_Sales[[#This Row],[Product_ID]],tbl_Products[],3,0)</f>
        <v>Toys</v>
      </c>
      <c r="I4446">
        <v>1</v>
      </c>
      <c r="J4446" s="10">
        <f>VLOOKUP(tbl_Sales[[#This Row],[Product_ID]],tbl_Products[],4,0)</f>
        <v>14.75</v>
      </c>
      <c r="K4446" s="6">
        <v>76.2</v>
      </c>
      <c r="L4446" s="6">
        <f>tbl_Sales[[#This Row],[Price_per_Unit]]*tbl_Sales[[#This Row],[Quantity]]</f>
        <v>76.2</v>
      </c>
      <c r="M4446" s="6">
        <f>tbl_Sales[[#This Row],[Cost_per_Unit]]*tbl_Sales[[#This Row],[Quantity]]</f>
        <v>14.75</v>
      </c>
      <c r="N4446" s="6">
        <f>tbl_Sales[[#This Row],[Sales]]-tbl_Sales[[#This Row],[Total_Cost]]</f>
        <v>61.45</v>
      </c>
    </row>
    <row r="4447" spans="1:14">
      <c r="A4447" t="s">
        <v>4451</v>
      </c>
      <c r="B4447" s="4">
        <v>45130</v>
      </c>
      <c r="C4447" t="s">
        <v>8274</v>
      </c>
      <c r="D4447" t="str">
        <f>VLOOKUP(Sales_Data!$C4447,tbl_Customers[],2,FALSE)</f>
        <v>Customer_510</v>
      </c>
      <c r="E4447" t="str">
        <f>VLOOKUP(tbl_Sales[[#This Row],[Customer_ID]],tbl_Customers[],5,0)</f>
        <v>North</v>
      </c>
      <c r="F4447" t="s">
        <v>8535</v>
      </c>
      <c r="G4447" t="str">
        <f>VLOOKUP(Sales_Data!$F4447,tbl_Products[],2,FALSE)</f>
        <v>Product_54</v>
      </c>
      <c r="H4447" t="str">
        <f>VLOOKUP(tbl_Sales[[#This Row],[Product_ID]],tbl_Products[],3,0)</f>
        <v>Apparel</v>
      </c>
      <c r="I4447">
        <v>2</v>
      </c>
      <c r="J4447" s="10">
        <f>VLOOKUP(tbl_Sales[[#This Row],[Product_ID]],tbl_Products[],4,0)</f>
        <v>1.35</v>
      </c>
      <c r="K4447" s="6">
        <v>40.08</v>
      </c>
      <c r="L4447" s="6">
        <f>tbl_Sales[[#This Row],[Price_per_Unit]]*tbl_Sales[[#This Row],[Quantity]]</f>
        <v>80.16</v>
      </c>
      <c r="M4447" s="6">
        <f>tbl_Sales[[#This Row],[Cost_per_Unit]]*tbl_Sales[[#This Row],[Quantity]]</f>
        <v>2.7</v>
      </c>
      <c r="N4447" s="6">
        <f>tbl_Sales[[#This Row],[Sales]]-tbl_Sales[[#This Row],[Total_Cost]]</f>
        <v>77.459999999999994</v>
      </c>
    </row>
    <row r="4448" spans="1:14">
      <c r="A4448" t="s">
        <v>4452</v>
      </c>
      <c r="B4448" s="4">
        <v>45209</v>
      </c>
      <c r="C4448" t="s">
        <v>7730</v>
      </c>
      <c r="D4448" t="str">
        <f>VLOOKUP(Sales_Data!$C4448,tbl_Customers[],2,FALSE)</f>
        <v>Customer_621</v>
      </c>
      <c r="E4448" t="str">
        <f>VLOOKUP(tbl_Sales[[#This Row],[Customer_ID]],tbl_Customers[],5,0)</f>
        <v>East</v>
      </c>
      <c r="F4448" t="s">
        <v>8545</v>
      </c>
      <c r="G4448" t="str">
        <f>VLOOKUP(Sales_Data!$F4448,tbl_Products[],2,FALSE)</f>
        <v>Product_9</v>
      </c>
      <c r="H4448" t="str">
        <f>VLOOKUP(tbl_Sales[[#This Row],[Product_ID]],tbl_Products[],3,0)</f>
        <v>Apparel</v>
      </c>
      <c r="I4448">
        <v>6</v>
      </c>
      <c r="J4448" s="10">
        <f>VLOOKUP(tbl_Sales[[#This Row],[Product_ID]],tbl_Products[],4,0)</f>
        <v>14.27</v>
      </c>
      <c r="K4448" s="6">
        <v>23.86</v>
      </c>
      <c r="L4448" s="6">
        <f>tbl_Sales[[#This Row],[Price_per_Unit]]*tbl_Sales[[#This Row],[Quantity]]</f>
        <v>143.16</v>
      </c>
      <c r="M4448" s="6">
        <f>tbl_Sales[[#This Row],[Cost_per_Unit]]*tbl_Sales[[#This Row],[Quantity]]</f>
        <v>85.62</v>
      </c>
      <c r="N4448" s="6">
        <f>tbl_Sales[[#This Row],[Sales]]-tbl_Sales[[#This Row],[Total_Cost]]</f>
        <v>57.539999999999992</v>
      </c>
    </row>
    <row r="4449" spans="1:14">
      <c r="A4449" t="s">
        <v>4453</v>
      </c>
      <c r="B4449" s="4">
        <v>45093</v>
      </c>
      <c r="C4449" t="s">
        <v>7964</v>
      </c>
      <c r="D4449" t="str">
        <f>VLOOKUP(Sales_Data!$C4449,tbl_Customers[],2,FALSE)</f>
        <v>Customer_585</v>
      </c>
      <c r="E4449" t="str">
        <f>VLOOKUP(tbl_Sales[[#This Row],[Customer_ID]],tbl_Customers[],5,0)</f>
        <v>North</v>
      </c>
      <c r="F4449" t="s">
        <v>8543</v>
      </c>
      <c r="G4449" t="str">
        <f>VLOOKUP(Sales_Data!$F4449,tbl_Products[],2,FALSE)</f>
        <v>Product_72</v>
      </c>
      <c r="H4449" t="str">
        <f>VLOOKUP(tbl_Sales[[#This Row],[Product_ID]],tbl_Products[],3,0)</f>
        <v>Toys</v>
      </c>
      <c r="I4449">
        <v>6</v>
      </c>
      <c r="J4449" s="10">
        <f>VLOOKUP(tbl_Sales[[#This Row],[Product_ID]],tbl_Products[],4,0)</f>
        <v>23.2</v>
      </c>
      <c r="K4449" s="6">
        <v>63.56</v>
      </c>
      <c r="L4449" s="6">
        <f>tbl_Sales[[#This Row],[Price_per_Unit]]*tbl_Sales[[#This Row],[Quantity]]</f>
        <v>381.36</v>
      </c>
      <c r="M4449" s="6">
        <f>tbl_Sales[[#This Row],[Cost_per_Unit]]*tbl_Sales[[#This Row],[Quantity]]</f>
        <v>139.19999999999999</v>
      </c>
      <c r="N4449" s="6">
        <f>tbl_Sales[[#This Row],[Sales]]-tbl_Sales[[#This Row],[Total_Cost]]</f>
        <v>242.16000000000003</v>
      </c>
    </row>
    <row r="4450" spans="1:14">
      <c r="A4450" t="s">
        <v>4454</v>
      </c>
      <c r="B4450" s="4">
        <v>45068</v>
      </c>
      <c r="C4450" t="s">
        <v>7543</v>
      </c>
      <c r="D4450" t="str">
        <f>VLOOKUP(Sales_Data!$C4450,tbl_Customers[],2,FALSE)</f>
        <v>Customer_1181</v>
      </c>
      <c r="E4450" t="str">
        <f>VLOOKUP(tbl_Sales[[#This Row],[Customer_ID]],tbl_Customers[],5,0)</f>
        <v>East</v>
      </c>
      <c r="F4450" t="s">
        <v>8551</v>
      </c>
      <c r="G4450" t="str">
        <f>VLOOKUP(Sales_Data!$F4450,tbl_Products[],2,FALSE)</f>
        <v>Product_11</v>
      </c>
      <c r="H4450" t="str">
        <f>VLOOKUP(tbl_Sales[[#This Row],[Product_ID]],tbl_Products[],3,0)</f>
        <v>Health</v>
      </c>
      <c r="I4450">
        <v>8</v>
      </c>
      <c r="J4450" s="10">
        <f>VLOOKUP(tbl_Sales[[#This Row],[Product_ID]],tbl_Products[],4,0)</f>
        <v>11.76</v>
      </c>
      <c r="K4450" s="6">
        <v>32.81</v>
      </c>
      <c r="L4450" s="6">
        <f>tbl_Sales[[#This Row],[Price_per_Unit]]*tbl_Sales[[#This Row],[Quantity]]</f>
        <v>262.48</v>
      </c>
      <c r="M4450" s="6">
        <f>tbl_Sales[[#This Row],[Cost_per_Unit]]*tbl_Sales[[#This Row],[Quantity]]</f>
        <v>94.08</v>
      </c>
      <c r="N4450" s="6">
        <f>tbl_Sales[[#This Row],[Sales]]-tbl_Sales[[#This Row],[Total_Cost]]</f>
        <v>168.40000000000003</v>
      </c>
    </row>
    <row r="4451" spans="1:14">
      <c r="A4451" t="s">
        <v>4455</v>
      </c>
      <c r="B4451" s="4">
        <v>45193</v>
      </c>
      <c r="C4451" t="s">
        <v>7972</v>
      </c>
      <c r="D4451" t="str">
        <f>VLOOKUP(Sales_Data!$C4451,tbl_Customers[],2,FALSE)</f>
        <v>Customer_919</v>
      </c>
      <c r="E4451" t="str">
        <f>VLOOKUP(tbl_Sales[[#This Row],[Customer_ID]],tbl_Customers[],5,0)</f>
        <v>East</v>
      </c>
      <c r="F4451" t="s">
        <v>8503</v>
      </c>
      <c r="G4451" t="str">
        <f>VLOOKUP(Sales_Data!$F4451,tbl_Products[],2,FALSE)</f>
        <v>Product_19</v>
      </c>
      <c r="H4451" t="str">
        <f>VLOOKUP(tbl_Sales[[#This Row],[Product_ID]],tbl_Products[],3,0)</f>
        <v>Apparel</v>
      </c>
      <c r="I4451">
        <v>9</v>
      </c>
      <c r="J4451" s="10">
        <f>VLOOKUP(tbl_Sales[[#This Row],[Product_ID]],tbl_Products[],4,0)</f>
        <v>41.78</v>
      </c>
      <c r="K4451" s="6">
        <v>83.44</v>
      </c>
      <c r="L4451" s="6">
        <f>tbl_Sales[[#This Row],[Price_per_Unit]]*tbl_Sales[[#This Row],[Quantity]]</f>
        <v>750.96</v>
      </c>
      <c r="M4451" s="6">
        <f>tbl_Sales[[#This Row],[Cost_per_Unit]]*tbl_Sales[[#This Row],[Quantity]]</f>
        <v>376.02</v>
      </c>
      <c r="N4451" s="6">
        <f>tbl_Sales[[#This Row],[Sales]]-tbl_Sales[[#This Row],[Total_Cost]]</f>
        <v>374.94000000000005</v>
      </c>
    </row>
    <row r="4452" spans="1:14">
      <c r="A4452" t="s">
        <v>4456</v>
      </c>
      <c r="B4452" s="4">
        <v>45161</v>
      </c>
      <c r="C4452" t="s">
        <v>8151</v>
      </c>
      <c r="D4452" t="str">
        <f>VLOOKUP(Sales_Data!$C4452,tbl_Customers[],2,FALSE)</f>
        <v>Customer_1302</v>
      </c>
      <c r="E4452" t="str">
        <f>VLOOKUP(tbl_Sales[[#This Row],[Customer_ID]],tbl_Customers[],5,0)</f>
        <v>South</v>
      </c>
      <c r="F4452" t="s">
        <v>8495</v>
      </c>
      <c r="G4452" t="str">
        <f>VLOOKUP(Sales_Data!$F4452,tbl_Products[],2,FALSE)</f>
        <v>Product_6</v>
      </c>
      <c r="H4452" t="str">
        <f>VLOOKUP(tbl_Sales[[#This Row],[Product_ID]],tbl_Products[],3,0)</f>
        <v>Apparel</v>
      </c>
      <c r="I4452">
        <v>9</v>
      </c>
      <c r="J4452" s="10">
        <f>VLOOKUP(tbl_Sales[[#This Row],[Product_ID]],tbl_Products[],4,0)</f>
        <v>33.65</v>
      </c>
      <c r="K4452" s="6">
        <v>7.7</v>
      </c>
      <c r="L4452" s="6">
        <f>tbl_Sales[[#This Row],[Price_per_Unit]]*tbl_Sales[[#This Row],[Quantity]]</f>
        <v>69.3</v>
      </c>
      <c r="M4452" s="6">
        <f>tbl_Sales[[#This Row],[Cost_per_Unit]]*tbl_Sales[[#This Row],[Quantity]]</f>
        <v>302.84999999999997</v>
      </c>
      <c r="N4452" s="6">
        <f>tbl_Sales[[#This Row],[Sales]]-tbl_Sales[[#This Row],[Total_Cost]]</f>
        <v>-233.54999999999995</v>
      </c>
    </row>
    <row r="4453" spans="1:14">
      <c r="A4453" t="s">
        <v>4457</v>
      </c>
      <c r="B4453" s="4">
        <v>44933</v>
      </c>
      <c r="C4453" t="s">
        <v>7217</v>
      </c>
      <c r="D4453" t="str">
        <f>VLOOKUP(Sales_Data!$C4453,tbl_Customers[],2,FALSE)</f>
        <v>Customer_413</v>
      </c>
      <c r="E4453" t="str">
        <f>VLOOKUP(tbl_Sales[[#This Row],[Customer_ID]],tbl_Customers[],5,0)</f>
        <v>North</v>
      </c>
      <c r="F4453" t="s">
        <v>8562</v>
      </c>
      <c r="G4453" t="str">
        <f>VLOOKUP(Sales_Data!$F4453,tbl_Products[],2,FALSE)</f>
        <v>Product_48</v>
      </c>
      <c r="H4453" t="str">
        <f>VLOOKUP(tbl_Sales[[#This Row],[Product_ID]],tbl_Products[],3,0)</f>
        <v>Apparel</v>
      </c>
      <c r="I4453">
        <v>7</v>
      </c>
      <c r="J4453" s="10">
        <f>VLOOKUP(tbl_Sales[[#This Row],[Product_ID]],tbl_Products[],4,0)</f>
        <v>25.33</v>
      </c>
      <c r="K4453" s="6">
        <v>90.85</v>
      </c>
      <c r="L4453" s="6">
        <f>tbl_Sales[[#This Row],[Price_per_Unit]]*tbl_Sales[[#This Row],[Quantity]]</f>
        <v>635.94999999999993</v>
      </c>
      <c r="M4453" s="6">
        <f>tbl_Sales[[#This Row],[Cost_per_Unit]]*tbl_Sales[[#This Row],[Quantity]]</f>
        <v>177.31</v>
      </c>
      <c r="N4453" s="6">
        <f>tbl_Sales[[#This Row],[Sales]]-tbl_Sales[[#This Row],[Total_Cost]]</f>
        <v>458.63999999999993</v>
      </c>
    </row>
    <row r="4454" spans="1:14">
      <c r="A4454" t="s">
        <v>4458</v>
      </c>
      <c r="B4454" s="4">
        <v>45285</v>
      </c>
      <c r="C4454" t="s">
        <v>7281</v>
      </c>
      <c r="D4454" t="str">
        <f>VLOOKUP(Sales_Data!$C4454,tbl_Customers[],2,FALSE)</f>
        <v>Customer_557</v>
      </c>
      <c r="E4454" t="str">
        <f>VLOOKUP(tbl_Sales[[#This Row],[Customer_ID]],tbl_Customers[],5,0)</f>
        <v>North</v>
      </c>
      <c r="F4454" t="s">
        <v>8531</v>
      </c>
      <c r="G4454" t="str">
        <f>VLOOKUP(Sales_Data!$F4454,tbl_Products[],2,FALSE)</f>
        <v>Product_36</v>
      </c>
      <c r="H4454" t="str">
        <f>VLOOKUP(tbl_Sales[[#This Row],[Product_ID]],tbl_Products[],3,0)</f>
        <v>Home Goods</v>
      </c>
      <c r="I4454">
        <v>6</v>
      </c>
      <c r="J4454" s="10">
        <f>VLOOKUP(tbl_Sales[[#This Row],[Product_ID]],tbl_Products[],4,0)</f>
        <v>32.54</v>
      </c>
      <c r="K4454" s="6">
        <v>10.61</v>
      </c>
      <c r="L4454" s="6">
        <f>tbl_Sales[[#This Row],[Price_per_Unit]]*tbl_Sales[[#This Row],[Quantity]]</f>
        <v>63.66</v>
      </c>
      <c r="M4454" s="6">
        <f>tbl_Sales[[#This Row],[Cost_per_Unit]]*tbl_Sales[[#This Row],[Quantity]]</f>
        <v>195.24</v>
      </c>
      <c r="N4454" s="6">
        <f>tbl_Sales[[#This Row],[Sales]]-tbl_Sales[[#This Row],[Total_Cost]]</f>
        <v>-131.58000000000001</v>
      </c>
    </row>
    <row r="4455" spans="1:14">
      <c r="A4455" t="s">
        <v>4459</v>
      </c>
      <c r="B4455" s="4">
        <v>45246</v>
      </c>
      <c r="C4455" t="s">
        <v>8283</v>
      </c>
      <c r="D4455" t="str">
        <f>VLOOKUP(Sales_Data!$C4455,tbl_Customers[],2,FALSE)</f>
        <v>Customer_986</v>
      </c>
      <c r="E4455" t="str">
        <f>VLOOKUP(tbl_Sales[[#This Row],[Customer_ID]],tbl_Customers[],5,0)</f>
        <v>North</v>
      </c>
      <c r="F4455" t="s">
        <v>8534</v>
      </c>
      <c r="G4455" t="str">
        <f>VLOOKUP(Sales_Data!$F4455,tbl_Products[],2,FALSE)</f>
        <v>Product_51</v>
      </c>
      <c r="H4455" t="str">
        <f>VLOOKUP(tbl_Sales[[#This Row],[Product_ID]],tbl_Products[],3,0)</f>
        <v>Electronics</v>
      </c>
      <c r="I4455">
        <v>1</v>
      </c>
      <c r="J4455" s="10">
        <f>VLOOKUP(tbl_Sales[[#This Row],[Product_ID]],tbl_Products[],4,0)</f>
        <v>45.1</v>
      </c>
      <c r="K4455" s="6">
        <v>92.32</v>
      </c>
      <c r="L4455" s="6">
        <f>tbl_Sales[[#This Row],[Price_per_Unit]]*tbl_Sales[[#This Row],[Quantity]]</f>
        <v>92.32</v>
      </c>
      <c r="M4455" s="6">
        <f>tbl_Sales[[#This Row],[Cost_per_Unit]]*tbl_Sales[[#This Row],[Quantity]]</f>
        <v>45.1</v>
      </c>
      <c r="N4455" s="6">
        <f>tbl_Sales[[#This Row],[Sales]]-tbl_Sales[[#This Row],[Total_Cost]]</f>
        <v>47.219999999999992</v>
      </c>
    </row>
    <row r="4456" spans="1:14">
      <c r="A4456" t="s">
        <v>4460</v>
      </c>
      <c r="B4456" s="4">
        <v>45227</v>
      </c>
      <c r="C4456" t="s">
        <v>7551</v>
      </c>
      <c r="D4456" t="str">
        <f>VLOOKUP(Sales_Data!$C4456,tbl_Customers[],2,FALSE)</f>
        <v>Customer_164</v>
      </c>
      <c r="E4456" t="str">
        <f>VLOOKUP(tbl_Sales[[#This Row],[Customer_ID]],tbl_Customers[],5,0)</f>
        <v>East</v>
      </c>
      <c r="F4456" t="s">
        <v>8531</v>
      </c>
      <c r="G4456" t="str">
        <f>VLOOKUP(Sales_Data!$F4456,tbl_Products[],2,FALSE)</f>
        <v>Product_36</v>
      </c>
      <c r="H4456" t="str">
        <f>VLOOKUP(tbl_Sales[[#This Row],[Product_ID]],tbl_Products[],3,0)</f>
        <v>Home Goods</v>
      </c>
      <c r="I4456">
        <v>9</v>
      </c>
      <c r="J4456" s="10">
        <f>VLOOKUP(tbl_Sales[[#This Row],[Product_ID]],tbl_Products[],4,0)</f>
        <v>32.54</v>
      </c>
      <c r="K4456" s="6">
        <v>50.89</v>
      </c>
      <c r="L4456" s="6">
        <f>tbl_Sales[[#This Row],[Price_per_Unit]]*tbl_Sales[[#This Row],[Quantity]]</f>
        <v>458.01</v>
      </c>
      <c r="M4456" s="6">
        <f>tbl_Sales[[#This Row],[Cost_per_Unit]]*tbl_Sales[[#This Row],[Quantity]]</f>
        <v>292.86</v>
      </c>
      <c r="N4456" s="6">
        <f>tbl_Sales[[#This Row],[Sales]]-tbl_Sales[[#This Row],[Total_Cost]]</f>
        <v>165.14999999999998</v>
      </c>
    </row>
    <row r="4457" spans="1:14">
      <c r="A4457" t="s">
        <v>4461</v>
      </c>
      <c r="B4457" s="4">
        <v>45194</v>
      </c>
      <c r="C4457" t="s">
        <v>8434</v>
      </c>
      <c r="D4457" t="str">
        <f>VLOOKUP(Sales_Data!$C4457,tbl_Customers[],2,FALSE)</f>
        <v>Customer_737</v>
      </c>
      <c r="E4457" t="str">
        <f>VLOOKUP(tbl_Sales[[#This Row],[Customer_ID]],tbl_Customers[],5,0)</f>
        <v>West</v>
      </c>
      <c r="F4457" t="s">
        <v>8541</v>
      </c>
      <c r="G4457" t="str">
        <f>VLOOKUP(Sales_Data!$F4457,tbl_Products[],2,FALSE)</f>
        <v>Product_60</v>
      </c>
      <c r="H4457" t="str">
        <f>VLOOKUP(tbl_Sales[[#This Row],[Product_ID]],tbl_Products[],3,0)</f>
        <v>Health</v>
      </c>
      <c r="I4457">
        <v>4</v>
      </c>
      <c r="J4457" s="10">
        <f>VLOOKUP(tbl_Sales[[#This Row],[Product_ID]],tbl_Products[],4,0)</f>
        <v>1.01</v>
      </c>
      <c r="K4457" s="6">
        <v>91.48</v>
      </c>
      <c r="L4457" s="6">
        <f>tbl_Sales[[#This Row],[Price_per_Unit]]*tbl_Sales[[#This Row],[Quantity]]</f>
        <v>365.92</v>
      </c>
      <c r="M4457" s="6">
        <f>tbl_Sales[[#This Row],[Cost_per_Unit]]*tbl_Sales[[#This Row],[Quantity]]</f>
        <v>4.04</v>
      </c>
      <c r="N4457" s="6">
        <f>tbl_Sales[[#This Row],[Sales]]-tbl_Sales[[#This Row],[Total_Cost]]</f>
        <v>361.88</v>
      </c>
    </row>
    <row r="4458" spans="1:14">
      <c r="A4458" t="s">
        <v>4462</v>
      </c>
      <c r="B4458" s="4">
        <v>45141</v>
      </c>
      <c r="C4458" t="s">
        <v>7006</v>
      </c>
      <c r="D4458" t="str">
        <f>VLOOKUP(Sales_Data!$C4458,tbl_Customers[],2,FALSE)</f>
        <v>Customer_816</v>
      </c>
      <c r="E4458" t="str">
        <f>VLOOKUP(tbl_Sales[[#This Row],[Customer_ID]],tbl_Customers[],5,0)</f>
        <v>East</v>
      </c>
      <c r="F4458" t="s">
        <v>8538</v>
      </c>
      <c r="G4458" t="str">
        <f>VLOOKUP(Sales_Data!$F4458,tbl_Products[],2,FALSE)</f>
        <v>Product_44</v>
      </c>
      <c r="H4458" t="str">
        <f>VLOOKUP(tbl_Sales[[#This Row],[Product_ID]],tbl_Products[],3,0)</f>
        <v>Electronics</v>
      </c>
      <c r="I4458">
        <v>7</v>
      </c>
      <c r="J4458" s="10">
        <f>VLOOKUP(tbl_Sales[[#This Row],[Product_ID]],tbl_Products[],4,0)</f>
        <v>39.729999999999997</v>
      </c>
      <c r="K4458" s="6">
        <v>52.29</v>
      </c>
      <c r="L4458" s="6">
        <f>tbl_Sales[[#This Row],[Price_per_Unit]]*tbl_Sales[[#This Row],[Quantity]]</f>
        <v>366.03</v>
      </c>
      <c r="M4458" s="6">
        <f>tbl_Sales[[#This Row],[Cost_per_Unit]]*tbl_Sales[[#This Row],[Quantity]]</f>
        <v>278.10999999999996</v>
      </c>
      <c r="N4458" s="6">
        <f>tbl_Sales[[#This Row],[Sales]]-tbl_Sales[[#This Row],[Total_Cost]]</f>
        <v>87.920000000000016</v>
      </c>
    </row>
    <row r="4459" spans="1:14">
      <c r="A4459" t="s">
        <v>4463</v>
      </c>
      <c r="B4459" s="4">
        <v>44984</v>
      </c>
      <c r="C4459" t="s">
        <v>8131</v>
      </c>
      <c r="D4459" t="str">
        <f>VLOOKUP(Sales_Data!$C4459,tbl_Customers[],2,FALSE)</f>
        <v>Customer_774</v>
      </c>
      <c r="E4459" t="str">
        <f>VLOOKUP(tbl_Sales[[#This Row],[Customer_ID]],tbl_Customers[],5,0)</f>
        <v>West</v>
      </c>
      <c r="F4459" t="s">
        <v>8505</v>
      </c>
      <c r="G4459" t="str">
        <f>VLOOKUP(Sales_Data!$F4459,tbl_Products[],2,FALSE)</f>
        <v>Product_39</v>
      </c>
      <c r="H4459" t="str">
        <f>VLOOKUP(tbl_Sales[[#This Row],[Product_ID]],tbl_Products[],3,0)</f>
        <v>Toys</v>
      </c>
      <c r="I4459">
        <v>9</v>
      </c>
      <c r="J4459" s="10">
        <f>VLOOKUP(tbl_Sales[[#This Row],[Product_ID]],tbl_Products[],4,0)</f>
        <v>32.950000000000003</v>
      </c>
      <c r="K4459" s="6">
        <v>31.21</v>
      </c>
      <c r="L4459" s="6">
        <f>tbl_Sales[[#This Row],[Price_per_Unit]]*tbl_Sales[[#This Row],[Quantity]]</f>
        <v>280.89</v>
      </c>
      <c r="M4459" s="6">
        <f>tbl_Sales[[#This Row],[Cost_per_Unit]]*tbl_Sales[[#This Row],[Quantity]]</f>
        <v>296.55</v>
      </c>
      <c r="N4459" s="6">
        <f>tbl_Sales[[#This Row],[Sales]]-tbl_Sales[[#This Row],[Total_Cost]]</f>
        <v>-15.660000000000025</v>
      </c>
    </row>
    <row r="4460" spans="1:14">
      <c r="A4460" t="s">
        <v>4464</v>
      </c>
      <c r="B4460" s="4">
        <v>45139</v>
      </c>
      <c r="C4460" t="s">
        <v>7577</v>
      </c>
      <c r="D4460" t="str">
        <f>VLOOKUP(Sales_Data!$C4460,tbl_Customers[],2,FALSE)</f>
        <v>Customer_344</v>
      </c>
      <c r="E4460" t="str">
        <f>VLOOKUP(tbl_Sales[[#This Row],[Customer_ID]],tbl_Customers[],5,0)</f>
        <v>South</v>
      </c>
      <c r="F4460" t="s">
        <v>8567</v>
      </c>
      <c r="G4460" t="str">
        <f>VLOOKUP(Sales_Data!$F4460,tbl_Products[],2,FALSE)</f>
        <v>Product_69</v>
      </c>
      <c r="H4460" t="str">
        <f>VLOOKUP(tbl_Sales[[#This Row],[Product_ID]],tbl_Products[],3,0)</f>
        <v>Home Goods</v>
      </c>
      <c r="I4460">
        <v>1</v>
      </c>
      <c r="J4460" s="10">
        <f>VLOOKUP(tbl_Sales[[#This Row],[Product_ID]],tbl_Products[],4,0)</f>
        <v>8.86</v>
      </c>
      <c r="K4460" s="6">
        <v>77.92</v>
      </c>
      <c r="L4460" s="6">
        <f>tbl_Sales[[#This Row],[Price_per_Unit]]*tbl_Sales[[#This Row],[Quantity]]</f>
        <v>77.92</v>
      </c>
      <c r="M4460" s="6">
        <f>tbl_Sales[[#This Row],[Cost_per_Unit]]*tbl_Sales[[#This Row],[Quantity]]</f>
        <v>8.86</v>
      </c>
      <c r="N4460" s="6">
        <f>tbl_Sales[[#This Row],[Sales]]-tbl_Sales[[#This Row],[Total_Cost]]</f>
        <v>69.06</v>
      </c>
    </row>
    <row r="4461" spans="1:14">
      <c r="A4461" t="s">
        <v>4465</v>
      </c>
      <c r="B4461" s="4">
        <v>45003</v>
      </c>
      <c r="C4461" t="s">
        <v>7157</v>
      </c>
      <c r="D4461" t="str">
        <f>VLOOKUP(Sales_Data!$C4461,tbl_Customers[],2,FALSE)</f>
        <v>Customer_965</v>
      </c>
      <c r="E4461" t="str">
        <f>VLOOKUP(tbl_Sales[[#This Row],[Customer_ID]],tbl_Customers[],5,0)</f>
        <v>West</v>
      </c>
      <c r="F4461" t="s">
        <v>8556</v>
      </c>
      <c r="G4461" t="str">
        <f>VLOOKUP(Sales_Data!$F4461,tbl_Products[],2,FALSE)</f>
        <v>Product_42</v>
      </c>
      <c r="H4461" t="str">
        <f>VLOOKUP(tbl_Sales[[#This Row],[Product_ID]],tbl_Products[],3,0)</f>
        <v>Electronics</v>
      </c>
      <c r="I4461">
        <v>7</v>
      </c>
      <c r="J4461" s="10">
        <f>VLOOKUP(tbl_Sales[[#This Row],[Product_ID]],tbl_Products[],4,0)</f>
        <v>28.03</v>
      </c>
      <c r="K4461" s="6">
        <v>28.76</v>
      </c>
      <c r="L4461" s="6">
        <f>tbl_Sales[[#This Row],[Price_per_Unit]]*tbl_Sales[[#This Row],[Quantity]]</f>
        <v>201.32000000000002</v>
      </c>
      <c r="M4461" s="6">
        <f>tbl_Sales[[#This Row],[Cost_per_Unit]]*tbl_Sales[[#This Row],[Quantity]]</f>
        <v>196.21</v>
      </c>
      <c r="N4461" s="6">
        <f>tbl_Sales[[#This Row],[Sales]]-tbl_Sales[[#This Row],[Total_Cost]]</f>
        <v>5.1100000000000136</v>
      </c>
    </row>
    <row r="4462" spans="1:14">
      <c r="A4462" t="s">
        <v>4466</v>
      </c>
      <c r="B4462" s="4">
        <v>45002</v>
      </c>
      <c r="C4462" t="s">
        <v>7336</v>
      </c>
      <c r="D4462" t="str">
        <f>VLOOKUP(Sales_Data!$C4462,tbl_Customers[],2,FALSE)</f>
        <v>Customer_904</v>
      </c>
      <c r="E4462" t="str">
        <f>VLOOKUP(tbl_Sales[[#This Row],[Customer_ID]],tbl_Customers[],5,0)</f>
        <v>South</v>
      </c>
      <c r="F4462" t="s">
        <v>8536</v>
      </c>
      <c r="G4462" t="str">
        <f>VLOOKUP(Sales_Data!$F4462,tbl_Products[],2,FALSE)</f>
        <v>Product_40</v>
      </c>
      <c r="H4462" t="str">
        <f>VLOOKUP(tbl_Sales[[#This Row],[Product_ID]],tbl_Products[],3,0)</f>
        <v>Health</v>
      </c>
      <c r="I4462">
        <v>9</v>
      </c>
      <c r="J4462" s="10">
        <f>VLOOKUP(tbl_Sales[[#This Row],[Product_ID]],tbl_Products[],4,0)</f>
        <v>30.96</v>
      </c>
      <c r="K4462" s="6">
        <v>6.06</v>
      </c>
      <c r="L4462" s="6">
        <f>tbl_Sales[[#This Row],[Price_per_Unit]]*tbl_Sales[[#This Row],[Quantity]]</f>
        <v>54.54</v>
      </c>
      <c r="M4462" s="6">
        <f>tbl_Sales[[#This Row],[Cost_per_Unit]]*tbl_Sales[[#This Row],[Quantity]]</f>
        <v>278.64</v>
      </c>
      <c r="N4462" s="6">
        <f>tbl_Sales[[#This Row],[Sales]]-tbl_Sales[[#This Row],[Total_Cost]]</f>
        <v>-224.1</v>
      </c>
    </row>
    <row r="4463" spans="1:14">
      <c r="A4463" t="s">
        <v>4467</v>
      </c>
      <c r="B4463" s="4">
        <v>45217</v>
      </c>
      <c r="C4463" t="s">
        <v>7011</v>
      </c>
      <c r="D4463" t="str">
        <f>VLOOKUP(Sales_Data!$C4463,tbl_Customers[],2,FALSE)</f>
        <v>Customer_866</v>
      </c>
      <c r="E4463" t="str">
        <f>VLOOKUP(tbl_Sales[[#This Row],[Customer_ID]],tbl_Customers[],5,0)</f>
        <v>East</v>
      </c>
      <c r="F4463" t="s">
        <v>8493</v>
      </c>
      <c r="G4463" t="str">
        <f>VLOOKUP(Sales_Data!$F4463,tbl_Products[],2,FALSE)</f>
        <v>Product_61</v>
      </c>
      <c r="H4463" t="str">
        <f>VLOOKUP(tbl_Sales[[#This Row],[Product_ID]],tbl_Products[],3,0)</f>
        <v>Health</v>
      </c>
      <c r="I4463">
        <v>4</v>
      </c>
      <c r="J4463" s="10">
        <f>VLOOKUP(tbl_Sales[[#This Row],[Product_ID]],tbl_Products[],4,0)</f>
        <v>47.78</v>
      </c>
      <c r="K4463" s="6">
        <v>19.97</v>
      </c>
      <c r="L4463" s="6">
        <f>tbl_Sales[[#This Row],[Price_per_Unit]]*tbl_Sales[[#This Row],[Quantity]]</f>
        <v>79.88</v>
      </c>
      <c r="M4463" s="6">
        <f>tbl_Sales[[#This Row],[Cost_per_Unit]]*tbl_Sales[[#This Row],[Quantity]]</f>
        <v>191.12</v>
      </c>
      <c r="N4463" s="6">
        <f>tbl_Sales[[#This Row],[Sales]]-tbl_Sales[[#This Row],[Total_Cost]]</f>
        <v>-111.24000000000001</v>
      </c>
    </row>
    <row r="4464" spans="1:14">
      <c r="A4464" t="s">
        <v>4468</v>
      </c>
      <c r="B4464" s="4">
        <v>45228</v>
      </c>
      <c r="C4464" t="s">
        <v>8076</v>
      </c>
      <c r="D4464" t="str">
        <f>VLOOKUP(Sales_Data!$C4464,tbl_Customers[],2,FALSE)</f>
        <v>Customer_1035</v>
      </c>
      <c r="E4464" t="str">
        <f>VLOOKUP(tbl_Sales[[#This Row],[Customer_ID]],tbl_Customers[],5,0)</f>
        <v>North</v>
      </c>
      <c r="F4464" t="s">
        <v>8561</v>
      </c>
      <c r="G4464" t="str">
        <f>VLOOKUP(Sales_Data!$F4464,tbl_Products[],2,FALSE)</f>
        <v>Product_66</v>
      </c>
      <c r="H4464" t="str">
        <f>VLOOKUP(tbl_Sales[[#This Row],[Product_ID]],tbl_Products[],3,0)</f>
        <v>Health</v>
      </c>
      <c r="I4464">
        <v>5</v>
      </c>
      <c r="J4464" s="10">
        <f>VLOOKUP(tbl_Sales[[#This Row],[Product_ID]],tbl_Products[],4,0)</f>
        <v>1.38</v>
      </c>
      <c r="K4464" s="6">
        <v>74.52</v>
      </c>
      <c r="L4464" s="6">
        <f>tbl_Sales[[#This Row],[Price_per_Unit]]*tbl_Sales[[#This Row],[Quantity]]</f>
        <v>372.59999999999997</v>
      </c>
      <c r="M4464" s="6">
        <f>tbl_Sales[[#This Row],[Cost_per_Unit]]*tbl_Sales[[#This Row],[Quantity]]</f>
        <v>6.8999999999999995</v>
      </c>
      <c r="N4464" s="6">
        <f>tbl_Sales[[#This Row],[Sales]]-tbl_Sales[[#This Row],[Total_Cost]]</f>
        <v>365.7</v>
      </c>
    </row>
    <row r="4465" spans="1:14">
      <c r="A4465" t="s">
        <v>4469</v>
      </c>
      <c r="B4465" s="4">
        <v>45225</v>
      </c>
      <c r="C4465" t="s">
        <v>7195</v>
      </c>
      <c r="D4465" t="str">
        <f>VLOOKUP(Sales_Data!$C4465,tbl_Customers[],2,FALSE)</f>
        <v>Customer_1249</v>
      </c>
      <c r="E4465" t="str">
        <f>VLOOKUP(tbl_Sales[[#This Row],[Customer_ID]],tbl_Customers[],5,0)</f>
        <v>South</v>
      </c>
      <c r="F4465" t="s">
        <v>8508</v>
      </c>
      <c r="G4465" t="str">
        <f>VLOOKUP(Sales_Data!$F4465,tbl_Products[],2,FALSE)</f>
        <v>Product_63</v>
      </c>
      <c r="H4465" t="str">
        <f>VLOOKUP(tbl_Sales[[#This Row],[Product_ID]],tbl_Products[],3,0)</f>
        <v>Electronics</v>
      </c>
      <c r="I4465">
        <v>7</v>
      </c>
      <c r="J4465" s="10">
        <f>VLOOKUP(tbl_Sales[[#This Row],[Product_ID]],tbl_Products[],4,0)</f>
        <v>40</v>
      </c>
      <c r="K4465" s="6">
        <v>63.07</v>
      </c>
      <c r="L4465" s="6">
        <f>tbl_Sales[[#This Row],[Price_per_Unit]]*tbl_Sales[[#This Row],[Quantity]]</f>
        <v>441.49</v>
      </c>
      <c r="M4465" s="6">
        <f>tbl_Sales[[#This Row],[Cost_per_Unit]]*tbl_Sales[[#This Row],[Quantity]]</f>
        <v>280</v>
      </c>
      <c r="N4465" s="6">
        <f>tbl_Sales[[#This Row],[Sales]]-tbl_Sales[[#This Row],[Total_Cost]]</f>
        <v>161.49</v>
      </c>
    </row>
    <row r="4466" spans="1:14">
      <c r="A4466" t="s">
        <v>4470</v>
      </c>
      <c r="B4466" s="4">
        <v>44978</v>
      </c>
      <c r="C4466" t="s">
        <v>8435</v>
      </c>
      <c r="D4466" t="str">
        <f>VLOOKUP(Sales_Data!$C4466,tbl_Customers[],2,FALSE)</f>
        <v>Customer_888</v>
      </c>
      <c r="E4466" t="str">
        <f>VLOOKUP(tbl_Sales[[#This Row],[Customer_ID]],tbl_Customers[],5,0)</f>
        <v>East</v>
      </c>
      <c r="F4466" t="s">
        <v>8553</v>
      </c>
      <c r="G4466" t="str">
        <f>VLOOKUP(Sales_Data!$F4466,tbl_Products[],2,FALSE)</f>
        <v>Product_50</v>
      </c>
      <c r="H4466" t="str">
        <f>VLOOKUP(tbl_Sales[[#This Row],[Product_ID]],tbl_Products[],3,0)</f>
        <v>Apparel</v>
      </c>
      <c r="I4466">
        <v>7</v>
      </c>
      <c r="J4466" s="10">
        <f>VLOOKUP(tbl_Sales[[#This Row],[Product_ID]],tbl_Products[],4,0)</f>
        <v>42.74</v>
      </c>
      <c r="K4466" s="6">
        <v>19.71</v>
      </c>
      <c r="L4466" s="6">
        <f>tbl_Sales[[#This Row],[Price_per_Unit]]*tbl_Sales[[#This Row],[Quantity]]</f>
        <v>137.97</v>
      </c>
      <c r="M4466" s="6">
        <f>tbl_Sales[[#This Row],[Cost_per_Unit]]*tbl_Sales[[#This Row],[Quantity]]</f>
        <v>299.18</v>
      </c>
      <c r="N4466" s="6">
        <f>tbl_Sales[[#This Row],[Sales]]-tbl_Sales[[#This Row],[Total_Cost]]</f>
        <v>-161.21</v>
      </c>
    </row>
    <row r="4467" spans="1:14">
      <c r="A4467" t="s">
        <v>4471</v>
      </c>
      <c r="B4467" s="4">
        <v>44981</v>
      </c>
      <c r="C4467" t="s">
        <v>7976</v>
      </c>
      <c r="D4467" t="str">
        <f>VLOOKUP(Sales_Data!$C4467,tbl_Customers[],2,FALSE)</f>
        <v>Customer_320</v>
      </c>
      <c r="E4467" t="str">
        <f>VLOOKUP(tbl_Sales[[#This Row],[Customer_ID]],tbl_Customers[],5,0)</f>
        <v>West</v>
      </c>
      <c r="F4467" t="s">
        <v>8543</v>
      </c>
      <c r="G4467" t="str">
        <f>VLOOKUP(Sales_Data!$F4467,tbl_Products[],2,FALSE)</f>
        <v>Product_72</v>
      </c>
      <c r="H4467" t="str">
        <f>VLOOKUP(tbl_Sales[[#This Row],[Product_ID]],tbl_Products[],3,0)</f>
        <v>Toys</v>
      </c>
      <c r="I4467">
        <v>3</v>
      </c>
      <c r="J4467" s="10">
        <f>VLOOKUP(tbl_Sales[[#This Row],[Product_ID]],tbl_Products[],4,0)</f>
        <v>23.2</v>
      </c>
      <c r="K4467" s="6">
        <v>25.08</v>
      </c>
      <c r="L4467" s="6">
        <f>tbl_Sales[[#This Row],[Price_per_Unit]]*tbl_Sales[[#This Row],[Quantity]]</f>
        <v>75.239999999999995</v>
      </c>
      <c r="M4467" s="6">
        <f>tbl_Sales[[#This Row],[Cost_per_Unit]]*tbl_Sales[[#This Row],[Quantity]]</f>
        <v>69.599999999999994</v>
      </c>
      <c r="N4467" s="6">
        <f>tbl_Sales[[#This Row],[Sales]]-tbl_Sales[[#This Row],[Total_Cost]]</f>
        <v>5.6400000000000006</v>
      </c>
    </row>
    <row r="4468" spans="1:14">
      <c r="A4468" t="s">
        <v>4472</v>
      </c>
      <c r="B4468" s="4">
        <v>45215</v>
      </c>
      <c r="C4468" t="s">
        <v>7431</v>
      </c>
      <c r="D4468" t="str">
        <f>VLOOKUP(Sales_Data!$C4468,tbl_Customers[],2,FALSE)</f>
        <v>Customer_988</v>
      </c>
      <c r="E4468" t="str">
        <f>VLOOKUP(tbl_Sales[[#This Row],[Customer_ID]],tbl_Customers[],5,0)</f>
        <v>South</v>
      </c>
      <c r="F4468" t="s">
        <v>8524</v>
      </c>
      <c r="G4468" t="str">
        <f>VLOOKUP(Sales_Data!$F4468,tbl_Products[],2,FALSE)</f>
        <v>Product_74</v>
      </c>
      <c r="H4468" t="str">
        <f>VLOOKUP(tbl_Sales[[#This Row],[Product_ID]],tbl_Products[],3,0)</f>
        <v>Home Goods</v>
      </c>
      <c r="I4468">
        <v>9</v>
      </c>
      <c r="J4468" s="10">
        <f>VLOOKUP(tbl_Sales[[#This Row],[Product_ID]],tbl_Products[],4,0)</f>
        <v>13.9</v>
      </c>
      <c r="K4468" s="6">
        <v>61.86</v>
      </c>
      <c r="L4468" s="6">
        <f>tbl_Sales[[#This Row],[Price_per_Unit]]*tbl_Sales[[#This Row],[Quantity]]</f>
        <v>556.74</v>
      </c>
      <c r="M4468" s="6">
        <f>tbl_Sales[[#This Row],[Cost_per_Unit]]*tbl_Sales[[#This Row],[Quantity]]</f>
        <v>125.10000000000001</v>
      </c>
      <c r="N4468" s="6">
        <f>tbl_Sales[[#This Row],[Sales]]-tbl_Sales[[#This Row],[Total_Cost]]</f>
        <v>431.64</v>
      </c>
    </row>
    <row r="4469" spans="1:14">
      <c r="A4469" t="s">
        <v>4473</v>
      </c>
      <c r="B4469" s="4">
        <v>44978</v>
      </c>
      <c r="C4469" t="s">
        <v>8141</v>
      </c>
      <c r="D4469" t="str">
        <f>VLOOKUP(Sales_Data!$C4469,tbl_Customers[],2,FALSE)</f>
        <v>Customer_41</v>
      </c>
      <c r="E4469" t="str">
        <f>VLOOKUP(tbl_Sales[[#This Row],[Customer_ID]],tbl_Customers[],5,0)</f>
        <v>East</v>
      </c>
      <c r="F4469" t="s">
        <v>8549</v>
      </c>
      <c r="G4469" t="str">
        <f>VLOOKUP(Sales_Data!$F4469,tbl_Products[],2,FALSE)</f>
        <v>Product_18</v>
      </c>
      <c r="H4469" t="str">
        <f>VLOOKUP(tbl_Sales[[#This Row],[Product_ID]],tbl_Products[],3,0)</f>
        <v>Health</v>
      </c>
      <c r="I4469">
        <v>5</v>
      </c>
      <c r="J4469" s="10">
        <f>VLOOKUP(tbl_Sales[[#This Row],[Product_ID]],tbl_Products[],4,0)</f>
        <v>41.18</v>
      </c>
      <c r="K4469" s="6">
        <v>42.27</v>
      </c>
      <c r="L4469" s="6">
        <f>tbl_Sales[[#This Row],[Price_per_Unit]]*tbl_Sales[[#This Row],[Quantity]]</f>
        <v>211.35000000000002</v>
      </c>
      <c r="M4469" s="6">
        <f>tbl_Sales[[#This Row],[Cost_per_Unit]]*tbl_Sales[[#This Row],[Quantity]]</f>
        <v>205.9</v>
      </c>
      <c r="N4469" s="6">
        <f>tbl_Sales[[#This Row],[Sales]]-tbl_Sales[[#This Row],[Total_Cost]]</f>
        <v>5.4500000000000171</v>
      </c>
    </row>
    <row r="4470" spans="1:14">
      <c r="A4470" t="s">
        <v>4474</v>
      </c>
      <c r="B4470" s="4">
        <v>45073</v>
      </c>
      <c r="C4470" t="s">
        <v>7502</v>
      </c>
      <c r="D4470" t="str">
        <f>VLOOKUP(Sales_Data!$C4470,tbl_Customers[],2,FALSE)</f>
        <v>Customer_782</v>
      </c>
      <c r="E4470" t="str">
        <f>VLOOKUP(tbl_Sales[[#This Row],[Customer_ID]],tbl_Customers[],5,0)</f>
        <v>North</v>
      </c>
      <c r="F4470" t="s">
        <v>8493</v>
      </c>
      <c r="G4470" t="str">
        <f>VLOOKUP(Sales_Data!$F4470,tbl_Products[],2,FALSE)</f>
        <v>Product_61</v>
      </c>
      <c r="H4470" t="str">
        <f>VLOOKUP(tbl_Sales[[#This Row],[Product_ID]],tbl_Products[],3,0)</f>
        <v>Health</v>
      </c>
      <c r="I4470">
        <v>7</v>
      </c>
      <c r="J4470" s="10">
        <f>VLOOKUP(tbl_Sales[[#This Row],[Product_ID]],tbl_Products[],4,0)</f>
        <v>47.78</v>
      </c>
      <c r="K4470" s="6">
        <v>75.91</v>
      </c>
      <c r="L4470" s="6">
        <f>tbl_Sales[[#This Row],[Price_per_Unit]]*tbl_Sales[[#This Row],[Quantity]]</f>
        <v>531.37</v>
      </c>
      <c r="M4470" s="6">
        <f>tbl_Sales[[#This Row],[Cost_per_Unit]]*tbl_Sales[[#This Row],[Quantity]]</f>
        <v>334.46000000000004</v>
      </c>
      <c r="N4470" s="6">
        <f>tbl_Sales[[#This Row],[Sales]]-tbl_Sales[[#This Row],[Total_Cost]]</f>
        <v>196.90999999999997</v>
      </c>
    </row>
    <row r="4471" spans="1:14">
      <c r="A4471" t="s">
        <v>4475</v>
      </c>
      <c r="B4471" s="4">
        <v>45201</v>
      </c>
      <c r="C4471" t="s">
        <v>7154</v>
      </c>
      <c r="D4471" t="str">
        <f>VLOOKUP(Sales_Data!$C4471,tbl_Customers[],2,FALSE)</f>
        <v>Customer_876</v>
      </c>
      <c r="E4471" t="str">
        <f>VLOOKUP(tbl_Sales[[#This Row],[Customer_ID]],tbl_Customers[],5,0)</f>
        <v>South</v>
      </c>
      <c r="F4471" t="s">
        <v>8538</v>
      </c>
      <c r="G4471" t="str">
        <f>VLOOKUP(Sales_Data!$F4471,tbl_Products[],2,FALSE)</f>
        <v>Product_44</v>
      </c>
      <c r="H4471" t="str">
        <f>VLOOKUP(tbl_Sales[[#This Row],[Product_ID]],tbl_Products[],3,0)</f>
        <v>Electronics</v>
      </c>
      <c r="I4471">
        <v>9</v>
      </c>
      <c r="J4471" s="10">
        <f>VLOOKUP(tbl_Sales[[#This Row],[Product_ID]],tbl_Products[],4,0)</f>
        <v>39.729999999999997</v>
      </c>
      <c r="K4471" s="6">
        <v>85.81</v>
      </c>
      <c r="L4471" s="6">
        <f>tbl_Sales[[#This Row],[Price_per_Unit]]*tbl_Sales[[#This Row],[Quantity]]</f>
        <v>772.29</v>
      </c>
      <c r="M4471" s="6">
        <f>tbl_Sales[[#This Row],[Cost_per_Unit]]*tbl_Sales[[#This Row],[Quantity]]</f>
        <v>357.57</v>
      </c>
      <c r="N4471" s="6">
        <f>tbl_Sales[[#This Row],[Sales]]-tbl_Sales[[#This Row],[Total_Cost]]</f>
        <v>414.71999999999997</v>
      </c>
    </row>
    <row r="4472" spans="1:14">
      <c r="A4472" t="s">
        <v>4476</v>
      </c>
      <c r="B4472" s="4">
        <v>45103</v>
      </c>
      <c r="C4472" t="s">
        <v>7883</v>
      </c>
      <c r="D4472" t="str">
        <f>VLOOKUP(Sales_Data!$C4472,tbl_Customers[],2,FALSE)</f>
        <v>Customer_171</v>
      </c>
      <c r="E4472" t="str">
        <f>VLOOKUP(tbl_Sales[[#This Row],[Customer_ID]],tbl_Customers[],5,0)</f>
        <v>West</v>
      </c>
      <c r="F4472" t="s">
        <v>8527</v>
      </c>
      <c r="G4472" t="str">
        <f>VLOOKUP(Sales_Data!$F4472,tbl_Products[],2,FALSE)</f>
        <v>Product_12</v>
      </c>
      <c r="H4472" t="str">
        <f>VLOOKUP(tbl_Sales[[#This Row],[Product_ID]],tbl_Products[],3,0)</f>
        <v>Toys</v>
      </c>
      <c r="I4472">
        <v>8</v>
      </c>
      <c r="J4472" s="10">
        <f>VLOOKUP(tbl_Sales[[#This Row],[Product_ID]],tbl_Products[],4,0)</f>
        <v>8.02</v>
      </c>
      <c r="K4472" s="6">
        <v>57.43</v>
      </c>
      <c r="L4472" s="6">
        <f>tbl_Sales[[#This Row],[Price_per_Unit]]*tbl_Sales[[#This Row],[Quantity]]</f>
        <v>459.44</v>
      </c>
      <c r="M4472" s="6">
        <f>tbl_Sales[[#This Row],[Cost_per_Unit]]*tbl_Sales[[#This Row],[Quantity]]</f>
        <v>64.16</v>
      </c>
      <c r="N4472" s="6">
        <f>tbl_Sales[[#This Row],[Sales]]-tbl_Sales[[#This Row],[Total_Cost]]</f>
        <v>395.28</v>
      </c>
    </row>
    <row r="4473" spans="1:14">
      <c r="A4473" t="s">
        <v>4477</v>
      </c>
      <c r="B4473" s="4">
        <v>45137</v>
      </c>
      <c r="C4473" t="s">
        <v>7220</v>
      </c>
      <c r="D4473" t="str">
        <f>VLOOKUP(Sales_Data!$C4473,tbl_Customers[],2,FALSE)</f>
        <v>Customer_615</v>
      </c>
      <c r="E4473" t="str">
        <f>VLOOKUP(tbl_Sales[[#This Row],[Customer_ID]],tbl_Customers[],5,0)</f>
        <v>East</v>
      </c>
      <c r="F4473" t="s">
        <v>8508</v>
      </c>
      <c r="G4473" t="str">
        <f>VLOOKUP(Sales_Data!$F4473,tbl_Products[],2,FALSE)</f>
        <v>Product_63</v>
      </c>
      <c r="H4473" t="str">
        <f>VLOOKUP(tbl_Sales[[#This Row],[Product_ID]],tbl_Products[],3,0)</f>
        <v>Electronics</v>
      </c>
      <c r="I4473">
        <v>3</v>
      </c>
      <c r="J4473" s="10">
        <f>VLOOKUP(tbl_Sales[[#This Row],[Product_ID]],tbl_Products[],4,0)</f>
        <v>40</v>
      </c>
      <c r="K4473" s="6">
        <v>51.41</v>
      </c>
      <c r="L4473" s="6">
        <f>tbl_Sales[[#This Row],[Price_per_Unit]]*tbl_Sales[[#This Row],[Quantity]]</f>
        <v>154.22999999999999</v>
      </c>
      <c r="M4473" s="6">
        <f>tbl_Sales[[#This Row],[Cost_per_Unit]]*tbl_Sales[[#This Row],[Quantity]]</f>
        <v>120</v>
      </c>
      <c r="N4473" s="6">
        <f>tbl_Sales[[#This Row],[Sales]]-tbl_Sales[[#This Row],[Total_Cost]]</f>
        <v>34.22999999999999</v>
      </c>
    </row>
    <row r="4474" spans="1:14">
      <c r="A4474" t="s">
        <v>4478</v>
      </c>
      <c r="B4474" s="4">
        <v>45062</v>
      </c>
      <c r="C4474" t="s">
        <v>7140</v>
      </c>
      <c r="D4474" t="str">
        <f>VLOOKUP(Sales_Data!$C4474,tbl_Customers[],2,FALSE)</f>
        <v>Customer_1219</v>
      </c>
      <c r="E4474" t="str">
        <f>VLOOKUP(tbl_Sales[[#This Row],[Customer_ID]],tbl_Customers[],5,0)</f>
        <v>West</v>
      </c>
      <c r="F4474" t="s">
        <v>8538</v>
      </c>
      <c r="G4474" t="str">
        <f>VLOOKUP(Sales_Data!$F4474,tbl_Products[],2,FALSE)</f>
        <v>Product_44</v>
      </c>
      <c r="H4474" t="str">
        <f>VLOOKUP(tbl_Sales[[#This Row],[Product_ID]],tbl_Products[],3,0)</f>
        <v>Electronics</v>
      </c>
      <c r="I4474">
        <v>3</v>
      </c>
      <c r="J4474" s="10">
        <f>VLOOKUP(tbl_Sales[[#This Row],[Product_ID]],tbl_Products[],4,0)</f>
        <v>39.729999999999997</v>
      </c>
      <c r="K4474" s="6">
        <v>42.99</v>
      </c>
      <c r="L4474" s="6">
        <f>tbl_Sales[[#This Row],[Price_per_Unit]]*tbl_Sales[[#This Row],[Quantity]]</f>
        <v>128.97</v>
      </c>
      <c r="M4474" s="6">
        <f>tbl_Sales[[#This Row],[Cost_per_Unit]]*tbl_Sales[[#This Row],[Quantity]]</f>
        <v>119.19</v>
      </c>
      <c r="N4474" s="6">
        <f>tbl_Sales[[#This Row],[Sales]]-tbl_Sales[[#This Row],[Total_Cost]]</f>
        <v>9.7800000000000011</v>
      </c>
    </row>
    <row r="4475" spans="1:14">
      <c r="A4475" t="s">
        <v>4479</v>
      </c>
      <c r="B4475" s="4">
        <v>45123</v>
      </c>
      <c r="C4475" t="s">
        <v>7836</v>
      </c>
      <c r="D4475" t="str">
        <f>VLOOKUP(Sales_Data!$C4475,tbl_Customers[],2,FALSE)</f>
        <v>Customer_1101</v>
      </c>
      <c r="E4475" t="str">
        <f>VLOOKUP(tbl_Sales[[#This Row],[Customer_ID]],tbl_Customers[],5,0)</f>
        <v>West</v>
      </c>
      <c r="F4475" t="s">
        <v>8567</v>
      </c>
      <c r="G4475" t="str">
        <f>VLOOKUP(Sales_Data!$F4475,tbl_Products[],2,FALSE)</f>
        <v>Product_69</v>
      </c>
      <c r="H4475" t="str">
        <f>VLOOKUP(tbl_Sales[[#This Row],[Product_ID]],tbl_Products[],3,0)</f>
        <v>Home Goods</v>
      </c>
      <c r="I4475">
        <v>2</v>
      </c>
      <c r="J4475" s="10">
        <f>VLOOKUP(tbl_Sales[[#This Row],[Product_ID]],tbl_Products[],4,0)</f>
        <v>8.86</v>
      </c>
      <c r="K4475" s="6">
        <v>55.94</v>
      </c>
      <c r="L4475" s="6">
        <f>tbl_Sales[[#This Row],[Price_per_Unit]]*tbl_Sales[[#This Row],[Quantity]]</f>
        <v>111.88</v>
      </c>
      <c r="M4475" s="6">
        <f>tbl_Sales[[#This Row],[Cost_per_Unit]]*tbl_Sales[[#This Row],[Quantity]]</f>
        <v>17.72</v>
      </c>
      <c r="N4475" s="6">
        <f>tbl_Sales[[#This Row],[Sales]]-tbl_Sales[[#This Row],[Total_Cost]]</f>
        <v>94.16</v>
      </c>
    </row>
    <row r="4476" spans="1:14">
      <c r="A4476" t="s">
        <v>4480</v>
      </c>
      <c r="B4476" s="4">
        <v>45262</v>
      </c>
      <c r="C4476" t="s">
        <v>8117</v>
      </c>
      <c r="D4476" t="str">
        <f>VLOOKUP(Sales_Data!$C4476,tbl_Customers[],2,FALSE)</f>
        <v>Customer_313</v>
      </c>
      <c r="E4476" t="str">
        <f>VLOOKUP(tbl_Sales[[#This Row],[Customer_ID]],tbl_Customers[],5,0)</f>
        <v>North</v>
      </c>
      <c r="F4476" t="s">
        <v>8516</v>
      </c>
      <c r="G4476" t="str">
        <f>VLOOKUP(Sales_Data!$F4476,tbl_Products[],2,FALSE)</f>
        <v>Product_67</v>
      </c>
      <c r="H4476" t="str">
        <f>VLOOKUP(tbl_Sales[[#This Row],[Product_ID]],tbl_Products[],3,0)</f>
        <v>Toys</v>
      </c>
      <c r="I4476">
        <v>6</v>
      </c>
      <c r="J4476" s="10">
        <f>VLOOKUP(tbl_Sales[[#This Row],[Product_ID]],tbl_Products[],4,0)</f>
        <v>13.68</v>
      </c>
      <c r="K4476" s="6">
        <v>34.33</v>
      </c>
      <c r="L4476" s="6">
        <f>tbl_Sales[[#This Row],[Price_per_Unit]]*tbl_Sales[[#This Row],[Quantity]]</f>
        <v>205.98</v>
      </c>
      <c r="M4476" s="6">
        <f>tbl_Sales[[#This Row],[Cost_per_Unit]]*tbl_Sales[[#This Row],[Quantity]]</f>
        <v>82.08</v>
      </c>
      <c r="N4476" s="6">
        <f>tbl_Sales[[#This Row],[Sales]]-tbl_Sales[[#This Row],[Total_Cost]]</f>
        <v>123.89999999999999</v>
      </c>
    </row>
    <row r="4477" spans="1:14">
      <c r="A4477" t="s">
        <v>4481</v>
      </c>
      <c r="B4477" s="4">
        <v>45175</v>
      </c>
      <c r="C4477" t="s">
        <v>7864</v>
      </c>
      <c r="D4477" t="str">
        <f>VLOOKUP(Sales_Data!$C4477,tbl_Customers[],2,FALSE)</f>
        <v>Customer_1133</v>
      </c>
      <c r="E4477" t="str">
        <f>VLOOKUP(tbl_Sales[[#This Row],[Customer_ID]],tbl_Customers[],5,0)</f>
        <v>West</v>
      </c>
      <c r="F4477" t="s">
        <v>8545</v>
      </c>
      <c r="G4477" t="str">
        <f>VLOOKUP(Sales_Data!$F4477,tbl_Products[],2,FALSE)</f>
        <v>Product_9</v>
      </c>
      <c r="H4477" t="str">
        <f>VLOOKUP(tbl_Sales[[#This Row],[Product_ID]],tbl_Products[],3,0)</f>
        <v>Apparel</v>
      </c>
      <c r="I4477">
        <v>5</v>
      </c>
      <c r="J4477" s="10">
        <f>VLOOKUP(tbl_Sales[[#This Row],[Product_ID]],tbl_Products[],4,0)</f>
        <v>14.27</v>
      </c>
      <c r="K4477" s="6">
        <v>49.13</v>
      </c>
      <c r="L4477" s="6">
        <f>tbl_Sales[[#This Row],[Price_per_Unit]]*tbl_Sales[[#This Row],[Quantity]]</f>
        <v>245.65</v>
      </c>
      <c r="M4477" s="6">
        <f>tbl_Sales[[#This Row],[Cost_per_Unit]]*tbl_Sales[[#This Row],[Quantity]]</f>
        <v>71.349999999999994</v>
      </c>
      <c r="N4477" s="6">
        <f>tbl_Sales[[#This Row],[Sales]]-tbl_Sales[[#This Row],[Total_Cost]]</f>
        <v>174.3</v>
      </c>
    </row>
    <row r="4478" spans="1:14">
      <c r="A4478" t="s">
        <v>4482</v>
      </c>
      <c r="B4478" s="4">
        <v>45219</v>
      </c>
      <c r="C4478" t="s">
        <v>7060</v>
      </c>
      <c r="D4478" t="str">
        <f>VLOOKUP(Sales_Data!$C4478,tbl_Customers[],2,FALSE)</f>
        <v>Customer_1489</v>
      </c>
      <c r="E4478" t="str">
        <f>VLOOKUP(tbl_Sales[[#This Row],[Customer_ID]],tbl_Customers[],5,0)</f>
        <v>South</v>
      </c>
      <c r="F4478" t="s">
        <v>8511</v>
      </c>
      <c r="G4478" t="str">
        <f>VLOOKUP(Sales_Data!$F4478,tbl_Products[],2,FALSE)</f>
        <v>Product_33</v>
      </c>
      <c r="H4478" t="str">
        <f>VLOOKUP(tbl_Sales[[#This Row],[Product_ID]],tbl_Products[],3,0)</f>
        <v>Electronics</v>
      </c>
      <c r="I4478">
        <v>2</v>
      </c>
      <c r="J4478" s="10">
        <f>VLOOKUP(tbl_Sales[[#This Row],[Product_ID]],tbl_Products[],4,0)</f>
        <v>45.26</v>
      </c>
      <c r="K4478" s="6">
        <v>89.4</v>
      </c>
      <c r="L4478" s="6">
        <f>tbl_Sales[[#This Row],[Price_per_Unit]]*tbl_Sales[[#This Row],[Quantity]]</f>
        <v>178.8</v>
      </c>
      <c r="M4478" s="6">
        <f>tbl_Sales[[#This Row],[Cost_per_Unit]]*tbl_Sales[[#This Row],[Quantity]]</f>
        <v>90.52</v>
      </c>
      <c r="N4478" s="6">
        <f>tbl_Sales[[#This Row],[Sales]]-tbl_Sales[[#This Row],[Total_Cost]]</f>
        <v>88.280000000000015</v>
      </c>
    </row>
    <row r="4479" spans="1:14">
      <c r="A4479" t="s">
        <v>4483</v>
      </c>
      <c r="B4479" s="4">
        <v>45238</v>
      </c>
      <c r="C4479" t="s">
        <v>7232</v>
      </c>
      <c r="D4479" t="str">
        <f>VLOOKUP(Sales_Data!$C4479,tbl_Customers[],2,FALSE)</f>
        <v>Customer_360</v>
      </c>
      <c r="E4479" t="str">
        <f>VLOOKUP(tbl_Sales[[#This Row],[Customer_ID]],tbl_Customers[],5,0)</f>
        <v>East</v>
      </c>
      <c r="F4479" t="s">
        <v>8518</v>
      </c>
      <c r="G4479" t="str">
        <f>VLOOKUP(Sales_Data!$F4479,tbl_Products[],2,FALSE)</f>
        <v>Product_35</v>
      </c>
      <c r="H4479" t="str">
        <f>VLOOKUP(tbl_Sales[[#This Row],[Product_ID]],tbl_Products[],3,0)</f>
        <v>Toys</v>
      </c>
      <c r="I4479">
        <v>9</v>
      </c>
      <c r="J4479" s="10">
        <f>VLOOKUP(tbl_Sales[[#This Row],[Product_ID]],tbl_Products[],4,0)</f>
        <v>40.75</v>
      </c>
      <c r="K4479" s="6">
        <v>85.81</v>
      </c>
      <c r="L4479" s="6">
        <f>tbl_Sales[[#This Row],[Price_per_Unit]]*tbl_Sales[[#This Row],[Quantity]]</f>
        <v>772.29</v>
      </c>
      <c r="M4479" s="6">
        <f>tbl_Sales[[#This Row],[Cost_per_Unit]]*tbl_Sales[[#This Row],[Quantity]]</f>
        <v>366.75</v>
      </c>
      <c r="N4479" s="6">
        <f>tbl_Sales[[#This Row],[Sales]]-tbl_Sales[[#This Row],[Total_Cost]]</f>
        <v>405.53999999999996</v>
      </c>
    </row>
    <row r="4480" spans="1:14">
      <c r="A4480" t="s">
        <v>4484</v>
      </c>
      <c r="B4480" s="4">
        <v>45169</v>
      </c>
      <c r="C4480" t="s">
        <v>7600</v>
      </c>
      <c r="D4480" t="str">
        <f>VLOOKUP(Sales_Data!$C4480,tbl_Customers[],2,FALSE)</f>
        <v>Customer_527</v>
      </c>
      <c r="E4480" t="str">
        <f>VLOOKUP(tbl_Sales[[#This Row],[Customer_ID]],tbl_Customers[],5,0)</f>
        <v>South</v>
      </c>
      <c r="F4480" t="s">
        <v>8518</v>
      </c>
      <c r="G4480" t="str">
        <f>VLOOKUP(Sales_Data!$F4480,tbl_Products[],2,FALSE)</f>
        <v>Product_35</v>
      </c>
      <c r="H4480" t="str">
        <f>VLOOKUP(tbl_Sales[[#This Row],[Product_ID]],tbl_Products[],3,0)</f>
        <v>Toys</v>
      </c>
      <c r="I4480">
        <v>2</v>
      </c>
      <c r="J4480" s="10">
        <f>VLOOKUP(tbl_Sales[[#This Row],[Product_ID]],tbl_Products[],4,0)</f>
        <v>40.75</v>
      </c>
      <c r="K4480" s="6">
        <v>10.93</v>
      </c>
      <c r="L4480" s="6">
        <f>tbl_Sales[[#This Row],[Price_per_Unit]]*tbl_Sales[[#This Row],[Quantity]]</f>
        <v>21.86</v>
      </c>
      <c r="M4480" s="6">
        <f>tbl_Sales[[#This Row],[Cost_per_Unit]]*tbl_Sales[[#This Row],[Quantity]]</f>
        <v>81.5</v>
      </c>
      <c r="N4480" s="6">
        <f>tbl_Sales[[#This Row],[Sales]]-tbl_Sales[[#This Row],[Total_Cost]]</f>
        <v>-59.64</v>
      </c>
    </row>
    <row r="4481" spans="1:14">
      <c r="A4481" t="s">
        <v>4485</v>
      </c>
      <c r="B4481" s="4">
        <v>44946</v>
      </c>
      <c r="C4481" t="s">
        <v>7066</v>
      </c>
      <c r="D4481" t="str">
        <f>VLOOKUP(Sales_Data!$C4481,tbl_Customers[],2,FALSE)</f>
        <v>Customer_780</v>
      </c>
      <c r="E4481" t="str">
        <f>VLOOKUP(tbl_Sales[[#This Row],[Customer_ID]],tbl_Customers[],5,0)</f>
        <v>West</v>
      </c>
      <c r="F4481" t="s">
        <v>8540</v>
      </c>
      <c r="G4481" t="str">
        <f>VLOOKUP(Sales_Data!$F4481,tbl_Products[],2,FALSE)</f>
        <v>Product_37</v>
      </c>
      <c r="H4481" t="str">
        <f>VLOOKUP(tbl_Sales[[#This Row],[Product_ID]],tbl_Products[],3,0)</f>
        <v>Toys</v>
      </c>
      <c r="I4481">
        <v>9</v>
      </c>
      <c r="J4481" s="10">
        <f>VLOOKUP(tbl_Sales[[#This Row],[Product_ID]],tbl_Products[],4,0)</f>
        <v>29.86</v>
      </c>
      <c r="K4481" s="6">
        <v>53.68</v>
      </c>
      <c r="L4481" s="6">
        <f>tbl_Sales[[#This Row],[Price_per_Unit]]*tbl_Sales[[#This Row],[Quantity]]</f>
        <v>483.12</v>
      </c>
      <c r="M4481" s="6">
        <f>tbl_Sales[[#This Row],[Cost_per_Unit]]*tbl_Sales[[#This Row],[Quantity]]</f>
        <v>268.74</v>
      </c>
      <c r="N4481" s="6">
        <f>tbl_Sales[[#This Row],[Sales]]-tbl_Sales[[#This Row],[Total_Cost]]</f>
        <v>214.38</v>
      </c>
    </row>
    <row r="4482" spans="1:14">
      <c r="A4482" t="s">
        <v>4486</v>
      </c>
      <c r="B4482" s="4">
        <v>45015</v>
      </c>
      <c r="C4482" t="s">
        <v>7018</v>
      </c>
      <c r="D4482" t="str">
        <f>VLOOKUP(Sales_Data!$C4482,tbl_Customers[],2,FALSE)</f>
        <v>Customer_950</v>
      </c>
      <c r="E4482" t="str">
        <f>VLOOKUP(tbl_Sales[[#This Row],[Customer_ID]],tbl_Customers[],5,0)</f>
        <v>South</v>
      </c>
      <c r="F4482" t="s">
        <v>8561</v>
      </c>
      <c r="G4482" t="str">
        <f>VLOOKUP(Sales_Data!$F4482,tbl_Products[],2,FALSE)</f>
        <v>Product_66</v>
      </c>
      <c r="H4482" t="str">
        <f>VLOOKUP(tbl_Sales[[#This Row],[Product_ID]],tbl_Products[],3,0)</f>
        <v>Health</v>
      </c>
      <c r="I4482">
        <v>3</v>
      </c>
      <c r="J4482" s="10">
        <f>VLOOKUP(tbl_Sales[[#This Row],[Product_ID]],tbl_Products[],4,0)</f>
        <v>1.38</v>
      </c>
      <c r="K4482" s="6">
        <v>31.61</v>
      </c>
      <c r="L4482" s="6">
        <f>tbl_Sales[[#This Row],[Price_per_Unit]]*tbl_Sales[[#This Row],[Quantity]]</f>
        <v>94.83</v>
      </c>
      <c r="M4482" s="6">
        <f>tbl_Sales[[#This Row],[Cost_per_Unit]]*tbl_Sales[[#This Row],[Quantity]]</f>
        <v>4.1399999999999997</v>
      </c>
      <c r="N4482" s="6">
        <f>tbl_Sales[[#This Row],[Sales]]-tbl_Sales[[#This Row],[Total_Cost]]</f>
        <v>90.69</v>
      </c>
    </row>
    <row r="4483" spans="1:14">
      <c r="A4483" t="s">
        <v>4487</v>
      </c>
      <c r="B4483" s="4">
        <v>45068</v>
      </c>
      <c r="C4483" t="s">
        <v>8401</v>
      </c>
      <c r="D4483" t="str">
        <f>VLOOKUP(Sales_Data!$C4483,tbl_Customers[],2,FALSE)</f>
        <v>Customer_627</v>
      </c>
      <c r="E4483" t="str">
        <f>VLOOKUP(tbl_Sales[[#This Row],[Customer_ID]],tbl_Customers[],5,0)</f>
        <v>South</v>
      </c>
      <c r="F4483" t="s">
        <v>8499</v>
      </c>
      <c r="G4483" t="str">
        <f>VLOOKUP(Sales_Data!$F4483,tbl_Products[],2,FALSE)</f>
        <v>Product_30</v>
      </c>
      <c r="H4483" t="str">
        <f>VLOOKUP(tbl_Sales[[#This Row],[Product_ID]],tbl_Products[],3,0)</f>
        <v>Apparel</v>
      </c>
      <c r="I4483">
        <v>3</v>
      </c>
      <c r="J4483" s="10">
        <f>VLOOKUP(tbl_Sales[[#This Row],[Product_ID]],tbl_Products[],4,0)</f>
        <v>49.21</v>
      </c>
      <c r="K4483" s="6">
        <v>6.02</v>
      </c>
      <c r="L4483" s="6">
        <f>tbl_Sales[[#This Row],[Price_per_Unit]]*tbl_Sales[[#This Row],[Quantity]]</f>
        <v>18.059999999999999</v>
      </c>
      <c r="M4483" s="6">
        <f>tbl_Sales[[#This Row],[Cost_per_Unit]]*tbl_Sales[[#This Row],[Quantity]]</f>
        <v>147.63</v>
      </c>
      <c r="N4483" s="6">
        <f>tbl_Sales[[#This Row],[Sales]]-tbl_Sales[[#This Row],[Total_Cost]]</f>
        <v>-129.57</v>
      </c>
    </row>
    <row r="4484" spans="1:14">
      <c r="A4484" t="s">
        <v>4488</v>
      </c>
      <c r="B4484" s="4">
        <v>45133</v>
      </c>
      <c r="C4484" t="s">
        <v>7402</v>
      </c>
      <c r="D4484" t="str">
        <f>VLOOKUP(Sales_Data!$C4484,tbl_Customers[],2,FALSE)</f>
        <v>Customer_929</v>
      </c>
      <c r="E4484" t="str">
        <f>VLOOKUP(tbl_Sales[[#This Row],[Customer_ID]],tbl_Customers[],5,0)</f>
        <v>South</v>
      </c>
      <c r="F4484" t="s">
        <v>8560</v>
      </c>
      <c r="G4484" t="str">
        <f>VLOOKUP(Sales_Data!$F4484,tbl_Products[],2,FALSE)</f>
        <v>Product_41</v>
      </c>
      <c r="H4484" t="str">
        <f>VLOOKUP(tbl_Sales[[#This Row],[Product_ID]],tbl_Products[],3,0)</f>
        <v>Home Goods</v>
      </c>
      <c r="I4484">
        <v>7</v>
      </c>
      <c r="J4484" s="10">
        <f>VLOOKUP(tbl_Sales[[#This Row],[Product_ID]],tbl_Products[],4,0)</f>
        <v>31.5</v>
      </c>
      <c r="K4484" s="6">
        <v>19.54</v>
      </c>
      <c r="L4484" s="6">
        <f>tbl_Sales[[#This Row],[Price_per_Unit]]*tbl_Sales[[#This Row],[Quantity]]</f>
        <v>136.78</v>
      </c>
      <c r="M4484" s="6">
        <f>tbl_Sales[[#This Row],[Cost_per_Unit]]*tbl_Sales[[#This Row],[Quantity]]</f>
        <v>220.5</v>
      </c>
      <c r="N4484" s="6">
        <f>tbl_Sales[[#This Row],[Sales]]-tbl_Sales[[#This Row],[Total_Cost]]</f>
        <v>-83.72</v>
      </c>
    </row>
    <row r="4485" spans="1:14">
      <c r="A4485" t="s">
        <v>4489</v>
      </c>
      <c r="B4485" s="4">
        <v>45000</v>
      </c>
      <c r="C4485" t="s">
        <v>7354</v>
      </c>
      <c r="D4485" t="str">
        <f>VLOOKUP(Sales_Data!$C4485,tbl_Customers[],2,FALSE)</f>
        <v>Customer_581</v>
      </c>
      <c r="E4485" t="str">
        <f>VLOOKUP(tbl_Sales[[#This Row],[Customer_ID]],tbl_Customers[],5,0)</f>
        <v>West</v>
      </c>
      <c r="F4485" t="s">
        <v>8556</v>
      </c>
      <c r="G4485" t="str">
        <f>VLOOKUP(Sales_Data!$F4485,tbl_Products[],2,FALSE)</f>
        <v>Product_42</v>
      </c>
      <c r="H4485" t="str">
        <f>VLOOKUP(tbl_Sales[[#This Row],[Product_ID]],tbl_Products[],3,0)</f>
        <v>Electronics</v>
      </c>
      <c r="I4485">
        <v>8</v>
      </c>
      <c r="J4485" s="10">
        <f>VLOOKUP(tbl_Sales[[#This Row],[Product_ID]],tbl_Products[],4,0)</f>
        <v>28.03</v>
      </c>
      <c r="K4485" s="6">
        <v>34.5</v>
      </c>
      <c r="L4485" s="6">
        <f>tbl_Sales[[#This Row],[Price_per_Unit]]*tbl_Sales[[#This Row],[Quantity]]</f>
        <v>276</v>
      </c>
      <c r="M4485" s="6">
        <f>tbl_Sales[[#This Row],[Cost_per_Unit]]*tbl_Sales[[#This Row],[Quantity]]</f>
        <v>224.24</v>
      </c>
      <c r="N4485" s="6">
        <f>tbl_Sales[[#This Row],[Sales]]-tbl_Sales[[#This Row],[Total_Cost]]</f>
        <v>51.759999999999991</v>
      </c>
    </row>
    <row r="4486" spans="1:14">
      <c r="A4486" t="s">
        <v>4490</v>
      </c>
      <c r="B4486" s="4">
        <v>45243</v>
      </c>
      <c r="C4486" t="s">
        <v>7267</v>
      </c>
      <c r="D4486" t="str">
        <f>VLOOKUP(Sales_Data!$C4486,tbl_Customers[],2,FALSE)</f>
        <v>Customer_769</v>
      </c>
      <c r="E4486" t="str">
        <f>VLOOKUP(tbl_Sales[[#This Row],[Customer_ID]],tbl_Customers[],5,0)</f>
        <v>East</v>
      </c>
      <c r="F4486" t="s">
        <v>8565</v>
      </c>
      <c r="G4486" t="str">
        <f>VLOOKUP(Sales_Data!$F4486,tbl_Products[],2,FALSE)</f>
        <v>Product_31</v>
      </c>
      <c r="H4486" t="str">
        <f>VLOOKUP(tbl_Sales[[#This Row],[Product_ID]],tbl_Products[],3,0)</f>
        <v>Apparel</v>
      </c>
      <c r="I4486">
        <v>4</v>
      </c>
      <c r="J4486" s="10">
        <f>VLOOKUP(tbl_Sales[[#This Row],[Product_ID]],tbl_Products[],4,0)</f>
        <v>3.66</v>
      </c>
      <c r="K4486" s="6">
        <v>98.25</v>
      </c>
      <c r="L4486" s="6">
        <f>tbl_Sales[[#This Row],[Price_per_Unit]]*tbl_Sales[[#This Row],[Quantity]]</f>
        <v>393</v>
      </c>
      <c r="M4486" s="6">
        <f>tbl_Sales[[#This Row],[Cost_per_Unit]]*tbl_Sales[[#This Row],[Quantity]]</f>
        <v>14.64</v>
      </c>
      <c r="N4486" s="6">
        <f>tbl_Sales[[#This Row],[Sales]]-tbl_Sales[[#This Row],[Total_Cost]]</f>
        <v>378.36</v>
      </c>
    </row>
    <row r="4487" spans="1:14">
      <c r="A4487" t="s">
        <v>4491</v>
      </c>
      <c r="B4487" s="4">
        <v>45238</v>
      </c>
      <c r="C4487" t="s">
        <v>7142</v>
      </c>
      <c r="D4487" t="str">
        <f>VLOOKUP(Sales_Data!$C4487,tbl_Customers[],2,FALSE)</f>
        <v>Customer_1152</v>
      </c>
      <c r="E4487" t="str">
        <f>VLOOKUP(tbl_Sales[[#This Row],[Customer_ID]],tbl_Customers[],5,0)</f>
        <v>North</v>
      </c>
      <c r="F4487" t="s">
        <v>8497</v>
      </c>
      <c r="G4487" t="str">
        <f>VLOOKUP(Sales_Data!$F4487,tbl_Products[],2,FALSE)</f>
        <v>Product_73</v>
      </c>
      <c r="H4487" t="str">
        <f>VLOOKUP(tbl_Sales[[#This Row],[Product_ID]],tbl_Products[],3,0)</f>
        <v>Apparel</v>
      </c>
      <c r="I4487">
        <v>6</v>
      </c>
      <c r="J4487" s="10">
        <f>VLOOKUP(tbl_Sales[[#This Row],[Product_ID]],tbl_Products[],4,0)</f>
        <v>1.21</v>
      </c>
      <c r="K4487" s="6">
        <v>55.9</v>
      </c>
      <c r="L4487" s="6">
        <f>tbl_Sales[[#This Row],[Price_per_Unit]]*tbl_Sales[[#This Row],[Quantity]]</f>
        <v>335.4</v>
      </c>
      <c r="M4487" s="6">
        <f>tbl_Sales[[#This Row],[Cost_per_Unit]]*tbl_Sales[[#This Row],[Quantity]]</f>
        <v>7.26</v>
      </c>
      <c r="N4487" s="6">
        <f>tbl_Sales[[#This Row],[Sales]]-tbl_Sales[[#This Row],[Total_Cost]]</f>
        <v>328.14</v>
      </c>
    </row>
    <row r="4488" spans="1:14">
      <c r="A4488" t="s">
        <v>4492</v>
      </c>
      <c r="B4488" s="4">
        <v>45275</v>
      </c>
      <c r="C4488" t="s">
        <v>8236</v>
      </c>
      <c r="D4488" t="str">
        <f>VLOOKUP(Sales_Data!$C4488,tbl_Customers[],2,FALSE)</f>
        <v>Customer_1242</v>
      </c>
      <c r="E4488" t="str">
        <f>VLOOKUP(tbl_Sales[[#This Row],[Customer_ID]],tbl_Customers[],5,0)</f>
        <v>East</v>
      </c>
      <c r="F4488" t="s">
        <v>8528</v>
      </c>
      <c r="G4488" t="str">
        <f>VLOOKUP(Sales_Data!$F4488,tbl_Products[],2,FALSE)</f>
        <v>Product_25</v>
      </c>
      <c r="H4488" t="str">
        <f>VLOOKUP(tbl_Sales[[#This Row],[Product_ID]],tbl_Products[],3,0)</f>
        <v>Electronics</v>
      </c>
      <c r="I4488">
        <v>9</v>
      </c>
      <c r="J4488" s="10">
        <f>VLOOKUP(tbl_Sales[[#This Row],[Product_ID]],tbl_Products[],4,0)</f>
        <v>48.19</v>
      </c>
      <c r="K4488" s="6">
        <v>17.03</v>
      </c>
      <c r="L4488" s="6">
        <f>tbl_Sales[[#This Row],[Price_per_Unit]]*tbl_Sales[[#This Row],[Quantity]]</f>
        <v>153.27000000000001</v>
      </c>
      <c r="M4488" s="6">
        <f>tbl_Sales[[#This Row],[Cost_per_Unit]]*tbl_Sales[[#This Row],[Quantity]]</f>
        <v>433.71</v>
      </c>
      <c r="N4488" s="6">
        <f>tbl_Sales[[#This Row],[Sales]]-tbl_Sales[[#This Row],[Total_Cost]]</f>
        <v>-280.43999999999994</v>
      </c>
    </row>
    <row r="4489" spans="1:14">
      <c r="A4489" t="s">
        <v>4493</v>
      </c>
      <c r="B4489" s="4">
        <v>45282</v>
      </c>
      <c r="C4489" t="s">
        <v>8031</v>
      </c>
      <c r="D4489" t="str">
        <f>VLOOKUP(Sales_Data!$C4489,tbl_Customers[],2,FALSE)</f>
        <v>Customer_985</v>
      </c>
      <c r="E4489" t="str">
        <f>VLOOKUP(tbl_Sales[[#This Row],[Customer_ID]],tbl_Customers[],5,0)</f>
        <v>North</v>
      </c>
      <c r="F4489" t="s">
        <v>8509</v>
      </c>
      <c r="G4489" t="str">
        <f>VLOOKUP(Sales_Data!$F4489,tbl_Products[],2,FALSE)</f>
        <v>Product_45</v>
      </c>
      <c r="H4489" t="str">
        <f>VLOOKUP(tbl_Sales[[#This Row],[Product_ID]],tbl_Products[],3,0)</f>
        <v>Home Goods</v>
      </c>
      <c r="I4489">
        <v>9</v>
      </c>
      <c r="J4489" s="10">
        <f>VLOOKUP(tbl_Sales[[#This Row],[Product_ID]],tbl_Products[],4,0)</f>
        <v>47.88</v>
      </c>
      <c r="K4489" s="6">
        <v>81.36</v>
      </c>
      <c r="L4489" s="6">
        <f>tbl_Sales[[#This Row],[Price_per_Unit]]*tbl_Sales[[#This Row],[Quantity]]</f>
        <v>732.24</v>
      </c>
      <c r="M4489" s="6">
        <f>tbl_Sales[[#This Row],[Cost_per_Unit]]*tbl_Sales[[#This Row],[Quantity]]</f>
        <v>430.92</v>
      </c>
      <c r="N4489" s="6">
        <f>tbl_Sales[[#This Row],[Sales]]-tbl_Sales[[#This Row],[Total_Cost]]</f>
        <v>301.32</v>
      </c>
    </row>
    <row r="4490" spans="1:14">
      <c r="A4490" t="s">
        <v>4494</v>
      </c>
      <c r="B4490" s="4">
        <v>45132</v>
      </c>
      <c r="C4490" t="s">
        <v>7762</v>
      </c>
      <c r="D4490" t="str">
        <f>VLOOKUP(Sales_Data!$C4490,tbl_Customers[],2,FALSE)</f>
        <v>Customer_148</v>
      </c>
      <c r="E4490" t="str">
        <f>VLOOKUP(tbl_Sales[[#This Row],[Customer_ID]],tbl_Customers[],5,0)</f>
        <v>East</v>
      </c>
      <c r="F4490" t="s">
        <v>8536</v>
      </c>
      <c r="G4490" t="str">
        <f>VLOOKUP(Sales_Data!$F4490,tbl_Products[],2,FALSE)</f>
        <v>Product_40</v>
      </c>
      <c r="H4490" t="str">
        <f>VLOOKUP(tbl_Sales[[#This Row],[Product_ID]],tbl_Products[],3,0)</f>
        <v>Health</v>
      </c>
      <c r="I4490">
        <v>2</v>
      </c>
      <c r="J4490" s="10">
        <f>VLOOKUP(tbl_Sales[[#This Row],[Product_ID]],tbl_Products[],4,0)</f>
        <v>30.96</v>
      </c>
      <c r="K4490" s="6">
        <v>58.14</v>
      </c>
      <c r="L4490" s="6">
        <f>tbl_Sales[[#This Row],[Price_per_Unit]]*tbl_Sales[[#This Row],[Quantity]]</f>
        <v>116.28</v>
      </c>
      <c r="M4490" s="6">
        <f>tbl_Sales[[#This Row],[Cost_per_Unit]]*tbl_Sales[[#This Row],[Quantity]]</f>
        <v>61.92</v>
      </c>
      <c r="N4490" s="6">
        <f>tbl_Sales[[#This Row],[Sales]]-tbl_Sales[[#This Row],[Total_Cost]]</f>
        <v>54.36</v>
      </c>
    </row>
    <row r="4491" spans="1:14">
      <c r="A4491" t="s">
        <v>4495</v>
      </c>
      <c r="B4491" s="4">
        <v>44946</v>
      </c>
      <c r="C4491" t="s">
        <v>7225</v>
      </c>
      <c r="D4491" t="str">
        <f>VLOOKUP(Sales_Data!$C4491,tbl_Customers[],2,FALSE)</f>
        <v>Customer_683</v>
      </c>
      <c r="E4491" t="str">
        <f>VLOOKUP(tbl_Sales[[#This Row],[Customer_ID]],tbl_Customers[],5,0)</f>
        <v>South</v>
      </c>
      <c r="F4491" t="s">
        <v>8528</v>
      </c>
      <c r="G4491" t="str">
        <f>VLOOKUP(Sales_Data!$F4491,tbl_Products[],2,FALSE)</f>
        <v>Product_25</v>
      </c>
      <c r="H4491" t="str">
        <f>VLOOKUP(tbl_Sales[[#This Row],[Product_ID]],tbl_Products[],3,0)</f>
        <v>Electronics</v>
      </c>
      <c r="I4491">
        <v>6</v>
      </c>
      <c r="J4491" s="10">
        <f>VLOOKUP(tbl_Sales[[#This Row],[Product_ID]],tbl_Products[],4,0)</f>
        <v>48.19</v>
      </c>
      <c r="K4491" s="6">
        <v>50.67</v>
      </c>
      <c r="L4491" s="6">
        <f>tbl_Sales[[#This Row],[Price_per_Unit]]*tbl_Sales[[#This Row],[Quantity]]</f>
        <v>304.02</v>
      </c>
      <c r="M4491" s="6">
        <f>tbl_Sales[[#This Row],[Cost_per_Unit]]*tbl_Sales[[#This Row],[Quantity]]</f>
        <v>289.14</v>
      </c>
      <c r="N4491" s="6">
        <f>tbl_Sales[[#This Row],[Sales]]-tbl_Sales[[#This Row],[Total_Cost]]</f>
        <v>14.879999999999995</v>
      </c>
    </row>
    <row r="4492" spans="1:14">
      <c r="A4492" t="s">
        <v>4496</v>
      </c>
      <c r="B4492" s="4">
        <v>45129</v>
      </c>
      <c r="C4492" t="s">
        <v>7851</v>
      </c>
      <c r="D4492" t="str">
        <f>VLOOKUP(Sales_Data!$C4492,tbl_Customers[],2,FALSE)</f>
        <v>Customer_280</v>
      </c>
      <c r="E4492" t="str">
        <f>VLOOKUP(tbl_Sales[[#This Row],[Customer_ID]],tbl_Customers[],5,0)</f>
        <v>East</v>
      </c>
      <c r="F4492" t="s">
        <v>8506</v>
      </c>
      <c r="G4492" t="str">
        <f>VLOOKUP(Sales_Data!$F4492,tbl_Products[],2,FALSE)</f>
        <v>Product_43</v>
      </c>
      <c r="H4492" t="str">
        <f>VLOOKUP(tbl_Sales[[#This Row],[Product_ID]],tbl_Products[],3,0)</f>
        <v>Health</v>
      </c>
      <c r="I4492">
        <v>8</v>
      </c>
      <c r="J4492" s="10">
        <f>VLOOKUP(tbl_Sales[[#This Row],[Product_ID]],tbl_Products[],4,0)</f>
        <v>4.59</v>
      </c>
      <c r="K4492" s="6">
        <v>20.81</v>
      </c>
      <c r="L4492" s="6">
        <f>tbl_Sales[[#This Row],[Price_per_Unit]]*tbl_Sales[[#This Row],[Quantity]]</f>
        <v>166.48</v>
      </c>
      <c r="M4492" s="6">
        <f>tbl_Sales[[#This Row],[Cost_per_Unit]]*tbl_Sales[[#This Row],[Quantity]]</f>
        <v>36.72</v>
      </c>
      <c r="N4492" s="6">
        <f>tbl_Sales[[#This Row],[Sales]]-tbl_Sales[[#This Row],[Total_Cost]]</f>
        <v>129.76</v>
      </c>
    </row>
    <row r="4493" spans="1:14">
      <c r="A4493" t="s">
        <v>4497</v>
      </c>
      <c r="B4493" s="4">
        <v>45096</v>
      </c>
      <c r="C4493" t="s">
        <v>8295</v>
      </c>
      <c r="D4493" t="str">
        <f>VLOOKUP(Sales_Data!$C4493,tbl_Customers[],2,FALSE)</f>
        <v>Customer_1465</v>
      </c>
      <c r="E4493" t="str">
        <f>VLOOKUP(tbl_Sales[[#This Row],[Customer_ID]],tbl_Customers[],5,0)</f>
        <v>North</v>
      </c>
      <c r="F4493" t="s">
        <v>8516</v>
      </c>
      <c r="G4493" t="str">
        <f>VLOOKUP(Sales_Data!$F4493,tbl_Products[],2,FALSE)</f>
        <v>Product_67</v>
      </c>
      <c r="H4493" t="str">
        <f>VLOOKUP(tbl_Sales[[#This Row],[Product_ID]],tbl_Products[],3,0)</f>
        <v>Toys</v>
      </c>
      <c r="I4493">
        <v>4</v>
      </c>
      <c r="J4493" s="10">
        <f>VLOOKUP(tbl_Sales[[#This Row],[Product_ID]],tbl_Products[],4,0)</f>
        <v>13.68</v>
      </c>
      <c r="K4493" s="6">
        <v>72.64</v>
      </c>
      <c r="L4493" s="6">
        <f>tbl_Sales[[#This Row],[Price_per_Unit]]*tbl_Sales[[#This Row],[Quantity]]</f>
        <v>290.56</v>
      </c>
      <c r="M4493" s="6">
        <f>tbl_Sales[[#This Row],[Cost_per_Unit]]*tbl_Sales[[#This Row],[Quantity]]</f>
        <v>54.72</v>
      </c>
      <c r="N4493" s="6">
        <f>tbl_Sales[[#This Row],[Sales]]-tbl_Sales[[#This Row],[Total_Cost]]</f>
        <v>235.84</v>
      </c>
    </row>
    <row r="4494" spans="1:14">
      <c r="A4494" t="s">
        <v>4498</v>
      </c>
      <c r="B4494" s="4">
        <v>45280</v>
      </c>
      <c r="C4494" t="s">
        <v>8143</v>
      </c>
      <c r="D4494" t="str">
        <f>VLOOKUP(Sales_Data!$C4494,tbl_Customers[],2,FALSE)</f>
        <v>Customer_962</v>
      </c>
      <c r="E4494" t="str">
        <f>VLOOKUP(tbl_Sales[[#This Row],[Customer_ID]],tbl_Customers[],5,0)</f>
        <v>West</v>
      </c>
      <c r="F4494" t="s">
        <v>8519</v>
      </c>
      <c r="G4494" t="str">
        <f>VLOOKUP(Sales_Data!$F4494,tbl_Products[],2,FALSE)</f>
        <v>Product_53</v>
      </c>
      <c r="H4494" t="str">
        <f>VLOOKUP(tbl_Sales[[#This Row],[Product_ID]],tbl_Products[],3,0)</f>
        <v>Electronics</v>
      </c>
      <c r="I4494">
        <v>2</v>
      </c>
      <c r="J4494" s="10">
        <f>VLOOKUP(tbl_Sales[[#This Row],[Product_ID]],tbl_Products[],4,0)</f>
        <v>21.34</v>
      </c>
      <c r="K4494" s="6">
        <v>79.42</v>
      </c>
      <c r="L4494" s="6">
        <f>tbl_Sales[[#This Row],[Price_per_Unit]]*tbl_Sales[[#This Row],[Quantity]]</f>
        <v>158.84</v>
      </c>
      <c r="M4494" s="6">
        <f>tbl_Sales[[#This Row],[Cost_per_Unit]]*tbl_Sales[[#This Row],[Quantity]]</f>
        <v>42.68</v>
      </c>
      <c r="N4494" s="6">
        <f>tbl_Sales[[#This Row],[Sales]]-tbl_Sales[[#This Row],[Total_Cost]]</f>
        <v>116.16</v>
      </c>
    </row>
    <row r="4495" spans="1:14">
      <c r="A4495" t="s">
        <v>4499</v>
      </c>
      <c r="B4495" s="4">
        <v>45048</v>
      </c>
      <c r="C4495" t="s">
        <v>7472</v>
      </c>
      <c r="D4495" t="str">
        <f>VLOOKUP(Sales_Data!$C4495,tbl_Customers[],2,FALSE)</f>
        <v>Customer_401</v>
      </c>
      <c r="E4495" t="str">
        <f>VLOOKUP(tbl_Sales[[#This Row],[Customer_ID]],tbl_Customers[],5,0)</f>
        <v>North</v>
      </c>
      <c r="F4495" t="s">
        <v>8531</v>
      </c>
      <c r="G4495" t="str">
        <f>VLOOKUP(Sales_Data!$F4495,tbl_Products[],2,FALSE)</f>
        <v>Product_36</v>
      </c>
      <c r="H4495" t="str">
        <f>VLOOKUP(tbl_Sales[[#This Row],[Product_ID]],tbl_Products[],3,0)</f>
        <v>Home Goods</v>
      </c>
      <c r="I4495">
        <v>7</v>
      </c>
      <c r="J4495" s="10">
        <f>VLOOKUP(tbl_Sales[[#This Row],[Product_ID]],tbl_Products[],4,0)</f>
        <v>32.54</v>
      </c>
      <c r="K4495" s="6">
        <v>17</v>
      </c>
      <c r="L4495" s="6">
        <f>tbl_Sales[[#This Row],[Price_per_Unit]]*tbl_Sales[[#This Row],[Quantity]]</f>
        <v>119</v>
      </c>
      <c r="M4495" s="6">
        <f>tbl_Sales[[#This Row],[Cost_per_Unit]]*tbl_Sales[[#This Row],[Quantity]]</f>
        <v>227.78</v>
      </c>
      <c r="N4495" s="6">
        <f>tbl_Sales[[#This Row],[Sales]]-tbl_Sales[[#This Row],[Total_Cost]]</f>
        <v>-108.78</v>
      </c>
    </row>
    <row r="4496" spans="1:14">
      <c r="A4496" t="s">
        <v>4500</v>
      </c>
      <c r="B4496" s="4">
        <v>44952</v>
      </c>
      <c r="C4496" t="s">
        <v>8050</v>
      </c>
      <c r="D4496" t="str">
        <f>VLOOKUP(Sales_Data!$C4496,tbl_Customers[],2,FALSE)</f>
        <v>Customer_317</v>
      </c>
      <c r="E4496" t="str">
        <f>VLOOKUP(tbl_Sales[[#This Row],[Customer_ID]],tbl_Customers[],5,0)</f>
        <v>West</v>
      </c>
      <c r="F4496" t="s">
        <v>8533</v>
      </c>
      <c r="G4496" t="str">
        <f>VLOOKUP(Sales_Data!$F4496,tbl_Products[],2,FALSE)</f>
        <v>Product_34</v>
      </c>
      <c r="H4496" t="str">
        <f>VLOOKUP(tbl_Sales[[#This Row],[Product_ID]],tbl_Products[],3,0)</f>
        <v>Electronics</v>
      </c>
      <c r="I4496">
        <v>8</v>
      </c>
      <c r="J4496" s="10">
        <f>VLOOKUP(tbl_Sales[[#This Row],[Product_ID]],tbl_Products[],4,0)</f>
        <v>21.9</v>
      </c>
      <c r="K4496" s="6">
        <v>33.46</v>
      </c>
      <c r="L4496" s="6">
        <f>tbl_Sales[[#This Row],[Price_per_Unit]]*tbl_Sales[[#This Row],[Quantity]]</f>
        <v>267.68</v>
      </c>
      <c r="M4496" s="6">
        <f>tbl_Sales[[#This Row],[Cost_per_Unit]]*tbl_Sales[[#This Row],[Quantity]]</f>
        <v>175.2</v>
      </c>
      <c r="N4496" s="6">
        <f>tbl_Sales[[#This Row],[Sales]]-tbl_Sales[[#This Row],[Total_Cost]]</f>
        <v>92.480000000000018</v>
      </c>
    </row>
    <row r="4497" spans="1:14">
      <c r="A4497" t="s">
        <v>4501</v>
      </c>
      <c r="B4497" s="4">
        <v>45170</v>
      </c>
      <c r="C4497" t="s">
        <v>7744</v>
      </c>
      <c r="D4497" t="str">
        <f>VLOOKUP(Sales_Data!$C4497,tbl_Customers[],2,FALSE)</f>
        <v>Customer_389</v>
      </c>
      <c r="E4497" t="str">
        <f>VLOOKUP(tbl_Sales[[#This Row],[Customer_ID]],tbl_Customers[],5,0)</f>
        <v>West</v>
      </c>
      <c r="F4497" t="s">
        <v>8554</v>
      </c>
      <c r="G4497" t="str">
        <f>VLOOKUP(Sales_Data!$F4497,tbl_Products[],2,FALSE)</f>
        <v>Product_55</v>
      </c>
      <c r="H4497" t="str">
        <f>VLOOKUP(tbl_Sales[[#This Row],[Product_ID]],tbl_Products[],3,0)</f>
        <v>Apparel</v>
      </c>
      <c r="I4497">
        <v>6</v>
      </c>
      <c r="J4497" s="10">
        <f>VLOOKUP(tbl_Sales[[#This Row],[Product_ID]],tbl_Products[],4,0)</f>
        <v>36.08</v>
      </c>
      <c r="K4497" s="6">
        <v>31.14</v>
      </c>
      <c r="L4497" s="6">
        <f>tbl_Sales[[#This Row],[Price_per_Unit]]*tbl_Sales[[#This Row],[Quantity]]</f>
        <v>186.84</v>
      </c>
      <c r="M4497" s="6">
        <f>tbl_Sales[[#This Row],[Cost_per_Unit]]*tbl_Sales[[#This Row],[Quantity]]</f>
        <v>216.48</v>
      </c>
      <c r="N4497" s="6">
        <f>tbl_Sales[[#This Row],[Sales]]-tbl_Sales[[#This Row],[Total_Cost]]</f>
        <v>-29.639999999999986</v>
      </c>
    </row>
    <row r="4498" spans="1:14">
      <c r="A4498" t="s">
        <v>4502</v>
      </c>
      <c r="B4498" s="4">
        <v>45064</v>
      </c>
      <c r="C4498" t="s">
        <v>7315</v>
      </c>
      <c r="D4498" t="str">
        <f>VLOOKUP(Sales_Data!$C4498,tbl_Customers[],2,FALSE)</f>
        <v>Customer_9</v>
      </c>
      <c r="E4498" t="str">
        <f>VLOOKUP(tbl_Sales[[#This Row],[Customer_ID]],tbl_Customers[],5,0)</f>
        <v>East</v>
      </c>
      <c r="F4498" t="s">
        <v>8528</v>
      </c>
      <c r="G4498" t="str">
        <f>VLOOKUP(Sales_Data!$F4498,tbl_Products[],2,FALSE)</f>
        <v>Product_25</v>
      </c>
      <c r="H4498" t="str">
        <f>VLOOKUP(tbl_Sales[[#This Row],[Product_ID]],tbl_Products[],3,0)</f>
        <v>Electronics</v>
      </c>
      <c r="I4498">
        <v>2</v>
      </c>
      <c r="J4498" s="10">
        <f>VLOOKUP(tbl_Sales[[#This Row],[Product_ID]],tbl_Products[],4,0)</f>
        <v>48.19</v>
      </c>
      <c r="K4498" s="6">
        <v>49.58</v>
      </c>
      <c r="L4498" s="6">
        <f>tbl_Sales[[#This Row],[Price_per_Unit]]*tbl_Sales[[#This Row],[Quantity]]</f>
        <v>99.16</v>
      </c>
      <c r="M4498" s="6">
        <f>tbl_Sales[[#This Row],[Cost_per_Unit]]*tbl_Sales[[#This Row],[Quantity]]</f>
        <v>96.38</v>
      </c>
      <c r="N4498" s="6">
        <f>tbl_Sales[[#This Row],[Sales]]-tbl_Sales[[#This Row],[Total_Cost]]</f>
        <v>2.7800000000000011</v>
      </c>
    </row>
    <row r="4499" spans="1:14">
      <c r="A4499" t="s">
        <v>4503</v>
      </c>
      <c r="B4499" s="4">
        <v>45117</v>
      </c>
      <c r="C4499" t="s">
        <v>8048</v>
      </c>
      <c r="D4499" t="str">
        <f>VLOOKUP(Sales_Data!$C4499,tbl_Customers[],2,FALSE)</f>
        <v>Customer_27</v>
      </c>
      <c r="E4499" t="str">
        <f>VLOOKUP(tbl_Sales[[#This Row],[Customer_ID]],tbl_Customers[],5,0)</f>
        <v>East</v>
      </c>
      <c r="F4499" t="s">
        <v>8549</v>
      </c>
      <c r="G4499" t="str">
        <f>VLOOKUP(Sales_Data!$F4499,tbl_Products[],2,FALSE)</f>
        <v>Product_18</v>
      </c>
      <c r="H4499" t="str">
        <f>VLOOKUP(tbl_Sales[[#This Row],[Product_ID]],tbl_Products[],3,0)</f>
        <v>Health</v>
      </c>
      <c r="I4499">
        <v>9</v>
      </c>
      <c r="J4499" s="10">
        <f>VLOOKUP(tbl_Sales[[#This Row],[Product_ID]],tbl_Products[],4,0)</f>
        <v>41.18</v>
      </c>
      <c r="K4499" s="6">
        <v>96.82</v>
      </c>
      <c r="L4499" s="6">
        <f>tbl_Sales[[#This Row],[Price_per_Unit]]*tbl_Sales[[#This Row],[Quantity]]</f>
        <v>871.37999999999988</v>
      </c>
      <c r="M4499" s="6">
        <f>tbl_Sales[[#This Row],[Cost_per_Unit]]*tbl_Sales[[#This Row],[Quantity]]</f>
        <v>370.62</v>
      </c>
      <c r="N4499" s="6">
        <f>tbl_Sales[[#This Row],[Sales]]-tbl_Sales[[#This Row],[Total_Cost]]</f>
        <v>500.75999999999988</v>
      </c>
    </row>
    <row r="4500" spans="1:14">
      <c r="A4500" t="s">
        <v>4504</v>
      </c>
      <c r="B4500" s="4">
        <v>44937</v>
      </c>
      <c r="C4500" t="s">
        <v>7023</v>
      </c>
      <c r="D4500" t="str">
        <f>VLOOKUP(Sales_Data!$C4500,tbl_Customers[],2,FALSE)</f>
        <v>Customer_1026</v>
      </c>
      <c r="E4500" t="str">
        <f>VLOOKUP(tbl_Sales[[#This Row],[Customer_ID]],tbl_Customers[],5,0)</f>
        <v>North</v>
      </c>
      <c r="F4500" t="s">
        <v>8498</v>
      </c>
      <c r="G4500" t="str">
        <f>VLOOKUP(Sales_Data!$F4500,tbl_Products[],2,FALSE)</f>
        <v>Product_38</v>
      </c>
      <c r="H4500" t="str">
        <f>VLOOKUP(tbl_Sales[[#This Row],[Product_ID]],tbl_Products[],3,0)</f>
        <v>Toys</v>
      </c>
      <c r="I4500">
        <v>9</v>
      </c>
      <c r="J4500" s="10">
        <f>VLOOKUP(tbl_Sales[[#This Row],[Product_ID]],tbl_Products[],4,0)</f>
        <v>35.82</v>
      </c>
      <c r="K4500" s="6">
        <v>42.07</v>
      </c>
      <c r="L4500" s="6">
        <f>tbl_Sales[[#This Row],[Price_per_Unit]]*tbl_Sales[[#This Row],[Quantity]]</f>
        <v>378.63</v>
      </c>
      <c r="M4500" s="6">
        <f>tbl_Sales[[#This Row],[Cost_per_Unit]]*tbl_Sales[[#This Row],[Quantity]]</f>
        <v>322.38</v>
      </c>
      <c r="N4500" s="6">
        <f>tbl_Sales[[#This Row],[Sales]]-tbl_Sales[[#This Row],[Total_Cost]]</f>
        <v>56.25</v>
      </c>
    </row>
    <row r="4501" spans="1:14">
      <c r="A4501" t="s">
        <v>4505</v>
      </c>
      <c r="B4501" s="4">
        <v>45099</v>
      </c>
      <c r="C4501" t="s">
        <v>7080</v>
      </c>
      <c r="D4501" t="str">
        <f>VLOOKUP(Sales_Data!$C4501,tbl_Customers[],2,FALSE)</f>
        <v>Customer_1496</v>
      </c>
      <c r="E4501" t="str">
        <f>VLOOKUP(tbl_Sales[[#This Row],[Customer_ID]],tbl_Customers[],5,0)</f>
        <v>West</v>
      </c>
      <c r="F4501" t="s">
        <v>8528</v>
      </c>
      <c r="G4501" t="str">
        <f>VLOOKUP(Sales_Data!$F4501,tbl_Products[],2,FALSE)</f>
        <v>Product_25</v>
      </c>
      <c r="H4501" t="str">
        <f>VLOOKUP(tbl_Sales[[#This Row],[Product_ID]],tbl_Products[],3,0)</f>
        <v>Electronics</v>
      </c>
      <c r="I4501">
        <v>9</v>
      </c>
      <c r="J4501" s="10">
        <f>VLOOKUP(tbl_Sales[[#This Row],[Product_ID]],tbl_Products[],4,0)</f>
        <v>48.19</v>
      </c>
      <c r="K4501" s="6">
        <v>9.76</v>
      </c>
      <c r="L4501" s="6">
        <f>tbl_Sales[[#This Row],[Price_per_Unit]]*tbl_Sales[[#This Row],[Quantity]]</f>
        <v>87.84</v>
      </c>
      <c r="M4501" s="6">
        <f>tbl_Sales[[#This Row],[Cost_per_Unit]]*tbl_Sales[[#This Row],[Quantity]]</f>
        <v>433.71</v>
      </c>
      <c r="N4501" s="6">
        <f>tbl_Sales[[#This Row],[Sales]]-tbl_Sales[[#This Row],[Total_Cost]]</f>
        <v>-345.87</v>
      </c>
    </row>
    <row r="4502" spans="1:14">
      <c r="A4502" t="s">
        <v>4506</v>
      </c>
      <c r="B4502" s="4">
        <v>45082</v>
      </c>
      <c r="C4502" t="s">
        <v>7666</v>
      </c>
      <c r="D4502" t="str">
        <f>VLOOKUP(Sales_Data!$C4502,tbl_Customers[],2,FALSE)</f>
        <v>Customer_1486</v>
      </c>
      <c r="E4502" t="str">
        <f>VLOOKUP(tbl_Sales[[#This Row],[Customer_ID]],tbl_Customers[],5,0)</f>
        <v>North</v>
      </c>
      <c r="F4502" t="s">
        <v>8512</v>
      </c>
      <c r="G4502" t="str">
        <f>VLOOKUP(Sales_Data!$F4502,tbl_Products[],2,FALSE)</f>
        <v>Product_47</v>
      </c>
      <c r="H4502" t="str">
        <f>VLOOKUP(tbl_Sales[[#This Row],[Product_ID]],tbl_Products[],3,0)</f>
        <v>Home Goods</v>
      </c>
      <c r="I4502">
        <v>2</v>
      </c>
      <c r="J4502" s="10">
        <f>VLOOKUP(tbl_Sales[[#This Row],[Product_ID]],tbl_Products[],4,0)</f>
        <v>22.66</v>
      </c>
      <c r="K4502" s="6">
        <v>51.45</v>
      </c>
      <c r="L4502" s="6">
        <f>tbl_Sales[[#This Row],[Price_per_Unit]]*tbl_Sales[[#This Row],[Quantity]]</f>
        <v>102.9</v>
      </c>
      <c r="M4502" s="6">
        <f>tbl_Sales[[#This Row],[Cost_per_Unit]]*tbl_Sales[[#This Row],[Quantity]]</f>
        <v>45.32</v>
      </c>
      <c r="N4502" s="6">
        <f>tbl_Sales[[#This Row],[Sales]]-tbl_Sales[[#This Row],[Total_Cost]]</f>
        <v>57.580000000000005</v>
      </c>
    </row>
    <row r="4503" spans="1:14">
      <c r="A4503" t="s">
        <v>4507</v>
      </c>
      <c r="B4503" s="4">
        <v>45086</v>
      </c>
      <c r="C4503" t="s">
        <v>7291</v>
      </c>
      <c r="D4503" t="str">
        <f>VLOOKUP(Sales_Data!$C4503,tbl_Customers[],2,FALSE)</f>
        <v>Customer_767</v>
      </c>
      <c r="E4503" t="str">
        <f>VLOOKUP(tbl_Sales[[#This Row],[Customer_ID]],tbl_Customers[],5,0)</f>
        <v>East</v>
      </c>
      <c r="F4503" t="s">
        <v>8510</v>
      </c>
      <c r="G4503" t="str">
        <f>VLOOKUP(Sales_Data!$F4503,tbl_Products[],2,FALSE)</f>
        <v>Product_70</v>
      </c>
      <c r="H4503" t="str">
        <f>VLOOKUP(tbl_Sales[[#This Row],[Product_ID]],tbl_Products[],3,0)</f>
        <v>Apparel</v>
      </c>
      <c r="I4503">
        <v>2</v>
      </c>
      <c r="J4503" s="10">
        <f>VLOOKUP(tbl_Sales[[#This Row],[Product_ID]],tbl_Products[],4,0)</f>
        <v>26.74</v>
      </c>
      <c r="K4503" s="6">
        <v>96.54</v>
      </c>
      <c r="L4503" s="6">
        <f>tbl_Sales[[#This Row],[Price_per_Unit]]*tbl_Sales[[#This Row],[Quantity]]</f>
        <v>193.08</v>
      </c>
      <c r="M4503" s="6">
        <f>tbl_Sales[[#This Row],[Cost_per_Unit]]*tbl_Sales[[#This Row],[Quantity]]</f>
        <v>53.48</v>
      </c>
      <c r="N4503" s="6">
        <f>tbl_Sales[[#This Row],[Sales]]-tbl_Sales[[#This Row],[Total_Cost]]</f>
        <v>139.60000000000002</v>
      </c>
    </row>
    <row r="4504" spans="1:14">
      <c r="A4504" t="s">
        <v>4508</v>
      </c>
      <c r="B4504" s="4">
        <v>45070</v>
      </c>
      <c r="C4504" t="s">
        <v>8099</v>
      </c>
      <c r="D4504" t="str">
        <f>VLOOKUP(Sales_Data!$C4504,tbl_Customers[],2,FALSE)</f>
        <v>Customer_1007</v>
      </c>
      <c r="E4504" t="str">
        <f>VLOOKUP(tbl_Sales[[#This Row],[Customer_ID]],tbl_Customers[],5,0)</f>
        <v>West</v>
      </c>
      <c r="F4504" t="s">
        <v>8557</v>
      </c>
      <c r="G4504" t="str">
        <f>VLOOKUP(Sales_Data!$F4504,tbl_Products[],2,FALSE)</f>
        <v>Product_71</v>
      </c>
      <c r="H4504" t="str">
        <f>VLOOKUP(tbl_Sales[[#This Row],[Product_ID]],tbl_Products[],3,0)</f>
        <v>Electronics</v>
      </c>
      <c r="I4504">
        <v>1</v>
      </c>
      <c r="J4504" s="10">
        <f>VLOOKUP(tbl_Sales[[#This Row],[Product_ID]],tbl_Products[],4,0)</f>
        <v>34.61</v>
      </c>
      <c r="K4504" s="6">
        <v>86.64</v>
      </c>
      <c r="L4504" s="6">
        <f>tbl_Sales[[#This Row],[Price_per_Unit]]*tbl_Sales[[#This Row],[Quantity]]</f>
        <v>86.64</v>
      </c>
      <c r="M4504" s="6">
        <f>tbl_Sales[[#This Row],[Cost_per_Unit]]*tbl_Sales[[#This Row],[Quantity]]</f>
        <v>34.61</v>
      </c>
      <c r="N4504" s="6">
        <f>tbl_Sales[[#This Row],[Sales]]-tbl_Sales[[#This Row],[Total_Cost]]</f>
        <v>52.03</v>
      </c>
    </row>
    <row r="4505" spans="1:14">
      <c r="A4505" t="s">
        <v>4509</v>
      </c>
      <c r="B4505" s="4">
        <v>45178</v>
      </c>
      <c r="C4505" t="s">
        <v>7973</v>
      </c>
      <c r="D4505" t="str">
        <f>VLOOKUP(Sales_Data!$C4505,tbl_Customers[],2,FALSE)</f>
        <v>Customer_829</v>
      </c>
      <c r="E4505" t="str">
        <f>VLOOKUP(tbl_Sales[[#This Row],[Customer_ID]],tbl_Customers[],5,0)</f>
        <v>East</v>
      </c>
      <c r="F4505" t="s">
        <v>8556</v>
      </c>
      <c r="G4505" t="str">
        <f>VLOOKUP(Sales_Data!$F4505,tbl_Products[],2,FALSE)</f>
        <v>Product_42</v>
      </c>
      <c r="H4505" t="str">
        <f>VLOOKUP(tbl_Sales[[#This Row],[Product_ID]],tbl_Products[],3,0)</f>
        <v>Electronics</v>
      </c>
      <c r="I4505">
        <v>2</v>
      </c>
      <c r="J4505" s="10">
        <f>VLOOKUP(tbl_Sales[[#This Row],[Product_ID]],tbl_Products[],4,0)</f>
        <v>28.03</v>
      </c>
      <c r="K4505" s="6">
        <v>82.09</v>
      </c>
      <c r="L4505" s="6">
        <f>tbl_Sales[[#This Row],[Price_per_Unit]]*tbl_Sales[[#This Row],[Quantity]]</f>
        <v>164.18</v>
      </c>
      <c r="M4505" s="6">
        <f>tbl_Sales[[#This Row],[Cost_per_Unit]]*tbl_Sales[[#This Row],[Quantity]]</f>
        <v>56.06</v>
      </c>
      <c r="N4505" s="6">
        <f>tbl_Sales[[#This Row],[Sales]]-tbl_Sales[[#This Row],[Total_Cost]]</f>
        <v>108.12</v>
      </c>
    </row>
    <row r="4506" spans="1:14">
      <c r="A4506" t="s">
        <v>4510</v>
      </c>
      <c r="B4506" s="4">
        <v>45283</v>
      </c>
      <c r="C4506" t="s">
        <v>7523</v>
      </c>
      <c r="D4506" t="str">
        <f>VLOOKUP(Sales_Data!$C4506,tbl_Customers[],2,FALSE)</f>
        <v>Customer_852</v>
      </c>
      <c r="E4506" t="str">
        <f>VLOOKUP(tbl_Sales[[#This Row],[Customer_ID]],tbl_Customers[],5,0)</f>
        <v>South</v>
      </c>
      <c r="F4506" t="s">
        <v>8526</v>
      </c>
      <c r="G4506" t="str">
        <f>VLOOKUP(Sales_Data!$F4506,tbl_Products[],2,FALSE)</f>
        <v>Product_27</v>
      </c>
      <c r="H4506" t="str">
        <f>VLOOKUP(tbl_Sales[[#This Row],[Product_ID]],tbl_Products[],3,0)</f>
        <v>Home Goods</v>
      </c>
      <c r="I4506">
        <v>8</v>
      </c>
      <c r="J4506" s="10">
        <f>VLOOKUP(tbl_Sales[[#This Row],[Product_ID]],tbl_Products[],4,0)</f>
        <v>35.53</v>
      </c>
      <c r="K4506" s="6">
        <v>79.98</v>
      </c>
      <c r="L4506" s="6">
        <f>tbl_Sales[[#This Row],[Price_per_Unit]]*tbl_Sales[[#This Row],[Quantity]]</f>
        <v>639.84</v>
      </c>
      <c r="M4506" s="6">
        <f>tbl_Sales[[#This Row],[Cost_per_Unit]]*tbl_Sales[[#This Row],[Quantity]]</f>
        <v>284.24</v>
      </c>
      <c r="N4506" s="6">
        <f>tbl_Sales[[#This Row],[Sales]]-tbl_Sales[[#This Row],[Total_Cost]]</f>
        <v>355.6</v>
      </c>
    </row>
    <row r="4507" spans="1:14">
      <c r="A4507" t="s">
        <v>4511</v>
      </c>
      <c r="B4507" s="4">
        <v>45277</v>
      </c>
      <c r="C4507" t="s">
        <v>8104</v>
      </c>
      <c r="D4507" t="str">
        <f>VLOOKUP(Sales_Data!$C4507,tbl_Customers[],2,FALSE)</f>
        <v>Customer_809</v>
      </c>
      <c r="E4507" t="str">
        <f>VLOOKUP(tbl_Sales[[#This Row],[Customer_ID]],tbl_Customers[],5,0)</f>
        <v>North</v>
      </c>
      <c r="F4507" t="s">
        <v>8541</v>
      </c>
      <c r="G4507" t="str">
        <f>VLOOKUP(Sales_Data!$F4507,tbl_Products[],2,FALSE)</f>
        <v>Product_60</v>
      </c>
      <c r="H4507" t="str">
        <f>VLOOKUP(tbl_Sales[[#This Row],[Product_ID]],tbl_Products[],3,0)</f>
        <v>Health</v>
      </c>
      <c r="I4507">
        <v>6</v>
      </c>
      <c r="J4507" s="10">
        <f>VLOOKUP(tbl_Sales[[#This Row],[Product_ID]],tbl_Products[],4,0)</f>
        <v>1.01</v>
      </c>
      <c r="K4507" s="6">
        <v>54.83</v>
      </c>
      <c r="L4507" s="6">
        <f>tbl_Sales[[#This Row],[Price_per_Unit]]*tbl_Sales[[#This Row],[Quantity]]</f>
        <v>328.98</v>
      </c>
      <c r="M4507" s="6">
        <f>tbl_Sales[[#This Row],[Cost_per_Unit]]*tbl_Sales[[#This Row],[Quantity]]</f>
        <v>6.0600000000000005</v>
      </c>
      <c r="N4507" s="6">
        <f>tbl_Sales[[#This Row],[Sales]]-tbl_Sales[[#This Row],[Total_Cost]]</f>
        <v>322.92</v>
      </c>
    </row>
    <row r="4508" spans="1:14">
      <c r="A4508" t="s">
        <v>4512</v>
      </c>
      <c r="B4508" s="4">
        <v>44977</v>
      </c>
      <c r="C4508" t="s">
        <v>7850</v>
      </c>
      <c r="D4508" t="str">
        <f>VLOOKUP(Sales_Data!$C4508,tbl_Customers[],2,FALSE)</f>
        <v>Customer_765</v>
      </c>
      <c r="E4508" t="str">
        <f>VLOOKUP(tbl_Sales[[#This Row],[Customer_ID]],tbl_Customers[],5,0)</f>
        <v>West</v>
      </c>
      <c r="F4508" t="s">
        <v>8537</v>
      </c>
      <c r="G4508" t="str">
        <f>VLOOKUP(Sales_Data!$F4508,tbl_Products[],2,FALSE)</f>
        <v>Product_75</v>
      </c>
      <c r="H4508" t="str">
        <f>VLOOKUP(tbl_Sales[[#This Row],[Product_ID]],tbl_Products[],3,0)</f>
        <v>Electronics</v>
      </c>
      <c r="I4508">
        <v>1</v>
      </c>
      <c r="J4508" s="10">
        <f>VLOOKUP(tbl_Sales[[#This Row],[Product_ID]],tbl_Products[],4,0)</f>
        <v>2.25</v>
      </c>
      <c r="K4508" s="6">
        <v>43.61</v>
      </c>
      <c r="L4508" s="6">
        <f>tbl_Sales[[#This Row],[Price_per_Unit]]*tbl_Sales[[#This Row],[Quantity]]</f>
        <v>43.61</v>
      </c>
      <c r="M4508" s="6">
        <f>tbl_Sales[[#This Row],[Cost_per_Unit]]*tbl_Sales[[#This Row],[Quantity]]</f>
        <v>2.25</v>
      </c>
      <c r="N4508" s="6">
        <f>tbl_Sales[[#This Row],[Sales]]-tbl_Sales[[#This Row],[Total_Cost]]</f>
        <v>41.36</v>
      </c>
    </row>
    <row r="4509" spans="1:14">
      <c r="A4509" t="s">
        <v>4513</v>
      </c>
      <c r="B4509" s="4">
        <v>45043</v>
      </c>
      <c r="C4509" t="s">
        <v>7059</v>
      </c>
      <c r="D4509" t="str">
        <f>VLOOKUP(Sales_Data!$C4509,tbl_Customers[],2,FALSE)</f>
        <v>Customer_787</v>
      </c>
      <c r="E4509" t="str">
        <f>VLOOKUP(tbl_Sales[[#This Row],[Customer_ID]],tbl_Customers[],5,0)</f>
        <v>North</v>
      </c>
      <c r="F4509" t="s">
        <v>8516</v>
      </c>
      <c r="G4509" t="str">
        <f>VLOOKUP(Sales_Data!$F4509,tbl_Products[],2,FALSE)</f>
        <v>Product_67</v>
      </c>
      <c r="H4509" t="str">
        <f>VLOOKUP(tbl_Sales[[#This Row],[Product_ID]],tbl_Products[],3,0)</f>
        <v>Toys</v>
      </c>
      <c r="I4509">
        <v>1</v>
      </c>
      <c r="J4509" s="10">
        <f>VLOOKUP(tbl_Sales[[#This Row],[Product_ID]],tbl_Products[],4,0)</f>
        <v>13.68</v>
      </c>
      <c r="K4509" s="6">
        <v>93.4</v>
      </c>
      <c r="L4509" s="6">
        <f>tbl_Sales[[#This Row],[Price_per_Unit]]*tbl_Sales[[#This Row],[Quantity]]</f>
        <v>93.4</v>
      </c>
      <c r="M4509" s="6">
        <f>tbl_Sales[[#This Row],[Cost_per_Unit]]*tbl_Sales[[#This Row],[Quantity]]</f>
        <v>13.68</v>
      </c>
      <c r="N4509" s="6">
        <f>tbl_Sales[[#This Row],[Sales]]-tbl_Sales[[#This Row],[Total_Cost]]</f>
        <v>79.72</v>
      </c>
    </row>
    <row r="4510" spans="1:14">
      <c r="A4510" t="s">
        <v>4514</v>
      </c>
      <c r="B4510" s="4">
        <v>44995</v>
      </c>
      <c r="C4510" t="s">
        <v>8112</v>
      </c>
      <c r="D4510" t="str">
        <f>VLOOKUP(Sales_Data!$C4510,tbl_Customers[],2,FALSE)</f>
        <v>Customer_1003</v>
      </c>
      <c r="E4510" t="str">
        <f>VLOOKUP(tbl_Sales[[#This Row],[Customer_ID]],tbl_Customers[],5,0)</f>
        <v>South</v>
      </c>
      <c r="F4510" t="s">
        <v>8532</v>
      </c>
      <c r="G4510" t="str">
        <f>VLOOKUP(Sales_Data!$F4510,tbl_Products[],2,FALSE)</f>
        <v>Product_23</v>
      </c>
      <c r="H4510" t="str">
        <f>VLOOKUP(tbl_Sales[[#This Row],[Product_ID]],tbl_Products[],3,0)</f>
        <v>Apparel</v>
      </c>
      <c r="I4510">
        <v>3</v>
      </c>
      <c r="J4510" s="10">
        <f>VLOOKUP(tbl_Sales[[#This Row],[Product_ID]],tbl_Products[],4,0)</f>
        <v>2.85</v>
      </c>
      <c r="K4510" s="6">
        <v>20.49</v>
      </c>
      <c r="L4510" s="6">
        <f>tbl_Sales[[#This Row],[Price_per_Unit]]*tbl_Sales[[#This Row],[Quantity]]</f>
        <v>61.47</v>
      </c>
      <c r="M4510" s="6">
        <f>tbl_Sales[[#This Row],[Cost_per_Unit]]*tbl_Sales[[#This Row],[Quantity]]</f>
        <v>8.5500000000000007</v>
      </c>
      <c r="N4510" s="6">
        <f>tbl_Sales[[#This Row],[Sales]]-tbl_Sales[[#This Row],[Total_Cost]]</f>
        <v>52.92</v>
      </c>
    </row>
    <row r="4511" spans="1:14">
      <c r="A4511" t="s">
        <v>4515</v>
      </c>
      <c r="B4511" s="4">
        <v>45080</v>
      </c>
      <c r="C4511" t="s">
        <v>7078</v>
      </c>
      <c r="D4511" t="str">
        <f>VLOOKUP(Sales_Data!$C4511,tbl_Customers[],2,FALSE)</f>
        <v>Customer_631</v>
      </c>
      <c r="E4511" t="str">
        <f>VLOOKUP(tbl_Sales[[#This Row],[Customer_ID]],tbl_Customers[],5,0)</f>
        <v>West</v>
      </c>
      <c r="F4511" t="s">
        <v>8539</v>
      </c>
      <c r="G4511" t="str">
        <f>VLOOKUP(Sales_Data!$F4511,tbl_Products[],2,FALSE)</f>
        <v>Product_16</v>
      </c>
      <c r="H4511" t="str">
        <f>VLOOKUP(tbl_Sales[[#This Row],[Product_ID]],tbl_Products[],3,0)</f>
        <v>Home Goods</v>
      </c>
      <c r="I4511">
        <v>5</v>
      </c>
      <c r="J4511" s="10">
        <f>VLOOKUP(tbl_Sales[[#This Row],[Product_ID]],tbl_Products[],4,0)</f>
        <v>15.25</v>
      </c>
      <c r="K4511" s="6">
        <v>35.57</v>
      </c>
      <c r="L4511" s="6">
        <f>tbl_Sales[[#This Row],[Price_per_Unit]]*tbl_Sales[[#This Row],[Quantity]]</f>
        <v>177.85</v>
      </c>
      <c r="M4511" s="6">
        <f>tbl_Sales[[#This Row],[Cost_per_Unit]]*tbl_Sales[[#This Row],[Quantity]]</f>
        <v>76.25</v>
      </c>
      <c r="N4511" s="6">
        <f>tbl_Sales[[#This Row],[Sales]]-tbl_Sales[[#This Row],[Total_Cost]]</f>
        <v>101.6</v>
      </c>
    </row>
    <row r="4512" spans="1:14">
      <c r="A4512" t="s">
        <v>4516</v>
      </c>
      <c r="B4512" s="4">
        <v>45153</v>
      </c>
      <c r="C4512" t="s">
        <v>8212</v>
      </c>
      <c r="D4512" t="str">
        <f>VLOOKUP(Sales_Data!$C4512,tbl_Customers[],2,FALSE)</f>
        <v>Customer_1313</v>
      </c>
      <c r="E4512" t="str">
        <f>VLOOKUP(tbl_Sales[[#This Row],[Customer_ID]],tbl_Customers[],5,0)</f>
        <v>South</v>
      </c>
      <c r="F4512" t="s">
        <v>8498</v>
      </c>
      <c r="G4512" t="str">
        <f>VLOOKUP(Sales_Data!$F4512,tbl_Products[],2,FALSE)</f>
        <v>Product_38</v>
      </c>
      <c r="H4512" t="str">
        <f>VLOOKUP(tbl_Sales[[#This Row],[Product_ID]],tbl_Products[],3,0)</f>
        <v>Toys</v>
      </c>
      <c r="I4512">
        <v>6</v>
      </c>
      <c r="J4512" s="10">
        <f>VLOOKUP(tbl_Sales[[#This Row],[Product_ID]],tbl_Products[],4,0)</f>
        <v>35.82</v>
      </c>
      <c r="K4512" s="6">
        <v>11.95</v>
      </c>
      <c r="L4512" s="6">
        <f>tbl_Sales[[#This Row],[Price_per_Unit]]*tbl_Sales[[#This Row],[Quantity]]</f>
        <v>71.699999999999989</v>
      </c>
      <c r="M4512" s="6">
        <f>tbl_Sales[[#This Row],[Cost_per_Unit]]*tbl_Sales[[#This Row],[Quantity]]</f>
        <v>214.92000000000002</v>
      </c>
      <c r="N4512" s="6">
        <f>tbl_Sales[[#This Row],[Sales]]-tbl_Sales[[#This Row],[Total_Cost]]</f>
        <v>-143.22000000000003</v>
      </c>
    </row>
    <row r="4513" spans="1:14">
      <c r="A4513" t="s">
        <v>4517</v>
      </c>
      <c r="B4513" s="4">
        <v>45091</v>
      </c>
      <c r="C4513" t="s">
        <v>8144</v>
      </c>
      <c r="D4513" t="str">
        <f>VLOOKUP(Sales_Data!$C4513,tbl_Customers[],2,FALSE)</f>
        <v>Customer_1205</v>
      </c>
      <c r="E4513" t="str">
        <f>VLOOKUP(tbl_Sales[[#This Row],[Customer_ID]],tbl_Customers[],5,0)</f>
        <v>South</v>
      </c>
      <c r="F4513" t="s">
        <v>8523</v>
      </c>
      <c r="G4513" t="str">
        <f>VLOOKUP(Sales_Data!$F4513,tbl_Products[],2,FALSE)</f>
        <v>Product_32</v>
      </c>
      <c r="H4513" t="str">
        <f>VLOOKUP(tbl_Sales[[#This Row],[Product_ID]],tbl_Products[],3,0)</f>
        <v>Home Goods</v>
      </c>
      <c r="I4513">
        <v>8</v>
      </c>
      <c r="J4513" s="10">
        <f>VLOOKUP(tbl_Sales[[#This Row],[Product_ID]],tbl_Products[],4,0)</f>
        <v>24.03</v>
      </c>
      <c r="K4513" s="6">
        <v>17.32</v>
      </c>
      <c r="L4513" s="6">
        <f>tbl_Sales[[#This Row],[Price_per_Unit]]*tbl_Sales[[#This Row],[Quantity]]</f>
        <v>138.56</v>
      </c>
      <c r="M4513" s="6">
        <f>tbl_Sales[[#This Row],[Cost_per_Unit]]*tbl_Sales[[#This Row],[Quantity]]</f>
        <v>192.24</v>
      </c>
      <c r="N4513" s="6">
        <f>tbl_Sales[[#This Row],[Sales]]-tbl_Sales[[#This Row],[Total_Cost]]</f>
        <v>-53.680000000000007</v>
      </c>
    </row>
    <row r="4514" spans="1:14">
      <c r="A4514" t="s">
        <v>4518</v>
      </c>
      <c r="B4514" s="4">
        <v>45064</v>
      </c>
      <c r="C4514" t="s">
        <v>7357</v>
      </c>
      <c r="D4514" t="str">
        <f>VLOOKUP(Sales_Data!$C4514,tbl_Customers[],2,FALSE)</f>
        <v>Customer_146</v>
      </c>
      <c r="E4514" t="str">
        <f>VLOOKUP(tbl_Sales[[#This Row],[Customer_ID]],tbl_Customers[],5,0)</f>
        <v>South</v>
      </c>
      <c r="F4514" t="s">
        <v>8526</v>
      </c>
      <c r="G4514" t="str">
        <f>VLOOKUP(Sales_Data!$F4514,tbl_Products[],2,FALSE)</f>
        <v>Product_27</v>
      </c>
      <c r="H4514" t="str">
        <f>VLOOKUP(tbl_Sales[[#This Row],[Product_ID]],tbl_Products[],3,0)</f>
        <v>Home Goods</v>
      </c>
      <c r="I4514">
        <v>6</v>
      </c>
      <c r="J4514" s="10">
        <f>VLOOKUP(tbl_Sales[[#This Row],[Product_ID]],tbl_Products[],4,0)</f>
        <v>35.53</v>
      </c>
      <c r="K4514" s="6">
        <v>18.64</v>
      </c>
      <c r="L4514" s="6">
        <f>tbl_Sales[[#This Row],[Price_per_Unit]]*tbl_Sales[[#This Row],[Quantity]]</f>
        <v>111.84</v>
      </c>
      <c r="M4514" s="6">
        <f>tbl_Sales[[#This Row],[Cost_per_Unit]]*tbl_Sales[[#This Row],[Quantity]]</f>
        <v>213.18</v>
      </c>
      <c r="N4514" s="6">
        <f>tbl_Sales[[#This Row],[Sales]]-tbl_Sales[[#This Row],[Total_Cost]]</f>
        <v>-101.34</v>
      </c>
    </row>
    <row r="4515" spans="1:14">
      <c r="A4515" t="s">
        <v>4519</v>
      </c>
      <c r="B4515" s="4">
        <v>45140</v>
      </c>
      <c r="C4515" t="s">
        <v>8403</v>
      </c>
      <c r="D4515" t="str">
        <f>VLOOKUP(Sales_Data!$C4515,tbl_Customers[],2,FALSE)</f>
        <v>Customer_838</v>
      </c>
      <c r="E4515" t="str">
        <f>VLOOKUP(tbl_Sales[[#This Row],[Customer_ID]],tbl_Customers[],5,0)</f>
        <v>East</v>
      </c>
      <c r="F4515" t="s">
        <v>8538</v>
      </c>
      <c r="G4515" t="str">
        <f>VLOOKUP(Sales_Data!$F4515,tbl_Products[],2,FALSE)</f>
        <v>Product_44</v>
      </c>
      <c r="H4515" t="str">
        <f>VLOOKUP(tbl_Sales[[#This Row],[Product_ID]],tbl_Products[],3,0)</f>
        <v>Electronics</v>
      </c>
      <c r="I4515">
        <v>4</v>
      </c>
      <c r="J4515" s="10">
        <f>VLOOKUP(tbl_Sales[[#This Row],[Product_ID]],tbl_Products[],4,0)</f>
        <v>39.729999999999997</v>
      </c>
      <c r="K4515" s="6">
        <v>32.79</v>
      </c>
      <c r="L4515" s="6">
        <f>tbl_Sales[[#This Row],[Price_per_Unit]]*tbl_Sales[[#This Row],[Quantity]]</f>
        <v>131.16</v>
      </c>
      <c r="M4515" s="6">
        <f>tbl_Sales[[#This Row],[Cost_per_Unit]]*tbl_Sales[[#This Row],[Quantity]]</f>
        <v>158.91999999999999</v>
      </c>
      <c r="N4515" s="6">
        <f>tbl_Sales[[#This Row],[Sales]]-tbl_Sales[[#This Row],[Total_Cost]]</f>
        <v>-27.759999999999991</v>
      </c>
    </row>
    <row r="4516" spans="1:14">
      <c r="A4516" t="s">
        <v>4520</v>
      </c>
      <c r="B4516" s="4">
        <v>45236</v>
      </c>
      <c r="C4516" t="s">
        <v>8436</v>
      </c>
      <c r="D4516" t="str">
        <f>VLOOKUP(Sales_Data!$C4516,tbl_Customers[],2,FALSE)</f>
        <v>Customer_80</v>
      </c>
      <c r="E4516" t="str">
        <f>VLOOKUP(tbl_Sales[[#This Row],[Customer_ID]],tbl_Customers[],5,0)</f>
        <v>South</v>
      </c>
      <c r="F4516" t="s">
        <v>8558</v>
      </c>
      <c r="G4516" t="str">
        <f>VLOOKUP(Sales_Data!$F4516,tbl_Products[],2,FALSE)</f>
        <v>Product_24</v>
      </c>
      <c r="H4516" t="str">
        <f>VLOOKUP(tbl_Sales[[#This Row],[Product_ID]],tbl_Products[],3,0)</f>
        <v>Apparel</v>
      </c>
      <c r="I4516">
        <v>6</v>
      </c>
      <c r="J4516" s="10">
        <f>VLOOKUP(tbl_Sales[[#This Row],[Product_ID]],tbl_Products[],4,0)</f>
        <v>47.62</v>
      </c>
      <c r="K4516" s="6">
        <v>28.47</v>
      </c>
      <c r="L4516" s="6">
        <f>tbl_Sales[[#This Row],[Price_per_Unit]]*tbl_Sales[[#This Row],[Quantity]]</f>
        <v>170.82</v>
      </c>
      <c r="M4516" s="6">
        <f>tbl_Sales[[#This Row],[Cost_per_Unit]]*tbl_Sales[[#This Row],[Quantity]]</f>
        <v>285.71999999999997</v>
      </c>
      <c r="N4516" s="6">
        <f>tbl_Sales[[#This Row],[Sales]]-tbl_Sales[[#This Row],[Total_Cost]]</f>
        <v>-114.89999999999998</v>
      </c>
    </row>
    <row r="4517" spans="1:14">
      <c r="A4517" t="s">
        <v>4521</v>
      </c>
      <c r="B4517" s="4">
        <v>45257</v>
      </c>
      <c r="C4517" t="s">
        <v>8021</v>
      </c>
      <c r="D4517" t="str">
        <f>VLOOKUP(Sales_Data!$C4517,tbl_Customers[],2,FALSE)</f>
        <v>Customer_255</v>
      </c>
      <c r="E4517" t="str">
        <f>VLOOKUP(tbl_Sales[[#This Row],[Customer_ID]],tbl_Customers[],5,0)</f>
        <v>South</v>
      </c>
      <c r="F4517" t="s">
        <v>8521</v>
      </c>
      <c r="G4517" t="str">
        <f>VLOOKUP(Sales_Data!$F4517,tbl_Products[],2,FALSE)</f>
        <v>Product_64</v>
      </c>
      <c r="H4517" t="str">
        <f>VLOOKUP(tbl_Sales[[#This Row],[Product_ID]],tbl_Products[],3,0)</f>
        <v>Home Goods</v>
      </c>
      <c r="I4517">
        <v>3</v>
      </c>
      <c r="J4517" s="10">
        <f>VLOOKUP(tbl_Sales[[#This Row],[Product_ID]],tbl_Products[],4,0)</f>
        <v>16.21</v>
      </c>
      <c r="K4517" s="6">
        <v>36.53</v>
      </c>
      <c r="L4517" s="6">
        <f>tbl_Sales[[#This Row],[Price_per_Unit]]*tbl_Sales[[#This Row],[Quantity]]</f>
        <v>109.59</v>
      </c>
      <c r="M4517" s="6">
        <f>tbl_Sales[[#This Row],[Cost_per_Unit]]*tbl_Sales[[#This Row],[Quantity]]</f>
        <v>48.63</v>
      </c>
      <c r="N4517" s="6">
        <f>tbl_Sales[[#This Row],[Sales]]-tbl_Sales[[#This Row],[Total_Cost]]</f>
        <v>60.96</v>
      </c>
    </row>
    <row r="4518" spans="1:14">
      <c r="A4518" t="s">
        <v>4522</v>
      </c>
      <c r="B4518" s="4">
        <v>44972</v>
      </c>
      <c r="C4518" t="s">
        <v>7899</v>
      </c>
      <c r="D4518" t="str">
        <f>VLOOKUP(Sales_Data!$C4518,tbl_Customers[],2,FALSE)</f>
        <v>Customer_789</v>
      </c>
      <c r="E4518" t="str">
        <f>VLOOKUP(tbl_Sales[[#This Row],[Customer_ID]],tbl_Customers[],5,0)</f>
        <v>East</v>
      </c>
      <c r="F4518" t="s">
        <v>8562</v>
      </c>
      <c r="G4518" t="str">
        <f>VLOOKUP(Sales_Data!$F4518,tbl_Products[],2,FALSE)</f>
        <v>Product_48</v>
      </c>
      <c r="H4518" t="str">
        <f>VLOOKUP(tbl_Sales[[#This Row],[Product_ID]],tbl_Products[],3,0)</f>
        <v>Apparel</v>
      </c>
      <c r="I4518">
        <v>5</v>
      </c>
      <c r="J4518" s="10">
        <f>VLOOKUP(tbl_Sales[[#This Row],[Product_ID]],tbl_Products[],4,0)</f>
        <v>25.33</v>
      </c>
      <c r="K4518" s="6">
        <v>44.48</v>
      </c>
      <c r="L4518" s="6">
        <f>tbl_Sales[[#This Row],[Price_per_Unit]]*tbl_Sales[[#This Row],[Quantity]]</f>
        <v>222.39999999999998</v>
      </c>
      <c r="M4518" s="6">
        <f>tbl_Sales[[#This Row],[Cost_per_Unit]]*tbl_Sales[[#This Row],[Quantity]]</f>
        <v>126.64999999999999</v>
      </c>
      <c r="N4518" s="6">
        <f>tbl_Sales[[#This Row],[Sales]]-tbl_Sales[[#This Row],[Total_Cost]]</f>
        <v>95.749999999999986</v>
      </c>
    </row>
    <row r="4519" spans="1:14">
      <c r="A4519" t="s">
        <v>4523</v>
      </c>
      <c r="B4519" s="4">
        <v>45023</v>
      </c>
      <c r="C4519" t="s">
        <v>7070</v>
      </c>
      <c r="D4519" t="str">
        <f>VLOOKUP(Sales_Data!$C4519,tbl_Customers[],2,FALSE)</f>
        <v>Customer_1159</v>
      </c>
      <c r="E4519" t="str">
        <f>VLOOKUP(tbl_Sales[[#This Row],[Customer_ID]],tbl_Customers[],5,0)</f>
        <v>South</v>
      </c>
      <c r="F4519" t="s">
        <v>8523</v>
      </c>
      <c r="G4519" t="str">
        <f>VLOOKUP(Sales_Data!$F4519,tbl_Products[],2,FALSE)</f>
        <v>Product_32</v>
      </c>
      <c r="H4519" t="str">
        <f>VLOOKUP(tbl_Sales[[#This Row],[Product_ID]],tbl_Products[],3,0)</f>
        <v>Home Goods</v>
      </c>
      <c r="I4519">
        <v>6</v>
      </c>
      <c r="J4519" s="10">
        <f>VLOOKUP(tbl_Sales[[#This Row],[Product_ID]],tbl_Products[],4,0)</f>
        <v>24.03</v>
      </c>
      <c r="K4519" s="6">
        <v>81.89</v>
      </c>
      <c r="L4519" s="6">
        <f>tbl_Sales[[#This Row],[Price_per_Unit]]*tbl_Sales[[#This Row],[Quantity]]</f>
        <v>491.34000000000003</v>
      </c>
      <c r="M4519" s="6">
        <f>tbl_Sales[[#This Row],[Cost_per_Unit]]*tbl_Sales[[#This Row],[Quantity]]</f>
        <v>144.18</v>
      </c>
      <c r="N4519" s="6">
        <f>tbl_Sales[[#This Row],[Sales]]-tbl_Sales[[#This Row],[Total_Cost]]</f>
        <v>347.16</v>
      </c>
    </row>
    <row r="4520" spans="1:14">
      <c r="A4520" t="s">
        <v>4524</v>
      </c>
      <c r="B4520" s="4">
        <v>45153</v>
      </c>
      <c r="C4520" t="s">
        <v>7073</v>
      </c>
      <c r="D4520" t="str">
        <f>VLOOKUP(Sales_Data!$C4520,tbl_Customers[],2,FALSE)</f>
        <v>Customer_333</v>
      </c>
      <c r="E4520" t="str">
        <f>VLOOKUP(tbl_Sales[[#This Row],[Customer_ID]],tbl_Customers[],5,0)</f>
        <v>South</v>
      </c>
      <c r="F4520" t="s">
        <v>8534</v>
      </c>
      <c r="G4520" t="str">
        <f>VLOOKUP(Sales_Data!$F4520,tbl_Products[],2,FALSE)</f>
        <v>Product_51</v>
      </c>
      <c r="H4520" t="str">
        <f>VLOOKUP(tbl_Sales[[#This Row],[Product_ID]],tbl_Products[],3,0)</f>
        <v>Electronics</v>
      </c>
      <c r="I4520">
        <v>8</v>
      </c>
      <c r="J4520" s="10">
        <f>VLOOKUP(tbl_Sales[[#This Row],[Product_ID]],tbl_Products[],4,0)</f>
        <v>45.1</v>
      </c>
      <c r="K4520" s="6">
        <v>79.66</v>
      </c>
      <c r="L4520" s="6">
        <f>tbl_Sales[[#This Row],[Price_per_Unit]]*tbl_Sales[[#This Row],[Quantity]]</f>
        <v>637.28</v>
      </c>
      <c r="M4520" s="6">
        <f>tbl_Sales[[#This Row],[Cost_per_Unit]]*tbl_Sales[[#This Row],[Quantity]]</f>
        <v>360.8</v>
      </c>
      <c r="N4520" s="6">
        <f>tbl_Sales[[#This Row],[Sales]]-tbl_Sales[[#This Row],[Total_Cost]]</f>
        <v>276.47999999999996</v>
      </c>
    </row>
    <row r="4521" spans="1:14">
      <c r="A4521" t="s">
        <v>4525</v>
      </c>
      <c r="B4521" s="4">
        <v>45035</v>
      </c>
      <c r="C4521" t="s">
        <v>7233</v>
      </c>
      <c r="D4521" t="str">
        <f>VLOOKUP(Sales_Data!$C4521,tbl_Customers[],2,FALSE)</f>
        <v>Customer_398</v>
      </c>
      <c r="E4521" t="str">
        <f>VLOOKUP(tbl_Sales[[#This Row],[Customer_ID]],tbl_Customers[],5,0)</f>
        <v>West</v>
      </c>
      <c r="F4521" t="s">
        <v>8517</v>
      </c>
      <c r="G4521" t="str">
        <f>VLOOKUP(Sales_Data!$F4521,tbl_Products[],2,FALSE)</f>
        <v>Product_62</v>
      </c>
      <c r="H4521" t="str">
        <f>VLOOKUP(tbl_Sales[[#This Row],[Product_ID]],tbl_Products[],3,0)</f>
        <v>Health</v>
      </c>
      <c r="I4521">
        <v>3</v>
      </c>
      <c r="J4521" s="10">
        <f>VLOOKUP(tbl_Sales[[#This Row],[Product_ID]],tbl_Products[],4,0)</f>
        <v>24.52</v>
      </c>
      <c r="K4521" s="6">
        <v>65.040000000000006</v>
      </c>
      <c r="L4521" s="6">
        <f>tbl_Sales[[#This Row],[Price_per_Unit]]*tbl_Sales[[#This Row],[Quantity]]</f>
        <v>195.12</v>
      </c>
      <c r="M4521" s="6">
        <f>tbl_Sales[[#This Row],[Cost_per_Unit]]*tbl_Sales[[#This Row],[Quantity]]</f>
        <v>73.56</v>
      </c>
      <c r="N4521" s="6">
        <f>tbl_Sales[[#This Row],[Sales]]-tbl_Sales[[#This Row],[Total_Cost]]</f>
        <v>121.56</v>
      </c>
    </row>
    <row r="4522" spans="1:14">
      <c r="A4522" t="s">
        <v>4526</v>
      </c>
      <c r="B4522" s="4">
        <v>45135</v>
      </c>
      <c r="C4522" t="s">
        <v>7722</v>
      </c>
      <c r="D4522" t="str">
        <f>VLOOKUP(Sales_Data!$C4522,tbl_Customers[],2,FALSE)</f>
        <v>Customer_894</v>
      </c>
      <c r="E4522" t="str">
        <f>VLOOKUP(tbl_Sales[[#This Row],[Customer_ID]],tbl_Customers[],5,0)</f>
        <v>East</v>
      </c>
      <c r="F4522" t="s">
        <v>8518</v>
      </c>
      <c r="G4522" t="str">
        <f>VLOOKUP(Sales_Data!$F4522,tbl_Products[],2,FALSE)</f>
        <v>Product_35</v>
      </c>
      <c r="H4522" t="str">
        <f>VLOOKUP(tbl_Sales[[#This Row],[Product_ID]],tbl_Products[],3,0)</f>
        <v>Toys</v>
      </c>
      <c r="I4522">
        <v>4</v>
      </c>
      <c r="J4522" s="10">
        <f>VLOOKUP(tbl_Sales[[#This Row],[Product_ID]],tbl_Products[],4,0)</f>
        <v>40.75</v>
      </c>
      <c r="K4522" s="6">
        <v>69.83</v>
      </c>
      <c r="L4522" s="6">
        <f>tbl_Sales[[#This Row],[Price_per_Unit]]*tbl_Sales[[#This Row],[Quantity]]</f>
        <v>279.32</v>
      </c>
      <c r="M4522" s="6">
        <f>tbl_Sales[[#This Row],[Cost_per_Unit]]*tbl_Sales[[#This Row],[Quantity]]</f>
        <v>163</v>
      </c>
      <c r="N4522" s="6">
        <f>tbl_Sales[[#This Row],[Sales]]-tbl_Sales[[#This Row],[Total_Cost]]</f>
        <v>116.32</v>
      </c>
    </row>
    <row r="4523" spans="1:14">
      <c r="A4523" t="s">
        <v>4527</v>
      </c>
      <c r="B4523" s="4">
        <v>45175</v>
      </c>
      <c r="C4523" t="s">
        <v>7648</v>
      </c>
      <c r="D4523" t="str">
        <f>VLOOKUP(Sales_Data!$C4523,tbl_Customers[],2,FALSE)</f>
        <v>Customer_523</v>
      </c>
      <c r="E4523" t="str">
        <f>VLOOKUP(tbl_Sales[[#This Row],[Customer_ID]],tbl_Customers[],5,0)</f>
        <v>East</v>
      </c>
      <c r="F4523" t="s">
        <v>8497</v>
      </c>
      <c r="G4523" t="str">
        <f>VLOOKUP(Sales_Data!$F4523,tbl_Products[],2,FALSE)</f>
        <v>Product_73</v>
      </c>
      <c r="H4523" t="str">
        <f>VLOOKUP(tbl_Sales[[#This Row],[Product_ID]],tbl_Products[],3,0)</f>
        <v>Apparel</v>
      </c>
      <c r="I4523">
        <v>1</v>
      </c>
      <c r="J4523" s="10">
        <f>VLOOKUP(tbl_Sales[[#This Row],[Product_ID]],tbl_Products[],4,0)</f>
        <v>1.21</v>
      </c>
      <c r="K4523" s="6">
        <v>69.2</v>
      </c>
      <c r="L4523" s="6">
        <f>tbl_Sales[[#This Row],[Price_per_Unit]]*tbl_Sales[[#This Row],[Quantity]]</f>
        <v>69.2</v>
      </c>
      <c r="M4523" s="6">
        <f>tbl_Sales[[#This Row],[Cost_per_Unit]]*tbl_Sales[[#This Row],[Quantity]]</f>
        <v>1.21</v>
      </c>
      <c r="N4523" s="6">
        <f>tbl_Sales[[#This Row],[Sales]]-tbl_Sales[[#This Row],[Total_Cost]]</f>
        <v>67.990000000000009</v>
      </c>
    </row>
    <row r="4524" spans="1:14">
      <c r="A4524" t="s">
        <v>4528</v>
      </c>
      <c r="B4524" s="4">
        <v>45191</v>
      </c>
      <c r="C4524" t="s">
        <v>7022</v>
      </c>
      <c r="D4524" t="str">
        <f>VLOOKUP(Sales_Data!$C4524,tbl_Customers[],2,FALSE)</f>
        <v>Customer_1480</v>
      </c>
      <c r="E4524" t="str">
        <f>VLOOKUP(tbl_Sales[[#This Row],[Customer_ID]],tbl_Customers[],5,0)</f>
        <v>East</v>
      </c>
      <c r="F4524" t="s">
        <v>8513</v>
      </c>
      <c r="G4524" t="str">
        <f>VLOOKUP(Sales_Data!$F4524,tbl_Products[],2,FALSE)</f>
        <v>Product_59</v>
      </c>
      <c r="H4524" t="str">
        <f>VLOOKUP(tbl_Sales[[#This Row],[Product_ID]],tbl_Products[],3,0)</f>
        <v>Home Goods</v>
      </c>
      <c r="I4524">
        <v>7</v>
      </c>
      <c r="J4524" s="10">
        <f>VLOOKUP(tbl_Sales[[#This Row],[Product_ID]],tbl_Products[],4,0)</f>
        <v>40.85</v>
      </c>
      <c r="K4524" s="6">
        <v>40.4</v>
      </c>
      <c r="L4524" s="6">
        <f>tbl_Sales[[#This Row],[Price_per_Unit]]*tbl_Sales[[#This Row],[Quantity]]</f>
        <v>282.8</v>
      </c>
      <c r="M4524" s="6">
        <f>tbl_Sales[[#This Row],[Cost_per_Unit]]*tbl_Sales[[#This Row],[Quantity]]</f>
        <v>285.95</v>
      </c>
      <c r="N4524" s="6">
        <f>tbl_Sales[[#This Row],[Sales]]-tbl_Sales[[#This Row],[Total_Cost]]</f>
        <v>-3.1499999999999773</v>
      </c>
    </row>
    <row r="4525" spans="1:14">
      <c r="A4525" t="s">
        <v>4529</v>
      </c>
      <c r="B4525" s="4">
        <v>45118</v>
      </c>
      <c r="C4525" t="s">
        <v>7410</v>
      </c>
      <c r="D4525" t="str">
        <f>VLOOKUP(Sales_Data!$C4525,tbl_Customers[],2,FALSE)</f>
        <v>Customer_714</v>
      </c>
      <c r="E4525" t="str">
        <f>VLOOKUP(tbl_Sales[[#This Row],[Customer_ID]],tbl_Customers[],5,0)</f>
        <v>North</v>
      </c>
      <c r="F4525" t="s">
        <v>8567</v>
      </c>
      <c r="G4525" t="str">
        <f>VLOOKUP(Sales_Data!$F4525,tbl_Products[],2,FALSE)</f>
        <v>Product_69</v>
      </c>
      <c r="H4525" t="str">
        <f>VLOOKUP(tbl_Sales[[#This Row],[Product_ID]],tbl_Products[],3,0)</f>
        <v>Home Goods</v>
      </c>
      <c r="I4525">
        <v>5</v>
      </c>
      <c r="J4525" s="10">
        <f>VLOOKUP(tbl_Sales[[#This Row],[Product_ID]],tbl_Products[],4,0)</f>
        <v>8.86</v>
      </c>
      <c r="K4525" s="6">
        <v>55.59</v>
      </c>
      <c r="L4525" s="6">
        <f>tbl_Sales[[#This Row],[Price_per_Unit]]*tbl_Sales[[#This Row],[Quantity]]</f>
        <v>277.95000000000005</v>
      </c>
      <c r="M4525" s="6">
        <f>tbl_Sales[[#This Row],[Cost_per_Unit]]*tbl_Sales[[#This Row],[Quantity]]</f>
        <v>44.3</v>
      </c>
      <c r="N4525" s="6">
        <f>tbl_Sales[[#This Row],[Sales]]-tbl_Sales[[#This Row],[Total_Cost]]</f>
        <v>233.65000000000003</v>
      </c>
    </row>
    <row r="4526" spans="1:14">
      <c r="A4526" t="s">
        <v>4530</v>
      </c>
      <c r="B4526" s="4">
        <v>44955</v>
      </c>
      <c r="C4526" t="s">
        <v>7527</v>
      </c>
      <c r="D4526" t="str">
        <f>VLOOKUP(Sales_Data!$C4526,tbl_Customers[],2,FALSE)</f>
        <v>Customer_1044</v>
      </c>
      <c r="E4526" t="str">
        <f>VLOOKUP(tbl_Sales[[#This Row],[Customer_ID]],tbl_Customers[],5,0)</f>
        <v>South</v>
      </c>
      <c r="F4526" t="s">
        <v>8538</v>
      </c>
      <c r="G4526" t="str">
        <f>VLOOKUP(Sales_Data!$F4526,tbl_Products[],2,FALSE)</f>
        <v>Product_44</v>
      </c>
      <c r="H4526" t="str">
        <f>VLOOKUP(tbl_Sales[[#This Row],[Product_ID]],tbl_Products[],3,0)</f>
        <v>Electronics</v>
      </c>
      <c r="I4526">
        <v>7</v>
      </c>
      <c r="J4526" s="10">
        <f>VLOOKUP(tbl_Sales[[#This Row],[Product_ID]],tbl_Products[],4,0)</f>
        <v>39.729999999999997</v>
      </c>
      <c r="K4526" s="6">
        <v>40.28</v>
      </c>
      <c r="L4526" s="6">
        <f>tbl_Sales[[#This Row],[Price_per_Unit]]*tbl_Sales[[#This Row],[Quantity]]</f>
        <v>281.96000000000004</v>
      </c>
      <c r="M4526" s="6">
        <f>tbl_Sales[[#This Row],[Cost_per_Unit]]*tbl_Sales[[#This Row],[Quantity]]</f>
        <v>278.10999999999996</v>
      </c>
      <c r="N4526" s="6">
        <f>tbl_Sales[[#This Row],[Sales]]-tbl_Sales[[#This Row],[Total_Cost]]</f>
        <v>3.8500000000000796</v>
      </c>
    </row>
    <row r="4527" spans="1:14">
      <c r="A4527" t="s">
        <v>4531</v>
      </c>
      <c r="B4527" s="4">
        <v>45190</v>
      </c>
      <c r="C4527" t="s">
        <v>7911</v>
      </c>
      <c r="D4527" t="str">
        <f>VLOOKUP(Sales_Data!$C4527,tbl_Customers[],2,FALSE)</f>
        <v>Customer_1453</v>
      </c>
      <c r="E4527" t="str">
        <f>VLOOKUP(tbl_Sales[[#This Row],[Customer_ID]],tbl_Customers[],5,0)</f>
        <v>North</v>
      </c>
      <c r="F4527" t="s">
        <v>8503</v>
      </c>
      <c r="G4527" t="str">
        <f>VLOOKUP(Sales_Data!$F4527,tbl_Products[],2,FALSE)</f>
        <v>Product_19</v>
      </c>
      <c r="H4527" t="str">
        <f>VLOOKUP(tbl_Sales[[#This Row],[Product_ID]],tbl_Products[],3,0)</f>
        <v>Apparel</v>
      </c>
      <c r="I4527">
        <v>1</v>
      </c>
      <c r="J4527" s="10">
        <f>VLOOKUP(tbl_Sales[[#This Row],[Product_ID]],tbl_Products[],4,0)</f>
        <v>41.78</v>
      </c>
      <c r="K4527" s="6">
        <v>57.82</v>
      </c>
      <c r="L4527" s="6">
        <f>tbl_Sales[[#This Row],[Price_per_Unit]]*tbl_Sales[[#This Row],[Quantity]]</f>
        <v>57.82</v>
      </c>
      <c r="M4527" s="6">
        <f>tbl_Sales[[#This Row],[Cost_per_Unit]]*tbl_Sales[[#This Row],[Quantity]]</f>
        <v>41.78</v>
      </c>
      <c r="N4527" s="6">
        <f>tbl_Sales[[#This Row],[Sales]]-tbl_Sales[[#This Row],[Total_Cost]]</f>
        <v>16.04</v>
      </c>
    </row>
    <row r="4528" spans="1:14">
      <c r="A4528" t="s">
        <v>4532</v>
      </c>
      <c r="B4528" s="4">
        <v>45008</v>
      </c>
      <c r="C4528" t="s">
        <v>8145</v>
      </c>
      <c r="D4528" t="str">
        <f>VLOOKUP(Sales_Data!$C4528,tbl_Customers[],2,FALSE)</f>
        <v>Customer_1001</v>
      </c>
      <c r="E4528" t="str">
        <f>VLOOKUP(tbl_Sales[[#This Row],[Customer_ID]],tbl_Customers[],5,0)</f>
        <v>North</v>
      </c>
      <c r="F4528" t="s">
        <v>8511</v>
      </c>
      <c r="G4528" t="str">
        <f>VLOOKUP(Sales_Data!$F4528,tbl_Products[],2,FALSE)</f>
        <v>Product_33</v>
      </c>
      <c r="H4528" t="str">
        <f>VLOOKUP(tbl_Sales[[#This Row],[Product_ID]],tbl_Products[],3,0)</f>
        <v>Electronics</v>
      </c>
      <c r="I4528">
        <v>4</v>
      </c>
      <c r="J4528" s="10">
        <f>VLOOKUP(tbl_Sales[[#This Row],[Product_ID]],tbl_Products[],4,0)</f>
        <v>45.26</v>
      </c>
      <c r="K4528" s="6">
        <v>30.06</v>
      </c>
      <c r="L4528" s="6">
        <f>tbl_Sales[[#This Row],[Price_per_Unit]]*tbl_Sales[[#This Row],[Quantity]]</f>
        <v>120.24</v>
      </c>
      <c r="M4528" s="6">
        <f>tbl_Sales[[#This Row],[Cost_per_Unit]]*tbl_Sales[[#This Row],[Quantity]]</f>
        <v>181.04</v>
      </c>
      <c r="N4528" s="6">
        <f>tbl_Sales[[#This Row],[Sales]]-tbl_Sales[[#This Row],[Total_Cost]]</f>
        <v>-60.8</v>
      </c>
    </row>
    <row r="4529" spans="1:14">
      <c r="A4529" t="s">
        <v>4533</v>
      </c>
      <c r="B4529" s="4">
        <v>44960</v>
      </c>
      <c r="C4529" t="s">
        <v>8358</v>
      </c>
      <c r="D4529" t="str">
        <f>VLOOKUP(Sales_Data!$C4529,tbl_Customers[],2,FALSE)</f>
        <v>Customer_1301</v>
      </c>
      <c r="E4529" t="str">
        <f>VLOOKUP(tbl_Sales[[#This Row],[Customer_ID]],tbl_Customers[],5,0)</f>
        <v>West</v>
      </c>
      <c r="F4529" t="s">
        <v>8566</v>
      </c>
      <c r="G4529" t="str">
        <f>VLOOKUP(Sales_Data!$F4529,tbl_Products[],2,FALSE)</f>
        <v>Product_10</v>
      </c>
      <c r="H4529" t="str">
        <f>VLOOKUP(tbl_Sales[[#This Row],[Product_ID]],tbl_Products[],3,0)</f>
        <v>Apparel</v>
      </c>
      <c r="I4529">
        <v>6</v>
      </c>
      <c r="J4529" s="10">
        <f>VLOOKUP(tbl_Sales[[#This Row],[Product_ID]],tbl_Products[],4,0)</f>
        <v>14.95</v>
      </c>
      <c r="K4529" s="6">
        <v>18.98</v>
      </c>
      <c r="L4529" s="6">
        <f>tbl_Sales[[#This Row],[Price_per_Unit]]*tbl_Sales[[#This Row],[Quantity]]</f>
        <v>113.88</v>
      </c>
      <c r="M4529" s="6">
        <f>tbl_Sales[[#This Row],[Cost_per_Unit]]*tbl_Sales[[#This Row],[Quantity]]</f>
        <v>89.699999999999989</v>
      </c>
      <c r="N4529" s="6">
        <f>tbl_Sales[[#This Row],[Sales]]-tbl_Sales[[#This Row],[Total_Cost]]</f>
        <v>24.180000000000007</v>
      </c>
    </row>
    <row r="4530" spans="1:14">
      <c r="A4530" t="s">
        <v>4534</v>
      </c>
      <c r="B4530" s="4">
        <v>45086</v>
      </c>
      <c r="C4530" t="s">
        <v>7175</v>
      </c>
      <c r="D4530" t="str">
        <f>VLOOKUP(Sales_Data!$C4530,tbl_Customers[],2,FALSE)</f>
        <v>Customer_1411</v>
      </c>
      <c r="E4530" t="str">
        <f>VLOOKUP(tbl_Sales[[#This Row],[Customer_ID]],tbl_Customers[],5,0)</f>
        <v>South</v>
      </c>
      <c r="F4530" t="s">
        <v>8511</v>
      </c>
      <c r="G4530" t="str">
        <f>VLOOKUP(Sales_Data!$F4530,tbl_Products[],2,FALSE)</f>
        <v>Product_33</v>
      </c>
      <c r="H4530" t="str">
        <f>VLOOKUP(tbl_Sales[[#This Row],[Product_ID]],tbl_Products[],3,0)</f>
        <v>Electronics</v>
      </c>
      <c r="I4530">
        <v>5</v>
      </c>
      <c r="J4530" s="10">
        <f>VLOOKUP(tbl_Sales[[#This Row],[Product_ID]],tbl_Products[],4,0)</f>
        <v>45.26</v>
      </c>
      <c r="K4530" s="6">
        <v>32.75</v>
      </c>
      <c r="L4530" s="6">
        <f>tbl_Sales[[#This Row],[Price_per_Unit]]*tbl_Sales[[#This Row],[Quantity]]</f>
        <v>163.75</v>
      </c>
      <c r="M4530" s="6">
        <f>tbl_Sales[[#This Row],[Cost_per_Unit]]*tbl_Sales[[#This Row],[Quantity]]</f>
        <v>226.29999999999998</v>
      </c>
      <c r="N4530" s="6">
        <f>tbl_Sales[[#This Row],[Sales]]-tbl_Sales[[#This Row],[Total_Cost]]</f>
        <v>-62.549999999999983</v>
      </c>
    </row>
    <row r="4531" spans="1:14">
      <c r="A4531" t="s">
        <v>4535</v>
      </c>
      <c r="B4531" s="4">
        <v>45290</v>
      </c>
      <c r="C4531" t="s">
        <v>7151</v>
      </c>
      <c r="D4531" t="str">
        <f>VLOOKUP(Sales_Data!$C4531,tbl_Customers[],2,FALSE)</f>
        <v>Customer_755</v>
      </c>
      <c r="E4531" t="str">
        <f>VLOOKUP(tbl_Sales[[#This Row],[Customer_ID]],tbl_Customers[],5,0)</f>
        <v>East</v>
      </c>
      <c r="F4531" t="s">
        <v>8539</v>
      </c>
      <c r="G4531" t="str">
        <f>VLOOKUP(Sales_Data!$F4531,tbl_Products[],2,FALSE)</f>
        <v>Product_16</v>
      </c>
      <c r="H4531" t="str">
        <f>VLOOKUP(tbl_Sales[[#This Row],[Product_ID]],tbl_Products[],3,0)</f>
        <v>Home Goods</v>
      </c>
      <c r="I4531">
        <v>3</v>
      </c>
      <c r="J4531" s="10">
        <f>VLOOKUP(tbl_Sales[[#This Row],[Product_ID]],tbl_Products[],4,0)</f>
        <v>15.25</v>
      </c>
      <c r="K4531" s="6">
        <v>76.94</v>
      </c>
      <c r="L4531" s="6">
        <f>tbl_Sales[[#This Row],[Price_per_Unit]]*tbl_Sales[[#This Row],[Quantity]]</f>
        <v>230.82</v>
      </c>
      <c r="M4531" s="6">
        <f>tbl_Sales[[#This Row],[Cost_per_Unit]]*tbl_Sales[[#This Row],[Quantity]]</f>
        <v>45.75</v>
      </c>
      <c r="N4531" s="6">
        <f>tbl_Sales[[#This Row],[Sales]]-tbl_Sales[[#This Row],[Total_Cost]]</f>
        <v>185.07</v>
      </c>
    </row>
    <row r="4532" spans="1:14">
      <c r="A4532" t="s">
        <v>4536</v>
      </c>
      <c r="B4532" s="4">
        <v>45186</v>
      </c>
      <c r="C4532" t="s">
        <v>7788</v>
      </c>
      <c r="D4532" t="str">
        <f>VLOOKUP(Sales_Data!$C4532,tbl_Customers[],2,FALSE)</f>
        <v>Customer_1427</v>
      </c>
      <c r="E4532" t="str">
        <f>VLOOKUP(tbl_Sales[[#This Row],[Customer_ID]],tbl_Customers[],5,0)</f>
        <v>West</v>
      </c>
      <c r="F4532" t="s">
        <v>8529</v>
      </c>
      <c r="G4532" t="str">
        <f>VLOOKUP(Sales_Data!$F4532,tbl_Products[],2,FALSE)</f>
        <v>Product_49</v>
      </c>
      <c r="H4532" t="str">
        <f>VLOOKUP(tbl_Sales[[#This Row],[Product_ID]],tbl_Products[],3,0)</f>
        <v>Toys</v>
      </c>
      <c r="I4532">
        <v>6</v>
      </c>
      <c r="J4532" s="10">
        <f>VLOOKUP(tbl_Sales[[#This Row],[Product_ID]],tbl_Products[],4,0)</f>
        <v>44.18</v>
      </c>
      <c r="K4532" s="6">
        <v>48.99</v>
      </c>
      <c r="L4532" s="6">
        <f>tbl_Sales[[#This Row],[Price_per_Unit]]*tbl_Sales[[#This Row],[Quantity]]</f>
        <v>293.94</v>
      </c>
      <c r="M4532" s="6">
        <f>tbl_Sales[[#This Row],[Cost_per_Unit]]*tbl_Sales[[#This Row],[Quantity]]</f>
        <v>265.08</v>
      </c>
      <c r="N4532" s="6">
        <f>tbl_Sales[[#This Row],[Sales]]-tbl_Sales[[#This Row],[Total_Cost]]</f>
        <v>28.860000000000014</v>
      </c>
    </row>
    <row r="4533" spans="1:14">
      <c r="A4533" t="s">
        <v>4537</v>
      </c>
      <c r="B4533" s="4">
        <v>45133</v>
      </c>
      <c r="C4533" t="s">
        <v>8317</v>
      </c>
      <c r="D4533" t="str">
        <f>VLOOKUP(Sales_Data!$C4533,tbl_Customers[],2,FALSE)</f>
        <v>Customer_119</v>
      </c>
      <c r="E4533" t="str">
        <f>VLOOKUP(tbl_Sales[[#This Row],[Customer_ID]],tbl_Customers[],5,0)</f>
        <v>East</v>
      </c>
      <c r="F4533" t="s">
        <v>8557</v>
      </c>
      <c r="G4533" t="str">
        <f>VLOOKUP(Sales_Data!$F4533,tbl_Products[],2,FALSE)</f>
        <v>Product_71</v>
      </c>
      <c r="H4533" t="str">
        <f>VLOOKUP(tbl_Sales[[#This Row],[Product_ID]],tbl_Products[],3,0)</f>
        <v>Electronics</v>
      </c>
      <c r="I4533">
        <v>8</v>
      </c>
      <c r="J4533" s="10">
        <f>VLOOKUP(tbl_Sales[[#This Row],[Product_ID]],tbl_Products[],4,0)</f>
        <v>34.61</v>
      </c>
      <c r="K4533" s="6">
        <v>60.79</v>
      </c>
      <c r="L4533" s="6">
        <f>tbl_Sales[[#This Row],[Price_per_Unit]]*tbl_Sales[[#This Row],[Quantity]]</f>
        <v>486.32</v>
      </c>
      <c r="M4533" s="6">
        <f>tbl_Sales[[#This Row],[Cost_per_Unit]]*tbl_Sales[[#This Row],[Quantity]]</f>
        <v>276.88</v>
      </c>
      <c r="N4533" s="6">
        <f>tbl_Sales[[#This Row],[Sales]]-tbl_Sales[[#This Row],[Total_Cost]]</f>
        <v>209.44</v>
      </c>
    </row>
    <row r="4534" spans="1:14">
      <c r="A4534" t="s">
        <v>4538</v>
      </c>
      <c r="B4534" s="4">
        <v>44996</v>
      </c>
      <c r="C4534" t="s">
        <v>8327</v>
      </c>
      <c r="D4534" t="str">
        <f>VLOOKUP(Sales_Data!$C4534,tbl_Customers[],2,FALSE)</f>
        <v>Customer_1334</v>
      </c>
      <c r="E4534" t="str">
        <f>VLOOKUP(tbl_Sales[[#This Row],[Customer_ID]],tbl_Customers[],5,0)</f>
        <v>West</v>
      </c>
      <c r="F4534" t="s">
        <v>8534</v>
      </c>
      <c r="G4534" t="str">
        <f>VLOOKUP(Sales_Data!$F4534,tbl_Products[],2,FALSE)</f>
        <v>Product_51</v>
      </c>
      <c r="H4534" t="str">
        <f>VLOOKUP(tbl_Sales[[#This Row],[Product_ID]],tbl_Products[],3,0)</f>
        <v>Electronics</v>
      </c>
      <c r="I4534">
        <v>3</v>
      </c>
      <c r="J4534" s="10">
        <f>VLOOKUP(tbl_Sales[[#This Row],[Product_ID]],tbl_Products[],4,0)</f>
        <v>45.1</v>
      </c>
      <c r="K4534" s="6">
        <v>91.98</v>
      </c>
      <c r="L4534" s="6">
        <f>tbl_Sales[[#This Row],[Price_per_Unit]]*tbl_Sales[[#This Row],[Quantity]]</f>
        <v>275.94</v>
      </c>
      <c r="M4534" s="6">
        <f>tbl_Sales[[#This Row],[Cost_per_Unit]]*tbl_Sales[[#This Row],[Quantity]]</f>
        <v>135.30000000000001</v>
      </c>
      <c r="N4534" s="6">
        <f>tbl_Sales[[#This Row],[Sales]]-tbl_Sales[[#This Row],[Total_Cost]]</f>
        <v>140.63999999999999</v>
      </c>
    </row>
    <row r="4535" spans="1:14">
      <c r="A4535" t="s">
        <v>4539</v>
      </c>
      <c r="B4535" s="4">
        <v>45195</v>
      </c>
      <c r="C4535" t="s">
        <v>8437</v>
      </c>
      <c r="D4535" t="str">
        <f>VLOOKUP(Sales_Data!$C4535,tbl_Customers[],2,FALSE)</f>
        <v>Customer_790</v>
      </c>
      <c r="E4535" t="str">
        <f>VLOOKUP(tbl_Sales[[#This Row],[Customer_ID]],tbl_Customers[],5,0)</f>
        <v>South</v>
      </c>
      <c r="F4535" t="s">
        <v>8548</v>
      </c>
      <c r="G4535" t="str">
        <f>VLOOKUP(Sales_Data!$F4535,tbl_Products[],2,FALSE)</f>
        <v>Product_1</v>
      </c>
      <c r="H4535" t="str">
        <f>VLOOKUP(tbl_Sales[[#This Row],[Product_ID]],tbl_Products[],3,0)</f>
        <v>Apparel</v>
      </c>
      <c r="I4535">
        <v>7</v>
      </c>
      <c r="J4535" s="10">
        <f>VLOOKUP(tbl_Sales[[#This Row],[Product_ID]],tbl_Products[],4,0)</f>
        <v>21.45</v>
      </c>
      <c r="K4535" s="6">
        <v>97.73</v>
      </c>
      <c r="L4535" s="6">
        <f>tbl_Sales[[#This Row],[Price_per_Unit]]*tbl_Sales[[#This Row],[Quantity]]</f>
        <v>684.11</v>
      </c>
      <c r="M4535" s="6">
        <f>tbl_Sales[[#This Row],[Cost_per_Unit]]*tbl_Sales[[#This Row],[Quantity]]</f>
        <v>150.15</v>
      </c>
      <c r="N4535" s="6">
        <f>tbl_Sales[[#This Row],[Sales]]-tbl_Sales[[#This Row],[Total_Cost]]</f>
        <v>533.96</v>
      </c>
    </row>
    <row r="4536" spans="1:14">
      <c r="A4536" t="s">
        <v>4540</v>
      </c>
      <c r="B4536" s="4">
        <v>45218</v>
      </c>
      <c r="C4536" t="s">
        <v>7528</v>
      </c>
      <c r="D4536" t="str">
        <f>VLOOKUP(Sales_Data!$C4536,tbl_Customers[],2,FALSE)</f>
        <v>Customer_869</v>
      </c>
      <c r="E4536" t="str">
        <f>VLOOKUP(tbl_Sales[[#This Row],[Customer_ID]],tbl_Customers[],5,0)</f>
        <v>West</v>
      </c>
      <c r="F4536" t="s">
        <v>8545</v>
      </c>
      <c r="G4536" t="str">
        <f>VLOOKUP(Sales_Data!$F4536,tbl_Products[],2,FALSE)</f>
        <v>Product_9</v>
      </c>
      <c r="H4536" t="str">
        <f>VLOOKUP(tbl_Sales[[#This Row],[Product_ID]],tbl_Products[],3,0)</f>
        <v>Apparel</v>
      </c>
      <c r="I4536">
        <v>1</v>
      </c>
      <c r="J4536" s="10">
        <f>VLOOKUP(tbl_Sales[[#This Row],[Product_ID]],tbl_Products[],4,0)</f>
        <v>14.27</v>
      </c>
      <c r="K4536" s="6">
        <v>87.57</v>
      </c>
      <c r="L4536" s="6">
        <f>tbl_Sales[[#This Row],[Price_per_Unit]]*tbl_Sales[[#This Row],[Quantity]]</f>
        <v>87.57</v>
      </c>
      <c r="M4536" s="6">
        <f>tbl_Sales[[#This Row],[Cost_per_Unit]]*tbl_Sales[[#This Row],[Quantity]]</f>
        <v>14.27</v>
      </c>
      <c r="N4536" s="6">
        <f>tbl_Sales[[#This Row],[Sales]]-tbl_Sales[[#This Row],[Total_Cost]]</f>
        <v>73.3</v>
      </c>
    </row>
    <row r="4537" spans="1:14">
      <c r="A4537" t="s">
        <v>4541</v>
      </c>
      <c r="B4537" s="4">
        <v>44941</v>
      </c>
      <c r="C4537" t="s">
        <v>7870</v>
      </c>
      <c r="D4537" t="str">
        <f>VLOOKUP(Sales_Data!$C4537,tbl_Customers[],2,FALSE)</f>
        <v>Customer_506</v>
      </c>
      <c r="E4537" t="str">
        <f>VLOOKUP(tbl_Sales[[#This Row],[Customer_ID]],tbl_Customers[],5,0)</f>
        <v>North</v>
      </c>
      <c r="F4537" t="s">
        <v>8528</v>
      </c>
      <c r="G4537" t="str">
        <f>VLOOKUP(Sales_Data!$F4537,tbl_Products[],2,FALSE)</f>
        <v>Product_25</v>
      </c>
      <c r="H4537" t="str">
        <f>VLOOKUP(tbl_Sales[[#This Row],[Product_ID]],tbl_Products[],3,0)</f>
        <v>Electronics</v>
      </c>
      <c r="I4537">
        <v>2</v>
      </c>
      <c r="J4537" s="10">
        <f>VLOOKUP(tbl_Sales[[#This Row],[Product_ID]],tbl_Products[],4,0)</f>
        <v>48.19</v>
      </c>
      <c r="K4537" s="6">
        <v>6.04</v>
      </c>
      <c r="L4537" s="6">
        <f>tbl_Sales[[#This Row],[Price_per_Unit]]*tbl_Sales[[#This Row],[Quantity]]</f>
        <v>12.08</v>
      </c>
      <c r="M4537" s="6">
        <f>tbl_Sales[[#This Row],[Cost_per_Unit]]*tbl_Sales[[#This Row],[Quantity]]</f>
        <v>96.38</v>
      </c>
      <c r="N4537" s="6">
        <f>tbl_Sales[[#This Row],[Sales]]-tbl_Sales[[#This Row],[Total_Cost]]</f>
        <v>-84.3</v>
      </c>
    </row>
    <row r="4538" spans="1:14">
      <c r="A4538" t="s">
        <v>4542</v>
      </c>
      <c r="B4538" s="4">
        <v>45015</v>
      </c>
      <c r="C4538" t="s">
        <v>8286</v>
      </c>
      <c r="D4538" t="str">
        <f>VLOOKUP(Sales_Data!$C4538,tbl_Customers[],2,FALSE)</f>
        <v>Customer_497</v>
      </c>
      <c r="E4538" t="str">
        <f>VLOOKUP(tbl_Sales[[#This Row],[Customer_ID]],tbl_Customers[],5,0)</f>
        <v>East</v>
      </c>
      <c r="F4538" t="s">
        <v>8511</v>
      </c>
      <c r="G4538" t="str">
        <f>VLOOKUP(Sales_Data!$F4538,tbl_Products[],2,FALSE)</f>
        <v>Product_33</v>
      </c>
      <c r="H4538" t="str">
        <f>VLOOKUP(tbl_Sales[[#This Row],[Product_ID]],tbl_Products[],3,0)</f>
        <v>Electronics</v>
      </c>
      <c r="I4538">
        <v>2</v>
      </c>
      <c r="J4538" s="10">
        <f>VLOOKUP(tbl_Sales[[#This Row],[Product_ID]],tbl_Products[],4,0)</f>
        <v>45.26</v>
      </c>
      <c r="K4538" s="6">
        <v>60.62</v>
      </c>
      <c r="L4538" s="6">
        <f>tbl_Sales[[#This Row],[Price_per_Unit]]*tbl_Sales[[#This Row],[Quantity]]</f>
        <v>121.24</v>
      </c>
      <c r="M4538" s="6">
        <f>tbl_Sales[[#This Row],[Cost_per_Unit]]*tbl_Sales[[#This Row],[Quantity]]</f>
        <v>90.52</v>
      </c>
      <c r="N4538" s="6">
        <f>tbl_Sales[[#This Row],[Sales]]-tbl_Sales[[#This Row],[Total_Cost]]</f>
        <v>30.72</v>
      </c>
    </row>
    <row r="4539" spans="1:14">
      <c r="A4539" t="s">
        <v>4543</v>
      </c>
      <c r="B4539" s="4">
        <v>45025</v>
      </c>
      <c r="C4539" t="s">
        <v>8272</v>
      </c>
      <c r="D4539" t="str">
        <f>VLOOKUP(Sales_Data!$C4539,tbl_Customers[],2,FALSE)</f>
        <v>Customer_979</v>
      </c>
      <c r="E4539" t="str">
        <f>VLOOKUP(tbl_Sales[[#This Row],[Customer_ID]],tbl_Customers[],5,0)</f>
        <v>South</v>
      </c>
      <c r="F4539" t="s">
        <v>8521</v>
      </c>
      <c r="G4539" t="str">
        <f>VLOOKUP(Sales_Data!$F4539,tbl_Products[],2,FALSE)</f>
        <v>Product_64</v>
      </c>
      <c r="H4539" t="str">
        <f>VLOOKUP(tbl_Sales[[#This Row],[Product_ID]],tbl_Products[],3,0)</f>
        <v>Home Goods</v>
      </c>
      <c r="I4539">
        <v>8</v>
      </c>
      <c r="J4539" s="10">
        <f>VLOOKUP(tbl_Sales[[#This Row],[Product_ID]],tbl_Products[],4,0)</f>
        <v>16.21</v>
      </c>
      <c r="K4539" s="6">
        <v>55.19</v>
      </c>
      <c r="L4539" s="6">
        <f>tbl_Sales[[#This Row],[Price_per_Unit]]*tbl_Sales[[#This Row],[Quantity]]</f>
        <v>441.52</v>
      </c>
      <c r="M4539" s="6">
        <f>tbl_Sales[[#This Row],[Cost_per_Unit]]*tbl_Sales[[#This Row],[Quantity]]</f>
        <v>129.68</v>
      </c>
      <c r="N4539" s="6">
        <f>tbl_Sales[[#This Row],[Sales]]-tbl_Sales[[#This Row],[Total_Cost]]</f>
        <v>311.83999999999997</v>
      </c>
    </row>
    <row r="4540" spans="1:14">
      <c r="A4540" t="s">
        <v>4544</v>
      </c>
      <c r="B4540" s="4">
        <v>45029</v>
      </c>
      <c r="C4540" t="s">
        <v>8423</v>
      </c>
      <c r="D4540" t="str">
        <f>VLOOKUP(Sales_Data!$C4540,tbl_Customers[],2,FALSE)</f>
        <v>Customer_71</v>
      </c>
      <c r="E4540" t="str">
        <f>VLOOKUP(tbl_Sales[[#This Row],[Customer_ID]],tbl_Customers[],5,0)</f>
        <v>East</v>
      </c>
      <c r="F4540" t="s">
        <v>8513</v>
      </c>
      <c r="G4540" t="str">
        <f>VLOOKUP(Sales_Data!$F4540,tbl_Products[],2,FALSE)</f>
        <v>Product_59</v>
      </c>
      <c r="H4540" t="str">
        <f>VLOOKUP(tbl_Sales[[#This Row],[Product_ID]],tbl_Products[],3,0)</f>
        <v>Home Goods</v>
      </c>
      <c r="I4540">
        <v>6</v>
      </c>
      <c r="J4540" s="10">
        <f>VLOOKUP(tbl_Sales[[#This Row],[Product_ID]],tbl_Products[],4,0)</f>
        <v>40.85</v>
      </c>
      <c r="K4540" s="6">
        <v>38.46</v>
      </c>
      <c r="L4540" s="6">
        <f>tbl_Sales[[#This Row],[Price_per_Unit]]*tbl_Sales[[#This Row],[Quantity]]</f>
        <v>230.76</v>
      </c>
      <c r="M4540" s="6">
        <f>tbl_Sales[[#This Row],[Cost_per_Unit]]*tbl_Sales[[#This Row],[Quantity]]</f>
        <v>245.10000000000002</v>
      </c>
      <c r="N4540" s="6">
        <f>tbl_Sales[[#This Row],[Sales]]-tbl_Sales[[#This Row],[Total_Cost]]</f>
        <v>-14.340000000000032</v>
      </c>
    </row>
    <row r="4541" spans="1:14">
      <c r="A4541" t="s">
        <v>4545</v>
      </c>
      <c r="B4541" s="4">
        <v>44956</v>
      </c>
      <c r="C4541" t="s">
        <v>8029</v>
      </c>
      <c r="D4541" t="str">
        <f>VLOOKUP(Sales_Data!$C4541,tbl_Customers[],2,FALSE)</f>
        <v>Customer_741</v>
      </c>
      <c r="E4541" t="str">
        <f>VLOOKUP(tbl_Sales[[#This Row],[Customer_ID]],tbl_Customers[],5,0)</f>
        <v>South</v>
      </c>
      <c r="F4541" t="s">
        <v>8557</v>
      </c>
      <c r="G4541" t="str">
        <f>VLOOKUP(Sales_Data!$F4541,tbl_Products[],2,FALSE)</f>
        <v>Product_71</v>
      </c>
      <c r="H4541" t="str">
        <f>VLOOKUP(tbl_Sales[[#This Row],[Product_ID]],tbl_Products[],3,0)</f>
        <v>Electronics</v>
      </c>
      <c r="I4541">
        <v>9</v>
      </c>
      <c r="J4541" s="10">
        <f>VLOOKUP(tbl_Sales[[#This Row],[Product_ID]],tbl_Products[],4,0)</f>
        <v>34.61</v>
      </c>
      <c r="K4541" s="6">
        <v>74.45</v>
      </c>
      <c r="L4541" s="6">
        <f>tbl_Sales[[#This Row],[Price_per_Unit]]*tbl_Sales[[#This Row],[Quantity]]</f>
        <v>670.05000000000007</v>
      </c>
      <c r="M4541" s="6">
        <f>tbl_Sales[[#This Row],[Cost_per_Unit]]*tbl_Sales[[#This Row],[Quantity]]</f>
        <v>311.49</v>
      </c>
      <c r="N4541" s="6">
        <f>tbl_Sales[[#This Row],[Sales]]-tbl_Sales[[#This Row],[Total_Cost]]</f>
        <v>358.56000000000006</v>
      </c>
    </row>
    <row r="4542" spans="1:14">
      <c r="A4542" t="s">
        <v>4546</v>
      </c>
      <c r="B4542" s="4">
        <v>45054</v>
      </c>
      <c r="C4542" t="s">
        <v>8390</v>
      </c>
      <c r="D4542" t="str">
        <f>VLOOKUP(Sales_Data!$C4542,tbl_Customers[],2,FALSE)</f>
        <v>Customer_1293</v>
      </c>
      <c r="E4542" t="str">
        <f>VLOOKUP(tbl_Sales[[#This Row],[Customer_ID]],tbl_Customers[],5,0)</f>
        <v>South</v>
      </c>
      <c r="F4542" t="s">
        <v>8537</v>
      </c>
      <c r="G4542" t="str">
        <f>VLOOKUP(Sales_Data!$F4542,tbl_Products[],2,FALSE)</f>
        <v>Product_75</v>
      </c>
      <c r="H4542" t="str">
        <f>VLOOKUP(tbl_Sales[[#This Row],[Product_ID]],tbl_Products[],3,0)</f>
        <v>Electronics</v>
      </c>
      <c r="I4542">
        <v>5</v>
      </c>
      <c r="J4542" s="10">
        <f>VLOOKUP(tbl_Sales[[#This Row],[Product_ID]],tbl_Products[],4,0)</f>
        <v>2.25</v>
      </c>
      <c r="K4542" s="6">
        <v>94.12</v>
      </c>
      <c r="L4542" s="6">
        <f>tbl_Sales[[#This Row],[Price_per_Unit]]*tbl_Sales[[#This Row],[Quantity]]</f>
        <v>470.6</v>
      </c>
      <c r="M4542" s="6">
        <f>tbl_Sales[[#This Row],[Cost_per_Unit]]*tbl_Sales[[#This Row],[Quantity]]</f>
        <v>11.25</v>
      </c>
      <c r="N4542" s="6">
        <f>tbl_Sales[[#This Row],[Sales]]-tbl_Sales[[#This Row],[Total_Cost]]</f>
        <v>459.35</v>
      </c>
    </row>
    <row r="4543" spans="1:14">
      <c r="A4543" t="s">
        <v>4547</v>
      </c>
      <c r="B4543" s="4">
        <v>44943</v>
      </c>
      <c r="C4543" t="s">
        <v>7177</v>
      </c>
      <c r="D4543" t="str">
        <f>VLOOKUP(Sales_Data!$C4543,tbl_Customers[],2,FALSE)</f>
        <v>Customer_1448</v>
      </c>
      <c r="E4543" t="str">
        <f>VLOOKUP(tbl_Sales[[#This Row],[Customer_ID]],tbl_Customers[],5,0)</f>
        <v>North</v>
      </c>
      <c r="F4543" t="s">
        <v>8531</v>
      </c>
      <c r="G4543" t="str">
        <f>VLOOKUP(Sales_Data!$F4543,tbl_Products[],2,FALSE)</f>
        <v>Product_36</v>
      </c>
      <c r="H4543" t="str">
        <f>VLOOKUP(tbl_Sales[[#This Row],[Product_ID]],tbl_Products[],3,0)</f>
        <v>Home Goods</v>
      </c>
      <c r="I4543">
        <v>2</v>
      </c>
      <c r="J4543" s="10">
        <f>VLOOKUP(tbl_Sales[[#This Row],[Product_ID]],tbl_Products[],4,0)</f>
        <v>32.54</v>
      </c>
      <c r="K4543" s="6">
        <v>48.79</v>
      </c>
      <c r="L4543" s="6">
        <f>tbl_Sales[[#This Row],[Price_per_Unit]]*tbl_Sales[[#This Row],[Quantity]]</f>
        <v>97.58</v>
      </c>
      <c r="M4543" s="6">
        <f>tbl_Sales[[#This Row],[Cost_per_Unit]]*tbl_Sales[[#This Row],[Quantity]]</f>
        <v>65.08</v>
      </c>
      <c r="N4543" s="6">
        <f>tbl_Sales[[#This Row],[Sales]]-tbl_Sales[[#This Row],[Total_Cost]]</f>
        <v>32.5</v>
      </c>
    </row>
    <row r="4544" spans="1:14">
      <c r="A4544" t="s">
        <v>4548</v>
      </c>
      <c r="B4544" s="4">
        <v>45160</v>
      </c>
      <c r="C4544" t="s">
        <v>7306</v>
      </c>
      <c r="D4544" t="str">
        <f>VLOOKUP(Sales_Data!$C4544,tbl_Customers[],2,FALSE)</f>
        <v>Customer_1386</v>
      </c>
      <c r="E4544" t="str">
        <f>VLOOKUP(tbl_Sales[[#This Row],[Customer_ID]],tbl_Customers[],5,0)</f>
        <v>West</v>
      </c>
      <c r="F4544" t="s">
        <v>8561</v>
      </c>
      <c r="G4544" t="str">
        <f>VLOOKUP(Sales_Data!$F4544,tbl_Products[],2,FALSE)</f>
        <v>Product_66</v>
      </c>
      <c r="H4544" t="str">
        <f>VLOOKUP(tbl_Sales[[#This Row],[Product_ID]],tbl_Products[],3,0)</f>
        <v>Health</v>
      </c>
      <c r="I4544">
        <v>4</v>
      </c>
      <c r="J4544" s="10">
        <f>VLOOKUP(tbl_Sales[[#This Row],[Product_ID]],tbl_Products[],4,0)</f>
        <v>1.38</v>
      </c>
      <c r="K4544" s="6">
        <v>97.8</v>
      </c>
      <c r="L4544" s="6">
        <f>tbl_Sales[[#This Row],[Price_per_Unit]]*tbl_Sales[[#This Row],[Quantity]]</f>
        <v>391.2</v>
      </c>
      <c r="M4544" s="6">
        <f>tbl_Sales[[#This Row],[Cost_per_Unit]]*tbl_Sales[[#This Row],[Quantity]]</f>
        <v>5.52</v>
      </c>
      <c r="N4544" s="6">
        <f>tbl_Sales[[#This Row],[Sales]]-tbl_Sales[[#This Row],[Total_Cost]]</f>
        <v>385.68</v>
      </c>
    </row>
    <row r="4545" spans="1:14">
      <c r="A4545" t="s">
        <v>4549</v>
      </c>
      <c r="B4545" s="4">
        <v>44952</v>
      </c>
      <c r="C4545" t="s">
        <v>8132</v>
      </c>
      <c r="D4545" t="str">
        <f>VLOOKUP(Sales_Data!$C4545,tbl_Customers[],2,FALSE)</f>
        <v>Customer_58</v>
      </c>
      <c r="E4545" t="str">
        <f>VLOOKUP(tbl_Sales[[#This Row],[Customer_ID]],tbl_Customers[],5,0)</f>
        <v>West</v>
      </c>
      <c r="F4545" t="s">
        <v>8497</v>
      </c>
      <c r="G4545" t="str">
        <f>VLOOKUP(Sales_Data!$F4545,tbl_Products[],2,FALSE)</f>
        <v>Product_73</v>
      </c>
      <c r="H4545" t="str">
        <f>VLOOKUP(tbl_Sales[[#This Row],[Product_ID]],tbl_Products[],3,0)</f>
        <v>Apparel</v>
      </c>
      <c r="I4545">
        <v>6</v>
      </c>
      <c r="J4545" s="10">
        <f>VLOOKUP(tbl_Sales[[#This Row],[Product_ID]],tbl_Products[],4,0)</f>
        <v>1.21</v>
      </c>
      <c r="K4545" s="6">
        <v>13.93</v>
      </c>
      <c r="L4545" s="6">
        <f>tbl_Sales[[#This Row],[Price_per_Unit]]*tbl_Sales[[#This Row],[Quantity]]</f>
        <v>83.58</v>
      </c>
      <c r="M4545" s="6">
        <f>tbl_Sales[[#This Row],[Cost_per_Unit]]*tbl_Sales[[#This Row],[Quantity]]</f>
        <v>7.26</v>
      </c>
      <c r="N4545" s="6">
        <f>tbl_Sales[[#This Row],[Sales]]-tbl_Sales[[#This Row],[Total_Cost]]</f>
        <v>76.319999999999993</v>
      </c>
    </row>
    <row r="4546" spans="1:14">
      <c r="A4546" t="s">
        <v>4550</v>
      </c>
      <c r="B4546" s="4">
        <v>45111</v>
      </c>
      <c r="C4546" t="s">
        <v>8293</v>
      </c>
      <c r="D4546" t="str">
        <f>VLOOKUP(Sales_Data!$C4546,tbl_Customers[],2,FALSE)</f>
        <v>Customer_1429</v>
      </c>
      <c r="E4546" t="str">
        <f>VLOOKUP(tbl_Sales[[#This Row],[Customer_ID]],tbl_Customers[],5,0)</f>
        <v>East</v>
      </c>
      <c r="F4546" t="s">
        <v>8535</v>
      </c>
      <c r="G4546" t="str">
        <f>VLOOKUP(Sales_Data!$F4546,tbl_Products[],2,FALSE)</f>
        <v>Product_54</v>
      </c>
      <c r="H4546" t="str">
        <f>VLOOKUP(tbl_Sales[[#This Row],[Product_ID]],tbl_Products[],3,0)</f>
        <v>Apparel</v>
      </c>
      <c r="I4546">
        <v>5</v>
      </c>
      <c r="J4546" s="10">
        <f>VLOOKUP(tbl_Sales[[#This Row],[Product_ID]],tbl_Products[],4,0)</f>
        <v>1.35</v>
      </c>
      <c r="K4546" s="6">
        <v>21.53</v>
      </c>
      <c r="L4546" s="6">
        <f>tbl_Sales[[#This Row],[Price_per_Unit]]*tbl_Sales[[#This Row],[Quantity]]</f>
        <v>107.65</v>
      </c>
      <c r="M4546" s="6">
        <f>tbl_Sales[[#This Row],[Cost_per_Unit]]*tbl_Sales[[#This Row],[Quantity]]</f>
        <v>6.75</v>
      </c>
      <c r="N4546" s="6">
        <f>tbl_Sales[[#This Row],[Sales]]-tbl_Sales[[#This Row],[Total_Cost]]</f>
        <v>100.9</v>
      </c>
    </row>
    <row r="4547" spans="1:14">
      <c r="A4547" t="s">
        <v>4551</v>
      </c>
      <c r="B4547" s="4">
        <v>45287</v>
      </c>
      <c r="C4547" t="s">
        <v>7954</v>
      </c>
      <c r="D4547" t="str">
        <f>VLOOKUP(Sales_Data!$C4547,tbl_Customers[],2,FALSE)</f>
        <v>Customer_1364</v>
      </c>
      <c r="E4547" t="str">
        <f>VLOOKUP(tbl_Sales[[#This Row],[Customer_ID]],tbl_Customers[],5,0)</f>
        <v>East</v>
      </c>
      <c r="F4547" t="s">
        <v>8550</v>
      </c>
      <c r="G4547" t="str">
        <f>VLOOKUP(Sales_Data!$F4547,tbl_Products[],2,FALSE)</f>
        <v>Product_26</v>
      </c>
      <c r="H4547" t="str">
        <f>VLOOKUP(tbl_Sales[[#This Row],[Product_ID]],tbl_Products[],3,0)</f>
        <v>Health</v>
      </c>
      <c r="I4547">
        <v>5</v>
      </c>
      <c r="J4547" s="10">
        <f>VLOOKUP(tbl_Sales[[#This Row],[Product_ID]],tbl_Products[],4,0)</f>
        <v>31.77</v>
      </c>
      <c r="K4547" s="6">
        <v>46.49</v>
      </c>
      <c r="L4547" s="6">
        <f>tbl_Sales[[#This Row],[Price_per_Unit]]*tbl_Sales[[#This Row],[Quantity]]</f>
        <v>232.45000000000002</v>
      </c>
      <c r="M4547" s="6">
        <f>tbl_Sales[[#This Row],[Cost_per_Unit]]*tbl_Sales[[#This Row],[Quantity]]</f>
        <v>158.85</v>
      </c>
      <c r="N4547" s="6">
        <f>tbl_Sales[[#This Row],[Sales]]-tbl_Sales[[#This Row],[Total_Cost]]</f>
        <v>73.600000000000023</v>
      </c>
    </row>
    <row r="4548" spans="1:14">
      <c r="A4548" t="s">
        <v>4552</v>
      </c>
      <c r="B4548" s="4">
        <v>45028</v>
      </c>
      <c r="C4548" t="s">
        <v>7699</v>
      </c>
      <c r="D4548" t="str">
        <f>VLOOKUP(Sales_Data!$C4548,tbl_Customers[],2,FALSE)</f>
        <v>Customer_1322</v>
      </c>
      <c r="E4548" t="str">
        <f>VLOOKUP(tbl_Sales[[#This Row],[Customer_ID]],tbl_Customers[],5,0)</f>
        <v>West</v>
      </c>
      <c r="F4548" t="s">
        <v>8518</v>
      </c>
      <c r="G4548" t="str">
        <f>VLOOKUP(Sales_Data!$F4548,tbl_Products[],2,FALSE)</f>
        <v>Product_35</v>
      </c>
      <c r="H4548" t="str">
        <f>VLOOKUP(tbl_Sales[[#This Row],[Product_ID]],tbl_Products[],3,0)</f>
        <v>Toys</v>
      </c>
      <c r="I4548">
        <v>3</v>
      </c>
      <c r="J4548" s="10">
        <f>VLOOKUP(tbl_Sales[[#This Row],[Product_ID]],tbl_Products[],4,0)</f>
        <v>40.75</v>
      </c>
      <c r="K4548" s="6">
        <v>58.87</v>
      </c>
      <c r="L4548" s="6">
        <f>tbl_Sales[[#This Row],[Price_per_Unit]]*tbl_Sales[[#This Row],[Quantity]]</f>
        <v>176.60999999999999</v>
      </c>
      <c r="M4548" s="6">
        <f>tbl_Sales[[#This Row],[Cost_per_Unit]]*tbl_Sales[[#This Row],[Quantity]]</f>
        <v>122.25</v>
      </c>
      <c r="N4548" s="6">
        <f>tbl_Sales[[#This Row],[Sales]]-tbl_Sales[[#This Row],[Total_Cost]]</f>
        <v>54.359999999999985</v>
      </c>
    </row>
    <row r="4549" spans="1:14">
      <c r="A4549" t="s">
        <v>4553</v>
      </c>
      <c r="B4549" s="4">
        <v>45067</v>
      </c>
      <c r="C4549" t="s">
        <v>7971</v>
      </c>
      <c r="D4549" t="str">
        <f>VLOOKUP(Sales_Data!$C4549,tbl_Customers[],2,FALSE)</f>
        <v>Customer_303</v>
      </c>
      <c r="E4549" t="str">
        <f>VLOOKUP(tbl_Sales[[#This Row],[Customer_ID]],tbl_Customers[],5,0)</f>
        <v>South</v>
      </c>
      <c r="F4549" t="s">
        <v>8547</v>
      </c>
      <c r="G4549" t="str">
        <f>VLOOKUP(Sales_Data!$F4549,tbl_Products[],2,FALSE)</f>
        <v>Product_7</v>
      </c>
      <c r="H4549" t="str">
        <f>VLOOKUP(tbl_Sales[[#This Row],[Product_ID]],tbl_Products[],3,0)</f>
        <v>Apparel</v>
      </c>
      <c r="I4549">
        <v>3</v>
      </c>
      <c r="J4549" s="10">
        <f>VLOOKUP(tbl_Sales[[#This Row],[Product_ID]],tbl_Products[],4,0)</f>
        <v>48.6</v>
      </c>
      <c r="K4549" s="6">
        <v>36.54</v>
      </c>
      <c r="L4549" s="6">
        <f>tbl_Sales[[#This Row],[Price_per_Unit]]*tbl_Sales[[#This Row],[Quantity]]</f>
        <v>109.62</v>
      </c>
      <c r="M4549" s="6">
        <f>tbl_Sales[[#This Row],[Cost_per_Unit]]*tbl_Sales[[#This Row],[Quantity]]</f>
        <v>145.80000000000001</v>
      </c>
      <c r="N4549" s="6">
        <f>tbl_Sales[[#This Row],[Sales]]-tbl_Sales[[#This Row],[Total_Cost]]</f>
        <v>-36.180000000000007</v>
      </c>
    </row>
    <row r="4550" spans="1:14">
      <c r="A4550" t="s">
        <v>4554</v>
      </c>
      <c r="B4550" s="4">
        <v>45115</v>
      </c>
      <c r="C4550" t="s">
        <v>7609</v>
      </c>
      <c r="D4550" t="str">
        <f>VLOOKUP(Sales_Data!$C4550,tbl_Customers[],2,FALSE)</f>
        <v>Customer_536</v>
      </c>
      <c r="E4550" t="str">
        <f>VLOOKUP(tbl_Sales[[#This Row],[Customer_ID]],tbl_Customers[],5,0)</f>
        <v>South</v>
      </c>
      <c r="F4550" t="s">
        <v>8554</v>
      </c>
      <c r="G4550" t="str">
        <f>VLOOKUP(Sales_Data!$F4550,tbl_Products[],2,FALSE)</f>
        <v>Product_55</v>
      </c>
      <c r="H4550" t="str">
        <f>VLOOKUP(tbl_Sales[[#This Row],[Product_ID]],tbl_Products[],3,0)</f>
        <v>Apparel</v>
      </c>
      <c r="I4550">
        <v>5</v>
      </c>
      <c r="J4550" s="10">
        <f>VLOOKUP(tbl_Sales[[#This Row],[Product_ID]],tbl_Products[],4,0)</f>
        <v>36.08</v>
      </c>
      <c r="K4550" s="6">
        <v>87.58</v>
      </c>
      <c r="L4550" s="6">
        <f>tbl_Sales[[#This Row],[Price_per_Unit]]*tbl_Sales[[#This Row],[Quantity]]</f>
        <v>437.9</v>
      </c>
      <c r="M4550" s="6">
        <f>tbl_Sales[[#This Row],[Cost_per_Unit]]*tbl_Sales[[#This Row],[Quantity]]</f>
        <v>180.39999999999998</v>
      </c>
      <c r="N4550" s="6">
        <f>tbl_Sales[[#This Row],[Sales]]-tbl_Sales[[#This Row],[Total_Cost]]</f>
        <v>257.5</v>
      </c>
    </row>
    <row r="4551" spans="1:14">
      <c r="A4551" t="s">
        <v>4555</v>
      </c>
      <c r="B4551" s="4">
        <v>45164</v>
      </c>
      <c r="C4551" t="s">
        <v>7997</v>
      </c>
      <c r="D4551" t="str">
        <f>VLOOKUP(Sales_Data!$C4551,tbl_Customers[],2,FALSE)</f>
        <v>Customer_1240</v>
      </c>
      <c r="E4551" t="str">
        <f>VLOOKUP(tbl_Sales[[#This Row],[Customer_ID]],tbl_Customers[],5,0)</f>
        <v>West</v>
      </c>
      <c r="F4551" t="s">
        <v>8508</v>
      </c>
      <c r="G4551" t="str">
        <f>VLOOKUP(Sales_Data!$F4551,tbl_Products[],2,FALSE)</f>
        <v>Product_63</v>
      </c>
      <c r="H4551" t="str">
        <f>VLOOKUP(tbl_Sales[[#This Row],[Product_ID]],tbl_Products[],3,0)</f>
        <v>Electronics</v>
      </c>
      <c r="I4551">
        <v>8</v>
      </c>
      <c r="J4551" s="10">
        <f>VLOOKUP(tbl_Sales[[#This Row],[Product_ID]],tbl_Products[],4,0)</f>
        <v>40</v>
      </c>
      <c r="K4551" s="6">
        <v>92.29</v>
      </c>
      <c r="L4551" s="6">
        <f>tbl_Sales[[#This Row],[Price_per_Unit]]*tbl_Sales[[#This Row],[Quantity]]</f>
        <v>738.32</v>
      </c>
      <c r="M4551" s="6">
        <f>tbl_Sales[[#This Row],[Cost_per_Unit]]*tbl_Sales[[#This Row],[Quantity]]</f>
        <v>320</v>
      </c>
      <c r="N4551" s="6">
        <f>tbl_Sales[[#This Row],[Sales]]-tbl_Sales[[#This Row],[Total_Cost]]</f>
        <v>418.32000000000005</v>
      </c>
    </row>
    <row r="4552" spans="1:14">
      <c r="A4552" t="s">
        <v>4556</v>
      </c>
      <c r="B4552" s="4">
        <v>45185</v>
      </c>
      <c r="C4552" t="s">
        <v>7144</v>
      </c>
      <c r="D4552" t="str">
        <f>VLOOKUP(Sales_Data!$C4552,tbl_Customers[],2,FALSE)</f>
        <v>Customer_933</v>
      </c>
      <c r="E4552" t="str">
        <f>VLOOKUP(tbl_Sales[[#This Row],[Customer_ID]],tbl_Customers[],5,0)</f>
        <v>East</v>
      </c>
      <c r="F4552" t="s">
        <v>8530</v>
      </c>
      <c r="G4552" t="str">
        <f>VLOOKUP(Sales_Data!$F4552,tbl_Products[],2,FALSE)</f>
        <v>Product_14</v>
      </c>
      <c r="H4552" t="str">
        <f>VLOOKUP(tbl_Sales[[#This Row],[Product_ID]],tbl_Products[],3,0)</f>
        <v>Toys</v>
      </c>
      <c r="I4552">
        <v>4</v>
      </c>
      <c r="J4552" s="10">
        <f>VLOOKUP(tbl_Sales[[#This Row],[Product_ID]],tbl_Products[],4,0)</f>
        <v>36.64</v>
      </c>
      <c r="K4552" s="6">
        <v>43.38</v>
      </c>
      <c r="L4552" s="6">
        <f>tbl_Sales[[#This Row],[Price_per_Unit]]*tbl_Sales[[#This Row],[Quantity]]</f>
        <v>173.52</v>
      </c>
      <c r="M4552" s="6">
        <f>tbl_Sales[[#This Row],[Cost_per_Unit]]*tbl_Sales[[#This Row],[Quantity]]</f>
        <v>146.56</v>
      </c>
      <c r="N4552" s="6">
        <f>tbl_Sales[[#This Row],[Sales]]-tbl_Sales[[#This Row],[Total_Cost]]</f>
        <v>26.960000000000008</v>
      </c>
    </row>
    <row r="4553" spans="1:14">
      <c r="A4553" t="s">
        <v>4557</v>
      </c>
      <c r="B4553" s="4">
        <v>45130</v>
      </c>
      <c r="C4553" t="s">
        <v>8318</v>
      </c>
      <c r="D4553" t="str">
        <f>VLOOKUP(Sales_Data!$C4553,tbl_Customers[],2,FALSE)</f>
        <v>Customer_1395</v>
      </c>
      <c r="E4553" t="str">
        <f>VLOOKUP(tbl_Sales[[#This Row],[Customer_ID]],tbl_Customers[],5,0)</f>
        <v>East</v>
      </c>
      <c r="F4553" t="s">
        <v>8493</v>
      </c>
      <c r="G4553" t="str">
        <f>VLOOKUP(Sales_Data!$F4553,tbl_Products[],2,FALSE)</f>
        <v>Product_61</v>
      </c>
      <c r="H4553" t="str">
        <f>VLOOKUP(tbl_Sales[[#This Row],[Product_ID]],tbl_Products[],3,0)</f>
        <v>Health</v>
      </c>
      <c r="I4553">
        <v>1</v>
      </c>
      <c r="J4553" s="10">
        <f>VLOOKUP(tbl_Sales[[#This Row],[Product_ID]],tbl_Products[],4,0)</f>
        <v>47.78</v>
      </c>
      <c r="K4553" s="6">
        <v>35.049999999999997</v>
      </c>
      <c r="L4553" s="6">
        <f>tbl_Sales[[#This Row],[Price_per_Unit]]*tbl_Sales[[#This Row],[Quantity]]</f>
        <v>35.049999999999997</v>
      </c>
      <c r="M4553" s="6">
        <f>tbl_Sales[[#This Row],[Cost_per_Unit]]*tbl_Sales[[#This Row],[Quantity]]</f>
        <v>47.78</v>
      </c>
      <c r="N4553" s="6">
        <f>tbl_Sales[[#This Row],[Sales]]-tbl_Sales[[#This Row],[Total_Cost]]</f>
        <v>-12.730000000000004</v>
      </c>
    </row>
    <row r="4554" spans="1:14">
      <c r="A4554" t="s">
        <v>4558</v>
      </c>
      <c r="B4554" s="4">
        <v>45252</v>
      </c>
      <c r="C4554" t="s">
        <v>7978</v>
      </c>
      <c r="D4554" t="str">
        <f>VLOOKUP(Sales_Data!$C4554,tbl_Customers[],2,FALSE)</f>
        <v>Customer_302</v>
      </c>
      <c r="E4554" t="str">
        <f>VLOOKUP(tbl_Sales[[#This Row],[Customer_ID]],tbl_Customers[],5,0)</f>
        <v>East</v>
      </c>
      <c r="F4554" t="s">
        <v>8525</v>
      </c>
      <c r="G4554" t="str">
        <f>VLOOKUP(Sales_Data!$F4554,tbl_Products[],2,FALSE)</f>
        <v>Product_56</v>
      </c>
      <c r="H4554" t="str">
        <f>VLOOKUP(tbl_Sales[[#This Row],[Product_ID]],tbl_Products[],3,0)</f>
        <v>Apparel</v>
      </c>
      <c r="I4554">
        <v>6</v>
      </c>
      <c r="J4554" s="10">
        <f>VLOOKUP(tbl_Sales[[#This Row],[Product_ID]],tbl_Products[],4,0)</f>
        <v>3.21</v>
      </c>
      <c r="K4554" s="6">
        <v>44.28</v>
      </c>
      <c r="L4554" s="6">
        <f>tbl_Sales[[#This Row],[Price_per_Unit]]*tbl_Sales[[#This Row],[Quantity]]</f>
        <v>265.68</v>
      </c>
      <c r="M4554" s="6">
        <f>tbl_Sales[[#This Row],[Cost_per_Unit]]*tbl_Sales[[#This Row],[Quantity]]</f>
        <v>19.259999999999998</v>
      </c>
      <c r="N4554" s="6">
        <f>tbl_Sales[[#This Row],[Sales]]-tbl_Sales[[#This Row],[Total_Cost]]</f>
        <v>246.42000000000002</v>
      </c>
    </row>
    <row r="4555" spans="1:14">
      <c r="A4555" t="s">
        <v>4559</v>
      </c>
      <c r="B4555" s="4">
        <v>44990</v>
      </c>
      <c r="C4555" t="s">
        <v>8193</v>
      </c>
      <c r="D4555" t="str">
        <f>VLOOKUP(Sales_Data!$C4555,tbl_Customers[],2,FALSE)</f>
        <v>Customer_521</v>
      </c>
      <c r="E4555" t="str">
        <f>VLOOKUP(tbl_Sales[[#This Row],[Customer_ID]],tbl_Customers[],5,0)</f>
        <v>East</v>
      </c>
      <c r="F4555" t="s">
        <v>8553</v>
      </c>
      <c r="G4555" t="str">
        <f>VLOOKUP(Sales_Data!$F4555,tbl_Products[],2,FALSE)</f>
        <v>Product_50</v>
      </c>
      <c r="H4555" t="str">
        <f>VLOOKUP(tbl_Sales[[#This Row],[Product_ID]],tbl_Products[],3,0)</f>
        <v>Apparel</v>
      </c>
      <c r="I4555">
        <v>6</v>
      </c>
      <c r="J4555" s="10">
        <f>VLOOKUP(tbl_Sales[[#This Row],[Product_ID]],tbl_Products[],4,0)</f>
        <v>42.74</v>
      </c>
      <c r="K4555" s="6">
        <v>91.08</v>
      </c>
      <c r="L4555" s="6">
        <f>tbl_Sales[[#This Row],[Price_per_Unit]]*tbl_Sales[[#This Row],[Quantity]]</f>
        <v>546.48</v>
      </c>
      <c r="M4555" s="6">
        <f>tbl_Sales[[#This Row],[Cost_per_Unit]]*tbl_Sales[[#This Row],[Quantity]]</f>
        <v>256.44</v>
      </c>
      <c r="N4555" s="6">
        <f>tbl_Sales[[#This Row],[Sales]]-tbl_Sales[[#This Row],[Total_Cost]]</f>
        <v>290.04000000000002</v>
      </c>
    </row>
    <row r="4556" spans="1:14">
      <c r="A4556" t="s">
        <v>4560</v>
      </c>
      <c r="B4556" s="4">
        <v>45275</v>
      </c>
      <c r="C4556" t="s">
        <v>8378</v>
      </c>
      <c r="D4556" t="str">
        <f>VLOOKUP(Sales_Data!$C4556,tbl_Customers[],2,FALSE)</f>
        <v>Customer_507</v>
      </c>
      <c r="E4556" t="str">
        <f>VLOOKUP(tbl_Sales[[#This Row],[Customer_ID]],tbl_Customers[],5,0)</f>
        <v>North</v>
      </c>
      <c r="F4556" t="s">
        <v>8560</v>
      </c>
      <c r="G4556" t="str">
        <f>VLOOKUP(Sales_Data!$F4556,tbl_Products[],2,FALSE)</f>
        <v>Product_41</v>
      </c>
      <c r="H4556" t="str">
        <f>VLOOKUP(tbl_Sales[[#This Row],[Product_ID]],tbl_Products[],3,0)</f>
        <v>Home Goods</v>
      </c>
      <c r="I4556">
        <v>8</v>
      </c>
      <c r="J4556" s="10">
        <f>VLOOKUP(tbl_Sales[[#This Row],[Product_ID]],tbl_Products[],4,0)</f>
        <v>31.5</v>
      </c>
      <c r="K4556" s="6">
        <v>70.349999999999994</v>
      </c>
      <c r="L4556" s="6">
        <f>tbl_Sales[[#This Row],[Price_per_Unit]]*tbl_Sales[[#This Row],[Quantity]]</f>
        <v>562.79999999999995</v>
      </c>
      <c r="M4556" s="6">
        <f>tbl_Sales[[#This Row],[Cost_per_Unit]]*tbl_Sales[[#This Row],[Quantity]]</f>
        <v>252</v>
      </c>
      <c r="N4556" s="6">
        <f>tbl_Sales[[#This Row],[Sales]]-tbl_Sales[[#This Row],[Total_Cost]]</f>
        <v>310.79999999999995</v>
      </c>
    </row>
    <row r="4557" spans="1:14">
      <c r="A4557" t="s">
        <v>4561</v>
      </c>
      <c r="B4557" s="4">
        <v>44942</v>
      </c>
      <c r="C4557" t="s">
        <v>8208</v>
      </c>
      <c r="D4557" t="str">
        <f>VLOOKUP(Sales_Data!$C4557,tbl_Customers[],2,FALSE)</f>
        <v>Customer_1234</v>
      </c>
      <c r="E4557" t="str">
        <f>VLOOKUP(tbl_Sales[[#This Row],[Customer_ID]],tbl_Customers[],5,0)</f>
        <v>South</v>
      </c>
      <c r="F4557" t="s">
        <v>8539</v>
      </c>
      <c r="G4557" t="str">
        <f>VLOOKUP(Sales_Data!$F4557,tbl_Products[],2,FALSE)</f>
        <v>Product_16</v>
      </c>
      <c r="H4557" t="str">
        <f>VLOOKUP(tbl_Sales[[#This Row],[Product_ID]],tbl_Products[],3,0)</f>
        <v>Home Goods</v>
      </c>
      <c r="I4557">
        <v>5</v>
      </c>
      <c r="J4557" s="10">
        <f>VLOOKUP(tbl_Sales[[#This Row],[Product_ID]],tbl_Products[],4,0)</f>
        <v>15.25</v>
      </c>
      <c r="K4557" s="6">
        <v>92.67</v>
      </c>
      <c r="L4557" s="6">
        <f>tbl_Sales[[#This Row],[Price_per_Unit]]*tbl_Sales[[#This Row],[Quantity]]</f>
        <v>463.35</v>
      </c>
      <c r="M4557" s="6">
        <f>tbl_Sales[[#This Row],[Cost_per_Unit]]*tbl_Sales[[#This Row],[Quantity]]</f>
        <v>76.25</v>
      </c>
      <c r="N4557" s="6">
        <f>tbl_Sales[[#This Row],[Sales]]-tbl_Sales[[#This Row],[Total_Cost]]</f>
        <v>387.1</v>
      </c>
    </row>
    <row r="4558" spans="1:14">
      <c r="A4558" t="s">
        <v>4562</v>
      </c>
      <c r="B4558" s="4">
        <v>45050</v>
      </c>
      <c r="C4558" t="s">
        <v>7584</v>
      </c>
      <c r="D4558" t="str">
        <f>VLOOKUP(Sales_Data!$C4558,tbl_Customers[],2,FALSE)</f>
        <v>Customer_1185</v>
      </c>
      <c r="E4558" t="str">
        <f>VLOOKUP(tbl_Sales[[#This Row],[Customer_ID]],tbl_Customers[],5,0)</f>
        <v>North</v>
      </c>
      <c r="F4558" t="s">
        <v>8549</v>
      </c>
      <c r="G4558" t="str">
        <f>VLOOKUP(Sales_Data!$F4558,tbl_Products[],2,FALSE)</f>
        <v>Product_18</v>
      </c>
      <c r="H4558" t="str">
        <f>VLOOKUP(tbl_Sales[[#This Row],[Product_ID]],tbl_Products[],3,0)</f>
        <v>Health</v>
      </c>
      <c r="I4558">
        <v>9</v>
      </c>
      <c r="J4558" s="10">
        <f>VLOOKUP(tbl_Sales[[#This Row],[Product_ID]],tbl_Products[],4,0)</f>
        <v>41.18</v>
      </c>
      <c r="K4558" s="6">
        <v>99.41</v>
      </c>
      <c r="L4558" s="6">
        <f>tbl_Sales[[#This Row],[Price_per_Unit]]*tbl_Sales[[#This Row],[Quantity]]</f>
        <v>894.68999999999994</v>
      </c>
      <c r="M4558" s="6">
        <f>tbl_Sales[[#This Row],[Cost_per_Unit]]*tbl_Sales[[#This Row],[Quantity]]</f>
        <v>370.62</v>
      </c>
      <c r="N4558" s="6">
        <f>tbl_Sales[[#This Row],[Sales]]-tbl_Sales[[#This Row],[Total_Cost]]</f>
        <v>524.06999999999994</v>
      </c>
    </row>
    <row r="4559" spans="1:14">
      <c r="A4559" t="s">
        <v>4563</v>
      </c>
      <c r="B4559" s="4">
        <v>45117</v>
      </c>
      <c r="C4559" t="s">
        <v>7442</v>
      </c>
      <c r="D4559" t="str">
        <f>VLOOKUP(Sales_Data!$C4559,tbl_Customers[],2,FALSE)</f>
        <v>Customer_1358</v>
      </c>
      <c r="E4559" t="str">
        <f>VLOOKUP(tbl_Sales[[#This Row],[Customer_ID]],tbl_Customers[],5,0)</f>
        <v>North</v>
      </c>
      <c r="F4559" t="s">
        <v>8558</v>
      </c>
      <c r="G4559" t="str">
        <f>VLOOKUP(Sales_Data!$F4559,tbl_Products[],2,FALSE)</f>
        <v>Product_24</v>
      </c>
      <c r="H4559" t="str">
        <f>VLOOKUP(tbl_Sales[[#This Row],[Product_ID]],tbl_Products[],3,0)</f>
        <v>Apparel</v>
      </c>
      <c r="I4559">
        <v>9</v>
      </c>
      <c r="J4559" s="10">
        <f>VLOOKUP(tbl_Sales[[#This Row],[Product_ID]],tbl_Products[],4,0)</f>
        <v>47.62</v>
      </c>
      <c r="K4559" s="6">
        <v>93.51</v>
      </c>
      <c r="L4559" s="6">
        <f>tbl_Sales[[#This Row],[Price_per_Unit]]*tbl_Sales[[#This Row],[Quantity]]</f>
        <v>841.59</v>
      </c>
      <c r="M4559" s="6">
        <f>tbl_Sales[[#This Row],[Cost_per_Unit]]*tbl_Sales[[#This Row],[Quantity]]</f>
        <v>428.58</v>
      </c>
      <c r="N4559" s="6">
        <f>tbl_Sales[[#This Row],[Sales]]-tbl_Sales[[#This Row],[Total_Cost]]</f>
        <v>413.01000000000005</v>
      </c>
    </row>
    <row r="4560" spans="1:14">
      <c r="A4560" t="s">
        <v>4564</v>
      </c>
      <c r="B4560" s="4">
        <v>45177</v>
      </c>
      <c r="C4560" t="s">
        <v>7134</v>
      </c>
      <c r="D4560" t="str">
        <f>VLOOKUP(Sales_Data!$C4560,tbl_Customers[],2,FALSE)</f>
        <v>Customer_331</v>
      </c>
      <c r="E4560" t="str">
        <f>VLOOKUP(tbl_Sales[[#This Row],[Customer_ID]],tbl_Customers[],5,0)</f>
        <v>West</v>
      </c>
      <c r="F4560" t="s">
        <v>8539</v>
      </c>
      <c r="G4560" t="str">
        <f>VLOOKUP(Sales_Data!$F4560,tbl_Products[],2,FALSE)</f>
        <v>Product_16</v>
      </c>
      <c r="H4560" t="str">
        <f>VLOOKUP(tbl_Sales[[#This Row],[Product_ID]],tbl_Products[],3,0)</f>
        <v>Home Goods</v>
      </c>
      <c r="I4560">
        <v>4</v>
      </c>
      <c r="J4560" s="10">
        <f>VLOOKUP(tbl_Sales[[#This Row],[Product_ID]],tbl_Products[],4,0)</f>
        <v>15.25</v>
      </c>
      <c r="K4560" s="6">
        <v>29.12</v>
      </c>
      <c r="L4560" s="6">
        <f>tbl_Sales[[#This Row],[Price_per_Unit]]*tbl_Sales[[#This Row],[Quantity]]</f>
        <v>116.48</v>
      </c>
      <c r="M4560" s="6">
        <f>tbl_Sales[[#This Row],[Cost_per_Unit]]*tbl_Sales[[#This Row],[Quantity]]</f>
        <v>61</v>
      </c>
      <c r="N4560" s="6">
        <f>tbl_Sales[[#This Row],[Sales]]-tbl_Sales[[#This Row],[Total_Cost]]</f>
        <v>55.480000000000004</v>
      </c>
    </row>
    <row r="4561" spans="1:14">
      <c r="A4561" t="s">
        <v>4565</v>
      </c>
      <c r="B4561" s="4">
        <v>45231</v>
      </c>
      <c r="C4561" t="s">
        <v>7091</v>
      </c>
      <c r="D4561" t="str">
        <f>VLOOKUP(Sales_Data!$C4561,tbl_Customers[],2,FALSE)</f>
        <v>Customer_26</v>
      </c>
      <c r="E4561" t="str">
        <f>VLOOKUP(tbl_Sales[[#This Row],[Customer_ID]],tbl_Customers[],5,0)</f>
        <v>South</v>
      </c>
      <c r="F4561" t="s">
        <v>8512</v>
      </c>
      <c r="G4561" t="str">
        <f>VLOOKUP(Sales_Data!$F4561,tbl_Products[],2,FALSE)</f>
        <v>Product_47</v>
      </c>
      <c r="H4561" t="str">
        <f>VLOOKUP(tbl_Sales[[#This Row],[Product_ID]],tbl_Products[],3,0)</f>
        <v>Home Goods</v>
      </c>
      <c r="I4561">
        <v>8</v>
      </c>
      <c r="J4561" s="10">
        <f>VLOOKUP(tbl_Sales[[#This Row],[Product_ID]],tbl_Products[],4,0)</f>
        <v>22.66</v>
      </c>
      <c r="K4561" s="6">
        <v>54.27</v>
      </c>
      <c r="L4561" s="6">
        <f>tbl_Sales[[#This Row],[Price_per_Unit]]*tbl_Sales[[#This Row],[Quantity]]</f>
        <v>434.16</v>
      </c>
      <c r="M4561" s="6">
        <f>tbl_Sales[[#This Row],[Cost_per_Unit]]*tbl_Sales[[#This Row],[Quantity]]</f>
        <v>181.28</v>
      </c>
      <c r="N4561" s="6">
        <f>tbl_Sales[[#This Row],[Sales]]-tbl_Sales[[#This Row],[Total_Cost]]</f>
        <v>252.88000000000002</v>
      </c>
    </row>
    <row r="4562" spans="1:14">
      <c r="A4562" t="s">
        <v>4566</v>
      </c>
      <c r="B4562" s="4">
        <v>45155</v>
      </c>
      <c r="C4562" t="s">
        <v>7275</v>
      </c>
      <c r="D4562" t="str">
        <f>VLOOKUP(Sales_Data!$C4562,tbl_Customers[],2,FALSE)</f>
        <v>Customer_240</v>
      </c>
      <c r="E4562" t="str">
        <f>VLOOKUP(tbl_Sales[[#This Row],[Customer_ID]],tbl_Customers[],5,0)</f>
        <v>West</v>
      </c>
      <c r="F4562" t="s">
        <v>8547</v>
      </c>
      <c r="G4562" t="str">
        <f>VLOOKUP(Sales_Data!$F4562,tbl_Products[],2,FALSE)</f>
        <v>Product_7</v>
      </c>
      <c r="H4562" t="str">
        <f>VLOOKUP(tbl_Sales[[#This Row],[Product_ID]],tbl_Products[],3,0)</f>
        <v>Apparel</v>
      </c>
      <c r="I4562">
        <v>8</v>
      </c>
      <c r="J4562" s="10">
        <f>VLOOKUP(tbl_Sales[[#This Row],[Product_ID]],tbl_Products[],4,0)</f>
        <v>48.6</v>
      </c>
      <c r="K4562" s="6">
        <v>28.83</v>
      </c>
      <c r="L4562" s="6">
        <f>tbl_Sales[[#This Row],[Price_per_Unit]]*tbl_Sales[[#This Row],[Quantity]]</f>
        <v>230.64</v>
      </c>
      <c r="M4562" s="6">
        <f>tbl_Sales[[#This Row],[Cost_per_Unit]]*tbl_Sales[[#This Row],[Quantity]]</f>
        <v>388.8</v>
      </c>
      <c r="N4562" s="6">
        <f>tbl_Sales[[#This Row],[Sales]]-tbl_Sales[[#This Row],[Total_Cost]]</f>
        <v>-158.16000000000003</v>
      </c>
    </row>
    <row r="4563" spans="1:14">
      <c r="A4563" t="s">
        <v>4567</v>
      </c>
      <c r="B4563" s="4">
        <v>45017</v>
      </c>
      <c r="C4563" t="s">
        <v>7293</v>
      </c>
      <c r="D4563" t="str">
        <f>VLOOKUP(Sales_Data!$C4563,tbl_Customers[],2,FALSE)</f>
        <v>Customer_190</v>
      </c>
      <c r="E4563" t="str">
        <f>VLOOKUP(tbl_Sales[[#This Row],[Customer_ID]],tbl_Customers[],5,0)</f>
        <v>North</v>
      </c>
      <c r="F4563" t="s">
        <v>8495</v>
      </c>
      <c r="G4563" t="str">
        <f>VLOOKUP(Sales_Data!$F4563,tbl_Products[],2,FALSE)</f>
        <v>Product_6</v>
      </c>
      <c r="H4563" t="str">
        <f>VLOOKUP(tbl_Sales[[#This Row],[Product_ID]],tbl_Products[],3,0)</f>
        <v>Apparel</v>
      </c>
      <c r="I4563">
        <v>6</v>
      </c>
      <c r="J4563" s="10">
        <f>VLOOKUP(tbl_Sales[[#This Row],[Product_ID]],tbl_Products[],4,0)</f>
        <v>33.65</v>
      </c>
      <c r="K4563" s="6">
        <v>35.25</v>
      </c>
      <c r="L4563" s="6">
        <f>tbl_Sales[[#This Row],[Price_per_Unit]]*tbl_Sales[[#This Row],[Quantity]]</f>
        <v>211.5</v>
      </c>
      <c r="M4563" s="6">
        <f>tbl_Sales[[#This Row],[Cost_per_Unit]]*tbl_Sales[[#This Row],[Quantity]]</f>
        <v>201.89999999999998</v>
      </c>
      <c r="N4563" s="6">
        <f>tbl_Sales[[#This Row],[Sales]]-tbl_Sales[[#This Row],[Total_Cost]]</f>
        <v>9.6000000000000227</v>
      </c>
    </row>
    <row r="4564" spans="1:14">
      <c r="A4564" t="s">
        <v>4568</v>
      </c>
      <c r="B4564" s="4">
        <v>45169</v>
      </c>
      <c r="C4564" t="s">
        <v>7390</v>
      </c>
      <c r="D4564" t="str">
        <f>VLOOKUP(Sales_Data!$C4564,tbl_Customers[],2,FALSE)</f>
        <v>Customer_1320</v>
      </c>
      <c r="E4564" t="str">
        <f>VLOOKUP(tbl_Sales[[#This Row],[Customer_ID]],tbl_Customers[],5,0)</f>
        <v>West</v>
      </c>
      <c r="F4564" t="s">
        <v>8545</v>
      </c>
      <c r="G4564" t="str">
        <f>VLOOKUP(Sales_Data!$F4564,tbl_Products[],2,FALSE)</f>
        <v>Product_9</v>
      </c>
      <c r="H4564" t="str">
        <f>VLOOKUP(tbl_Sales[[#This Row],[Product_ID]],tbl_Products[],3,0)</f>
        <v>Apparel</v>
      </c>
      <c r="I4564">
        <v>3</v>
      </c>
      <c r="J4564" s="10">
        <f>VLOOKUP(tbl_Sales[[#This Row],[Product_ID]],tbl_Products[],4,0)</f>
        <v>14.27</v>
      </c>
      <c r="K4564" s="6">
        <v>53.77</v>
      </c>
      <c r="L4564" s="6">
        <f>tbl_Sales[[#This Row],[Price_per_Unit]]*tbl_Sales[[#This Row],[Quantity]]</f>
        <v>161.31</v>
      </c>
      <c r="M4564" s="6">
        <f>tbl_Sales[[#This Row],[Cost_per_Unit]]*tbl_Sales[[#This Row],[Quantity]]</f>
        <v>42.81</v>
      </c>
      <c r="N4564" s="6">
        <f>tbl_Sales[[#This Row],[Sales]]-tbl_Sales[[#This Row],[Total_Cost]]</f>
        <v>118.5</v>
      </c>
    </row>
    <row r="4565" spans="1:14">
      <c r="A4565" t="s">
        <v>4569</v>
      </c>
      <c r="B4565" s="4">
        <v>45227</v>
      </c>
      <c r="C4565" t="s">
        <v>7046</v>
      </c>
      <c r="D4565" t="str">
        <f>VLOOKUP(Sales_Data!$C4565,tbl_Customers[],2,FALSE)</f>
        <v>Customer_1458</v>
      </c>
      <c r="E4565" t="str">
        <f>VLOOKUP(tbl_Sales[[#This Row],[Customer_ID]],tbl_Customers[],5,0)</f>
        <v>West</v>
      </c>
      <c r="F4565" t="s">
        <v>8531</v>
      </c>
      <c r="G4565" t="str">
        <f>VLOOKUP(Sales_Data!$F4565,tbl_Products[],2,FALSE)</f>
        <v>Product_36</v>
      </c>
      <c r="H4565" t="str">
        <f>VLOOKUP(tbl_Sales[[#This Row],[Product_ID]],tbl_Products[],3,0)</f>
        <v>Home Goods</v>
      </c>
      <c r="I4565">
        <v>4</v>
      </c>
      <c r="J4565" s="10">
        <f>VLOOKUP(tbl_Sales[[#This Row],[Product_ID]],tbl_Products[],4,0)</f>
        <v>32.54</v>
      </c>
      <c r="K4565" s="6">
        <v>90.5</v>
      </c>
      <c r="L4565" s="6">
        <f>tbl_Sales[[#This Row],[Price_per_Unit]]*tbl_Sales[[#This Row],[Quantity]]</f>
        <v>362</v>
      </c>
      <c r="M4565" s="6">
        <f>tbl_Sales[[#This Row],[Cost_per_Unit]]*tbl_Sales[[#This Row],[Quantity]]</f>
        <v>130.16</v>
      </c>
      <c r="N4565" s="6">
        <f>tbl_Sales[[#This Row],[Sales]]-tbl_Sales[[#This Row],[Total_Cost]]</f>
        <v>231.84</v>
      </c>
    </row>
    <row r="4566" spans="1:14">
      <c r="A4566" t="s">
        <v>4570</v>
      </c>
      <c r="B4566" s="4">
        <v>45209</v>
      </c>
      <c r="C4566" t="s">
        <v>7509</v>
      </c>
      <c r="D4566" t="str">
        <f>VLOOKUP(Sales_Data!$C4566,tbl_Customers[],2,FALSE)</f>
        <v>Customer_788</v>
      </c>
      <c r="E4566" t="str">
        <f>VLOOKUP(tbl_Sales[[#This Row],[Customer_ID]],tbl_Customers[],5,0)</f>
        <v>East</v>
      </c>
      <c r="F4566" t="s">
        <v>8530</v>
      </c>
      <c r="G4566" t="str">
        <f>VLOOKUP(Sales_Data!$F4566,tbl_Products[],2,FALSE)</f>
        <v>Product_14</v>
      </c>
      <c r="H4566" t="str">
        <f>VLOOKUP(tbl_Sales[[#This Row],[Product_ID]],tbl_Products[],3,0)</f>
        <v>Toys</v>
      </c>
      <c r="I4566">
        <v>4</v>
      </c>
      <c r="J4566" s="10">
        <f>VLOOKUP(tbl_Sales[[#This Row],[Product_ID]],tbl_Products[],4,0)</f>
        <v>36.64</v>
      </c>
      <c r="K4566" s="6">
        <v>78.55</v>
      </c>
      <c r="L4566" s="6">
        <f>tbl_Sales[[#This Row],[Price_per_Unit]]*tbl_Sales[[#This Row],[Quantity]]</f>
        <v>314.2</v>
      </c>
      <c r="M4566" s="6">
        <f>tbl_Sales[[#This Row],[Cost_per_Unit]]*tbl_Sales[[#This Row],[Quantity]]</f>
        <v>146.56</v>
      </c>
      <c r="N4566" s="6">
        <f>tbl_Sales[[#This Row],[Sales]]-tbl_Sales[[#This Row],[Total_Cost]]</f>
        <v>167.64</v>
      </c>
    </row>
    <row r="4567" spans="1:14">
      <c r="A4567" t="s">
        <v>4571</v>
      </c>
      <c r="B4567" s="4">
        <v>45106</v>
      </c>
      <c r="C4567" t="s">
        <v>7999</v>
      </c>
      <c r="D4567" t="str">
        <f>VLOOKUP(Sales_Data!$C4567,tbl_Customers[],2,FALSE)</f>
        <v>Customer_815</v>
      </c>
      <c r="E4567" t="str">
        <f>VLOOKUP(tbl_Sales[[#This Row],[Customer_ID]],tbl_Customers[],5,0)</f>
        <v>West</v>
      </c>
      <c r="F4567" t="s">
        <v>8557</v>
      </c>
      <c r="G4567" t="str">
        <f>VLOOKUP(Sales_Data!$F4567,tbl_Products[],2,FALSE)</f>
        <v>Product_71</v>
      </c>
      <c r="H4567" t="str">
        <f>VLOOKUP(tbl_Sales[[#This Row],[Product_ID]],tbl_Products[],3,0)</f>
        <v>Electronics</v>
      </c>
      <c r="I4567">
        <v>8</v>
      </c>
      <c r="J4567" s="10">
        <f>VLOOKUP(tbl_Sales[[#This Row],[Product_ID]],tbl_Products[],4,0)</f>
        <v>34.61</v>
      </c>
      <c r="K4567" s="6">
        <v>74.66</v>
      </c>
      <c r="L4567" s="6">
        <f>tbl_Sales[[#This Row],[Price_per_Unit]]*tbl_Sales[[#This Row],[Quantity]]</f>
        <v>597.28</v>
      </c>
      <c r="M4567" s="6">
        <f>tbl_Sales[[#This Row],[Cost_per_Unit]]*tbl_Sales[[#This Row],[Quantity]]</f>
        <v>276.88</v>
      </c>
      <c r="N4567" s="6">
        <f>tbl_Sales[[#This Row],[Sales]]-tbl_Sales[[#This Row],[Total_Cost]]</f>
        <v>320.39999999999998</v>
      </c>
    </row>
    <row r="4568" spans="1:14">
      <c r="A4568" t="s">
        <v>4572</v>
      </c>
      <c r="B4568" s="4">
        <v>45103</v>
      </c>
      <c r="C4568" t="s">
        <v>7052</v>
      </c>
      <c r="D4568" t="str">
        <f>VLOOKUP(Sales_Data!$C4568,tbl_Customers[],2,FALSE)</f>
        <v>Customer_1447</v>
      </c>
      <c r="E4568" t="str">
        <f>VLOOKUP(tbl_Sales[[#This Row],[Customer_ID]],tbl_Customers[],5,0)</f>
        <v>South</v>
      </c>
      <c r="F4568" t="s">
        <v>8567</v>
      </c>
      <c r="G4568" t="str">
        <f>VLOOKUP(Sales_Data!$F4568,tbl_Products[],2,FALSE)</f>
        <v>Product_69</v>
      </c>
      <c r="H4568" t="str">
        <f>VLOOKUP(tbl_Sales[[#This Row],[Product_ID]],tbl_Products[],3,0)</f>
        <v>Home Goods</v>
      </c>
      <c r="I4568">
        <v>2</v>
      </c>
      <c r="J4568" s="10">
        <f>VLOOKUP(tbl_Sales[[#This Row],[Product_ID]],tbl_Products[],4,0)</f>
        <v>8.86</v>
      </c>
      <c r="K4568" s="6">
        <v>55.19</v>
      </c>
      <c r="L4568" s="6">
        <f>tbl_Sales[[#This Row],[Price_per_Unit]]*tbl_Sales[[#This Row],[Quantity]]</f>
        <v>110.38</v>
      </c>
      <c r="M4568" s="6">
        <f>tbl_Sales[[#This Row],[Cost_per_Unit]]*tbl_Sales[[#This Row],[Quantity]]</f>
        <v>17.72</v>
      </c>
      <c r="N4568" s="6">
        <f>tbl_Sales[[#This Row],[Sales]]-tbl_Sales[[#This Row],[Total_Cost]]</f>
        <v>92.66</v>
      </c>
    </row>
    <row r="4569" spans="1:14">
      <c r="A4569" t="s">
        <v>4573</v>
      </c>
      <c r="B4569" s="4">
        <v>45010</v>
      </c>
      <c r="C4569" t="s">
        <v>8351</v>
      </c>
      <c r="D4569" t="str">
        <f>VLOOKUP(Sales_Data!$C4569,tbl_Customers[],2,FALSE)</f>
        <v>Customer_1201</v>
      </c>
      <c r="E4569" t="str">
        <f>VLOOKUP(tbl_Sales[[#This Row],[Customer_ID]],tbl_Customers[],5,0)</f>
        <v>East</v>
      </c>
      <c r="F4569" t="s">
        <v>8518</v>
      </c>
      <c r="G4569" t="str">
        <f>VLOOKUP(Sales_Data!$F4569,tbl_Products[],2,FALSE)</f>
        <v>Product_35</v>
      </c>
      <c r="H4569" t="str">
        <f>VLOOKUP(tbl_Sales[[#This Row],[Product_ID]],tbl_Products[],3,0)</f>
        <v>Toys</v>
      </c>
      <c r="I4569">
        <v>6</v>
      </c>
      <c r="J4569" s="10">
        <f>VLOOKUP(tbl_Sales[[#This Row],[Product_ID]],tbl_Products[],4,0)</f>
        <v>40.75</v>
      </c>
      <c r="K4569" s="6">
        <v>78.67</v>
      </c>
      <c r="L4569" s="6">
        <f>tbl_Sales[[#This Row],[Price_per_Unit]]*tbl_Sales[[#This Row],[Quantity]]</f>
        <v>472.02</v>
      </c>
      <c r="M4569" s="6">
        <f>tbl_Sales[[#This Row],[Cost_per_Unit]]*tbl_Sales[[#This Row],[Quantity]]</f>
        <v>244.5</v>
      </c>
      <c r="N4569" s="6">
        <f>tbl_Sales[[#This Row],[Sales]]-tbl_Sales[[#This Row],[Total_Cost]]</f>
        <v>227.51999999999998</v>
      </c>
    </row>
    <row r="4570" spans="1:14">
      <c r="A4570" t="s">
        <v>4574</v>
      </c>
      <c r="B4570" s="4">
        <v>45059</v>
      </c>
      <c r="C4570" t="s">
        <v>7734</v>
      </c>
      <c r="D4570" t="str">
        <f>VLOOKUP(Sales_Data!$C4570,tbl_Customers[],2,FALSE)</f>
        <v>Customer_165</v>
      </c>
      <c r="E4570" t="str">
        <f>VLOOKUP(tbl_Sales[[#This Row],[Customer_ID]],tbl_Customers[],5,0)</f>
        <v>North</v>
      </c>
      <c r="F4570" t="s">
        <v>8563</v>
      </c>
      <c r="G4570" t="str">
        <f>VLOOKUP(Sales_Data!$F4570,tbl_Products[],2,FALSE)</f>
        <v>Product_17</v>
      </c>
      <c r="H4570" t="str">
        <f>VLOOKUP(tbl_Sales[[#This Row],[Product_ID]],tbl_Products[],3,0)</f>
        <v>Toys</v>
      </c>
      <c r="I4570">
        <v>6</v>
      </c>
      <c r="J4570" s="10">
        <f>VLOOKUP(tbl_Sales[[#This Row],[Product_ID]],tbl_Products[],4,0)</f>
        <v>36.229999999999997</v>
      </c>
      <c r="K4570" s="6">
        <v>52.95</v>
      </c>
      <c r="L4570" s="6">
        <f>tbl_Sales[[#This Row],[Price_per_Unit]]*tbl_Sales[[#This Row],[Quantity]]</f>
        <v>317.70000000000005</v>
      </c>
      <c r="M4570" s="6">
        <f>tbl_Sales[[#This Row],[Cost_per_Unit]]*tbl_Sales[[#This Row],[Quantity]]</f>
        <v>217.38</v>
      </c>
      <c r="N4570" s="6">
        <f>tbl_Sales[[#This Row],[Sales]]-tbl_Sales[[#This Row],[Total_Cost]]</f>
        <v>100.32000000000005</v>
      </c>
    </row>
    <row r="4571" spans="1:14">
      <c r="A4571" t="s">
        <v>4575</v>
      </c>
      <c r="B4571" s="4">
        <v>45279</v>
      </c>
      <c r="C4571" t="s">
        <v>8049</v>
      </c>
      <c r="D4571" t="str">
        <f>VLOOKUP(Sales_Data!$C4571,tbl_Customers[],2,FALSE)</f>
        <v>Customer_1062</v>
      </c>
      <c r="E4571" t="str">
        <f>VLOOKUP(tbl_Sales[[#This Row],[Customer_ID]],tbl_Customers[],5,0)</f>
        <v>West</v>
      </c>
      <c r="F4571" t="s">
        <v>8504</v>
      </c>
      <c r="G4571" t="str">
        <f>VLOOKUP(Sales_Data!$F4571,tbl_Products[],2,FALSE)</f>
        <v>Product_13</v>
      </c>
      <c r="H4571" t="str">
        <f>VLOOKUP(tbl_Sales[[#This Row],[Product_ID]],tbl_Products[],3,0)</f>
        <v>Toys</v>
      </c>
      <c r="I4571">
        <v>7</v>
      </c>
      <c r="J4571" s="10">
        <f>VLOOKUP(tbl_Sales[[#This Row],[Product_ID]],tbl_Products[],4,0)</f>
        <v>45.97</v>
      </c>
      <c r="K4571" s="6">
        <v>83.56</v>
      </c>
      <c r="L4571" s="6">
        <f>tbl_Sales[[#This Row],[Price_per_Unit]]*tbl_Sales[[#This Row],[Quantity]]</f>
        <v>584.92000000000007</v>
      </c>
      <c r="M4571" s="6">
        <f>tbl_Sales[[#This Row],[Cost_per_Unit]]*tbl_Sales[[#This Row],[Quantity]]</f>
        <v>321.78999999999996</v>
      </c>
      <c r="N4571" s="6">
        <f>tbl_Sales[[#This Row],[Sales]]-tbl_Sales[[#This Row],[Total_Cost]]</f>
        <v>263.13000000000011</v>
      </c>
    </row>
    <row r="4572" spans="1:14">
      <c r="A4572" t="s">
        <v>4576</v>
      </c>
      <c r="B4572" s="4">
        <v>44973</v>
      </c>
      <c r="C4572" t="s">
        <v>8095</v>
      </c>
      <c r="D4572" t="str">
        <f>VLOOKUP(Sales_Data!$C4572,tbl_Customers[],2,FALSE)</f>
        <v>Customer_387</v>
      </c>
      <c r="E4572" t="str">
        <f>VLOOKUP(tbl_Sales[[#This Row],[Customer_ID]],tbl_Customers[],5,0)</f>
        <v>South</v>
      </c>
      <c r="F4572" t="s">
        <v>8554</v>
      </c>
      <c r="G4572" t="str">
        <f>VLOOKUP(Sales_Data!$F4572,tbl_Products[],2,FALSE)</f>
        <v>Product_55</v>
      </c>
      <c r="H4572" t="str">
        <f>VLOOKUP(tbl_Sales[[#This Row],[Product_ID]],tbl_Products[],3,0)</f>
        <v>Apparel</v>
      </c>
      <c r="I4572">
        <v>7</v>
      </c>
      <c r="J4572" s="10">
        <f>VLOOKUP(tbl_Sales[[#This Row],[Product_ID]],tbl_Products[],4,0)</f>
        <v>36.08</v>
      </c>
      <c r="K4572" s="6">
        <v>65.13</v>
      </c>
      <c r="L4572" s="6">
        <f>tbl_Sales[[#This Row],[Price_per_Unit]]*tbl_Sales[[#This Row],[Quantity]]</f>
        <v>455.90999999999997</v>
      </c>
      <c r="M4572" s="6">
        <f>tbl_Sales[[#This Row],[Cost_per_Unit]]*tbl_Sales[[#This Row],[Quantity]]</f>
        <v>252.56</v>
      </c>
      <c r="N4572" s="6">
        <f>tbl_Sales[[#This Row],[Sales]]-tbl_Sales[[#This Row],[Total_Cost]]</f>
        <v>203.34999999999997</v>
      </c>
    </row>
    <row r="4573" spans="1:14">
      <c r="A4573" t="s">
        <v>4577</v>
      </c>
      <c r="B4573" s="4">
        <v>45072</v>
      </c>
      <c r="C4573" t="s">
        <v>7922</v>
      </c>
      <c r="D4573" t="str">
        <f>VLOOKUP(Sales_Data!$C4573,tbl_Customers[],2,FALSE)</f>
        <v>Customer_867</v>
      </c>
      <c r="E4573" t="str">
        <f>VLOOKUP(tbl_Sales[[#This Row],[Customer_ID]],tbl_Customers[],5,0)</f>
        <v>West</v>
      </c>
      <c r="F4573" t="s">
        <v>8526</v>
      </c>
      <c r="G4573" t="str">
        <f>VLOOKUP(Sales_Data!$F4573,tbl_Products[],2,FALSE)</f>
        <v>Product_27</v>
      </c>
      <c r="H4573" t="str">
        <f>VLOOKUP(tbl_Sales[[#This Row],[Product_ID]],tbl_Products[],3,0)</f>
        <v>Home Goods</v>
      </c>
      <c r="I4573">
        <v>7</v>
      </c>
      <c r="J4573" s="10">
        <f>VLOOKUP(tbl_Sales[[#This Row],[Product_ID]],tbl_Products[],4,0)</f>
        <v>35.53</v>
      </c>
      <c r="K4573" s="6">
        <v>96.18</v>
      </c>
      <c r="L4573" s="6">
        <f>tbl_Sales[[#This Row],[Price_per_Unit]]*tbl_Sales[[#This Row],[Quantity]]</f>
        <v>673.26</v>
      </c>
      <c r="M4573" s="6">
        <f>tbl_Sales[[#This Row],[Cost_per_Unit]]*tbl_Sales[[#This Row],[Quantity]]</f>
        <v>248.71</v>
      </c>
      <c r="N4573" s="6">
        <f>tbl_Sales[[#This Row],[Sales]]-tbl_Sales[[#This Row],[Total_Cost]]</f>
        <v>424.54999999999995</v>
      </c>
    </row>
    <row r="4574" spans="1:14">
      <c r="A4574" t="s">
        <v>4578</v>
      </c>
      <c r="B4574" s="4">
        <v>44941</v>
      </c>
      <c r="C4574" t="s">
        <v>7270</v>
      </c>
      <c r="D4574" t="str">
        <f>VLOOKUP(Sales_Data!$C4574,tbl_Customers[],2,FALSE)</f>
        <v>Customer_340</v>
      </c>
      <c r="E4574" t="str">
        <f>VLOOKUP(tbl_Sales[[#This Row],[Customer_ID]],tbl_Customers[],5,0)</f>
        <v>West</v>
      </c>
      <c r="F4574" t="s">
        <v>8495</v>
      </c>
      <c r="G4574" t="str">
        <f>VLOOKUP(Sales_Data!$F4574,tbl_Products[],2,FALSE)</f>
        <v>Product_6</v>
      </c>
      <c r="H4574" t="str">
        <f>VLOOKUP(tbl_Sales[[#This Row],[Product_ID]],tbl_Products[],3,0)</f>
        <v>Apparel</v>
      </c>
      <c r="I4574">
        <v>6</v>
      </c>
      <c r="J4574" s="10">
        <f>VLOOKUP(tbl_Sales[[#This Row],[Product_ID]],tbl_Products[],4,0)</f>
        <v>33.65</v>
      </c>
      <c r="K4574" s="6">
        <v>67.88</v>
      </c>
      <c r="L4574" s="6">
        <f>tbl_Sales[[#This Row],[Price_per_Unit]]*tbl_Sales[[#This Row],[Quantity]]</f>
        <v>407.28</v>
      </c>
      <c r="M4574" s="6">
        <f>tbl_Sales[[#This Row],[Cost_per_Unit]]*tbl_Sales[[#This Row],[Quantity]]</f>
        <v>201.89999999999998</v>
      </c>
      <c r="N4574" s="6">
        <f>tbl_Sales[[#This Row],[Sales]]-tbl_Sales[[#This Row],[Total_Cost]]</f>
        <v>205.38</v>
      </c>
    </row>
    <row r="4575" spans="1:14">
      <c r="A4575" t="s">
        <v>4579</v>
      </c>
      <c r="B4575" s="4">
        <v>45124</v>
      </c>
      <c r="C4575" t="s">
        <v>7179</v>
      </c>
      <c r="D4575" t="str">
        <f>VLOOKUP(Sales_Data!$C4575,tbl_Customers[],2,FALSE)</f>
        <v>Customer_875</v>
      </c>
      <c r="E4575" t="str">
        <f>VLOOKUP(tbl_Sales[[#This Row],[Customer_ID]],tbl_Customers[],5,0)</f>
        <v>North</v>
      </c>
      <c r="F4575" t="s">
        <v>8497</v>
      </c>
      <c r="G4575" t="str">
        <f>VLOOKUP(Sales_Data!$F4575,tbl_Products[],2,FALSE)</f>
        <v>Product_73</v>
      </c>
      <c r="H4575" t="str">
        <f>VLOOKUP(tbl_Sales[[#This Row],[Product_ID]],tbl_Products[],3,0)</f>
        <v>Apparel</v>
      </c>
      <c r="I4575">
        <v>2</v>
      </c>
      <c r="J4575" s="10">
        <f>VLOOKUP(tbl_Sales[[#This Row],[Product_ID]],tbl_Products[],4,0)</f>
        <v>1.21</v>
      </c>
      <c r="K4575" s="6">
        <v>71.67</v>
      </c>
      <c r="L4575" s="6">
        <f>tbl_Sales[[#This Row],[Price_per_Unit]]*tbl_Sales[[#This Row],[Quantity]]</f>
        <v>143.34</v>
      </c>
      <c r="M4575" s="6">
        <f>tbl_Sales[[#This Row],[Cost_per_Unit]]*tbl_Sales[[#This Row],[Quantity]]</f>
        <v>2.42</v>
      </c>
      <c r="N4575" s="6">
        <f>tbl_Sales[[#This Row],[Sales]]-tbl_Sales[[#This Row],[Total_Cost]]</f>
        <v>140.92000000000002</v>
      </c>
    </row>
    <row r="4576" spans="1:14">
      <c r="A4576" t="s">
        <v>4580</v>
      </c>
      <c r="B4576" s="4">
        <v>44952</v>
      </c>
      <c r="C4576" t="s">
        <v>8372</v>
      </c>
      <c r="D4576" t="str">
        <f>VLOOKUP(Sales_Data!$C4576,tbl_Customers[],2,FALSE)</f>
        <v>Customer_518</v>
      </c>
      <c r="E4576" t="str">
        <f>VLOOKUP(tbl_Sales[[#This Row],[Customer_ID]],tbl_Customers[],5,0)</f>
        <v>North</v>
      </c>
      <c r="F4576" t="s">
        <v>8564</v>
      </c>
      <c r="G4576" t="str">
        <f>VLOOKUP(Sales_Data!$F4576,tbl_Products[],2,FALSE)</f>
        <v>Product_8</v>
      </c>
      <c r="H4576" t="str">
        <f>VLOOKUP(tbl_Sales[[#This Row],[Product_ID]],tbl_Products[],3,0)</f>
        <v>Electronics</v>
      </c>
      <c r="I4576">
        <v>2</v>
      </c>
      <c r="J4576" s="10">
        <f>VLOOKUP(tbl_Sales[[#This Row],[Product_ID]],tbl_Products[],4,0)</f>
        <v>22.03</v>
      </c>
      <c r="K4576" s="6">
        <v>90.89</v>
      </c>
      <c r="L4576" s="6">
        <f>tbl_Sales[[#This Row],[Price_per_Unit]]*tbl_Sales[[#This Row],[Quantity]]</f>
        <v>181.78</v>
      </c>
      <c r="M4576" s="6">
        <f>tbl_Sales[[#This Row],[Cost_per_Unit]]*tbl_Sales[[#This Row],[Quantity]]</f>
        <v>44.06</v>
      </c>
      <c r="N4576" s="6">
        <f>tbl_Sales[[#This Row],[Sales]]-tbl_Sales[[#This Row],[Total_Cost]]</f>
        <v>137.72</v>
      </c>
    </row>
    <row r="4577" spans="1:14">
      <c r="A4577" t="s">
        <v>4581</v>
      </c>
      <c r="B4577" s="4">
        <v>45010</v>
      </c>
      <c r="C4577" t="s">
        <v>7044</v>
      </c>
      <c r="D4577" t="str">
        <f>VLOOKUP(Sales_Data!$C4577,tbl_Customers[],2,FALSE)</f>
        <v>Customer_1417</v>
      </c>
      <c r="E4577" t="str">
        <f>VLOOKUP(tbl_Sales[[#This Row],[Customer_ID]],tbl_Customers[],5,0)</f>
        <v>East</v>
      </c>
      <c r="F4577" t="s">
        <v>8514</v>
      </c>
      <c r="G4577" t="str">
        <f>VLOOKUP(Sales_Data!$F4577,tbl_Products[],2,FALSE)</f>
        <v>Product_2</v>
      </c>
      <c r="H4577" t="str">
        <f>VLOOKUP(tbl_Sales[[#This Row],[Product_ID]],tbl_Products[],3,0)</f>
        <v>Health</v>
      </c>
      <c r="I4577">
        <v>7</v>
      </c>
      <c r="J4577" s="10">
        <f>VLOOKUP(tbl_Sales[[#This Row],[Product_ID]],tbl_Products[],4,0)</f>
        <v>12.41</v>
      </c>
      <c r="K4577" s="6">
        <v>65.39</v>
      </c>
      <c r="L4577" s="6">
        <f>tbl_Sales[[#This Row],[Price_per_Unit]]*tbl_Sales[[#This Row],[Quantity]]</f>
        <v>457.73</v>
      </c>
      <c r="M4577" s="6">
        <f>tbl_Sales[[#This Row],[Cost_per_Unit]]*tbl_Sales[[#This Row],[Quantity]]</f>
        <v>86.87</v>
      </c>
      <c r="N4577" s="6">
        <f>tbl_Sales[[#This Row],[Sales]]-tbl_Sales[[#This Row],[Total_Cost]]</f>
        <v>370.86</v>
      </c>
    </row>
    <row r="4578" spans="1:14">
      <c r="A4578" t="s">
        <v>4582</v>
      </c>
      <c r="B4578" s="4">
        <v>45219</v>
      </c>
      <c r="C4578" t="s">
        <v>7422</v>
      </c>
      <c r="D4578" t="str">
        <f>VLOOKUP(Sales_Data!$C4578,tbl_Customers[],2,FALSE)</f>
        <v>Customer_619</v>
      </c>
      <c r="E4578" t="str">
        <f>VLOOKUP(tbl_Sales[[#This Row],[Customer_ID]],tbl_Customers[],5,0)</f>
        <v>South</v>
      </c>
      <c r="F4578" t="s">
        <v>8494</v>
      </c>
      <c r="G4578" t="str">
        <f>VLOOKUP(Sales_Data!$F4578,tbl_Products[],2,FALSE)</f>
        <v>Product_15</v>
      </c>
      <c r="H4578" t="str">
        <f>VLOOKUP(tbl_Sales[[#This Row],[Product_ID]],tbl_Products[],3,0)</f>
        <v>Apparel</v>
      </c>
      <c r="I4578">
        <v>6</v>
      </c>
      <c r="J4578" s="10">
        <f>VLOOKUP(tbl_Sales[[#This Row],[Product_ID]],tbl_Products[],4,0)</f>
        <v>22.93</v>
      </c>
      <c r="K4578" s="6">
        <v>92.2</v>
      </c>
      <c r="L4578" s="6">
        <f>tbl_Sales[[#This Row],[Price_per_Unit]]*tbl_Sales[[#This Row],[Quantity]]</f>
        <v>553.20000000000005</v>
      </c>
      <c r="M4578" s="6">
        <f>tbl_Sales[[#This Row],[Cost_per_Unit]]*tbl_Sales[[#This Row],[Quantity]]</f>
        <v>137.57999999999998</v>
      </c>
      <c r="N4578" s="6">
        <f>tbl_Sales[[#This Row],[Sales]]-tbl_Sales[[#This Row],[Total_Cost]]</f>
        <v>415.62000000000006</v>
      </c>
    </row>
    <row r="4579" spans="1:14">
      <c r="A4579" t="s">
        <v>4583</v>
      </c>
      <c r="B4579" s="4">
        <v>45036</v>
      </c>
      <c r="C4579" t="s">
        <v>7023</v>
      </c>
      <c r="D4579" t="str">
        <f>VLOOKUP(Sales_Data!$C4579,tbl_Customers[],2,FALSE)</f>
        <v>Customer_1026</v>
      </c>
      <c r="E4579" t="str">
        <f>VLOOKUP(tbl_Sales[[#This Row],[Customer_ID]],tbl_Customers[],5,0)</f>
        <v>North</v>
      </c>
      <c r="F4579" t="s">
        <v>8538</v>
      </c>
      <c r="G4579" t="str">
        <f>VLOOKUP(Sales_Data!$F4579,tbl_Products[],2,FALSE)</f>
        <v>Product_44</v>
      </c>
      <c r="H4579" t="str">
        <f>VLOOKUP(tbl_Sales[[#This Row],[Product_ID]],tbl_Products[],3,0)</f>
        <v>Electronics</v>
      </c>
      <c r="I4579">
        <v>5</v>
      </c>
      <c r="J4579" s="10">
        <f>VLOOKUP(tbl_Sales[[#This Row],[Product_ID]],tbl_Products[],4,0)</f>
        <v>39.729999999999997</v>
      </c>
      <c r="K4579" s="6">
        <v>91.82</v>
      </c>
      <c r="L4579" s="6">
        <f>tbl_Sales[[#This Row],[Price_per_Unit]]*tbl_Sales[[#This Row],[Quantity]]</f>
        <v>459.09999999999997</v>
      </c>
      <c r="M4579" s="6">
        <f>tbl_Sales[[#This Row],[Cost_per_Unit]]*tbl_Sales[[#This Row],[Quantity]]</f>
        <v>198.64999999999998</v>
      </c>
      <c r="N4579" s="6">
        <f>tbl_Sales[[#This Row],[Sales]]-tbl_Sales[[#This Row],[Total_Cost]]</f>
        <v>260.45</v>
      </c>
    </row>
    <row r="4580" spans="1:14">
      <c r="A4580" t="s">
        <v>4584</v>
      </c>
      <c r="B4580" s="4">
        <v>45040</v>
      </c>
      <c r="C4580" t="s">
        <v>7423</v>
      </c>
      <c r="D4580" t="str">
        <f>VLOOKUP(Sales_Data!$C4580,tbl_Customers[],2,FALSE)</f>
        <v>Customer_1092</v>
      </c>
      <c r="E4580" t="str">
        <f>VLOOKUP(tbl_Sales[[#This Row],[Customer_ID]],tbl_Customers[],5,0)</f>
        <v>West</v>
      </c>
      <c r="F4580" t="s">
        <v>8531</v>
      </c>
      <c r="G4580" t="str">
        <f>VLOOKUP(Sales_Data!$F4580,tbl_Products[],2,FALSE)</f>
        <v>Product_36</v>
      </c>
      <c r="H4580" t="str">
        <f>VLOOKUP(tbl_Sales[[#This Row],[Product_ID]],tbl_Products[],3,0)</f>
        <v>Home Goods</v>
      </c>
      <c r="I4580">
        <v>3</v>
      </c>
      <c r="J4580" s="10">
        <f>VLOOKUP(tbl_Sales[[#This Row],[Product_ID]],tbl_Products[],4,0)</f>
        <v>32.54</v>
      </c>
      <c r="K4580" s="6">
        <v>52.45</v>
      </c>
      <c r="L4580" s="6">
        <f>tbl_Sales[[#This Row],[Price_per_Unit]]*tbl_Sales[[#This Row],[Quantity]]</f>
        <v>157.35000000000002</v>
      </c>
      <c r="M4580" s="6">
        <f>tbl_Sales[[#This Row],[Cost_per_Unit]]*tbl_Sales[[#This Row],[Quantity]]</f>
        <v>97.62</v>
      </c>
      <c r="N4580" s="6">
        <f>tbl_Sales[[#This Row],[Sales]]-tbl_Sales[[#This Row],[Total_Cost]]</f>
        <v>59.730000000000018</v>
      </c>
    </row>
    <row r="4581" spans="1:14">
      <c r="A4581" t="s">
        <v>4585</v>
      </c>
      <c r="B4581" s="4">
        <v>45258</v>
      </c>
      <c r="C4581" t="s">
        <v>8103</v>
      </c>
      <c r="D4581" t="str">
        <f>VLOOKUP(Sales_Data!$C4581,tbl_Customers[],2,FALSE)</f>
        <v>Customer_1349</v>
      </c>
      <c r="E4581" t="str">
        <f>VLOOKUP(tbl_Sales[[#This Row],[Customer_ID]],tbl_Customers[],5,0)</f>
        <v>West</v>
      </c>
      <c r="F4581" t="s">
        <v>8540</v>
      </c>
      <c r="G4581" t="str">
        <f>VLOOKUP(Sales_Data!$F4581,tbl_Products[],2,FALSE)</f>
        <v>Product_37</v>
      </c>
      <c r="H4581" t="str">
        <f>VLOOKUP(tbl_Sales[[#This Row],[Product_ID]],tbl_Products[],3,0)</f>
        <v>Toys</v>
      </c>
      <c r="I4581">
        <v>6</v>
      </c>
      <c r="J4581" s="10">
        <f>VLOOKUP(tbl_Sales[[#This Row],[Product_ID]],tbl_Products[],4,0)</f>
        <v>29.86</v>
      </c>
      <c r="K4581" s="6">
        <v>41.28</v>
      </c>
      <c r="L4581" s="6">
        <f>tbl_Sales[[#This Row],[Price_per_Unit]]*tbl_Sales[[#This Row],[Quantity]]</f>
        <v>247.68</v>
      </c>
      <c r="M4581" s="6">
        <f>tbl_Sales[[#This Row],[Cost_per_Unit]]*tbl_Sales[[#This Row],[Quantity]]</f>
        <v>179.16</v>
      </c>
      <c r="N4581" s="6">
        <f>tbl_Sales[[#This Row],[Sales]]-tbl_Sales[[#This Row],[Total_Cost]]</f>
        <v>68.52000000000001</v>
      </c>
    </row>
    <row r="4582" spans="1:14">
      <c r="A4582" t="s">
        <v>4586</v>
      </c>
      <c r="B4582" s="4">
        <v>45042</v>
      </c>
      <c r="C4582" t="s">
        <v>7501</v>
      </c>
      <c r="D4582" t="str">
        <f>VLOOKUP(Sales_Data!$C4582,tbl_Customers[],2,FALSE)</f>
        <v>Customer_784</v>
      </c>
      <c r="E4582" t="str">
        <f>VLOOKUP(tbl_Sales[[#This Row],[Customer_ID]],tbl_Customers[],5,0)</f>
        <v>North</v>
      </c>
      <c r="F4582" t="s">
        <v>8525</v>
      </c>
      <c r="G4582" t="str">
        <f>VLOOKUP(Sales_Data!$F4582,tbl_Products[],2,FALSE)</f>
        <v>Product_56</v>
      </c>
      <c r="H4582" t="str">
        <f>VLOOKUP(tbl_Sales[[#This Row],[Product_ID]],tbl_Products[],3,0)</f>
        <v>Apparel</v>
      </c>
      <c r="I4582">
        <v>2</v>
      </c>
      <c r="J4582" s="10">
        <f>VLOOKUP(tbl_Sales[[#This Row],[Product_ID]],tbl_Products[],4,0)</f>
        <v>3.21</v>
      </c>
      <c r="K4582" s="6">
        <v>60.93</v>
      </c>
      <c r="L4582" s="6">
        <f>tbl_Sales[[#This Row],[Price_per_Unit]]*tbl_Sales[[#This Row],[Quantity]]</f>
        <v>121.86</v>
      </c>
      <c r="M4582" s="6">
        <f>tbl_Sales[[#This Row],[Cost_per_Unit]]*tbl_Sales[[#This Row],[Quantity]]</f>
        <v>6.42</v>
      </c>
      <c r="N4582" s="6">
        <f>tbl_Sales[[#This Row],[Sales]]-tbl_Sales[[#This Row],[Total_Cost]]</f>
        <v>115.44</v>
      </c>
    </row>
    <row r="4583" spans="1:14">
      <c r="A4583" t="s">
        <v>4587</v>
      </c>
      <c r="B4583" s="4">
        <v>45273</v>
      </c>
      <c r="C4583" t="s">
        <v>8351</v>
      </c>
      <c r="D4583" t="str">
        <f>VLOOKUP(Sales_Data!$C4583,tbl_Customers[],2,FALSE)</f>
        <v>Customer_1201</v>
      </c>
      <c r="E4583" t="str">
        <f>VLOOKUP(tbl_Sales[[#This Row],[Customer_ID]],tbl_Customers[],5,0)</f>
        <v>East</v>
      </c>
      <c r="F4583" t="s">
        <v>8565</v>
      </c>
      <c r="G4583" t="str">
        <f>VLOOKUP(Sales_Data!$F4583,tbl_Products[],2,FALSE)</f>
        <v>Product_31</v>
      </c>
      <c r="H4583" t="str">
        <f>VLOOKUP(tbl_Sales[[#This Row],[Product_ID]],tbl_Products[],3,0)</f>
        <v>Apparel</v>
      </c>
      <c r="I4583">
        <v>2</v>
      </c>
      <c r="J4583" s="10">
        <f>VLOOKUP(tbl_Sales[[#This Row],[Product_ID]],tbl_Products[],4,0)</f>
        <v>3.66</v>
      </c>
      <c r="K4583" s="6">
        <v>77.77</v>
      </c>
      <c r="L4583" s="6">
        <f>tbl_Sales[[#This Row],[Price_per_Unit]]*tbl_Sales[[#This Row],[Quantity]]</f>
        <v>155.54</v>
      </c>
      <c r="M4583" s="6">
        <f>tbl_Sales[[#This Row],[Cost_per_Unit]]*tbl_Sales[[#This Row],[Quantity]]</f>
        <v>7.32</v>
      </c>
      <c r="N4583" s="6">
        <f>tbl_Sales[[#This Row],[Sales]]-tbl_Sales[[#This Row],[Total_Cost]]</f>
        <v>148.22</v>
      </c>
    </row>
    <row r="4584" spans="1:14">
      <c r="A4584" t="s">
        <v>4588</v>
      </c>
      <c r="B4584" s="4">
        <v>45032</v>
      </c>
      <c r="C4584" t="s">
        <v>7078</v>
      </c>
      <c r="D4584" t="str">
        <f>VLOOKUP(Sales_Data!$C4584,tbl_Customers[],2,FALSE)</f>
        <v>Customer_631</v>
      </c>
      <c r="E4584" t="str">
        <f>VLOOKUP(tbl_Sales[[#This Row],[Customer_ID]],tbl_Customers[],5,0)</f>
        <v>West</v>
      </c>
      <c r="F4584" t="s">
        <v>8499</v>
      </c>
      <c r="G4584" t="str">
        <f>VLOOKUP(Sales_Data!$F4584,tbl_Products[],2,FALSE)</f>
        <v>Product_30</v>
      </c>
      <c r="H4584" t="str">
        <f>VLOOKUP(tbl_Sales[[#This Row],[Product_ID]],tbl_Products[],3,0)</f>
        <v>Apparel</v>
      </c>
      <c r="I4584">
        <v>9</v>
      </c>
      <c r="J4584" s="10">
        <f>VLOOKUP(tbl_Sales[[#This Row],[Product_ID]],tbl_Products[],4,0)</f>
        <v>49.21</v>
      </c>
      <c r="K4584" s="6">
        <v>61.42</v>
      </c>
      <c r="L4584" s="6">
        <f>tbl_Sales[[#This Row],[Price_per_Unit]]*tbl_Sales[[#This Row],[Quantity]]</f>
        <v>552.78</v>
      </c>
      <c r="M4584" s="6">
        <f>tbl_Sales[[#This Row],[Cost_per_Unit]]*tbl_Sales[[#This Row],[Quantity]]</f>
        <v>442.89</v>
      </c>
      <c r="N4584" s="6">
        <f>tbl_Sales[[#This Row],[Sales]]-tbl_Sales[[#This Row],[Total_Cost]]</f>
        <v>109.88999999999999</v>
      </c>
    </row>
    <row r="4585" spans="1:14">
      <c r="A4585" t="s">
        <v>4589</v>
      </c>
      <c r="B4585" s="4">
        <v>45064</v>
      </c>
      <c r="C4585" t="s">
        <v>7662</v>
      </c>
      <c r="D4585" t="str">
        <f>VLOOKUP(Sales_Data!$C4585,tbl_Customers[],2,FALSE)</f>
        <v>Customer_843</v>
      </c>
      <c r="E4585" t="str">
        <f>VLOOKUP(tbl_Sales[[#This Row],[Customer_ID]],tbl_Customers[],5,0)</f>
        <v>North</v>
      </c>
      <c r="F4585" t="s">
        <v>8520</v>
      </c>
      <c r="G4585" t="str">
        <f>VLOOKUP(Sales_Data!$F4585,tbl_Products[],2,FALSE)</f>
        <v>Product_29</v>
      </c>
      <c r="H4585" t="str">
        <f>VLOOKUP(tbl_Sales[[#This Row],[Product_ID]],tbl_Products[],3,0)</f>
        <v>Home Goods</v>
      </c>
      <c r="I4585">
        <v>1</v>
      </c>
      <c r="J4585" s="10">
        <f>VLOOKUP(tbl_Sales[[#This Row],[Product_ID]],tbl_Products[],4,0)</f>
        <v>9.64</v>
      </c>
      <c r="K4585" s="6">
        <v>71.36</v>
      </c>
      <c r="L4585" s="6">
        <f>tbl_Sales[[#This Row],[Price_per_Unit]]*tbl_Sales[[#This Row],[Quantity]]</f>
        <v>71.36</v>
      </c>
      <c r="M4585" s="6">
        <f>tbl_Sales[[#This Row],[Cost_per_Unit]]*tbl_Sales[[#This Row],[Quantity]]</f>
        <v>9.64</v>
      </c>
      <c r="N4585" s="6">
        <f>tbl_Sales[[#This Row],[Sales]]-tbl_Sales[[#This Row],[Total_Cost]]</f>
        <v>61.72</v>
      </c>
    </row>
    <row r="4586" spans="1:14">
      <c r="A4586" t="s">
        <v>4590</v>
      </c>
      <c r="B4586" s="4">
        <v>45260</v>
      </c>
      <c r="C4586" t="s">
        <v>7710</v>
      </c>
      <c r="D4586" t="str">
        <f>VLOOKUP(Sales_Data!$C4586,tbl_Customers[],2,FALSE)</f>
        <v>Customer_1491</v>
      </c>
      <c r="E4586" t="str">
        <f>VLOOKUP(tbl_Sales[[#This Row],[Customer_ID]],tbl_Customers[],5,0)</f>
        <v>South</v>
      </c>
      <c r="F4586" t="s">
        <v>8524</v>
      </c>
      <c r="G4586" t="str">
        <f>VLOOKUP(Sales_Data!$F4586,tbl_Products[],2,FALSE)</f>
        <v>Product_74</v>
      </c>
      <c r="H4586" t="str">
        <f>VLOOKUP(tbl_Sales[[#This Row],[Product_ID]],tbl_Products[],3,0)</f>
        <v>Home Goods</v>
      </c>
      <c r="I4586">
        <v>6</v>
      </c>
      <c r="J4586" s="10">
        <f>VLOOKUP(tbl_Sales[[#This Row],[Product_ID]],tbl_Products[],4,0)</f>
        <v>13.9</v>
      </c>
      <c r="K4586" s="6">
        <v>23.87</v>
      </c>
      <c r="L4586" s="6">
        <f>tbl_Sales[[#This Row],[Price_per_Unit]]*tbl_Sales[[#This Row],[Quantity]]</f>
        <v>143.22</v>
      </c>
      <c r="M4586" s="6">
        <f>tbl_Sales[[#This Row],[Cost_per_Unit]]*tbl_Sales[[#This Row],[Quantity]]</f>
        <v>83.4</v>
      </c>
      <c r="N4586" s="6">
        <f>tbl_Sales[[#This Row],[Sales]]-tbl_Sales[[#This Row],[Total_Cost]]</f>
        <v>59.819999999999993</v>
      </c>
    </row>
    <row r="4587" spans="1:14">
      <c r="A4587" t="s">
        <v>4591</v>
      </c>
      <c r="B4587" s="4">
        <v>45136</v>
      </c>
      <c r="C4587" t="s">
        <v>7480</v>
      </c>
      <c r="D4587" t="str">
        <f>VLOOKUP(Sales_Data!$C4587,tbl_Customers[],2,FALSE)</f>
        <v>Customer_183</v>
      </c>
      <c r="E4587" t="str">
        <f>VLOOKUP(tbl_Sales[[#This Row],[Customer_ID]],tbl_Customers[],5,0)</f>
        <v>North</v>
      </c>
      <c r="F4587" t="s">
        <v>8518</v>
      </c>
      <c r="G4587" t="str">
        <f>VLOOKUP(Sales_Data!$F4587,tbl_Products[],2,FALSE)</f>
        <v>Product_35</v>
      </c>
      <c r="H4587" t="str">
        <f>VLOOKUP(tbl_Sales[[#This Row],[Product_ID]],tbl_Products[],3,0)</f>
        <v>Toys</v>
      </c>
      <c r="I4587">
        <v>9</v>
      </c>
      <c r="J4587" s="10">
        <f>VLOOKUP(tbl_Sales[[#This Row],[Product_ID]],tbl_Products[],4,0)</f>
        <v>40.75</v>
      </c>
      <c r="K4587" s="6">
        <v>92.19</v>
      </c>
      <c r="L4587" s="6">
        <f>tbl_Sales[[#This Row],[Price_per_Unit]]*tbl_Sales[[#This Row],[Quantity]]</f>
        <v>829.71</v>
      </c>
      <c r="M4587" s="6">
        <f>tbl_Sales[[#This Row],[Cost_per_Unit]]*tbl_Sales[[#This Row],[Quantity]]</f>
        <v>366.75</v>
      </c>
      <c r="N4587" s="6">
        <f>tbl_Sales[[#This Row],[Sales]]-tbl_Sales[[#This Row],[Total_Cost]]</f>
        <v>462.96000000000004</v>
      </c>
    </row>
    <row r="4588" spans="1:14">
      <c r="A4588" t="s">
        <v>4592</v>
      </c>
      <c r="B4588" s="4">
        <v>45189</v>
      </c>
      <c r="C4588" t="s">
        <v>7131</v>
      </c>
      <c r="D4588" t="str">
        <f>VLOOKUP(Sales_Data!$C4588,tbl_Customers[],2,FALSE)</f>
        <v>Customer_224</v>
      </c>
      <c r="E4588" t="str">
        <f>VLOOKUP(tbl_Sales[[#This Row],[Customer_ID]],tbl_Customers[],5,0)</f>
        <v>North</v>
      </c>
      <c r="F4588" t="s">
        <v>8557</v>
      </c>
      <c r="G4588" t="str">
        <f>VLOOKUP(Sales_Data!$F4588,tbl_Products[],2,FALSE)</f>
        <v>Product_71</v>
      </c>
      <c r="H4588" t="str">
        <f>VLOOKUP(tbl_Sales[[#This Row],[Product_ID]],tbl_Products[],3,0)</f>
        <v>Electronics</v>
      </c>
      <c r="I4588">
        <v>8</v>
      </c>
      <c r="J4588" s="10">
        <f>VLOOKUP(tbl_Sales[[#This Row],[Product_ID]],tbl_Products[],4,0)</f>
        <v>34.61</v>
      </c>
      <c r="K4588" s="6">
        <v>42.77</v>
      </c>
      <c r="L4588" s="6">
        <f>tbl_Sales[[#This Row],[Price_per_Unit]]*tbl_Sales[[#This Row],[Quantity]]</f>
        <v>342.16</v>
      </c>
      <c r="M4588" s="6">
        <f>tbl_Sales[[#This Row],[Cost_per_Unit]]*tbl_Sales[[#This Row],[Quantity]]</f>
        <v>276.88</v>
      </c>
      <c r="N4588" s="6">
        <f>tbl_Sales[[#This Row],[Sales]]-tbl_Sales[[#This Row],[Total_Cost]]</f>
        <v>65.28000000000003</v>
      </c>
    </row>
    <row r="4589" spans="1:14">
      <c r="A4589" t="s">
        <v>4593</v>
      </c>
      <c r="B4589" s="4">
        <v>44937</v>
      </c>
      <c r="C4589" t="s">
        <v>7464</v>
      </c>
      <c r="D4589" t="str">
        <f>VLOOKUP(Sales_Data!$C4589,tbl_Customers[],2,FALSE)</f>
        <v>Customer_1303</v>
      </c>
      <c r="E4589" t="str">
        <f>VLOOKUP(tbl_Sales[[#This Row],[Customer_ID]],tbl_Customers[],5,0)</f>
        <v>North</v>
      </c>
      <c r="F4589" t="s">
        <v>8515</v>
      </c>
      <c r="G4589" t="str">
        <f>VLOOKUP(Sales_Data!$F4589,tbl_Products[],2,FALSE)</f>
        <v>Product_46</v>
      </c>
      <c r="H4589" t="str">
        <f>VLOOKUP(tbl_Sales[[#This Row],[Product_ID]],tbl_Products[],3,0)</f>
        <v>Health</v>
      </c>
      <c r="I4589">
        <v>3</v>
      </c>
      <c r="J4589" s="10">
        <f>VLOOKUP(tbl_Sales[[#This Row],[Product_ID]],tbl_Products[],4,0)</f>
        <v>19.34</v>
      </c>
      <c r="K4589" s="6">
        <v>23.74</v>
      </c>
      <c r="L4589" s="6">
        <f>tbl_Sales[[#This Row],[Price_per_Unit]]*tbl_Sales[[#This Row],[Quantity]]</f>
        <v>71.22</v>
      </c>
      <c r="M4589" s="6">
        <f>tbl_Sales[[#This Row],[Cost_per_Unit]]*tbl_Sales[[#This Row],[Quantity]]</f>
        <v>58.019999999999996</v>
      </c>
      <c r="N4589" s="6">
        <f>tbl_Sales[[#This Row],[Sales]]-tbl_Sales[[#This Row],[Total_Cost]]</f>
        <v>13.200000000000003</v>
      </c>
    </row>
    <row r="4590" spans="1:14">
      <c r="A4590" t="s">
        <v>4594</v>
      </c>
      <c r="B4590" s="4">
        <v>45276</v>
      </c>
      <c r="C4590" t="s">
        <v>7141</v>
      </c>
      <c r="D4590" t="str">
        <f>VLOOKUP(Sales_Data!$C4590,tbl_Customers[],2,FALSE)</f>
        <v>Customer_1173</v>
      </c>
      <c r="E4590" t="str">
        <f>VLOOKUP(tbl_Sales[[#This Row],[Customer_ID]],tbl_Customers[],5,0)</f>
        <v>West</v>
      </c>
      <c r="F4590" t="s">
        <v>8565</v>
      </c>
      <c r="G4590" t="str">
        <f>VLOOKUP(Sales_Data!$F4590,tbl_Products[],2,FALSE)</f>
        <v>Product_31</v>
      </c>
      <c r="H4590" t="str">
        <f>VLOOKUP(tbl_Sales[[#This Row],[Product_ID]],tbl_Products[],3,0)</f>
        <v>Apparel</v>
      </c>
      <c r="I4590">
        <v>5</v>
      </c>
      <c r="J4590" s="10">
        <f>VLOOKUP(tbl_Sales[[#This Row],[Product_ID]],tbl_Products[],4,0)</f>
        <v>3.66</v>
      </c>
      <c r="K4590" s="6">
        <v>40.82</v>
      </c>
      <c r="L4590" s="6">
        <f>tbl_Sales[[#This Row],[Price_per_Unit]]*tbl_Sales[[#This Row],[Quantity]]</f>
        <v>204.1</v>
      </c>
      <c r="M4590" s="6">
        <f>tbl_Sales[[#This Row],[Cost_per_Unit]]*tbl_Sales[[#This Row],[Quantity]]</f>
        <v>18.3</v>
      </c>
      <c r="N4590" s="6">
        <f>tbl_Sales[[#This Row],[Sales]]-tbl_Sales[[#This Row],[Total_Cost]]</f>
        <v>185.79999999999998</v>
      </c>
    </row>
    <row r="4591" spans="1:14">
      <c r="A4591" t="s">
        <v>4595</v>
      </c>
      <c r="B4591" s="4">
        <v>44931</v>
      </c>
      <c r="C4591" t="s">
        <v>7479</v>
      </c>
      <c r="D4591" t="str">
        <f>VLOOKUP(Sales_Data!$C4591,tbl_Customers[],2,FALSE)</f>
        <v>Customer_706</v>
      </c>
      <c r="E4591" t="str">
        <f>VLOOKUP(tbl_Sales[[#This Row],[Customer_ID]],tbl_Customers[],5,0)</f>
        <v>East</v>
      </c>
      <c r="F4591" t="s">
        <v>8542</v>
      </c>
      <c r="G4591" t="str">
        <f>VLOOKUP(Sales_Data!$F4591,tbl_Products[],2,FALSE)</f>
        <v>Product_20</v>
      </c>
      <c r="H4591" t="str">
        <f>VLOOKUP(tbl_Sales[[#This Row],[Product_ID]],tbl_Products[],3,0)</f>
        <v>Electronics</v>
      </c>
      <c r="I4591">
        <v>5</v>
      </c>
      <c r="J4591" s="10">
        <f>VLOOKUP(tbl_Sales[[#This Row],[Product_ID]],tbl_Products[],4,0)</f>
        <v>19.98</v>
      </c>
      <c r="K4591" s="6">
        <v>44.27</v>
      </c>
      <c r="L4591" s="6">
        <f>tbl_Sales[[#This Row],[Price_per_Unit]]*tbl_Sales[[#This Row],[Quantity]]</f>
        <v>221.35000000000002</v>
      </c>
      <c r="M4591" s="6">
        <f>tbl_Sales[[#This Row],[Cost_per_Unit]]*tbl_Sales[[#This Row],[Quantity]]</f>
        <v>99.9</v>
      </c>
      <c r="N4591" s="6">
        <f>tbl_Sales[[#This Row],[Sales]]-tbl_Sales[[#This Row],[Total_Cost]]</f>
        <v>121.45000000000002</v>
      </c>
    </row>
    <row r="4592" spans="1:14">
      <c r="A4592" t="s">
        <v>4596</v>
      </c>
      <c r="B4592" s="4">
        <v>45169</v>
      </c>
      <c r="C4592" t="s">
        <v>8336</v>
      </c>
      <c r="D4592" t="str">
        <f>VLOOKUP(Sales_Data!$C4592,tbl_Customers[],2,FALSE)</f>
        <v>Customer_293</v>
      </c>
      <c r="E4592" t="str">
        <f>VLOOKUP(tbl_Sales[[#This Row],[Customer_ID]],tbl_Customers[],5,0)</f>
        <v>East</v>
      </c>
      <c r="F4592" t="s">
        <v>8496</v>
      </c>
      <c r="G4592" t="str">
        <f>VLOOKUP(Sales_Data!$F4592,tbl_Products[],2,FALSE)</f>
        <v>Product_3</v>
      </c>
      <c r="H4592" t="str">
        <f>VLOOKUP(tbl_Sales[[#This Row],[Product_ID]],tbl_Products[],3,0)</f>
        <v>Health</v>
      </c>
      <c r="I4592">
        <v>8</v>
      </c>
      <c r="J4592" s="10">
        <f>VLOOKUP(tbl_Sales[[#This Row],[Product_ID]],tbl_Products[],4,0)</f>
        <v>28.91</v>
      </c>
      <c r="K4592" s="6">
        <v>29.08</v>
      </c>
      <c r="L4592" s="6">
        <f>tbl_Sales[[#This Row],[Price_per_Unit]]*tbl_Sales[[#This Row],[Quantity]]</f>
        <v>232.64</v>
      </c>
      <c r="M4592" s="6">
        <f>tbl_Sales[[#This Row],[Cost_per_Unit]]*tbl_Sales[[#This Row],[Quantity]]</f>
        <v>231.28</v>
      </c>
      <c r="N4592" s="6">
        <f>tbl_Sales[[#This Row],[Sales]]-tbl_Sales[[#This Row],[Total_Cost]]</f>
        <v>1.3599999999999852</v>
      </c>
    </row>
    <row r="4593" spans="1:14">
      <c r="A4593" t="s">
        <v>4597</v>
      </c>
      <c r="B4593" s="4">
        <v>44994</v>
      </c>
      <c r="C4593" t="s">
        <v>8438</v>
      </c>
      <c r="D4593" t="str">
        <f>VLOOKUP(Sales_Data!$C4593,tbl_Customers[],2,FALSE)</f>
        <v>Customer_551</v>
      </c>
      <c r="E4593" t="str">
        <f>VLOOKUP(tbl_Sales[[#This Row],[Customer_ID]],tbl_Customers[],5,0)</f>
        <v>West</v>
      </c>
      <c r="F4593" t="s">
        <v>8557</v>
      </c>
      <c r="G4593" t="str">
        <f>VLOOKUP(Sales_Data!$F4593,tbl_Products[],2,FALSE)</f>
        <v>Product_71</v>
      </c>
      <c r="H4593" t="str">
        <f>VLOOKUP(tbl_Sales[[#This Row],[Product_ID]],tbl_Products[],3,0)</f>
        <v>Electronics</v>
      </c>
      <c r="I4593">
        <v>2</v>
      </c>
      <c r="J4593" s="10">
        <f>VLOOKUP(tbl_Sales[[#This Row],[Product_ID]],tbl_Products[],4,0)</f>
        <v>34.61</v>
      </c>
      <c r="K4593" s="6">
        <v>11.18</v>
      </c>
      <c r="L4593" s="6">
        <f>tbl_Sales[[#This Row],[Price_per_Unit]]*tbl_Sales[[#This Row],[Quantity]]</f>
        <v>22.36</v>
      </c>
      <c r="M4593" s="6">
        <f>tbl_Sales[[#This Row],[Cost_per_Unit]]*tbl_Sales[[#This Row],[Quantity]]</f>
        <v>69.22</v>
      </c>
      <c r="N4593" s="6">
        <f>tbl_Sales[[#This Row],[Sales]]-tbl_Sales[[#This Row],[Total_Cost]]</f>
        <v>-46.86</v>
      </c>
    </row>
    <row r="4594" spans="1:14">
      <c r="A4594" t="s">
        <v>4598</v>
      </c>
      <c r="B4594" s="4">
        <v>45258</v>
      </c>
      <c r="C4594" t="s">
        <v>7166</v>
      </c>
      <c r="D4594" t="str">
        <f>VLOOKUP(Sales_Data!$C4594,tbl_Customers[],2,FALSE)</f>
        <v>Customer_430</v>
      </c>
      <c r="E4594" t="str">
        <f>VLOOKUP(tbl_Sales[[#This Row],[Customer_ID]],tbl_Customers[],5,0)</f>
        <v>West</v>
      </c>
      <c r="F4594" t="s">
        <v>8537</v>
      </c>
      <c r="G4594" t="str">
        <f>VLOOKUP(Sales_Data!$F4594,tbl_Products[],2,FALSE)</f>
        <v>Product_75</v>
      </c>
      <c r="H4594" t="str">
        <f>VLOOKUP(tbl_Sales[[#This Row],[Product_ID]],tbl_Products[],3,0)</f>
        <v>Electronics</v>
      </c>
      <c r="I4594">
        <v>2</v>
      </c>
      <c r="J4594" s="10">
        <f>VLOOKUP(tbl_Sales[[#This Row],[Product_ID]],tbl_Products[],4,0)</f>
        <v>2.25</v>
      </c>
      <c r="K4594" s="6">
        <v>45.92</v>
      </c>
      <c r="L4594" s="6">
        <f>tbl_Sales[[#This Row],[Price_per_Unit]]*tbl_Sales[[#This Row],[Quantity]]</f>
        <v>91.84</v>
      </c>
      <c r="M4594" s="6">
        <f>tbl_Sales[[#This Row],[Cost_per_Unit]]*tbl_Sales[[#This Row],[Quantity]]</f>
        <v>4.5</v>
      </c>
      <c r="N4594" s="6">
        <f>tbl_Sales[[#This Row],[Sales]]-tbl_Sales[[#This Row],[Total_Cost]]</f>
        <v>87.34</v>
      </c>
    </row>
    <row r="4595" spans="1:14">
      <c r="A4595" t="s">
        <v>4599</v>
      </c>
      <c r="B4595" s="4">
        <v>45015</v>
      </c>
      <c r="C4595" t="s">
        <v>7006</v>
      </c>
      <c r="D4595" t="str">
        <f>VLOOKUP(Sales_Data!$C4595,tbl_Customers[],2,FALSE)</f>
        <v>Customer_816</v>
      </c>
      <c r="E4595" t="str">
        <f>VLOOKUP(tbl_Sales[[#This Row],[Customer_ID]],tbl_Customers[],5,0)</f>
        <v>East</v>
      </c>
      <c r="F4595" t="s">
        <v>8560</v>
      </c>
      <c r="G4595" t="str">
        <f>VLOOKUP(Sales_Data!$F4595,tbl_Products[],2,FALSE)</f>
        <v>Product_41</v>
      </c>
      <c r="H4595" t="str">
        <f>VLOOKUP(tbl_Sales[[#This Row],[Product_ID]],tbl_Products[],3,0)</f>
        <v>Home Goods</v>
      </c>
      <c r="I4595">
        <v>9</v>
      </c>
      <c r="J4595" s="10">
        <f>VLOOKUP(tbl_Sales[[#This Row],[Product_ID]],tbl_Products[],4,0)</f>
        <v>31.5</v>
      </c>
      <c r="K4595" s="6">
        <v>96.21</v>
      </c>
      <c r="L4595" s="6">
        <f>tbl_Sales[[#This Row],[Price_per_Unit]]*tbl_Sales[[#This Row],[Quantity]]</f>
        <v>865.89</v>
      </c>
      <c r="M4595" s="6">
        <f>tbl_Sales[[#This Row],[Cost_per_Unit]]*tbl_Sales[[#This Row],[Quantity]]</f>
        <v>283.5</v>
      </c>
      <c r="N4595" s="6">
        <f>tbl_Sales[[#This Row],[Sales]]-tbl_Sales[[#This Row],[Total_Cost]]</f>
        <v>582.39</v>
      </c>
    </row>
    <row r="4596" spans="1:14">
      <c r="A4596" t="s">
        <v>4600</v>
      </c>
      <c r="B4596" s="4">
        <v>45234</v>
      </c>
      <c r="C4596" t="s">
        <v>8439</v>
      </c>
      <c r="D4596" t="str">
        <f>VLOOKUP(Sales_Data!$C4596,tbl_Customers[],2,FALSE)</f>
        <v>Customer_1432</v>
      </c>
      <c r="E4596" t="str">
        <f>VLOOKUP(tbl_Sales[[#This Row],[Customer_ID]],tbl_Customers[],5,0)</f>
        <v>South</v>
      </c>
      <c r="F4596" t="s">
        <v>8520</v>
      </c>
      <c r="G4596" t="str">
        <f>VLOOKUP(Sales_Data!$F4596,tbl_Products[],2,FALSE)</f>
        <v>Product_29</v>
      </c>
      <c r="H4596" t="str">
        <f>VLOOKUP(tbl_Sales[[#This Row],[Product_ID]],tbl_Products[],3,0)</f>
        <v>Home Goods</v>
      </c>
      <c r="I4596">
        <v>8</v>
      </c>
      <c r="J4596" s="10">
        <f>VLOOKUP(tbl_Sales[[#This Row],[Product_ID]],tbl_Products[],4,0)</f>
        <v>9.64</v>
      </c>
      <c r="K4596" s="6">
        <v>6.19</v>
      </c>
      <c r="L4596" s="6">
        <f>tbl_Sales[[#This Row],[Price_per_Unit]]*tbl_Sales[[#This Row],[Quantity]]</f>
        <v>49.52</v>
      </c>
      <c r="M4596" s="6">
        <f>tbl_Sales[[#This Row],[Cost_per_Unit]]*tbl_Sales[[#This Row],[Quantity]]</f>
        <v>77.12</v>
      </c>
      <c r="N4596" s="6">
        <f>tbl_Sales[[#This Row],[Sales]]-tbl_Sales[[#This Row],[Total_Cost]]</f>
        <v>-27.6</v>
      </c>
    </row>
    <row r="4597" spans="1:14">
      <c r="A4597" t="s">
        <v>4601</v>
      </c>
      <c r="B4597" s="4">
        <v>44931</v>
      </c>
      <c r="C4597" t="s">
        <v>7078</v>
      </c>
      <c r="D4597" t="str">
        <f>VLOOKUP(Sales_Data!$C4597,tbl_Customers[],2,FALSE)</f>
        <v>Customer_631</v>
      </c>
      <c r="E4597" t="str">
        <f>VLOOKUP(tbl_Sales[[#This Row],[Customer_ID]],tbl_Customers[],5,0)</f>
        <v>West</v>
      </c>
      <c r="F4597" t="s">
        <v>8502</v>
      </c>
      <c r="G4597" t="str">
        <f>VLOOKUP(Sales_Data!$F4597,tbl_Products[],2,FALSE)</f>
        <v>Product_22</v>
      </c>
      <c r="H4597" t="str">
        <f>VLOOKUP(tbl_Sales[[#This Row],[Product_ID]],tbl_Products[],3,0)</f>
        <v>Electronics</v>
      </c>
      <c r="I4597">
        <v>7</v>
      </c>
      <c r="J4597" s="10">
        <f>VLOOKUP(tbl_Sales[[#This Row],[Product_ID]],tbl_Products[],4,0)</f>
        <v>38.15</v>
      </c>
      <c r="K4597" s="6">
        <v>86.88</v>
      </c>
      <c r="L4597" s="6">
        <f>tbl_Sales[[#This Row],[Price_per_Unit]]*tbl_Sales[[#This Row],[Quantity]]</f>
        <v>608.16</v>
      </c>
      <c r="M4597" s="6">
        <f>tbl_Sales[[#This Row],[Cost_per_Unit]]*tbl_Sales[[#This Row],[Quantity]]</f>
        <v>267.05</v>
      </c>
      <c r="N4597" s="6">
        <f>tbl_Sales[[#This Row],[Sales]]-tbl_Sales[[#This Row],[Total_Cost]]</f>
        <v>341.10999999999996</v>
      </c>
    </row>
    <row r="4598" spans="1:14">
      <c r="A4598" t="s">
        <v>4602</v>
      </c>
      <c r="B4598" s="4">
        <v>45041</v>
      </c>
      <c r="C4598" t="s">
        <v>7108</v>
      </c>
      <c r="D4598" t="str">
        <f>VLOOKUP(Sales_Data!$C4598,tbl_Customers[],2,FALSE)</f>
        <v>Customer_14</v>
      </c>
      <c r="E4598" t="str">
        <f>VLOOKUP(tbl_Sales[[#This Row],[Customer_ID]],tbl_Customers[],5,0)</f>
        <v>East</v>
      </c>
      <c r="F4598" t="s">
        <v>8553</v>
      </c>
      <c r="G4598" t="str">
        <f>VLOOKUP(Sales_Data!$F4598,tbl_Products[],2,FALSE)</f>
        <v>Product_50</v>
      </c>
      <c r="H4598" t="str">
        <f>VLOOKUP(tbl_Sales[[#This Row],[Product_ID]],tbl_Products[],3,0)</f>
        <v>Apparel</v>
      </c>
      <c r="I4598">
        <v>3</v>
      </c>
      <c r="J4598" s="10">
        <f>VLOOKUP(tbl_Sales[[#This Row],[Product_ID]],tbl_Products[],4,0)</f>
        <v>42.74</v>
      </c>
      <c r="K4598" s="6">
        <v>32</v>
      </c>
      <c r="L4598" s="6">
        <f>tbl_Sales[[#This Row],[Price_per_Unit]]*tbl_Sales[[#This Row],[Quantity]]</f>
        <v>96</v>
      </c>
      <c r="M4598" s="6">
        <f>tbl_Sales[[#This Row],[Cost_per_Unit]]*tbl_Sales[[#This Row],[Quantity]]</f>
        <v>128.22</v>
      </c>
      <c r="N4598" s="6">
        <f>tbl_Sales[[#This Row],[Sales]]-tbl_Sales[[#This Row],[Total_Cost]]</f>
        <v>-32.22</v>
      </c>
    </row>
    <row r="4599" spans="1:14">
      <c r="A4599" t="s">
        <v>4603</v>
      </c>
      <c r="B4599" s="4">
        <v>45056</v>
      </c>
      <c r="C4599" t="s">
        <v>7787</v>
      </c>
      <c r="D4599" t="str">
        <f>VLOOKUP(Sales_Data!$C4599,tbl_Customers[],2,FALSE)</f>
        <v>Customer_345</v>
      </c>
      <c r="E4599" t="str">
        <f>VLOOKUP(tbl_Sales[[#This Row],[Customer_ID]],tbl_Customers[],5,0)</f>
        <v>South</v>
      </c>
      <c r="F4599" t="s">
        <v>8526</v>
      </c>
      <c r="G4599" t="str">
        <f>VLOOKUP(Sales_Data!$F4599,tbl_Products[],2,FALSE)</f>
        <v>Product_27</v>
      </c>
      <c r="H4599" t="str">
        <f>VLOOKUP(tbl_Sales[[#This Row],[Product_ID]],tbl_Products[],3,0)</f>
        <v>Home Goods</v>
      </c>
      <c r="I4599">
        <v>9</v>
      </c>
      <c r="J4599" s="10">
        <f>VLOOKUP(tbl_Sales[[#This Row],[Product_ID]],tbl_Products[],4,0)</f>
        <v>35.53</v>
      </c>
      <c r="K4599" s="6">
        <v>6.52</v>
      </c>
      <c r="L4599" s="6">
        <f>tbl_Sales[[#This Row],[Price_per_Unit]]*tbl_Sales[[#This Row],[Quantity]]</f>
        <v>58.679999999999993</v>
      </c>
      <c r="M4599" s="6">
        <f>tbl_Sales[[#This Row],[Cost_per_Unit]]*tbl_Sales[[#This Row],[Quantity]]</f>
        <v>319.77</v>
      </c>
      <c r="N4599" s="6">
        <f>tbl_Sales[[#This Row],[Sales]]-tbl_Sales[[#This Row],[Total_Cost]]</f>
        <v>-261.08999999999997</v>
      </c>
    </row>
    <row r="4600" spans="1:14">
      <c r="A4600" t="s">
        <v>4604</v>
      </c>
      <c r="B4600" s="4">
        <v>45238</v>
      </c>
      <c r="C4600" t="s">
        <v>7697</v>
      </c>
      <c r="D4600" t="str">
        <f>VLOOKUP(Sales_Data!$C4600,tbl_Customers[],2,FALSE)</f>
        <v>Customer_1008</v>
      </c>
      <c r="E4600" t="str">
        <f>VLOOKUP(tbl_Sales[[#This Row],[Customer_ID]],tbl_Customers[],5,0)</f>
        <v>West</v>
      </c>
      <c r="F4600" t="s">
        <v>8510</v>
      </c>
      <c r="G4600" t="str">
        <f>VLOOKUP(Sales_Data!$F4600,tbl_Products[],2,FALSE)</f>
        <v>Product_70</v>
      </c>
      <c r="H4600" t="str">
        <f>VLOOKUP(tbl_Sales[[#This Row],[Product_ID]],tbl_Products[],3,0)</f>
        <v>Apparel</v>
      </c>
      <c r="I4600">
        <v>1</v>
      </c>
      <c r="J4600" s="10">
        <f>VLOOKUP(tbl_Sales[[#This Row],[Product_ID]],tbl_Products[],4,0)</f>
        <v>26.74</v>
      </c>
      <c r="K4600" s="6">
        <v>84.32</v>
      </c>
      <c r="L4600" s="6">
        <f>tbl_Sales[[#This Row],[Price_per_Unit]]*tbl_Sales[[#This Row],[Quantity]]</f>
        <v>84.32</v>
      </c>
      <c r="M4600" s="6">
        <f>tbl_Sales[[#This Row],[Cost_per_Unit]]*tbl_Sales[[#This Row],[Quantity]]</f>
        <v>26.74</v>
      </c>
      <c r="N4600" s="6">
        <f>tbl_Sales[[#This Row],[Sales]]-tbl_Sales[[#This Row],[Total_Cost]]</f>
        <v>57.58</v>
      </c>
    </row>
    <row r="4601" spans="1:14">
      <c r="A4601" t="s">
        <v>4605</v>
      </c>
      <c r="B4601" s="4">
        <v>45083</v>
      </c>
      <c r="C4601" t="s">
        <v>7200</v>
      </c>
      <c r="D4601" t="str">
        <f>VLOOKUP(Sales_Data!$C4601,tbl_Customers[],2,FALSE)</f>
        <v>Customer_4</v>
      </c>
      <c r="E4601" t="str">
        <f>VLOOKUP(tbl_Sales[[#This Row],[Customer_ID]],tbl_Customers[],5,0)</f>
        <v>East</v>
      </c>
      <c r="F4601" t="s">
        <v>8496</v>
      </c>
      <c r="G4601" t="str">
        <f>VLOOKUP(Sales_Data!$F4601,tbl_Products[],2,FALSE)</f>
        <v>Product_3</v>
      </c>
      <c r="H4601" t="str">
        <f>VLOOKUP(tbl_Sales[[#This Row],[Product_ID]],tbl_Products[],3,0)</f>
        <v>Health</v>
      </c>
      <c r="I4601">
        <v>5</v>
      </c>
      <c r="J4601" s="10">
        <f>VLOOKUP(tbl_Sales[[#This Row],[Product_ID]],tbl_Products[],4,0)</f>
        <v>28.91</v>
      </c>
      <c r="K4601" s="6">
        <v>78.209999999999994</v>
      </c>
      <c r="L4601" s="6">
        <f>tbl_Sales[[#This Row],[Price_per_Unit]]*tbl_Sales[[#This Row],[Quantity]]</f>
        <v>391.04999999999995</v>
      </c>
      <c r="M4601" s="6">
        <f>tbl_Sales[[#This Row],[Cost_per_Unit]]*tbl_Sales[[#This Row],[Quantity]]</f>
        <v>144.55000000000001</v>
      </c>
      <c r="N4601" s="6">
        <f>tbl_Sales[[#This Row],[Sales]]-tbl_Sales[[#This Row],[Total_Cost]]</f>
        <v>246.49999999999994</v>
      </c>
    </row>
    <row r="4602" spans="1:14">
      <c r="A4602" t="s">
        <v>4606</v>
      </c>
      <c r="B4602" s="4">
        <v>45291</v>
      </c>
      <c r="C4602" t="s">
        <v>8377</v>
      </c>
      <c r="D4602" t="str">
        <f>VLOOKUP(Sales_Data!$C4602,tbl_Customers[],2,FALSE)</f>
        <v>Customer_199</v>
      </c>
      <c r="E4602" t="str">
        <f>VLOOKUP(tbl_Sales[[#This Row],[Customer_ID]],tbl_Customers[],5,0)</f>
        <v>West</v>
      </c>
      <c r="F4602" t="s">
        <v>8544</v>
      </c>
      <c r="G4602" t="str">
        <f>VLOOKUP(Sales_Data!$F4602,tbl_Products[],2,FALSE)</f>
        <v>Product_21</v>
      </c>
      <c r="H4602" t="str">
        <f>VLOOKUP(tbl_Sales[[#This Row],[Product_ID]],tbl_Products[],3,0)</f>
        <v>Toys</v>
      </c>
      <c r="I4602">
        <v>1</v>
      </c>
      <c r="J4602" s="10">
        <f>VLOOKUP(tbl_Sales[[#This Row],[Product_ID]],tbl_Products[],4,0)</f>
        <v>3.13</v>
      </c>
      <c r="K4602" s="6">
        <v>13.52</v>
      </c>
      <c r="L4602" s="6">
        <f>tbl_Sales[[#This Row],[Price_per_Unit]]*tbl_Sales[[#This Row],[Quantity]]</f>
        <v>13.52</v>
      </c>
      <c r="M4602" s="6">
        <f>tbl_Sales[[#This Row],[Cost_per_Unit]]*tbl_Sales[[#This Row],[Quantity]]</f>
        <v>3.13</v>
      </c>
      <c r="N4602" s="6">
        <f>tbl_Sales[[#This Row],[Sales]]-tbl_Sales[[#This Row],[Total_Cost]]</f>
        <v>10.39</v>
      </c>
    </row>
    <row r="4603" spans="1:14">
      <c r="A4603" t="s">
        <v>4607</v>
      </c>
      <c r="B4603" s="4">
        <v>45290</v>
      </c>
      <c r="C4603" t="s">
        <v>7723</v>
      </c>
      <c r="D4603" t="str">
        <f>VLOOKUP(Sales_Data!$C4603,tbl_Customers[],2,FALSE)</f>
        <v>Customer_144</v>
      </c>
      <c r="E4603" t="str">
        <f>VLOOKUP(tbl_Sales[[#This Row],[Customer_ID]],tbl_Customers[],5,0)</f>
        <v>West</v>
      </c>
      <c r="F4603" t="s">
        <v>8527</v>
      </c>
      <c r="G4603" t="str">
        <f>VLOOKUP(Sales_Data!$F4603,tbl_Products[],2,FALSE)</f>
        <v>Product_12</v>
      </c>
      <c r="H4603" t="str">
        <f>VLOOKUP(tbl_Sales[[#This Row],[Product_ID]],tbl_Products[],3,0)</f>
        <v>Toys</v>
      </c>
      <c r="I4603">
        <v>6</v>
      </c>
      <c r="J4603" s="10">
        <f>VLOOKUP(tbl_Sales[[#This Row],[Product_ID]],tbl_Products[],4,0)</f>
        <v>8.02</v>
      </c>
      <c r="K4603" s="6">
        <v>12.72</v>
      </c>
      <c r="L4603" s="6">
        <f>tbl_Sales[[#This Row],[Price_per_Unit]]*tbl_Sales[[#This Row],[Quantity]]</f>
        <v>76.320000000000007</v>
      </c>
      <c r="M4603" s="6">
        <f>tbl_Sales[[#This Row],[Cost_per_Unit]]*tbl_Sales[[#This Row],[Quantity]]</f>
        <v>48.12</v>
      </c>
      <c r="N4603" s="6">
        <f>tbl_Sales[[#This Row],[Sales]]-tbl_Sales[[#This Row],[Total_Cost]]</f>
        <v>28.20000000000001</v>
      </c>
    </row>
    <row r="4604" spans="1:14">
      <c r="A4604" t="s">
        <v>4608</v>
      </c>
      <c r="B4604" s="4">
        <v>45256</v>
      </c>
      <c r="C4604" t="s">
        <v>7788</v>
      </c>
      <c r="D4604" t="str">
        <f>VLOOKUP(Sales_Data!$C4604,tbl_Customers[],2,FALSE)</f>
        <v>Customer_1427</v>
      </c>
      <c r="E4604" t="str">
        <f>VLOOKUP(tbl_Sales[[#This Row],[Customer_ID]],tbl_Customers[],5,0)</f>
        <v>West</v>
      </c>
      <c r="F4604" t="s">
        <v>8524</v>
      </c>
      <c r="G4604" t="str">
        <f>VLOOKUP(Sales_Data!$F4604,tbl_Products[],2,FALSE)</f>
        <v>Product_74</v>
      </c>
      <c r="H4604" t="str">
        <f>VLOOKUP(tbl_Sales[[#This Row],[Product_ID]],tbl_Products[],3,0)</f>
        <v>Home Goods</v>
      </c>
      <c r="I4604">
        <v>2</v>
      </c>
      <c r="J4604" s="10">
        <f>VLOOKUP(tbl_Sales[[#This Row],[Product_ID]],tbl_Products[],4,0)</f>
        <v>13.9</v>
      </c>
      <c r="K4604" s="6">
        <v>54.86</v>
      </c>
      <c r="L4604" s="6">
        <f>tbl_Sales[[#This Row],[Price_per_Unit]]*tbl_Sales[[#This Row],[Quantity]]</f>
        <v>109.72</v>
      </c>
      <c r="M4604" s="6">
        <f>tbl_Sales[[#This Row],[Cost_per_Unit]]*tbl_Sales[[#This Row],[Quantity]]</f>
        <v>27.8</v>
      </c>
      <c r="N4604" s="6">
        <f>tbl_Sales[[#This Row],[Sales]]-tbl_Sales[[#This Row],[Total_Cost]]</f>
        <v>81.92</v>
      </c>
    </row>
    <row r="4605" spans="1:14">
      <c r="A4605" t="s">
        <v>4609</v>
      </c>
      <c r="B4605" s="4">
        <v>45067</v>
      </c>
      <c r="C4605" t="s">
        <v>7876</v>
      </c>
      <c r="D4605" t="str">
        <f>VLOOKUP(Sales_Data!$C4605,tbl_Customers[],2,FALSE)</f>
        <v>Customer_856</v>
      </c>
      <c r="E4605" t="str">
        <f>VLOOKUP(tbl_Sales[[#This Row],[Customer_ID]],tbl_Customers[],5,0)</f>
        <v>South</v>
      </c>
      <c r="F4605" t="s">
        <v>8518</v>
      </c>
      <c r="G4605" t="str">
        <f>VLOOKUP(Sales_Data!$F4605,tbl_Products[],2,FALSE)</f>
        <v>Product_35</v>
      </c>
      <c r="H4605" t="str">
        <f>VLOOKUP(tbl_Sales[[#This Row],[Product_ID]],tbl_Products[],3,0)</f>
        <v>Toys</v>
      </c>
      <c r="I4605">
        <v>3</v>
      </c>
      <c r="J4605" s="10">
        <f>VLOOKUP(tbl_Sales[[#This Row],[Product_ID]],tbl_Products[],4,0)</f>
        <v>40.75</v>
      </c>
      <c r="K4605" s="6">
        <v>12.44</v>
      </c>
      <c r="L4605" s="6">
        <f>tbl_Sales[[#This Row],[Price_per_Unit]]*tbl_Sales[[#This Row],[Quantity]]</f>
        <v>37.32</v>
      </c>
      <c r="M4605" s="6">
        <f>tbl_Sales[[#This Row],[Cost_per_Unit]]*tbl_Sales[[#This Row],[Quantity]]</f>
        <v>122.25</v>
      </c>
      <c r="N4605" s="6">
        <f>tbl_Sales[[#This Row],[Sales]]-tbl_Sales[[#This Row],[Total_Cost]]</f>
        <v>-84.93</v>
      </c>
    </row>
    <row r="4606" spans="1:14">
      <c r="A4606" t="s">
        <v>4610</v>
      </c>
      <c r="B4606" s="4">
        <v>45143</v>
      </c>
      <c r="C4606" t="s">
        <v>7288</v>
      </c>
      <c r="D4606" t="str">
        <f>VLOOKUP(Sales_Data!$C4606,tbl_Customers[],2,FALSE)</f>
        <v>Customer_1076</v>
      </c>
      <c r="E4606" t="str">
        <f>VLOOKUP(tbl_Sales[[#This Row],[Customer_ID]],tbl_Customers[],5,0)</f>
        <v>East</v>
      </c>
      <c r="F4606" t="s">
        <v>8508</v>
      </c>
      <c r="G4606" t="str">
        <f>VLOOKUP(Sales_Data!$F4606,tbl_Products[],2,FALSE)</f>
        <v>Product_63</v>
      </c>
      <c r="H4606" t="str">
        <f>VLOOKUP(tbl_Sales[[#This Row],[Product_ID]],tbl_Products[],3,0)</f>
        <v>Electronics</v>
      </c>
      <c r="I4606">
        <v>8</v>
      </c>
      <c r="J4606" s="10">
        <f>VLOOKUP(tbl_Sales[[#This Row],[Product_ID]],tbl_Products[],4,0)</f>
        <v>40</v>
      </c>
      <c r="K4606" s="6">
        <v>51.47</v>
      </c>
      <c r="L4606" s="6">
        <f>tbl_Sales[[#This Row],[Price_per_Unit]]*tbl_Sales[[#This Row],[Quantity]]</f>
        <v>411.76</v>
      </c>
      <c r="M4606" s="6">
        <f>tbl_Sales[[#This Row],[Cost_per_Unit]]*tbl_Sales[[#This Row],[Quantity]]</f>
        <v>320</v>
      </c>
      <c r="N4606" s="6">
        <f>tbl_Sales[[#This Row],[Sales]]-tbl_Sales[[#This Row],[Total_Cost]]</f>
        <v>91.759999999999991</v>
      </c>
    </row>
    <row r="4607" spans="1:14">
      <c r="A4607" t="s">
        <v>4611</v>
      </c>
      <c r="B4607" s="4">
        <v>45119</v>
      </c>
      <c r="C4607" t="s">
        <v>7132</v>
      </c>
      <c r="D4607" t="str">
        <f>VLOOKUP(Sales_Data!$C4607,tbl_Customers[],2,FALSE)</f>
        <v>Customer_854</v>
      </c>
      <c r="E4607" t="str">
        <f>VLOOKUP(tbl_Sales[[#This Row],[Customer_ID]],tbl_Customers[],5,0)</f>
        <v>East</v>
      </c>
      <c r="F4607" t="s">
        <v>8539</v>
      </c>
      <c r="G4607" t="str">
        <f>VLOOKUP(Sales_Data!$F4607,tbl_Products[],2,FALSE)</f>
        <v>Product_16</v>
      </c>
      <c r="H4607" t="str">
        <f>VLOOKUP(tbl_Sales[[#This Row],[Product_ID]],tbl_Products[],3,0)</f>
        <v>Home Goods</v>
      </c>
      <c r="I4607">
        <v>2</v>
      </c>
      <c r="J4607" s="10">
        <f>VLOOKUP(tbl_Sales[[#This Row],[Product_ID]],tbl_Products[],4,0)</f>
        <v>15.25</v>
      </c>
      <c r="K4607" s="6">
        <v>47.72</v>
      </c>
      <c r="L4607" s="6">
        <f>tbl_Sales[[#This Row],[Price_per_Unit]]*tbl_Sales[[#This Row],[Quantity]]</f>
        <v>95.44</v>
      </c>
      <c r="M4607" s="6">
        <f>tbl_Sales[[#This Row],[Cost_per_Unit]]*tbl_Sales[[#This Row],[Quantity]]</f>
        <v>30.5</v>
      </c>
      <c r="N4607" s="6">
        <f>tbl_Sales[[#This Row],[Sales]]-tbl_Sales[[#This Row],[Total_Cost]]</f>
        <v>64.94</v>
      </c>
    </row>
    <row r="4608" spans="1:14">
      <c r="A4608" t="s">
        <v>4612</v>
      </c>
      <c r="B4608" s="4">
        <v>45105</v>
      </c>
      <c r="C4608" t="s">
        <v>7649</v>
      </c>
      <c r="D4608" t="str">
        <f>VLOOKUP(Sales_Data!$C4608,tbl_Customers[],2,FALSE)</f>
        <v>Customer_1341</v>
      </c>
      <c r="E4608" t="str">
        <f>VLOOKUP(tbl_Sales[[#This Row],[Customer_ID]],tbl_Customers[],5,0)</f>
        <v>North</v>
      </c>
      <c r="F4608" t="s">
        <v>8504</v>
      </c>
      <c r="G4608" t="str">
        <f>VLOOKUP(Sales_Data!$F4608,tbl_Products[],2,FALSE)</f>
        <v>Product_13</v>
      </c>
      <c r="H4608" t="str">
        <f>VLOOKUP(tbl_Sales[[#This Row],[Product_ID]],tbl_Products[],3,0)</f>
        <v>Toys</v>
      </c>
      <c r="I4608">
        <v>1</v>
      </c>
      <c r="J4608" s="10">
        <f>VLOOKUP(tbl_Sales[[#This Row],[Product_ID]],tbl_Products[],4,0)</f>
        <v>45.97</v>
      </c>
      <c r="K4608" s="6">
        <v>82.25</v>
      </c>
      <c r="L4608" s="6">
        <f>tbl_Sales[[#This Row],[Price_per_Unit]]*tbl_Sales[[#This Row],[Quantity]]</f>
        <v>82.25</v>
      </c>
      <c r="M4608" s="6">
        <f>tbl_Sales[[#This Row],[Cost_per_Unit]]*tbl_Sales[[#This Row],[Quantity]]</f>
        <v>45.97</v>
      </c>
      <c r="N4608" s="6">
        <f>tbl_Sales[[#This Row],[Sales]]-tbl_Sales[[#This Row],[Total_Cost]]</f>
        <v>36.28</v>
      </c>
    </row>
    <row r="4609" spans="1:14">
      <c r="A4609" t="s">
        <v>4613</v>
      </c>
      <c r="B4609" s="4">
        <v>45162</v>
      </c>
      <c r="C4609" t="s">
        <v>7511</v>
      </c>
      <c r="D4609" t="str">
        <f>VLOOKUP(Sales_Data!$C4609,tbl_Customers[],2,FALSE)</f>
        <v>Customer_591</v>
      </c>
      <c r="E4609" t="str">
        <f>VLOOKUP(tbl_Sales[[#This Row],[Customer_ID]],tbl_Customers[],5,0)</f>
        <v>South</v>
      </c>
      <c r="F4609" t="s">
        <v>8523</v>
      </c>
      <c r="G4609" t="str">
        <f>VLOOKUP(Sales_Data!$F4609,tbl_Products[],2,FALSE)</f>
        <v>Product_32</v>
      </c>
      <c r="H4609" t="str">
        <f>VLOOKUP(tbl_Sales[[#This Row],[Product_ID]],tbl_Products[],3,0)</f>
        <v>Home Goods</v>
      </c>
      <c r="I4609">
        <v>1</v>
      </c>
      <c r="J4609" s="10">
        <f>VLOOKUP(tbl_Sales[[#This Row],[Product_ID]],tbl_Products[],4,0)</f>
        <v>24.03</v>
      </c>
      <c r="K4609" s="6">
        <v>65.319999999999993</v>
      </c>
      <c r="L4609" s="6">
        <f>tbl_Sales[[#This Row],[Price_per_Unit]]*tbl_Sales[[#This Row],[Quantity]]</f>
        <v>65.319999999999993</v>
      </c>
      <c r="M4609" s="6">
        <f>tbl_Sales[[#This Row],[Cost_per_Unit]]*tbl_Sales[[#This Row],[Quantity]]</f>
        <v>24.03</v>
      </c>
      <c r="N4609" s="6">
        <f>tbl_Sales[[#This Row],[Sales]]-tbl_Sales[[#This Row],[Total_Cost]]</f>
        <v>41.289999999999992</v>
      </c>
    </row>
    <row r="4610" spans="1:14">
      <c r="A4610" t="s">
        <v>4614</v>
      </c>
      <c r="B4610" s="4">
        <v>45056</v>
      </c>
      <c r="C4610" t="s">
        <v>7435</v>
      </c>
      <c r="D4610" t="str">
        <f>VLOOKUP(Sales_Data!$C4610,tbl_Customers[],2,FALSE)</f>
        <v>Customer_883</v>
      </c>
      <c r="E4610" t="str">
        <f>VLOOKUP(tbl_Sales[[#This Row],[Customer_ID]],tbl_Customers[],5,0)</f>
        <v>North</v>
      </c>
      <c r="F4610" t="s">
        <v>8519</v>
      </c>
      <c r="G4610" t="str">
        <f>VLOOKUP(Sales_Data!$F4610,tbl_Products[],2,FALSE)</f>
        <v>Product_53</v>
      </c>
      <c r="H4610" t="str">
        <f>VLOOKUP(tbl_Sales[[#This Row],[Product_ID]],tbl_Products[],3,0)</f>
        <v>Electronics</v>
      </c>
      <c r="I4610">
        <v>5</v>
      </c>
      <c r="J4610" s="10">
        <f>VLOOKUP(tbl_Sales[[#This Row],[Product_ID]],tbl_Products[],4,0)</f>
        <v>21.34</v>
      </c>
      <c r="K4610" s="6">
        <v>21.65</v>
      </c>
      <c r="L4610" s="6">
        <f>tbl_Sales[[#This Row],[Price_per_Unit]]*tbl_Sales[[#This Row],[Quantity]]</f>
        <v>108.25</v>
      </c>
      <c r="M4610" s="6">
        <f>tbl_Sales[[#This Row],[Cost_per_Unit]]*tbl_Sales[[#This Row],[Quantity]]</f>
        <v>106.7</v>
      </c>
      <c r="N4610" s="6">
        <f>tbl_Sales[[#This Row],[Sales]]-tbl_Sales[[#This Row],[Total_Cost]]</f>
        <v>1.5499999999999972</v>
      </c>
    </row>
    <row r="4611" spans="1:14">
      <c r="A4611" t="s">
        <v>4615</v>
      </c>
      <c r="B4611" s="4">
        <v>45038</v>
      </c>
      <c r="C4611" t="s">
        <v>7068</v>
      </c>
      <c r="D4611" t="str">
        <f>VLOOKUP(Sales_Data!$C4611,tbl_Customers[],2,FALSE)</f>
        <v>Customer_350</v>
      </c>
      <c r="E4611" t="str">
        <f>VLOOKUP(tbl_Sales[[#This Row],[Customer_ID]],tbl_Customers[],5,0)</f>
        <v>West</v>
      </c>
      <c r="F4611" t="s">
        <v>8520</v>
      </c>
      <c r="G4611" t="str">
        <f>VLOOKUP(Sales_Data!$F4611,tbl_Products[],2,FALSE)</f>
        <v>Product_29</v>
      </c>
      <c r="H4611" t="str">
        <f>VLOOKUP(tbl_Sales[[#This Row],[Product_ID]],tbl_Products[],3,0)</f>
        <v>Home Goods</v>
      </c>
      <c r="I4611">
        <v>1</v>
      </c>
      <c r="J4611" s="10">
        <f>VLOOKUP(tbl_Sales[[#This Row],[Product_ID]],tbl_Products[],4,0)</f>
        <v>9.64</v>
      </c>
      <c r="K4611" s="6">
        <v>53.84</v>
      </c>
      <c r="L4611" s="6">
        <f>tbl_Sales[[#This Row],[Price_per_Unit]]*tbl_Sales[[#This Row],[Quantity]]</f>
        <v>53.84</v>
      </c>
      <c r="M4611" s="6">
        <f>tbl_Sales[[#This Row],[Cost_per_Unit]]*tbl_Sales[[#This Row],[Quantity]]</f>
        <v>9.64</v>
      </c>
      <c r="N4611" s="6">
        <f>tbl_Sales[[#This Row],[Sales]]-tbl_Sales[[#This Row],[Total_Cost]]</f>
        <v>44.2</v>
      </c>
    </row>
    <row r="4612" spans="1:14">
      <c r="A4612" t="s">
        <v>4616</v>
      </c>
      <c r="B4612" s="4">
        <v>45165</v>
      </c>
      <c r="C4612" t="s">
        <v>7737</v>
      </c>
      <c r="D4612" t="str">
        <f>VLOOKUP(Sales_Data!$C4612,tbl_Customers[],2,FALSE)</f>
        <v>Customer_362</v>
      </c>
      <c r="E4612" t="str">
        <f>VLOOKUP(tbl_Sales[[#This Row],[Customer_ID]],tbl_Customers[],5,0)</f>
        <v>North</v>
      </c>
      <c r="F4612" t="s">
        <v>8565</v>
      </c>
      <c r="G4612" t="str">
        <f>VLOOKUP(Sales_Data!$F4612,tbl_Products[],2,FALSE)</f>
        <v>Product_31</v>
      </c>
      <c r="H4612" t="str">
        <f>VLOOKUP(tbl_Sales[[#This Row],[Product_ID]],tbl_Products[],3,0)</f>
        <v>Apparel</v>
      </c>
      <c r="I4612">
        <v>9</v>
      </c>
      <c r="J4612" s="10">
        <f>VLOOKUP(tbl_Sales[[#This Row],[Product_ID]],tbl_Products[],4,0)</f>
        <v>3.66</v>
      </c>
      <c r="K4612" s="6">
        <v>58.14</v>
      </c>
      <c r="L4612" s="6">
        <f>tbl_Sales[[#This Row],[Price_per_Unit]]*tbl_Sales[[#This Row],[Quantity]]</f>
        <v>523.26</v>
      </c>
      <c r="M4612" s="6">
        <f>tbl_Sales[[#This Row],[Cost_per_Unit]]*tbl_Sales[[#This Row],[Quantity]]</f>
        <v>32.94</v>
      </c>
      <c r="N4612" s="6">
        <f>tbl_Sales[[#This Row],[Sales]]-tbl_Sales[[#This Row],[Total_Cost]]</f>
        <v>490.32</v>
      </c>
    </row>
    <row r="4613" spans="1:14">
      <c r="A4613" t="s">
        <v>4617</v>
      </c>
      <c r="B4613" s="4">
        <v>45081</v>
      </c>
      <c r="C4613" t="s">
        <v>8194</v>
      </c>
      <c r="D4613" t="str">
        <f>VLOOKUP(Sales_Data!$C4613,tbl_Customers[],2,FALSE)</f>
        <v>Customer_768</v>
      </c>
      <c r="E4613" t="str">
        <f>VLOOKUP(tbl_Sales[[#This Row],[Customer_ID]],tbl_Customers[],5,0)</f>
        <v>South</v>
      </c>
      <c r="F4613" t="s">
        <v>8513</v>
      </c>
      <c r="G4613" t="str">
        <f>VLOOKUP(Sales_Data!$F4613,tbl_Products[],2,FALSE)</f>
        <v>Product_59</v>
      </c>
      <c r="H4613" t="str">
        <f>VLOOKUP(tbl_Sales[[#This Row],[Product_ID]],tbl_Products[],3,0)</f>
        <v>Home Goods</v>
      </c>
      <c r="I4613">
        <v>7</v>
      </c>
      <c r="J4613" s="10">
        <f>VLOOKUP(tbl_Sales[[#This Row],[Product_ID]],tbl_Products[],4,0)</f>
        <v>40.85</v>
      </c>
      <c r="K4613" s="6">
        <v>55.4</v>
      </c>
      <c r="L4613" s="6">
        <f>tbl_Sales[[#This Row],[Price_per_Unit]]*tbl_Sales[[#This Row],[Quantity]]</f>
        <v>387.8</v>
      </c>
      <c r="M4613" s="6">
        <f>tbl_Sales[[#This Row],[Cost_per_Unit]]*tbl_Sales[[#This Row],[Quantity]]</f>
        <v>285.95</v>
      </c>
      <c r="N4613" s="6">
        <f>tbl_Sales[[#This Row],[Sales]]-tbl_Sales[[#This Row],[Total_Cost]]</f>
        <v>101.85000000000002</v>
      </c>
    </row>
    <row r="4614" spans="1:14">
      <c r="A4614" t="s">
        <v>4618</v>
      </c>
      <c r="B4614" s="4">
        <v>45273</v>
      </c>
      <c r="C4614" t="s">
        <v>8268</v>
      </c>
      <c r="D4614" t="str">
        <f>VLOOKUP(Sales_Data!$C4614,tbl_Customers[],2,FALSE)</f>
        <v>Customer_382</v>
      </c>
      <c r="E4614" t="str">
        <f>VLOOKUP(tbl_Sales[[#This Row],[Customer_ID]],tbl_Customers[],5,0)</f>
        <v>East</v>
      </c>
      <c r="F4614" t="s">
        <v>8502</v>
      </c>
      <c r="G4614" t="str">
        <f>VLOOKUP(Sales_Data!$F4614,tbl_Products[],2,FALSE)</f>
        <v>Product_22</v>
      </c>
      <c r="H4614" t="str">
        <f>VLOOKUP(tbl_Sales[[#This Row],[Product_ID]],tbl_Products[],3,0)</f>
        <v>Electronics</v>
      </c>
      <c r="I4614">
        <v>1</v>
      </c>
      <c r="J4614" s="10">
        <f>VLOOKUP(tbl_Sales[[#This Row],[Product_ID]],tbl_Products[],4,0)</f>
        <v>38.15</v>
      </c>
      <c r="K4614" s="6">
        <v>78.36</v>
      </c>
      <c r="L4614" s="6">
        <f>tbl_Sales[[#This Row],[Price_per_Unit]]*tbl_Sales[[#This Row],[Quantity]]</f>
        <v>78.36</v>
      </c>
      <c r="M4614" s="6">
        <f>tbl_Sales[[#This Row],[Cost_per_Unit]]*tbl_Sales[[#This Row],[Quantity]]</f>
        <v>38.15</v>
      </c>
      <c r="N4614" s="6">
        <f>tbl_Sales[[#This Row],[Sales]]-tbl_Sales[[#This Row],[Total_Cost]]</f>
        <v>40.21</v>
      </c>
    </row>
    <row r="4615" spans="1:14">
      <c r="A4615" t="s">
        <v>4619</v>
      </c>
      <c r="B4615" s="4">
        <v>45193</v>
      </c>
      <c r="C4615" t="s">
        <v>7897</v>
      </c>
      <c r="D4615" t="str">
        <f>VLOOKUP(Sales_Data!$C4615,tbl_Customers[],2,FALSE)</f>
        <v>Customer_1442</v>
      </c>
      <c r="E4615" t="str">
        <f>VLOOKUP(tbl_Sales[[#This Row],[Customer_ID]],tbl_Customers[],5,0)</f>
        <v>West</v>
      </c>
      <c r="F4615" t="s">
        <v>8532</v>
      </c>
      <c r="G4615" t="str">
        <f>VLOOKUP(Sales_Data!$F4615,tbl_Products[],2,FALSE)</f>
        <v>Product_23</v>
      </c>
      <c r="H4615" t="str">
        <f>VLOOKUP(tbl_Sales[[#This Row],[Product_ID]],tbl_Products[],3,0)</f>
        <v>Apparel</v>
      </c>
      <c r="I4615">
        <v>6</v>
      </c>
      <c r="J4615" s="10">
        <f>VLOOKUP(tbl_Sales[[#This Row],[Product_ID]],tbl_Products[],4,0)</f>
        <v>2.85</v>
      </c>
      <c r="K4615" s="6">
        <v>7.74</v>
      </c>
      <c r="L4615" s="6">
        <f>tbl_Sales[[#This Row],[Price_per_Unit]]*tbl_Sales[[#This Row],[Quantity]]</f>
        <v>46.44</v>
      </c>
      <c r="M4615" s="6">
        <f>tbl_Sales[[#This Row],[Cost_per_Unit]]*tbl_Sales[[#This Row],[Quantity]]</f>
        <v>17.100000000000001</v>
      </c>
      <c r="N4615" s="6">
        <f>tbl_Sales[[#This Row],[Sales]]-tbl_Sales[[#This Row],[Total_Cost]]</f>
        <v>29.339999999999996</v>
      </c>
    </row>
    <row r="4616" spans="1:14">
      <c r="A4616" t="s">
        <v>4620</v>
      </c>
      <c r="B4616" s="4">
        <v>45246</v>
      </c>
      <c r="C4616" t="s">
        <v>7158</v>
      </c>
      <c r="D4616" t="str">
        <f>VLOOKUP(Sales_Data!$C4616,tbl_Customers[],2,FALSE)</f>
        <v>Customer_276</v>
      </c>
      <c r="E4616" t="str">
        <f>VLOOKUP(tbl_Sales[[#This Row],[Customer_ID]],tbl_Customers[],5,0)</f>
        <v>West</v>
      </c>
      <c r="F4616" t="s">
        <v>8520</v>
      </c>
      <c r="G4616" t="str">
        <f>VLOOKUP(Sales_Data!$F4616,tbl_Products[],2,FALSE)</f>
        <v>Product_29</v>
      </c>
      <c r="H4616" t="str">
        <f>VLOOKUP(tbl_Sales[[#This Row],[Product_ID]],tbl_Products[],3,0)</f>
        <v>Home Goods</v>
      </c>
      <c r="I4616">
        <v>1</v>
      </c>
      <c r="J4616" s="10">
        <f>VLOOKUP(tbl_Sales[[#This Row],[Product_ID]],tbl_Products[],4,0)</f>
        <v>9.64</v>
      </c>
      <c r="K4616" s="6">
        <v>47.99</v>
      </c>
      <c r="L4616" s="6">
        <f>tbl_Sales[[#This Row],[Price_per_Unit]]*tbl_Sales[[#This Row],[Quantity]]</f>
        <v>47.99</v>
      </c>
      <c r="M4616" s="6">
        <f>tbl_Sales[[#This Row],[Cost_per_Unit]]*tbl_Sales[[#This Row],[Quantity]]</f>
        <v>9.64</v>
      </c>
      <c r="N4616" s="6">
        <f>tbl_Sales[[#This Row],[Sales]]-tbl_Sales[[#This Row],[Total_Cost]]</f>
        <v>38.35</v>
      </c>
    </row>
    <row r="4617" spans="1:14">
      <c r="A4617" t="s">
        <v>4621</v>
      </c>
      <c r="B4617" s="4">
        <v>45130</v>
      </c>
      <c r="C4617" t="s">
        <v>7378</v>
      </c>
      <c r="D4617" t="str">
        <f>VLOOKUP(Sales_Data!$C4617,tbl_Customers[],2,FALSE)</f>
        <v>Customer_406</v>
      </c>
      <c r="E4617" t="str">
        <f>VLOOKUP(tbl_Sales[[#This Row],[Customer_ID]],tbl_Customers[],5,0)</f>
        <v>South</v>
      </c>
      <c r="F4617" t="s">
        <v>8531</v>
      </c>
      <c r="G4617" t="str">
        <f>VLOOKUP(Sales_Data!$F4617,tbl_Products[],2,FALSE)</f>
        <v>Product_36</v>
      </c>
      <c r="H4617" t="str">
        <f>VLOOKUP(tbl_Sales[[#This Row],[Product_ID]],tbl_Products[],3,0)</f>
        <v>Home Goods</v>
      </c>
      <c r="I4617">
        <v>3</v>
      </c>
      <c r="J4617" s="10">
        <f>VLOOKUP(tbl_Sales[[#This Row],[Product_ID]],tbl_Products[],4,0)</f>
        <v>32.54</v>
      </c>
      <c r="K4617" s="6">
        <v>68.099999999999994</v>
      </c>
      <c r="L4617" s="6">
        <f>tbl_Sales[[#This Row],[Price_per_Unit]]*tbl_Sales[[#This Row],[Quantity]]</f>
        <v>204.29999999999998</v>
      </c>
      <c r="M4617" s="6">
        <f>tbl_Sales[[#This Row],[Cost_per_Unit]]*tbl_Sales[[#This Row],[Quantity]]</f>
        <v>97.62</v>
      </c>
      <c r="N4617" s="6">
        <f>tbl_Sales[[#This Row],[Sales]]-tbl_Sales[[#This Row],[Total_Cost]]</f>
        <v>106.67999999999998</v>
      </c>
    </row>
    <row r="4618" spans="1:14">
      <c r="A4618" t="s">
        <v>4622</v>
      </c>
      <c r="B4618" s="4">
        <v>45226</v>
      </c>
      <c r="C4618" t="s">
        <v>7445</v>
      </c>
      <c r="D4618" t="str">
        <f>VLOOKUP(Sales_Data!$C4618,tbl_Customers[],2,FALSE)</f>
        <v>Customer_997</v>
      </c>
      <c r="E4618" t="str">
        <f>VLOOKUP(tbl_Sales[[#This Row],[Customer_ID]],tbl_Customers[],5,0)</f>
        <v>South</v>
      </c>
      <c r="F4618" t="s">
        <v>8530</v>
      </c>
      <c r="G4618" t="str">
        <f>VLOOKUP(Sales_Data!$F4618,tbl_Products[],2,FALSE)</f>
        <v>Product_14</v>
      </c>
      <c r="H4618" t="str">
        <f>VLOOKUP(tbl_Sales[[#This Row],[Product_ID]],tbl_Products[],3,0)</f>
        <v>Toys</v>
      </c>
      <c r="I4618">
        <v>4</v>
      </c>
      <c r="J4618" s="10">
        <f>VLOOKUP(tbl_Sales[[#This Row],[Product_ID]],tbl_Products[],4,0)</f>
        <v>36.64</v>
      </c>
      <c r="K4618" s="6">
        <v>80.52</v>
      </c>
      <c r="L4618" s="6">
        <f>tbl_Sales[[#This Row],[Price_per_Unit]]*tbl_Sales[[#This Row],[Quantity]]</f>
        <v>322.08</v>
      </c>
      <c r="M4618" s="6">
        <f>tbl_Sales[[#This Row],[Cost_per_Unit]]*tbl_Sales[[#This Row],[Quantity]]</f>
        <v>146.56</v>
      </c>
      <c r="N4618" s="6">
        <f>tbl_Sales[[#This Row],[Sales]]-tbl_Sales[[#This Row],[Total_Cost]]</f>
        <v>175.51999999999998</v>
      </c>
    </row>
    <row r="4619" spans="1:14">
      <c r="A4619" t="s">
        <v>4623</v>
      </c>
      <c r="B4619" s="4">
        <v>44979</v>
      </c>
      <c r="C4619" t="s">
        <v>8218</v>
      </c>
      <c r="D4619" t="str">
        <f>VLOOKUP(Sales_Data!$C4619,tbl_Customers[],2,FALSE)</f>
        <v>Customer_373</v>
      </c>
      <c r="E4619" t="str">
        <f>VLOOKUP(tbl_Sales[[#This Row],[Customer_ID]],tbl_Customers[],5,0)</f>
        <v>South</v>
      </c>
      <c r="F4619" t="s">
        <v>8548</v>
      </c>
      <c r="G4619" t="str">
        <f>VLOOKUP(Sales_Data!$F4619,tbl_Products[],2,FALSE)</f>
        <v>Product_1</v>
      </c>
      <c r="H4619" t="str">
        <f>VLOOKUP(tbl_Sales[[#This Row],[Product_ID]],tbl_Products[],3,0)</f>
        <v>Apparel</v>
      </c>
      <c r="I4619">
        <v>8</v>
      </c>
      <c r="J4619" s="10">
        <f>VLOOKUP(tbl_Sales[[#This Row],[Product_ID]],tbl_Products[],4,0)</f>
        <v>21.45</v>
      </c>
      <c r="K4619" s="6">
        <v>53.2</v>
      </c>
      <c r="L4619" s="6">
        <f>tbl_Sales[[#This Row],[Price_per_Unit]]*tbl_Sales[[#This Row],[Quantity]]</f>
        <v>425.6</v>
      </c>
      <c r="M4619" s="6">
        <f>tbl_Sales[[#This Row],[Cost_per_Unit]]*tbl_Sales[[#This Row],[Quantity]]</f>
        <v>171.6</v>
      </c>
      <c r="N4619" s="6">
        <f>tbl_Sales[[#This Row],[Sales]]-tbl_Sales[[#This Row],[Total_Cost]]</f>
        <v>254.00000000000003</v>
      </c>
    </row>
    <row r="4620" spans="1:14">
      <c r="A4620" t="s">
        <v>4624</v>
      </c>
      <c r="B4620" s="4">
        <v>44930</v>
      </c>
      <c r="C4620" t="s">
        <v>8147</v>
      </c>
      <c r="D4620" t="str">
        <f>VLOOKUP(Sales_Data!$C4620,tbl_Customers[],2,FALSE)</f>
        <v>Customer_1030</v>
      </c>
      <c r="E4620" t="str">
        <f>VLOOKUP(tbl_Sales[[#This Row],[Customer_ID]],tbl_Customers[],5,0)</f>
        <v>North</v>
      </c>
      <c r="F4620" t="s">
        <v>8565</v>
      </c>
      <c r="G4620" t="str">
        <f>VLOOKUP(Sales_Data!$F4620,tbl_Products[],2,FALSE)</f>
        <v>Product_31</v>
      </c>
      <c r="H4620" t="str">
        <f>VLOOKUP(tbl_Sales[[#This Row],[Product_ID]],tbl_Products[],3,0)</f>
        <v>Apparel</v>
      </c>
      <c r="I4620">
        <v>9</v>
      </c>
      <c r="J4620" s="10">
        <f>VLOOKUP(tbl_Sales[[#This Row],[Product_ID]],tbl_Products[],4,0)</f>
        <v>3.66</v>
      </c>
      <c r="K4620" s="6">
        <v>86.96</v>
      </c>
      <c r="L4620" s="6">
        <f>tbl_Sales[[#This Row],[Price_per_Unit]]*tbl_Sales[[#This Row],[Quantity]]</f>
        <v>782.64</v>
      </c>
      <c r="M4620" s="6">
        <f>tbl_Sales[[#This Row],[Cost_per_Unit]]*tbl_Sales[[#This Row],[Quantity]]</f>
        <v>32.94</v>
      </c>
      <c r="N4620" s="6">
        <f>tbl_Sales[[#This Row],[Sales]]-tbl_Sales[[#This Row],[Total_Cost]]</f>
        <v>749.7</v>
      </c>
    </row>
    <row r="4621" spans="1:14">
      <c r="A4621" t="s">
        <v>4625</v>
      </c>
      <c r="B4621" s="4">
        <v>45188</v>
      </c>
      <c r="C4621" t="s">
        <v>7843</v>
      </c>
      <c r="D4621" t="str">
        <f>VLOOKUP(Sales_Data!$C4621,tbl_Customers[],2,FALSE)</f>
        <v>Customer_226</v>
      </c>
      <c r="E4621" t="str">
        <f>VLOOKUP(tbl_Sales[[#This Row],[Customer_ID]],tbl_Customers[],5,0)</f>
        <v>South</v>
      </c>
      <c r="F4621" t="s">
        <v>8536</v>
      </c>
      <c r="G4621" t="str">
        <f>VLOOKUP(Sales_Data!$F4621,tbl_Products[],2,FALSE)</f>
        <v>Product_40</v>
      </c>
      <c r="H4621" t="str">
        <f>VLOOKUP(tbl_Sales[[#This Row],[Product_ID]],tbl_Products[],3,0)</f>
        <v>Health</v>
      </c>
      <c r="I4621">
        <v>8</v>
      </c>
      <c r="J4621" s="10">
        <f>VLOOKUP(tbl_Sales[[#This Row],[Product_ID]],tbl_Products[],4,0)</f>
        <v>30.96</v>
      </c>
      <c r="K4621" s="6">
        <v>94.58</v>
      </c>
      <c r="L4621" s="6">
        <f>tbl_Sales[[#This Row],[Price_per_Unit]]*tbl_Sales[[#This Row],[Quantity]]</f>
        <v>756.64</v>
      </c>
      <c r="M4621" s="6">
        <f>tbl_Sales[[#This Row],[Cost_per_Unit]]*tbl_Sales[[#This Row],[Quantity]]</f>
        <v>247.68</v>
      </c>
      <c r="N4621" s="6">
        <f>tbl_Sales[[#This Row],[Sales]]-tbl_Sales[[#This Row],[Total_Cost]]</f>
        <v>508.96</v>
      </c>
    </row>
    <row r="4622" spans="1:14">
      <c r="A4622" t="s">
        <v>4626</v>
      </c>
      <c r="B4622" s="4">
        <v>45266</v>
      </c>
      <c r="C4622" t="s">
        <v>7812</v>
      </c>
      <c r="D4622" t="str">
        <f>VLOOKUP(Sales_Data!$C4622,tbl_Customers[],2,FALSE)</f>
        <v>Customer_923</v>
      </c>
      <c r="E4622" t="str">
        <f>VLOOKUP(tbl_Sales[[#This Row],[Customer_ID]],tbl_Customers[],5,0)</f>
        <v>South</v>
      </c>
      <c r="F4622" t="s">
        <v>8525</v>
      </c>
      <c r="G4622" t="str">
        <f>VLOOKUP(Sales_Data!$F4622,tbl_Products[],2,FALSE)</f>
        <v>Product_56</v>
      </c>
      <c r="H4622" t="str">
        <f>VLOOKUP(tbl_Sales[[#This Row],[Product_ID]],tbl_Products[],3,0)</f>
        <v>Apparel</v>
      </c>
      <c r="I4622">
        <v>6</v>
      </c>
      <c r="J4622" s="10">
        <f>VLOOKUP(tbl_Sales[[#This Row],[Product_ID]],tbl_Products[],4,0)</f>
        <v>3.21</v>
      </c>
      <c r="K4622" s="6">
        <v>45.11</v>
      </c>
      <c r="L4622" s="6">
        <f>tbl_Sales[[#This Row],[Price_per_Unit]]*tbl_Sales[[#This Row],[Quantity]]</f>
        <v>270.65999999999997</v>
      </c>
      <c r="M4622" s="6">
        <f>tbl_Sales[[#This Row],[Cost_per_Unit]]*tbl_Sales[[#This Row],[Quantity]]</f>
        <v>19.259999999999998</v>
      </c>
      <c r="N4622" s="6">
        <f>tbl_Sales[[#This Row],[Sales]]-tbl_Sales[[#This Row],[Total_Cost]]</f>
        <v>251.39999999999998</v>
      </c>
    </row>
    <row r="4623" spans="1:14">
      <c r="A4623" t="s">
        <v>4627</v>
      </c>
      <c r="B4623" s="4">
        <v>45118</v>
      </c>
      <c r="C4623" t="s">
        <v>7437</v>
      </c>
      <c r="D4623" t="str">
        <f>VLOOKUP(Sales_Data!$C4623,tbl_Customers[],2,FALSE)</f>
        <v>Customer_1162</v>
      </c>
      <c r="E4623" t="str">
        <f>VLOOKUP(tbl_Sales[[#This Row],[Customer_ID]],tbl_Customers[],5,0)</f>
        <v>East</v>
      </c>
      <c r="F4623" t="s">
        <v>8537</v>
      </c>
      <c r="G4623" t="str">
        <f>VLOOKUP(Sales_Data!$F4623,tbl_Products[],2,FALSE)</f>
        <v>Product_75</v>
      </c>
      <c r="H4623" t="str">
        <f>VLOOKUP(tbl_Sales[[#This Row],[Product_ID]],tbl_Products[],3,0)</f>
        <v>Electronics</v>
      </c>
      <c r="I4623">
        <v>2</v>
      </c>
      <c r="J4623" s="10">
        <f>VLOOKUP(tbl_Sales[[#This Row],[Product_ID]],tbl_Products[],4,0)</f>
        <v>2.25</v>
      </c>
      <c r="K4623" s="6">
        <v>19.12</v>
      </c>
      <c r="L4623" s="6">
        <f>tbl_Sales[[#This Row],[Price_per_Unit]]*tbl_Sales[[#This Row],[Quantity]]</f>
        <v>38.24</v>
      </c>
      <c r="M4623" s="6">
        <f>tbl_Sales[[#This Row],[Cost_per_Unit]]*tbl_Sales[[#This Row],[Quantity]]</f>
        <v>4.5</v>
      </c>
      <c r="N4623" s="6">
        <f>tbl_Sales[[#This Row],[Sales]]-tbl_Sales[[#This Row],[Total_Cost]]</f>
        <v>33.74</v>
      </c>
    </row>
    <row r="4624" spans="1:14">
      <c r="A4624" t="s">
        <v>4628</v>
      </c>
      <c r="B4624" s="4">
        <v>45214</v>
      </c>
      <c r="C4624" t="s">
        <v>8333</v>
      </c>
      <c r="D4624" t="str">
        <f>VLOOKUP(Sales_Data!$C4624,tbl_Customers[],2,FALSE)</f>
        <v>Customer_436</v>
      </c>
      <c r="E4624" t="str">
        <f>VLOOKUP(tbl_Sales[[#This Row],[Customer_ID]],tbl_Customers[],5,0)</f>
        <v>West</v>
      </c>
      <c r="F4624" t="s">
        <v>8553</v>
      </c>
      <c r="G4624" t="str">
        <f>VLOOKUP(Sales_Data!$F4624,tbl_Products[],2,FALSE)</f>
        <v>Product_50</v>
      </c>
      <c r="H4624" t="str">
        <f>VLOOKUP(tbl_Sales[[#This Row],[Product_ID]],tbl_Products[],3,0)</f>
        <v>Apparel</v>
      </c>
      <c r="I4624">
        <v>6</v>
      </c>
      <c r="J4624" s="10">
        <f>VLOOKUP(tbl_Sales[[#This Row],[Product_ID]],tbl_Products[],4,0)</f>
        <v>42.74</v>
      </c>
      <c r="K4624" s="6">
        <v>73.12</v>
      </c>
      <c r="L4624" s="6">
        <f>tbl_Sales[[#This Row],[Price_per_Unit]]*tbl_Sales[[#This Row],[Quantity]]</f>
        <v>438.72</v>
      </c>
      <c r="M4624" s="6">
        <f>tbl_Sales[[#This Row],[Cost_per_Unit]]*tbl_Sales[[#This Row],[Quantity]]</f>
        <v>256.44</v>
      </c>
      <c r="N4624" s="6">
        <f>tbl_Sales[[#This Row],[Sales]]-tbl_Sales[[#This Row],[Total_Cost]]</f>
        <v>182.28000000000003</v>
      </c>
    </row>
    <row r="4625" spans="1:14">
      <c r="A4625" t="s">
        <v>4629</v>
      </c>
      <c r="B4625" s="4">
        <v>45258</v>
      </c>
      <c r="C4625" t="s">
        <v>7533</v>
      </c>
      <c r="D4625" t="str">
        <f>VLOOKUP(Sales_Data!$C4625,tbl_Customers[],2,FALSE)</f>
        <v>Customer_381</v>
      </c>
      <c r="E4625" t="str">
        <f>VLOOKUP(tbl_Sales[[#This Row],[Customer_ID]],tbl_Customers[],5,0)</f>
        <v>South</v>
      </c>
      <c r="F4625" t="s">
        <v>8507</v>
      </c>
      <c r="G4625" t="str">
        <f>VLOOKUP(Sales_Data!$F4625,tbl_Products[],2,FALSE)</f>
        <v>Product_58</v>
      </c>
      <c r="H4625" t="str">
        <f>VLOOKUP(tbl_Sales[[#This Row],[Product_ID]],tbl_Products[],3,0)</f>
        <v>Home Goods</v>
      </c>
      <c r="I4625">
        <v>1</v>
      </c>
      <c r="J4625" s="10">
        <f>VLOOKUP(tbl_Sales[[#This Row],[Product_ID]],tbl_Products[],4,0)</f>
        <v>23.97</v>
      </c>
      <c r="K4625" s="6">
        <v>59.15</v>
      </c>
      <c r="L4625" s="6">
        <f>tbl_Sales[[#This Row],[Price_per_Unit]]*tbl_Sales[[#This Row],[Quantity]]</f>
        <v>59.15</v>
      </c>
      <c r="M4625" s="6">
        <f>tbl_Sales[[#This Row],[Cost_per_Unit]]*tbl_Sales[[#This Row],[Quantity]]</f>
        <v>23.97</v>
      </c>
      <c r="N4625" s="6">
        <f>tbl_Sales[[#This Row],[Sales]]-tbl_Sales[[#This Row],[Total_Cost]]</f>
        <v>35.18</v>
      </c>
    </row>
    <row r="4626" spans="1:14">
      <c r="A4626" t="s">
        <v>4630</v>
      </c>
      <c r="B4626" s="4">
        <v>45231</v>
      </c>
      <c r="C4626" t="s">
        <v>8440</v>
      </c>
      <c r="D4626" t="str">
        <f>VLOOKUP(Sales_Data!$C4626,tbl_Customers[],2,FALSE)</f>
        <v>Customer_412</v>
      </c>
      <c r="E4626" t="str">
        <f>VLOOKUP(tbl_Sales[[#This Row],[Customer_ID]],tbl_Customers[],5,0)</f>
        <v>South</v>
      </c>
      <c r="F4626" t="s">
        <v>8546</v>
      </c>
      <c r="G4626" t="str">
        <f>VLOOKUP(Sales_Data!$F4626,tbl_Products[],2,FALSE)</f>
        <v>Product_28</v>
      </c>
      <c r="H4626" t="str">
        <f>VLOOKUP(tbl_Sales[[#This Row],[Product_ID]],tbl_Products[],3,0)</f>
        <v>Toys</v>
      </c>
      <c r="I4626">
        <v>5</v>
      </c>
      <c r="J4626" s="10">
        <f>VLOOKUP(tbl_Sales[[#This Row],[Product_ID]],tbl_Products[],4,0)</f>
        <v>23.58</v>
      </c>
      <c r="K4626" s="6">
        <v>16.739999999999998</v>
      </c>
      <c r="L4626" s="6">
        <f>tbl_Sales[[#This Row],[Price_per_Unit]]*tbl_Sales[[#This Row],[Quantity]]</f>
        <v>83.699999999999989</v>
      </c>
      <c r="M4626" s="6">
        <f>tbl_Sales[[#This Row],[Cost_per_Unit]]*tbl_Sales[[#This Row],[Quantity]]</f>
        <v>117.89999999999999</v>
      </c>
      <c r="N4626" s="6">
        <f>tbl_Sales[[#This Row],[Sales]]-tbl_Sales[[#This Row],[Total_Cost]]</f>
        <v>-34.200000000000003</v>
      </c>
    </row>
    <row r="4627" spans="1:14">
      <c r="A4627" t="s">
        <v>4631</v>
      </c>
      <c r="B4627" s="4">
        <v>45238</v>
      </c>
      <c r="C4627" t="s">
        <v>8234</v>
      </c>
      <c r="D4627" t="str">
        <f>VLOOKUP(Sales_Data!$C4627,tbl_Customers[],2,FALSE)</f>
        <v>Customer_121</v>
      </c>
      <c r="E4627" t="str">
        <f>VLOOKUP(tbl_Sales[[#This Row],[Customer_ID]],tbl_Customers[],5,0)</f>
        <v>West</v>
      </c>
      <c r="F4627" t="s">
        <v>8499</v>
      </c>
      <c r="G4627" t="str">
        <f>VLOOKUP(Sales_Data!$F4627,tbl_Products[],2,FALSE)</f>
        <v>Product_30</v>
      </c>
      <c r="H4627" t="str">
        <f>VLOOKUP(tbl_Sales[[#This Row],[Product_ID]],tbl_Products[],3,0)</f>
        <v>Apparel</v>
      </c>
      <c r="I4627">
        <v>9</v>
      </c>
      <c r="J4627" s="10">
        <f>VLOOKUP(tbl_Sales[[#This Row],[Product_ID]],tbl_Products[],4,0)</f>
        <v>49.21</v>
      </c>
      <c r="K4627" s="6">
        <v>98.75</v>
      </c>
      <c r="L4627" s="6">
        <f>tbl_Sales[[#This Row],[Price_per_Unit]]*tbl_Sales[[#This Row],[Quantity]]</f>
        <v>888.75</v>
      </c>
      <c r="M4627" s="6">
        <f>tbl_Sales[[#This Row],[Cost_per_Unit]]*tbl_Sales[[#This Row],[Quantity]]</f>
        <v>442.89</v>
      </c>
      <c r="N4627" s="6">
        <f>tbl_Sales[[#This Row],[Sales]]-tbl_Sales[[#This Row],[Total_Cost]]</f>
        <v>445.86</v>
      </c>
    </row>
    <row r="4628" spans="1:14">
      <c r="A4628" t="s">
        <v>4632</v>
      </c>
      <c r="B4628" s="4">
        <v>45071</v>
      </c>
      <c r="C4628" t="s">
        <v>8337</v>
      </c>
      <c r="D4628" t="str">
        <f>VLOOKUP(Sales_Data!$C4628,tbl_Customers[],2,FALSE)</f>
        <v>Customer_375</v>
      </c>
      <c r="E4628" t="str">
        <f>VLOOKUP(tbl_Sales[[#This Row],[Customer_ID]],tbl_Customers[],5,0)</f>
        <v>East</v>
      </c>
      <c r="F4628" t="s">
        <v>8504</v>
      </c>
      <c r="G4628" t="str">
        <f>VLOOKUP(Sales_Data!$F4628,tbl_Products[],2,FALSE)</f>
        <v>Product_13</v>
      </c>
      <c r="H4628" t="str">
        <f>VLOOKUP(tbl_Sales[[#This Row],[Product_ID]],tbl_Products[],3,0)</f>
        <v>Toys</v>
      </c>
      <c r="I4628">
        <v>4</v>
      </c>
      <c r="J4628" s="10">
        <f>VLOOKUP(tbl_Sales[[#This Row],[Product_ID]],tbl_Products[],4,0)</f>
        <v>45.97</v>
      </c>
      <c r="K4628" s="6">
        <v>10.96</v>
      </c>
      <c r="L4628" s="6">
        <f>tbl_Sales[[#This Row],[Price_per_Unit]]*tbl_Sales[[#This Row],[Quantity]]</f>
        <v>43.84</v>
      </c>
      <c r="M4628" s="6">
        <f>tbl_Sales[[#This Row],[Cost_per_Unit]]*tbl_Sales[[#This Row],[Quantity]]</f>
        <v>183.88</v>
      </c>
      <c r="N4628" s="6">
        <f>tbl_Sales[[#This Row],[Sales]]-tbl_Sales[[#This Row],[Total_Cost]]</f>
        <v>-140.04</v>
      </c>
    </row>
    <row r="4629" spans="1:14">
      <c r="A4629" t="s">
        <v>4633</v>
      </c>
      <c r="B4629" s="4">
        <v>45079</v>
      </c>
      <c r="C4629" t="s">
        <v>8079</v>
      </c>
      <c r="D4629" t="str">
        <f>VLOOKUP(Sales_Data!$C4629,tbl_Customers[],2,FALSE)</f>
        <v>Customer_393</v>
      </c>
      <c r="E4629" t="str">
        <f>VLOOKUP(tbl_Sales[[#This Row],[Customer_ID]],tbl_Customers[],5,0)</f>
        <v>West</v>
      </c>
      <c r="F4629" t="s">
        <v>8551</v>
      </c>
      <c r="G4629" t="str">
        <f>VLOOKUP(Sales_Data!$F4629,tbl_Products[],2,FALSE)</f>
        <v>Product_11</v>
      </c>
      <c r="H4629" t="str">
        <f>VLOOKUP(tbl_Sales[[#This Row],[Product_ID]],tbl_Products[],3,0)</f>
        <v>Health</v>
      </c>
      <c r="I4629">
        <v>1</v>
      </c>
      <c r="J4629" s="10">
        <f>VLOOKUP(tbl_Sales[[#This Row],[Product_ID]],tbl_Products[],4,0)</f>
        <v>11.76</v>
      </c>
      <c r="K4629" s="6">
        <v>82.09</v>
      </c>
      <c r="L4629" s="6">
        <f>tbl_Sales[[#This Row],[Price_per_Unit]]*tbl_Sales[[#This Row],[Quantity]]</f>
        <v>82.09</v>
      </c>
      <c r="M4629" s="6">
        <f>tbl_Sales[[#This Row],[Cost_per_Unit]]*tbl_Sales[[#This Row],[Quantity]]</f>
        <v>11.76</v>
      </c>
      <c r="N4629" s="6">
        <f>tbl_Sales[[#This Row],[Sales]]-tbl_Sales[[#This Row],[Total_Cost]]</f>
        <v>70.33</v>
      </c>
    </row>
    <row r="4630" spans="1:14">
      <c r="A4630" t="s">
        <v>4634</v>
      </c>
      <c r="B4630" s="4">
        <v>45277</v>
      </c>
      <c r="C4630" t="s">
        <v>7182</v>
      </c>
      <c r="D4630" t="str">
        <f>VLOOKUP(Sales_Data!$C4630,tbl_Customers[],2,FALSE)</f>
        <v>Customer_532</v>
      </c>
      <c r="E4630" t="str">
        <f>VLOOKUP(tbl_Sales[[#This Row],[Customer_ID]],tbl_Customers[],5,0)</f>
        <v>West</v>
      </c>
      <c r="F4630" t="s">
        <v>8519</v>
      </c>
      <c r="G4630" t="str">
        <f>VLOOKUP(Sales_Data!$F4630,tbl_Products[],2,FALSE)</f>
        <v>Product_53</v>
      </c>
      <c r="H4630" t="str">
        <f>VLOOKUP(tbl_Sales[[#This Row],[Product_ID]],tbl_Products[],3,0)</f>
        <v>Electronics</v>
      </c>
      <c r="I4630">
        <v>3</v>
      </c>
      <c r="J4630" s="10">
        <f>VLOOKUP(tbl_Sales[[#This Row],[Product_ID]],tbl_Products[],4,0)</f>
        <v>21.34</v>
      </c>
      <c r="K4630" s="6">
        <v>91.51</v>
      </c>
      <c r="L4630" s="6">
        <f>tbl_Sales[[#This Row],[Price_per_Unit]]*tbl_Sales[[#This Row],[Quantity]]</f>
        <v>274.53000000000003</v>
      </c>
      <c r="M4630" s="6">
        <f>tbl_Sales[[#This Row],[Cost_per_Unit]]*tbl_Sales[[#This Row],[Quantity]]</f>
        <v>64.02</v>
      </c>
      <c r="N4630" s="6">
        <f>tbl_Sales[[#This Row],[Sales]]-tbl_Sales[[#This Row],[Total_Cost]]</f>
        <v>210.51000000000005</v>
      </c>
    </row>
    <row r="4631" spans="1:14">
      <c r="A4631" t="s">
        <v>4635</v>
      </c>
      <c r="B4631" s="4">
        <v>44982</v>
      </c>
      <c r="C4631" t="s">
        <v>8403</v>
      </c>
      <c r="D4631" t="str">
        <f>VLOOKUP(Sales_Data!$C4631,tbl_Customers[],2,FALSE)</f>
        <v>Customer_838</v>
      </c>
      <c r="E4631" t="str">
        <f>VLOOKUP(tbl_Sales[[#This Row],[Customer_ID]],tbl_Customers[],5,0)</f>
        <v>East</v>
      </c>
      <c r="F4631" t="s">
        <v>8559</v>
      </c>
      <c r="G4631" t="str">
        <f>VLOOKUP(Sales_Data!$F4631,tbl_Products[],2,FALSE)</f>
        <v>Product_57</v>
      </c>
      <c r="H4631" t="str">
        <f>VLOOKUP(tbl_Sales[[#This Row],[Product_ID]],tbl_Products[],3,0)</f>
        <v>Toys</v>
      </c>
      <c r="I4631">
        <v>7</v>
      </c>
      <c r="J4631" s="10">
        <f>VLOOKUP(tbl_Sales[[#This Row],[Product_ID]],tbl_Products[],4,0)</f>
        <v>31.85</v>
      </c>
      <c r="K4631" s="6">
        <v>71.790000000000006</v>
      </c>
      <c r="L4631" s="6">
        <f>tbl_Sales[[#This Row],[Price_per_Unit]]*tbl_Sales[[#This Row],[Quantity]]</f>
        <v>502.53000000000003</v>
      </c>
      <c r="M4631" s="6">
        <f>tbl_Sales[[#This Row],[Cost_per_Unit]]*tbl_Sales[[#This Row],[Quantity]]</f>
        <v>222.95000000000002</v>
      </c>
      <c r="N4631" s="6">
        <f>tbl_Sales[[#This Row],[Sales]]-tbl_Sales[[#This Row],[Total_Cost]]</f>
        <v>279.58000000000004</v>
      </c>
    </row>
    <row r="4632" spans="1:14">
      <c r="A4632" t="s">
        <v>4636</v>
      </c>
      <c r="B4632" s="4">
        <v>45173</v>
      </c>
      <c r="C4632" t="s">
        <v>7696</v>
      </c>
      <c r="D4632" t="str">
        <f>VLOOKUP(Sales_Data!$C4632,tbl_Customers[],2,FALSE)</f>
        <v>Customer_903</v>
      </c>
      <c r="E4632" t="str">
        <f>VLOOKUP(tbl_Sales[[#This Row],[Customer_ID]],tbl_Customers[],5,0)</f>
        <v>South</v>
      </c>
      <c r="F4632" t="s">
        <v>8559</v>
      </c>
      <c r="G4632" t="str">
        <f>VLOOKUP(Sales_Data!$F4632,tbl_Products[],2,FALSE)</f>
        <v>Product_57</v>
      </c>
      <c r="H4632" t="str">
        <f>VLOOKUP(tbl_Sales[[#This Row],[Product_ID]],tbl_Products[],3,0)</f>
        <v>Toys</v>
      </c>
      <c r="I4632">
        <v>8</v>
      </c>
      <c r="J4632" s="10">
        <f>VLOOKUP(tbl_Sales[[#This Row],[Product_ID]],tbl_Products[],4,0)</f>
        <v>31.85</v>
      </c>
      <c r="K4632" s="6">
        <v>40.28</v>
      </c>
      <c r="L4632" s="6">
        <f>tbl_Sales[[#This Row],[Price_per_Unit]]*tbl_Sales[[#This Row],[Quantity]]</f>
        <v>322.24</v>
      </c>
      <c r="M4632" s="6">
        <f>tbl_Sales[[#This Row],[Cost_per_Unit]]*tbl_Sales[[#This Row],[Quantity]]</f>
        <v>254.8</v>
      </c>
      <c r="N4632" s="6">
        <f>tbl_Sales[[#This Row],[Sales]]-tbl_Sales[[#This Row],[Total_Cost]]</f>
        <v>67.44</v>
      </c>
    </row>
    <row r="4633" spans="1:14">
      <c r="A4633" t="s">
        <v>4637</v>
      </c>
      <c r="B4633" s="4">
        <v>44959</v>
      </c>
      <c r="C4633" t="s">
        <v>7268</v>
      </c>
      <c r="D4633" t="str">
        <f>VLOOKUP(Sales_Data!$C4633,tbl_Customers[],2,FALSE)</f>
        <v>Customer_1284</v>
      </c>
      <c r="E4633" t="str">
        <f>VLOOKUP(tbl_Sales[[#This Row],[Customer_ID]],tbl_Customers[],5,0)</f>
        <v>East</v>
      </c>
      <c r="F4633" t="s">
        <v>8542</v>
      </c>
      <c r="G4633" t="str">
        <f>VLOOKUP(Sales_Data!$F4633,tbl_Products[],2,FALSE)</f>
        <v>Product_20</v>
      </c>
      <c r="H4633" t="str">
        <f>VLOOKUP(tbl_Sales[[#This Row],[Product_ID]],tbl_Products[],3,0)</f>
        <v>Electronics</v>
      </c>
      <c r="I4633">
        <v>4</v>
      </c>
      <c r="J4633" s="10">
        <f>VLOOKUP(tbl_Sales[[#This Row],[Product_ID]],tbl_Products[],4,0)</f>
        <v>19.98</v>
      </c>
      <c r="K4633" s="6">
        <v>99.36</v>
      </c>
      <c r="L4633" s="6">
        <f>tbl_Sales[[#This Row],[Price_per_Unit]]*tbl_Sales[[#This Row],[Quantity]]</f>
        <v>397.44</v>
      </c>
      <c r="M4633" s="6">
        <f>tbl_Sales[[#This Row],[Cost_per_Unit]]*tbl_Sales[[#This Row],[Quantity]]</f>
        <v>79.92</v>
      </c>
      <c r="N4633" s="6">
        <f>tbl_Sales[[#This Row],[Sales]]-tbl_Sales[[#This Row],[Total_Cost]]</f>
        <v>317.52</v>
      </c>
    </row>
    <row r="4634" spans="1:14">
      <c r="A4634" t="s">
        <v>4638</v>
      </c>
      <c r="B4634" s="4">
        <v>45099</v>
      </c>
      <c r="C4634" t="s">
        <v>7589</v>
      </c>
      <c r="D4634" t="str">
        <f>VLOOKUP(Sales_Data!$C4634,tbl_Customers[],2,FALSE)</f>
        <v>Customer_1279</v>
      </c>
      <c r="E4634" t="str">
        <f>VLOOKUP(tbl_Sales[[#This Row],[Customer_ID]],tbl_Customers[],5,0)</f>
        <v>West</v>
      </c>
      <c r="F4634" t="s">
        <v>8553</v>
      </c>
      <c r="G4634" t="str">
        <f>VLOOKUP(Sales_Data!$F4634,tbl_Products[],2,FALSE)</f>
        <v>Product_50</v>
      </c>
      <c r="H4634" t="str">
        <f>VLOOKUP(tbl_Sales[[#This Row],[Product_ID]],tbl_Products[],3,0)</f>
        <v>Apparel</v>
      </c>
      <c r="I4634">
        <v>2</v>
      </c>
      <c r="J4634" s="10">
        <f>VLOOKUP(tbl_Sales[[#This Row],[Product_ID]],tbl_Products[],4,0)</f>
        <v>42.74</v>
      </c>
      <c r="K4634" s="6">
        <v>45.02</v>
      </c>
      <c r="L4634" s="6">
        <f>tbl_Sales[[#This Row],[Price_per_Unit]]*tbl_Sales[[#This Row],[Quantity]]</f>
        <v>90.04</v>
      </c>
      <c r="M4634" s="6">
        <f>tbl_Sales[[#This Row],[Cost_per_Unit]]*tbl_Sales[[#This Row],[Quantity]]</f>
        <v>85.48</v>
      </c>
      <c r="N4634" s="6">
        <f>tbl_Sales[[#This Row],[Sales]]-tbl_Sales[[#This Row],[Total_Cost]]</f>
        <v>4.5600000000000023</v>
      </c>
    </row>
    <row r="4635" spans="1:14">
      <c r="A4635" t="s">
        <v>4639</v>
      </c>
      <c r="B4635" s="4">
        <v>45068</v>
      </c>
      <c r="C4635" t="s">
        <v>7131</v>
      </c>
      <c r="D4635" t="str">
        <f>VLOOKUP(Sales_Data!$C4635,tbl_Customers[],2,FALSE)</f>
        <v>Customer_224</v>
      </c>
      <c r="E4635" t="str">
        <f>VLOOKUP(tbl_Sales[[#This Row],[Customer_ID]],tbl_Customers[],5,0)</f>
        <v>North</v>
      </c>
      <c r="F4635" t="s">
        <v>8529</v>
      </c>
      <c r="G4635" t="str">
        <f>VLOOKUP(Sales_Data!$F4635,tbl_Products[],2,FALSE)</f>
        <v>Product_49</v>
      </c>
      <c r="H4635" t="str">
        <f>VLOOKUP(tbl_Sales[[#This Row],[Product_ID]],tbl_Products[],3,0)</f>
        <v>Toys</v>
      </c>
      <c r="I4635">
        <v>8</v>
      </c>
      <c r="J4635" s="10">
        <f>VLOOKUP(tbl_Sales[[#This Row],[Product_ID]],tbl_Products[],4,0)</f>
        <v>44.18</v>
      </c>
      <c r="K4635" s="6">
        <v>21.84</v>
      </c>
      <c r="L4635" s="6">
        <f>tbl_Sales[[#This Row],[Price_per_Unit]]*tbl_Sales[[#This Row],[Quantity]]</f>
        <v>174.72</v>
      </c>
      <c r="M4635" s="6">
        <f>tbl_Sales[[#This Row],[Cost_per_Unit]]*tbl_Sales[[#This Row],[Quantity]]</f>
        <v>353.44</v>
      </c>
      <c r="N4635" s="6">
        <f>tbl_Sales[[#This Row],[Sales]]-tbl_Sales[[#This Row],[Total_Cost]]</f>
        <v>-178.72</v>
      </c>
    </row>
    <row r="4636" spans="1:14">
      <c r="A4636" t="s">
        <v>4640</v>
      </c>
      <c r="B4636" s="4">
        <v>45254</v>
      </c>
      <c r="C4636" t="s">
        <v>8020</v>
      </c>
      <c r="D4636" t="str">
        <f>VLOOKUP(Sales_Data!$C4636,tbl_Customers[],2,FALSE)</f>
        <v>Customer_1304</v>
      </c>
      <c r="E4636" t="str">
        <f>VLOOKUP(tbl_Sales[[#This Row],[Customer_ID]],tbl_Customers[],5,0)</f>
        <v>South</v>
      </c>
      <c r="F4636" t="s">
        <v>8496</v>
      </c>
      <c r="G4636" t="str">
        <f>VLOOKUP(Sales_Data!$F4636,tbl_Products[],2,FALSE)</f>
        <v>Product_3</v>
      </c>
      <c r="H4636" t="str">
        <f>VLOOKUP(tbl_Sales[[#This Row],[Product_ID]],tbl_Products[],3,0)</f>
        <v>Health</v>
      </c>
      <c r="I4636">
        <v>5</v>
      </c>
      <c r="J4636" s="10">
        <f>VLOOKUP(tbl_Sales[[#This Row],[Product_ID]],tbl_Products[],4,0)</f>
        <v>28.91</v>
      </c>
      <c r="K4636" s="6">
        <v>7.56</v>
      </c>
      <c r="L4636" s="6">
        <f>tbl_Sales[[#This Row],[Price_per_Unit]]*tbl_Sales[[#This Row],[Quantity]]</f>
        <v>37.799999999999997</v>
      </c>
      <c r="M4636" s="6">
        <f>tbl_Sales[[#This Row],[Cost_per_Unit]]*tbl_Sales[[#This Row],[Quantity]]</f>
        <v>144.55000000000001</v>
      </c>
      <c r="N4636" s="6">
        <f>tbl_Sales[[#This Row],[Sales]]-tbl_Sales[[#This Row],[Total_Cost]]</f>
        <v>-106.75000000000001</v>
      </c>
    </row>
    <row r="4637" spans="1:14">
      <c r="A4637" t="s">
        <v>4641</v>
      </c>
      <c r="B4637" s="4">
        <v>45093</v>
      </c>
      <c r="C4637" t="s">
        <v>7010</v>
      </c>
      <c r="D4637" t="str">
        <f>VLOOKUP(Sales_Data!$C4637,tbl_Customers[],2,FALSE)</f>
        <v>Customer_341</v>
      </c>
      <c r="E4637" t="str">
        <f>VLOOKUP(tbl_Sales[[#This Row],[Customer_ID]],tbl_Customers[],5,0)</f>
        <v>West</v>
      </c>
      <c r="F4637" t="s">
        <v>8510</v>
      </c>
      <c r="G4637" t="str">
        <f>VLOOKUP(Sales_Data!$F4637,tbl_Products[],2,FALSE)</f>
        <v>Product_70</v>
      </c>
      <c r="H4637" t="str">
        <f>VLOOKUP(tbl_Sales[[#This Row],[Product_ID]],tbl_Products[],3,0)</f>
        <v>Apparel</v>
      </c>
      <c r="I4637">
        <v>2</v>
      </c>
      <c r="J4637" s="10">
        <f>VLOOKUP(tbl_Sales[[#This Row],[Product_ID]],tbl_Products[],4,0)</f>
        <v>26.74</v>
      </c>
      <c r="K4637" s="6">
        <v>26.07</v>
      </c>
      <c r="L4637" s="6">
        <f>tbl_Sales[[#This Row],[Price_per_Unit]]*tbl_Sales[[#This Row],[Quantity]]</f>
        <v>52.14</v>
      </c>
      <c r="M4637" s="6">
        <f>tbl_Sales[[#This Row],[Cost_per_Unit]]*tbl_Sales[[#This Row],[Quantity]]</f>
        <v>53.48</v>
      </c>
      <c r="N4637" s="6">
        <f>tbl_Sales[[#This Row],[Sales]]-tbl_Sales[[#This Row],[Total_Cost]]</f>
        <v>-1.3399999999999963</v>
      </c>
    </row>
    <row r="4638" spans="1:14">
      <c r="A4638" t="s">
        <v>4642</v>
      </c>
      <c r="B4638" s="4">
        <v>45068</v>
      </c>
      <c r="C4638" t="s">
        <v>7551</v>
      </c>
      <c r="D4638" t="str">
        <f>VLOOKUP(Sales_Data!$C4638,tbl_Customers[],2,FALSE)</f>
        <v>Customer_164</v>
      </c>
      <c r="E4638" t="str">
        <f>VLOOKUP(tbl_Sales[[#This Row],[Customer_ID]],tbl_Customers[],5,0)</f>
        <v>East</v>
      </c>
      <c r="F4638" t="s">
        <v>8518</v>
      </c>
      <c r="G4638" t="str">
        <f>VLOOKUP(Sales_Data!$F4638,tbl_Products[],2,FALSE)</f>
        <v>Product_35</v>
      </c>
      <c r="H4638" t="str">
        <f>VLOOKUP(tbl_Sales[[#This Row],[Product_ID]],tbl_Products[],3,0)</f>
        <v>Toys</v>
      </c>
      <c r="I4638">
        <v>2</v>
      </c>
      <c r="J4638" s="10">
        <f>VLOOKUP(tbl_Sales[[#This Row],[Product_ID]],tbl_Products[],4,0)</f>
        <v>40.75</v>
      </c>
      <c r="K4638" s="6">
        <v>68.540000000000006</v>
      </c>
      <c r="L4638" s="6">
        <f>tbl_Sales[[#This Row],[Price_per_Unit]]*tbl_Sales[[#This Row],[Quantity]]</f>
        <v>137.08000000000001</v>
      </c>
      <c r="M4638" s="6">
        <f>tbl_Sales[[#This Row],[Cost_per_Unit]]*tbl_Sales[[#This Row],[Quantity]]</f>
        <v>81.5</v>
      </c>
      <c r="N4638" s="6">
        <f>tbl_Sales[[#This Row],[Sales]]-tbl_Sales[[#This Row],[Total_Cost]]</f>
        <v>55.580000000000013</v>
      </c>
    </row>
    <row r="4639" spans="1:14">
      <c r="A4639" t="s">
        <v>4643</v>
      </c>
      <c r="B4639" s="4">
        <v>45060</v>
      </c>
      <c r="C4639" t="s">
        <v>7939</v>
      </c>
      <c r="D4639" t="str">
        <f>VLOOKUP(Sales_Data!$C4639,tbl_Customers[],2,FALSE)</f>
        <v>Customer_601</v>
      </c>
      <c r="E4639" t="str">
        <f>VLOOKUP(tbl_Sales[[#This Row],[Customer_ID]],tbl_Customers[],5,0)</f>
        <v>South</v>
      </c>
      <c r="F4639" t="s">
        <v>8526</v>
      </c>
      <c r="G4639" t="str">
        <f>VLOOKUP(Sales_Data!$F4639,tbl_Products[],2,FALSE)</f>
        <v>Product_27</v>
      </c>
      <c r="H4639" t="str">
        <f>VLOOKUP(tbl_Sales[[#This Row],[Product_ID]],tbl_Products[],3,0)</f>
        <v>Home Goods</v>
      </c>
      <c r="I4639">
        <v>8</v>
      </c>
      <c r="J4639" s="10">
        <f>VLOOKUP(tbl_Sales[[#This Row],[Product_ID]],tbl_Products[],4,0)</f>
        <v>35.53</v>
      </c>
      <c r="K4639" s="6">
        <v>5.77</v>
      </c>
      <c r="L4639" s="6">
        <f>tbl_Sales[[#This Row],[Price_per_Unit]]*tbl_Sales[[#This Row],[Quantity]]</f>
        <v>46.16</v>
      </c>
      <c r="M4639" s="6">
        <f>tbl_Sales[[#This Row],[Cost_per_Unit]]*tbl_Sales[[#This Row],[Quantity]]</f>
        <v>284.24</v>
      </c>
      <c r="N4639" s="6">
        <f>tbl_Sales[[#This Row],[Sales]]-tbl_Sales[[#This Row],[Total_Cost]]</f>
        <v>-238.08</v>
      </c>
    </row>
    <row r="4640" spans="1:14">
      <c r="A4640" t="s">
        <v>4644</v>
      </c>
      <c r="B4640" s="4">
        <v>45262</v>
      </c>
      <c r="C4640" t="s">
        <v>8231</v>
      </c>
      <c r="D4640" t="str">
        <f>VLOOKUP(Sales_Data!$C4640,tbl_Customers[],2,FALSE)</f>
        <v>Customer_176</v>
      </c>
      <c r="E4640" t="str">
        <f>VLOOKUP(tbl_Sales[[#This Row],[Customer_ID]],tbl_Customers[],5,0)</f>
        <v>South</v>
      </c>
      <c r="F4640" t="s">
        <v>8508</v>
      </c>
      <c r="G4640" t="str">
        <f>VLOOKUP(Sales_Data!$F4640,tbl_Products[],2,FALSE)</f>
        <v>Product_63</v>
      </c>
      <c r="H4640" t="str">
        <f>VLOOKUP(tbl_Sales[[#This Row],[Product_ID]],tbl_Products[],3,0)</f>
        <v>Electronics</v>
      </c>
      <c r="I4640">
        <v>4</v>
      </c>
      <c r="J4640" s="10">
        <f>VLOOKUP(tbl_Sales[[#This Row],[Product_ID]],tbl_Products[],4,0)</f>
        <v>40</v>
      </c>
      <c r="K4640" s="6">
        <v>22.99</v>
      </c>
      <c r="L4640" s="6">
        <f>tbl_Sales[[#This Row],[Price_per_Unit]]*tbl_Sales[[#This Row],[Quantity]]</f>
        <v>91.96</v>
      </c>
      <c r="M4640" s="6">
        <f>tbl_Sales[[#This Row],[Cost_per_Unit]]*tbl_Sales[[#This Row],[Quantity]]</f>
        <v>160</v>
      </c>
      <c r="N4640" s="6">
        <f>tbl_Sales[[#This Row],[Sales]]-tbl_Sales[[#This Row],[Total_Cost]]</f>
        <v>-68.040000000000006</v>
      </c>
    </row>
    <row r="4641" spans="1:14">
      <c r="A4641" t="s">
        <v>4645</v>
      </c>
      <c r="B4641" s="4">
        <v>45291</v>
      </c>
      <c r="C4641" t="s">
        <v>8131</v>
      </c>
      <c r="D4641" t="str">
        <f>VLOOKUP(Sales_Data!$C4641,tbl_Customers[],2,FALSE)</f>
        <v>Customer_774</v>
      </c>
      <c r="E4641" t="str">
        <f>VLOOKUP(tbl_Sales[[#This Row],[Customer_ID]],tbl_Customers[],5,0)</f>
        <v>West</v>
      </c>
      <c r="F4641" t="s">
        <v>8525</v>
      </c>
      <c r="G4641" t="str">
        <f>VLOOKUP(Sales_Data!$F4641,tbl_Products[],2,FALSE)</f>
        <v>Product_56</v>
      </c>
      <c r="H4641" t="str">
        <f>VLOOKUP(tbl_Sales[[#This Row],[Product_ID]],tbl_Products[],3,0)</f>
        <v>Apparel</v>
      </c>
      <c r="I4641">
        <v>6</v>
      </c>
      <c r="J4641" s="10">
        <f>VLOOKUP(tbl_Sales[[#This Row],[Product_ID]],tbl_Products[],4,0)</f>
        <v>3.21</v>
      </c>
      <c r="K4641" s="6">
        <v>42.63</v>
      </c>
      <c r="L4641" s="6">
        <f>tbl_Sales[[#This Row],[Price_per_Unit]]*tbl_Sales[[#This Row],[Quantity]]</f>
        <v>255.78000000000003</v>
      </c>
      <c r="M4641" s="6">
        <f>tbl_Sales[[#This Row],[Cost_per_Unit]]*tbl_Sales[[#This Row],[Quantity]]</f>
        <v>19.259999999999998</v>
      </c>
      <c r="N4641" s="6">
        <f>tbl_Sales[[#This Row],[Sales]]-tbl_Sales[[#This Row],[Total_Cost]]</f>
        <v>236.52000000000004</v>
      </c>
    </row>
    <row r="4642" spans="1:14">
      <c r="A4642" t="s">
        <v>4646</v>
      </c>
      <c r="B4642" s="4">
        <v>45260</v>
      </c>
      <c r="C4642" t="s">
        <v>8328</v>
      </c>
      <c r="D4642" t="str">
        <f>VLOOKUP(Sales_Data!$C4642,tbl_Customers[],2,FALSE)</f>
        <v>Customer_256</v>
      </c>
      <c r="E4642" t="str">
        <f>VLOOKUP(tbl_Sales[[#This Row],[Customer_ID]],tbl_Customers[],5,0)</f>
        <v>West</v>
      </c>
      <c r="F4642" t="s">
        <v>8500</v>
      </c>
      <c r="G4642" t="str">
        <f>VLOOKUP(Sales_Data!$F4642,tbl_Products[],2,FALSE)</f>
        <v>Product_68</v>
      </c>
      <c r="H4642" t="str">
        <f>VLOOKUP(tbl_Sales[[#This Row],[Product_ID]],tbl_Products[],3,0)</f>
        <v>Home Goods</v>
      </c>
      <c r="I4642">
        <v>4</v>
      </c>
      <c r="J4642" s="10">
        <f>VLOOKUP(tbl_Sales[[#This Row],[Product_ID]],tbl_Products[],4,0)</f>
        <v>17.45</v>
      </c>
      <c r="K4642" s="6">
        <v>96.14</v>
      </c>
      <c r="L4642" s="6">
        <f>tbl_Sales[[#This Row],[Price_per_Unit]]*tbl_Sales[[#This Row],[Quantity]]</f>
        <v>384.56</v>
      </c>
      <c r="M4642" s="6">
        <f>tbl_Sales[[#This Row],[Cost_per_Unit]]*tbl_Sales[[#This Row],[Quantity]]</f>
        <v>69.8</v>
      </c>
      <c r="N4642" s="6">
        <f>tbl_Sales[[#This Row],[Sales]]-tbl_Sales[[#This Row],[Total_Cost]]</f>
        <v>314.76</v>
      </c>
    </row>
    <row r="4643" spans="1:14">
      <c r="A4643" t="s">
        <v>4647</v>
      </c>
      <c r="B4643" s="4">
        <v>45079</v>
      </c>
      <c r="C4643" t="s">
        <v>7333</v>
      </c>
      <c r="D4643" t="str">
        <f>VLOOKUP(Sales_Data!$C4643,tbl_Customers[],2,FALSE)</f>
        <v>Customer_567</v>
      </c>
      <c r="E4643" t="str">
        <f>VLOOKUP(tbl_Sales[[#This Row],[Customer_ID]],tbl_Customers[],5,0)</f>
        <v>North</v>
      </c>
      <c r="F4643" t="s">
        <v>8538</v>
      </c>
      <c r="G4643" t="str">
        <f>VLOOKUP(Sales_Data!$F4643,tbl_Products[],2,FALSE)</f>
        <v>Product_44</v>
      </c>
      <c r="H4643" t="str">
        <f>VLOOKUP(tbl_Sales[[#This Row],[Product_ID]],tbl_Products[],3,0)</f>
        <v>Electronics</v>
      </c>
      <c r="I4643">
        <v>9</v>
      </c>
      <c r="J4643" s="10">
        <f>VLOOKUP(tbl_Sales[[#This Row],[Product_ID]],tbl_Products[],4,0)</f>
        <v>39.729999999999997</v>
      </c>
      <c r="K4643" s="6">
        <v>80.290000000000006</v>
      </c>
      <c r="L4643" s="6">
        <f>tbl_Sales[[#This Row],[Price_per_Unit]]*tbl_Sales[[#This Row],[Quantity]]</f>
        <v>722.61</v>
      </c>
      <c r="M4643" s="6">
        <f>tbl_Sales[[#This Row],[Cost_per_Unit]]*tbl_Sales[[#This Row],[Quantity]]</f>
        <v>357.57</v>
      </c>
      <c r="N4643" s="6">
        <f>tbl_Sales[[#This Row],[Sales]]-tbl_Sales[[#This Row],[Total_Cost]]</f>
        <v>365.04</v>
      </c>
    </row>
    <row r="4644" spans="1:14">
      <c r="A4644" t="s">
        <v>4648</v>
      </c>
      <c r="B4644" s="4">
        <v>45023</v>
      </c>
      <c r="C4644" t="s">
        <v>8173</v>
      </c>
      <c r="D4644" t="str">
        <f>VLOOKUP(Sales_Data!$C4644,tbl_Customers[],2,FALSE)</f>
        <v>Customer_132</v>
      </c>
      <c r="E4644" t="str">
        <f>VLOOKUP(tbl_Sales[[#This Row],[Customer_ID]],tbl_Customers[],5,0)</f>
        <v>North</v>
      </c>
      <c r="F4644" t="s">
        <v>8556</v>
      </c>
      <c r="G4644" t="str">
        <f>VLOOKUP(Sales_Data!$F4644,tbl_Products[],2,FALSE)</f>
        <v>Product_42</v>
      </c>
      <c r="H4644" t="str">
        <f>VLOOKUP(tbl_Sales[[#This Row],[Product_ID]],tbl_Products[],3,0)</f>
        <v>Electronics</v>
      </c>
      <c r="I4644">
        <v>6</v>
      </c>
      <c r="J4644" s="10">
        <f>VLOOKUP(tbl_Sales[[#This Row],[Product_ID]],tbl_Products[],4,0)</f>
        <v>28.03</v>
      </c>
      <c r="K4644" s="6">
        <v>77.16</v>
      </c>
      <c r="L4644" s="6">
        <f>tbl_Sales[[#This Row],[Price_per_Unit]]*tbl_Sales[[#This Row],[Quantity]]</f>
        <v>462.96</v>
      </c>
      <c r="M4644" s="6">
        <f>tbl_Sales[[#This Row],[Cost_per_Unit]]*tbl_Sales[[#This Row],[Quantity]]</f>
        <v>168.18</v>
      </c>
      <c r="N4644" s="6">
        <f>tbl_Sales[[#This Row],[Sales]]-tbl_Sales[[#This Row],[Total_Cost]]</f>
        <v>294.77999999999997</v>
      </c>
    </row>
    <row r="4645" spans="1:14">
      <c r="A4645" t="s">
        <v>4649</v>
      </c>
      <c r="B4645" s="4">
        <v>45003</v>
      </c>
      <c r="C4645" t="s">
        <v>7438</v>
      </c>
      <c r="D4645" t="str">
        <f>VLOOKUP(Sales_Data!$C4645,tbl_Customers[],2,FALSE)</f>
        <v>Customer_701</v>
      </c>
      <c r="E4645" t="str">
        <f>VLOOKUP(tbl_Sales[[#This Row],[Customer_ID]],tbl_Customers[],5,0)</f>
        <v>East</v>
      </c>
      <c r="F4645" t="s">
        <v>8496</v>
      </c>
      <c r="G4645" t="str">
        <f>VLOOKUP(Sales_Data!$F4645,tbl_Products[],2,FALSE)</f>
        <v>Product_3</v>
      </c>
      <c r="H4645" t="str">
        <f>VLOOKUP(tbl_Sales[[#This Row],[Product_ID]],tbl_Products[],3,0)</f>
        <v>Health</v>
      </c>
      <c r="I4645">
        <v>3</v>
      </c>
      <c r="J4645" s="10">
        <f>VLOOKUP(tbl_Sales[[#This Row],[Product_ID]],tbl_Products[],4,0)</f>
        <v>28.91</v>
      </c>
      <c r="K4645" s="6">
        <v>6.59</v>
      </c>
      <c r="L4645" s="6">
        <f>tbl_Sales[[#This Row],[Price_per_Unit]]*tbl_Sales[[#This Row],[Quantity]]</f>
        <v>19.77</v>
      </c>
      <c r="M4645" s="6">
        <f>tbl_Sales[[#This Row],[Cost_per_Unit]]*tbl_Sales[[#This Row],[Quantity]]</f>
        <v>86.73</v>
      </c>
      <c r="N4645" s="6">
        <f>tbl_Sales[[#This Row],[Sales]]-tbl_Sales[[#This Row],[Total_Cost]]</f>
        <v>-66.960000000000008</v>
      </c>
    </row>
    <row r="4646" spans="1:14">
      <c r="A4646" t="s">
        <v>4650</v>
      </c>
      <c r="B4646" s="4">
        <v>45191</v>
      </c>
      <c r="C4646" t="s">
        <v>8114</v>
      </c>
      <c r="D4646" t="str">
        <f>VLOOKUP(Sales_Data!$C4646,tbl_Customers[],2,FALSE)</f>
        <v>Customer_61</v>
      </c>
      <c r="E4646" t="str">
        <f>VLOOKUP(tbl_Sales[[#This Row],[Customer_ID]],tbl_Customers[],5,0)</f>
        <v>West</v>
      </c>
      <c r="F4646" t="s">
        <v>8521</v>
      </c>
      <c r="G4646" t="str">
        <f>VLOOKUP(Sales_Data!$F4646,tbl_Products[],2,FALSE)</f>
        <v>Product_64</v>
      </c>
      <c r="H4646" t="str">
        <f>VLOOKUP(tbl_Sales[[#This Row],[Product_ID]],tbl_Products[],3,0)</f>
        <v>Home Goods</v>
      </c>
      <c r="I4646">
        <v>3</v>
      </c>
      <c r="J4646" s="10">
        <f>VLOOKUP(tbl_Sales[[#This Row],[Product_ID]],tbl_Products[],4,0)</f>
        <v>16.21</v>
      </c>
      <c r="K4646" s="6">
        <v>21.56</v>
      </c>
      <c r="L4646" s="6">
        <f>tbl_Sales[[#This Row],[Price_per_Unit]]*tbl_Sales[[#This Row],[Quantity]]</f>
        <v>64.679999999999993</v>
      </c>
      <c r="M4646" s="6">
        <f>tbl_Sales[[#This Row],[Cost_per_Unit]]*tbl_Sales[[#This Row],[Quantity]]</f>
        <v>48.63</v>
      </c>
      <c r="N4646" s="6">
        <f>tbl_Sales[[#This Row],[Sales]]-tbl_Sales[[#This Row],[Total_Cost]]</f>
        <v>16.04999999999999</v>
      </c>
    </row>
    <row r="4647" spans="1:14">
      <c r="A4647" t="s">
        <v>4651</v>
      </c>
      <c r="B4647" s="4">
        <v>45050</v>
      </c>
      <c r="C4647" t="s">
        <v>8251</v>
      </c>
      <c r="D4647" t="str">
        <f>VLOOKUP(Sales_Data!$C4647,tbl_Customers[],2,FALSE)</f>
        <v>Customer_1200</v>
      </c>
      <c r="E4647" t="str">
        <f>VLOOKUP(tbl_Sales[[#This Row],[Customer_ID]],tbl_Customers[],5,0)</f>
        <v>West</v>
      </c>
      <c r="F4647" t="s">
        <v>8501</v>
      </c>
      <c r="G4647" t="str">
        <f>VLOOKUP(Sales_Data!$F4647,tbl_Products[],2,FALSE)</f>
        <v>Product_65</v>
      </c>
      <c r="H4647" t="str">
        <f>VLOOKUP(tbl_Sales[[#This Row],[Product_ID]],tbl_Products[],3,0)</f>
        <v>Health</v>
      </c>
      <c r="I4647">
        <v>5</v>
      </c>
      <c r="J4647" s="10">
        <f>VLOOKUP(tbl_Sales[[#This Row],[Product_ID]],tbl_Products[],4,0)</f>
        <v>37.880000000000003</v>
      </c>
      <c r="K4647" s="6">
        <v>17.82</v>
      </c>
      <c r="L4647" s="6">
        <f>tbl_Sales[[#This Row],[Price_per_Unit]]*tbl_Sales[[#This Row],[Quantity]]</f>
        <v>89.1</v>
      </c>
      <c r="M4647" s="6">
        <f>tbl_Sales[[#This Row],[Cost_per_Unit]]*tbl_Sales[[#This Row],[Quantity]]</f>
        <v>189.4</v>
      </c>
      <c r="N4647" s="6">
        <f>tbl_Sales[[#This Row],[Sales]]-tbl_Sales[[#This Row],[Total_Cost]]</f>
        <v>-100.30000000000001</v>
      </c>
    </row>
    <row r="4648" spans="1:14">
      <c r="A4648" t="s">
        <v>4652</v>
      </c>
      <c r="B4648" s="4">
        <v>44956</v>
      </c>
      <c r="C4648" t="s">
        <v>8139</v>
      </c>
      <c r="D4648" t="str">
        <f>VLOOKUP(Sales_Data!$C4648,tbl_Customers[],2,FALSE)</f>
        <v>Customer_481</v>
      </c>
      <c r="E4648" t="str">
        <f>VLOOKUP(tbl_Sales[[#This Row],[Customer_ID]],tbl_Customers[],5,0)</f>
        <v>West</v>
      </c>
      <c r="F4648" t="s">
        <v>8553</v>
      </c>
      <c r="G4648" t="str">
        <f>VLOOKUP(Sales_Data!$F4648,tbl_Products[],2,FALSE)</f>
        <v>Product_50</v>
      </c>
      <c r="H4648" t="str">
        <f>VLOOKUP(tbl_Sales[[#This Row],[Product_ID]],tbl_Products[],3,0)</f>
        <v>Apparel</v>
      </c>
      <c r="I4648">
        <v>6</v>
      </c>
      <c r="J4648" s="10">
        <f>VLOOKUP(tbl_Sales[[#This Row],[Product_ID]],tbl_Products[],4,0)</f>
        <v>42.74</v>
      </c>
      <c r="K4648" s="6">
        <v>82.37</v>
      </c>
      <c r="L4648" s="6">
        <f>tbl_Sales[[#This Row],[Price_per_Unit]]*tbl_Sales[[#This Row],[Quantity]]</f>
        <v>494.22</v>
      </c>
      <c r="M4648" s="6">
        <f>tbl_Sales[[#This Row],[Cost_per_Unit]]*tbl_Sales[[#This Row],[Quantity]]</f>
        <v>256.44</v>
      </c>
      <c r="N4648" s="6">
        <f>tbl_Sales[[#This Row],[Sales]]-tbl_Sales[[#This Row],[Total_Cost]]</f>
        <v>237.78000000000003</v>
      </c>
    </row>
    <row r="4649" spans="1:14">
      <c r="A4649" t="s">
        <v>4653</v>
      </c>
      <c r="B4649" s="4">
        <v>45234</v>
      </c>
      <c r="C4649" t="s">
        <v>8272</v>
      </c>
      <c r="D4649" t="str">
        <f>VLOOKUP(Sales_Data!$C4649,tbl_Customers[],2,FALSE)</f>
        <v>Customer_979</v>
      </c>
      <c r="E4649" t="str">
        <f>VLOOKUP(tbl_Sales[[#This Row],[Customer_ID]],tbl_Customers[],5,0)</f>
        <v>South</v>
      </c>
      <c r="F4649" t="s">
        <v>8559</v>
      </c>
      <c r="G4649" t="str">
        <f>VLOOKUP(Sales_Data!$F4649,tbl_Products[],2,FALSE)</f>
        <v>Product_57</v>
      </c>
      <c r="H4649" t="str">
        <f>VLOOKUP(tbl_Sales[[#This Row],[Product_ID]],tbl_Products[],3,0)</f>
        <v>Toys</v>
      </c>
      <c r="I4649">
        <v>9</v>
      </c>
      <c r="J4649" s="10">
        <f>VLOOKUP(tbl_Sales[[#This Row],[Product_ID]],tbl_Products[],4,0)</f>
        <v>31.85</v>
      </c>
      <c r="K4649" s="6">
        <v>66.66</v>
      </c>
      <c r="L4649" s="6">
        <f>tbl_Sales[[#This Row],[Price_per_Unit]]*tbl_Sales[[#This Row],[Quantity]]</f>
        <v>599.93999999999994</v>
      </c>
      <c r="M4649" s="6">
        <f>tbl_Sales[[#This Row],[Cost_per_Unit]]*tbl_Sales[[#This Row],[Quantity]]</f>
        <v>286.65000000000003</v>
      </c>
      <c r="N4649" s="6">
        <f>tbl_Sales[[#This Row],[Sales]]-tbl_Sales[[#This Row],[Total_Cost]]</f>
        <v>313.28999999999991</v>
      </c>
    </row>
    <row r="4650" spans="1:14">
      <c r="A4650" t="s">
        <v>4654</v>
      </c>
      <c r="B4650" s="4">
        <v>45133</v>
      </c>
      <c r="C4650" t="s">
        <v>7611</v>
      </c>
      <c r="D4650" t="str">
        <f>VLOOKUP(Sales_Data!$C4650,tbl_Customers[],2,FALSE)</f>
        <v>Customer_994</v>
      </c>
      <c r="E4650" t="str">
        <f>VLOOKUP(tbl_Sales[[#This Row],[Customer_ID]],tbl_Customers[],5,0)</f>
        <v>West</v>
      </c>
      <c r="F4650" t="s">
        <v>8526</v>
      </c>
      <c r="G4650" t="str">
        <f>VLOOKUP(Sales_Data!$F4650,tbl_Products[],2,FALSE)</f>
        <v>Product_27</v>
      </c>
      <c r="H4650" t="str">
        <f>VLOOKUP(tbl_Sales[[#This Row],[Product_ID]],tbl_Products[],3,0)</f>
        <v>Home Goods</v>
      </c>
      <c r="I4650">
        <v>6</v>
      </c>
      <c r="J4650" s="10">
        <f>VLOOKUP(tbl_Sales[[#This Row],[Product_ID]],tbl_Products[],4,0)</f>
        <v>35.53</v>
      </c>
      <c r="K4650" s="6">
        <v>47.18</v>
      </c>
      <c r="L4650" s="6">
        <f>tbl_Sales[[#This Row],[Price_per_Unit]]*tbl_Sales[[#This Row],[Quantity]]</f>
        <v>283.08</v>
      </c>
      <c r="M4650" s="6">
        <f>tbl_Sales[[#This Row],[Cost_per_Unit]]*tbl_Sales[[#This Row],[Quantity]]</f>
        <v>213.18</v>
      </c>
      <c r="N4650" s="6">
        <f>tbl_Sales[[#This Row],[Sales]]-tbl_Sales[[#This Row],[Total_Cost]]</f>
        <v>69.899999999999977</v>
      </c>
    </row>
    <row r="4651" spans="1:14">
      <c r="A4651" t="s">
        <v>4655</v>
      </c>
      <c r="B4651" s="4">
        <v>45265</v>
      </c>
      <c r="C4651" t="s">
        <v>7236</v>
      </c>
      <c r="D4651" t="str">
        <f>VLOOKUP(Sales_Data!$C4651,tbl_Customers[],2,FALSE)</f>
        <v>Customer_1378</v>
      </c>
      <c r="E4651" t="str">
        <f>VLOOKUP(tbl_Sales[[#This Row],[Customer_ID]],tbl_Customers[],5,0)</f>
        <v>South</v>
      </c>
      <c r="F4651" t="s">
        <v>8562</v>
      </c>
      <c r="G4651" t="str">
        <f>VLOOKUP(Sales_Data!$F4651,tbl_Products[],2,FALSE)</f>
        <v>Product_48</v>
      </c>
      <c r="H4651" t="str">
        <f>VLOOKUP(tbl_Sales[[#This Row],[Product_ID]],tbl_Products[],3,0)</f>
        <v>Apparel</v>
      </c>
      <c r="I4651">
        <v>2</v>
      </c>
      <c r="J4651" s="10">
        <f>VLOOKUP(tbl_Sales[[#This Row],[Product_ID]],tbl_Products[],4,0)</f>
        <v>25.33</v>
      </c>
      <c r="K4651" s="6">
        <v>14.78</v>
      </c>
      <c r="L4651" s="6">
        <f>tbl_Sales[[#This Row],[Price_per_Unit]]*tbl_Sales[[#This Row],[Quantity]]</f>
        <v>29.56</v>
      </c>
      <c r="M4651" s="6">
        <f>tbl_Sales[[#This Row],[Cost_per_Unit]]*tbl_Sales[[#This Row],[Quantity]]</f>
        <v>50.66</v>
      </c>
      <c r="N4651" s="6">
        <f>tbl_Sales[[#This Row],[Sales]]-tbl_Sales[[#This Row],[Total_Cost]]</f>
        <v>-21.099999999999998</v>
      </c>
    </row>
    <row r="4652" spans="1:14">
      <c r="A4652" t="s">
        <v>4656</v>
      </c>
      <c r="B4652" s="4">
        <v>45090</v>
      </c>
      <c r="C4652" t="s">
        <v>8300</v>
      </c>
      <c r="D4652" t="str">
        <f>VLOOKUP(Sales_Data!$C4652,tbl_Customers[],2,FALSE)</f>
        <v>Customer_207</v>
      </c>
      <c r="E4652" t="str">
        <f>VLOOKUP(tbl_Sales[[#This Row],[Customer_ID]],tbl_Customers[],5,0)</f>
        <v>East</v>
      </c>
      <c r="F4652" t="s">
        <v>8503</v>
      </c>
      <c r="G4652" t="str">
        <f>VLOOKUP(Sales_Data!$F4652,tbl_Products[],2,FALSE)</f>
        <v>Product_19</v>
      </c>
      <c r="H4652" t="str">
        <f>VLOOKUP(tbl_Sales[[#This Row],[Product_ID]],tbl_Products[],3,0)</f>
        <v>Apparel</v>
      </c>
      <c r="I4652">
        <v>9</v>
      </c>
      <c r="J4652" s="10">
        <f>VLOOKUP(tbl_Sales[[#This Row],[Product_ID]],tbl_Products[],4,0)</f>
        <v>41.78</v>
      </c>
      <c r="K4652" s="6">
        <v>34.11</v>
      </c>
      <c r="L4652" s="6">
        <f>tbl_Sales[[#This Row],[Price_per_Unit]]*tbl_Sales[[#This Row],[Quantity]]</f>
        <v>306.99</v>
      </c>
      <c r="M4652" s="6">
        <f>tbl_Sales[[#This Row],[Cost_per_Unit]]*tbl_Sales[[#This Row],[Quantity]]</f>
        <v>376.02</v>
      </c>
      <c r="N4652" s="6">
        <f>tbl_Sales[[#This Row],[Sales]]-tbl_Sales[[#This Row],[Total_Cost]]</f>
        <v>-69.029999999999973</v>
      </c>
    </row>
    <row r="4653" spans="1:14">
      <c r="A4653" t="s">
        <v>4657</v>
      </c>
      <c r="B4653" s="4">
        <v>45275</v>
      </c>
      <c r="C4653" t="s">
        <v>8361</v>
      </c>
      <c r="D4653" t="str">
        <f>VLOOKUP(Sales_Data!$C4653,tbl_Customers[],2,FALSE)</f>
        <v>Customer_20</v>
      </c>
      <c r="E4653" t="str">
        <f>VLOOKUP(tbl_Sales[[#This Row],[Customer_ID]],tbl_Customers[],5,0)</f>
        <v>West</v>
      </c>
      <c r="F4653" t="s">
        <v>8566</v>
      </c>
      <c r="G4653" t="str">
        <f>VLOOKUP(Sales_Data!$F4653,tbl_Products[],2,FALSE)</f>
        <v>Product_10</v>
      </c>
      <c r="H4653" t="str">
        <f>VLOOKUP(tbl_Sales[[#This Row],[Product_ID]],tbl_Products[],3,0)</f>
        <v>Apparel</v>
      </c>
      <c r="I4653">
        <v>4</v>
      </c>
      <c r="J4653" s="10">
        <f>VLOOKUP(tbl_Sales[[#This Row],[Product_ID]],tbl_Products[],4,0)</f>
        <v>14.95</v>
      </c>
      <c r="K4653" s="6">
        <v>60.41</v>
      </c>
      <c r="L4653" s="6">
        <f>tbl_Sales[[#This Row],[Price_per_Unit]]*tbl_Sales[[#This Row],[Quantity]]</f>
        <v>241.64</v>
      </c>
      <c r="M4653" s="6">
        <f>tbl_Sales[[#This Row],[Cost_per_Unit]]*tbl_Sales[[#This Row],[Quantity]]</f>
        <v>59.8</v>
      </c>
      <c r="N4653" s="6">
        <f>tbl_Sales[[#This Row],[Sales]]-tbl_Sales[[#This Row],[Total_Cost]]</f>
        <v>181.83999999999997</v>
      </c>
    </row>
    <row r="4654" spans="1:14">
      <c r="A4654" t="s">
        <v>4658</v>
      </c>
      <c r="B4654" s="4">
        <v>44998</v>
      </c>
      <c r="C4654" t="s">
        <v>7460</v>
      </c>
      <c r="D4654" t="str">
        <f>VLOOKUP(Sales_Data!$C4654,tbl_Customers[],2,FALSE)</f>
        <v>Customer_126</v>
      </c>
      <c r="E4654" t="str">
        <f>VLOOKUP(tbl_Sales[[#This Row],[Customer_ID]],tbl_Customers[],5,0)</f>
        <v>North</v>
      </c>
      <c r="F4654" t="s">
        <v>8529</v>
      </c>
      <c r="G4654" t="str">
        <f>VLOOKUP(Sales_Data!$F4654,tbl_Products[],2,FALSE)</f>
        <v>Product_49</v>
      </c>
      <c r="H4654" t="str">
        <f>VLOOKUP(tbl_Sales[[#This Row],[Product_ID]],tbl_Products[],3,0)</f>
        <v>Toys</v>
      </c>
      <c r="I4654">
        <v>5</v>
      </c>
      <c r="J4654" s="10">
        <f>VLOOKUP(tbl_Sales[[#This Row],[Product_ID]],tbl_Products[],4,0)</f>
        <v>44.18</v>
      </c>
      <c r="K4654" s="6">
        <v>44.08</v>
      </c>
      <c r="L4654" s="6">
        <f>tbl_Sales[[#This Row],[Price_per_Unit]]*tbl_Sales[[#This Row],[Quantity]]</f>
        <v>220.39999999999998</v>
      </c>
      <c r="M4654" s="6">
        <f>tbl_Sales[[#This Row],[Cost_per_Unit]]*tbl_Sales[[#This Row],[Quantity]]</f>
        <v>220.9</v>
      </c>
      <c r="N4654" s="6">
        <f>tbl_Sales[[#This Row],[Sales]]-tbl_Sales[[#This Row],[Total_Cost]]</f>
        <v>-0.50000000000002842</v>
      </c>
    </row>
    <row r="4655" spans="1:14">
      <c r="A4655" t="s">
        <v>4659</v>
      </c>
      <c r="B4655" s="4">
        <v>44940</v>
      </c>
      <c r="C4655" t="s">
        <v>8311</v>
      </c>
      <c r="D4655" t="str">
        <f>VLOOKUP(Sales_Data!$C4655,tbl_Customers[],2,FALSE)</f>
        <v>Customer_545</v>
      </c>
      <c r="E4655" t="str">
        <f>VLOOKUP(tbl_Sales[[#This Row],[Customer_ID]],tbl_Customers[],5,0)</f>
        <v>West</v>
      </c>
      <c r="F4655" t="s">
        <v>8502</v>
      </c>
      <c r="G4655" t="str">
        <f>VLOOKUP(Sales_Data!$F4655,tbl_Products[],2,FALSE)</f>
        <v>Product_22</v>
      </c>
      <c r="H4655" t="str">
        <f>VLOOKUP(tbl_Sales[[#This Row],[Product_ID]],tbl_Products[],3,0)</f>
        <v>Electronics</v>
      </c>
      <c r="I4655">
        <v>6</v>
      </c>
      <c r="J4655" s="10">
        <f>VLOOKUP(tbl_Sales[[#This Row],[Product_ID]],tbl_Products[],4,0)</f>
        <v>38.15</v>
      </c>
      <c r="K4655" s="6">
        <v>25.92</v>
      </c>
      <c r="L4655" s="6">
        <f>tbl_Sales[[#This Row],[Price_per_Unit]]*tbl_Sales[[#This Row],[Quantity]]</f>
        <v>155.52000000000001</v>
      </c>
      <c r="M4655" s="6">
        <f>tbl_Sales[[#This Row],[Cost_per_Unit]]*tbl_Sales[[#This Row],[Quantity]]</f>
        <v>228.89999999999998</v>
      </c>
      <c r="N4655" s="6">
        <f>tbl_Sales[[#This Row],[Sales]]-tbl_Sales[[#This Row],[Total_Cost]]</f>
        <v>-73.379999999999967</v>
      </c>
    </row>
    <row r="4656" spans="1:14">
      <c r="A4656" t="s">
        <v>4660</v>
      </c>
      <c r="B4656" s="4">
        <v>45262</v>
      </c>
      <c r="C4656" t="s">
        <v>7802</v>
      </c>
      <c r="D4656" t="str">
        <f>VLOOKUP(Sales_Data!$C4656,tbl_Customers[],2,FALSE)</f>
        <v>Customer_15</v>
      </c>
      <c r="E4656" t="str">
        <f>VLOOKUP(tbl_Sales[[#This Row],[Customer_ID]],tbl_Customers[],5,0)</f>
        <v>South</v>
      </c>
      <c r="F4656" t="s">
        <v>8555</v>
      </c>
      <c r="G4656" t="str">
        <f>VLOOKUP(Sales_Data!$F4656,tbl_Products[],2,FALSE)</f>
        <v>Product_52</v>
      </c>
      <c r="H4656" t="str">
        <f>VLOOKUP(tbl_Sales[[#This Row],[Product_ID]],tbl_Products[],3,0)</f>
        <v>Toys</v>
      </c>
      <c r="I4656">
        <v>5</v>
      </c>
      <c r="J4656" s="10">
        <f>VLOOKUP(tbl_Sales[[#This Row],[Product_ID]],tbl_Products[],4,0)</f>
        <v>46.58</v>
      </c>
      <c r="K4656" s="6">
        <v>51.71</v>
      </c>
      <c r="L4656" s="6">
        <f>tbl_Sales[[#This Row],[Price_per_Unit]]*tbl_Sales[[#This Row],[Quantity]]</f>
        <v>258.55</v>
      </c>
      <c r="M4656" s="6">
        <f>tbl_Sales[[#This Row],[Cost_per_Unit]]*tbl_Sales[[#This Row],[Quantity]]</f>
        <v>232.89999999999998</v>
      </c>
      <c r="N4656" s="6">
        <f>tbl_Sales[[#This Row],[Sales]]-tbl_Sales[[#This Row],[Total_Cost]]</f>
        <v>25.650000000000034</v>
      </c>
    </row>
    <row r="4657" spans="1:14">
      <c r="A4657" t="s">
        <v>4661</v>
      </c>
      <c r="B4657" s="4">
        <v>45181</v>
      </c>
      <c r="C4657" t="s">
        <v>7400</v>
      </c>
      <c r="D4657" t="str">
        <f>VLOOKUP(Sales_Data!$C4657,tbl_Customers[],2,FALSE)</f>
        <v>Customer_1363</v>
      </c>
      <c r="E4657" t="str">
        <f>VLOOKUP(tbl_Sales[[#This Row],[Customer_ID]],tbl_Customers[],5,0)</f>
        <v>West</v>
      </c>
      <c r="F4657" t="s">
        <v>8526</v>
      </c>
      <c r="G4657" t="str">
        <f>VLOOKUP(Sales_Data!$F4657,tbl_Products[],2,FALSE)</f>
        <v>Product_27</v>
      </c>
      <c r="H4657" t="str">
        <f>VLOOKUP(tbl_Sales[[#This Row],[Product_ID]],tbl_Products[],3,0)</f>
        <v>Home Goods</v>
      </c>
      <c r="I4657">
        <v>1</v>
      </c>
      <c r="J4657" s="10">
        <f>VLOOKUP(tbl_Sales[[#This Row],[Product_ID]],tbl_Products[],4,0)</f>
        <v>35.53</v>
      </c>
      <c r="K4657" s="6">
        <v>28.21</v>
      </c>
      <c r="L4657" s="6">
        <f>tbl_Sales[[#This Row],[Price_per_Unit]]*tbl_Sales[[#This Row],[Quantity]]</f>
        <v>28.21</v>
      </c>
      <c r="M4657" s="6">
        <f>tbl_Sales[[#This Row],[Cost_per_Unit]]*tbl_Sales[[#This Row],[Quantity]]</f>
        <v>35.53</v>
      </c>
      <c r="N4657" s="6">
        <f>tbl_Sales[[#This Row],[Sales]]-tbl_Sales[[#This Row],[Total_Cost]]</f>
        <v>-7.32</v>
      </c>
    </row>
    <row r="4658" spans="1:14">
      <c r="A4658" t="s">
        <v>4662</v>
      </c>
      <c r="B4658" s="4">
        <v>45078</v>
      </c>
      <c r="C4658" t="s">
        <v>8330</v>
      </c>
      <c r="D4658" t="str">
        <f>VLOOKUP(Sales_Data!$C4658,tbl_Customers[],2,FALSE)</f>
        <v>Customer_1193</v>
      </c>
      <c r="E4658" t="str">
        <f>VLOOKUP(tbl_Sales[[#This Row],[Customer_ID]],tbl_Customers[],5,0)</f>
        <v>East</v>
      </c>
      <c r="F4658" t="s">
        <v>8546</v>
      </c>
      <c r="G4658" t="str">
        <f>VLOOKUP(Sales_Data!$F4658,tbl_Products[],2,FALSE)</f>
        <v>Product_28</v>
      </c>
      <c r="H4658" t="str">
        <f>VLOOKUP(tbl_Sales[[#This Row],[Product_ID]],tbl_Products[],3,0)</f>
        <v>Toys</v>
      </c>
      <c r="I4658">
        <v>8</v>
      </c>
      <c r="J4658" s="10">
        <f>VLOOKUP(tbl_Sales[[#This Row],[Product_ID]],tbl_Products[],4,0)</f>
        <v>23.58</v>
      </c>
      <c r="K4658" s="6">
        <v>90.15</v>
      </c>
      <c r="L4658" s="6">
        <f>tbl_Sales[[#This Row],[Price_per_Unit]]*tbl_Sales[[#This Row],[Quantity]]</f>
        <v>721.2</v>
      </c>
      <c r="M4658" s="6">
        <f>tbl_Sales[[#This Row],[Cost_per_Unit]]*tbl_Sales[[#This Row],[Quantity]]</f>
        <v>188.64</v>
      </c>
      <c r="N4658" s="6">
        <f>tbl_Sales[[#This Row],[Sales]]-tbl_Sales[[#This Row],[Total_Cost]]</f>
        <v>532.56000000000006</v>
      </c>
    </row>
    <row r="4659" spans="1:14">
      <c r="A4659" t="s">
        <v>4663</v>
      </c>
      <c r="B4659" s="4">
        <v>45059</v>
      </c>
      <c r="C4659" t="s">
        <v>8306</v>
      </c>
      <c r="D4659" t="str">
        <f>VLOOKUP(Sales_Data!$C4659,tbl_Customers[],2,FALSE)</f>
        <v>Customer_86</v>
      </c>
      <c r="E4659" t="str">
        <f>VLOOKUP(tbl_Sales[[#This Row],[Customer_ID]],tbl_Customers[],5,0)</f>
        <v>North</v>
      </c>
      <c r="F4659" t="s">
        <v>8560</v>
      </c>
      <c r="G4659" t="str">
        <f>VLOOKUP(Sales_Data!$F4659,tbl_Products[],2,FALSE)</f>
        <v>Product_41</v>
      </c>
      <c r="H4659" t="str">
        <f>VLOOKUP(tbl_Sales[[#This Row],[Product_ID]],tbl_Products[],3,0)</f>
        <v>Home Goods</v>
      </c>
      <c r="I4659">
        <v>5</v>
      </c>
      <c r="J4659" s="10">
        <f>VLOOKUP(tbl_Sales[[#This Row],[Product_ID]],tbl_Products[],4,0)</f>
        <v>31.5</v>
      </c>
      <c r="K4659" s="6">
        <v>12.11</v>
      </c>
      <c r="L4659" s="6">
        <f>tbl_Sales[[#This Row],[Price_per_Unit]]*tbl_Sales[[#This Row],[Quantity]]</f>
        <v>60.55</v>
      </c>
      <c r="M4659" s="6">
        <f>tbl_Sales[[#This Row],[Cost_per_Unit]]*tbl_Sales[[#This Row],[Quantity]]</f>
        <v>157.5</v>
      </c>
      <c r="N4659" s="6">
        <f>tbl_Sales[[#This Row],[Sales]]-tbl_Sales[[#This Row],[Total_Cost]]</f>
        <v>-96.95</v>
      </c>
    </row>
    <row r="4660" spans="1:14">
      <c r="A4660" t="s">
        <v>4664</v>
      </c>
      <c r="B4660" s="4">
        <v>45141</v>
      </c>
      <c r="C4660" t="s">
        <v>8377</v>
      </c>
      <c r="D4660" t="str">
        <f>VLOOKUP(Sales_Data!$C4660,tbl_Customers[],2,FALSE)</f>
        <v>Customer_199</v>
      </c>
      <c r="E4660" t="str">
        <f>VLOOKUP(tbl_Sales[[#This Row],[Customer_ID]],tbl_Customers[],5,0)</f>
        <v>West</v>
      </c>
      <c r="F4660" t="s">
        <v>8515</v>
      </c>
      <c r="G4660" t="str">
        <f>VLOOKUP(Sales_Data!$F4660,tbl_Products[],2,FALSE)</f>
        <v>Product_46</v>
      </c>
      <c r="H4660" t="str">
        <f>VLOOKUP(tbl_Sales[[#This Row],[Product_ID]],tbl_Products[],3,0)</f>
        <v>Health</v>
      </c>
      <c r="I4660">
        <v>8</v>
      </c>
      <c r="J4660" s="10">
        <f>VLOOKUP(tbl_Sales[[#This Row],[Product_ID]],tbl_Products[],4,0)</f>
        <v>19.34</v>
      </c>
      <c r="K4660" s="6">
        <v>69.900000000000006</v>
      </c>
      <c r="L4660" s="6">
        <f>tbl_Sales[[#This Row],[Price_per_Unit]]*tbl_Sales[[#This Row],[Quantity]]</f>
        <v>559.20000000000005</v>
      </c>
      <c r="M4660" s="6">
        <f>tbl_Sales[[#This Row],[Cost_per_Unit]]*tbl_Sales[[#This Row],[Quantity]]</f>
        <v>154.72</v>
      </c>
      <c r="N4660" s="6">
        <f>tbl_Sales[[#This Row],[Sales]]-tbl_Sales[[#This Row],[Total_Cost]]</f>
        <v>404.48</v>
      </c>
    </row>
    <row r="4661" spans="1:14">
      <c r="A4661" t="s">
        <v>4665</v>
      </c>
      <c r="B4661" s="4">
        <v>45134</v>
      </c>
      <c r="C4661" t="s">
        <v>7504</v>
      </c>
      <c r="D4661" t="str">
        <f>VLOOKUP(Sales_Data!$C4661,tbl_Customers[],2,FALSE)</f>
        <v>Customer_433</v>
      </c>
      <c r="E4661" t="str">
        <f>VLOOKUP(tbl_Sales[[#This Row],[Customer_ID]],tbl_Customers[],5,0)</f>
        <v>West</v>
      </c>
      <c r="F4661" t="s">
        <v>8555</v>
      </c>
      <c r="G4661" t="str">
        <f>VLOOKUP(Sales_Data!$F4661,tbl_Products[],2,FALSE)</f>
        <v>Product_52</v>
      </c>
      <c r="H4661" t="str">
        <f>VLOOKUP(tbl_Sales[[#This Row],[Product_ID]],tbl_Products[],3,0)</f>
        <v>Toys</v>
      </c>
      <c r="I4661">
        <v>6</v>
      </c>
      <c r="J4661" s="10">
        <f>VLOOKUP(tbl_Sales[[#This Row],[Product_ID]],tbl_Products[],4,0)</f>
        <v>46.58</v>
      </c>
      <c r="K4661" s="6">
        <v>50.29</v>
      </c>
      <c r="L4661" s="6">
        <f>tbl_Sales[[#This Row],[Price_per_Unit]]*tbl_Sales[[#This Row],[Quantity]]</f>
        <v>301.74</v>
      </c>
      <c r="M4661" s="6">
        <f>tbl_Sales[[#This Row],[Cost_per_Unit]]*tbl_Sales[[#This Row],[Quantity]]</f>
        <v>279.48</v>
      </c>
      <c r="N4661" s="6">
        <f>tbl_Sales[[#This Row],[Sales]]-tbl_Sales[[#This Row],[Total_Cost]]</f>
        <v>22.259999999999991</v>
      </c>
    </row>
    <row r="4662" spans="1:14">
      <c r="A4662" t="s">
        <v>4666</v>
      </c>
      <c r="B4662" s="4">
        <v>45125</v>
      </c>
      <c r="C4662" t="s">
        <v>7313</v>
      </c>
      <c r="D4662" t="str">
        <f>VLOOKUP(Sales_Data!$C4662,tbl_Customers[],2,FALSE)</f>
        <v>Customer_1070</v>
      </c>
      <c r="E4662" t="str">
        <f>VLOOKUP(tbl_Sales[[#This Row],[Customer_ID]],tbl_Customers[],5,0)</f>
        <v>West</v>
      </c>
      <c r="F4662" t="s">
        <v>8531</v>
      </c>
      <c r="G4662" t="str">
        <f>VLOOKUP(Sales_Data!$F4662,tbl_Products[],2,FALSE)</f>
        <v>Product_36</v>
      </c>
      <c r="H4662" t="str">
        <f>VLOOKUP(tbl_Sales[[#This Row],[Product_ID]],tbl_Products[],3,0)</f>
        <v>Home Goods</v>
      </c>
      <c r="I4662">
        <v>8</v>
      </c>
      <c r="J4662" s="10">
        <f>VLOOKUP(tbl_Sales[[#This Row],[Product_ID]],tbl_Products[],4,0)</f>
        <v>32.54</v>
      </c>
      <c r="K4662" s="6">
        <v>61.2</v>
      </c>
      <c r="L4662" s="6">
        <f>tbl_Sales[[#This Row],[Price_per_Unit]]*tbl_Sales[[#This Row],[Quantity]]</f>
        <v>489.6</v>
      </c>
      <c r="M4662" s="6">
        <f>tbl_Sales[[#This Row],[Cost_per_Unit]]*tbl_Sales[[#This Row],[Quantity]]</f>
        <v>260.32</v>
      </c>
      <c r="N4662" s="6">
        <f>tbl_Sales[[#This Row],[Sales]]-tbl_Sales[[#This Row],[Total_Cost]]</f>
        <v>229.28000000000003</v>
      </c>
    </row>
    <row r="4663" spans="1:14">
      <c r="A4663" t="s">
        <v>4667</v>
      </c>
      <c r="B4663" s="4">
        <v>44945</v>
      </c>
      <c r="C4663" t="s">
        <v>7802</v>
      </c>
      <c r="D4663" t="str">
        <f>VLOOKUP(Sales_Data!$C4663,tbl_Customers[],2,FALSE)</f>
        <v>Customer_15</v>
      </c>
      <c r="E4663" t="str">
        <f>VLOOKUP(tbl_Sales[[#This Row],[Customer_ID]],tbl_Customers[],5,0)</f>
        <v>South</v>
      </c>
      <c r="F4663" t="s">
        <v>8523</v>
      </c>
      <c r="G4663" t="str">
        <f>VLOOKUP(Sales_Data!$F4663,tbl_Products[],2,FALSE)</f>
        <v>Product_32</v>
      </c>
      <c r="H4663" t="str">
        <f>VLOOKUP(tbl_Sales[[#This Row],[Product_ID]],tbl_Products[],3,0)</f>
        <v>Home Goods</v>
      </c>
      <c r="I4663">
        <v>7</v>
      </c>
      <c r="J4663" s="10">
        <f>VLOOKUP(tbl_Sales[[#This Row],[Product_ID]],tbl_Products[],4,0)</f>
        <v>24.03</v>
      </c>
      <c r="K4663" s="6">
        <v>80.47</v>
      </c>
      <c r="L4663" s="6">
        <f>tbl_Sales[[#This Row],[Price_per_Unit]]*tbl_Sales[[#This Row],[Quantity]]</f>
        <v>563.29</v>
      </c>
      <c r="M4663" s="6">
        <f>tbl_Sales[[#This Row],[Cost_per_Unit]]*tbl_Sales[[#This Row],[Quantity]]</f>
        <v>168.21</v>
      </c>
      <c r="N4663" s="6">
        <f>tbl_Sales[[#This Row],[Sales]]-tbl_Sales[[#This Row],[Total_Cost]]</f>
        <v>395.07999999999993</v>
      </c>
    </row>
    <row r="4664" spans="1:14">
      <c r="A4664" t="s">
        <v>4668</v>
      </c>
      <c r="B4664" s="4">
        <v>45225</v>
      </c>
      <c r="C4664" t="s">
        <v>7679</v>
      </c>
      <c r="D4664" t="str">
        <f>VLOOKUP(Sales_Data!$C4664,tbl_Customers[],2,FALSE)</f>
        <v>Customer_770</v>
      </c>
      <c r="E4664" t="str">
        <f>VLOOKUP(tbl_Sales[[#This Row],[Customer_ID]],tbl_Customers[],5,0)</f>
        <v>South</v>
      </c>
      <c r="F4664" t="s">
        <v>8498</v>
      </c>
      <c r="G4664" t="str">
        <f>VLOOKUP(Sales_Data!$F4664,tbl_Products[],2,FALSE)</f>
        <v>Product_38</v>
      </c>
      <c r="H4664" t="str">
        <f>VLOOKUP(tbl_Sales[[#This Row],[Product_ID]],tbl_Products[],3,0)</f>
        <v>Toys</v>
      </c>
      <c r="I4664">
        <v>5</v>
      </c>
      <c r="J4664" s="10">
        <f>VLOOKUP(tbl_Sales[[#This Row],[Product_ID]],tbl_Products[],4,0)</f>
        <v>35.82</v>
      </c>
      <c r="K4664" s="6">
        <v>78.91</v>
      </c>
      <c r="L4664" s="6">
        <f>tbl_Sales[[#This Row],[Price_per_Unit]]*tbl_Sales[[#This Row],[Quantity]]</f>
        <v>394.54999999999995</v>
      </c>
      <c r="M4664" s="6">
        <f>tbl_Sales[[#This Row],[Cost_per_Unit]]*tbl_Sales[[#This Row],[Quantity]]</f>
        <v>179.1</v>
      </c>
      <c r="N4664" s="6">
        <f>tbl_Sales[[#This Row],[Sales]]-tbl_Sales[[#This Row],[Total_Cost]]</f>
        <v>215.44999999999996</v>
      </c>
    </row>
    <row r="4665" spans="1:14">
      <c r="A4665" t="s">
        <v>4669</v>
      </c>
      <c r="B4665" s="4">
        <v>45289</v>
      </c>
      <c r="C4665" t="s">
        <v>8371</v>
      </c>
      <c r="D4665" t="str">
        <f>VLOOKUP(Sales_Data!$C4665,tbl_Customers[],2,FALSE)</f>
        <v>Customer_1235</v>
      </c>
      <c r="E4665" t="str">
        <f>VLOOKUP(tbl_Sales[[#This Row],[Customer_ID]],tbl_Customers[],5,0)</f>
        <v>North</v>
      </c>
      <c r="F4665" t="s">
        <v>8499</v>
      </c>
      <c r="G4665" t="str">
        <f>VLOOKUP(Sales_Data!$F4665,tbl_Products[],2,FALSE)</f>
        <v>Product_30</v>
      </c>
      <c r="H4665" t="str">
        <f>VLOOKUP(tbl_Sales[[#This Row],[Product_ID]],tbl_Products[],3,0)</f>
        <v>Apparel</v>
      </c>
      <c r="I4665">
        <v>3</v>
      </c>
      <c r="J4665" s="10">
        <f>VLOOKUP(tbl_Sales[[#This Row],[Product_ID]],tbl_Products[],4,0)</f>
        <v>49.21</v>
      </c>
      <c r="K4665" s="6">
        <v>40.21</v>
      </c>
      <c r="L4665" s="6">
        <f>tbl_Sales[[#This Row],[Price_per_Unit]]*tbl_Sales[[#This Row],[Quantity]]</f>
        <v>120.63</v>
      </c>
      <c r="M4665" s="6">
        <f>tbl_Sales[[#This Row],[Cost_per_Unit]]*tbl_Sales[[#This Row],[Quantity]]</f>
        <v>147.63</v>
      </c>
      <c r="N4665" s="6">
        <f>tbl_Sales[[#This Row],[Sales]]-tbl_Sales[[#This Row],[Total_Cost]]</f>
        <v>-27</v>
      </c>
    </row>
    <row r="4666" spans="1:14">
      <c r="A4666" t="s">
        <v>4670</v>
      </c>
      <c r="B4666" s="4">
        <v>45219</v>
      </c>
      <c r="C4666" t="s">
        <v>8323</v>
      </c>
      <c r="D4666" t="str">
        <f>VLOOKUP(Sales_Data!$C4666,tbl_Customers[],2,FALSE)</f>
        <v>Customer_1066</v>
      </c>
      <c r="E4666" t="str">
        <f>VLOOKUP(tbl_Sales[[#This Row],[Customer_ID]],tbl_Customers[],5,0)</f>
        <v>West</v>
      </c>
      <c r="F4666" t="s">
        <v>8529</v>
      </c>
      <c r="G4666" t="str">
        <f>VLOOKUP(Sales_Data!$F4666,tbl_Products[],2,FALSE)</f>
        <v>Product_49</v>
      </c>
      <c r="H4666" t="str">
        <f>VLOOKUP(tbl_Sales[[#This Row],[Product_ID]],tbl_Products[],3,0)</f>
        <v>Toys</v>
      </c>
      <c r="I4666">
        <v>5</v>
      </c>
      <c r="J4666" s="10">
        <f>VLOOKUP(tbl_Sales[[#This Row],[Product_ID]],tbl_Products[],4,0)</f>
        <v>44.18</v>
      </c>
      <c r="K4666" s="6">
        <v>76.489999999999995</v>
      </c>
      <c r="L4666" s="6">
        <f>tbl_Sales[[#This Row],[Price_per_Unit]]*tbl_Sales[[#This Row],[Quantity]]</f>
        <v>382.45</v>
      </c>
      <c r="M4666" s="6">
        <f>tbl_Sales[[#This Row],[Cost_per_Unit]]*tbl_Sales[[#This Row],[Quantity]]</f>
        <v>220.9</v>
      </c>
      <c r="N4666" s="6">
        <f>tbl_Sales[[#This Row],[Sales]]-tbl_Sales[[#This Row],[Total_Cost]]</f>
        <v>161.54999999999998</v>
      </c>
    </row>
    <row r="4667" spans="1:14">
      <c r="A4667" t="s">
        <v>4671</v>
      </c>
      <c r="B4667" s="4">
        <v>45024</v>
      </c>
      <c r="C4667" t="s">
        <v>8311</v>
      </c>
      <c r="D4667" t="str">
        <f>VLOOKUP(Sales_Data!$C4667,tbl_Customers[],2,FALSE)</f>
        <v>Customer_545</v>
      </c>
      <c r="E4667" t="str">
        <f>VLOOKUP(tbl_Sales[[#This Row],[Customer_ID]],tbl_Customers[],5,0)</f>
        <v>West</v>
      </c>
      <c r="F4667" t="s">
        <v>8493</v>
      </c>
      <c r="G4667" t="str">
        <f>VLOOKUP(Sales_Data!$F4667,tbl_Products[],2,FALSE)</f>
        <v>Product_61</v>
      </c>
      <c r="H4667" t="str">
        <f>VLOOKUP(tbl_Sales[[#This Row],[Product_ID]],tbl_Products[],3,0)</f>
        <v>Health</v>
      </c>
      <c r="I4667">
        <v>7</v>
      </c>
      <c r="J4667" s="10">
        <f>VLOOKUP(tbl_Sales[[#This Row],[Product_ID]],tbl_Products[],4,0)</f>
        <v>47.78</v>
      </c>
      <c r="K4667" s="6">
        <v>27.04</v>
      </c>
      <c r="L4667" s="6">
        <f>tbl_Sales[[#This Row],[Price_per_Unit]]*tbl_Sales[[#This Row],[Quantity]]</f>
        <v>189.28</v>
      </c>
      <c r="M4667" s="6">
        <f>tbl_Sales[[#This Row],[Cost_per_Unit]]*tbl_Sales[[#This Row],[Quantity]]</f>
        <v>334.46000000000004</v>
      </c>
      <c r="N4667" s="6">
        <f>tbl_Sales[[#This Row],[Sales]]-tbl_Sales[[#This Row],[Total_Cost]]</f>
        <v>-145.18000000000004</v>
      </c>
    </row>
    <row r="4668" spans="1:14">
      <c r="A4668" t="s">
        <v>4672</v>
      </c>
      <c r="B4668" s="4">
        <v>45102</v>
      </c>
      <c r="C4668" t="s">
        <v>7925</v>
      </c>
      <c r="D4668" t="str">
        <f>VLOOKUP(Sales_Data!$C4668,tbl_Customers[],2,FALSE)</f>
        <v>Customer_996</v>
      </c>
      <c r="E4668" t="str">
        <f>VLOOKUP(tbl_Sales[[#This Row],[Customer_ID]],tbl_Customers[],5,0)</f>
        <v>West</v>
      </c>
      <c r="F4668" t="s">
        <v>8522</v>
      </c>
      <c r="G4668" t="str">
        <f>VLOOKUP(Sales_Data!$F4668,tbl_Products[],2,FALSE)</f>
        <v>Product_4</v>
      </c>
      <c r="H4668" t="str">
        <f>VLOOKUP(tbl_Sales[[#This Row],[Product_ID]],tbl_Products[],3,0)</f>
        <v>Toys</v>
      </c>
      <c r="I4668">
        <v>1</v>
      </c>
      <c r="J4668" s="10">
        <f>VLOOKUP(tbl_Sales[[#This Row],[Product_ID]],tbl_Products[],4,0)</f>
        <v>14.75</v>
      </c>
      <c r="K4668" s="6">
        <v>98.17</v>
      </c>
      <c r="L4668" s="6">
        <f>tbl_Sales[[#This Row],[Price_per_Unit]]*tbl_Sales[[#This Row],[Quantity]]</f>
        <v>98.17</v>
      </c>
      <c r="M4668" s="6">
        <f>tbl_Sales[[#This Row],[Cost_per_Unit]]*tbl_Sales[[#This Row],[Quantity]]</f>
        <v>14.75</v>
      </c>
      <c r="N4668" s="6">
        <f>tbl_Sales[[#This Row],[Sales]]-tbl_Sales[[#This Row],[Total_Cost]]</f>
        <v>83.42</v>
      </c>
    </row>
    <row r="4669" spans="1:14">
      <c r="A4669" t="s">
        <v>4673</v>
      </c>
      <c r="B4669" s="4">
        <v>45040</v>
      </c>
      <c r="C4669" t="s">
        <v>7583</v>
      </c>
      <c r="D4669" t="str">
        <f>VLOOKUP(Sales_Data!$C4669,tbl_Customers[],2,FALSE)</f>
        <v>Customer_970</v>
      </c>
      <c r="E4669" t="str">
        <f>VLOOKUP(tbl_Sales[[#This Row],[Customer_ID]],tbl_Customers[],5,0)</f>
        <v>South</v>
      </c>
      <c r="F4669" t="s">
        <v>8497</v>
      </c>
      <c r="G4669" t="str">
        <f>VLOOKUP(Sales_Data!$F4669,tbl_Products[],2,FALSE)</f>
        <v>Product_73</v>
      </c>
      <c r="H4669" t="str">
        <f>VLOOKUP(tbl_Sales[[#This Row],[Product_ID]],tbl_Products[],3,0)</f>
        <v>Apparel</v>
      </c>
      <c r="I4669">
        <v>7</v>
      </c>
      <c r="J4669" s="10">
        <f>VLOOKUP(tbl_Sales[[#This Row],[Product_ID]],tbl_Products[],4,0)</f>
        <v>1.21</v>
      </c>
      <c r="K4669" s="6">
        <v>63.37</v>
      </c>
      <c r="L4669" s="6">
        <f>tbl_Sales[[#This Row],[Price_per_Unit]]*tbl_Sales[[#This Row],[Quantity]]</f>
        <v>443.59</v>
      </c>
      <c r="M4669" s="6">
        <f>tbl_Sales[[#This Row],[Cost_per_Unit]]*tbl_Sales[[#This Row],[Quantity]]</f>
        <v>8.4699999999999989</v>
      </c>
      <c r="N4669" s="6">
        <f>tbl_Sales[[#This Row],[Sales]]-tbl_Sales[[#This Row],[Total_Cost]]</f>
        <v>435.12</v>
      </c>
    </row>
    <row r="4670" spans="1:14">
      <c r="A4670" t="s">
        <v>4674</v>
      </c>
      <c r="B4670" s="4">
        <v>45278</v>
      </c>
      <c r="C4670" t="s">
        <v>7777</v>
      </c>
      <c r="D4670" t="str">
        <f>VLOOKUP(Sales_Data!$C4670,tbl_Customers[],2,FALSE)</f>
        <v>Customer_691</v>
      </c>
      <c r="E4670" t="str">
        <f>VLOOKUP(tbl_Sales[[#This Row],[Customer_ID]],tbl_Customers[],5,0)</f>
        <v>East</v>
      </c>
      <c r="F4670" t="s">
        <v>8523</v>
      </c>
      <c r="G4670" t="str">
        <f>VLOOKUP(Sales_Data!$F4670,tbl_Products[],2,FALSE)</f>
        <v>Product_32</v>
      </c>
      <c r="H4670" t="str">
        <f>VLOOKUP(tbl_Sales[[#This Row],[Product_ID]],tbl_Products[],3,0)</f>
        <v>Home Goods</v>
      </c>
      <c r="I4670">
        <v>2</v>
      </c>
      <c r="J4670" s="10">
        <f>VLOOKUP(tbl_Sales[[#This Row],[Product_ID]],tbl_Products[],4,0)</f>
        <v>24.03</v>
      </c>
      <c r="K4670" s="6">
        <v>55.51</v>
      </c>
      <c r="L4670" s="6">
        <f>tbl_Sales[[#This Row],[Price_per_Unit]]*tbl_Sales[[#This Row],[Quantity]]</f>
        <v>111.02</v>
      </c>
      <c r="M4670" s="6">
        <f>tbl_Sales[[#This Row],[Cost_per_Unit]]*tbl_Sales[[#This Row],[Quantity]]</f>
        <v>48.06</v>
      </c>
      <c r="N4670" s="6">
        <f>tbl_Sales[[#This Row],[Sales]]-tbl_Sales[[#This Row],[Total_Cost]]</f>
        <v>62.959999999999994</v>
      </c>
    </row>
    <row r="4671" spans="1:14">
      <c r="A4671" t="s">
        <v>4675</v>
      </c>
      <c r="B4671" s="4">
        <v>45200</v>
      </c>
      <c r="C4671" t="s">
        <v>7411</v>
      </c>
      <c r="D4671" t="str">
        <f>VLOOKUP(Sales_Data!$C4671,tbl_Customers[],2,FALSE)</f>
        <v>Customer_1238</v>
      </c>
      <c r="E4671" t="str">
        <f>VLOOKUP(tbl_Sales[[#This Row],[Customer_ID]],tbl_Customers[],5,0)</f>
        <v>East</v>
      </c>
      <c r="F4671" t="s">
        <v>8545</v>
      </c>
      <c r="G4671" t="str">
        <f>VLOOKUP(Sales_Data!$F4671,tbl_Products[],2,FALSE)</f>
        <v>Product_9</v>
      </c>
      <c r="H4671" t="str">
        <f>VLOOKUP(tbl_Sales[[#This Row],[Product_ID]],tbl_Products[],3,0)</f>
        <v>Apparel</v>
      </c>
      <c r="I4671">
        <v>6</v>
      </c>
      <c r="J4671" s="10">
        <f>VLOOKUP(tbl_Sales[[#This Row],[Product_ID]],tbl_Products[],4,0)</f>
        <v>14.27</v>
      </c>
      <c r="K4671" s="6">
        <v>65.290000000000006</v>
      </c>
      <c r="L4671" s="6">
        <f>tbl_Sales[[#This Row],[Price_per_Unit]]*tbl_Sales[[#This Row],[Quantity]]</f>
        <v>391.74</v>
      </c>
      <c r="M4671" s="6">
        <f>tbl_Sales[[#This Row],[Cost_per_Unit]]*tbl_Sales[[#This Row],[Quantity]]</f>
        <v>85.62</v>
      </c>
      <c r="N4671" s="6">
        <f>tbl_Sales[[#This Row],[Sales]]-tbl_Sales[[#This Row],[Total_Cost]]</f>
        <v>306.12</v>
      </c>
    </row>
    <row r="4672" spans="1:14">
      <c r="A4672" t="s">
        <v>4676</v>
      </c>
      <c r="B4672" s="4">
        <v>45253</v>
      </c>
      <c r="C4672" t="s">
        <v>8395</v>
      </c>
      <c r="D4672" t="str">
        <f>VLOOKUP(Sales_Data!$C4672,tbl_Customers[],2,FALSE)</f>
        <v>Customer_880</v>
      </c>
      <c r="E4672" t="str">
        <f>VLOOKUP(tbl_Sales[[#This Row],[Customer_ID]],tbl_Customers[],5,0)</f>
        <v>East</v>
      </c>
      <c r="F4672" t="s">
        <v>8507</v>
      </c>
      <c r="G4672" t="str">
        <f>VLOOKUP(Sales_Data!$F4672,tbl_Products[],2,FALSE)</f>
        <v>Product_58</v>
      </c>
      <c r="H4672" t="str">
        <f>VLOOKUP(tbl_Sales[[#This Row],[Product_ID]],tbl_Products[],3,0)</f>
        <v>Home Goods</v>
      </c>
      <c r="I4672">
        <v>8</v>
      </c>
      <c r="J4672" s="10">
        <f>VLOOKUP(tbl_Sales[[#This Row],[Product_ID]],tbl_Products[],4,0)</f>
        <v>23.97</v>
      </c>
      <c r="K4672" s="6">
        <v>80.849999999999994</v>
      </c>
      <c r="L4672" s="6">
        <f>tbl_Sales[[#This Row],[Price_per_Unit]]*tbl_Sales[[#This Row],[Quantity]]</f>
        <v>646.79999999999995</v>
      </c>
      <c r="M4672" s="6">
        <f>tbl_Sales[[#This Row],[Cost_per_Unit]]*tbl_Sales[[#This Row],[Quantity]]</f>
        <v>191.76</v>
      </c>
      <c r="N4672" s="6">
        <f>tbl_Sales[[#This Row],[Sales]]-tbl_Sales[[#This Row],[Total_Cost]]</f>
        <v>455.03999999999996</v>
      </c>
    </row>
    <row r="4673" spans="1:14">
      <c r="A4673" t="s">
        <v>4677</v>
      </c>
      <c r="B4673" s="4">
        <v>45170</v>
      </c>
      <c r="C4673" t="s">
        <v>8159</v>
      </c>
      <c r="D4673" t="str">
        <f>VLOOKUP(Sales_Data!$C4673,tbl_Customers[],2,FALSE)</f>
        <v>Customer_690</v>
      </c>
      <c r="E4673" t="str">
        <f>VLOOKUP(tbl_Sales[[#This Row],[Customer_ID]],tbl_Customers[],5,0)</f>
        <v>North</v>
      </c>
      <c r="F4673" t="s">
        <v>8496</v>
      </c>
      <c r="G4673" t="str">
        <f>VLOOKUP(Sales_Data!$F4673,tbl_Products[],2,FALSE)</f>
        <v>Product_3</v>
      </c>
      <c r="H4673" t="str">
        <f>VLOOKUP(tbl_Sales[[#This Row],[Product_ID]],tbl_Products[],3,0)</f>
        <v>Health</v>
      </c>
      <c r="I4673">
        <v>2</v>
      </c>
      <c r="J4673" s="10">
        <f>VLOOKUP(tbl_Sales[[#This Row],[Product_ID]],tbl_Products[],4,0)</f>
        <v>28.91</v>
      </c>
      <c r="K4673" s="6">
        <v>71.87</v>
      </c>
      <c r="L4673" s="6">
        <f>tbl_Sales[[#This Row],[Price_per_Unit]]*tbl_Sales[[#This Row],[Quantity]]</f>
        <v>143.74</v>
      </c>
      <c r="M4673" s="6">
        <f>tbl_Sales[[#This Row],[Cost_per_Unit]]*tbl_Sales[[#This Row],[Quantity]]</f>
        <v>57.82</v>
      </c>
      <c r="N4673" s="6">
        <f>tbl_Sales[[#This Row],[Sales]]-tbl_Sales[[#This Row],[Total_Cost]]</f>
        <v>85.920000000000016</v>
      </c>
    </row>
    <row r="4674" spans="1:14">
      <c r="A4674" t="s">
        <v>4678</v>
      </c>
      <c r="B4674" s="4">
        <v>45270</v>
      </c>
      <c r="C4674" t="s">
        <v>8239</v>
      </c>
      <c r="D4674" t="str">
        <f>VLOOKUP(Sales_Data!$C4674,tbl_Customers[],2,FALSE)</f>
        <v>Customer_760</v>
      </c>
      <c r="E4674" t="str">
        <f>VLOOKUP(tbl_Sales[[#This Row],[Customer_ID]],tbl_Customers[],5,0)</f>
        <v>South</v>
      </c>
      <c r="F4674" t="s">
        <v>8553</v>
      </c>
      <c r="G4674" t="str">
        <f>VLOOKUP(Sales_Data!$F4674,tbl_Products[],2,FALSE)</f>
        <v>Product_50</v>
      </c>
      <c r="H4674" t="str">
        <f>VLOOKUP(tbl_Sales[[#This Row],[Product_ID]],tbl_Products[],3,0)</f>
        <v>Apparel</v>
      </c>
      <c r="I4674">
        <v>2</v>
      </c>
      <c r="J4674" s="10">
        <f>VLOOKUP(tbl_Sales[[#This Row],[Product_ID]],tbl_Products[],4,0)</f>
        <v>42.74</v>
      </c>
      <c r="K4674" s="6">
        <v>89.45</v>
      </c>
      <c r="L4674" s="6">
        <f>tbl_Sales[[#This Row],[Price_per_Unit]]*tbl_Sales[[#This Row],[Quantity]]</f>
        <v>178.9</v>
      </c>
      <c r="M4674" s="6">
        <f>tbl_Sales[[#This Row],[Cost_per_Unit]]*tbl_Sales[[#This Row],[Quantity]]</f>
        <v>85.48</v>
      </c>
      <c r="N4674" s="6">
        <f>tbl_Sales[[#This Row],[Sales]]-tbl_Sales[[#This Row],[Total_Cost]]</f>
        <v>93.42</v>
      </c>
    </row>
    <row r="4675" spans="1:14">
      <c r="A4675" t="s">
        <v>4679</v>
      </c>
      <c r="B4675" s="4">
        <v>45110</v>
      </c>
      <c r="C4675" t="s">
        <v>7729</v>
      </c>
      <c r="D4675" t="str">
        <f>VLOOKUP(Sales_Data!$C4675,tbl_Customers[],2,FALSE)</f>
        <v>Customer_1397</v>
      </c>
      <c r="E4675" t="str">
        <f>VLOOKUP(tbl_Sales[[#This Row],[Customer_ID]],tbl_Customers[],5,0)</f>
        <v>East</v>
      </c>
      <c r="F4675" t="s">
        <v>8524</v>
      </c>
      <c r="G4675" t="str">
        <f>VLOOKUP(Sales_Data!$F4675,tbl_Products[],2,FALSE)</f>
        <v>Product_74</v>
      </c>
      <c r="H4675" t="str">
        <f>VLOOKUP(tbl_Sales[[#This Row],[Product_ID]],tbl_Products[],3,0)</f>
        <v>Home Goods</v>
      </c>
      <c r="I4675">
        <v>7</v>
      </c>
      <c r="J4675" s="10">
        <f>VLOOKUP(tbl_Sales[[#This Row],[Product_ID]],tbl_Products[],4,0)</f>
        <v>13.9</v>
      </c>
      <c r="K4675" s="6">
        <v>14.98</v>
      </c>
      <c r="L4675" s="6">
        <f>tbl_Sales[[#This Row],[Price_per_Unit]]*tbl_Sales[[#This Row],[Quantity]]</f>
        <v>104.86</v>
      </c>
      <c r="M4675" s="6">
        <f>tbl_Sales[[#This Row],[Cost_per_Unit]]*tbl_Sales[[#This Row],[Quantity]]</f>
        <v>97.3</v>
      </c>
      <c r="N4675" s="6">
        <f>tbl_Sales[[#This Row],[Sales]]-tbl_Sales[[#This Row],[Total_Cost]]</f>
        <v>7.5600000000000023</v>
      </c>
    </row>
    <row r="4676" spans="1:14">
      <c r="A4676" t="s">
        <v>4680</v>
      </c>
      <c r="B4676" s="4">
        <v>45186</v>
      </c>
      <c r="C4676" t="s">
        <v>7614</v>
      </c>
      <c r="D4676" t="str">
        <f>VLOOKUP(Sales_Data!$C4676,tbl_Customers[],2,FALSE)</f>
        <v>Customer_703</v>
      </c>
      <c r="E4676" t="str">
        <f>VLOOKUP(tbl_Sales[[#This Row],[Customer_ID]],tbl_Customers[],5,0)</f>
        <v>East</v>
      </c>
      <c r="F4676" t="s">
        <v>8509</v>
      </c>
      <c r="G4676" t="str">
        <f>VLOOKUP(Sales_Data!$F4676,tbl_Products[],2,FALSE)</f>
        <v>Product_45</v>
      </c>
      <c r="H4676" t="str">
        <f>VLOOKUP(tbl_Sales[[#This Row],[Product_ID]],tbl_Products[],3,0)</f>
        <v>Home Goods</v>
      </c>
      <c r="I4676">
        <v>3</v>
      </c>
      <c r="J4676" s="10">
        <f>VLOOKUP(tbl_Sales[[#This Row],[Product_ID]],tbl_Products[],4,0)</f>
        <v>47.88</v>
      </c>
      <c r="K4676" s="6">
        <v>42.46</v>
      </c>
      <c r="L4676" s="6">
        <f>tbl_Sales[[#This Row],[Price_per_Unit]]*tbl_Sales[[#This Row],[Quantity]]</f>
        <v>127.38</v>
      </c>
      <c r="M4676" s="6">
        <f>tbl_Sales[[#This Row],[Cost_per_Unit]]*tbl_Sales[[#This Row],[Quantity]]</f>
        <v>143.64000000000001</v>
      </c>
      <c r="N4676" s="6">
        <f>tbl_Sales[[#This Row],[Sales]]-tbl_Sales[[#This Row],[Total_Cost]]</f>
        <v>-16.260000000000019</v>
      </c>
    </row>
    <row r="4677" spans="1:14">
      <c r="A4677" t="s">
        <v>4681</v>
      </c>
      <c r="B4677" s="4">
        <v>45080</v>
      </c>
      <c r="C4677" t="s">
        <v>8441</v>
      </c>
      <c r="D4677" t="str">
        <f>VLOOKUP(Sales_Data!$C4677,tbl_Customers[],2,FALSE)</f>
        <v>Customer_646</v>
      </c>
      <c r="E4677" t="str">
        <f>VLOOKUP(tbl_Sales[[#This Row],[Customer_ID]],tbl_Customers[],5,0)</f>
        <v>South</v>
      </c>
      <c r="F4677" t="s">
        <v>8512</v>
      </c>
      <c r="G4677" t="str">
        <f>VLOOKUP(Sales_Data!$F4677,tbl_Products[],2,FALSE)</f>
        <v>Product_47</v>
      </c>
      <c r="H4677" t="str">
        <f>VLOOKUP(tbl_Sales[[#This Row],[Product_ID]],tbl_Products[],3,0)</f>
        <v>Home Goods</v>
      </c>
      <c r="I4677">
        <v>8</v>
      </c>
      <c r="J4677" s="10">
        <f>VLOOKUP(tbl_Sales[[#This Row],[Product_ID]],tbl_Products[],4,0)</f>
        <v>22.66</v>
      </c>
      <c r="K4677" s="6">
        <v>21.42</v>
      </c>
      <c r="L4677" s="6">
        <f>tbl_Sales[[#This Row],[Price_per_Unit]]*tbl_Sales[[#This Row],[Quantity]]</f>
        <v>171.36</v>
      </c>
      <c r="M4677" s="6">
        <f>tbl_Sales[[#This Row],[Cost_per_Unit]]*tbl_Sales[[#This Row],[Quantity]]</f>
        <v>181.28</v>
      </c>
      <c r="N4677" s="6">
        <f>tbl_Sales[[#This Row],[Sales]]-tbl_Sales[[#This Row],[Total_Cost]]</f>
        <v>-9.9199999999999875</v>
      </c>
    </row>
    <row r="4678" spans="1:14">
      <c r="A4678" t="s">
        <v>4682</v>
      </c>
      <c r="B4678" s="4">
        <v>45014</v>
      </c>
      <c r="C4678" t="s">
        <v>8197</v>
      </c>
      <c r="D4678" t="str">
        <f>VLOOKUP(Sales_Data!$C4678,tbl_Customers[],2,FALSE)</f>
        <v>Customer_491</v>
      </c>
      <c r="E4678" t="str">
        <f>VLOOKUP(tbl_Sales[[#This Row],[Customer_ID]],tbl_Customers[],5,0)</f>
        <v>South</v>
      </c>
      <c r="F4678" t="s">
        <v>8529</v>
      </c>
      <c r="G4678" t="str">
        <f>VLOOKUP(Sales_Data!$F4678,tbl_Products[],2,FALSE)</f>
        <v>Product_49</v>
      </c>
      <c r="H4678" t="str">
        <f>VLOOKUP(tbl_Sales[[#This Row],[Product_ID]],tbl_Products[],3,0)</f>
        <v>Toys</v>
      </c>
      <c r="I4678">
        <v>8</v>
      </c>
      <c r="J4678" s="10">
        <f>VLOOKUP(tbl_Sales[[#This Row],[Product_ID]],tbl_Products[],4,0)</f>
        <v>44.18</v>
      </c>
      <c r="K4678" s="6">
        <v>9.66</v>
      </c>
      <c r="L4678" s="6">
        <f>tbl_Sales[[#This Row],[Price_per_Unit]]*tbl_Sales[[#This Row],[Quantity]]</f>
        <v>77.28</v>
      </c>
      <c r="M4678" s="6">
        <f>tbl_Sales[[#This Row],[Cost_per_Unit]]*tbl_Sales[[#This Row],[Quantity]]</f>
        <v>353.44</v>
      </c>
      <c r="N4678" s="6">
        <f>tbl_Sales[[#This Row],[Sales]]-tbl_Sales[[#This Row],[Total_Cost]]</f>
        <v>-276.15999999999997</v>
      </c>
    </row>
    <row r="4679" spans="1:14">
      <c r="A4679" t="s">
        <v>4683</v>
      </c>
      <c r="B4679" s="4">
        <v>45263</v>
      </c>
      <c r="C4679" t="s">
        <v>7998</v>
      </c>
      <c r="D4679" t="str">
        <f>VLOOKUP(Sales_Data!$C4679,tbl_Customers[],2,FALSE)</f>
        <v>Customer_740</v>
      </c>
      <c r="E4679" t="str">
        <f>VLOOKUP(tbl_Sales[[#This Row],[Customer_ID]],tbl_Customers[],5,0)</f>
        <v>South</v>
      </c>
      <c r="F4679" t="s">
        <v>8496</v>
      </c>
      <c r="G4679" t="str">
        <f>VLOOKUP(Sales_Data!$F4679,tbl_Products[],2,FALSE)</f>
        <v>Product_3</v>
      </c>
      <c r="H4679" t="str">
        <f>VLOOKUP(tbl_Sales[[#This Row],[Product_ID]],tbl_Products[],3,0)</f>
        <v>Health</v>
      </c>
      <c r="I4679">
        <v>4</v>
      </c>
      <c r="J4679" s="10">
        <f>VLOOKUP(tbl_Sales[[#This Row],[Product_ID]],tbl_Products[],4,0)</f>
        <v>28.91</v>
      </c>
      <c r="K4679" s="6">
        <v>9.09</v>
      </c>
      <c r="L4679" s="6">
        <f>tbl_Sales[[#This Row],[Price_per_Unit]]*tbl_Sales[[#This Row],[Quantity]]</f>
        <v>36.36</v>
      </c>
      <c r="M4679" s="6">
        <f>tbl_Sales[[#This Row],[Cost_per_Unit]]*tbl_Sales[[#This Row],[Quantity]]</f>
        <v>115.64</v>
      </c>
      <c r="N4679" s="6">
        <f>tbl_Sales[[#This Row],[Sales]]-tbl_Sales[[#This Row],[Total_Cost]]</f>
        <v>-79.28</v>
      </c>
    </row>
    <row r="4680" spans="1:14">
      <c r="A4680" t="s">
        <v>4684</v>
      </c>
      <c r="B4680" s="4">
        <v>45212</v>
      </c>
      <c r="C4680" t="s">
        <v>7400</v>
      </c>
      <c r="D4680" t="str">
        <f>VLOOKUP(Sales_Data!$C4680,tbl_Customers[],2,FALSE)</f>
        <v>Customer_1363</v>
      </c>
      <c r="E4680" t="str">
        <f>VLOOKUP(tbl_Sales[[#This Row],[Customer_ID]],tbl_Customers[],5,0)</f>
        <v>West</v>
      </c>
      <c r="F4680" t="s">
        <v>8508</v>
      </c>
      <c r="G4680" t="str">
        <f>VLOOKUP(Sales_Data!$F4680,tbl_Products[],2,FALSE)</f>
        <v>Product_63</v>
      </c>
      <c r="H4680" t="str">
        <f>VLOOKUP(tbl_Sales[[#This Row],[Product_ID]],tbl_Products[],3,0)</f>
        <v>Electronics</v>
      </c>
      <c r="I4680">
        <v>3</v>
      </c>
      <c r="J4680" s="10">
        <f>VLOOKUP(tbl_Sales[[#This Row],[Product_ID]],tbl_Products[],4,0)</f>
        <v>40</v>
      </c>
      <c r="K4680" s="6">
        <v>30.5</v>
      </c>
      <c r="L4680" s="6">
        <f>tbl_Sales[[#This Row],[Price_per_Unit]]*tbl_Sales[[#This Row],[Quantity]]</f>
        <v>91.5</v>
      </c>
      <c r="M4680" s="6">
        <f>tbl_Sales[[#This Row],[Cost_per_Unit]]*tbl_Sales[[#This Row],[Quantity]]</f>
        <v>120</v>
      </c>
      <c r="N4680" s="6">
        <f>tbl_Sales[[#This Row],[Sales]]-tbl_Sales[[#This Row],[Total_Cost]]</f>
        <v>-28.5</v>
      </c>
    </row>
    <row r="4681" spans="1:14">
      <c r="A4681" t="s">
        <v>4685</v>
      </c>
      <c r="B4681" s="4">
        <v>45019</v>
      </c>
      <c r="C4681" t="s">
        <v>7628</v>
      </c>
      <c r="D4681" t="str">
        <f>VLOOKUP(Sales_Data!$C4681,tbl_Customers[],2,FALSE)</f>
        <v>Customer_817</v>
      </c>
      <c r="E4681" t="str">
        <f>VLOOKUP(tbl_Sales[[#This Row],[Customer_ID]],tbl_Customers[],5,0)</f>
        <v>West</v>
      </c>
      <c r="F4681" t="s">
        <v>8525</v>
      </c>
      <c r="G4681" t="str">
        <f>VLOOKUP(Sales_Data!$F4681,tbl_Products[],2,FALSE)</f>
        <v>Product_56</v>
      </c>
      <c r="H4681" t="str">
        <f>VLOOKUP(tbl_Sales[[#This Row],[Product_ID]],tbl_Products[],3,0)</f>
        <v>Apparel</v>
      </c>
      <c r="I4681">
        <v>8</v>
      </c>
      <c r="J4681" s="10">
        <f>VLOOKUP(tbl_Sales[[#This Row],[Product_ID]],tbl_Products[],4,0)</f>
        <v>3.21</v>
      </c>
      <c r="K4681" s="6">
        <v>79.56</v>
      </c>
      <c r="L4681" s="6">
        <f>tbl_Sales[[#This Row],[Price_per_Unit]]*tbl_Sales[[#This Row],[Quantity]]</f>
        <v>636.48</v>
      </c>
      <c r="M4681" s="6">
        <f>tbl_Sales[[#This Row],[Cost_per_Unit]]*tbl_Sales[[#This Row],[Quantity]]</f>
        <v>25.68</v>
      </c>
      <c r="N4681" s="6">
        <f>tbl_Sales[[#This Row],[Sales]]-tbl_Sales[[#This Row],[Total_Cost]]</f>
        <v>610.80000000000007</v>
      </c>
    </row>
    <row r="4682" spans="1:14">
      <c r="A4682" t="s">
        <v>4686</v>
      </c>
      <c r="B4682" s="4">
        <v>45077</v>
      </c>
      <c r="C4682" t="s">
        <v>7064</v>
      </c>
      <c r="D4682" t="str">
        <f>VLOOKUP(Sales_Data!$C4682,tbl_Customers[],2,FALSE)</f>
        <v>Customer_776</v>
      </c>
      <c r="E4682" t="str">
        <f>VLOOKUP(tbl_Sales[[#This Row],[Customer_ID]],tbl_Customers[],5,0)</f>
        <v>East</v>
      </c>
      <c r="F4682" t="s">
        <v>8507</v>
      </c>
      <c r="G4682" t="str">
        <f>VLOOKUP(Sales_Data!$F4682,tbl_Products[],2,FALSE)</f>
        <v>Product_58</v>
      </c>
      <c r="H4682" t="str">
        <f>VLOOKUP(tbl_Sales[[#This Row],[Product_ID]],tbl_Products[],3,0)</f>
        <v>Home Goods</v>
      </c>
      <c r="I4682">
        <v>9</v>
      </c>
      <c r="J4682" s="10">
        <f>VLOOKUP(tbl_Sales[[#This Row],[Product_ID]],tbl_Products[],4,0)</f>
        <v>23.97</v>
      </c>
      <c r="K4682" s="6">
        <v>45.35</v>
      </c>
      <c r="L4682" s="6">
        <f>tbl_Sales[[#This Row],[Price_per_Unit]]*tbl_Sales[[#This Row],[Quantity]]</f>
        <v>408.15000000000003</v>
      </c>
      <c r="M4682" s="6">
        <f>tbl_Sales[[#This Row],[Cost_per_Unit]]*tbl_Sales[[#This Row],[Quantity]]</f>
        <v>215.73</v>
      </c>
      <c r="N4682" s="6">
        <f>tbl_Sales[[#This Row],[Sales]]-tbl_Sales[[#This Row],[Total_Cost]]</f>
        <v>192.42000000000004</v>
      </c>
    </row>
    <row r="4683" spans="1:14">
      <c r="A4683" t="s">
        <v>4687</v>
      </c>
      <c r="B4683" s="4">
        <v>44976</v>
      </c>
      <c r="C4683" t="s">
        <v>7644</v>
      </c>
      <c r="D4683" t="str">
        <f>VLOOKUP(Sales_Data!$C4683,tbl_Customers[],2,FALSE)</f>
        <v>Customer_1251</v>
      </c>
      <c r="E4683" t="str">
        <f>VLOOKUP(tbl_Sales[[#This Row],[Customer_ID]],tbl_Customers[],5,0)</f>
        <v>North</v>
      </c>
      <c r="F4683" t="s">
        <v>8554</v>
      </c>
      <c r="G4683" t="str">
        <f>VLOOKUP(Sales_Data!$F4683,tbl_Products[],2,FALSE)</f>
        <v>Product_55</v>
      </c>
      <c r="H4683" t="str">
        <f>VLOOKUP(tbl_Sales[[#This Row],[Product_ID]],tbl_Products[],3,0)</f>
        <v>Apparel</v>
      </c>
      <c r="I4683">
        <v>7</v>
      </c>
      <c r="J4683" s="10">
        <f>VLOOKUP(tbl_Sales[[#This Row],[Product_ID]],tbl_Products[],4,0)</f>
        <v>36.08</v>
      </c>
      <c r="K4683" s="6">
        <v>54.06</v>
      </c>
      <c r="L4683" s="6">
        <f>tbl_Sales[[#This Row],[Price_per_Unit]]*tbl_Sales[[#This Row],[Quantity]]</f>
        <v>378.42</v>
      </c>
      <c r="M4683" s="6">
        <f>tbl_Sales[[#This Row],[Cost_per_Unit]]*tbl_Sales[[#This Row],[Quantity]]</f>
        <v>252.56</v>
      </c>
      <c r="N4683" s="6">
        <f>tbl_Sales[[#This Row],[Sales]]-tbl_Sales[[#This Row],[Total_Cost]]</f>
        <v>125.86000000000001</v>
      </c>
    </row>
    <row r="4684" spans="1:14">
      <c r="A4684" t="s">
        <v>4688</v>
      </c>
      <c r="B4684" s="4">
        <v>45168</v>
      </c>
      <c r="C4684" t="s">
        <v>8386</v>
      </c>
      <c r="D4684" t="str">
        <f>VLOOKUP(Sales_Data!$C4684,tbl_Customers[],2,FALSE)</f>
        <v>Customer_118</v>
      </c>
      <c r="E4684" t="str">
        <f>VLOOKUP(tbl_Sales[[#This Row],[Customer_ID]],tbl_Customers[],5,0)</f>
        <v>North</v>
      </c>
      <c r="F4684" t="s">
        <v>8527</v>
      </c>
      <c r="G4684" t="str">
        <f>VLOOKUP(Sales_Data!$F4684,tbl_Products[],2,FALSE)</f>
        <v>Product_12</v>
      </c>
      <c r="H4684" t="str">
        <f>VLOOKUP(tbl_Sales[[#This Row],[Product_ID]],tbl_Products[],3,0)</f>
        <v>Toys</v>
      </c>
      <c r="I4684">
        <v>9</v>
      </c>
      <c r="J4684" s="10">
        <f>VLOOKUP(tbl_Sales[[#This Row],[Product_ID]],tbl_Products[],4,0)</f>
        <v>8.02</v>
      </c>
      <c r="K4684" s="6">
        <v>79.03</v>
      </c>
      <c r="L4684" s="6">
        <f>tbl_Sales[[#This Row],[Price_per_Unit]]*tbl_Sales[[#This Row],[Quantity]]</f>
        <v>711.27</v>
      </c>
      <c r="M4684" s="6">
        <f>tbl_Sales[[#This Row],[Cost_per_Unit]]*tbl_Sales[[#This Row],[Quantity]]</f>
        <v>72.179999999999993</v>
      </c>
      <c r="N4684" s="6">
        <f>tbl_Sales[[#This Row],[Sales]]-tbl_Sales[[#This Row],[Total_Cost]]</f>
        <v>639.09</v>
      </c>
    </row>
    <row r="4685" spans="1:14">
      <c r="A4685" t="s">
        <v>4689</v>
      </c>
      <c r="B4685" s="4">
        <v>44992</v>
      </c>
      <c r="C4685" t="s">
        <v>8038</v>
      </c>
      <c r="D4685" t="str">
        <f>VLOOKUP(Sales_Data!$C4685,tbl_Customers[],2,FALSE)</f>
        <v>Customer_730</v>
      </c>
      <c r="E4685" t="str">
        <f>VLOOKUP(tbl_Sales[[#This Row],[Customer_ID]],tbl_Customers[],5,0)</f>
        <v>West</v>
      </c>
      <c r="F4685" t="s">
        <v>8525</v>
      </c>
      <c r="G4685" t="str">
        <f>VLOOKUP(Sales_Data!$F4685,tbl_Products[],2,FALSE)</f>
        <v>Product_56</v>
      </c>
      <c r="H4685" t="str">
        <f>VLOOKUP(tbl_Sales[[#This Row],[Product_ID]],tbl_Products[],3,0)</f>
        <v>Apparel</v>
      </c>
      <c r="I4685">
        <v>4</v>
      </c>
      <c r="J4685" s="10">
        <f>VLOOKUP(tbl_Sales[[#This Row],[Product_ID]],tbl_Products[],4,0)</f>
        <v>3.21</v>
      </c>
      <c r="K4685" s="6">
        <v>20.61</v>
      </c>
      <c r="L4685" s="6">
        <f>tbl_Sales[[#This Row],[Price_per_Unit]]*tbl_Sales[[#This Row],[Quantity]]</f>
        <v>82.44</v>
      </c>
      <c r="M4685" s="6">
        <f>tbl_Sales[[#This Row],[Cost_per_Unit]]*tbl_Sales[[#This Row],[Quantity]]</f>
        <v>12.84</v>
      </c>
      <c r="N4685" s="6">
        <f>tbl_Sales[[#This Row],[Sales]]-tbl_Sales[[#This Row],[Total_Cost]]</f>
        <v>69.599999999999994</v>
      </c>
    </row>
    <row r="4686" spans="1:14">
      <c r="A4686" t="s">
        <v>4690</v>
      </c>
      <c r="B4686" s="4">
        <v>45059</v>
      </c>
      <c r="C4686" t="s">
        <v>7234</v>
      </c>
      <c r="D4686" t="str">
        <f>VLOOKUP(Sales_Data!$C4686,tbl_Customers[],2,FALSE)</f>
        <v>Customer_677</v>
      </c>
      <c r="E4686" t="str">
        <f>VLOOKUP(tbl_Sales[[#This Row],[Customer_ID]],tbl_Customers[],5,0)</f>
        <v>South</v>
      </c>
      <c r="F4686" t="s">
        <v>8511</v>
      </c>
      <c r="G4686" t="str">
        <f>VLOOKUP(Sales_Data!$F4686,tbl_Products[],2,FALSE)</f>
        <v>Product_33</v>
      </c>
      <c r="H4686" t="str">
        <f>VLOOKUP(tbl_Sales[[#This Row],[Product_ID]],tbl_Products[],3,0)</f>
        <v>Electronics</v>
      </c>
      <c r="I4686">
        <v>8</v>
      </c>
      <c r="J4686" s="10">
        <f>VLOOKUP(tbl_Sales[[#This Row],[Product_ID]],tbl_Products[],4,0)</f>
        <v>45.26</v>
      </c>
      <c r="K4686" s="6">
        <v>73.89</v>
      </c>
      <c r="L4686" s="6">
        <f>tbl_Sales[[#This Row],[Price_per_Unit]]*tbl_Sales[[#This Row],[Quantity]]</f>
        <v>591.12</v>
      </c>
      <c r="M4686" s="6">
        <f>tbl_Sales[[#This Row],[Cost_per_Unit]]*tbl_Sales[[#This Row],[Quantity]]</f>
        <v>362.08</v>
      </c>
      <c r="N4686" s="6">
        <f>tbl_Sales[[#This Row],[Sales]]-tbl_Sales[[#This Row],[Total_Cost]]</f>
        <v>229.04000000000002</v>
      </c>
    </row>
    <row r="4687" spans="1:14">
      <c r="A4687" t="s">
        <v>4691</v>
      </c>
      <c r="B4687" s="4">
        <v>45213</v>
      </c>
      <c r="C4687" t="s">
        <v>8205</v>
      </c>
      <c r="D4687" t="str">
        <f>VLOOKUP(Sales_Data!$C4687,tbl_Customers[],2,FALSE)</f>
        <v>Customer_206</v>
      </c>
      <c r="E4687" t="str">
        <f>VLOOKUP(tbl_Sales[[#This Row],[Customer_ID]],tbl_Customers[],5,0)</f>
        <v>South</v>
      </c>
      <c r="F4687" t="s">
        <v>8509</v>
      </c>
      <c r="G4687" t="str">
        <f>VLOOKUP(Sales_Data!$F4687,tbl_Products[],2,FALSE)</f>
        <v>Product_45</v>
      </c>
      <c r="H4687" t="str">
        <f>VLOOKUP(tbl_Sales[[#This Row],[Product_ID]],tbl_Products[],3,0)</f>
        <v>Home Goods</v>
      </c>
      <c r="I4687">
        <v>5</v>
      </c>
      <c r="J4687" s="10">
        <f>VLOOKUP(tbl_Sales[[#This Row],[Product_ID]],tbl_Products[],4,0)</f>
        <v>47.88</v>
      </c>
      <c r="K4687" s="6">
        <v>73.28</v>
      </c>
      <c r="L4687" s="6">
        <f>tbl_Sales[[#This Row],[Price_per_Unit]]*tbl_Sales[[#This Row],[Quantity]]</f>
        <v>366.4</v>
      </c>
      <c r="M4687" s="6">
        <f>tbl_Sales[[#This Row],[Cost_per_Unit]]*tbl_Sales[[#This Row],[Quantity]]</f>
        <v>239.4</v>
      </c>
      <c r="N4687" s="6">
        <f>tbl_Sales[[#This Row],[Sales]]-tbl_Sales[[#This Row],[Total_Cost]]</f>
        <v>126.99999999999997</v>
      </c>
    </row>
    <row r="4688" spans="1:14">
      <c r="A4688" t="s">
        <v>4692</v>
      </c>
      <c r="B4688" s="4">
        <v>45020</v>
      </c>
      <c r="C4688" t="s">
        <v>7725</v>
      </c>
      <c r="D4688" t="str">
        <f>VLOOKUP(Sales_Data!$C4688,tbl_Customers[],2,FALSE)</f>
        <v>Customer_7</v>
      </c>
      <c r="E4688" t="str">
        <f>VLOOKUP(tbl_Sales[[#This Row],[Customer_ID]],tbl_Customers[],5,0)</f>
        <v>North</v>
      </c>
      <c r="F4688" t="s">
        <v>8499</v>
      </c>
      <c r="G4688" t="str">
        <f>VLOOKUP(Sales_Data!$F4688,tbl_Products[],2,FALSE)</f>
        <v>Product_30</v>
      </c>
      <c r="H4688" t="str">
        <f>VLOOKUP(tbl_Sales[[#This Row],[Product_ID]],tbl_Products[],3,0)</f>
        <v>Apparel</v>
      </c>
      <c r="I4688">
        <v>1</v>
      </c>
      <c r="J4688" s="10">
        <f>VLOOKUP(tbl_Sales[[#This Row],[Product_ID]],tbl_Products[],4,0)</f>
        <v>49.21</v>
      </c>
      <c r="K4688" s="6">
        <v>6.92</v>
      </c>
      <c r="L4688" s="6">
        <f>tbl_Sales[[#This Row],[Price_per_Unit]]*tbl_Sales[[#This Row],[Quantity]]</f>
        <v>6.92</v>
      </c>
      <c r="M4688" s="6">
        <f>tbl_Sales[[#This Row],[Cost_per_Unit]]*tbl_Sales[[#This Row],[Quantity]]</f>
        <v>49.21</v>
      </c>
      <c r="N4688" s="6">
        <f>tbl_Sales[[#This Row],[Sales]]-tbl_Sales[[#This Row],[Total_Cost]]</f>
        <v>-42.29</v>
      </c>
    </row>
    <row r="4689" spans="1:14">
      <c r="A4689" t="s">
        <v>4693</v>
      </c>
      <c r="B4689" s="4">
        <v>45275</v>
      </c>
      <c r="C4689" t="s">
        <v>8093</v>
      </c>
      <c r="D4689" t="str">
        <f>VLOOKUP(Sales_Data!$C4689,tbl_Customers[],2,FALSE)</f>
        <v>Customer_936</v>
      </c>
      <c r="E4689" t="str">
        <f>VLOOKUP(tbl_Sales[[#This Row],[Customer_ID]],tbl_Customers[],5,0)</f>
        <v>North</v>
      </c>
      <c r="F4689" t="s">
        <v>8518</v>
      </c>
      <c r="G4689" t="str">
        <f>VLOOKUP(Sales_Data!$F4689,tbl_Products[],2,FALSE)</f>
        <v>Product_35</v>
      </c>
      <c r="H4689" t="str">
        <f>VLOOKUP(tbl_Sales[[#This Row],[Product_ID]],tbl_Products[],3,0)</f>
        <v>Toys</v>
      </c>
      <c r="I4689">
        <v>9</v>
      </c>
      <c r="J4689" s="10">
        <f>VLOOKUP(tbl_Sales[[#This Row],[Product_ID]],tbl_Products[],4,0)</f>
        <v>40.75</v>
      </c>
      <c r="K4689" s="6">
        <v>58.26</v>
      </c>
      <c r="L4689" s="6">
        <f>tbl_Sales[[#This Row],[Price_per_Unit]]*tbl_Sales[[#This Row],[Quantity]]</f>
        <v>524.34</v>
      </c>
      <c r="M4689" s="6">
        <f>tbl_Sales[[#This Row],[Cost_per_Unit]]*tbl_Sales[[#This Row],[Quantity]]</f>
        <v>366.75</v>
      </c>
      <c r="N4689" s="6">
        <f>tbl_Sales[[#This Row],[Sales]]-tbl_Sales[[#This Row],[Total_Cost]]</f>
        <v>157.59000000000003</v>
      </c>
    </row>
    <row r="4690" spans="1:14">
      <c r="A4690" t="s">
        <v>4694</v>
      </c>
      <c r="B4690" s="4">
        <v>45098</v>
      </c>
      <c r="C4690" t="s">
        <v>7385</v>
      </c>
      <c r="D4690" t="str">
        <f>VLOOKUP(Sales_Data!$C4690,tbl_Customers[],2,FALSE)</f>
        <v>Customer_1431</v>
      </c>
      <c r="E4690" t="str">
        <f>VLOOKUP(tbl_Sales[[#This Row],[Customer_ID]],tbl_Customers[],5,0)</f>
        <v>West</v>
      </c>
      <c r="F4690" t="s">
        <v>8512</v>
      </c>
      <c r="G4690" t="str">
        <f>VLOOKUP(Sales_Data!$F4690,tbl_Products[],2,FALSE)</f>
        <v>Product_47</v>
      </c>
      <c r="H4690" t="str">
        <f>VLOOKUP(tbl_Sales[[#This Row],[Product_ID]],tbl_Products[],3,0)</f>
        <v>Home Goods</v>
      </c>
      <c r="I4690">
        <v>1</v>
      </c>
      <c r="J4690" s="10">
        <f>VLOOKUP(tbl_Sales[[#This Row],[Product_ID]],tbl_Products[],4,0)</f>
        <v>22.66</v>
      </c>
      <c r="K4690" s="6">
        <v>66.55</v>
      </c>
      <c r="L4690" s="6">
        <f>tbl_Sales[[#This Row],[Price_per_Unit]]*tbl_Sales[[#This Row],[Quantity]]</f>
        <v>66.55</v>
      </c>
      <c r="M4690" s="6">
        <f>tbl_Sales[[#This Row],[Cost_per_Unit]]*tbl_Sales[[#This Row],[Quantity]]</f>
        <v>22.66</v>
      </c>
      <c r="N4690" s="6">
        <f>tbl_Sales[[#This Row],[Sales]]-tbl_Sales[[#This Row],[Total_Cost]]</f>
        <v>43.89</v>
      </c>
    </row>
    <row r="4691" spans="1:14">
      <c r="A4691" t="s">
        <v>4695</v>
      </c>
      <c r="B4691" s="4">
        <v>45262</v>
      </c>
      <c r="C4691" t="s">
        <v>7984</v>
      </c>
      <c r="D4691" t="str">
        <f>VLOOKUP(Sales_Data!$C4691,tbl_Customers[],2,FALSE)</f>
        <v>Customer_823</v>
      </c>
      <c r="E4691" t="str">
        <f>VLOOKUP(tbl_Sales[[#This Row],[Customer_ID]],tbl_Customers[],5,0)</f>
        <v>West</v>
      </c>
      <c r="F4691" t="s">
        <v>8533</v>
      </c>
      <c r="G4691" t="str">
        <f>VLOOKUP(Sales_Data!$F4691,tbl_Products[],2,FALSE)</f>
        <v>Product_34</v>
      </c>
      <c r="H4691" t="str">
        <f>VLOOKUP(tbl_Sales[[#This Row],[Product_ID]],tbl_Products[],3,0)</f>
        <v>Electronics</v>
      </c>
      <c r="I4691">
        <v>8</v>
      </c>
      <c r="J4691" s="10">
        <f>VLOOKUP(tbl_Sales[[#This Row],[Product_ID]],tbl_Products[],4,0)</f>
        <v>21.9</v>
      </c>
      <c r="K4691" s="6">
        <v>93.67</v>
      </c>
      <c r="L4691" s="6">
        <f>tbl_Sales[[#This Row],[Price_per_Unit]]*tbl_Sales[[#This Row],[Quantity]]</f>
        <v>749.36</v>
      </c>
      <c r="M4691" s="6">
        <f>tbl_Sales[[#This Row],[Cost_per_Unit]]*tbl_Sales[[#This Row],[Quantity]]</f>
        <v>175.2</v>
      </c>
      <c r="N4691" s="6">
        <f>tbl_Sales[[#This Row],[Sales]]-tbl_Sales[[#This Row],[Total_Cost]]</f>
        <v>574.16000000000008</v>
      </c>
    </row>
    <row r="4692" spans="1:14">
      <c r="A4692" t="s">
        <v>4696</v>
      </c>
      <c r="B4692" s="4">
        <v>44972</v>
      </c>
      <c r="C4692" t="s">
        <v>7666</v>
      </c>
      <c r="D4692" t="str">
        <f>VLOOKUP(Sales_Data!$C4692,tbl_Customers[],2,FALSE)</f>
        <v>Customer_1486</v>
      </c>
      <c r="E4692" t="str">
        <f>VLOOKUP(tbl_Sales[[#This Row],[Customer_ID]],tbl_Customers[],5,0)</f>
        <v>North</v>
      </c>
      <c r="F4692" t="s">
        <v>8517</v>
      </c>
      <c r="G4692" t="str">
        <f>VLOOKUP(Sales_Data!$F4692,tbl_Products[],2,FALSE)</f>
        <v>Product_62</v>
      </c>
      <c r="H4692" t="str">
        <f>VLOOKUP(tbl_Sales[[#This Row],[Product_ID]],tbl_Products[],3,0)</f>
        <v>Health</v>
      </c>
      <c r="I4692">
        <v>6</v>
      </c>
      <c r="J4692" s="10">
        <f>VLOOKUP(tbl_Sales[[#This Row],[Product_ID]],tbl_Products[],4,0)</f>
        <v>24.52</v>
      </c>
      <c r="K4692" s="6">
        <v>94.55</v>
      </c>
      <c r="L4692" s="6">
        <f>tbl_Sales[[#This Row],[Price_per_Unit]]*tbl_Sales[[#This Row],[Quantity]]</f>
        <v>567.29999999999995</v>
      </c>
      <c r="M4692" s="6">
        <f>tbl_Sales[[#This Row],[Cost_per_Unit]]*tbl_Sales[[#This Row],[Quantity]]</f>
        <v>147.12</v>
      </c>
      <c r="N4692" s="6">
        <f>tbl_Sales[[#This Row],[Sales]]-tbl_Sales[[#This Row],[Total_Cost]]</f>
        <v>420.17999999999995</v>
      </c>
    </row>
    <row r="4693" spans="1:14">
      <c r="A4693" t="s">
        <v>4697</v>
      </c>
      <c r="B4693" s="4">
        <v>45040</v>
      </c>
      <c r="C4693" t="s">
        <v>7462</v>
      </c>
      <c r="D4693" t="str">
        <f>VLOOKUP(Sales_Data!$C4693,tbl_Customers[],2,FALSE)</f>
        <v>Customer_285</v>
      </c>
      <c r="E4693" t="str">
        <f>VLOOKUP(tbl_Sales[[#This Row],[Customer_ID]],tbl_Customers[],5,0)</f>
        <v>North</v>
      </c>
      <c r="F4693" t="s">
        <v>8544</v>
      </c>
      <c r="G4693" t="str">
        <f>VLOOKUP(Sales_Data!$F4693,tbl_Products[],2,FALSE)</f>
        <v>Product_21</v>
      </c>
      <c r="H4693" t="str">
        <f>VLOOKUP(tbl_Sales[[#This Row],[Product_ID]],tbl_Products[],3,0)</f>
        <v>Toys</v>
      </c>
      <c r="I4693">
        <v>3</v>
      </c>
      <c r="J4693" s="10">
        <f>VLOOKUP(tbl_Sales[[#This Row],[Product_ID]],tbl_Products[],4,0)</f>
        <v>3.13</v>
      </c>
      <c r="K4693" s="6">
        <v>10.93</v>
      </c>
      <c r="L4693" s="6">
        <f>tbl_Sales[[#This Row],[Price_per_Unit]]*tbl_Sales[[#This Row],[Quantity]]</f>
        <v>32.79</v>
      </c>
      <c r="M4693" s="6">
        <f>tbl_Sales[[#This Row],[Cost_per_Unit]]*tbl_Sales[[#This Row],[Quantity]]</f>
        <v>9.39</v>
      </c>
      <c r="N4693" s="6">
        <f>tbl_Sales[[#This Row],[Sales]]-tbl_Sales[[#This Row],[Total_Cost]]</f>
        <v>23.4</v>
      </c>
    </row>
    <row r="4694" spans="1:14">
      <c r="A4694" t="s">
        <v>4698</v>
      </c>
      <c r="B4694" s="4">
        <v>45108</v>
      </c>
      <c r="C4694" t="s">
        <v>8442</v>
      </c>
      <c r="D4694" t="str">
        <f>VLOOKUP(Sales_Data!$C4694,tbl_Customers[],2,FALSE)</f>
        <v>Customer_53</v>
      </c>
      <c r="E4694" t="str">
        <f>VLOOKUP(tbl_Sales[[#This Row],[Customer_ID]],tbl_Customers[],5,0)</f>
        <v>South</v>
      </c>
      <c r="F4694" t="s">
        <v>8502</v>
      </c>
      <c r="G4694" t="str">
        <f>VLOOKUP(Sales_Data!$F4694,tbl_Products[],2,FALSE)</f>
        <v>Product_22</v>
      </c>
      <c r="H4694" t="str">
        <f>VLOOKUP(tbl_Sales[[#This Row],[Product_ID]],tbl_Products[],3,0)</f>
        <v>Electronics</v>
      </c>
      <c r="I4694">
        <v>9</v>
      </c>
      <c r="J4694" s="10">
        <f>VLOOKUP(tbl_Sales[[#This Row],[Product_ID]],tbl_Products[],4,0)</f>
        <v>38.15</v>
      </c>
      <c r="K4694" s="6">
        <v>70.52</v>
      </c>
      <c r="L4694" s="6">
        <f>tbl_Sales[[#This Row],[Price_per_Unit]]*tbl_Sales[[#This Row],[Quantity]]</f>
        <v>634.67999999999995</v>
      </c>
      <c r="M4694" s="6">
        <f>tbl_Sales[[#This Row],[Cost_per_Unit]]*tbl_Sales[[#This Row],[Quantity]]</f>
        <v>343.34999999999997</v>
      </c>
      <c r="N4694" s="6">
        <f>tbl_Sales[[#This Row],[Sales]]-tbl_Sales[[#This Row],[Total_Cost]]</f>
        <v>291.33</v>
      </c>
    </row>
    <row r="4695" spans="1:14">
      <c r="A4695" t="s">
        <v>4699</v>
      </c>
      <c r="B4695" s="4">
        <v>45041</v>
      </c>
      <c r="C4695" t="s">
        <v>8070</v>
      </c>
      <c r="D4695" t="str">
        <f>VLOOKUP(Sales_Data!$C4695,tbl_Customers[],2,FALSE)</f>
        <v>Customer_1233</v>
      </c>
      <c r="E4695" t="str">
        <f>VLOOKUP(tbl_Sales[[#This Row],[Customer_ID]],tbl_Customers[],5,0)</f>
        <v>South</v>
      </c>
      <c r="F4695" t="s">
        <v>8520</v>
      </c>
      <c r="G4695" t="str">
        <f>VLOOKUP(Sales_Data!$F4695,tbl_Products[],2,FALSE)</f>
        <v>Product_29</v>
      </c>
      <c r="H4695" t="str">
        <f>VLOOKUP(tbl_Sales[[#This Row],[Product_ID]],tbl_Products[],3,0)</f>
        <v>Home Goods</v>
      </c>
      <c r="I4695">
        <v>2</v>
      </c>
      <c r="J4695" s="10">
        <f>VLOOKUP(tbl_Sales[[#This Row],[Product_ID]],tbl_Products[],4,0)</f>
        <v>9.64</v>
      </c>
      <c r="K4695" s="6">
        <v>44.02</v>
      </c>
      <c r="L4695" s="6">
        <f>tbl_Sales[[#This Row],[Price_per_Unit]]*tbl_Sales[[#This Row],[Quantity]]</f>
        <v>88.04</v>
      </c>
      <c r="M4695" s="6">
        <f>tbl_Sales[[#This Row],[Cost_per_Unit]]*tbl_Sales[[#This Row],[Quantity]]</f>
        <v>19.28</v>
      </c>
      <c r="N4695" s="6">
        <f>tbl_Sales[[#This Row],[Sales]]-tbl_Sales[[#This Row],[Total_Cost]]</f>
        <v>68.760000000000005</v>
      </c>
    </row>
    <row r="4696" spans="1:14">
      <c r="A4696" t="s">
        <v>4700</v>
      </c>
      <c r="B4696" s="4">
        <v>45084</v>
      </c>
      <c r="C4696" t="s">
        <v>7927</v>
      </c>
      <c r="D4696" t="str">
        <f>VLOOKUP(Sales_Data!$C4696,tbl_Customers[],2,FALSE)</f>
        <v>Customer_252</v>
      </c>
      <c r="E4696" t="str">
        <f>VLOOKUP(tbl_Sales[[#This Row],[Customer_ID]],tbl_Customers[],5,0)</f>
        <v>West</v>
      </c>
      <c r="F4696" t="s">
        <v>8537</v>
      </c>
      <c r="G4696" t="str">
        <f>VLOOKUP(Sales_Data!$F4696,tbl_Products[],2,FALSE)</f>
        <v>Product_75</v>
      </c>
      <c r="H4696" t="str">
        <f>VLOOKUP(tbl_Sales[[#This Row],[Product_ID]],tbl_Products[],3,0)</f>
        <v>Electronics</v>
      </c>
      <c r="I4696">
        <v>4</v>
      </c>
      <c r="J4696" s="10">
        <f>VLOOKUP(tbl_Sales[[#This Row],[Product_ID]],tbl_Products[],4,0)</f>
        <v>2.25</v>
      </c>
      <c r="K4696" s="6">
        <v>95.47</v>
      </c>
      <c r="L4696" s="6">
        <f>tbl_Sales[[#This Row],[Price_per_Unit]]*tbl_Sales[[#This Row],[Quantity]]</f>
        <v>381.88</v>
      </c>
      <c r="M4696" s="6">
        <f>tbl_Sales[[#This Row],[Cost_per_Unit]]*tbl_Sales[[#This Row],[Quantity]]</f>
        <v>9</v>
      </c>
      <c r="N4696" s="6">
        <f>tbl_Sales[[#This Row],[Sales]]-tbl_Sales[[#This Row],[Total_Cost]]</f>
        <v>372.88</v>
      </c>
    </row>
    <row r="4697" spans="1:14">
      <c r="A4697" t="s">
        <v>4701</v>
      </c>
      <c r="B4697" s="4">
        <v>45142</v>
      </c>
      <c r="C4697" t="s">
        <v>7636</v>
      </c>
      <c r="D4697" t="str">
        <f>VLOOKUP(Sales_Data!$C4697,tbl_Customers[],2,FALSE)</f>
        <v>Customer_1087</v>
      </c>
      <c r="E4697" t="str">
        <f>VLOOKUP(tbl_Sales[[#This Row],[Customer_ID]],tbl_Customers[],5,0)</f>
        <v>East</v>
      </c>
      <c r="F4697" t="s">
        <v>8516</v>
      </c>
      <c r="G4697" t="str">
        <f>VLOOKUP(Sales_Data!$F4697,tbl_Products[],2,FALSE)</f>
        <v>Product_67</v>
      </c>
      <c r="H4697" t="str">
        <f>VLOOKUP(tbl_Sales[[#This Row],[Product_ID]],tbl_Products[],3,0)</f>
        <v>Toys</v>
      </c>
      <c r="I4697">
        <v>3</v>
      </c>
      <c r="J4697" s="10">
        <f>VLOOKUP(tbl_Sales[[#This Row],[Product_ID]],tbl_Products[],4,0)</f>
        <v>13.68</v>
      </c>
      <c r="K4697" s="6">
        <v>77.849999999999994</v>
      </c>
      <c r="L4697" s="6">
        <f>tbl_Sales[[#This Row],[Price_per_Unit]]*tbl_Sales[[#This Row],[Quantity]]</f>
        <v>233.54999999999998</v>
      </c>
      <c r="M4697" s="6">
        <f>tbl_Sales[[#This Row],[Cost_per_Unit]]*tbl_Sales[[#This Row],[Quantity]]</f>
        <v>41.04</v>
      </c>
      <c r="N4697" s="6">
        <f>tbl_Sales[[#This Row],[Sales]]-tbl_Sales[[#This Row],[Total_Cost]]</f>
        <v>192.51</v>
      </c>
    </row>
    <row r="4698" spans="1:14">
      <c r="A4698" t="s">
        <v>4702</v>
      </c>
      <c r="B4698" s="4">
        <v>45096</v>
      </c>
      <c r="C4698" t="s">
        <v>7555</v>
      </c>
      <c r="D4698" t="str">
        <f>VLOOKUP(Sales_Data!$C4698,tbl_Customers[],2,FALSE)</f>
        <v>Customer_573</v>
      </c>
      <c r="E4698" t="str">
        <f>VLOOKUP(tbl_Sales[[#This Row],[Customer_ID]],tbl_Customers[],5,0)</f>
        <v>South</v>
      </c>
      <c r="F4698" t="s">
        <v>8500</v>
      </c>
      <c r="G4698" t="str">
        <f>VLOOKUP(Sales_Data!$F4698,tbl_Products[],2,FALSE)</f>
        <v>Product_68</v>
      </c>
      <c r="H4698" t="str">
        <f>VLOOKUP(tbl_Sales[[#This Row],[Product_ID]],tbl_Products[],3,0)</f>
        <v>Home Goods</v>
      </c>
      <c r="I4698">
        <v>5</v>
      </c>
      <c r="J4698" s="10">
        <f>VLOOKUP(tbl_Sales[[#This Row],[Product_ID]],tbl_Products[],4,0)</f>
        <v>17.45</v>
      </c>
      <c r="K4698" s="6">
        <v>45.13</v>
      </c>
      <c r="L4698" s="6">
        <f>tbl_Sales[[#This Row],[Price_per_Unit]]*tbl_Sales[[#This Row],[Quantity]]</f>
        <v>225.65</v>
      </c>
      <c r="M4698" s="6">
        <f>tbl_Sales[[#This Row],[Cost_per_Unit]]*tbl_Sales[[#This Row],[Quantity]]</f>
        <v>87.25</v>
      </c>
      <c r="N4698" s="6">
        <f>tbl_Sales[[#This Row],[Sales]]-tbl_Sales[[#This Row],[Total_Cost]]</f>
        <v>138.4</v>
      </c>
    </row>
    <row r="4699" spans="1:14">
      <c r="A4699" t="s">
        <v>4703</v>
      </c>
      <c r="B4699" s="4">
        <v>45117</v>
      </c>
      <c r="C4699" t="s">
        <v>7374</v>
      </c>
      <c r="D4699" t="str">
        <f>VLOOKUP(Sales_Data!$C4699,tbl_Customers[],2,FALSE)</f>
        <v>Customer_1433</v>
      </c>
      <c r="E4699" t="str">
        <f>VLOOKUP(tbl_Sales[[#This Row],[Customer_ID]],tbl_Customers[],5,0)</f>
        <v>East</v>
      </c>
      <c r="F4699" t="s">
        <v>8550</v>
      </c>
      <c r="G4699" t="str">
        <f>VLOOKUP(Sales_Data!$F4699,tbl_Products[],2,FALSE)</f>
        <v>Product_26</v>
      </c>
      <c r="H4699" t="str">
        <f>VLOOKUP(tbl_Sales[[#This Row],[Product_ID]],tbl_Products[],3,0)</f>
        <v>Health</v>
      </c>
      <c r="I4699">
        <v>1</v>
      </c>
      <c r="J4699" s="10">
        <f>VLOOKUP(tbl_Sales[[#This Row],[Product_ID]],tbl_Products[],4,0)</f>
        <v>31.77</v>
      </c>
      <c r="K4699" s="6">
        <v>95.97</v>
      </c>
      <c r="L4699" s="6">
        <f>tbl_Sales[[#This Row],[Price_per_Unit]]*tbl_Sales[[#This Row],[Quantity]]</f>
        <v>95.97</v>
      </c>
      <c r="M4699" s="6">
        <f>tbl_Sales[[#This Row],[Cost_per_Unit]]*tbl_Sales[[#This Row],[Quantity]]</f>
        <v>31.77</v>
      </c>
      <c r="N4699" s="6">
        <f>tbl_Sales[[#This Row],[Sales]]-tbl_Sales[[#This Row],[Total_Cost]]</f>
        <v>64.2</v>
      </c>
    </row>
    <row r="4700" spans="1:14">
      <c r="A4700" t="s">
        <v>4704</v>
      </c>
      <c r="B4700" s="4">
        <v>45060</v>
      </c>
      <c r="C4700" t="s">
        <v>8274</v>
      </c>
      <c r="D4700" t="str">
        <f>VLOOKUP(Sales_Data!$C4700,tbl_Customers[],2,FALSE)</f>
        <v>Customer_510</v>
      </c>
      <c r="E4700" t="str">
        <f>VLOOKUP(tbl_Sales[[#This Row],[Customer_ID]],tbl_Customers[],5,0)</f>
        <v>North</v>
      </c>
      <c r="F4700" t="s">
        <v>8552</v>
      </c>
      <c r="G4700" t="str">
        <f>VLOOKUP(Sales_Data!$F4700,tbl_Products[],2,FALSE)</f>
        <v>Product_5</v>
      </c>
      <c r="H4700" t="str">
        <f>VLOOKUP(tbl_Sales[[#This Row],[Product_ID]],tbl_Products[],3,0)</f>
        <v>Health</v>
      </c>
      <c r="I4700">
        <v>9</v>
      </c>
      <c r="J4700" s="10">
        <f>VLOOKUP(tbl_Sales[[#This Row],[Product_ID]],tbl_Products[],4,0)</f>
        <v>35.39</v>
      </c>
      <c r="K4700" s="6">
        <v>38.06</v>
      </c>
      <c r="L4700" s="6">
        <f>tbl_Sales[[#This Row],[Price_per_Unit]]*tbl_Sales[[#This Row],[Quantity]]</f>
        <v>342.54</v>
      </c>
      <c r="M4700" s="6">
        <f>tbl_Sales[[#This Row],[Cost_per_Unit]]*tbl_Sales[[#This Row],[Quantity]]</f>
        <v>318.51</v>
      </c>
      <c r="N4700" s="6">
        <f>tbl_Sales[[#This Row],[Sales]]-tbl_Sales[[#This Row],[Total_Cost]]</f>
        <v>24.03000000000003</v>
      </c>
    </row>
    <row r="4701" spans="1:14">
      <c r="A4701" t="s">
        <v>4705</v>
      </c>
      <c r="B4701" s="4">
        <v>45226</v>
      </c>
      <c r="C4701" t="s">
        <v>7151</v>
      </c>
      <c r="D4701" t="str">
        <f>VLOOKUP(Sales_Data!$C4701,tbl_Customers[],2,FALSE)</f>
        <v>Customer_755</v>
      </c>
      <c r="E4701" t="str">
        <f>VLOOKUP(tbl_Sales[[#This Row],[Customer_ID]],tbl_Customers[],5,0)</f>
        <v>East</v>
      </c>
      <c r="F4701" t="s">
        <v>8529</v>
      </c>
      <c r="G4701" t="str">
        <f>VLOOKUP(Sales_Data!$F4701,tbl_Products[],2,FALSE)</f>
        <v>Product_49</v>
      </c>
      <c r="H4701" t="str">
        <f>VLOOKUP(tbl_Sales[[#This Row],[Product_ID]],tbl_Products[],3,0)</f>
        <v>Toys</v>
      </c>
      <c r="I4701">
        <v>5</v>
      </c>
      <c r="J4701" s="10">
        <f>VLOOKUP(tbl_Sales[[#This Row],[Product_ID]],tbl_Products[],4,0)</f>
        <v>44.18</v>
      </c>
      <c r="K4701" s="6">
        <v>45.43</v>
      </c>
      <c r="L4701" s="6">
        <f>tbl_Sales[[#This Row],[Price_per_Unit]]*tbl_Sales[[#This Row],[Quantity]]</f>
        <v>227.15</v>
      </c>
      <c r="M4701" s="6">
        <f>tbl_Sales[[#This Row],[Cost_per_Unit]]*tbl_Sales[[#This Row],[Quantity]]</f>
        <v>220.9</v>
      </c>
      <c r="N4701" s="6">
        <f>tbl_Sales[[#This Row],[Sales]]-tbl_Sales[[#This Row],[Total_Cost]]</f>
        <v>6.25</v>
      </c>
    </row>
    <row r="4702" spans="1:14">
      <c r="A4702" t="s">
        <v>4706</v>
      </c>
      <c r="B4702" s="4">
        <v>45077</v>
      </c>
      <c r="C4702" t="s">
        <v>7020</v>
      </c>
      <c r="D4702" t="str">
        <f>VLOOKUP(Sales_Data!$C4702,tbl_Customers[],2,FALSE)</f>
        <v>Customer_926</v>
      </c>
      <c r="E4702" t="str">
        <f>VLOOKUP(tbl_Sales[[#This Row],[Customer_ID]],tbl_Customers[],5,0)</f>
        <v>East</v>
      </c>
      <c r="F4702" t="s">
        <v>8512</v>
      </c>
      <c r="G4702" t="str">
        <f>VLOOKUP(Sales_Data!$F4702,tbl_Products[],2,FALSE)</f>
        <v>Product_47</v>
      </c>
      <c r="H4702" t="str">
        <f>VLOOKUP(tbl_Sales[[#This Row],[Product_ID]],tbl_Products[],3,0)</f>
        <v>Home Goods</v>
      </c>
      <c r="I4702">
        <v>1</v>
      </c>
      <c r="J4702" s="10">
        <f>VLOOKUP(tbl_Sales[[#This Row],[Product_ID]],tbl_Products[],4,0)</f>
        <v>22.66</v>
      </c>
      <c r="K4702" s="6">
        <v>24.66</v>
      </c>
      <c r="L4702" s="6">
        <f>tbl_Sales[[#This Row],[Price_per_Unit]]*tbl_Sales[[#This Row],[Quantity]]</f>
        <v>24.66</v>
      </c>
      <c r="M4702" s="6">
        <f>tbl_Sales[[#This Row],[Cost_per_Unit]]*tbl_Sales[[#This Row],[Quantity]]</f>
        <v>22.66</v>
      </c>
      <c r="N4702" s="6">
        <f>tbl_Sales[[#This Row],[Sales]]-tbl_Sales[[#This Row],[Total_Cost]]</f>
        <v>2</v>
      </c>
    </row>
    <row r="4703" spans="1:14">
      <c r="A4703" t="s">
        <v>4707</v>
      </c>
      <c r="B4703" s="4">
        <v>45164</v>
      </c>
      <c r="C4703" t="s">
        <v>7765</v>
      </c>
      <c r="D4703" t="str">
        <f>VLOOKUP(Sales_Data!$C4703,tbl_Customers[],2,FALSE)</f>
        <v>Customer_1267</v>
      </c>
      <c r="E4703" t="str">
        <f>VLOOKUP(tbl_Sales[[#This Row],[Customer_ID]],tbl_Customers[],5,0)</f>
        <v>East</v>
      </c>
      <c r="F4703" t="s">
        <v>8547</v>
      </c>
      <c r="G4703" t="str">
        <f>VLOOKUP(Sales_Data!$F4703,tbl_Products[],2,FALSE)</f>
        <v>Product_7</v>
      </c>
      <c r="H4703" t="str">
        <f>VLOOKUP(tbl_Sales[[#This Row],[Product_ID]],tbl_Products[],3,0)</f>
        <v>Apparel</v>
      </c>
      <c r="I4703">
        <v>2</v>
      </c>
      <c r="J4703" s="10">
        <f>VLOOKUP(tbl_Sales[[#This Row],[Product_ID]],tbl_Products[],4,0)</f>
        <v>48.6</v>
      </c>
      <c r="K4703" s="6">
        <v>60.75</v>
      </c>
      <c r="L4703" s="6">
        <f>tbl_Sales[[#This Row],[Price_per_Unit]]*tbl_Sales[[#This Row],[Quantity]]</f>
        <v>121.5</v>
      </c>
      <c r="M4703" s="6">
        <f>tbl_Sales[[#This Row],[Cost_per_Unit]]*tbl_Sales[[#This Row],[Quantity]]</f>
        <v>97.2</v>
      </c>
      <c r="N4703" s="6">
        <f>tbl_Sales[[#This Row],[Sales]]-tbl_Sales[[#This Row],[Total_Cost]]</f>
        <v>24.299999999999997</v>
      </c>
    </row>
    <row r="4704" spans="1:14">
      <c r="A4704" t="s">
        <v>4708</v>
      </c>
      <c r="B4704" s="4">
        <v>44987</v>
      </c>
      <c r="C4704" t="s">
        <v>8269</v>
      </c>
      <c r="D4704" t="str">
        <f>VLOOKUP(Sales_Data!$C4704,tbl_Customers[],2,FALSE)</f>
        <v>Customer_1406</v>
      </c>
      <c r="E4704" t="str">
        <f>VLOOKUP(tbl_Sales[[#This Row],[Customer_ID]],tbl_Customers[],5,0)</f>
        <v>North</v>
      </c>
      <c r="F4704" t="s">
        <v>8499</v>
      </c>
      <c r="G4704" t="str">
        <f>VLOOKUP(Sales_Data!$F4704,tbl_Products[],2,FALSE)</f>
        <v>Product_30</v>
      </c>
      <c r="H4704" t="str">
        <f>VLOOKUP(tbl_Sales[[#This Row],[Product_ID]],tbl_Products[],3,0)</f>
        <v>Apparel</v>
      </c>
      <c r="I4704">
        <v>2</v>
      </c>
      <c r="J4704" s="10">
        <f>VLOOKUP(tbl_Sales[[#This Row],[Product_ID]],tbl_Products[],4,0)</f>
        <v>49.21</v>
      </c>
      <c r="K4704" s="6">
        <v>75.400000000000006</v>
      </c>
      <c r="L4704" s="6">
        <f>tbl_Sales[[#This Row],[Price_per_Unit]]*tbl_Sales[[#This Row],[Quantity]]</f>
        <v>150.80000000000001</v>
      </c>
      <c r="M4704" s="6">
        <f>tbl_Sales[[#This Row],[Cost_per_Unit]]*tbl_Sales[[#This Row],[Quantity]]</f>
        <v>98.42</v>
      </c>
      <c r="N4704" s="6">
        <f>tbl_Sales[[#This Row],[Sales]]-tbl_Sales[[#This Row],[Total_Cost]]</f>
        <v>52.38000000000001</v>
      </c>
    </row>
    <row r="4705" spans="1:14">
      <c r="A4705" t="s">
        <v>4709</v>
      </c>
      <c r="B4705" s="4">
        <v>45167</v>
      </c>
      <c r="C4705" t="s">
        <v>7325</v>
      </c>
      <c r="D4705" t="str">
        <f>VLOOKUP(Sales_Data!$C4705,tbl_Customers[],2,FALSE)</f>
        <v>Customer_1350</v>
      </c>
      <c r="E4705" t="str">
        <f>VLOOKUP(tbl_Sales[[#This Row],[Customer_ID]],tbl_Customers[],5,0)</f>
        <v>East</v>
      </c>
      <c r="F4705" t="s">
        <v>8527</v>
      </c>
      <c r="G4705" t="str">
        <f>VLOOKUP(Sales_Data!$F4705,tbl_Products[],2,FALSE)</f>
        <v>Product_12</v>
      </c>
      <c r="H4705" t="str">
        <f>VLOOKUP(tbl_Sales[[#This Row],[Product_ID]],tbl_Products[],3,0)</f>
        <v>Toys</v>
      </c>
      <c r="I4705">
        <v>8</v>
      </c>
      <c r="J4705" s="10">
        <f>VLOOKUP(tbl_Sales[[#This Row],[Product_ID]],tbl_Products[],4,0)</f>
        <v>8.02</v>
      </c>
      <c r="K4705" s="6">
        <v>30.89</v>
      </c>
      <c r="L4705" s="6">
        <f>tbl_Sales[[#This Row],[Price_per_Unit]]*tbl_Sales[[#This Row],[Quantity]]</f>
        <v>247.12</v>
      </c>
      <c r="M4705" s="6">
        <f>tbl_Sales[[#This Row],[Cost_per_Unit]]*tbl_Sales[[#This Row],[Quantity]]</f>
        <v>64.16</v>
      </c>
      <c r="N4705" s="6">
        <f>tbl_Sales[[#This Row],[Sales]]-tbl_Sales[[#This Row],[Total_Cost]]</f>
        <v>182.96</v>
      </c>
    </row>
    <row r="4706" spans="1:14">
      <c r="A4706" t="s">
        <v>4710</v>
      </c>
      <c r="B4706" s="4">
        <v>44954</v>
      </c>
      <c r="C4706" t="s">
        <v>7406</v>
      </c>
      <c r="D4706" t="str">
        <f>VLOOKUP(Sales_Data!$C4706,tbl_Customers[],2,FALSE)</f>
        <v>Customer_974</v>
      </c>
      <c r="E4706" t="str">
        <f>VLOOKUP(tbl_Sales[[#This Row],[Customer_ID]],tbl_Customers[],5,0)</f>
        <v>East</v>
      </c>
      <c r="F4706" t="s">
        <v>8544</v>
      </c>
      <c r="G4706" t="str">
        <f>VLOOKUP(Sales_Data!$F4706,tbl_Products[],2,FALSE)</f>
        <v>Product_21</v>
      </c>
      <c r="H4706" t="str">
        <f>VLOOKUP(tbl_Sales[[#This Row],[Product_ID]],tbl_Products[],3,0)</f>
        <v>Toys</v>
      </c>
      <c r="I4706">
        <v>6</v>
      </c>
      <c r="J4706" s="10">
        <f>VLOOKUP(tbl_Sales[[#This Row],[Product_ID]],tbl_Products[],4,0)</f>
        <v>3.13</v>
      </c>
      <c r="K4706" s="6">
        <v>93.43</v>
      </c>
      <c r="L4706" s="6">
        <f>tbl_Sales[[#This Row],[Price_per_Unit]]*tbl_Sales[[#This Row],[Quantity]]</f>
        <v>560.58000000000004</v>
      </c>
      <c r="M4706" s="6">
        <f>tbl_Sales[[#This Row],[Cost_per_Unit]]*tbl_Sales[[#This Row],[Quantity]]</f>
        <v>18.78</v>
      </c>
      <c r="N4706" s="6">
        <f>tbl_Sales[[#This Row],[Sales]]-tbl_Sales[[#This Row],[Total_Cost]]</f>
        <v>541.80000000000007</v>
      </c>
    </row>
    <row r="4707" spans="1:14">
      <c r="A4707" t="s">
        <v>4711</v>
      </c>
      <c r="B4707" s="4">
        <v>45251</v>
      </c>
      <c r="C4707" t="s">
        <v>7837</v>
      </c>
      <c r="D4707" t="str">
        <f>VLOOKUP(Sales_Data!$C4707,tbl_Customers[],2,FALSE)</f>
        <v>Customer_1055</v>
      </c>
      <c r="E4707" t="str">
        <f>VLOOKUP(tbl_Sales[[#This Row],[Customer_ID]],tbl_Customers[],5,0)</f>
        <v>West</v>
      </c>
      <c r="F4707" t="s">
        <v>8527</v>
      </c>
      <c r="G4707" t="str">
        <f>VLOOKUP(Sales_Data!$F4707,tbl_Products[],2,FALSE)</f>
        <v>Product_12</v>
      </c>
      <c r="H4707" t="str">
        <f>VLOOKUP(tbl_Sales[[#This Row],[Product_ID]],tbl_Products[],3,0)</f>
        <v>Toys</v>
      </c>
      <c r="I4707">
        <v>1</v>
      </c>
      <c r="J4707" s="10">
        <f>VLOOKUP(tbl_Sales[[#This Row],[Product_ID]],tbl_Products[],4,0)</f>
        <v>8.02</v>
      </c>
      <c r="K4707" s="6">
        <v>59.67</v>
      </c>
      <c r="L4707" s="6">
        <f>tbl_Sales[[#This Row],[Price_per_Unit]]*tbl_Sales[[#This Row],[Quantity]]</f>
        <v>59.67</v>
      </c>
      <c r="M4707" s="6">
        <f>tbl_Sales[[#This Row],[Cost_per_Unit]]*tbl_Sales[[#This Row],[Quantity]]</f>
        <v>8.02</v>
      </c>
      <c r="N4707" s="6">
        <f>tbl_Sales[[#This Row],[Sales]]-tbl_Sales[[#This Row],[Total_Cost]]</f>
        <v>51.650000000000006</v>
      </c>
    </row>
    <row r="4708" spans="1:14">
      <c r="A4708" t="s">
        <v>4712</v>
      </c>
      <c r="B4708" s="4">
        <v>45225</v>
      </c>
      <c r="C4708" t="s">
        <v>7031</v>
      </c>
      <c r="D4708" t="str">
        <f>VLOOKUP(Sales_Data!$C4708,tbl_Customers[],2,FALSE)</f>
        <v>Customer_847</v>
      </c>
      <c r="E4708" t="str">
        <f>VLOOKUP(tbl_Sales[[#This Row],[Customer_ID]],tbl_Customers[],5,0)</f>
        <v>West</v>
      </c>
      <c r="F4708" t="s">
        <v>8557</v>
      </c>
      <c r="G4708" t="str">
        <f>VLOOKUP(Sales_Data!$F4708,tbl_Products[],2,FALSE)</f>
        <v>Product_71</v>
      </c>
      <c r="H4708" t="str">
        <f>VLOOKUP(tbl_Sales[[#This Row],[Product_ID]],tbl_Products[],3,0)</f>
        <v>Electronics</v>
      </c>
      <c r="I4708">
        <v>4</v>
      </c>
      <c r="J4708" s="10">
        <f>VLOOKUP(tbl_Sales[[#This Row],[Product_ID]],tbl_Products[],4,0)</f>
        <v>34.61</v>
      </c>
      <c r="K4708" s="6">
        <v>52.42</v>
      </c>
      <c r="L4708" s="6">
        <f>tbl_Sales[[#This Row],[Price_per_Unit]]*tbl_Sales[[#This Row],[Quantity]]</f>
        <v>209.68</v>
      </c>
      <c r="M4708" s="6">
        <f>tbl_Sales[[#This Row],[Cost_per_Unit]]*tbl_Sales[[#This Row],[Quantity]]</f>
        <v>138.44</v>
      </c>
      <c r="N4708" s="6">
        <f>tbl_Sales[[#This Row],[Sales]]-tbl_Sales[[#This Row],[Total_Cost]]</f>
        <v>71.240000000000009</v>
      </c>
    </row>
    <row r="4709" spans="1:14">
      <c r="A4709" t="s">
        <v>4713</v>
      </c>
      <c r="B4709" s="4">
        <v>45224</v>
      </c>
      <c r="C4709" t="s">
        <v>7459</v>
      </c>
      <c r="D4709" t="str">
        <f>VLOOKUP(Sales_Data!$C4709,tbl_Customers[],2,FALSE)</f>
        <v>Customer_1353</v>
      </c>
      <c r="E4709" t="str">
        <f>VLOOKUP(tbl_Sales[[#This Row],[Customer_ID]],tbl_Customers[],5,0)</f>
        <v>West</v>
      </c>
      <c r="F4709" t="s">
        <v>8547</v>
      </c>
      <c r="G4709" t="str">
        <f>VLOOKUP(Sales_Data!$F4709,tbl_Products[],2,FALSE)</f>
        <v>Product_7</v>
      </c>
      <c r="H4709" t="str">
        <f>VLOOKUP(tbl_Sales[[#This Row],[Product_ID]],tbl_Products[],3,0)</f>
        <v>Apparel</v>
      </c>
      <c r="I4709">
        <v>8</v>
      </c>
      <c r="J4709" s="10">
        <f>VLOOKUP(tbl_Sales[[#This Row],[Product_ID]],tbl_Products[],4,0)</f>
        <v>48.6</v>
      </c>
      <c r="K4709" s="6">
        <v>57.6</v>
      </c>
      <c r="L4709" s="6">
        <f>tbl_Sales[[#This Row],[Price_per_Unit]]*tbl_Sales[[#This Row],[Quantity]]</f>
        <v>460.8</v>
      </c>
      <c r="M4709" s="6">
        <f>tbl_Sales[[#This Row],[Cost_per_Unit]]*tbl_Sales[[#This Row],[Quantity]]</f>
        <v>388.8</v>
      </c>
      <c r="N4709" s="6">
        <f>tbl_Sales[[#This Row],[Sales]]-tbl_Sales[[#This Row],[Total_Cost]]</f>
        <v>72</v>
      </c>
    </row>
    <row r="4710" spans="1:14">
      <c r="A4710" t="s">
        <v>4714</v>
      </c>
      <c r="B4710" s="4">
        <v>45244</v>
      </c>
      <c r="C4710" t="s">
        <v>8410</v>
      </c>
      <c r="D4710" t="str">
        <f>VLOOKUP(Sales_Data!$C4710,tbl_Customers[],2,FALSE)</f>
        <v>Customer_385</v>
      </c>
      <c r="E4710" t="str">
        <f>VLOOKUP(tbl_Sales[[#This Row],[Customer_ID]],tbl_Customers[],5,0)</f>
        <v>East</v>
      </c>
      <c r="F4710" t="s">
        <v>8511</v>
      </c>
      <c r="G4710" t="str">
        <f>VLOOKUP(Sales_Data!$F4710,tbl_Products[],2,FALSE)</f>
        <v>Product_33</v>
      </c>
      <c r="H4710" t="str">
        <f>VLOOKUP(tbl_Sales[[#This Row],[Product_ID]],tbl_Products[],3,0)</f>
        <v>Electronics</v>
      </c>
      <c r="I4710">
        <v>1</v>
      </c>
      <c r="J4710" s="10">
        <f>VLOOKUP(tbl_Sales[[#This Row],[Product_ID]],tbl_Products[],4,0)</f>
        <v>45.26</v>
      </c>
      <c r="K4710" s="6">
        <v>33.33</v>
      </c>
      <c r="L4710" s="6">
        <f>tbl_Sales[[#This Row],[Price_per_Unit]]*tbl_Sales[[#This Row],[Quantity]]</f>
        <v>33.33</v>
      </c>
      <c r="M4710" s="6">
        <f>tbl_Sales[[#This Row],[Cost_per_Unit]]*tbl_Sales[[#This Row],[Quantity]]</f>
        <v>45.26</v>
      </c>
      <c r="N4710" s="6">
        <f>tbl_Sales[[#This Row],[Sales]]-tbl_Sales[[#This Row],[Total_Cost]]</f>
        <v>-11.93</v>
      </c>
    </row>
    <row r="4711" spans="1:14">
      <c r="A4711" t="s">
        <v>4715</v>
      </c>
      <c r="B4711" s="4">
        <v>44963</v>
      </c>
      <c r="C4711" t="s">
        <v>7725</v>
      </c>
      <c r="D4711" t="str">
        <f>VLOOKUP(Sales_Data!$C4711,tbl_Customers[],2,FALSE)</f>
        <v>Customer_7</v>
      </c>
      <c r="E4711" t="str">
        <f>VLOOKUP(tbl_Sales[[#This Row],[Customer_ID]],tbl_Customers[],5,0)</f>
        <v>North</v>
      </c>
      <c r="F4711" t="s">
        <v>8551</v>
      </c>
      <c r="G4711" t="str">
        <f>VLOOKUP(Sales_Data!$F4711,tbl_Products[],2,FALSE)</f>
        <v>Product_11</v>
      </c>
      <c r="H4711" t="str">
        <f>VLOOKUP(tbl_Sales[[#This Row],[Product_ID]],tbl_Products[],3,0)</f>
        <v>Health</v>
      </c>
      <c r="I4711">
        <v>1</v>
      </c>
      <c r="J4711" s="10">
        <f>VLOOKUP(tbl_Sales[[#This Row],[Product_ID]],tbl_Products[],4,0)</f>
        <v>11.76</v>
      </c>
      <c r="K4711" s="6">
        <v>21.9</v>
      </c>
      <c r="L4711" s="6">
        <f>tbl_Sales[[#This Row],[Price_per_Unit]]*tbl_Sales[[#This Row],[Quantity]]</f>
        <v>21.9</v>
      </c>
      <c r="M4711" s="6">
        <f>tbl_Sales[[#This Row],[Cost_per_Unit]]*tbl_Sales[[#This Row],[Quantity]]</f>
        <v>11.76</v>
      </c>
      <c r="N4711" s="6">
        <f>tbl_Sales[[#This Row],[Sales]]-tbl_Sales[[#This Row],[Total_Cost]]</f>
        <v>10.139999999999999</v>
      </c>
    </row>
    <row r="4712" spans="1:14">
      <c r="A4712" t="s">
        <v>4716</v>
      </c>
      <c r="B4712" s="4">
        <v>45168</v>
      </c>
      <c r="C4712" t="s">
        <v>7676</v>
      </c>
      <c r="D4712" t="str">
        <f>VLOOKUP(Sales_Data!$C4712,tbl_Customers[],2,FALSE)</f>
        <v>Customer_1307</v>
      </c>
      <c r="E4712" t="str">
        <f>VLOOKUP(tbl_Sales[[#This Row],[Customer_ID]],tbl_Customers[],5,0)</f>
        <v>North</v>
      </c>
      <c r="F4712" t="s">
        <v>8500</v>
      </c>
      <c r="G4712" t="str">
        <f>VLOOKUP(Sales_Data!$F4712,tbl_Products[],2,FALSE)</f>
        <v>Product_68</v>
      </c>
      <c r="H4712" t="str">
        <f>VLOOKUP(tbl_Sales[[#This Row],[Product_ID]],tbl_Products[],3,0)</f>
        <v>Home Goods</v>
      </c>
      <c r="I4712">
        <v>5</v>
      </c>
      <c r="J4712" s="10">
        <f>VLOOKUP(tbl_Sales[[#This Row],[Product_ID]],tbl_Products[],4,0)</f>
        <v>17.45</v>
      </c>
      <c r="K4712" s="6">
        <v>39.36</v>
      </c>
      <c r="L4712" s="6">
        <f>tbl_Sales[[#This Row],[Price_per_Unit]]*tbl_Sales[[#This Row],[Quantity]]</f>
        <v>196.8</v>
      </c>
      <c r="M4712" s="6">
        <f>tbl_Sales[[#This Row],[Cost_per_Unit]]*tbl_Sales[[#This Row],[Quantity]]</f>
        <v>87.25</v>
      </c>
      <c r="N4712" s="6">
        <f>tbl_Sales[[#This Row],[Sales]]-tbl_Sales[[#This Row],[Total_Cost]]</f>
        <v>109.55000000000001</v>
      </c>
    </row>
    <row r="4713" spans="1:14">
      <c r="A4713" t="s">
        <v>4717</v>
      </c>
      <c r="B4713" s="4">
        <v>45026</v>
      </c>
      <c r="C4713" t="s">
        <v>8399</v>
      </c>
      <c r="D4713" t="str">
        <f>VLOOKUP(Sales_Data!$C4713,tbl_Customers[],2,FALSE)</f>
        <v>Customer_660</v>
      </c>
      <c r="E4713" t="str">
        <f>VLOOKUP(tbl_Sales[[#This Row],[Customer_ID]],tbl_Customers[],5,0)</f>
        <v>North</v>
      </c>
      <c r="F4713" t="s">
        <v>8511</v>
      </c>
      <c r="G4713" t="str">
        <f>VLOOKUP(Sales_Data!$F4713,tbl_Products[],2,FALSE)</f>
        <v>Product_33</v>
      </c>
      <c r="H4713" t="str">
        <f>VLOOKUP(tbl_Sales[[#This Row],[Product_ID]],tbl_Products[],3,0)</f>
        <v>Electronics</v>
      </c>
      <c r="I4713">
        <v>9</v>
      </c>
      <c r="J4713" s="10">
        <f>VLOOKUP(tbl_Sales[[#This Row],[Product_ID]],tbl_Products[],4,0)</f>
        <v>45.26</v>
      </c>
      <c r="K4713" s="6">
        <v>43.69</v>
      </c>
      <c r="L4713" s="6">
        <f>tbl_Sales[[#This Row],[Price_per_Unit]]*tbl_Sales[[#This Row],[Quantity]]</f>
        <v>393.21</v>
      </c>
      <c r="M4713" s="6">
        <f>tbl_Sales[[#This Row],[Cost_per_Unit]]*tbl_Sales[[#This Row],[Quantity]]</f>
        <v>407.34</v>
      </c>
      <c r="N4713" s="6">
        <f>tbl_Sales[[#This Row],[Sales]]-tbl_Sales[[#This Row],[Total_Cost]]</f>
        <v>-14.129999999999995</v>
      </c>
    </row>
    <row r="4714" spans="1:14">
      <c r="A4714" t="s">
        <v>4718</v>
      </c>
      <c r="B4714" s="4">
        <v>45183</v>
      </c>
      <c r="C4714" t="s">
        <v>8443</v>
      </c>
      <c r="D4714" t="str">
        <f>VLOOKUP(Sales_Data!$C4714,tbl_Customers[],2,FALSE)</f>
        <v>Customer_35</v>
      </c>
      <c r="E4714" t="str">
        <f>VLOOKUP(tbl_Sales[[#This Row],[Customer_ID]],tbl_Customers[],5,0)</f>
        <v>West</v>
      </c>
      <c r="F4714" t="s">
        <v>8507</v>
      </c>
      <c r="G4714" t="str">
        <f>VLOOKUP(Sales_Data!$F4714,tbl_Products[],2,FALSE)</f>
        <v>Product_58</v>
      </c>
      <c r="H4714" t="str">
        <f>VLOOKUP(tbl_Sales[[#This Row],[Product_ID]],tbl_Products[],3,0)</f>
        <v>Home Goods</v>
      </c>
      <c r="I4714">
        <v>6</v>
      </c>
      <c r="J4714" s="10">
        <f>VLOOKUP(tbl_Sales[[#This Row],[Product_ID]],tbl_Products[],4,0)</f>
        <v>23.97</v>
      </c>
      <c r="K4714" s="6">
        <v>63.04</v>
      </c>
      <c r="L4714" s="6">
        <f>tbl_Sales[[#This Row],[Price_per_Unit]]*tbl_Sales[[#This Row],[Quantity]]</f>
        <v>378.24</v>
      </c>
      <c r="M4714" s="6">
        <f>tbl_Sales[[#This Row],[Cost_per_Unit]]*tbl_Sales[[#This Row],[Quantity]]</f>
        <v>143.82</v>
      </c>
      <c r="N4714" s="6">
        <f>tbl_Sales[[#This Row],[Sales]]-tbl_Sales[[#This Row],[Total_Cost]]</f>
        <v>234.42000000000002</v>
      </c>
    </row>
    <row r="4715" spans="1:14">
      <c r="A4715" t="s">
        <v>4719</v>
      </c>
      <c r="B4715" s="4">
        <v>44988</v>
      </c>
      <c r="C4715" t="s">
        <v>7565</v>
      </c>
      <c r="D4715" t="str">
        <f>VLOOKUP(Sales_Data!$C4715,tbl_Customers[],2,FALSE)</f>
        <v>Customer_1298</v>
      </c>
      <c r="E4715" t="str">
        <f>VLOOKUP(tbl_Sales[[#This Row],[Customer_ID]],tbl_Customers[],5,0)</f>
        <v>North</v>
      </c>
      <c r="F4715" t="s">
        <v>8542</v>
      </c>
      <c r="G4715" t="str">
        <f>VLOOKUP(Sales_Data!$F4715,tbl_Products[],2,FALSE)</f>
        <v>Product_20</v>
      </c>
      <c r="H4715" t="str">
        <f>VLOOKUP(tbl_Sales[[#This Row],[Product_ID]],tbl_Products[],3,0)</f>
        <v>Electronics</v>
      </c>
      <c r="I4715">
        <v>7</v>
      </c>
      <c r="J4715" s="10">
        <f>VLOOKUP(tbl_Sales[[#This Row],[Product_ID]],tbl_Products[],4,0)</f>
        <v>19.98</v>
      </c>
      <c r="K4715" s="6">
        <v>38.770000000000003</v>
      </c>
      <c r="L4715" s="6">
        <f>tbl_Sales[[#This Row],[Price_per_Unit]]*tbl_Sales[[#This Row],[Quantity]]</f>
        <v>271.39000000000004</v>
      </c>
      <c r="M4715" s="6">
        <f>tbl_Sales[[#This Row],[Cost_per_Unit]]*tbl_Sales[[#This Row],[Quantity]]</f>
        <v>139.86000000000001</v>
      </c>
      <c r="N4715" s="6">
        <f>tbl_Sales[[#This Row],[Sales]]-tbl_Sales[[#This Row],[Total_Cost]]</f>
        <v>131.53000000000003</v>
      </c>
    </row>
    <row r="4716" spans="1:14">
      <c r="A4716" t="s">
        <v>4720</v>
      </c>
      <c r="B4716" s="4">
        <v>45275</v>
      </c>
      <c r="C4716" t="s">
        <v>7146</v>
      </c>
      <c r="D4716" t="str">
        <f>VLOOKUP(Sales_Data!$C4716,tbl_Customers[],2,FALSE)</f>
        <v>Customer_738</v>
      </c>
      <c r="E4716" t="str">
        <f>VLOOKUP(tbl_Sales[[#This Row],[Customer_ID]],tbl_Customers[],5,0)</f>
        <v>South</v>
      </c>
      <c r="F4716" t="s">
        <v>8498</v>
      </c>
      <c r="G4716" t="str">
        <f>VLOOKUP(Sales_Data!$F4716,tbl_Products[],2,FALSE)</f>
        <v>Product_38</v>
      </c>
      <c r="H4716" t="str">
        <f>VLOOKUP(tbl_Sales[[#This Row],[Product_ID]],tbl_Products[],3,0)</f>
        <v>Toys</v>
      </c>
      <c r="I4716">
        <v>2</v>
      </c>
      <c r="J4716" s="10">
        <f>VLOOKUP(tbl_Sales[[#This Row],[Product_ID]],tbl_Products[],4,0)</f>
        <v>35.82</v>
      </c>
      <c r="K4716" s="6">
        <v>97.78</v>
      </c>
      <c r="L4716" s="6">
        <f>tbl_Sales[[#This Row],[Price_per_Unit]]*tbl_Sales[[#This Row],[Quantity]]</f>
        <v>195.56</v>
      </c>
      <c r="M4716" s="6">
        <f>tbl_Sales[[#This Row],[Cost_per_Unit]]*tbl_Sales[[#This Row],[Quantity]]</f>
        <v>71.64</v>
      </c>
      <c r="N4716" s="6">
        <f>tbl_Sales[[#This Row],[Sales]]-tbl_Sales[[#This Row],[Total_Cost]]</f>
        <v>123.92</v>
      </c>
    </row>
    <row r="4717" spans="1:14">
      <c r="A4717" t="s">
        <v>4721</v>
      </c>
      <c r="B4717" s="4">
        <v>45122</v>
      </c>
      <c r="C4717" t="s">
        <v>7209</v>
      </c>
      <c r="D4717" t="str">
        <f>VLOOKUP(Sales_Data!$C4717,tbl_Customers[],2,FALSE)</f>
        <v>Customer_94</v>
      </c>
      <c r="E4717" t="str">
        <f>VLOOKUP(tbl_Sales[[#This Row],[Customer_ID]],tbl_Customers[],5,0)</f>
        <v>East</v>
      </c>
      <c r="F4717" t="s">
        <v>8503</v>
      </c>
      <c r="G4717" t="str">
        <f>VLOOKUP(Sales_Data!$F4717,tbl_Products[],2,FALSE)</f>
        <v>Product_19</v>
      </c>
      <c r="H4717" t="str">
        <f>VLOOKUP(tbl_Sales[[#This Row],[Product_ID]],tbl_Products[],3,0)</f>
        <v>Apparel</v>
      </c>
      <c r="I4717">
        <v>8</v>
      </c>
      <c r="J4717" s="10">
        <f>VLOOKUP(tbl_Sales[[#This Row],[Product_ID]],tbl_Products[],4,0)</f>
        <v>41.78</v>
      </c>
      <c r="K4717" s="6">
        <v>55.89</v>
      </c>
      <c r="L4717" s="6">
        <f>tbl_Sales[[#This Row],[Price_per_Unit]]*tbl_Sales[[#This Row],[Quantity]]</f>
        <v>447.12</v>
      </c>
      <c r="M4717" s="6">
        <f>tbl_Sales[[#This Row],[Cost_per_Unit]]*tbl_Sales[[#This Row],[Quantity]]</f>
        <v>334.24</v>
      </c>
      <c r="N4717" s="6">
        <f>tbl_Sales[[#This Row],[Sales]]-tbl_Sales[[#This Row],[Total_Cost]]</f>
        <v>112.88</v>
      </c>
    </row>
    <row r="4718" spans="1:14">
      <c r="A4718" t="s">
        <v>4722</v>
      </c>
      <c r="B4718" s="4">
        <v>45198</v>
      </c>
      <c r="C4718" t="s">
        <v>7448</v>
      </c>
      <c r="D4718" t="str">
        <f>VLOOKUP(Sales_Data!$C4718,tbl_Customers[],2,FALSE)</f>
        <v>Customer_667</v>
      </c>
      <c r="E4718" t="str">
        <f>VLOOKUP(tbl_Sales[[#This Row],[Customer_ID]],tbl_Customers[],5,0)</f>
        <v>East</v>
      </c>
      <c r="F4718" t="s">
        <v>8525</v>
      </c>
      <c r="G4718" t="str">
        <f>VLOOKUP(Sales_Data!$F4718,tbl_Products[],2,FALSE)</f>
        <v>Product_56</v>
      </c>
      <c r="H4718" t="str">
        <f>VLOOKUP(tbl_Sales[[#This Row],[Product_ID]],tbl_Products[],3,0)</f>
        <v>Apparel</v>
      </c>
      <c r="I4718">
        <v>3</v>
      </c>
      <c r="J4718" s="10">
        <f>VLOOKUP(tbl_Sales[[#This Row],[Product_ID]],tbl_Products[],4,0)</f>
        <v>3.21</v>
      </c>
      <c r="K4718" s="6">
        <v>31.17</v>
      </c>
      <c r="L4718" s="6">
        <f>tbl_Sales[[#This Row],[Price_per_Unit]]*tbl_Sales[[#This Row],[Quantity]]</f>
        <v>93.51</v>
      </c>
      <c r="M4718" s="6">
        <f>tbl_Sales[[#This Row],[Cost_per_Unit]]*tbl_Sales[[#This Row],[Quantity]]</f>
        <v>9.629999999999999</v>
      </c>
      <c r="N4718" s="6">
        <f>tbl_Sales[[#This Row],[Sales]]-tbl_Sales[[#This Row],[Total_Cost]]</f>
        <v>83.88000000000001</v>
      </c>
    </row>
    <row r="4719" spans="1:14">
      <c r="A4719" t="s">
        <v>4723</v>
      </c>
      <c r="B4719" s="4">
        <v>45079</v>
      </c>
      <c r="C4719" t="s">
        <v>7253</v>
      </c>
      <c r="D4719" t="str">
        <f>VLOOKUP(Sales_Data!$C4719,tbl_Customers[],2,FALSE)</f>
        <v>Customer_1389</v>
      </c>
      <c r="E4719" t="str">
        <f>VLOOKUP(tbl_Sales[[#This Row],[Customer_ID]],tbl_Customers[],5,0)</f>
        <v>South</v>
      </c>
      <c r="F4719" t="s">
        <v>8531</v>
      </c>
      <c r="G4719" t="str">
        <f>VLOOKUP(Sales_Data!$F4719,tbl_Products[],2,FALSE)</f>
        <v>Product_36</v>
      </c>
      <c r="H4719" t="str">
        <f>VLOOKUP(tbl_Sales[[#This Row],[Product_ID]],tbl_Products[],3,0)</f>
        <v>Home Goods</v>
      </c>
      <c r="I4719">
        <v>6</v>
      </c>
      <c r="J4719" s="10">
        <f>VLOOKUP(tbl_Sales[[#This Row],[Product_ID]],tbl_Products[],4,0)</f>
        <v>32.54</v>
      </c>
      <c r="K4719" s="6">
        <v>51.88</v>
      </c>
      <c r="L4719" s="6">
        <f>tbl_Sales[[#This Row],[Price_per_Unit]]*tbl_Sales[[#This Row],[Quantity]]</f>
        <v>311.28000000000003</v>
      </c>
      <c r="M4719" s="6">
        <f>tbl_Sales[[#This Row],[Cost_per_Unit]]*tbl_Sales[[#This Row],[Quantity]]</f>
        <v>195.24</v>
      </c>
      <c r="N4719" s="6">
        <f>tbl_Sales[[#This Row],[Sales]]-tbl_Sales[[#This Row],[Total_Cost]]</f>
        <v>116.04000000000002</v>
      </c>
    </row>
    <row r="4720" spans="1:14">
      <c r="A4720" t="s">
        <v>4724</v>
      </c>
      <c r="B4720" s="4">
        <v>45138</v>
      </c>
      <c r="C4720" t="s">
        <v>7946</v>
      </c>
      <c r="D4720" t="str">
        <f>VLOOKUP(Sales_Data!$C4720,tbl_Customers[],2,FALSE)</f>
        <v>Customer_910</v>
      </c>
      <c r="E4720" t="str">
        <f>VLOOKUP(tbl_Sales[[#This Row],[Customer_ID]],tbl_Customers[],5,0)</f>
        <v>North</v>
      </c>
      <c r="F4720" t="s">
        <v>8558</v>
      </c>
      <c r="G4720" t="str">
        <f>VLOOKUP(Sales_Data!$F4720,tbl_Products[],2,FALSE)</f>
        <v>Product_24</v>
      </c>
      <c r="H4720" t="str">
        <f>VLOOKUP(tbl_Sales[[#This Row],[Product_ID]],tbl_Products[],3,0)</f>
        <v>Apparel</v>
      </c>
      <c r="I4720">
        <v>5</v>
      </c>
      <c r="J4720" s="10">
        <f>VLOOKUP(tbl_Sales[[#This Row],[Product_ID]],tbl_Products[],4,0)</f>
        <v>47.62</v>
      </c>
      <c r="K4720" s="6">
        <v>97.97</v>
      </c>
      <c r="L4720" s="6">
        <f>tbl_Sales[[#This Row],[Price_per_Unit]]*tbl_Sales[[#This Row],[Quantity]]</f>
        <v>489.85</v>
      </c>
      <c r="M4720" s="6">
        <f>tbl_Sales[[#This Row],[Cost_per_Unit]]*tbl_Sales[[#This Row],[Quantity]]</f>
        <v>238.1</v>
      </c>
      <c r="N4720" s="6">
        <f>tbl_Sales[[#This Row],[Sales]]-tbl_Sales[[#This Row],[Total_Cost]]</f>
        <v>251.75000000000003</v>
      </c>
    </row>
    <row r="4721" spans="1:14">
      <c r="A4721" t="s">
        <v>4725</v>
      </c>
      <c r="B4721" s="4">
        <v>44954</v>
      </c>
      <c r="C4721" t="s">
        <v>7631</v>
      </c>
      <c r="D4721" t="str">
        <f>VLOOKUP(Sales_Data!$C4721,tbl_Customers[],2,FALSE)</f>
        <v>Customer_479</v>
      </c>
      <c r="E4721" t="str">
        <f>VLOOKUP(tbl_Sales[[#This Row],[Customer_ID]],tbl_Customers[],5,0)</f>
        <v>West</v>
      </c>
      <c r="F4721" t="s">
        <v>8499</v>
      </c>
      <c r="G4721" t="str">
        <f>VLOOKUP(Sales_Data!$F4721,tbl_Products[],2,FALSE)</f>
        <v>Product_30</v>
      </c>
      <c r="H4721" t="str">
        <f>VLOOKUP(tbl_Sales[[#This Row],[Product_ID]],tbl_Products[],3,0)</f>
        <v>Apparel</v>
      </c>
      <c r="I4721">
        <v>2</v>
      </c>
      <c r="J4721" s="10">
        <f>VLOOKUP(tbl_Sales[[#This Row],[Product_ID]],tbl_Products[],4,0)</f>
        <v>49.21</v>
      </c>
      <c r="K4721" s="6">
        <v>76.45</v>
      </c>
      <c r="L4721" s="6">
        <f>tbl_Sales[[#This Row],[Price_per_Unit]]*tbl_Sales[[#This Row],[Quantity]]</f>
        <v>152.9</v>
      </c>
      <c r="M4721" s="6">
        <f>tbl_Sales[[#This Row],[Cost_per_Unit]]*tbl_Sales[[#This Row],[Quantity]]</f>
        <v>98.42</v>
      </c>
      <c r="N4721" s="6">
        <f>tbl_Sales[[#This Row],[Sales]]-tbl_Sales[[#This Row],[Total_Cost]]</f>
        <v>54.480000000000004</v>
      </c>
    </row>
    <row r="4722" spans="1:14">
      <c r="A4722" t="s">
        <v>4726</v>
      </c>
      <c r="B4722" s="4">
        <v>45004</v>
      </c>
      <c r="C4722" t="s">
        <v>8346</v>
      </c>
      <c r="D4722" t="str">
        <f>VLOOKUP(Sales_Data!$C4722,tbl_Customers[],2,FALSE)</f>
        <v>Customer_1243</v>
      </c>
      <c r="E4722" t="str">
        <f>VLOOKUP(tbl_Sales[[#This Row],[Customer_ID]],tbl_Customers[],5,0)</f>
        <v>West</v>
      </c>
      <c r="F4722" t="s">
        <v>8519</v>
      </c>
      <c r="G4722" t="str">
        <f>VLOOKUP(Sales_Data!$F4722,tbl_Products[],2,FALSE)</f>
        <v>Product_53</v>
      </c>
      <c r="H4722" t="str">
        <f>VLOOKUP(tbl_Sales[[#This Row],[Product_ID]],tbl_Products[],3,0)</f>
        <v>Electronics</v>
      </c>
      <c r="I4722">
        <v>1</v>
      </c>
      <c r="J4722" s="10">
        <f>VLOOKUP(tbl_Sales[[#This Row],[Product_ID]],tbl_Products[],4,0)</f>
        <v>21.34</v>
      </c>
      <c r="K4722" s="6">
        <v>94.08</v>
      </c>
      <c r="L4722" s="6">
        <f>tbl_Sales[[#This Row],[Price_per_Unit]]*tbl_Sales[[#This Row],[Quantity]]</f>
        <v>94.08</v>
      </c>
      <c r="M4722" s="6">
        <f>tbl_Sales[[#This Row],[Cost_per_Unit]]*tbl_Sales[[#This Row],[Quantity]]</f>
        <v>21.34</v>
      </c>
      <c r="N4722" s="6">
        <f>tbl_Sales[[#This Row],[Sales]]-tbl_Sales[[#This Row],[Total_Cost]]</f>
        <v>72.739999999999995</v>
      </c>
    </row>
    <row r="4723" spans="1:14">
      <c r="A4723" t="s">
        <v>4727</v>
      </c>
      <c r="B4723" s="4">
        <v>44997</v>
      </c>
      <c r="C4723" t="s">
        <v>7592</v>
      </c>
      <c r="D4723" t="str">
        <f>VLOOKUP(Sales_Data!$C4723,tbl_Customers[],2,FALSE)</f>
        <v>Customer_993</v>
      </c>
      <c r="E4723" t="str">
        <f>VLOOKUP(tbl_Sales[[#This Row],[Customer_ID]],tbl_Customers[],5,0)</f>
        <v>East</v>
      </c>
      <c r="F4723" t="s">
        <v>8536</v>
      </c>
      <c r="G4723" t="str">
        <f>VLOOKUP(Sales_Data!$F4723,tbl_Products[],2,FALSE)</f>
        <v>Product_40</v>
      </c>
      <c r="H4723" t="str">
        <f>VLOOKUP(tbl_Sales[[#This Row],[Product_ID]],tbl_Products[],3,0)</f>
        <v>Health</v>
      </c>
      <c r="I4723">
        <v>9</v>
      </c>
      <c r="J4723" s="10">
        <f>VLOOKUP(tbl_Sales[[#This Row],[Product_ID]],tbl_Products[],4,0)</f>
        <v>30.96</v>
      </c>
      <c r="K4723" s="6">
        <v>40.35</v>
      </c>
      <c r="L4723" s="6">
        <f>tbl_Sales[[#This Row],[Price_per_Unit]]*tbl_Sales[[#This Row],[Quantity]]</f>
        <v>363.15000000000003</v>
      </c>
      <c r="M4723" s="6">
        <f>tbl_Sales[[#This Row],[Cost_per_Unit]]*tbl_Sales[[#This Row],[Quantity]]</f>
        <v>278.64</v>
      </c>
      <c r="N4723" s="6">
        <f>tbl_Sales[[#This Row],[Sales]]-tbl_Sales[[#This Row],[Total_Cost]]</f>
        <v>84.510000000000048</v>
      </c>
    </row>
    <row r="4724" spans="1:14">
      <c r="A4724" t="s">
        <v>4728</v>
      </c>
      <c r="B4724" s="4">
        <v>45029</v>
      </c>
      <c r="C4724" t="s">
        <v>8109</v>
      </c>
      <c r="D4724" t="str">
        <f>VLOOKUP(Sales_Data!$C4724,tbl_Customers[],2,FALSE)</f>
        <v>Customer_820</v>
      </c>
      <c r="E4724" t="str">
        <f>VLOOKUP(tbl_Sales[[#This Row],[Customer_ID]],tbl_Customers[],5,0)</f>
        <v>South</v>
      </c>
      <c r="F4724" t="s">
        <v>8502</v>
      </c>
      <c r="G4724" t="str">
        <f>VLOOKUP(Sales_Data!$F4724,tbl_Products[],2,FALSE)</f>
        <v>Product_22</v>
      </c>
      <c r="H4724" t="str">
        <f>VLOOKUP(tbl_Sales[[#This Row],[Product_ID]],tbl_Products[],3,0)</f>
        <v>Electronics</v>
      </c>
      <c r="I4724">
        <v>5</v>
      </c>
      <c r="J4724" s="10">
        <f>VLOOKUP(tbl_Sales[[#This Row],[Product_ID]],tbl_Products[],4,0)</f>
        <v>38.15</v>
      </c>
      <c r="K4724" s="6">
        <v>75.5</v>
      </c>
      <c r="L4724" s="6">
        <f>tbl_Sales[[#This Row],[Price_per_Unit]]*tbl_Sales[[#This Row],[Quantity]]</f>
        <v>377.5</v>
      </c>
      <c r="M4724" s="6">
        <f>tbl_Sales[[#This Row],[Cost_per_Unit]]*tbl_Sales[[#This Row],[Quantity]]</f>
        <v>190.75</v>
      </c>
      <c r="N4724" s="6">
        <f>tbl_Sales[[#This Row],[Sales]]-tbl_Sales[[#This Row],[Total_Cost]]</f>
        <v>186.75</v>
      </c>
    </row>
    <row r="4725" spans="1:14">
      <c r="A4725" t="s">
        <v>4729</v>
      </c>
      <c r="B4725" s="4">
        <v>45102</v>
      </c>
      <c r="C4725" t="s">
        <v>7797</v>
      </c>
      <c r="D4725" t="str">
        <f>VLOOKUP(Sales_Data!$C4725,tbl_Customers[],2,FALSE)</f>
        <v>Customer_1255</v>
      </c>
      <c r="E4725" t="str">
        <f>VLOOKUP(tbl_Sales[[#This Row],[Customer_ID]],tbl_Customers[],5,0)</f>
        <v>West</v>
      </c>
      <c r="F4725" t="s">
        <v>8516</v>
      </c>
      <c r="G4725" t="str">
        <f>VLOOKUP(Sales_Data!$F4725,tbl_Products[],2,FALSE)</f>
        <v>Product_67</v>
      </c>
      <c r="H4725" t="str">
        <f>VLOOKUP(tbl_Sales[[#This Row],[Product_ID]],tbl_Products[],3,0)</f>
        <v>Toys</v>
      </c>
      <c r="I4725">
        <v>7</v>
      </c>
      <c r="J4725" s="10">
        <f>VLOOKUP(tbl_Sales[[#This Row],[Product_ID]],tbl_Products[],4,0)</f>
        <v>13.68</v>
      </c>
      <c r="K4725" s="6">
        <v>34.130000000000003</v>
      </c>
      <c r="L4725" s="6">
        <f>tbl_Sales[[#This Row],[Price_per_Unit]]*tbl_Sales[[#This Row],[Quantity]]</f>
        <v>238.91000000000003</v>
      </c>
      <c r="M4725" s="6">
        <f>tbl_Sales[[#This Row],[Cost_per_Unit]]*tbl_Sales[[#This Row],[Quantity]]</f>
        <v>95.759999999999991</v>
      </c>
      <c r="N4725" s="6">
        <f>tbl_Sales[[#This Row],[Sales]]-tbl_Sales[[#This Row],[Total_Cost]]</f>
        <v>143.15000000000003</v>
      </c>
    </row>
    <row r="4726" spans="1:14">
      <c r="A4726" t="s">
        <v>4730</v>
      </c>
      <c r="B4726" s="4">
        <v>45136</v>
      </c>
      <c r="C4726" t="s">
        <v>8256</v>
      </c>
      <c r="D4726" t="str">
        <f>VLOOKUP(Sales_Data!$C4726,tbl_Customers[],2,FALSE)</f>
        <v>Customer_167</v>
      </c>
      <c r="E4726" t="str">
        <f>VLOOKUP(tbl_Sales[[#This Row],[Customer_ID]],tbl_Customers[],5,0)</f>
        <v>East</v>
      </c>
      <c r="F4726" t="s">
        <v>8545</v>
      </c>
      <c r="G4726" t="str">
        <f>VLOOKUP(Sales_Data!$F4726,tbl_Products[],2,FALSE)</f>
        <v>Product_9</v>
      </c>
      <c r="H4726" t="str">
        <f>VLOOKUP(tbl_Sales[[#This Row],[Product_ID]],tbl_Products[],3,0)</f>
        <v>Apparel</v>
      </c>
      <c r="I4726">
        <v>5</v>
      </c>
      <c r="J4726" s="10">
        <f>VLOOKUP(tbl_Sales[[#This Row],[Product_ID]],tbl_Products[],4,0)</f>
        <v>14.27</v>
      </c>
      <c r="K4726" s="6">
        <v>26.75</v>
      </c>
      <c r="L4726" s="6">
        <f>tbl_Sales[[#This Row],[Price_per_Unit]]*tbl_Sales[[#This Row],[Quantity]]</f>
        <v>133.75</v>
      </c>
      <c r="M4726" s="6">
        <f>tbl_Sales[[#This Row],[Cost_per_Unit]]*tbl_Sales[[#This Row],[Quantity]]</f>
        <v>71.349999999999994</v>
      </c>
      <c r="N4726" s="6">
        <f>tbl_Sales[[#This Row],[Sales]]-tbl_Sales[[#This Row],[Total_Cost]]</f>
        <v>62.400000000000006</v>
      </c>
    </row>
    <row r="4727" spans="1:14">
      <c r="A4727" t="s">
        <v>4731</v>
      </c>
      <c r="B4727" s="4">
        <v>45218</v>
      </c>
      <c r="C4727" t="s">
        <v>7410</v>
      </c>
      <c r="D4727" t="str">
        <f>VLOOKUP(Sales_Data!$C4727,tbl_Customers[],2,FALSE)</f>
        <v>Customer_714</v>
      </c>
      <c r="E4727" t="str">
        <f>VLOOKUP(tbl_Sales[[#This Row],[Customer_ID]],tbl_Customers[],5,0)</f>
        <v>North</v>
      </c>
      <c r="F4727" t="s">
        <v>8499</v>
      </c>
      <c r="G4727" t="str">
        <f>VLOOKUP(Sales_Data!$F4727,tbl_Products[],2,FALSE)</f>
        <v>Product_30</v>
      </c>
      <c r="H4727" t="str">
        <f>VLOOKUP(tbl_Sales[[#This Row],[Product_ID]],tbl_Products[],3,0)</f>
        <v>Apparel</v>
      </c>
      <c r="I4727">
        <v>6</v>
      </c>
      <c r="J4727" s="10">
        <f>VLOOKUP(tbl_Sales[[#This Row],[Product_ID]],tbl_Products[],4,0)</f>
        <v>49.21</v>
      </c>
      <c r="K4727" s="6">
        <v>24.94</v>
      </c>
      <c r="L4727" s="6">
        <f>tbl_Sales[[#This Row],[Price_per_Unit]]*tbl_Sales[[#This Row],[Quantity]]</f>
        <v>149.64000000000001</v>
      </c>
      <c r="M4727" s="6">
        <f>tbl_Sales[[#This Row],[Cost_per_Unit]]*tbl_Sales[[#This Row],[Quantity]]</f>
        <v>295.26</v>
      </c>
      <c r="N4727" s="6">
        <f>tbl_Sales[[#This Row],[Sales]]-tbl_Sales[[#This Row],[Total_Cost]]</f>
        <v>-145.61999999999998</v>
      </c>
    </row>
    <row r="4728" spans="1:14">
      <c r="A4728" t="s">
        <v>4732</v>
      </c>
      <c r="B4728" s="4">
        <v>45161</v>
      </c>
      <c r="C4728" t="s">
        <v>7869</v>
      </c>
      <c r="D4728" t="str">
        <f>VLOOKUP(Sales_Data!$C4728,tbl_Customers[],2,FALSE)</f>
        <v>Customer_877</v>
      </c>
      <c r="E4728" t="str">
        <f>VLOOKUP(tbl_Sales[[#This Row],[Customer_ID]],tbl_Customers[],5,0)</f>
        <v>South</v>
      </c>
      <c r="F4728" t="s">
        <v>8527</v>
      </c>
      <c r="G4728" t="str">
        <f>VLOOKUP(Sales_Data!$F4728,tbl_Products[],2,FALSE)</f>
        <v>Product_12</v>
      </c>
      <c r="H4728" t="str">
        <f>VLOOKUP(tbl_Sales[[#This Row],[Product_ID]],tbl_Products[],3,0)</f>
        <v>Toys</v>
      </c>
      <c r="I4728">
        <v>6</v>
      </c>
      <c r="J4728" s="10">
        <f>VLOOKUP(tbl_Sales[[#This Row],[Product_ID]],tbl_Products[],4,0)</f>
        <v>8.02</v>
      </c>
      <c r="K4728" s="6">
        <v>95.39</v>
      </c>
      <c r="L4728" s="6">
        <f>tbl_Sales[[#This Row],[Price_per_Unit]]*tbl_Sales[[#This Row],[Quantity]]</f>
        <v>572.34</v>
      </c>
      <c r="M4728" s="6">
        <f>tbl_Sales[[#This Row],[Cost_per_Unit]]*tbl_Sales[[#This Row],[Quantity]]</f>
        <v>48.12</v>
      </c>
      <c r="N4728" s="6">
        <f>tbl_Sales[[#This Row],[Sales]]-tbl_Sales[[#This Row],[Total_Cost]]</f>
        <v>524.22</v>
      </c>
    </row>
    <row r="4729" spans="1:14">
      <c r="A4729" t="s">
        <v>4733</v>
      </c>
      <c r="B4729" s="4">
        <v>45000</v>
      </c>
      <c r="C4729" t="s">
        <v>7629</v>
      </c>
      <c r="D4729" t="str">
        <f>VLOOKUP(Sales_Data!$C4729,tbl_Customers[],2,FALSE)</f>
        <v>Customer_976</v>
      </c>
      <c r="E4729" t="str">
        <f>VLOOKUP(tbl_Sales[[#This Row],[Customer_ID]],tbl_Customers[],5,0)</f>
        <v>North</v>
      </c>
      <c r="F4729" t="s">
        <v>8547</v>
      </c>
      <c r="G4729" t="str">
        <f>VLOOKUP(Sales_Data!$F4729,tbl_Products[],2,FALSE)</f>
        <v>Product_7</v>
      </c>
      <c r="H4729" t="str">
        <f>VLOOKUP(tbl_Sales[[#This Row],[Product_ID]],tbl_Products[],3,0)</f>
        <v>Apparel</v>
      </c>
      <c r="I4729">
        <v>7</v>
      </c>
      <c r="J4729" s="10">
        <f>VLOOKUP(tbl_Sales[[#This Row],[Product_ID]],tbl_Products[],4,0)</f>
        <v>48.6</v>
      </c>
      <c r="K4729" s="6">
        <v>11.57</v>
      </c>
      <c r="L4729" s="6">
        <f>tbl_Sales[[#This Row],[Price_per_Unit]]*tbl_Sales[[#This Row],[Quantity]]</f>
        <v>80.990000000000009</v>
      </c>
      <c r="M4729" s="6">
        <f>tbl_Sales[[#This Row],[Cost_per_Unit]]*tbl_Sales[[#This Row],[Quantity]]</f>
        <v>340.2</v>
      </c>
      <c r="N4729" s="6">
        <f>tbl_Sales[[#This Row],[Sales]]-tbl_Sales[[#This Row],[Total_Cost]]</f>
        <v>-259.20999999999998</v>
      </c>
    </row>
    <row r="4730" spans="1:14">
      <c r="A4730" t="s">
        <v>4734</v>
      </c>
      <c r="B4730" s="4">
        <v>45088</v>
      </c>
      <c r="C4730" t="s">
        <v>8103</v>
      </c>
      <c r="D4730" t="str">
        <f>VLOOKUP(Sales_Data!$C4730,tbl_Customers[],2,FALSE)</f>
        <v>Customer_1349</v>
      </c>
      <c r="E4730" t="str">
        <f>VLOOKUP(tbl_Sales[[#This Row],[Customer_ID]],tbl_Customers[],5,0)</f>
        <v>West</v>
      </c>
      <c r="F4730" t="s">
        <v>8524</v>
      </c>
      <c r="G4730" t="str">
        <f>VLOOKUP(Sales_Data!$F4730,tbl_Products[],2,FALSE)</f>
        <v>Product_74</v>
      </c>
      <c r="H4730" t="str">
        <f>VLOOKUP(tbl_Sales[[#This Row],[Product_ID]],tbl_Products[],3,0)</f>
        <v>Home Goods</v>
      </c>
      <c r="I4730">
        <v>2</v>
      </c>
      <c r="J4730" s="10">
        <f>VLOOKUP(tbl_Sales[[#This Row],[Product_ID]],tbl_Products[],4,0)</f>
        <v>13.9</v>
      </c>
      <c r="K4730" s="6">
        <v>37.19</v>
      </c>
      <c r="L4730" s="6">
        <f>tbl_Sales[[#This Row],[Price_per_Unit]]*tbl_Sales[[#This Row],[Quantity]]</f>
        <v>74.38</v>
      </c>
      <c r="M4730" s="6">
        <f>tbl_Sales[[#This Row],[Cost_per_Unit]]*tbl_Sales[[#This Row],[Quantity]]</f>
        <v>27.8</v>
      </c>
      <c r="N4730" s="6">
        <f>tbl_Sales[[#This Row],[Sales]]-tbl_Sales[[#This Row],[Total_Cost]]</f>
        <v>46.58</v>
      </c>
    </row>
    <row r="4731" spans="1:14">
      <c r="A4731" t="s">
        <v>4735</v>
      </c>
      <c r="B4731" s="4">
        <v>45019</v>
      </c>
      <c r="C4731" t="s">
        <v>7374</v>
      </c>
      <c r="D4731" t="str">
        <f>VLOOKUP(Sales_Data!$C4731,tbl_Customers[],2,FALSE)</f>
        <v>Customer_1433</v>
      </c>
      <c r="E4731" t="str">
        <f>VLOOKUP(tbl_Sales[[#This Row],[Customer_ID]],tbl_Customers[],5,0)</f>
        <v>East</v>
      </c>
      <c r="F4731" t="s">
        <v>8532</v>
      </c>
      <c r="G4731" t="str">
        <f>VLOOKUP(Sales_Data!$F4731,tbl_Products[],2,FALSE)</f>
        <v>Product_23</v>
      </c>
      <c r="H4731" t="str">
        <f>VLOOKUP(tbl_Sales[[#This Row],[Product_ID]],tbl_Products[],3,0)</f>
        <v>Apparel</v>
      </c>
      <c r="I4731">
        <v>7</v>
      </c>
      <c r="J4731" s="10">
        <f>VLOOKUP(tbl_Sales[[#This Row],[Product_ID]],tbl_Products[],4,0)</f>
        <v>2.85</v>
      </c>
      <c r="K4731" s="6">
        <v>32.299999999999997</v>
      </c>
      <c r="L4731" s="6">
        <f>tbl_Sales[[#This Row],[Price_per_Unit]]*tbl_Sales[[#This Row],[Quantity]]</f>
        <v>226.09999999999997</v>
      </c>
      <c r="M4731" s="6">
        <f>tbl_Sales[[#This Row],[Cost_per_Unit]]*tbl_Sales[[#This Row],[Quantity]]</f>
        <v>19.95</v>
      </c>
      <c r="N4731" s="6">
        <f>tbl_Sales[[#This Row],[Sales]]-tbl_Sales[[#This Row],[Total_Cost]]</f>
        <v>206.14999999999998</v>
      </c>
    </row>
    <row r="4732" spans="1:14">
      <c r="A4732" t="s">
        <v>4736</v>
      </c>
      <c r="B4732" s="4">
        <v>44968</v>
      </c>
      <c r="C4732" t="s">
        <v>8205</v>
      </c>
      <c r="D4732" t="str">
        <f>VLOOKUP(Sales_Data!$C4732,tbl_Customers[],2,FALSE)</f>
        <v>Customer_206</v>
      </c>
      <c r="E4732" t="str">
        <f>VLOOKUP(tbl_Sales[[#This Row],[Customer_ID]],tbl_Customers[],5,0)</f>
        <v>South</v>
      </c>
      <c r="F4732" t="s">
        <v>8540</v>
      </c>
      <c r="G4732" t="str">
        <f>VLOOKUP(Sales_Data!$F4732,tbl_Products[],2,FALSE)</f>
        <v>Product_37</v>
      </c>
      <c r="H4732" t="str">
        <f>VLOOKUP(tbl_Sales[[#This Row],[Product_ID]],tbl_Products[],3,0)</f>
        <v>Toys</v>
      </c>
      <c r="I4732">
        <v>3</v>
      </c>
      <c r="J4732" s="10">
        <f>VLOOKUP(tbl_Sales[[#This Row],[Product_ID]],tbl_Products[],4,0)</f>
        <v>29.86</v>
      </c>
      <c r="K4732" s="6">
        <v>7.46</v>
      </c>
      <c r="L4732" s="6">
        <f>tbl_Sales[[#This Row],[Price_per_Unit]]*tbl_Sales[[#This Row],[Quantity]]</f>
        <v>22.38</v>
      </c>
      <c r="M4732" s="6">
        <f>tbl_Sales[[#This Row],[Cost_per_Unit]]*tbl_Sales[[#This Row],[Quantity]]</f>
        <v>89.58</v>
      </c>
      <c r="N4732" s="6">
        <f>tbl_Sales[[#This Row],[Sales]]-tbl_Sales[[#This Row],[Total_Cost]]</f>
        <v>-67.2</v>
      </c>
    </row>
    <row r="4733" spans="1:14">
      <c r="A4733" t="s">
        <v>4737</v>
      </c>
      <c r="B4733" s="4">
        <v>45176</v>
      </c>
      <c r="C4733" t="s">
        <v>7899</v>
      </c>
      <c r="D4733" t="str">
        <f>VLOOKUP(Sales_Data!$C4733,tbl_Customers[],2,FALSE)</f>
        <v>Customer_789</v>
      </c>
      <c r="E4733" t="str">
        <f>VLOOKUP(tbl_Sales[[#This Row],[Customer_ID]],tbl_Customers[],5,0)</f>
        <v>East</v>
      </c>
      <c r="F4733" t="s">
        <v>8557</v>
      </c>
      <c r="G4733" t="str">
        <f>VLOOKUP(Sales_Data!$F4733,tbl_Products[],2,FALSE)</f>
        <v>Product_71</v>
      </c>
      <c r="H4733" t="str">
        <f>VLOOKUP(tbl_Sales[[#This Row],[Product_ID]],tbl_Products[],3,0)</f>
        <v>Electronics</v>
      </c>
      <c r="I4733">
        <v>2</v>
      </c>
      <c r="J4733" s="10">
        <f>VLOOKUP(tbl_Sales[[#This Row],[Product_ID]],tbl_Products[],4,0)</f>
        <v>34.61</v>
      </c>
      <c r="K4733" s="6">
        <v>85.25</v>
      </c>
      <c r="L4733" s="6">
        <f>tbl_Sales[[#This Row],[Price_per_Unit]]*tbl_Sales[[#This Row],[Quantity]]</f>
        <v>170.5</v>
      </c>
      <c r="M4733" s="6">
        <f>tbl_Sales[[#This Row],[Cost_per_Unit]]*tbl_Sales[[#This Row],[Quantity]]</f>
        <v>69.22</v>
      </c>
      <c r="N4733" s="6">
        <f>tbl_Sales[[#This Row],[Sales]]-tbl_Sales[[#This Row],[Total_Cost]]</f>
        <v>101.28</v>
      </c>
    </row>
    <row r="4734" spans="1:14">
      <c r="A4734" t="s">
        <v>4738</v>
      </c>
      <c r="B4734" s="4">
        <v>45097</v>
      </c>
      <c r="C4734" t="s">
        <v>8119</v>
      </c>
      <c r="D4734" t="str">
        <f>VLOOKUP(Sales_Data!$C4734,tbl_Customers[],2,FALSE)</f>
        <v>Customer_602</v>
      </c>
      <c r="E4734" t="str">
        <f>VLOOKUP(tbl_Sales[[#This Row],[Customer_ID]],tbl_Customers[],5,0)</f>
        <v>East</v>
      </c>
      <c r="F4734" t="s">
        <v>8493</v>
      </c>
      <c r="G4734" t="str">
        <f>VLOOKUP(Sales_Data!$F4734,tbl_Products[],2,FALSE)</f>
        <v>Product_61</v>
      </c>
      <c r="H4734" t="str">
        <f>VLOOKUP(tbl_Sales[[#This Row],[Product_ID]],tbl_Products[],3,0)</f>
        <v>Health</v>
      </c>
      <c r="I4734">
        <v>7</v>
      </c>
      <c r="J4734" s="10">
        <f>VLOOKUP(tbl_Sales[[#This Row],[Product_ID]],tbl_Products[],4,0)</f>
        <v>47.78</v>
      </c>
      <c r="K4734" s="6">
        <v>93.46</v>
      </c>
      <c r="L4734" s="6">
        <f>tbl_Sales[[#This Row],[Price_per_Unit]]*tbl_Sales[[#This Row],[Quantity]]</f>
        <v>654.21999999999991</v>
      </c>
      <c r="M4734" s="6">
        <f>tbl_Sales[[#This Row],[Cost_per_Unit]]*tbl_Sales[[#This Row],[Quantity]]</f>
        <v>334.46000000000004</v>
      </c>
      <c r="N4734" s="6">
        <f>tbl_Sales[[#This Row],[Sales]]-tbl_Sales[[#This Row],[Total_Cost]]</f>
        <v>319.75999999999988</v>
      </c>
    </row>
    <row r="4735" spans="1:14">
      <c r="A4735" t="s">
        <v>4739</v>
      </c>
      <c r="B4735" s="4">
        <v>45250</v>
      </c>
      <c r="C4735" t="s">
        <v>8422</v>
      </c>
      <c r="D4735" t="str">
        <f>VLOOKUP(Sales_Data!$C4735,tbl_Customers[],2,FALSE)</f>
        <v>Customer_1244</v>
      </c>
      <c r="E4735" t="str">
        <f>VLOOKUP(tbl_Sales[[#This Row],[Customer_ID]],tbl_Customers[],5,0)</f>
        <v>East</v>
      </c>
      <c r="F4735" t="s">
        <v>8554</v>
      </c>
      <c r="G4735" t="str">
        <f>VLOOKUP(Sales_Data!$F4735,tbl_Products[],2,FALSE)</f>
        <v>Product_55</v>
      </c>
      <c r="H4735" t="str">
        <f>VLOOKUP(tbl_Sales[[#This Row],[Product_ID]],tbl_Products[],3,0)</f>
        <v>Apparel</v>
      </c>
      <c r="I4735">
        <v>5</v>
      </c>
      <c r="J4735" s="10">
        <f>VLOOKUP(tbl_Sales[[#This Row],[Product_ID]],tbl_Products[],4,0)</f>
        <v>36.08</v>
      </c>
      <c r="K4735" s="6">
        <v>70.45</v>
      </c>
      <c r="L4735" s="6">
        <f>tbl_Sales[[#This Row],[Price_per_Unit]]*tbl_Sales[[#This Row],[Quantity]]</f>
        <v>352.25</v>
      </c>
      <c r="M4735" s="6">
        <f>tbl_Sales[[#This Row],[Cost_per_Unit]]*tbl_Sales[[#This Row],[Quantity]]</f>
        <v>180.39999999999998</v>
      </c>
      <c r="N4735" s="6">
        <f>tbl_Sales[[#This Row],[Sales]]-tbl_Sales[[#This Row],[Total_Cost]]</f>
        <v>171.85000000000002</v>
      </c>
    </row>
    <row r="4736" spans="1:14">
      <c r="A4736" t="s">
        <v>4740</v>
      </c>
      <c r="B4736" s="4">
        <v>45017</v>
      </c>
      <c r="C4736" t="s">
        <v>7654</v>
      </c>
      <c r="D4736" t="str">
        <f>VLOOKUP(Sales_Data!$C4736,tbl_Customers[],2,FALSE)</f>
        <v>Customer_400</v>
      </c>
      <c r="E4736" t="str">
        <f>VLOOKUP(tbl_Sales[[#This Row],[Customer_ID]],tbl_Customers[],5,0)</f>
        <v>East</v>
      </c>
      <c r="F4736" t="s">
        <v>8502</v>
      </c>
      <c r="G4736" t="str">
        <f>VLOOKUP(Sales_Data!$F4736,tbl_Products[],2,FALSE)</f>
        <v>Product_22</v>
      </c>
      <c r="H4736" t="str">
        <f>VLOOKUP(tbl_Sales[[#This Row],[Product_ID]],tbl_Products[],3,0)</f>
        <v>Electronics</v>
      </c>
      <c r="I4736">
        <v>9</v>
      </c>
      <c r="J4736" s="10">
        <f>VLOOKUP(tbl_Sales[[#This Row],[Product_ID]],tbl_Products[],4,0)</f>
        <v>38.15</v>
      </c>
      <c r="K4736" s="6">
        <v>21.72</v>
      </c>
      <c r="L4736" s="6">
        <f>tbl_Sales[[#This Row],[Price_per_Unit]]*tbl_Sales[[#This Row],[Quantity]]</f>
        <v>195.48</v>
      </c>
      <c r="M4736" s="6">
        <f>tbl_Sales[[#This Row],[Cost_per_Unit]]*tbl_Sales[[#This Row],[Quantity]]</f>
        <v>343.34999999999997</v>
      </c>
      <c r="N4736" s="6">
        <f>tbl_Sales[[#This Row],[Sales]]-tbl_Sales[[#This Row],[Total_Cost]]</f>
        <v>-147.86999999999998</v>
      </c>
    </row>
    <row r="4737" spans="1:14">
      <c r="A4737" t="s">
        <v>4741</v>
      </c>
      <c r="B4737" s="4">
        <v>45087</v>
      </c>
      <c r="C4737" t="s">
        <v>7075</v>
      </c>
      <c r="D4737" t="str">
        <f>VLOOKUP(Sales_Data!$C4737,tbl_Customers[],2,FALSE)</f>
        <v>Customer_1459</v>
      </c>
      <c r="E4737" t="str">
        <f>VLOOKUP(tbl_Sales[[#This Row],[Customer_ID]],tbl_Customers[],5,0)</f>
        <v>North</v>
      </c>
      <c r="F4737" t="s">
        <v>8565</v>
      </c>
      <c r="G4737" t="str">
        <f>VLOOKUP(Sales_Data!$F4737,tbl_Products[],2,FALSE)</f>
        <v>Product_31</v>
      </c>
      <c r="H4737" t="str">
        <f>VLOOKUP(tbl_Sales[[#This Row],[Product_ID]],tbl_Products[],3,0)</f>
        <v>Apparel</v>
      </c>
      <c r="I4737">
        <v>4</v>
      </c>
      <c r="J4737" s="10">
        <f>VLOOKUP(tbl_Sales[[#This Row],[Product_ID]],tbl_Products[],4,0)</f>
        <v>3.66</v>
      </c>
      <c r="K4737" s="6">
        <v>50.65</v>
      </c>
      <c r="L4737" s="6">
        <f>tbl_Sales[[#This Row],[Price_per_Unit]]*tbl_Sales[[#This Row],[Quantity]]</f>
        <v>202.6</v>
      </c>
      <c r="M4737" s="6">
        <f>tbl_Sales[[#This Row],[Cost_per_Unit]]*tbl_Sales[[#This Row],[Quantity]]</f>
        <v>14.64</v>
      </c>
      <c r="N4737" s="6">
        <f>tbl_Sales[[#This Row],[Sales]]-tbl_Sales[[#This Row],[Total_Cost]]</f>
        <v>187.95999999999998</v>
      </c>
    </row>
    <row r="4738" spans="1:14">
      <c r="A4738" t="s">
        <v>4742</v>
      </c>
      <c r="B4738" s="4">
        <v>45251</v>
      </c>
      <c r="C4738" t="s">
        <v>7303</v>
      </c>
      <c r="D4738" t="str">
        <f>VLOOKUP(Sales_Data!$C4738,tbl_Customers[],2,FALSE)</f>
        <v>Customer_294</v>
      </c>
      <c r="E4738" t="str">
        <f>VLOOKUP(tbl_Sales[[#This Row],[Customer_ID]],tbl_Customers[],5,0)</f>
        <v>North</v>
      </c>
      <c r="F4738" t="s">
        <v>8496</v>
      </c>
      <c r="G4738" t="str">
        <f>VLOOKUP(Sales_Data!$F4738,tbl_Products[],2,FALSE)</f>
        <v>Product_3</v>
      </c>
      <c r="H4738" t="str">
        <f>VLOOKUP(tbl_Sales[[#This Row],[Product_ID]],tbl_Products[],3,0)</f>
        <v>Health</v>
      </c>
      <c r="I4738">
        <v>5</v>
      </c>
      <c r="J4738" s="10">
        <f>VLOOKUP(tbl_Sales[[#This Row],[Product_ID]],tbl_Products[],4,0)</f>
        <v>28.91</v>
      </c>
      <c r="K4738" s="6">
        <v>62.48</v>
      </c>
      <c r="L4738" s="6">
        <f>tbl_Sales[[#This Row],[Price_per_Unit]]*tbl_Sales[[#This Row],[Quantity]]</f>
        <v>312.39999999999998</v>
      </c>
      <c r="M4738" s="6">
        <f>tbl_Sales[[#This Row],[Cost_per_Unit]]*tbl_Sales[[#This Row],[Quantity]]</f>
        <v>144.55000000000001</v>
      </c>
      <c r="N4738" s="6">
        <f>tbl_Sales[[#This Row],[Sales]]-tbl_Sales[[#This Row],[Total_Cost]]</f>
        <v>167.84999999999997</v>
      </c>
    </row>
    <row r="4739" spans="1:14">
      <c r="A4739" t="s">
        <v>4743</v>
      </c>
      <c r="B4739" s="4">
        <v>44956</v>
      </c>
      <c r="C4739" t="s">
        <v>8323</v>
      </c>
      <c r="D4739" t="str">
        <f>VLOOKUP(Sales_Data!$C4739,tbl_Customers[],2,FALSE)</f>
        <v>Customer_1066</v>
      </c>
      <c r="E4739" t="str">
        <f>VLOOKUP(tbl_Sales[[#This Row],[Customer_ID]],tbl_Customers[],5,0)</f>
        <v>West</v>
      </c>
      <c r="F4739" t="s">
        <v>8550</v>
      </c>
      <c r="G4739" t="str">
        <f>VLOOKUP(Sales_Data!$F4739,tbl_Products[],2,FALSE)</f>
        <v>Product_26</v>
      </c>
      <c r="H4739" t="str">
        <f>VLOOKUP(tbl_Sales[[#This Row],[Product_ID]],tbl_Products[],3,0)</f>
        <v>Health</v>
      </c>
      <c r="I4739">
        <v>3</v>
      </c>
      <c r="J4739" s="10">
        <f>VLOOKUP(tbl_Sales[[#This Row],[Product_ID]],tbl_Products[],4,0)</f>
        <v>31.77</v>
      </c>
      <c r="K4739" s="6">
        <v>90.46</v>
      </c>
      <c r="L4739" s="6">
        <f>tbl_Sales[[#This Row],[Price_per_Unit]]*tbl_Sales[[#This Row],[Quantity]]</f>
        <v>271.38</v>
      </c>
      <c r="M4739" s="6">
        <f>tbl_Sales[[#This Row],[Cost_per_Unit]]*tbl_Sales[[#This Row],[Quantity]]</f>
        <v>95.31</v>
      </c>
      <c r="N4739" s="6">
        <f>tbl_Sales[[#This Row],[Sales]]-tbl_Sales[[#This Row],[Total_Cost]]</f>
        <v>176.07</v>
      </c>
    </row>
    <row r="4740" spans="1:14">
      <c r="A4740" t="s">
        <v>4744</v>
      </c>
      <c r="B4740" s="4">
        <v>44929</v>
      </c>
      <c r="C4740" t="s">
        <v>8127</v>
      </c>
      <c r="D4740" t="str">
        <f>VLOOKUP(Sales_Data!$C4740,tbl_Customers[],2,FALSE)</f>
        <v>Customer_1172</v>
      </c>
      <c r="E4740" t="str">
        <f>VLOOKUP(tbl_Sales[[#This Row],[Customer_ID]],tbl_Customers[],5,0)</f>
        <v>South</v>
      </c>
      <c r="F4740" t="s">
        <v>8566</v>
      </c>
      <c r="G4740" t="str">
        <f>VLOOKUP(Sales_Data!$F4740,tbl_Products[],2,FALSE)</f>
        <v>Product_10</v>
      </c>
      <c r="H4740" t="str">
        <f>VLOOKUP(tbl_Sales[[#This Row],[Product_ID]],tbl_Products[],3,0)</f>
        <v>Apparel</v>
      </c>
      <c r="I4740">
        <v>7</v>
      </c>
      <c r="J4740" s="10">
        <f>VLOOKUP(tbl_Sales[[#This Row],[Product_ID]],tbl_Products[],4,0)</f>
        <v>14.95</v>
      </c>
      <c r="K4740" s="6">
        <v>36.549999999999997</v>
      </c>
      <c r="L4740" s="6">
        <f>tbl_Sales[[#This Row],[Price_per_Unit]]*tbl_Sales[[#This Row],[Quantity]]</f>
        <v>255.84999999999997</v>
      </c>
      <c r="M4740" s="6">
        <f>tbl_Sales[[#This Row],[Cost_per_Unit]]*tbl_Sales[[#This Row],[Quantity]]</f>
        <v>104.64999999999999</v>
      </c>
      <c r="N4740" s="6">
        <f>tbl_Sales[[#This Row],[Sales]]-tbl_Sales[[#This Row],[Total_Cost]]</f>
        <v>151.19999999999999</v>
      </c>
    </row>
    <row r="4741" spans="1:14">
      <c r="A4741" t="s">
        <v>4745</v>
      </c>
      <c r="B4741" s="4">
        <v>45158</v>
      </c>
      <c r="C4741" t="s">
        <v>8416</v>
      </c>
      <c r="D4741" t="str">
        <f>VLOOKUP(Sales_Data!$C4741,tbl_Customers[],2,FALSE)</f>
        <v>Customer_1468</v>
      </c>
      <c r="E4741" t="str">
        <f>VLOOKUP(tbl_Sales[[#This Row],[Customer_ID]],tbl_Customers[],5,0)</f>
        <v>North</v>
      </c>
      <c r="F4741" t="s">
        <v>8545</v>
      </c>
      <c r="G4741" t="str">
        <f>VLOOKUP(Sales_Data!$F4741,tbl_Products[],2,FALSE)</f>
        <v>Product_9</v>
      </c>
      <c r="H4741" t="str">
        <f>VLOOKUP(tbl_Sales[[#This Row],[Product_ID]],tbl_Products[],3,0)</f>
        <v>Apparel</v>
      </c>
      <c r="I4741">
        <v>9</v>
      </c>
      <c r="J4741" s="10">
        <f>VLOOKUP(tbl_Sales[[#This Row],[Product_ID]],tbl_Products[],4,0)</f>
        <v>14.27</v>
      </c>
      <c r="K4741" s="6">
        <v>97.36</v>
      </c>
      <c r="L4741" s="6">
        <f>tbl_Sales[[#This Row],[Price_per_Unit]]*tbl_Sales[[#This Row],[Quantity]]</f>
        <v>876.24</v>
      </c>
      <c r="M4741" s="6">
        <f>tbl_Sales[[#This Row],[Cost_per_Unit]]*tbl_Sales[[#This Row],[Quantity]]</f>
        <v>128.43</v>
      </c>
      <c r="N4741" s="6">
        <f>tbl_Sales[[#This Row],[Sales]]-tbl_Sales[[#This Row],[Total_Cost]]</f>
        <v>747.81</v>
      </c>
    </row>
    <row r="4742" spans="1:14">
      <c r="A4742" t="s">
        <v>4746</v>
      </c>
      <c r="B4742" s="4">
        <v>45067</v>
      </c>
      <c r="C4742" t="s">
        <v>8121</v>
      </c>
      <c r="D4742" t="str">
        <f>VLOOKUP(Sales_Data!$C4742,tbl_Customers[],2,FALSE)</f>
        <v>Customer_1034</v>
      </c>
      <c r="E4742" t="str">
        <f>VLOOKUP(tbl_Sales[[#This Row],[Customer_ID]],tbl_Customers[],5,0)</f>
        <v>East</v>
      </c>
      <c r="F4742" t="s">
        <v>8504</v>
      </c>
      <c r="G4742" t="str">
        <f>VLOOKUP(Sales_Data!$F4742,tbl_Products[],2,FALSE)</f>
        <v>Product_13</v>
      </c>
      <c r="H4742" t="str">
        <f>VLOOKUP(tbl_Sales[[#This Row],[Product_ID]],tbl_Products[],3,0)</f>
        <v>Toys</v>
      </c>
      <c r="I4742">
        <v>2</v>
      </c>
      <c r="J4742" s="10">
        <f>VLOOKUP(tbl_Sales[[#This Row],[Product_ID]],tbl_Products[],4,0)</f>
        <v>45.97</v>
      </c>
      <c r="K4742" s="6">
        <v>68.930000000000007</v>
      </c>
      <c r="L4742" s="6">
        <f>tbl_Sales[[#This Row],[Price_per_Unit]]*tbl_Sales[[#This Row],[Quantity]]</f>
        <v>137.86000000000001</v>
      </c>
      <c r="M4742" s="6">
        <f>tbl_Sales[[#This Row],[Cost_per_Unit]]*tbl_Sales[[#This Row],[Quantity]]</f>
        <v>91.94</v>
      </c>
      <c r="N4742" s="6">
        <f>tbl_Sales[[#This Row],[Sales]]-tbl_Sales[[#This Row],[Total_Cost]]</f>
        <v>45.920000000000016</v>
      </c>
    </row>
    <row r="4743" spans="1:14">
      <c r="A4743" t="s">
        <v>4747</v>
      </c>
      <c r="B4743" s="4">
        <v>45034</v>
      </c>
      <c r="C4743" t="s">
        <v>7856</v>
      </c>
      <c r="D4743" t="str">
        <f>VLOOKUP(Sales_Data!$C4743,tbl_Customers[],2,FALSE)</f>
        <v>Customer_66</v>
      </c>
      <c r="E4743" t="str">
        <f>VLOOKUP(tbl_Sales[[#This Row],[Customer_ID]],tbl_Customers[],5,0)</f>
        <v>West</v>
      </c>
      <c r="F4743" t="s">
        <v>8518</v>
      </c>
      <c r="G4743" t="str">
        <f>VLOOKUP(Sales_Data!$F4743,tbl_Products[],2,FALSE)</f>
        <v>Product_35</v>
      </c>
      <c r="H4743" t="str">
        <f>VLOOKUP(tbl_Sales[[#This Row],[Product_ID]],tbl_Products[],3,0)</f>
        <v>Toys</v>
      </c>
      <c r="I4743">
        <v>1</v>
      </c>
      <c r="J4743" s="10">
        <f>VLOOKUP(tbl_Sales[[#This Row],[Product_ID]],tbl_Products[],4,0)</f>
        <v>40.75</v>
      </c>
      <c r="K4743" s="6">
        <v>14.53</v>
      </c>
      <c r="L4743" s="6">
        <f>tbl_Sales[[#This Row],[Price_per_Unit]]*tbl_Sales[[#This Row],[Quantity]]</f>
        <v>14.53</v>
      </c>
      <c r="M4743" s="6">
        <f>tbl_Sales[[#This Row],[Cost_per_Unit]]*tbl_Sales[[#This Row],[Quantity]]</f>
        <v>40.75</v>
      </c>
      <c r="N4743" s="6">
        <f>tbl_Sales[[#This Row],[Sales]]-tbl_Sales[[#This Row],[Total_Cost]]</f>
        <v>-26.22</v>
      </c>
    </row>
    <row r="4744" spans="1:14">
      <c r="A4744" t="s">
        <v>4748</v>
      </c>
      <c r="B4744" s="4">
        <v>45013</v>
      </c>
      <c r="C4744" t="s">
        <v>7486</v>
      </c>
      <c r="D4744" t="str">
        <f>VLOOKUP(Sales_Data!$C4744,tbl_Customers[],2,FALSE)</f>
        <v>Customer_262</v>
      </c>
      <c r="E4744" t="str">
        <f>VLOOKUP(tbl_Sales[[#This Row],[Customer_ID]],tbl_Customers[],5,0)</f>
        <v>North</v>
      </c>
      <c r="F4744" t="s">
        <v>8532</v>
      </c>
      <c r="G4744" t="str">
        <f>VLOOKUP(Sales_Data!$F4744,tbl_Products[],2,FALSE)</f>
        <v>Product_23</v>
      </c>
      <c r="H4744" t="str">
        <f>VLOOKUP(tbl_Sales[[#This Row],[Product_ID]],tbl_Products[],3,0)</f>
        <v>Apparel</v>
      </c>
      <c r="I4744">
        <v>7</v>
      </c>
      <c r="J4744" s="10">
        <f>VLOOKUP(tbl_Sales[[#This Row],[Product_ID]],tbl_Products[],4,0)</f>
        <v>2.85</v>
      </c>
      <c r="K4744" s="6">
        <v>66.599999999999994</v>
      </c>
      <c r="L4744" s="6">
        <f>tbl_Sales[[#This Row],[Price_per_Unit]]*tbl_Sales[[#This Row],[Quantity]]</f>
        <v>466.19999999999993</v>
      </c>
      <c r="M4744" s="6">
        <f>tbl_Sales[[#This Row],[Cost_per_Unit]]*tbl_Sales[[#This Row],[Quantity]]</f>
        <v>19.95</v>
      </c>
      <c r="N4744" s="6">
        <f>tbl_Sales[[#This Row],[Sales]]-tbl_Sales[[#This Row],[Total_Cost]]</f>
        <v>446.24999999999994</v>
      </c>
    </row>
    <row r="4745" spans="1:14">
      <c r="A4745" t="s">
        <v>4749</v>
      </c>
      <c r="B4745" s="4">
        <v>45222</v>
      </c>
      <c r="C4745" t="s">
        <v>7093</v>
      </c>
      <c r="D4745" t="str">
        <f>VLOOKUP(Sales_Data!$C4745,tbl_Customers[],2,FALSE)</f>
        <v>Customer_1020</v>
      </c>
      <c r="E4745" t="str">
        <f>VLOOKUP(tbl_Sales[[#This Row],[Customer_ID]],tbl_Customers[],5,0)</f>
        <v>North</v>
      </c>
      <c r="F4745" t="s">
        <v>8567</v>
      </c>
      <c r="G4745" t="str">
        <f>VLOOKUP(Sales_Data!$F4745,tbl_Products[],2,FALSE)</f>
        <v>Product_69</v>
      </c>
      <c r="H4745" t="str">
        <f>VLOOKUP(tbl_Sales[[#This Row],[Product_ID]],tbl_Products[],3,0)</f>
        <v>Home Goods</v>
      </c>
      <c r="I4745">
        <v>3</v>
      </c>
      <c r="J4745" s="10">
        <f>VLOOKUP(tbl_Sales[[#This Row],[Product_ID]],tbl_Products[],4,0)</f>
        <v>8.86</v>
      </c>
      <c r="K4745" s="6">
        <v>42.35</v>
      </c>
      <c r="L4745" s="6">
        <f>tbl_Sales[[#This Row],[Price_per_Unit]]*tbl_Sales[[#This Row],[Quantity]]</f>
        <v>127.05000000000001</v>
      </c>
      <c r="M4745" s="6">
        <f>tbl_Sales[[#This Row],[Cost_per_Unit]]*tbl_Sales[[#This Row],[Quantity]]</f>
        <v>26.58</v>
      </c>
      <c r="N4745" s="6">
        <f>tbl_Sales[[#This Row],[Sales]]-tbl_Sales[[#This Row],[Total_Cost]]</f>
        <v>100.47000000000001</v>
      </c>
    </row>
    <row r="4746" spans="1:14">
      <c r="A4746" t="s">
        <v>4750</v>
      </c>
      <c r="B4746" s="4">
        <v>45008</v>
      </c>
      <c r="C4746" t="s">
        <v>7320</v>
      </c>
      <c r="D4746" t="str">
        <f>VLOOKUP(Sales_Data!$C4746,tbl_Customers[],2,FALSE)</f>
        <v>Customer_179</v>
      </c>
      <c r="E4746" t="str">
        <f>VLOOKUP(tbl_Sales[[#This Row],[Customer_ID]],tbl_Customers[],5,0)</f>
        <v>South</v>
      </c>
      <c r="F4746" t="s">
        <v>8539</v>
      </c>
      <c r="G4746" t="str">
        <f>VLOOKUP(Sales_Data!$F4746,tbl_Products[],2,FALSE)</f>
        <v>Product_16</v>
      </c>
      <c r="H4746" t="str">
        <f>VLOOKUP(tbl_Sales[[#This Row],[Product_ID]],tbl_Products[],3,0)</f>
        <v>Home Goods</v>
      </c>
      <c r="I4746">
        <v>3</v>
      </c>
      <c r="J4746" s="10">
        <f>VLOOKUP(tbl_Sales[[#This Row],[Product_ID]],tbl_Products[],4,0)</f>
        <v>15.25</v>
      </c>
      <c r="K4746" s="6">
        <v>7.93</v>
      </c>
      <c r="L4746" s="6">
        <f>tbl_Sales[[#This Row],[Price_per_Unit]]*tbl_Sales[[#This Row],[Quantity]]</f>
        <v>23.79</v>
      </c>
      <c r="M4746" s="6">
        <f>tbl_Sales[[#This Row],[Cost_per_Unit]]*tbl_Sales[[#This Row],[Quantity]]</f>
        <v>45.75</v>
      </c>
      <c r="N4746" s="6">
        <f>tbl_Sales[[#This Row],[Sales]]-tbl_Sales[[#This Row],[Total_Cost]]</f>
        <v>-21.96</v>
      </c>
    </row>
    <row r="4747" spans="1:14">
      <c r="A4747" t="s">
        <v>4751</v>
      </c>
      <c r="B4747" s="4">
        <v>45177</v>
      </c>
      <c r="C4747" t="s">
        <v>7630</v>
      </c>
      <c r="D4747" t="str">
        <f>VLOOKUP(Sales_Data!$C4747,tbl_Customers[],2,FALSE)</f>
        <v>Customer_618</v>
      </c>
      <c r="E4747" t="str">
        <f>VLOOKUP(tbl_Sales[[#This Row],[Customer_ID]],tbl_Customers[],5,0)</f>
        <v>West</v>
      </c>
      <c r="F4747" t="s">
        <v>8541</v>
      </c>
      <c r="G4747" t="str">
        <f>VLOOKUP(Sales_Data!$F4747,tbl_Products[],2,FALSE)</f>
        <v>Product_60</v>
      </c>
      <c r="H4747" t="str">
        <f>VLOOKUP(tbl_Sales[[#This Row],[Product_ID]],tbl_Products[],3,0)</f>
        <v>Health</v>
      </c>
      <c r="I4747">
        <v>3</v>
      </c>
      <c r="J4747" s="10">
        <f>VLOOKUP(tbl_Sales[[#This Row],[Product_ID]],tbl_Products[],4,0)</f>
        <v>1.01</v>
      </c>
      <c r="K4747" s="6">
        <v>50.95</v>
      </c>
      <c r="L4747" s="6">
        <f>tbl_Sales[[#This Row],[Price_per_Unit]]*tbl_Sales[[#This Row],[Quantity]]</f>
        <v>152.85000000000002</v>
      </c>
      <c r="M4747" s="6">
        <f>tbl_Sales[[#This Row],[Cost_per_Unit]]*tbl_Sales[[#This Row],[Quantity]]</f>
        <v>3.0300000000000002</v>
      </c>
      <c r="N4747" s="6">
        <f>tbl_Sales[[#This Row],[Sales]]-tbl_Sales[[#This Row],[Total_Cost]]</f>
        <v>149.82000000000002</v>
      </c>
    </row>
    <row r="4748" spans="1:14">
      <c r="A4748" t="s">
        <v>4752</v>
      </c>
      <c r="B4748" s="4">
        <v>44972</v>
      </c>
      <c r="C4748" t="s">
        <v>7932</v>
      </c>
      <c r="D4748" t="str">
        <f>VLOOKUP(Sales_Data!$C4748,tbl_Customers[],2,FALSE)</f>
        <v>Customer_1379</v>
      </c>
      <c r="E4748" t="str">
        <f>VLOOKUP(tbl_Sales[[#This Row],[Customer_ID]],tbl_Customers[],5,0)</f>
        <v>North</v>
      </c>
      <c r="F4748" t="s">
        <v>8557</v>
      </c>
      <c r="G4748" t="str">
        <f>VLOOKUP(Sales_Data!$F4748,tbl_Products[],2,FALSE)</f>
        <v>Product_71</v>
      </c>
      <c r="H4748" t="str">
        <f>VLOOKUP(tbl_Sales[[#This Row],[Product_ID]],tbl_Products[],3,0)</f>
        <v>Electronics</v>
      </c>
      <c r="I4748">
        <v>7</v>
      </c>
      <c r="J4748" s="10">
        <f>VLOOKUP(tbl_Sales[[#This Row],[Product_ID]],tbl_Products[],4,0)</f>
        <v>34.61</v>
      </c>
      <c r="K4748" s="6">
        <v>66.55</v>
      </c>
      <c r="L4748" s="6">
        <f>tbl_Sales[[#This Row],[Price_per_Unit]]*tbl_Sales[[#This Row],[Quantity]]</f>
        <v>465.84999999999997</v>
      </c>
      <c r="M4748" s="6">
        <f>tbl_Sales[[#This Row],[Cost_per_Unit]]*tbl_Sales[[#This Row],[Quantity]]</f>
        <v>242.26999999999998</v>
      </c>
      <c r="N4748" s="6">
        <f>tbl_Sales[[#This Row],[Sales]]-tbl_Sales[[#This Row],[Total_Cost]]</f>
        <v>223.57999999999998</v>
      </c>
    </row>
    <row r="4749" spans="1:14">
      <c r="A4749" t="s">
        <v>4753</v>
      </c>
      <c r="B4749" s="4">
        <v>44993</v>
      </c>
      <c r="C4749" t="s">
        <v>7955</v>
      </c>
      <c r="D4749" t="str">
        <f>VLOOKUP(Sales_Data!$C4749,tbl_Customers[],2,FALSE)</f>
        <v>Customer_1124</v>
      </c>
      <c r="E4749" t="str">
        <f>VLOOKUP(tbl_Sales[[#This Row],[Customer_ID]],tbl_Customers[],5,0)</f>
        <v>South</v>
      </c>
      <c r="F4749" t="s">
        <v>8562</v>
      </c>
      <c r="G4749" t="str">
        <f>VLOOKUP(Sales_Data!$F4749,tbl_Products[],2,FALSE)</f>
        <v>Product_48</v>
      </c>
      <c r="H4749" t="str">
        <f>VLOOKUP(tbl_Sales[[#This Row],[Product_ID]],tbl_Products[],3,0)</f>
        <v>Apparel</v>
      </c>
      <c r="I4749">
        <v>1</v>
      </c>
      <c r="J4749" s="10">
        <f>VLOOKUP(tbl_Sales[[#This Row],[Product_ID]],tbl_Products[],4,0)</f>
        <v>25.33</v>
      </c>
      <c r="K4749" s="6">
        <v>26.97</v>
      </c>
      <c r="L4749" s="6">
        <f>tbl_Sales[[#This Row],[Price_per_Unit]]*tbl_Sales[[#This Row],[Quantity]]</f>
        <v>26.97</v>
      </c>
      <c r="M4749" s="6">
        <f>tbl_Sales[[#This Row],[Cost_per_Unit]]*tbl_Sales[[#This Row],[Quantity]]</f>
        <v>25.33</v>
      </c>
      <c r="N4749" s="6">
        <f>tbl_Sales[[#This Row],[Sales]]-tbl_Sales[[#This Row],[Total_Cost]]</f>
        <v>1.6400000000000006</v>
      </c>
    </row>
    <row r="4750" spans="1:14">
      <c r="A4750" t="s">
        <v>4754</v>
      </c>
      <c r="B4750" s="4">
        <v>45241</v>
      </c>
      <c r="C4750" t="s">
        <v>7321</v>
      </c>
      <c r="D4750" t="str">
        <f>VLOOKUP(Sales_Data!$C4750,tbl_Customers[],2,FALSE)</f>
        <v>Customer_957</v>
      </c>
      <c r="E4750" t="str">
        <f>VLOOKUP(tbl_Sales[[#This Row],[Customer_ID]],tbl_Customers[],5,0)</f>
        <v>West</v>
      </c>
      <c r="F4750" t="s">
        <v>8532</v>
      </c>
      <c r="G4750" t="str">
        <f>VLOOKUP(Sales_Data!$F4750,tbl_Products[],2,FALSE)</f>
        <v>Product_23</v>
      </c>
      <c r="H4750" t="str">
        <f>VLOOKUP(tbl_Sales[[#This Row],[Product_ID]],tbl_Products[],3,0)</f>
        <v>Apparel</v>
      </c>
      <c r="I4750">
        <v>9</v>
      </c>
      <c r="J4750" s="10">
        <f>VLOOKUP(tbl_Sales[[#This Row],[Product_ID]],tbl_Products[],4,0)</f>
        <v>2.85</v>
      </c>
      <c r="K4750" s="6">
        <v>52.75</v>
      </c>
      <c r="L4750" s="6">
        <f>tbl_Sales[[#This Row],[Price_per_Unit]]*tbl_Sales[[#This Row],[Quantity]]</f>
        <v>474.75</v>
      </c>
      <c r="M4750" s="6">
        <f>tbl_Sales[[#This Row],[Cost_per_Unit]]*tbl_Sales[[#This Row],[Quantity]]</f>
        <v>25.650000000000002</v>
      </c>
      <c r="N4750" s="6">
        <f>tbl_Sales[[#This Row],[Sales]]-tbl_Sales[[#This Row],[Total_Cost]]</f>
        <v>449.1</v>
      </c>
    </row>
    <row r="4751" spans="1:14">
      <c r="A4751" t="s">
        <v>4755</v>
      </c>
      <c r="B4751" s="4">
        <v>45149</v>
      </c>
      <c r="C4751" t="s">
        <v>7787</v>
      </c>
      <c r="D4751" t="str">
        <f>VLOOKUP(Sales_Data!$C4751,tbl_Customers[],2,FALSE)</f>
        <v>Customer_345</v>
      </c>
      <c r="E4751" t="str">
        <f>VLOOKUP(tbl_Sales[[#This Row],[Customer_ID]],tbl_Customers[],5,0)</f>
        <v>South</v>
      </c>
      <c r="F4751" t="s">
        <v>8542</v>
      </c>
      <c r="G4751" t="str">
        <f>VLOOKUP(Sales_Data!$F4751,tbl_Products[],2,FALSE)</f>
        <v>Product_20</v>
      </c>
      <c r="H4751" t="str">
        <f>VLOOKUP(tbl_Sales[[#This Row],[Product_ID]],tbl_Products[],3,0)</f>
        <v>Electronics</v>
      </c>
      <c r="I4751">
        <v>9</v>
      </c>
      <c r="J4751" s="10">
        <f>VLOOKUP(tbl_Sales[[#This Row],[Product_ID]],tbl_Products[],4,0)</f>
        <v>19.98</v>
      </c>
      <c r="K4751" s="6">
        <v>68.62</v>
      </c>
      <c r="L4751" s="6">
        <f>tbl_Sales[[#This Row],[Price_per_Unit]]*tbl_Sales[[#This Row],[Quantity]]</f>
        <v>617.58000000000004</v>
      </c>
      <c r="M4751" s="6">
        <f>tbl_Sales[[#This Row],[Cost_per_Unit]]*tbl_Sales[[#This Row],[Quantity]]</f>
        <v>179.82</v>
      </c>
      <c r="N4751" s="6">
        <f>tbl_Sales[[#This Row],[Sales]]-tbl_Sales[[#This Row],[Total_Cost]]</f>
        <v>437.76000000000005</v>
      </c>
    </row>
    <row r="4752" spans="1:14">
      <c r="A4752" t="s">
        <v>4756</v>
      </c>
      <c r="B4752" s="4">
        <v>45251</v>
      </c>
      <c r="C4752" t="s">
        <v>7081</v>
      </c>
      <c r="D4752" t="str">
        <f>VLOOKUP(Sales_Data!$C4752,tbl_Customers[],2,FALSE)</f>
        <v>Customer_914</v>
      </c>
      <c r="E4752" t="str">
        <f>VLOOKUP(tbl_Sales[[#This Row],[Customer_ID]],tbl_Customers[],5,0)</f>
        <v>South</v>
      </c>
      <c r="F4752" t="s">
        <v>8567</v>
      </c>
      <c r="G4752" t="str">
        <f>VLOOKUP(Sales_Data!$F4752,tbl_Products[],2,FALSE)</f>
        <v>Product_69</v>
      </c>
      <c r="H4752" t="str">
        <f>VLOOKUP(tbl_Sales[[#This Row],[Product_ID]],tbl_Products[],3,0)</f>
        <v>Home Goods</v>
      </c>
      <c r="I4752">
        <v>6</v>
      </c>
      <c r="J4752" s="10">
        <f>VLOOKUP(tbl_Sales[[#This Row],[Product_ID]],tbl_Products[],4,0)</f>
        <v>8.86</v>
      </c>
      <c r="K4752" s="6">
        <v>57.28</v>
      </c>
      <c r="L4752" s="6">
        <f>tbl_Sales[[#This Row],[Price_per_Unit]]*tbl_Sales[[#This Row],[Quantity]]</f>
        <v>343.68</v>
      </c>
      <c r="M4752" s="6">
        <f>tbl_Sales[[#This Row],[Cost_per_Unit]]*tbl_Sales[[#This Row],[Quantity]]</f>
        <v>53.16</v>
      </c>
      <c r="N4752" s="6">
        <f>tbl_Sales[[#This Row],[Sales]]-tbl_Sales[[#This Row],[Total_Cost]]</f>
        <v>290.52</v>
      </c>
    </row>
    <row r="4753" spans="1:14">
      <c r="A4753" t="s">
        <v>4757</v>
      </c>
      <c r="B4753" s="4">
        <v>45146</v>
      </c>
      <c r="C4753" t="s">
        <v>8092</v>
      </c>
      <c r="D4753" t="str">
        <f>VLOOKUP(Sales_Data!$C4753,tbl_Customers[],2,FALSE)</f>
        <v>Customer_237</v>
      </c>
      <c r="E4753" t="str">
        <f>VLOOKUP(tbl_Sales[[#This Row],[Customer_ID]],tbl_Customers[],5,0)</f>
        <v>North</v>
      </c>
      <c r="F4753" t="s">
        <v>8558</v>
      </c>
      <c r="G4753" t="str">
        <f>VLOOKUP(Sales_Data!$F4753,tbl_Products[],2,FALSE)</f>
        <v>Product_24</v>
      </c>
      <c r="H4753" t="str">
        <f>VLOOKUP(tbl_Sales[[#This Row],[Product_ID]],tbl_Products[],3,0)</f>
        <v>Apparel</v>
      </c>
      <c r="I4753">
        <v>4</v>
      </c>
      <c r="J4753" s="10">
        <f>VLOOKUP(tbl_Sales[[#This Row],[Product_ID]],tbl_Products[],4,0)</f>
        <v>47.62</v>
      </c>
      <c r="K4753" s="6">
        <v>85.64</v>
      </c>
      <c r="L4753" s="6">
        <f>tbl_Sales[[#This Row],[Price_per_Unit]]*tbl_Sales[[#This Row],[Quantity]]</f>
        <v>342.56</v>
      </c>
      <c r="M4753" s="6">
        <f>tbl_Sales[[#This Row],[Cost_per_Unit]]*tbl_Sales[[#This Row],[Quantity]]</f>
        <v>190.48</v>
      </c>
      <c r="N4753" s="6">
        <f>tbl_Sales[[#This Row],[Sales]]-tbl_Sales[[#This Row],[Total_Cost]]</f>
        <v>152.08000000000001</v>
      </c>
    </row>
    <row r="4754" spans="1:14">
      <c r="A4754" t="s">
        <v>4758</v>
      </c>
      <c r="B4754" s="4">
        <v>45133</v>
      </c>
      <c r="C4754" t="s">
        <v>7431</v>
      </c>
      <c r="D4754" t="str">
        <f>VLOOKUP(Sales_Data!$C4754,tbl_Customers[],2,FALSE)</f>
        <v>Customer_988</v>
      </c>
      <c r="E4754" t="str">
        <f>VLOOKUP(tbl_Sales[[#This Row],[Customer_ID]],tbl_Customers[],5,0)</f>
        <v>South</v>
      </c>
      <c r="F4754" t="s">
        <v>8523</v>
      </c>
      <c r="G4754" t="str">
        <f>VLOOKUP(Sales_Data!$F4754,tbl_Products[],2,FALSE)</f>
        <v>Product_32</v>
      </c>
      <c r="H4754" t="str">
        <f>VLOOKUP(tbl_Sales[[#This Row],[Product_ID]],tbl_Products[],3,0)</f>
        <v>Home Goods</v>
      </c>
      <c r="I4754">
        <v>1</v>
      </c>
      <c r="J4754" s="10">
        <f>VLOOKUP(tbl_Sales[[#This Row],[Product_ID]],tbl_Products[],4,0)</f>
        <v>24.03</v>
      </c>
      <c r="K4754" s="6">
        <v>34.67</v>
      </c>
      <c r="L4754" s="6">
        <f>tbl_Sales[[#This Row],[Price_per_Unit]]*tbl_Sales[[#This Row],[Quantity]]</f>
        <v>34.67</v>
      </c>
      <c r="M4754" s="6">
        <f>tbl_Sales[[#This Row],[Cost_per_Unit]]*tbl_Sales[[#This Row],[Quantity]]</f>
        <v>24.03</v>
      </c>
      <c r="N4754" s="6">
        <f>tbl_Sales[[#This Row],[Sales]]-tbl_Sales[[#This Row],[Total_Cost]]</f>
        <v>10.64</v>
      </c>
    </row>
    <row r="4755" spans="1:14">
      <c r="A4755" t="s">
        <v>4759</v>
      </c>
      <c r="B4755" s="4">
        <v>45146</v>
      </c>
      <c r="C4755" t="s">
        <v>7442</v>
      </c>
      <c r="D4755" t="str">
        <f>VLOOKUP(Sales_Data!$C4755,tbl_Customers[],2,FALSE)</f>
        <v>Customer_1358</v>
      </c>
      <c r="E4755" t="str">
        <f>VLOOKUP(tbl_Sales[[#This Row],[Customer_ID]],tbl_Customers[],5,0)</f>
        <v>North</v>
      </c>
      <c r="F4755" t="s">
        <v>8514</v>
      </c>
      <c r="G4755" t="str">
        <f>VLOOKUP(Sales_Data!$F4755,tbl_Products[],2,FALSE)</f>
        <v>Product_2</v>
      </c>
      <c r="H4755" t="str">
        <f>VLOOKUP(tbl_Sales[[#This Row],[Product_ID]],tbl_Products[],3,0)</f>
        <v>Health</v>
      </c>
      <c r="I4755">
        <v>3</v>
      </c>
      <c r="J4755" s="10">
        <f>VLOOKUP(tbl_Sales[[#This Row],[Product_ID]],tbl_Products[],4,0)</f>
        <v>12.41</v>
      </c>
      <c r="K4755" s="6">
        <v>95.12</v>
      </c>
      <c r="L4755" s="6">
        <f>tbl_Sales[[#This Row],[Price_per_Unit]]*tbl_Sales[[#This Row],[Quantity]]</f>
        <v>285.36</v>
      </c>
      <c r="M4755" s="6">
        <f>tbl_Sales[[#This Row],[Cost_per_Unit]]*tbl_Sales[[#This Row],[Quantity]]</f>
        <v>37.230000000000004</v>
      </c>
      <c r="N4755" s="6">
        <f>tbl_Sales[[#This Row],[Sales]]-tbl_Sales[[#This Row],[Total_Cost]]</f>
        <v>248.13</v>
      </c>
    </row>
    <row r="4756" spans="1:14">
      <c r="A4756" t="s">
        <v>4760</v>
      </c>
      <c r="B4756" s="4">
        <v>45171</v>
      </c>
      <c r="C4756" t="s">
        <v>7360</v>
      </c>
      <c r="D4756" t="str">
        <f>VLOOKUP(Sales_Data!$C4756,tbl_Customers[],2,FALSE)</f>
        <v>Customer_1108</v>
      </c>
      <c r="E4756" t="str">
        <f>VLOOKUP(tbl_Sales[[#This Row],[Customer_ID]],tbl_Customers[],5,0)</f>
        <v>West</v>
      </c>
      <c r="F4756" t="s">
        <v>8556</v>
      </c>
      <c r="G4756" t="str">
        <f>VLOOKUP(Sales_Data!$F4756,tbl_Products[],2,FALSE)</f>
        <v>Product_42</v>
      </c>
      <c r="H4756" t="str">
        <f>VLOOKUP(tbl_Sales[[#This Row],[Product_ID]],tbl_Products[],3,0)</f>
        <v>Electronics</v>
      </c>
      <c r="I4756">
        <v>9</v>
      </c>
      <c r="J4756" s="10">
        <f>VLOOKUP(tbl_Sales[[#This Row],[Product_ID]],tbl_Products[],4,0)</f>
        <v>28.03</v>
      </c>
      <c r="K4756" s="6">
        <v>81.41</v>
      </c>
      <c r="L4756" s="6">
        <f>tbl_Sales[[#This Row],[Price_per_Unit]]*tbl_Sales[[#This Row],[Quantity]]</f>
        <v>732.68999999999994</v>
      </c>
      <c r="M4756" s="6">
        <f>tbl_Sales[[#This Row],[Cost_per_Unit]]*tbl_Sales[[#This Row],[Quantity]]</f>
        <v>252.27</v>
      </c>
      <c r="N4756" s="6">
        <f>tbl_Sales[[#This Row],[Sales]]-tbl_Sales[[#This Row],[Total_Cost]]</f>
        <v>480.41999999999996</v>
      </c>
    </row>
    <row r="4757" spans="1:14">
      <c r="A4757" t="s">
        <v>4761</v>
      </c>
      <c r="B4757" s="4">
        <v>45123</v>
      </c>
      <c r="C4757" t="s">
        <v>8444</v>
      </c>
      <c r="D4757" t="str">
        <f>VLOOKUP(Sales_Data!$C4757,tbl_Customers[],2,FALSE)</f>
        <v>Customer_494</v>
      </c>
      <c r="E4757" t="str">
        <f>VLOOKUP(tbl_Sales[[#This Row],[Customer_ID]],tbl_Customers[],5,0)</f>
        <v>North</v>
      </c>
      <c r="F4757" t="s">
        <v>8502</v>
      </c>
      <c r="G4757" t="str">
        <f>VLOOKUP(Sales_Data!$F4757,tbl_Products[],2,FALSE)</f>
        <v>Product_22</v>
      </c>
      <c r="H4757" t="str">
        <f>VLOOKUP(tbl_Sales[[#This Row],[Product_ID]],tbl_Products[],3,0)</f>
        <v>Electronics</v>
      </c>
      <c r="I4757">
        <v>1</v>
      </c>
      <c r="J4757" s="10">
        <f>VLOOKUP(tbl_Sales[[#This Row],[Product_ID]],tbl_Products[],4,0)</f>
        <v>38.15</v>
      </c>
      <c r="K4757" s="6">
        <v>19.670000000000002</v>
      </c>
      <c r="L4757" s="6">
        <f>tbl_Sales[[#This Row],[Price_per_Unit]]*tbl_Sales[[#This Row],[Quantity]]</f>
        <v>19.670000000000002</v>
      </c>
      <c r="M4757" s="6">
        <f>tbl_Sales[[#This Row],[Cost_per_Unit]]*tbl_Sales[[#This Row],[Quantity]]</f>
        <v>38.15</v>
      </c>
      <c r="N4757" s="6">
        <f>tbl_Sales[[#This Row],[Sales]]-tbl_Sales[[#This Row],[Total_Cost]]</f>
        <v>-18.479999999999997</v>
      </c>
    </row>
    <row r="4758" spans="1:14">
      <c r="A4758" t="s">
        <v>4762</v>
      </c>
      <c r="B4758" s="4">
        <v>44929</v>
      </c>
      <c r="C4758" t="s">
        <v>7792</v>
      </c>
      <c r="D4758" t="str">
        <f>VLOOKUP(Sales_Data!$C4758,tbl_Customers[],2,FALSE)</f>
        <v>Customer_499</v>
      </c>
      <c r="E4758" t="str">
        <f>VLOOKUP(tbl_Sales[[#This Row],[Customer_ID]],tbl_Customers[],5,0)</f>
        <v>North</v>
      </c>
      <c r="F4758" t="s">
        <v>8518</v>
      </c>
      <c r="G4758" t="str">
        <f>VLOOKUP(Sales_Data!$F4758,tbl_Products[],2,FALSE)</f>
        <v>Product_35</v>
      </c>
      <c r="H4758" t="str">
        <f>VLOOKUP(tbl_Sales[[#This Row],[Product_ID]],tbl_Products[],3,0)</f>
        <v>Toys</v>
      </c>
      <c r="I4758">
        <v>7</v>
      </c>
      <c r="J4758" s="10">
        <f>VLOOKUP(tbl_Sales[[#This Row],[Product_ID]],tbl_Products[],4,0)</f>
        <v>40.75</v>
      </c>
      <c r="K4758" s="6">
        <v>53.64</v>
      </c>
      <c r="L4758" s="6">
        <f>tbl_Sales[[#This Row],[Price_per_Unit]]*tbl_Sales[[#This Row],[Quantity]]</f>
        <v>375.48</v>
      </c>
      <c r="M4758" s="6">
        <f>tbl_Sales[[#This Row],[Cost_per_Unit]]*tbl_Sales[[#This Row],[Quantity]]</f>
        <v>285.25</v>
      </c>
      <c r="N4758" s="6">
        <f>tbl_Sales[[#This Row],[Sales]]-tbl_Sales[[#This Row],[Total_Cost]]</f>
        <v>90.230000000000018</v>
      </c>
    </row>
    <row r="4759" spans="1:14">
      <c r="A4759" t="s">
        <v>4763</v>
      </c>
      <c r="B4759" s="4">
        <v>44946</v>
      </c>
      <c r="C4759" t="s">
        <v>7756</v>
      </c>
      <c r="D4759" t="str">
        <f>VLOOKUP(Sales_Data!$C4759,tbl_Customers[],2,FALSE)</f>
        <v>Customer_434</v>
      </c>
      <c r="E4759" t="str">
        <f>VLOOKUP(tbl_Sales[[#This Row],[Customer_ID]],tbl_Customers[],5,0)</f>
        <v>North</v>
      </c>
      <c r="F4759" t="s">
        <v>8561</v>
      </c>
      <c r="G4759" t="str">
        <f>VLOOKUP(Sales_Data!$F4759,tbl_Products[],2,FALSE)</f>
        <v>Product_66</v>
      </c>
      <c r="H4759" t="str">
        <f>VLOOKUP(tbl_Sales[[#This Row],[Product_ID]],tbl_Products[],3,0)</f>
        <v>Health</v>
      </c>
      <c r="I4759">
        <v>4</v>
      </c>
      <c r="J4759" s="10">
        <f>VLOOKUP(tbl_Sales[[#This Row],[Product_ID]],tbl_Products[],4,0)</f>
        <v>1.38</v>
      </c>
      <c r="K4759" s="6">
        <v>17.239999999999998</v>
      </c>
      <c r="L4759" s="6">
        <f>tbl_Sales[[#This Row],[Price_per_Unit]]*tbl_Sales[[#This Row],[Quantity]]</f>
        <v>68.959999999999994</v>
      </c>
      <c r="M4759" s="6">
        <f>tbl_Sales[[#This Row],[Cost_per_Unit]]*tbl_Sales[[#This Row],[Quantity]]</f>
        <v>5.52</v>
      </c>
      <c r="N4759" s="6">
        <f>tbl_Sales[[#This Row],[Sales]]-tbl_Sales[[#This Row],[Total_Cost]]</f>
        <v>63.44</v>
      </c>
    </row>
    <row r="4760" spans="1:14">
      <c r="A4760" t="s">
        <v>4764</v>
      </c>
      <c r="B4760" s="4">
        <v>45200</v>
      </c>
      <c r="C4760" t="s">
        <v>7068</v>
      </c>
      <c r="D4760" t="str">
        <f>VLOOKUP(Sales_Data!$C4760,tbl_Customers[],2,FALSE)</f>
        <v>Customer_350</v>
      </c>
      <c r="E4760" t="str">
        <f>VLOOKUP(tbl_Sales[[#This Row],[Customer_ID]],tbl_Customers[],5,0)</f>
        <v>West</v>
      </c>
      <c r="F4760" t="s">
        <v>8496</v>
      </c>
      <c r="G4760" t="str">
        <f>VLOOKUP(Sales_Data!$F4760,tbl_Products[],2,FALSE)</f>
        <v>Product_3</v>
      </c>
      <c r="H4760" t="str">
        <f>VLOOKUP(tbl_Sales[[#This Row],[Product_ID]],tbl_Products[],3,0)</f>
        <v>Health</v>
      </c>
      <c r="I4760">
        <v>6</v>
      </c>
      <c r="J4760" s="10">
        <f>VLOOKUP(tbl_Sales[[#This Row],[Product_ID]],tbl_Products[],4,0)</f>
        <v>28.91</v>
      </c>
      <c r="K4760" s="6">
        <v>71.37</v>
      </c>
      <c r="L4760" s="6">
        <f>tbl_Sales[[#This Row],[Price_per_Unit]]*tbl_Sales[[#This Row],[Quantity]]</f>
        <v>428.22</v>
      </c>
      <c r="M4760" s="6">
        <f>tbl_Sales[[#This Row],[Cost_per_Unit]]*tbl_Sales[[#This Row],[Quantity]]</f>
        <v>173.46</v>
      </c>
      <c r="N4760" s="6">
        <f>tbl_Sales[[#This Row],[Sales]]-tbl_Sales[[#This Row],[Total_Cost]]</f>
        <v>254.76000000000002</v>
      </c>
    </row>
    <row r="4761" spans="1:14">
      <c r="A4761" t="s">
        <v>4765</v>
      </c>
      <c r="B4761" s="4">
        <v>45029</v>
      </c>
      <c r="C4761" t="s">
        <v>8065</v>
      </c>
      <c r="D4761" t="str">
        <f>VLOOKUP(Sales_Data!$C4761,tbl_Customers[],2,FALSE)</f>
        <v>Customer_1352</v>
      </c>
      <c r="E4761" t="str">
        <f>VLOOKUP(tbl_Sales[[#This Row],[Customer_ID]],tbl_Customers[],5,0)</f>
        <v>South</v>
      </c>
      <c r="F4761" t="s">
        <v>8501</v>
      </c>
      <c r="G4761" t="str">
        <f>VLOOKUP(Sales_Data!$F4761,tbl_Products[],2,FALSE)</f>
        <v>Product_65</v>
      </c>
      <c r="H4761" t="str">
        <f>VLOOKUP(tbl_Sales[[#This Row],[Product_ID]],tbl_Products[],3,0)</f>
        <v>Health</v>
      </c>
      <c r="I4761">
        <v>7</v>
      </c>
      <c r="J4761" s="10">
        <f>VLOOKUP(tbl_Sales[[#This Row],[Product_ID]],tbl_Products[],4,0)</f>
        <v>37.880000000000003</v>
      </c>
      <c r="K4761" s="6">
        <v>74.069999999999993</v>
      </c>
      <c r="L4761" s="6">
        <f>tbl_Sales[[#This Row],[Price_per_Unit]]*tbl_Sales[[#This Row],[Quantity]]</f>
        <v>518.49</v>
      </c>
      <c r="M4761" s="6">
        <f>tbl_Sales[[#This Row],[Cost_per_Unit]]*tbl_Sales[[#This Row],[Quantity]]</f>
        <v>265.16000000000003</v>
      </c>
      <c r="N4761" s="6">
        <f>tbl_Sales[[#This Row],[Sales]]-tbl_Sales[[#This Row],[Total_Cost]]</f>
        <v>253.32999999999998</v>
      </c>
    </row>
    <row r="4762" spans="1:14">
      <c r="A4762" t="s">
        <v>4766</v>
      </c>
      <c r="B4762" s="4">
        <v>45118</v>
      </c>
      <c r="C4762" t="s">
        <v>7139</v>
      </c>
      <c r="D4762" t="str">
        <f>VLOOKUP(Sales_Data!$C4762,tbl_Customers[],2,FALSE)</f>
        <v>Customer_1434</v>
      </c>
      <c r="E4762" t="str">
        <f>VLOOKUP(tbl_Sales[[#This Row],[Customer_ID]],tbl_Customers[],5,0)</f>
        <v>North</v>
      </c>
      <c r="F4762" t="s">
        <v>8501</v>
      </c>
      <c r="G4762" t="str">
        <f>VLOOKUP(Sales_Data!$F4762,tbl_Products[],2,FALSE)</f>
        <v>Product_65</v>
      </c>
      <c r="H4762" t="str">
        <f>VLOOKUP(tbl_Sales[[#This Row],[Product_ID]],tbl_Products[],3,0)</f>
        <v>Health</v>
      </c>
      <c r="I4762">
        <v>8</v>
      </c>
      <c r="J4762" s="10">
        <f>VLOOKUP(tbl_Sales[[#This Row],[Product_ID]],tbl_Products[],4,0)</f>
        <v>37.880000000000003</v>
      </c>
      <c r="K4762" s="6">
        <v>33.18</v>
      </c>
      <c r="L4762" s="6">
        <f>tbl_Sales[[#This Row],[Price_per_Unit]]*tbl_Sales[[#This Row],[Quantity]]</f>
        <v>265.44</v>
      </c>
      <c r="M4762" s="6">
        <f>tbl_Sales[[#This Row],[Cost_per_Unit]]*tbl_Sales[[#This Row],[Quantity]]</f>
        <v>303.04000000000002</v>
      </c>
      <c r="N4762" s="6">
        <f>tbl_Sales[[#This Row],[Sales]]-tbl_Sales[[#This Row],[Total_Cost]]</f>
        <v>-37.600000000000023</v>
      </c>
    </row>
    <row r="4763" spans="1:14">
      <c r="A4763" t="s">
        <v>4767</v>
      </c>
      <c r="B4763" s="4">
        <v>44934</v>
      </c>
      <c r="C4763" t="s">
        <v>8241</v>
      </c>
      <c r="D4763" t="str">
        <f>VLOOKUP(Sales_Data!$C4763,tbl_Customers[],2,FALSE)</f>
        <v>Customer_184</v>
      </c>
      <c r="E4763" t="str">
        <f>VLOOKUP(tbl_Sales[[#This Row],[Customer_ID]],tbl_Customers[],5,0)</f>
        <v>East</v>
      </c>
      <c r="F4763" t="s">
        <v>8564</v>
      </c>
      <c r="G4763" t="str">
        <f>VLOOKUP(Sales_Data!$F4763,tbl_Products[],2,FALSE)</f>
        <v>Product_8</v>
      </c>
      <c r="H4763" t="str">
        <f>VLOOKUP(tbl_Sales[[#This Row],[Product_ID]],tbl_Products[],3,0)</f>
        <v>Electronics</v>
      </c>
      <c r="I4763">
        <v>9</v>
      </c>
      <c r="J4763" s="10">
        <f>VLOOKUP(tbl_Sales[[#This Row],[Product_ID]],tbl_Products[],4,0)</f>
        <v>22.03</v>
      </c>
      <c r="K4763" s="6">
        <v>60.95</v>
      </c>
      <c r="L4763" s="6">
        <f>tbl_Sales[[#This Row],[Price_per_Unit]]*tbl_Sales[[#This Row],[Quantity]]</f>
        <v>548.55000000000007</v>
      </c>
      <c r="M4763" s="6">
        <f>tbl_Sales[[#This Row],[Cost_per_Unit]]*tbl_Sales[[#This Row],[Quantity]]</f>
        <v>198.27</v>
      </c>
      <c r="N4763" s="6">
        <f>tbl_Sales[[#This Row],[Sales]]-tbl_Sales[[#This Row],[Total_Cost]]</f>
        <v>350.28000000000009</v>
      </c>
    </row>
    <row r="4764" spans="1:14">
      <c r="A4764" t="s">
        <v>4768</v>
      </c>
      <c r="B4764" s="4">
        <v>45091</v>
      </c>
      <c r="C4764" t="s">
        <v>7364</v>
      </c>
      <c r="D4764" t="str">
        <f>VLOOKUP(Sales_Data!$C4764,tbl_Customers[],2,FALSE)</f>
        <v>Customer_217</v>
      </c>
      <c r="E4764" t="str">
        <f>VLOOKUP(tbl_Sales[[#This Row],[Customer_ID]],tbl_Customers[],5,0)</f>
        <v>South</v>
      </c>
      <c r="F4764" t="s">
        <v>8534</v>
      </c>
      <c r="G4764" t="str">
        <f>VLOOKUP(Sales_Data!$F4764,tbl_Products[],2,FALSE)</f>
        <v>Product_51</v>
      </c>
      <c r="H4764" t="str">
        <f>VLOOKUP(tbl_Sales[[#This Row],[Product_ID]],tbl_Products[],3,0)</f>
        <v>Electronics</v>
      </c>
      <c r="I4764">
        <v>8</v>
      </c>
      <c r="J4764" s="10">
        <f>VLOOKUP(tbl_Sales[[#This Row],[Product_ID]],tbl_Products[],4,0)</f>
        <v>45.1</v>
      </c>
      <c r="K4764" s="6">
        <v>72.2</v>
      </c>
      <c r="L4764" s="6">
        <f>tbl_Sales[[#This Row],[Price_per_Unit]]*tbl_Sales[[#This Row],[Quantity]]</f>
        <v>577.6</v>
      </c>
      <c r="M4764" s="6">
        <f>tbl_Sales[[#This Row],[Cost_per_Unit]]*tbl_Sales[[#This Row],[Quantity]]</f>
        <v>360.8</v>
      </c>
      <c r="N4764" s="6">
        <f>tbl_Sales[[#This Row],[Sales]]-tbl_Sales[[#This Row],[Total_Cost]]</f>
        <v>216.8</v>
      </c>
    </row>
    <row r="4765" spans="1:14">
      <c r="A4765" t="s">
        <v>4769</v>
      </c>
      <c r="B4765" s="4">
        <v>45198</v>
      </c>
      <c r="C4765" t="s">
        <v>7477</v>
      </c>
      <c r="D4765" t="str">
        <f>VLOOKUP(Sales_Data!$C4765,tbl_Customers[],2,FALSE)</f>
        <v>Customer_891</v>
      </c>
      <c r="E4765" t="str">
        <f>VLOOKUP(tbl_Sales[[#This Row],[Customer_ID]],tbl_Customers[],5,0)</f>
        <v>West</v>
      </c>
      <c r="F4765" t="s">
        <v>8549</v>
      </c>
      <c r="G4765" t="str">
        <f>VLOOKUP(Sales_Data!$F4765,tbl_Products[],2,FALSE)</f>
        <v>Product_18</v>
      </c>
      <c r="H4765" t="str">
        <f>VLOOKUP(tbl_Sales[[#This Row],[Product_ID]],tbl_Products[],3,0)</f>
        <v>Health</v>
      </c>
      <c r="I4765">
        <v>6</v>
      </c>
      <c r="J4765" s="10">
        <f>VLOOKUP(tbl_Sales[[#This Row],[Product_ID]],tbl_Products[],4,0)</f>
        <v>41.18</v>
      </c>
      <c r="K4765" s="6">
        <v>9.2799999999999994</v>
      </c>
      <c r="L4765" s="6">
        <f>tbl_Sales[[#This Row],[Price_per_Unit]]*tbl_Sales[[#This Row],[Quantity]]</f>
        <v>55.679999999999993</v>
      </c>
      <c r="M4765" s="6">
        <f>tbl_Sales[[#This Row],[Cost_per_Unit]]*tbl_Sales[[#This Row],[Quantity]]</f>
        <v>247.07999999999998</v>
      </c>
      <c r="N4765" s="6">
        <f>tbl_Sales[[#This Row],[Sales]]-tbl_Sales[[#This Row],[Total_Cost]]</f>
        <v>-191.39999999999998</v>
      </c>
    </row>
    <row r="4766" spans="1:14">
      <c r="A4766" t="s">
        <v>4770</v>
      </c>
      <c r="B4766" s="4">
        <v>45024</v>
      </c>
      <c r="C4766" t="s">
        <v>7705</v>
      </c>
      <c r="D4766" t="str">
        <f>VLOOKUP(Sales_Data!$C4766,tbl_Customers[],2,FALSE)</f>
        <v>Customer_1466</v>
      </c>
      <c r="E4766" t="str">
        <f>VLOOKUP(tbl_Sales[[#This Row],[Customer_ID]],tbl_Customers[],5,0)</f>
        <v>West</v>
      </c>
      <c r="F4766" t="s">
        <v>8502</v>
      </c>
      <c r="G4766" t="str">
        <f>VLOOKUP(Sales_Data!$F4766,tbl_Products[],2,FALSE)</f>
        <v>Product_22</v>
      </c>
      <c r="H4766" t="str">
        <f>VLOOKUP(tbl_Sales[[#This Row],[Product_ID]],tbl_Products[],3,0)</f>
        <v>Electronics</v>
      </c>
      <c r="I4766">
        <v>5</v>
      </c>
      <c r="J4766" s="10">
        <f>VLOOKUP(tbl_Sales[[#This Row],[Product_ID]],tbl_Products[],4,0)</f>
        <v>38.15</v>
      </c>
      <c r="K4766" s="6">
        <v>19.399999999999999</v>
      </c>
      <c r="L4766" s="6">
        <f>tbl_Sales[[#This Row],[Price_per_Unit]]*tbl_Sales[[#This Row],[Quantity]]</f>
        <v>97</v>
      </c>
      <c r="M4766" s="6">
        <f>tbl_Sales[[#This Row],[Cost_per_Unit]]*tbl_Sales[[#This Row],[Quantity]]</f>
        <v>190.75</v>
      </c>
      <c r="N4766" s="6">
        <f>tbl_Sales[[#This Row],[Sales]]-tbl_Sales[[#This Row],[Total_Cost]]</f>
        <v>-93.75</v>
      </c>
    </row>
    <row r="4767" spans="1:14">
      <c r="A4767" t="s">
        <v>4771</v>
      </c>
      <c r="B4767" s="4">
        <v>44936</v>
      </c>
      <c r="C4767" t="s">
        <v>7231</v>
      </c>
      <c r="D4767" t="str">
        <f>VLOOKUP(Sales_Data!$C4767,tbl_Customers[],2,FALSE)</f>
        <v>Customer_60</v>
      </c>
      <c r="E4767" t="str">
        <f>VLOOKUP(tbl_Sales[[#This Row],[Customer_ID]],tbl_Customers[],5,0)</f>
        <v>North</v>
      </c>
      <c r="F4767" t="s">
        <v>8547</v>
      </c>
      <c r="G4767" t="str">
        <f>VLOOKUP(Sales_Data!$F4767,tbl_Products[],2,FALSE)</f>
        <v>Product_7</v>
      </c>
      <c r="H4767" t="str">
        <f>VLOOKUP(tbl_Sales[[#This Row],[Product_ID]],tbl_Products[],3,0)</f>
        <v>Apparel</v>
      </c>
      <c r="I4767">
        <v>5</v>
      </c>
      <c r="J4767" s="10">
        <f>VLOOKUP(tbl_Sales[[#This Row],[Product_ID]],tbl_Products[],4,0)</f>
        <v>48.6</v>
      </c>
      <c r="K4767" s="6">
        <v>29.01</v>
      </c>
      <c r="L4767" s="6">
        <f>tbl_Sales[[#This Row],[Price_per_Unit]]*tbl_Sales[[#This Row],[Quantity]]</f>
        <v>145.05000000000001</v>
      </c>
      <c r="M4767" s="6">
        <f>tbl_Sales[[#This Row],[Cost_per_Unit]]*tbl_Sales[[#This Row],[Quantity]]</f>
        <v>243</v>
      </c>
      <c r="N4767" s="6">
        <f>tbl_Sales[[#This Row],[Sales]]-tbl_Sales[[#This Row],[Total_Cost]]</f>
        <v>-97.949999999999989</v>
      </c>
    </row>
    <row r="4768" spans="1:14">
      <c r="A4768" t="s">
        <v>4772</v>
      </c>
      <c r="B4768" s="4">
        <v>45273</v>
      </c>
      <c r="C4768" t="s">
        <v>8075</v>
      </c>
      <c r="D4768" t="str">
        <f>VLOOKUP(Sales_Data!$C4768,tbl_Customers[],2,FALSE)</f>
        <v>Customer_329</v>
      </c>
      <c r="E4768" t="str">
        <f>VLOOKUP(tbl_Sales[[#This Row],[Customer_ID]],tbl_Customers[],5,0)</f>
        <v>North</v>
      </c>
      <c r="F4768" t="s">
        <v>8493</v>
      </c>
      <c r="G4768" t="str">
        <f>VLOOKUP(Sales_Data!$F4768,tbl_Products[],2,FALSE)</f>
        <v>Product_61</v>
      </c>
      <c r="H4768" t="str">
        <f>VLOOKUP(tbl_Sales[[#This Row],[Product_ID]],tbl_Products[],3,0)</f>
        <v>Health</v>
      </c>
      <c r="I4768">
        <v>9</v>
      </c>
      <c r="J4768" s="10">
        <f>VLOOKUP(tbl_Sales[[#This Row],[Product_ID]],tbl_Products[],4,0)</f>
        <v>47.78</v>
      </c>
      <c r="K4768" s="6">
        <v>84.42</v>
      </c>
      <c r="L4768" s="6">
        <f>tbl_Sales[[#This Row],[Price_per_Unit]]*tbl_Sales[[#This Row],[Quantity]]</f>
        <v>759.78</v>
      </c>
      <c r="M4768" s="6">
        <f>tbl_Sales[[#This Row],[Cost_per_Unit]]*tbl_Sales[[#This Row],[Quantity]]</f>
        <v>430.02</v>
      </c>
      <c r="N4768" s="6">
        <f>tbl_Sales[[#This Row],[Sales]]-tbl_Sales[[#This Row],[Total_Cost]]</f>
        <v>329.76</v>
      </c>
    </row>
    <row r="4769" spans="1:14">
      <c r="A4769" t="s">
        <v>4773</v>
      </c>
      <c r="B4769" s="4">
        <v>44929</v>
      </c>
      <c r="C4769" t="s">
        <v>7953</v>
      </c>
      <c r="D4769" t="str">
        <f>VLOOKUP(Sales_Data!$C4769,tbl_Customers[],2,FALSE)</f>
        <v>Customer_669</v>
      </c>
      <c r="E4769" t="str">
        <f>VLOOKUP(tbl_Sales[[#This Row],[Customer_ID]],tbl_Customers[],5,0)</f>
        <v>East</v>
      </c>
      <c r="F4769" t="s">
        <v>8542</v>
      </c>
      <c r="G4769" t="str">
        <f>VLOOKUP(Sales_Data!$F4769,tbl_Products[],2,FALSE)</f>
        <v>Product_20</v>
      </c>
      <c r="H4769" t="str">
        <f>VLOOKUP(tbl_Sales[[#This Row],[Product_ID]],tbl_Products[],3,0)</f>
        <v>Electronics</v>
      </c>
      <c r="I4769">
        <v>2</v>
      </c>
      <c r="J4769" s="10">
        <f>VLOOKUP(tbl_Sales[[#This Row],[Product_ID]],tbl_Products[],4,0)</f>
        <v>19.98</v>
      </c>
      <c r="K4769" s="6">
        <v>25.01</v>
      </c>
      <c r="L4769" s="6">
        <f>tbl_Sales[[#This Row],[Price_per_Unit]]*tbl_Sales[[#This Row],[Quantity]]</f>
        <v>50.02</v>
      </c>
      <c r="M4769" s="6">
        <f>tbl_Sales[[#This Row],[Cost_per_Unit]]*tbl_Sales[[#This Row],[Quantity]]</f>
        <v>39.96</v>
      </c>
      <c r="N4769" s="6">
        <f>tbl_Sales[[#This Row],[Sales]]-tbl_Sales[[#This Row],[Total_Cost]]</f>
        <v>10.060000000000002</v>
      </c>
    </row>
    <row r="4770" spans="1:14">
      <c r="A4770" t="s">
        <v>4774</v>
      </c>
      <c r="B4770" s="4">
        <v>45247</v>
      </c>
      <c r="C4770" t="s">
        <v>7365</v>
      </c>
      <c r="D4770" t="str">
        <f>VLOOKUP(Sales_Data!$C4770,tbl_Customers[],2,FALSE)</f>
        <v>Customer_786</v>
      </c>
      <c r="E4770" t="str">
        <f>VLOOKUP(tbl_Sales[[#This Row],[Customer_ID]],tbl_Customers[],5,0)</f>
        <v>West</v>
      </c>
      <c r="F4770" t="s">
        <v>8563</v>
      </c>
      <c r="G4770" t="str">
        <f>VLOOKUP(Sales_Data!$F4770,tbl_Products[],2,FALSE)</f>
        <v>Product_17</v>
      </c>
      <c r="H4770" t="str">
        <f>VLOOKUP(tbl_Sales[[#This Row],[Product_ID]],tbl_Products[],3,0)</f>
        <v>Toys</v>
      </c>
      <c r="I4770">
        <v>5</v>
      </c>
      <c r="J4770" s="10">
        <f>VLOOKUP(tbl_Sales[[#This Row],[Product_ID]],tbl_Products[],4,0)</f>
        <v>36.229999999999997</v>
      </c>
      <c r="K4770" s="6">
        <v>58.74</v>
      </c>
      <c r="L4770" s="6">
        <f>tbl_Sales[[#This Row],[Price_per_Unit]]*tbl_Sales[[#This Row],[Quantity]]</f>
        <v>293.7</v>
      </c>
      <c r="M4770" s="6">
        <f>tbl_Sales[[#This Row],[Cost_per_Unit]]*tbl_Sales[[#This Row],[Quantity]]</f>
        <v>181.14999999999998</v>
      </c>
      <c r="N4770" s="6">
        <f>tbl_Sales[[#This Row],[Sales]]-tbl_Sales[[#This Row],[Total_Cost]]</f>
        <v>112.55000000000001</v>
      </c>
    </row>
    <row r="4771" spans="1:14">
      <c r="A4771" t="s">
        <v>4775</v>
      </c>
      <c r="B4771" s="4">
        <v>45054</v>
      </c>
      <c r="C4771" t="s">
        <v>7264</v>
      </c>
      <c r="D4771" t="str">
        <f>VLOOKUP(Sales_Data!$C4771,tbl_Customers[],2,FALSE)</f>
        <v>Customer_575</v>
      </c>
      <c r="E4771" t="str">
        <f>VLOOKUP(tbl_Sales[[#This Row],[Customer_ID]],tbl_Customers[],5,0)</f>
        <v>West</v>
      </c>
      <c r="F4771" t="s">
        <v>8565</v>
      </c>
      <c r="G4771" t="str">
        <f>VLOOKUP(Sales_Data!$F4771,tbl_Products[],2,FALSE)</f>
        <v>Product_31</v>
      </c>
      <c r="H4771" t="str">
        <f>VLOOKUP(tbl_Sales[[#This Row],[Product_ID]],tbl_Products[],3,0)</f>
        <v>Apparel</v>
      </c>
      <c r="I4771">
        <v>5</v>
      </c>
      <c r="J4771" s="10">
        <f>VLOOKUP(tbl_Sales[[#This Row],[Product_ID]],tbl_Products[],4,0)</f>
        <v>3.66</v>
      </c>
      <c r="K4771" s="6">
        <v>46.26</v>
      </c>
      <c r="L4771" s="6">
        <f>tbl_Sales[[#This Row],[Price_per_Unit]]*tbl_Sales[[#This Row],[Quantity]]</f>
        <v>231.29999999999998</v>
      </c>
      <c r="M4771" s="6">
        <f>tbl_Sales[[#This Row],[Cost_per_Unit]]*tbl_Sales[[#This Row],[Quantity]]</f>
        <v>18.3</v>
      </c>
      <c r="N4771" s="6">
        <f>tbl_Sales[[#This Row],[Sales]]-tbl_Sales[[#This Row],[Total_Cost]]</f>
        <v>212.99999999999997</v>
      </c>
    </row>
    <row r="4772" spans="1:14">
      <c r="A4772" t="s">
        <v>4776</v>
      </c>
      <c r="B4772" s="4">
        <v>45042</v>
      </c>
      <c r="C4772" t="s">
        <v>7775</v>
      </c>
      <c r="D4772" t="str">
        <f>VLOOKUP(Sales_Data!$C4772,tbl_Customers[],2,FALSE)</f>
        <v>Customer_452</v>
      </c>
      <c r="E4772" t="str">
        <f>VLOOKUP(tbl_Sales[[#This Row],[Customer_ID]],tbl_Customers[],5,0)</f>
        <v>South</v>
      </c>
      <c r="F4772" t="s">
        <v>8562</v>
      </c>
      <c r="G4772" t="str">
        <f>VLOOKUP(Sales_Data!$F4772,tbl_Products[],2,FALSE)</f>
        <v>Product_48</v>
      </c>
      <c r="H4772" t="str">
        <f>VLOOKUP(tbl_Sales[[#This Row],[Product_ID]],tbl_Products[],3,0)</f>
        <v>Apparel</v>
      </c>
      <c r="I4772">
        <v>8</v>
      </c>
      <c r="J4772" s="10">
        <f>VLOOKUP(tbl_Sales[[#This Row],[Product_ID]],tbl_Products[],4,0)</f>
        <v>25.33</v>
      </c>
      <c r="K4772" s="6">
        <v>36.880000000000003</v>
      </c>
      <c r="L4772" s="6">
        <f>tbl_Sales[[#This Row],[Price_per_Unit]]*tbl_Sales[[#This Row],[Quantity]]</f>
        <v>295.04000000000002</v>
      </c>
      <c r="M4772" s="6">
        <f>tbl_Sales[[#This Row],[Cost_per_Unit]]*tbl_Sales[[#This Row],[Quantity]]</f>
        <v>202.64</v>
      </c>
      <c r="N4772" s="6">
        <f>tbl_Sales[[#This Row],[Sales]]-tbl_Sales[[#This Row],[Total_Cost]]</f>
        <v>92.400000000000034</v>
      </c>
    </row>
    <row r="4773" spans="1:14">
      <c r="A4773" t="s">
        <v>4777</v>
      </c>
      <c r="B4773" s="4">
        <v>45282</v>
      </c>
      <c r="C4773" t="s">
        <v>8321</v>
      </c>
      <c r="D4773" t="str">
        <f>VLOOKUP(Sales_Data!$C4773,tbl_Customers[],2,FALSE)</f>
        <v>Customer_1473</v>
      </c>
      <c r="E4773" t="str">
        <f>VLOOKUP(tbl_Sales[[#This Row],[Customer_ID]],tbl_Customers[],5,0)</f>
        <v>South</v>
      </c>
      <c r="F4773" t="s">
        <v>8524</v>
      </c>
      <c r="G4773" t="str">
        <f>VLOOKUP(Sales_Data!$F4773,tbl_Products[],2,FALSE)</f>
        <v>Product_74</v>
      </c>
      <c r="H4773" t="str">
        <f>VLOOKUP(tbl_Sales[[#This Row],[Product_ID]],tbl_Products[],3,0)</f>
        <v>Home Goods</v>
      </c>
      <c r="I4773">
        <v>6</v>
      </c>
      <c r="J4773" s="10">
        <f>VLOOKUP(tbl_Sales[[#This Row],[Product_ID]],tbl_Products[],4,0)</f>
        <v>13.9</v>
      </c>
      <c r="K4773" s="6">
        <v>92.59</v>
      </c>
      <c r="L4773" s="6">
        <f>tbl_Sales[[#This Row],[Price_per_Unit]]*tbl_Sales[[#This Row],[Quantity]]</f>
        <v>555.54</v>
      </c>
      <c r="M4773" s="6">
        <f>tbl_Sales[[#This Row],[Cost_per_Unit]]*tbl_Sales[[#This Row],[Quantity]]</f>
        <v>83.4</v>
      </c>
      <c r="N4773" s="6">
        <f>tbl_Sales[[#This Row],[Sales]]-tbl_Sales[[#This Row],[Total_Cost]]</f>
        <v>472.14</v>
      </c>
    </row>
    <row r="4774" spans="1:14">
      <c r="A4774" t="s">
        <v>4778</v>
      </c>
      <c r="B4774" s="4">
        <v>45103</v>
      </c>
      <c r="C4774" t="s">
        <v>7687</v>
      </c>
      <c r="D4774" t="str">
        <f>VLOOKUP(Sales_Data!$C4774,tbl_Customers[],2,FALSE)</f>
        <v>Customer_528</v>
      </c>
      <c r="E4774" t="str">
        <f>VLOOKUP(tbl_Sales[[#This Row],[Customer_ID]],tbl_Customers[],5,0)</f>
        <v>East</v>
      </c>
      <c r="F4774" t="s">
        <v>8531</v>
      </c>
      <c r="G4774" t="str">
        <f>VLOOKUP(Sales_Data!$F4774,tbl_Products[],2,FALSE)</f>
        <v>Product_36</v>
      </c>
      <c r="H4774" t="str">
        <f>VLOOKUP(tbl_Sales[[#This Row],[Product_ID]],tbl_Products[],3,0)</f>
        <v>Home Goods</v>
      </c>
      <c r="I4774">
        <v>2</v>
      </c>
      <c r="J4774" s="10">
        <f>VLOOKUP(tbl_Sales[[#This Row],[Product_ID]],tbl_Products[],4,0)</f>
        <v>32.54</v>
      </c>
      <c r="K4774" s="6">
        <v>11.55</v>
      </c>
      <c r="L4774" s="6">
        <f>tbl_Sales[[#This Row],[Price_per_Unit]]*tbl_Sales[[#This Row],[Quantity]]</f>
        <v>23.1</v>
      </c>
      <c r="M4774" s="6">
        <f>tbl_Sales[[#This Row],[Cost_per_Unit]]*tbl_Sales[[#This Row],[Quantity]]</f>
        <v>65.08</v>
      </c>
      <c r="N4774" s="6">
        <f>tbl_Sales[[#This Row],[Sales]]-tbl_Sales[[#This Row],[Total_Cost]]</f>
        <v>-41.98</v>
      </c>
    </row>
    <row r="4775" spans="1:14">
      <c r="A4775" t="s">
        <v>4779</v>
      </c>
      <c r="B4775" s="4">
        <v>45086</v>
      </c>
      <c r="C4775" t="s">
        <v>7954</v>
      </c>
      <c r="D4775" t="str">
        <f>VLOOKUP(Sales_Data!$C4775,tbl_Customers[],2,FALSE)</f>
        <v>Customer_1364</v>
      </c>
      <c r="E4775" t="str">
        <f>VLOOKUP(tbl_Sales[[#This Row],[Customer_ID]],tbl_Customers[],5,0)</f>
        <v>East</v>
      </c>
      <c r="F4775" t="s">
        <v>8541</v>
      </c>
      <c r="G4775" t="str">
        <f>VLOOKUP(Sales_Data!$F4775,tbl_Products[],2,FALSE)</f>
        <v>Product_60</v>
      </c>
      <c r="H4775" t="str">
        <f>VLOOKUP(tbl_Sales[[#This Row],[Product_ID]],tbl_Products[],3,0)</f>
        <v>Health</v>
      </c>
      <c r="I4775">
        <v>7</v>
      </c>
      <c r="J4775" s="10">
        <f>VLOOKUP(tbl_Sales[[#This Row],[Product_ID]],tbl_Products[],4,0)</f>
        <v>1.01</v>
      </c>
      <c r="K4775" s="6">
        <v>77.39</v>
      </c>
      <c r="L4775" s="6">
        <f>tbl_Sales[[#This Row],[Price_per_Unit]]*tbl_Sales[[#This Row],[Quantity]]</f>
        <v>541.73</v>
      </c>
      <c r="M4775" s="6">
        <f>tbl_Sales[[#This Row],[Cost_per_Unit]]*tbl_Sales[[#This Row],[Quantity]]</f>
        <v>7.07</v>
      </c>
      <c r="N4775" s="6">
        <f>tbl_Sales[[#This Row],[Sales]]-tbl_Sales[[#This Row],[Total_Cost]]</f>
        <v>534.66</v>
      </c>
    </row>
    <row r="4776" spans="1:14">
      <c r="A4776" t="s">
        <v>4780</v>
      </c>
      <c r="B4776" s="4">
        <v>44993</v>
      </c>
      <c r="C4776" t="s">
        <v>7629</v>
      </c>
      <c r="D4776" t="str">
        <f>VLOOKUP(Sales_Data!$C4776,tbl_Customers[],2,FALSE)</f>
        <v>Customer_976</v>
      </c>
      <c r="E4776" t="str">
        <f>VLOOKUP(tbl_Sales[[#This Row],[Customer_ID]],tbl_Customers[],5,0)</f>
        <v>North</v>
      </c>
      <c r="F4776" t="s">
        <v>8523</v>
      </c>
      <c r="G4776" t="str">
        <f>VLOOKUP(Sales_Data!$F4776,tbl_Products[],2,FALSE)</f>
        <v>Product_32</v>
      </c>
      <c r="H4776" t="str">
        <f>VLOOKUP(tbl_Sales[[#This Row],[Product_ID]],tbl_Products[],3,0)</f>
        <v>Home Goods</v>
      </c>
      <c r="I4776">
        <v>8</v>
      </c>
      <c r="J4776" s="10">
        <f>VLOOKUP(tbl_Sales[[#This Row],[Product_ID]],tbl_Products[],4,0)</f>
        <v>24.03</v>
      </c>
      <c r="K4776" s="6">
        <v>52.74</v>
      </c>
      <c r="L4776" s="6">
        <f>tbl_Sales[[#This Row],[Price_per_Unit]]*tbl_Sales[[#This Row],[Quantity]]</f>
        <v>421.92</v>
      </c>
      <c r="M4776" s="6">
        <f>tbl_Sales[[#This Row],[Cost_per_Unit]]*tbl_Sales[[#This Row],[Quantity]]</f>
        <v>192.24</v>
      </c>
      <c r="N4776" s="6">
        <f>tbl_Sales[[#This Row],[Sales]]-tbl_Sales[[#This Row],[Total_Cost]]</f>
        <v>229.68</v>
      </c>
    </row>
    <row r="4777" spans="1:14">
      <c r="A4777" t="s">
        <v>4781</v>
      </c>
      <c r="B4777" s="4">
        <v>44979</v>
      </c>
      <c r="C4777" t="s">
        <v>7380</v>
      </c>
      <c r="D4777" t="str">
        <f>VLOOKUP(Sales_Data!$C4777,tbl_Customers[],2,FALSE)</f>
        <v>Customer_1374</v>
      </c>
      <c r="E4777" t="str">
        <f>VLOOKUP(tbl_Sales[[#This Row],[Customer_ID]],tbl_Customers[],5,0)</f>
        <v>East</v>
      </c>
      <c r="F4777" t="s">
        <v>8513</v>
      </c>
      <c r="G4777" t="str">
        <f>VLOOKUP(Sales_Data!$F4777,tbl_Products[],2,FALSE)</f>
        <v>Product_59</v>
      </c>
      <c r="H4777" t="str">
        <f>VLOOKUP(tbl_Sales[[#This Row],[Product_ID]],tbl_Products[],3,0)</f>
        <v>Home Goods</v>
      </c>
      <c r="I4777">
        <v>5</v>
      </c>
      <c r="J4777" s="10">
        <f>VLOOKUP(tbl_Sales[[#This Row],[Product_ID]],tbl_Products[],4,0)</f>
        <v>40.85</v>
      </c>
      <c r="K4777" s="6">
        <v>90.48</v>
      </c>
      <c r="L4777" s="6">
        <f>tbl_Sales[[#This Row],[Price_per_Unit]]*tbl_Sales[[#This Row],[Quantity]]</f>
        <v>452.40000000000003</v>
      </c>
      <c r="M4777" s="6">
        <f>tbl_Sales[[#This Row],[Cost_per_Unit]]*tbl_Sales[[#This Row],[Quantity]]</f>
        <v>204.25</v>
      </c>
      <c r="N4777" s="6">
        <f>tbl_Sales[[#This Row],[Sales]]-tbl_Sales[[#This Row],[Total_Cost]]</f>
        <v>248.15000000000003</v>
      </c>
    </row>
    <row r="4778" spans="1:14">
      <c r="A4778" t="s">
        <v>4782</v>
      </c>
      <c r="B4778" s="4">
        <v>45123</v>
      </c>
      <c r="C4778" t="s">
        <v>8363</v>
      </c>
      <c r="D4778" t="str">
        <f>VLOOKUP(Sales_Data!$C4778,tbl_Customers[],2,FALSE)</f>
        <v>Customer_253</v>
      </c>
      <c r="E4778" t="str">
        <f>VLOOKUP(tbl_Sales[[#This Row],[Customer_ID]],tbl_Customers[],5,0)</f>
        <v>West</v>
      </c>
      <c r="F4778" t="s">
        <v>8532</v>
      </c>
      <c r="G4778" t="str">
        <f>VLOOKUP(Sales_Data!$F4778,tbl_Products[],2,FALSE)</f>
        <v>Product_23</v>
      </c>
      <c r="H4778" t="str">
        <f>VLOOKUP(tbl_Sales[[#This Row],[Product_ID]],tbl_Products[],3,0)</f>
        <v>Apparel</v>
      </c>
      <c r="I4778">
        <v>9</v>
      </c>
      <c r="J4778" s="10">
        <f>VLOOKUP(tbl_Sales[[#This Row],[Product_ID]],tbl_Products[],4,0)</f>
        <v>2.85</v>
      </c>
      <c r="K4778" s="6">
        <v>71.61</v>
      </c>
      <c r="L4778" s="6">
        <f>tbl_Sales[[#This Row],[Price_per_Unit]]*tbl_Sales[[#This Row],[Quantity]]</f>
        <v>644.49</v>
      </c>
      <c r="M4778" s="6">
        <f>tbl_Sales[[#This Row],[Cost_per_Unit]]*tbl_Sales[[#This Row],[Quantity]]</f>
        <v>25.650000000000002</v>
      </c>
      <c r="N4778" s="6">
        <f>tbl_Sales[[#This Row],[Sales]]-tbl_Sales[[#This Row],[Total_Cost]]</f>
        <v>618.84</v>
      </c>
    </row>
    <row r="4779" spans="1:14">
      <c r="A4779" t="s">
        <v>4783</v>
      </c>
      <c r="B4779" s="4">
        <v>45184</v>
      </c>
      <c r="C4779" t="s">
        <v>7400</v>
      </c>
      <c r="D4779" t="str">
        <f>VLOOKUP(Sales_Data!$C4779,tbl_Customers[],2,FALSE)</f>
        <v>Customer_1363</v>
      </c>
      <c r="E4779" t="str">
        <f>VLOOKUP(tbl_Sales[[#This Row],[Customer_ID]],tbl_Customers[],5,0)</f>
        <v>West</v>
      </c>
      <c r="F4779" t="s">
        <v>8494</v>
      </c>
      <c r="G4779" t="str">
        <f>VLOOKUP(Sales_Data!$F4779,tbl_Products[],2,FALSE)</f>
        <v>Product_15</v>
      </c>
      <c r="H4779" t="str">
        <f>VLOOKUP(tbl_Sales[[#This Row],[Product_ID]],tbl_Products[],3,0)</f>
        <v>Apparel</v>
      </c>
      <c r="I4779">
        <v>5</v>
      </c>
      <c r="J4779" s="10">
        <f>VLOOKUP(tbl_Sales[[#This Row],[Product_ID]],tbl_Products[],4,0)</f>
        <v>22.93</v>
      </c>
      <c r="K4779" s="6">
        <v>32.659999999999997</v>
      </c>
      <c r="L4779" s="6">
        <f>tbl_Sales[[#This Row],[Price_per_Unit]]*tbl_Sales[[#This Row],[Quantity]]</f>
        <v>163.29999999999998</v>
      </c>
      <c r="M4779" s="6">
        <f>tbl_Sales[[#This Row],[Cost_per_Unit]]*tbl_Sales[[#This Row],[Quantity]]</f>
        <v>114.65</v>
      </c>
      <c r="N4779" s="6">
        <f>tbl_Sales[[#This Row],[Sales]]-tbl_Sales[[#This Row],[Total_Cost]]</f>
        <v>48.649999999999977</v>
      </c>
    </row>
    <row r="4780" spans="1:14">
      <c r="A4780" t="s">
        <v>4784</v>
      </c>
      <c r="B4780" s="4">
        <v>45228</v>
      </c>
      <c r="C4780" t="s">
        <v>7241</v>
      </c>
      <c r="D4780" t="str">
        <f>VLOOKUP(Sales_Data!$C4780,tbl_Customers[],2,FALSE)</f>
        <v>Customer_279</v>
      </c>
      <c r="E4780" t="str">
        <f>VLOOKUP(tbl_Sales[[#This Row],[Customer_ID]],tbl_Customers[],5,0)</f>
        <v>East</v>
      </c>
      <c r="F4780" t="s">
        <v>8523</v>
      </c>
      <c r="G4780" t="str">
        <f>VLOOKUP(Sales_Data!$F4780,tbl_Products[],2,FALSE)</f>
        <v>Product_32</v>
      </c>
      <c r="H4780" t="str">
        <f>VLOOKUP(tbl_Sales[[#This Row],[Product_ID]],tbl_Products[],3,0)</f>
        <v>Home Goods</v>
      </c>
      <c r="I4780">
        <v>2</v>
      </c>
      <c r="J4780" s="10">
        <f>VLOOKUP(tbl_Sales[[#This Row],[Product_ID]],tbl_Products[],4,0)</f>
        <v>24.03</v>
      </c>
      <c r="K4780" s="6">
        <v>54.16</v>
      </c>
      <c r="L4780" s="6">
        <f>tbl_Sales[[#This Row],[Price_per_Unit]]*tbl_Sales[[#This Row],[Quantity]]</f>
        <v>108.32</v>
      </c>
      <c r="M4780" s="6">
        <f>tbl_Sales[[#This Row],[Cost_per_Unit]]*tbl_Sales[[#This Row],[Quantity]]</f>
        <v>48.06</v>
      </c>
      <c r="N4780" s="6">
        <f>tbl_Sales[[#This Row],[Sales]]-tbl_Sales[[#This Row],[Total_Cost]]</f>
        <v>60.259999999999991</v>
      </c>
    </row>
    <row r="4781" spans="1:14">
      <c r="A4781" t="s">
        <v>4785</v>
      </c>
      <c r="B4781" s="4">
        <v>45083</v>
      </c>
      <c r="C4781" t="s">
        <v>7269</v>
      </c>
      <c r="D4781" t="str">
        <f>VLOOKUP(Sales_Data!$C4781,tbl_Customers[],2,FALSE)</f>
        <v>Customer_1095</v>
      </c>
      <c r="E4781" t="str">
        <f>VLOOKUP(tbl_Sales[[#This Row],[Customer_ID]],tbl_Customers[],5,0)</f>
        <v>West</v>
      </c>
      <c r="F4781" t="s">
        <v>8544</v>
      </c>
      <c r="G4781" t="str">
        <f>VLOOKUP(Sales_Data!$F4781,tbl_Products[],2,FALSE)</f>
        <v>Product_21</v>
      </c>
      <c r="H4781" t="str">
        <f>VLOOKUP(tbl_Sales[[#This Row],[Product_ID]],tbl_Products[],3,0)</f>
        <v>Toys</v>
      </c>
      <c r="I4781">
        <v>7</v>
      </c>
      <c r="J4781" s="10">
        <f>VLOOKUP(tbl_Sales[[#This Row],[Product_ID]],tbl_Products[],4,0)</f>
        <v>3.13</v>
      </c>
      <c r="K4781" s="6">
        <v>82.24</v>
      </c>
      <c r="L4781" s="6">
        <f>tbl_Sales[[#This Row],[Price_per_Unit]]*tbl_Sales[[#This Row],[Quantity]]</f>
        <v>575.67999999999995</v>
      </c>
      <c r="M4781" s="6">
        <f>tbl_Sales[[#This Row],[Cost_per_Unit]]*tbl_Sales[[#This Row],[Quantity]]</f>
        <v>21.91</v>
      </c>
      <c r="N4781" s="6">
        <f>tbl_Sales[[#This Row],[Sales]]-tbl_Sales[[#This Row],[Total_Cost]]</f>
        <v>553.77</v>
      </c>
    </row>
    <row r="4782" spans="1:14">
      <c r="A4782" t="s">
        <v>4786</v>
      </c>
      <c r="B4782" s="4">
        <v>45012</v>
      </c>
      <c r="C4782" t="s">
        <v>7565</v>
      </c>
      <c r="D4782" t="str">
        <f>VLOOKUP(Sales_Data!$C4782,tbl_Customers[],2,FALSE)</f>
        <v>Customer_1298</v>
      </c>
      <c r="E4782" t="str">
        <f>VLOOKUP(tbl_Sales[[#This Row],[Customer_ID]],tbl_Customers[],5,0)</f>
        <v>North</v>
      </c>
      <c r="F4782" t="s">
        <v>8495</v>
      </c>
      <c r="G4782" t="str">
        <f>VLOOKUP(Sales_Data!$F4782,tbl_Products[],2,FALSE)</f>
        <v>Product_6</v>
      </c>
      <c r="H4782" t="str">
        <f>VLOOKUP(tbl_Sales[[#This Row],[Product_ID]],tbl_Products[],3,0)</f>
        <v>Apparel</v>
      </c>
      <c r="I4782">
        <v>6</v>
      </c>
      <c r="J4782" s="10">
        <f>VLOOKUP(tbl_Sales[[#This Row],[Product_ID]],tbl_Products[],4,0)</f>
        <v>33.65</v>
      </c>
      <c r="K4782" s="6">
        <v>75.459999999999994</v>
      </c>
      <c r="L4782" s="6">
        <f>tbl_Sales[[#This Row],[Price_per_Unit]]*tbl_Sales[[#This Row],[Quantity]]</f>
        <v>452.76</v>
      </c>
      <c r="M4782" s="6">
        <f>tbl_Sales[[#This Row],[Cost_per_Unit]]*tbl_Sales[[#This Row],[Quantity]]</f>
        <v>201.89999999999998</v>
      </c>
      <c r="N4782" s="6">
        <f>tbl_Sales[[#This Row],[Sales]]-tbl_Sales[[#This Row],[Total_Cost]]</f>
        <v>250.86</v>
      </c>
    </row>
    <row r="4783" spans="1:14">
      <c r="A4783" t="s">
        <v>4787</v>
      </c>
      <c r="B4783" s="4">
        <v>44960</v>
      </c>
      <c r="C4783" t="s">
        <v>7666</v>
      </c>
      <c r="D4783" t="str">
        <f>VLOOKUP(Sales_Data!$C4783,tbl_Customers[],2,FALSE)</f>
        <v>Customer_1486</v>
      </c>
      <c r="E4783" t="str">
        <f>VLOOKUP(tbl_Sales[[#This Row],[Customer_ID]],tbl_Customers[],5,0)</f>
        <v>North</v>
      </c>
      <c r="F4783" t="s">
        <v>8545</v>
      </c>
      <c r="G4783" t="str">
        <f>VLOOKUP(Sales_Data!$F4783,tbl_Products[],2,FALSE)</f>
        <v>Product_9</v>
      </c>
      <c r="H4783" t="str">
        <f>VLOOKUP(tbl_Sales[[#This Row],[Product_ID]],tbl_Products[],3,0)</f>
        <v>Apparel</v>
      </c>
      <c r="I4783">
        <v>3</v>
      </c>
      <c r="J4783" s="10">
        <f>VLOOKUP(tbl_Sales[[#This Row],[Product_ID]],tbl_Products[],4,0)</f>
        <v>14.27</v>
      </c>
      <c r="K4783" s="6">
        <v>39.61</v>
      </c>
      <c r="L4783" s="6">
        <f>tbl_Sales[[#This Row],[Price_per_Unit]]*tbl_Sales[[#This Row],[Quantity]]</f>
        <v>118.83</v>
      </c>
      <c r="M4783" s="6">
        <f>tbl_Sales[[#This Row],[Cost_per_Unit]]*tbl_Sales[[#This Row],[Quantity]]</f>
        <v>42.81</v>
      </c>
      <c r="N4783" s="6">
        <f>tbl_Sales[[#This Row],[Sales]]-tbl_Sales[[#This Row],[Total_Cost]]</f>
        <v>76.02</v>
      </c>
    </row>
    <row r="4784" spans="1:14">
      <c r="A4784" t="s">
        <v>4788</v>
      </c>
      <c r="B4784" s="4">
        <v>44950</v>
      </c>
      <c r="C4784" t="s">
        <v>7697</v>
      </c>
      <c r="D4784" t="str">
        <f>VLOOKUP(Sales_Data!$C4784,tbl_Customers[],2,FALSE)</f>
        <v>Customer_1008</v>
      </c>
      <c r="E4784" t="str">
        <f>VLOOKUP(tbl_Sales[[#This Row],[Customer_ID]],tbl_Customers[],5,0)</f>
        <v>West</v>
      </c>
      <c r="F4784" t="s">
        <v>8529</v>
      </c>
      <c r="G4784" t="str">
        <f>VLOOKUP(Sales_Data!$F4784,tbl_Products[],2,FALSE)</f>
        <v>Product_49</v>
      </c>
      <c r="H4784" t="str">
        <f>VLOOKUP(tbl_Sales[[#This Row],[Product_ID]],tbl_Products[],3,0)</f>
        <v>Toys</v>
      </c>
      <c r="I4784">
        <v>1</v>
      </c>
      <c r="J4784" s="10">
        <f>VLOOKUP(tbl_Sales[[#This Row],[Product_ID]],tbl_Products[],4,0)</f>
        <v>44.18</v>
      </c>
      <c r="K4784" s="6">
        <v>33.090000000000003</v>
      </c>
      <c r="L4784" s="6">
        <f>tbl_Sales[[#This Row],[Price_per_Unit]]*tbl_Sales[[#This Row],[Quantity]]</f>
        <v>33.090000000000003</v>
      </c>
      <c r="M4784" s="6">
        <f>tbl_Sales[[#This Row],[Cost_per_Unit]]*tbl_Sales[[#This Row],[Quantity]]</f>
        <v>44.18</v>
      </c>
      <c r="N4784" s="6">
        <f>tbl_Sales[[#This Row],[Sales]]-tbl_Sales[[#This Row],[Total_Cost]]</f>
        <v>-11.089999999999996</v>
      </c>
    </row>
    <row r="4785" spans="1:14">
      <c r="A4785" t="s">
        <v>4789</v>
      </c>
      <c r="B4785" s="4">
        <v>45079</v>
      </c>
      <c r="C4785" t="s">
        <v>7021</v>
      </c>
      <c r="D4785" t="str">
        <f>VLOOKUP(Sales_Data!$C4785,tbl_Customers[],2,FALSE)</f>
        <v>Customer_186</v>
      </c>
      <c r="E4785" t="str">
        <f>VLOOKUP(tbl_Sales[[#This Row],[Customer_ID]],tbl_Customers[],5,0)</f>
        <v>West</v>
      </c>
      <c r="F4785" t="s">
        <v>8549</v>
      </c>
      <c r="G4785" t="str">
        <f>VLOOKUP(Sales_Data!$F4785,tbl_Products[],2,FALSE)</f>
        <v>Product_18</v>
      </c>
      <c r="H4785" t="str">
        <f>VLOOKUP(tbl_Sales[[#This Row],[Product_ID]],tbl_Products[],3,0)</f>
        <v>Health</v>
      </c>
      <c r="I4785">
        <v>6</v>
      </c>
      <c r="J4785" s="10">
        <f>VLOOKUP(tbl_Sales[[#This Row],[Product_ID]],tbl_Products[],4,0)</f>
        <v>41.18</v>
      </c>
      <c r="K4785" s="6">
        <v>23.1</v>
      </c>
      <c r="L4785" s="6">
        <f>tbl_Sales[[#This Row],[Price_per_Unit]]*tbl_Sales[[#This Row],[Quantity]]</f>
        <v>138.60000000000002</v>
      </c>
      <c r="M4785" s="6">
        <f>tbl_Sales[[#This Row],[Cost_per_Unit]]*tbl_Sales[[#This Row],[Quantity]]</f>
        <v>247.07999999999998</v>
      </c>
      <c r="N4785" s="6">
        <f>tbl_Sales[[#This Row],[Sales]]-tbl_Sales[[#This Row],[Total_Cost]]</f>
        <v>-108.47999999999996</v>
      </c>
    </row>
    <row r="4786" spans="1:14">
      <c r="A4786" t="s">
        <v>4790</v>
      </c>
      <c r="B4786" s="4">
        <v>45075</v>
      </c>
      <c r="C4786" t="s">
        <v>7044</v>
      </c>
      <c r="D4786" t="str">
        <f>VLOOKUP(Sales_Data!$C4786,tbl_Customers[],2,FALSE)</f>
        <v>Customer_1417</v>
      </c>
      <c r="E4786" t="str">
        <f>VLOOKUP(tbl_Sales[[#This Row],[Customer_ID]],tbl_Customers[],5,0)</f>
        <v>East</v>
      </c>
      <c r="F4786" t="s">
        <v>8548</v>
      </c>
      <c r="G4786" t="str">
        <f>VLOOKUP(Sales_Data!$F4786,tbl_Products[],2,FALSE)</f>
        <v>Product_1</v>
      </c>
      <c r="H4786" t="str">
        <f>VLOOKUP(tbl_Sales[[#This Row],[Product_ID]],tbl_Products[],3,0)</f>
        <v>Apparel</v>
      </c>
      <c r="I4786">
        <v>3</v>
      </c>
      <c r="J4786" s="10">
        <f>VLOOKUP(tbl_Sales[[#This Row],[Product_ID]],tbl_Products[],4,0)</f>
        <v>21.45</v>
      </c>
      <c r="K4786" s="6">
        <v>87.9</v>
      </c>
      <c r="L4786" s="6">
        <f>tbl_Sales[[#This Row],[Price_per_Unit]]*tbl_Sales[[#This Row],[Quantity]]</f>
        <v>263.70000000000005</v>
      </c>
      <c r="M4786" s="6">
        <f>tbl_Sales[[#This Row],[Cost_per_Unit]]*tbl_Sales[[#This Row],[Quantity]]</f>
        <v>64.349999999999994</v>
      </c>
      <c r="N4786" s="6">
        <f>tbl_Sales[[#This Row],[Sales]]-tbl_Sales[[#This Row],[Total_Cost]]</f>
        <v>199.35000000000005</v>
      </c>
    </row>
    <row r="4787" spans="1:14">
      <c r="A4787" t="s">
        <v>4791</v>
      </c>
      <c r="B4787" s="4">
        <v>45160</v>
      </c>
      <c r="C4787" t="s">
        <v>7692</v>
      </c>
      <c r="D4787" t="str">
        <f>VLOOKUP(Sales_Data!$C4787,tbl_Customers[],2,FALSE)</f>
        <v>Customer_682</v>
      </c>
      <c r="E4787" t="str">
        <f>VLOOKUP(tbl_Sales[[#This Row],[Customer_ID]],tbl_Customers[],5,0)</f>
        <v>South</v>
      </c>
      <c r="F4787" t="s">
        <v>8540</v>
      </c>
      <c r="G4787" t="str">
        <f>VLOOKUP(Sales_Data!$F4787,tbl_Products[],2,FALSE)</f>
        <v>Product_37</v>
      </c>
      <c r="H4787" t="str">
        <f>VLOOKUP(tbl_Sales[[#This Row],[Product_ID]],tbl_Products[],3,0)</f>
        <v>Toys</v>
      </c>
      <c r="I4787">
        <v>4</v>
      </c>
      <c r="J4787" s="10">
        <f>VLOOKUP(tbl_Sales[[#This Row],[Product_ID]],tbl_Products[],4,0)</f>
        <v>29.86</v>
      </c>
      <c r="K4787" s="6">
        <v>47.35</v>
      </c>
      <c r="L4787" s="6">
        <f>tbl_Sales[[#This Row],[Price_per_Unit]]*tbl_Sales[[#This Row],[Quantity]]</f>
        <v>189.4</v>
      </c>
      <c r="M4787" s="6">
        <f>tbl_Sales[[#This Row],[Cost_per_Unit]]*tbl_Sales[[#This Row],[Quantity]]</f>
        <v>119.44</v>
      </c>
      <c r="N4787" s="6">
        <f>tbl_Sales[[#This Row],[Sales]]-tbl_Sales[[#This Row],[Total_Cost]]</f>
        <v>69.960000000000008</v>
      </c>
    </row>
    <row r="4788" spans="1:14">
      <c r="A4788" t="s">
        <v>4792</v>
      </c>
      <c r="B4788" s="4">
        <v>45193</v>
      </c>
      <c r="C4788" t="s">
        <v>7394</v>
      </c>
      <c r="D4788" t="str">
        <f>VLOOKUP(Sales_Data!$C4788,tbl_Customers[],2,FALSE)</f>
        <v>Customer_459</v>
      </c>
      <c r="E4788" t="str">
        <f>VLOOKUP(tbl_Sales[[#This Row],[Customer_ID]],tbl_Customers[],5,0)</f>
        <v>West</v>
      </c>
      <c r="F4788" t="s">
        <v>8513</v>
      </c>
      <c r="G4788" t="str">
        <f>VLOOKUP(Sales_Data!$F4788,tbl_Products[],2,FALSE)</f>
        <v>Product_59</v>
      </c>
      <c r="H4788" t="str">
        <f>VLOOKUP(tbl_Sales[[#This Row],[Product_ID]],tbl_Products[],3,0)</f>
        <v>Home Goods</v>
      </c>
      <c r="I4788">
        <v>6</v>
      </c>
      <c r="J4788" s="10">
        <f>VLOOKUP(tbl_Sales[[#This Row],[Product_ID]],tbl_Products[],4,0)</f>
        <v>40.85</v>
      </c>
      <c r="K4788" s="6">
        <v>92.93</v>
      </c>
      <c r="L4788" s="6">
        <f>tbl_Sales[[#This Row],[Price_per_Unit]]*tbl_Sales[[#This Row],[Quantity]]</f>
        <v>557.58000000000004</v>
      </c>
      <c r="M4788" s="6">
        <f>tbl_Sales[[#This Row],[Cost_per_Unit]]*tbl_Sales[[#This Row],[Quantity]]</f>
        <v>245.10000000000002</v>
      </c>
      <c r="N4788" s="6">
        <f>tbl_Sales[[#This Row],[Sales]]-tbl_Sales[[#This Row],[Total_Cost]]</f>
        <v>312.48</v>
      </c>
    </row>
    <row r="4789" spans="1:14">
      <c r="A4789" t="s">
        <v>4793</v>
      </c>
      <c r="B4789" s="4">
        <v>45232</v>
      </c>
      <c r="C4789" t="s">
        <v>7781</v>
      </c>
      <c r="D4789" t="str">
        <f>VLOOKUP(Sales_Data!$C4789,tbl_Customers[],2,FALSE)</f>
        <v>Customer_1180</v>
      </c>
      <c r="E4789" t="str">
        <f>VLOOKUP(tbl_Sales[[#This Row],[Customer_ID]],tbl_Customers[],5,0)</f>
        <v>East</v>
      </c>
      <c r="F4789" t="s">
        <v>8500</v>
      </c>
      <c r="G4789" t="str">
        <f>VLOOKUP(Sales_Data!$F4789,tbl_Products[],2,FALSE)</f>
        <v>Product_68</v>
      </c>
      <c r="H4789" t="str">
        <f>VLOOKUP(tbl_Sales[[#This Row],[Product_ID]],tbl_Products[],3,0)</f>
        <v>Home Goods</v>
      </c>
      <c r="I4789">
        <v>3</v>
      </c>
      <c r="J4789" s="10">
        <f>VLOOKUP(tbl_Sales[[#This Row],[Product_ID]],tbl_Products[],4,0)</f>
        <v>17.45</v>
      </c>
      <c r="K4789" s="6">
        <v>49.74</v>
      </c>
      <c r="L4789" s="6">
        <f>tbl_Sales[[#This Row],[Price_per_Unit]]*tbl_Sales[[#This Row],[Quantity]]</f>
        <v>149.22</v>
      </c>
      <c r="M4789" s="6">
        <f>tbl_Sales[[#This Row],[Cost_per_Unit]]*tbl_Sales[[#This Row],[Quantity]]</f>
        <v>52.349999999999994</v>
      </c>
      <c r="N4789" s="6">
        <f>tbl_Sales[[#This Row],[Sales]]-tbl_Sales[[#This Row],[Total_Cost]]</f>
        <v>96.87</v>
      </c>
    </row>
    <row r="4790" spans="1:14">
      <c r="A4790" t="s">
        <v>4794</v>
      </c>
      <c r="B4790" s="4">
        <v>45195</v>
      </c>
      <c r="C4790" t="s">
        <v>8445</v>
      </c>
      <c r="D4790" t="str">
        <f>VLOOKUP(Sales_Data!$C4790,tbl_Customers[],2,FALSE)</f>
        <v>Customer_1231</v>
      </c>
      <c r="E4790" t="str">
        <f>VLOOKUP(tbl_Sales[[#This Row],[Customer_ID]],tbl_Customers[],5,0)</f>
        <v>West</v>
      </c>
      <c r="F4790" t="s">
        <v>8508</v>
      </c>
      <c r="G4790" t="str">
        <f>VLOOKUP(Sales_Data!$F4790,tbl_Products[],2,FALSE)</f>
        <v>Product_63</v>
      </c>
      <c r="H4790" t="str">
        <f>VLOOKUP(tbl_Sales[[#This Row],[Product_ID]],tbl_Products[],3,0)</f>
        <v>Electronics</v>
      </c>
      <c r="I4790">
        <v>1</v>
      </c>
      <c r="J4790" s="10">
        <f>VLOOKUP(tbl_Sales[[#This Row],[Product_ID]],tbl_Products[],4,0)</f>
        <v>40</v>
      </c>
      <c r="K4790" s="6">
        <v>16.149999999999999</v>
      </c>
      <c r="L4790" s="6">
        <f>tbl_Sales[[#This Row],[Price_per_Unit]]*tbl_Sales[[#This Row],[Quantity]]</f>
        <v>16.149999999999999</v>
      </c>
      <c r="M4790" s="6">
        <f>tbl_Sales[[#This Row],[Cost_per_Unit]]*tbl_Sales[[#This Row],[Quantity]]</f>
        <v>40</v>
      </c>
      <c r="N4790" s="6">
        <f>tbl_Sales[[#This Row],[Sales]]-tbl_Sales[[#This Row],[Total_Cost]]</f>
        <v>-23.85</v>
      </c>
    </row>
    <row r="4791" spans="1:14">
      <c r="A4791" t="s">
        <v>4795</v>
      </c>
      <c r="B4791" s="4">
        <v>45099</v>
      </c>
      <c r="C4791" t="s">
        <v>7155</v>
      </c>
      <c r="D4791" t="str">
        <f>VLOOKUP(Sales_Data!$C4791,tbl_Customers[],2,FALSE)</f>
        <v>Customer_133</v>
      </c>
      <c r="E4791" t="str">
        <f>VLOOKUP(tbl_Sales[[#This Row],[Customer_ID]],tbl_Customers[],5,0)</f>
        <v>East</v>
      </c>
      <c r="F4791" t="s">
        <v>8534</v>
      </c>
      <c r="G4791" t="str">
        <f>VLOOKUP(Sales_Data!$F4791,tbl_Products[],2,FALSE)</f>
        <v>Product_51</v>
      </c>
      <c r="H4791" t="str">
        <f>VLOOKUP(tbl_Sales[[#This Row],[Product_ID]],tbl_Products[],3,0)</f>
        <v>Electronics</v>
      </c>
      <c r="I4791">
        <v>7</v>
      </c>
      <c r="J4791" s="10">
        <f>VLOOKUP(tbl_Sales[[#This Row],[Product_ID]],tbl_Products[],4,0)</f>
        <v>45.1</v>
      </c>
      <c r="K4791" s="6">
        <v>8.19</v>
      </c>
      <c r="L4791" s="6">
        <f>tbl_Sales[[#This Row],[Price_per_Unit]]*tbl_Sales[[#This Row],[Quantity]]</f>
        <v>57.33</v>
      </c>
      <c r="M4791" s="6">
        <f>tbl_Sales[[#This Row],[Cost_per_Unit]]*tbl_Sales[[#This Row],[Quantity]]</f>
        <v>315.7</v>
      </c>
      <c r="N4791" s="6">
        <f>tbl_Sales[[#This Row],[Sales]]-tbl_Sales[[#This Row],[Total_Cost]]</f>
        <v>-258.37</v>
      </c>
    </row>
    <row r="4792" spans="1:14">
      <c r="A4792" t="s">
        <v>4796</v>
      </c>
      <c r="B4792" s="4">
        <v>45149</v>
      </c>
      <c r="C4792" t="s">
        <v>8108</v>
      </c>
      <c r="D4792" t="str">
        <f>VLOOKUP(Sales_Data!$C4792,tbl_Customers[],2,FALSE)</f>
        <v>Customer_1319</v>
      </c>
      <c r="E4792" t="str">
        <f>VLOOKUP(tbl_Sales[[#This Row],[Customer_ID]],tbl_Customers[],5,0)</f>
        <v>North</v>
      </c>
      <c r="F4792" t="s">
        <v>8557</v>
      </c>
      <c r="G4792" t="str">
        <f>VLOOKUP(Sales_Data!$F4792,tbl_Products[],2,FALSE)</f>
        <v>Product_71</v>
      </c>
      <c r="H4792" t="str">
        <f>VLOOKUP(tbl_Sales[[#This Row],[Product_ID]],tbl_Products[],3,0)</f>
        <v>Electronics</v>
      </c>
      <c r="I4792">
        <v>7</v>
      </c>
      <c r="J4792" s="10">
        <f>VLOOKUP(tbl_Sales[[#This Row],[Product_ID]],tbl_Products[],4,0)</f>
        <v>34.61</v>
      </c>
      <c r="K4792" s="6">
        <v>56.86</v>
      </c>
      <c r="L4792" s="6">
        <f>tbl_Sales[[#This Row],[Price_per_Unit]]*tbl_Sales[[#This Row],[Quantity]]</f>
        <v>398.02</v>
      </c>
      <c r="M4792" s="6">
        <f>tbl_Sales[[#This Row],[Cost_per_Unit]]*tbl_Sales[[#This Row],[Quantity]]</f>
        <v>242.26999999999998</v>
      </c>
      <c r="N4792" s="6">
        <f>tbl_Sales[[#This Row],[Sales]]-tbl_Sales[[#This Row],[Total_Cost]]</f>
        <v>155.75</v>
      </c>
    </row>
    <row r="4793" spans="1:14">
      <c r="A4793" t="s">
        <v>4797</v>
      </c>
      <c r="B4793" s="4">
        <v>45278</v>
      </c>
      <c r="C4793" t="s">
        <v>7614</v>
      </c>
      <c r="D4793" t="str">
        <f>VLOOKUP(Sales_Data!$C4793,tbl_Customers[],2,FALSE)</f>
        <v>Customer_703</v>
      </c>
      <c r="E4793" t="str">
        <f>VLOOKUP(tbl_Sales[[#This Row],[Customer_ID]],tbl_Customers[],5,0)</f>
        <v>East</v>
      </c>
      <c r="F4793" t="s">
        <v>8510</v>
      </c>
      <c r="G4793" t="str">
        <f>VLOOKUP(Sales_Data!$F4793,tbl_Products[],2,FALSE)</f>
        <v>Product_70</v>
      </c>
      <c r="H4793" t="str">
        <f>VLOOKUP(tbl_Sales[[#This Row],[Product_ID]],tbl_Products[],3,0)</f>
        <v>Apparel</v>
      </c>
      <c r="I4793">
        <v>1</v>
      </c>
      <c r="J4793" s="10">
        <f>VLOOKUP(tbl_Sales[[#This Row],[Product_ID]],tbl_Products[],4,0)</f>
        <v>26.74</v>
      </c>
      <c r="K4793" s="6">
        <v>68.31</v>
      </c>
      <c r="L4793" s="6">
        <f>tbl_Sales[[#This Row],[Price_per_Unit]]*tbl_Sales[[#This Row],[Quantity]]</f>
        <v>68.31</v>
      </c>
      <c r="M4793" s="6">
        <f>tbl_Sales[[#This Row],[Cost_per_Unit]]*tbl_Sales[[#This Row],[Quantity]]</f>
        <v>26.74</v>
      </c>
      <c r="N4793" s="6">
        <f>tbl_Sales[[#This Row],[Sales]]-tbl_Sales[[#This Row],[Total_Cost]]</f>
        <v>41.570000000000007</v>
      </c>
    </row>
    <row r="4794" spans="1:14">
      <c r="A4794" t="s">
        <v>4798</v>
      </c>
      <c r="B4794" s="4">
        <v>44995</v>
      </c>
      <c r="C4794" t="s">
        <v>8219</v>
      </c>
      <c r="D4794" t="str">
        <f>VLOOKUP(Sales_Data!$C4794,tbl_Customers[],2,FALSE)</f>
        <v>Customer_773</v>
      </c>
      <c r="E4794" t="str">
        <f>VLOOKUP(tbl_Sales[[#This Row],[Customer_ID]],tbl_Customers[],5,0)</f>
        <v>East</v>
      </c>
      <c r="F4794" t="s">
        <v>8555</v>
      </c>
      <c r="G4794" t="str">
        <f>VLOOKUP(Sales_Data!$F4794,tbl_Products[],2,FALSE)</f>
        <v>Product_52</v>
      </c>
      <c r="H4794" t="str">
        <f>VLOOKUP(tbl_Sales[[#This Row],[Product_ID]],tbl_Products[],3,0)</f>
        <v>Toys</v>
      </c>
      <c r="I4794">
        <v>2</v>
      </c>
      <c r="J4794" s="10">
        <f>VLOOKUP(tbl_Sales[[#This Row],[Product_ID]],tbl_Products[],4,0)</f>
        <v>46.58</v>
      </c>
      <c r="K4794" s="6">
        <v>22.35</v>
      </c>
      <c r="L4794" s="6">
        <f>tbl_Sales[[#This Row],[Price_per_Unit]]*tbl_Sales[[#This Row],[Quantity]]</f>
        <v>44.7</v>
      </c>
      <c r="M4794" s="6">
        <f>tbl_Sales[[#This Row],[Cost_per_Unit]]*tbl_Sales[[#This Row],[Quantity]]</f>
        <v>93.16</v>
      </c>
      <c r="N4794" s="6">
        <f>tbl_Sales[[#This Row],[Sales]]-tbl_Sales[[#This Row],[Total_Cost]]</f>
        <v>-48.459999999999994</v>
      </c>
    </row>
    <row r="4795" spans="1:14">
      <c r="A4795" t="s">
        <v>4799</v>
      </c>
      <c r="B4795" s="4">
        <v>45102</v>
      </c>
      <c r="C4795" t="s">
        <v>8157</v>
      </c>
      <c r="D4795" t="str">
        <f>VLOOKUP(Sales_Data!$C4795,tbl_Customers[],2,FALSE)</f>
        <v>Customer_1470</v>
      </c>
      <c r="E4795" t="str">
        <f>VLOOKUP(tbl_Sales[[#This Row],[Customer_ID]],tbl_Customers[],5,0)</f>
        <v>East</v>
      </c>
      <c r="F4795" t="s">
        <v>8500</v>
      </c>
      <c r="G4795" t="str">
        <f>VLOOKUP(Sales_Data!$F4795,tbl_Products[],2,FALSE)</f>
        <v>Product_68</v>
      </c>
      <c r="H4795" t="str">
        <f>VLOOKUP(tbl_Sales[[#This Row],[Product_ID]],tbl_Products[],3,0)</f>
        <v>Home Goods</v>
      </c>
      <c r="I4795">
        <v>8</v>
      </c>
      <c r="J4795" s="10">
        <f>VLOOKUP(tbl_Sales[[#This Row],[Product_ID]],tbl_Products[],4,0)</f>
        <v>17.45</v>
      </c>
      <c r="K4795" s="6">
        <v>32.619999999999997</v>
      </c>
      <c r="L4795" s="6">
        <f>tbl_Sales[[#This Row],[Price_per_Unit]]*tbl_Sales[[#This Row],[Quantity]]</f>
        <v>260.95999999999998</v>
      </c>
      <c r="M4795" s="6">
        <f>tbl_Sales[[#This Row],[Cost_per_Unit]]*tbl_Sales[[#This Row],[Quantity]]</f>
        <v>139.6</v>
      </c>
      <c r="N4795" s="6">
        <f>tbl_Sales[[#This Row],[Sales]]-tbl_Sales[[#This Row],[Total_Cost]]</f>
        <v>121.35999999999999</v>
      </c>
    </row>
    <row r="4796" spans="1:14">
      <c r="A4796" t="s">
        <v>4800</v>
      </c>
      <c r="B4796" s="4">
        <v>45177</v>
      </c>
      <c r="C4796" t="s">
        <v>7252</v>
      </c>
      <c r="D4796" t="str">
        <f>VLOOKUP(Sales_Data!$C4796,tbl_Customers[],2,FALSE)</f>
        <v>Customer_1485</v>
      </c>
      <c r="E4796" t="str">
        <f>VLOOKUP(tbl_Sales[[#This Row],[Customer_ID]],tbl_Customers[],5,0)</f>
        <v>West</v>
      </c>
      <c r="F4796" t="s">
        <v>8541</v>
      </c>
      <c r="G4796" t="str">
        <f>VLOOKUP(Sales_Data!$F4796,tbl_Products[],2,FALSE)</f>
        <v>Product_60</v>
      </c>
      <c r="H4796" t="str">
        <f>VLOOKUP(tbl_Sales[[#This Row],[Product_ID]],tbl_Products[],3,0)</f>
        <v>Health</v>
      </c>
      <c r="I4796">
        <v>7</v>
      </c>
      <c r="J4796" s="10">
        <f>VLOOKUP(tbl_Sales[[#This Row],[Product_ID]],tbl_Products[],4,0)</f>
        <v>1.01</v>
      </c>
      <c r="K4796" s="6">
        <v>88.55</v>
      </c>
      <c r="L4796" s="6">
        <f>tbl_Sales[[#This Row],[Price_per_Unit]]*tbl_Sales[[#This Row],[Quantity]]</f>
        <v>619.85</v>
      </c>
      <c r="M4796" s="6">
        <f>tbl_Sales[[#This Row],[Cost_per_Unit]]*tbl_Sales[[#This Row],[Quantity]]</f>
        <v>7.07</v>
      </c>
      <c r="N4796" s="6">
        <f>tbl_Sales[[#This Row],[Sales]]-tbl_Sales[[#This Row],[Total_Cost]]</f>
        <v>612.78</v>
      </c>
    </row>
    <row r="4797" spans="1:14">
      <c r="A4797" t="s">
        <v>4801</v>
      </c>
      <c r="B4797" s="4">
        <v>45110</v>
      </c>
      <c r="C4797" t="s">
        <v>7502</v>
      </c>
      <c r="D4797" t="str">
        <f>VLOOKUP(Sales_Data!$C4797,tbl_Customers[],2,FALSE)</f>
        <v>Customer_782</v>
      </c>
      <c r="E4797" t="str">
        <f>VLOOKUP(tbl_Sales[[#This Row],[Customer_ID]],tbl_Customers[],5,0)</f>
        <v>North</v>
      </c>
      <c r="F4797" t="s">
        <v>8516</v>
      </c>
      <c r="G4797" t="str">
        <f>VLOOKUP(Sales_Data!$F4797,tbl_Products[],2,FALSE)</f>
        <v>Product_67</v>
      </c>
      <c r="H4797" t="str">
        <f>VLOOKUP(tbl_Sales[[#This Row],[Product_ID]],tbl_Products[],3,0)</f>
        <v>Toys</v>
      </c>
      <c r="I4797">
        <v>9</v>
      </c>
      <c r="J4797" s="10">
        <f>VLOOKUP(tbl_Sales[[#This Row],[Product_ID]],tbl_Products[],4,0)</f>
        <v>13.68</v>
      </c>
      <c r="K4797" s="6">
        <v>79.239999999999995</v>
      </c>
      <c r="L4797" s="6">
        <f>tbl_Sales[[#This Row],[Price_per_Unit]]*tbl_Sales[[#This Row],[Quantity]]</f>
        <v>713.16</v>
      </c>
      <c r="M4797" s="6">
        <f>tbl_Sales[[#This Row],[Cost_per_Unit]]*tbl_Sales[[#This Row],[Quantity]]</f>
        <v>123.12</v>
      </c>
      <c r="N4797" s="6">
        <f>tbl_Sales[[#This Row],[Sales]]-tbl_Sales[[#This Row],[Total_Cost]]</f>
        <v>590.04</v>
      </c>
    </row>
    <row r="4798" spans="1:14">
      <c r="A4798" t="s">
        <v>4802</v>
      </c>
      <c r="B4798" s="4">
        <v>45023</v>
      </c>
      <c r="C4798" t="s">
        <v>7757</v>
      </c>
      <c r="D4798" t="str">
        <f>VLOOKUP(Sales_Data!$C4798,tbl_Customers[],2,FALSE)</f>
        <v>Customer_1340</v>
      </c>
      <c r="E4798" t="str">
        <f>VLOOKUP(tbl_Sales[[#This Row],[Customer_ID]],tbl_Customers[],5,0)</f>
        <v>South</v>
      </c>
      <c r="F4798" t="s">
        <v>8515</v>
      </c>
      <c r="G4798" t="str">
        <f>VLOOKUP(Sales_Data!$F4798,tbl_Products[],2,FALSE)</f>
        <v>Product_46</v>
      </c>
      <c r="H4798" t="str">
        <f>VLOOKUP(tbl_Sales[[#This Row],[Product_ID]],tbl_Products[],3,0)</f>
        <v>Health</v>
      </c>
      <c r="I4798">
        <v>8</v>
      </c>
      <c r="J4798" s="10">
        <f>VLOOKUP(tbl_Sales[[#This Row],[Product_ID]],tbl_Products[],4,0)</f>
        <v>19.34</v>
      </c>
      <c r="K4798" s="6">
        <v>7.1</v>
      </c>
      <c r="L4798" s="6">
        <f>tbl_Sales[[#This Row],[Price_per_Unit]]*tbl_Sales[[#This Row],[Quantity]]</f>
        <v>56.8</v>
      </c>
      <c r="M4798" s="6">
        <f>tbl_Sales[[#This Row],[Cost_per_Unit]]*tbl_Sales[[#This Row],[Quantity]]</f>
        <v>154.72</v>
      </c>
      <c r="N4798" s="6">
        <f>tbl_Sales[[#This Row],[Sales]]-tbl_Sales[[#This Row],[Total_Cost]]</f>
        <v>-97.92</v>
      </c>
    </row>
    <row r="4799" spans="1:14">
      <c r="A4799" t="s">
        <v>4803</v>
      </c>
      <c r="B4799" s="4">
        <v>45011</v>
      </c>
      <c r="C4799" t="s">
        <v>7522</v>
      </c>
      <c r="D4799" t="str">
        <f>VLOOKUP(Sales_Data!$C4799,tbl_Customers[],2,FALSE)</f>
        <v>Customer_1316</v>
      </c>
      <c r="E4799" t="str">
        <f>VLOOKUP(tbl_Sales[[#This Row],[Customer_ID]],tbl_Customers[],5,0)</f>
        <v>West</v>
      </c>
      <c r="F4799" t="s">
        <v>8524</v>
      </c>
      <c r="G4799" t="str">
        <f>VLOOKUP(Sales_Data!$F4799,tbl_Products[],2,FALSE)</f>
        <v>Product_74</v>
      </c>
      <c r="H4799" t="str">
        <f>VLOOKUP(tbl_Sales[[#This Row],[Product_ID]],tbl_Products[],3,0)</f>
        <v>Home Goods</v>
      </c>
      <c r="I4799">
        <v>5</v>
      </c>
      <c r="J4799" s="10">
        <f>VLOOKUP(tbl_Sales[[#This Row],[Product_ID]],tbl_Products[],4,0)</f>
        <v>13.9</v>
      </c>
      <c r="K4799" s="6">
        <v>35.01</v>
      </c>
      <c r="L4799" s="6">
        <f>tbl_Sales[[#This Row],[Price_per_Unit]]*tbl_Sales[[#This Row],[Quantity]]</f>
        <v>175.04999999999998</v>
      </c>
      <c r="M4799" s="6">
        <f>tbl_Sales[[#This Row],[Cost_per_Unit]]*tbl_Sales[[#This Row],[Quantity]]</f>
        <v>69.5</v>
      </c>
      <c r="N4799" s="6">
        <f>tbl_Sales[[#This Row],[Sales]]-tbl_Sales[[#This Row],[Total_Cost]]</f>
        <v>105.54999999999998</v>
      </c>
    </row>
    <row r="4800" spans="1:14">
      <c r="A4800" t="s">
        <v>4804</v>
      </c>
      <c r="B4800" s="4">
        <v>45133</v>
      </c>
      <c r="C4800" t="s">
        <v>8303</v>
      </c>
      <c r="D4800" t="str">
        <f>VLOOKUP(Sales_Data!$C4800,tbl_Customers[],2,FALSE)</f>
        <v>Customer_1151</v>
      </c>
      <c r="E4800" t="str">
        <f>VLOOKUP(tbl_Sales[[#This Row],[Customer_ID]],tbl_Customers[],5,0)</f>
        <v>West</v>
      </c>
      <c r="F4800" t="s">
        <v>8555</v>
      </c>
      <c r="G4800" t="str">
        <f>VLOOKUP(Sales_Data!$F4800,tbl_Products[],2,FALSE)</f>
        <v>Product_52</v>
      </c>
      <c r="H4800" t="str">
        <f>VLOOKUP(tbl_Sales[[#This Row],[Product_ID]],tbl_Products[],3,0)</f>
        <v>Toys</v>
      </c>
      <c r="I4800">
        <v>9</v>
      </c>
      <c r="J4800" s="10">
        <f>VLOOKUP(tbl_Sales[[#This Row],[Product_ID]],tbl_Products[],4,0)</f>
        <v>46.58</v>
      </c>
      <c r="K4800" s="6">
        <v>47.75</v>
      </c>
      <c r="L4800" s="6">
        <f>tbl_Sales[[#This Row],[Price_per_Unit]]*tbl_Sales[[#This Row],[Quantity]]</f>
        <v>429.75</v>
      </c>
      <c r="M4800" s="6">
        <f>tbl_Sales[[#This Row],[Cost_per_Unit]]*tbl_Sales[[#This Row],[Quantity]]</f>
        <v>419.21999999999997</v>
      </c>
      <c r="N4800" s="6">
        <f>tbl_Sales[[#This Row],[Sales]]-tbl_Sales[[#This Row],[Total_Cost]]</f>
        <v>10.53000000000003</v>
      </c>
    </row>
    <row r="4801" spans="1:14">
      <c r="A4801" t="s">
        <v>4805</v>
      </c>
      <c r="B4801" s="4">
        <v>44936</v>
      </c>
      <c r="C4801" t="s">
        <v>7519</v>
      </c>
      <c r="D4801" t="str">
        <f>VLOOKUP(Sales_Data!$C4801,tbl_Customers[],2,FALSE)</f>
        <v>Customer_895</v>
      </c>
      <c r="E4801" t="str">
        <f>VLOOKUP(tbl_Sales[[#This Row],[Customer_ID]],tbl_Customers[],5,0)</f>
        <v>West</v>
      </c>
      <c r="F4801" t="s">
        <v>8511</v>
      </c>
      <c r="G4801" t="str">
        <f>VLOOKUP(Sales_Data!$F4801,tbl_Products[],2,FALSE)</f>
        <v>Product_33</v>
      </c>
      <c r="H4801" t="str">
        <f>VLOOKUP(tbl_Sales[[#This Row],[Product_ID]],tbl_Products[],3,0)</f>
        <v>Electronics</v>
      </c>
      <c r="I4801">
        <v>2</v>
      </c>
      <c r="J4801" s="10">
        <f>VLOOKUP(tbl_Sales[[#This Row],[Product_ID]],tbl_Products[],4,0)</f>
        <v>45.26</v>
      </c>
      <c r="K4801" s="6">
        <v>25.45</v>
      </c>
      <c r="L4801" s="6">
        <f>tbl_Sales[[#This Row],[Price_per_Unit]]*tbl_Sales[[#This Row],[Quantity]]</f>
        <v>50.9</v>
      </c>
      <c r="M4801" s="6">
        <f>tbl_Sales[[#This Row],[Cost_per_Unit]]*tbl_Sales[[#This Row],[Quantity]]</f>
        <v>90.52</v>
      </c>
      <c r="N4801" s="6">
        <f>tbl_Sales[[#This Row],[Sales]]-tbl_Sales[[#This Row],[Total_Cost]]</f>
        <v>-39.619999999999997</v>
      </c>
    </row>
    <row r="4802" spans="1:14">
      <c r="A4802" t="s">
        <v>4806</v>
      </c>
      <c r="B4802" s="4">
        <v>45043</v>
      </c>
      <c r="C4802" t="s">
        <v>7761</v>
      </c>
      <c r="D4802" t="str">
        <f>VLOOKUP(Sales_Data!$C4802,tbl_Customers[],2,FALSE)</f>
        <v>Customer_478</v>
      </c>
      <c r="E4802" t="str">
        <f>VLOOKUP(tbl_Sales[[#This Row],[Customer_ID]],tbl_Customers[],5,0)</f>
        <v>West</v>
      </c>
      <c r="F4802" t="s">
        <v>8500</v>
      </c>
      <c r="G4802" t="str">
        <f>VLOOKUP(Sales_Data!$F4802,tbl_Products[],2,FALSE)</f>
        <v>Product_68</v>
      </c>
      <c r="H4802" t="str">
        <f>VLOOKUP(tbl_Sales[[#This Row],[Product_ID]],tbl_Products[],3,0)</f>
        <v>Home Goods</v>
      </c>
      <c r="I4802">
        <v>5</v>
      </c>
      <c r="J4802" s="10">
        <f>VLOOKUP(tbl_Sales[[#This Row],[Product_ID]],tbl_Products[],4,0)</f>
        <v>17.45</v>
      </c>
      <c r="K4802" s="6">
        <v>24.16</v>
      </c>
      <c r="L4802" s="6">
        <f>tbl_Sales[[#This Row],[Price_per_Unit]]*tbl_Sales[[#This Row],[Quantity]]</f>
        <v>120.8</v>
      </c>
      <c r="M4802" s="6">
        <f>tbl_Sales[[#This Row],[Cost_per_Unit]]*tbl_Sales[[#This Row],[Quantity]]</f>
        <v>87.25</v>
      </c>
      <c r="N4802" s="6">
        <f>tbl_Sales[[#This Row],[Sales]]-tbl_Sales[[#This Row],[Total_Cost]]</f>
        <v>33.549999999999997</v>
      </c>
    </row>
    <row r="4803" spans="1:14">
      <c r="A4803" t="s">
        <v>4807</v>
      </c>
      <c r="B4803" s="4">
        <v>45041</v>
      </c>
      <c r="C4803" t="s">
        <v>8446</v>
      </c>
      <c r="D4803" t="str">
        <f>VLOOKUP(Sales_Data!$C4803,tbl_Customers[],2,FALSE)</f>
        <v>Customer_458</v>
      </c>
      <c r="E4803" t="str">
        <f>VLOOKUP(tbl_Sales[[#This Row],[Customer_ID]],tbl_Customers[],5,0)</f>
        <v>East</v>
      </c>
      <c r="F4803" t="s">
        <v>8519</v>
      </c>
      <c r="G4803" t="str">
        <f>VLOOKUP(Sales_Data!$F4803,tbl_Products[],2,FALSE)</f>
        <v>Product_53</v>
      </c>
      <c r="H4803" t="str">
        <f>VLOOKUP(tbl_Sales[[#This Row],[Product_ID]],tbl_Products[],3,0)</f>
        <v>Electronics</v>
      </c>
      <c r="I4803">
        <v>3</v>
      </c>
      <c r="J4803" s="10">
        <f>VLOOKUP(tbl_Sales[[#This Row],[Product_ID]],tbl_Products[],4,0)</f>
        <v>21.34</v>
      </c>
      <c r="K4803" s="6">
        <v>63.84</v>
      </c>
      <c r="L4803" s="6">
        <f>tbl_Sales[[#This Row],[Price_per_Unit]]*tbl_Sales[[#This Row],[Quantity]]</f>
        <v>191.52</v>
      </c>
      <c r="M4803" s="6">
        <f>tbl_Sales[[#This Row],[Cost_per_Unit]]*tbl_Sales[[#This Row],[Quantity]]</f>
        <v>64.02</v>
      </c>
      <c r="N4803" s="6">
        <f>tbl_Sales[[#This Row],[Sales]]-tbl_Sales[[#This Row],[Total_Cost]]</f>
        <v>127.50000000000001</v>
      </c>
    </row>
    <row r="4804" spans="1:14">
      <c r="A4804" t="s">
        <v>4808</v>
      </c>
      <c r="B4804" s="4">
        <v>44994</v>
      </c>
      <c r="C4804" t="s">
        <v>7706</v>
      </c>
      <c r="D4804" t="str">
        <f>VLOOKUP(Sales_Data!$C4804,tbl_Customers[],2,FALSE)</f>
        <v>Customer_531</v>
      </c>
      <c r="E4804" t="str">
        <f>VLOOKUP(tbl_Sales[[#This Row],[Customer_ID]],tbl_Customers[],5,0)</f>
        <v>South</v>
      </c>
      <c r="F4804" t="s">
        <v>8502</v>
      </c>
      <c r="G4804" t="str">
        <f>VLOOKUP(Sales_Data!$F4804,tbl_Products[],2,FALSE)</f>
        <v>Product_22</v>
      </c>
      <c r="H4804" t="str">
        <f>VLOOKUP(tbl_Sales[[#This Row],[Product_ID]],tbl_Products[],3,0)</f>
        <v>Electronics</v>
      </c>
      <c r="I4804">
        <v>6</v>
      </c>
      <c r="J4804" s="10">
        <f>VLOOKUP(tbl_Sales[[#This Row],[Product_ID]],tbl_Products[],4,0)</f>
        <v>38.15</v>
      </c>
      <c r="K4804" s="6">
        <v>89.61</v>
      </c>
      <c r="L4804" s="6">
        <f>tbl_Sales[[#This Row],[Price_per_Unit]]*tbl_Sales[[#This Row],[Quantity]]</f>
        <v>537.66</v>
      </c>
      <c r="M4804" s="6">
        <f>tbl_Sales[[#This Row],[Cost_per_Unit]]*tbl_Sales[[#This Row],[Quantity]]</f>
        <v>228.89999999999998</v>
      </c>
      <c r="N4804" s="6">
        <f>tbl_Sales[[#This Row],[Sales]]-tbl_Sales[[#This Row],[Total_Cost]]</f>
        <v>308.76</v>
      </c>
    </row>
    <row r="4805" spans="1:14">
      <c r="A4805" t="s">
        <v>4809</v>
      </c>
      <c r="B4805" s="4">
        <v>45035</v>
      </c>
      <c r="C4805" t="s">
        <v>8092</v>
      </c>
      <c r="D4805" t="str">
        <f>VLOOKUP(Sales_Data!$C4805,tbl_Customers[],2,FALSE)</f>
        <v>Customer_237</v>
      </c>
      <c r="E4805" t="str">
        <f>VLOOKUP(tbl_Sales[[#This Row],[Customer_ID]],tbl_Customers[],5,0)</f>
        <v>North</v>
      </c>
      <c r="F4805" t="s">
        <v>8501</v>
      </c>
      <c r="G4805" t="str">
        <f>VLOOKUP(Sales_Data!$F4805,tbl_Products[],2,FALSE)</f>
        <v>Product_65</v>
      </c>
      <c r="H4805" t="str">
        <f>VLOOKUP(tbl_Sales[[#This Row],[Product_ID]],tbl_Products[],3,0)</f>
        <v>Health</v>
      </c>
      <c r="I4805">
        <v>1</v>
      </c>
      <c r="J4805" s="10">
        <f>VLOOKUP(tbl_Sales[[#This Row],[Product_ID]],tbl_Products[],4,0)</f>
        <v>37.880000000000003</v>
      </c>
      <c r="K4805" s="6">
        <v>81.61</v>
      </c>
      <c r="L4805" s="6">
        <f>tbl_Sales[[#This Row],[Price_per_Unit]]*tbl_Sales[[#This Row],[Quantity]]</f>
        <v>81.61</v>
      </c>
      <c r="M4805" s="6">
        <f>tbl_Sales[[#This Row],[Cost_per_Unit]]*tbl_Sales[[#This Row],[Quantity]]</f>
        <v>37.880000000000003</v>
      </c>
      <c r="N4805" s="6">
        <f>tbl_Sales[[#This Row],[Sales]]-tbl_Sales[[#This Row],[Total_Cost]]</f>
        <v>43.73</v>
      </c>
    </row>
    <row r="4806" spans="1:14">
      <c r="A4806" t="s">
        <v>4810</v>
      </c>
      <c r="B4806" s="4">
        <v>44938</v>
      </c>
      <c r="C4806" t="s">
        <v>8094</v>
      </c>
      <c r="D4806" t="str">
        <f>VLOOKUP(Sales_Data!$C4806,tbl_Customers[],2,FALSE)</f>
        <v>Customer_596</v>
      </c>
      <c r="E4806" t="str">
        <f>VLOOKUP(tbl_Sales[[#This Row],[Customer_ID]],tbl_Customers[],5,0)</f>
        <v>South</v>
      </c>
      <c r="F4806" t="s">
        <v>8521</v>
      </c>
      <c r="G4806" t="str">
        <f>VLOOKUP(Sales_Data!$F4806,tbl_Products[],2,FALSE)</f>
        <v>Product_64</v>
      </c>
      <c r="H4806" t="str">
        <f>VLOOKUP(tbl_Sales[[#This Row],[Product_ID]],tbl_Products[],3,0)</f>
        <v>Home Goods</v>
      </c>
      <c r="I4806">
        <v>8</v>
      </c>
      <c r="J4806" s="10">
        <f>VLOOKUP(tbl_Sales[[#This Row],[Product_ID]],tbl_Products[],4,0)</f>
        <v>16.21</v>
      </c>
      <c r="K4806" s="6">
        <v>10.84</v>
      </c>
      <c r="L4806" s="6">
        <f>tbl_Sales[[#This Row],[Price_per_Unit]]*tbl_Sales[[#This Row],[Quantity]]</f>
        <v>86.72</v>
      </c>
      <c r="M4806" s="6">
        <f>tbl_Sales[[#This Row],[Cost_per_Unit]]*tbl_Sales[[#This Row],[Quantity]]</f>
        <v>129.68</v>
      </c>
      <c r="N4806" s="6">
        <f>tbl_Sales[[#This Row],[Sales]]-tbl_Sales[[#This Row],[Total_Cost]]</f>
        <v>-42.960000000000008</v>
      </c>
    </row>
    <row r="4807" spans="1:14">
      <c r="A4807" t="s">
        <v>4811</v>
      </c>
      <c r="B4807" s="4">
        <v>45228</v>
      </c>
      <c r="C4807" t="s">
        <v>7130</v>
      </c>
      <c r="D4807" t="str">
        <f>VLOOKUP(Sales_Data!$C4807,tbl_Customers[],2,FALSE)</f>
        <v>Customer_180</v>
      </c>
      <c r="E4807" t="str">
        <f>VLOOKUP(tbl_Sales[[#This Row],[Customer_ID]],tbl_Customers[],5,0)</f>
        <v>North</v>
      </c>
      <c r="F4807" t="s">
        <v>8563</v>
      </c>
      <c r="G4807" t="str">
        <f>VLOOKUP(Sales_Data!$F4807,tbl_Products[],2,FALSE)</f>
        <v>Product_17</v>
      </c>
      <c r="H4807" t="str">
        <f>VLOOKUP(tbl_Sales[[#This Row],[Product_ID]],tbl_Products[],3,0)</f>
        <v>Toys</v>
      </c>
      <c r="I4807">
        <v>7</v>
      </c>
      <c r="J4807" s="10">
        <f>VLOOKUP(tbl_Sales[[#This Row],[Product_ID]],tbl_Products[],4,0)</f>
        <v>36.229999999999997</v>
      </c>
      <c r="K4807" s="6">
        <v>33.89</v>
      </c>
      <c r="L4807" s="6">
        <f>tbl_Sales[[#This Row],[Price_per_Unit]]*tbl_Sales[[#This Row],[Quantity]]</f>
        <v>237.23000000000002</v>
      </c>
      <c r="M4807" s="6">
        <f>tbl_Sales[[#This Row],[Cost_per_Unit]]*tbl_Sales[[#This Row],[Quantity]]</f>
        <v>253.60999999999999</v>
      </c>
      <c r="N4807" s="6">
        <f>tbl_Sales[[#This Row],[Sales]]-tbl_Sales[[#This Row],[Total_Cost]]</f>
        <v>-16.379999999999967</v>
      </c>
    </row>
    <row r="4808" spans="1:14">
      <c r="A4808" t="s">
        <v>4812</v>
      </c>
      <c r="B4808" s="4">
        <v>45185</v>
      </c>
      <c r="C4808" t="s">
        <v>7602</v>
      </c>
      <c r="D4808" t="str">
        <f>VLOOKUP(Sales_Data!$C4808,tbl_Customers[],2,FALSE)</f>
        <v>Customer_229</v>
      </c>
      <c r="E4808" t="str">
        <f>VLOOKUP(tbl_Sales[[#This Row],[Customer_ID]],tbl_Customers[],5,0)</f>
        <v>North</v>
      </c>
      <c r="F4808" t="s">
        <v>8552</v>
      </c>
      <c r="G4808" t="str">
        <f>VLOOKUP(Sales_Data!$F4808,tbl_Products[],2,FALSE)</f>
        <v>Product_5</v>
      </c>
      <c r="H4808" t="str">
        <f>VLOOKUP(tbl_Sales[[#This Row],[Product_ID]],tbl_Products[],3,0)</f>
        <v>Health</v>
      </c>
      <c r="I4808">
        <v>2</v>
      </c>
      <c r="J4808" s="10">
        <f>VLOOKUP(tbl_Sales[[#This Row],[Product_ID]],tbl_Products[],4,0)</f>
        <v>35.39</v>
      </c>
      <c r="K4808" s="6">
        <v>5.89</v>
      </c>
      <c r="L4808" s="6">
        <f>tbl_Sales[[#This Row],[Price_per_Unit]]*tbl_Sales[[#This Row],[Quantity]]</f>
        <v>11.78</v>
      </c>
      <c r="M4808" s="6">
        <f>tbl_Sales[[#This Row],[Cost_per_Unit]]*tbl_Sales[[#This Row],[Quantity]]</f>
        <v>70.78</v>
      </c>
      <c r="N4808" s="6">
        <f>tbl_Sales[[#This Row],[Sales]]-tbl_Sales[[#This Row],[Total_Cost]]</f>
        <v>-59</v>
      </c>
    </row>
    <row r="4809" spans="1:14">
      <c r="A4809" t="s">
        <v>4813</v>
      </c>
      <c r="B4809" s="4">
        <v>45013</v>
      </c>
      <c r="C4809" t="s">
        <v>7480</v>
      </c>
      <c r="D4809" t="str">
        <f>VLOOKUP(Sales_Data!$C4809,tbl_Customers[],2,FALSE)</f>
        <v>Customer_183</v>
      </c>
      <c r="E4809" t="str">
        <f>VLOOKUP(tbl_Sales[[#This Row],[Customer_ID]],tbl_Customers[],5,0)</f>
        <v>North</v>
      </c>
      <c r="F4809" t="s">
        <v>8526</v>
      </c>
      <c r="G4809" t="str">
        <f>VLOOKUP(Sales_Data!$F4809,tbl_Products[],2,FALSE)</f>
        <v>Product_27</v>
      </c>
      <c r="H4809" t="str">
        <f>VLOOKUP(tbl_Sales[[#This Row],[Product_ID]],tbl_Products[],3,0)</f>
        <v>Home Goods</v>
      </c>
      <c r="I4809">
        <v>7</v>
      </c>
      <c r="J4809" s="10">
        <f>VLOOKUP(tbl_Sales[[#This Row],[Product_ID]],tbl_Products[],4,0)</f>
        <v>35.53</v>
      </c>
      <c r="K4809" s="6">
        <v>67.790000000000006</v>
      </c>
      <c r="L4809" s="6">
        <f>tbl_Sales[[#This Row],[Price_per_Unit]]*tbl_Sales[[#This Row],[Quantity]]</f>
        <v>474.53000000000003</v>
      </c>
      <c r="M4809" s="6">
        <f>tbl_Sales[[#This Row],[Cost_per_Unit]]*tbl_Sales[[#This Row],[Quantity]]</f>
        <v>248.71</v>
      </c>
      <c r="N4809" s="6">
        <f>tbl_Sales[[#This Row],[Sales]]-tbl_Sales[[#This Row],[Total_Cost]]</f>
        <v>225.82000000000002</v>
      </c>
    </row>
    <row r="4810" spans="1:14">
      <c r="A4810" t="s">
        <v>4814</v>
      </c>
      <c r="B4810" s="4">
        <v>44990</v>
      </c>
      <c r="C4810" t="s">
        <v>7300</v>
      </c>
      <c r="D4810" t="str">
        <f>VLOOKUP(Sales_Data!$C4810,tbl_Customers[],2,FALSE)</f>
        <v>Customer_697</v>
      </c>
      <c r="E4810" t="str">
        <f>VLOOKUP(tbl_Sales[[#This Row],[Customer_ID]],tbl_Customers[],5,0)</f>
        <v>North</v>
      </c>
      <c r="F4810" t="s">
        <v>8566</v>
      </c>
      <c r="G4810" t="str">
        <f>VLOOKUP(Sales_Data!$F4810,tbl_Products[],2,FALSE)</f>
        <v>Product_10</v>
      </c>
      <c r="H4810" t="str">
        <f>VLOOKUP(tbl_Sales[[#This Row],[Product_ID]],tbl_Products[],3,0)</f>
        <v>Apparel</v>
      </c>
      <c r="I4810">
        <v>2</v>
      </c>
      <c r="J4810" s="10">
        <f>VLOOKUP(tbl_Sales[[#This Row],[Product_ID]],tbl_Products[],4,0)</f>
        <v>14.95</v>
      </c>
      <c r="K4810" s="6">
        <v>73.400000000000006</v>
      </c>
      <c r="L4810" s="6">
        <f>tbl_Sales[[#This Row],[Price_per_Unit]]*tbl_Sales[[#This Row],[Quantity]]</f>
        <v>146.80000000000001</v>
      </c>
      <c r="M4810" s="6">
        <f>tbl_Sales[[#This Row],[Cost_per_Unit]]*tbl_Sales[[#This Row],[Quantity]]</f>
        <v>29.9</v>
      </c>
      <c r="N4810" s="6">
        <f>tbl_Sales[[#This Row],[Sales]]-tbl_Sales[[#This Row],[Total_Cost]]</f>
        <v>116.9</v>
      </c>
    </row>
    <row r="4811" spans="1:14">
      <c r="A4811" t="s">
        <v>4815</v>
      </c>
      <c r="B4811" s="4">
        <v>45114</v>
      </c>
      <c r="C4811" t="s">
        <v>7446</v>
      </c>
      <c r="D4811" t="str">
        <f>VLOOKUP(Sales_Data!$C4811,tbl_Customers[],2,FALSE)</f>
        <v>Customer_1213</v>
      </c>
      <c r="E4811" t="str">
        <f>VLOOKUP(tbl_Sales[[#This Row],[Customer_ID]],tbl_Customers[],5,0)</f>
        <v>West</v>
      </c>
      <c r="F4811" t="s">
        <v>8562</v>
      </c>
      <c r="G4811" t="str">
        <f>VLOOKUP(Sales_Data!$F4811,tbl_Products[],2,FALSE)</f>
        <v>Product_48</v>
      </c>
      <c r="H4811" t="str">
        <f>VLOOKUP(tbl_Sales[[#This Row],[Product_ID]],tbl_Products[],3,0)</f>
        <v>Apparel</v>
      </c>
      <c r="I4811">
        <v>9</v>
      </c>
      <c r="J4811" s="10">
        <f>VLOOKUP(tbl_Sales[[#This Row],[Product_ID]],tbl_Products[],4,0)</f>
        <v>25.33</v>
      </c>
      <c r="K4811" s="6">
        <v>80.88</v>
      </c>
      <c r="L4811" s="6">
        <f>tbl_Sales[[#This Row],[Price_per_Unit]]*tbl_Sales[[#This Row],[Quantity]]</f>
        <v>727.92</v>
      </c>
      <c r="M4811" s="6">
        <f>tbl_Sales[[#This Row],[Cost_per_Unit]]*tbl_Sales[[#This Row],[Quantity]]</f>
        <v>227.96999999999997</v>
      </c>
      <c r="N4811" s="6">
        <f>tbl_Sales[[#This Row],[Sales]]-tbl_Sales[[#This Row],[Total_Cost]]</f>
        <v>499.95</v>
      </c>
    </row>
    <row r="4812" spans="1:14">
      <c r="A4812" t="s">
        <v>4816</v>
      </c>
      <c r="B4812" s="4">
        <v>45291</v>
      </c>
      <c r="C4812" t="s">
        <v>7508</v>
      </c>
      <c r="D4812" t="str">
        <f>VLOOKUP(Sales_Data!$C4812,tbl_Customers[],2,FALSE)</f>
        <v>Customer_386</v>
      </c>
      <c r="E4812" t="str">
        <f>VLOOKUP(tbl_Sales[[#This Row],[Customer_ID]],tbl_Customers[],5,0)</f>
        <v>South</v>
      </c>
      <c r="F4812" t="s">
        <v>8505</v>
      </c>
      <c r="G4812" t="str">
        <f>VLOOKUP(Sales_Data!$F4812,tbl_Products[],2,FALSE)</f>
        <v>Product_39</v>
      </c>
      <c r="H4812" t="str">
        <f>VLOOKUP(tbl_Sales[[#This Row],[Product_ID]],tbl_Products[],3,0)</f>
        <v>Toys</v>
      </c>
      <c r="I4812">
        <v>6</v>
      </c>
      <c r="J4812" s="10">
        <f>VLOOKUP(tbl_Sales[[#This Row],[Product_ID]],tbl_Products[],4,0)</f>
        <v>32.950000000000003</v>
      </c>
      <c r="K4812" s="6">
        <v>95.24</v>
      </c>
      <c r="L4812" s="6">
        <f>tbl_Sales[[#This Row],[Price_per_Unit]]*tbl_Sales[[#This Row],[Quantity]]</f>
        <v>571.43999999999994</v>
      </c>
      <c r="M4812" s="6">
        <f>tbl_Sales[[#This Row],[Cost_per_Unit]]*tbl_Sales[[#This Row],[Quantity]]</f>
        <v>197.70000000000002</v>
      </c>
      <c r="N4812" s="6">
        <f>tbl_Sales[[#This Row],[Sales]]-tbl_Sales[[#This Row],[Total_Cost]]</f>
        <v>373.7399999999999</v>
      </c>
    </row>
    <row r="4813" spans="1:14">
      <c r="A4813" t="s">
        <v>4817</v>
      </c>
      <c r="B4813" s="4">
        <v>45260</v>
      </c>
      <c r="C4813" t="s">
        <v>7314</v>
      </c>
      <c r="D4813" t="str">
        <f>VLOOKUP(Sales_Data!$C4813,tbl_Customers[],2,FALSE)</f>
        <v>Customer_238</v>
      </c>
      <c r="E4813" t="str">
        <f>VLOOKUP(tbl_Sales[[#This Row],[Customer_ID]],tbl_Customers[],5,0)</f>
        <v>West</v>
      </c>
      <c r="F4813" t="s">
        <v>8494</v>
      </c>
      <c r="G4813" t="str">
        <f>VLOOKUP(Sales_Data!$F4813,tbl_Products[],2,FALSE)</f>
        <v>Product_15</v>
      </c>
      <c r="H4813" t="str">
        <f>VLOOKUP(tbl_Sales[[#This Row],[Product_ID]],tbl_Products[],3,0)</f>
        <v>Apparel</v>
      </c>
      <c r="I4813">
        <v>4</v>
      </c>
      <c r="J4813" s="10">
        <f>VLOOKUP(tbl_Sales[[#This Row],[Product_ID]],tbl_Products[],4,0)</f>
        <v>22.93</v>
      </c>
      <c r="K4813" s="6">
        <v>55.29</v>
      </c>
      <c r="L4813" s="6">
        <f>tbl_Sales[[#This Row],[Price_per_Unit]]*tbl_Sales[[#This Row],[Quantity]]</f>
        <v>221.16</v>
      </c>
      <c r="M4813" s="6">
        <f>tbl_Sales[[#This Row],[Cost_per_Unit]]*tbl_Sales[[#This Row],[Quantity]]</f>
        <v>91.72</v>
      </c>
      <c r="N4813" s="6">
        <f>tbl_Sales[[#This Row],[Sales]]-tbl_Sales[[#This Row],[Total_Cost]]</f>
        <v>129.44</v>
      </c>
    </row>
    <row r="4814" spans="1:14">
      <c r="A4814" t="s">
        <v>4818</v>
      </c>
      <c r="B4814" s="4">
        <v>44946</v>
      </c>
      <c r="C4814" t="s">
        <v>7586</v>
      </c>
      <c r="D4814" t="str">
        <f>VLOOKUP(Sales_Data!$C4814,tbl_Customers[],2,FALSE)</f>
        <v>Customer_1174</v>
      </c>
      <c r="E4814" t="str">
        <f>VLOOKUP(tbl_Sales[[#This Row],[Customer_ID]],tbl_Customers[],5,0)</f>
        <v>West</v>
      </c>
      <c r="F4814" t="s">
        <v>8519</v>
      </c>
      <c r="G4814" t="str">
        <f>VLOOKUP(Sales_Data!$F4814,tbl_Products[],2,FALSE)</f>
        <v>Product_53</v>
      </c>
      <c r="H4814" t="str">
        <f>VLOOKUP(tbl_Sales[[#This Row],[Product_ID]],tbl_Products[],3,0)</f>
        <v>Electronics</v>
      </c>
      <c r="I4814">
        <v>2</v>
      </c>
      <c r="J4814" s="10">
        <f>VLOOKUP(tbl_Sales[[#This Row],[Product_ID]],tbl_Products[],4,0)</f>
        <v>21.34</v>
      </c>
      <c r="K4814" s="6">
        <v>57.83</v>
      </c>
      <c r="L4814" s="6">
        <f>tbl_Sales[[#This Row],[Price_per_Unit]]*tbl_Sales[[#This Row],[Quantity]]</f>
        <v>115.66</v>
      </c>
      <c r="M4814" s="6">
        <f>tbl_Sales[[#This Row],[Cost_per_Unit]]*tbl_Sales[[#This Row],[Quantity]]</f>
        <v>42.68</v>
      </c>
      <c r="N4814" s="6">
        <f>tbl_Sales[[#This Row],[Sales]]-tbl_Sales[[#This Row],[Total_Cost]]</f>
        <v>72.97999999999999</v>
      </c>
    </row>
    <row r="4815" spans="1:14">
      <c r="A4815" t="s">
        <v>4819</v>
      </c>
      <c r="B4815" s="4">
        <v>45119</v>
      </c>
      <c r="C4815" t="s">
        <v>7931</v>
      </c>
      <c r="D4815" t="str">
        <f>VLOOKUP(Sales_Data!$C4815,tbl_Customers[],2,FALSE)</f>
        <v>Customer_754</v>
      </c>
      <c r="E4815" t="str">
        <f>VLOOKUP(tbl_Sales[[#This Row],[Customer_ID]],tbl_Customers[],5,0)</f>
        <v>South</v>
      </c>
      <c r="F4815" t="s">
        <v>8529</v>
      </c>
      <c r="G4815" t="str">
        <f>VLOOKUP(Sales_Data!$F4815,tbl_Products[],2,FALSE)</f>
        <v>Product_49</v>
      </c>
      <c r="H4815" t="str">
        <f>VLOOKUP(tbl_Sales[[#This Row],[Product_ID]],tbl_Products[],3,0)</f>
        <v>Toys</v>
      </c>
      <c r="I4815">
        <v>5</v>
      </c>
      <c r="J4815" s="10">
        <f>VLOOKUP(tbl_Sales[[#This Row],[Product_ID]],tbl_Products[],4,0)</f>
        <v>44.18</v>
      </c>
      <c r="K4815" s="6">
        <v>71.03</v>
      </c>
      <c r="L4815" s="6">
        <f>tbl_Sales[[#This Row],[Price_per_Unit]]*tbl_Sales[[#This Row],[Quantity]]</f>
        <v>355.15</v>
      </c>
      <c r="M4815" s="6">
        <f>tbl_Sales[[#This Row],[Cost_per_Unit]]*tbl_Sales[[#This Row],[Quantity]]</f>
        <v>220.9</v>
      </c>
      <c r="N4815" s="6">
        <f>tbl_Sales[[#This Row],[Sales]]-tbl_Sales[[#This Row],[Total_Cost]]</f>
        <v>134.24999999999997</v>
      </c>
    </row>
    <row r="4816" spans="1:14">
      <c r="A4816" t="s">
        <v>4820</v>
      </c>
      <c r="B4816" s="4">
        <v>45254</v>
      </c>
      <c r="C4816" t="s">
        <v>7413</v>
      </c>
      <c r="D4816" t="str">
        <f>VLOOKUP(Sales_Data!$C4816,tbl_Customers[],2,FALSE)</f>
        <v>Customer_261</v>
      </c>
      <c r="E4816" t="str">
        <f>VLOOKUP(tbl_Sales[[#This Row],[Customer_ID]],tbl_Customers[],5,0)</f>
        <v>South</v>
      </c>
      <c r="F4816" t="s">
        <v>8529</v>
      </c>
      <c r="G4816" t="str">
        <f>VLOOKUP(Sales_Data!$F4816,tbl_Products[],2,FALSE)</f>
        <v>Product_49</v>
      </c>
      <c r="H4816" t="str">
        <f>VLOOKUP(tbl_Sales[[#This Row],[Product_ID]],tbl_Products[],3,0)</f>
        <v>Toys</v>
      </c>
      <c r="I4816">
        <v>7</v>
      </c>
      <c r="J4816" s="10">
        <f>VLOOKUP(tbl_Sales[[#This Row],[Product_ID]],tbl_Products[],4,0)</f>
        <v>44.18</v>
      </c>
      <c r="K4816" s="6">
        <v>93.54</v>
      </c>
      <c r="L4816" s="6">
        <f>tbl_Sales[[#This Row],[Price_per_Unit]]*tbl_Sales[[#This Row],[Quantity]]</f>
        <v>654.78000000000009</v>
      </c>
      <c r="M4816" s="6">
        <f>tbl_Sales[[#This Row],[Cost_per_Unit]]*tbl_Sales[[#This Row],[Quantity]]</f>
        <v>309.26</v>
      </c>
      <c r="N4816" s="6">
        <f>tbl_Sales[[#This Row],[Sales]]-tbl_Sales[[#This Row],[Total_Cost]]</f>
        <v>345.5200000000001</v>
      </c>
    </row>
    <row r="4817" spans="1:14">
      <c r="A4817" t="s">
        <v>4821</v>
      </c>
      <c r="B4817" s="4">
        <v>45057</v>
      </c>
      <c r="C4817" t="s">
        <v>7657</v>
      </c>
      <c r="D4817" t="str">
        <f>VLOOKUP(Sales_Data!$C4817,tbl_Customers[],2,FALSE)</f>
        <v>Customer_642</v>
      </c>
      <c r="E4817" t="str">
        <f>VLOOKUP(tbl_Sales[[#This Row],[Customer_ID]],tbl_Customers[],5,0)</f>
        <v>South</v>
      </c>
      <c r="F4817" t="s">
        <v>8505</v>
      </c>
      <c r="G4817" t="str">
        <f>VLOOKUP(Sales_Data!$F4817,tbl_Products[],2,FALSE)</f>
        <v>Product_39</v>
      </c>
      <c r="H4817" t="str">
        <f>VLOOKUP(tbl_Sales[[#This Row],[Product_ID]],tbl_Products[],3,0)</f>
        <v>Toys</v>
      </c>
      <c r="I4817">
        <v>2</v>
      </c>
      <c r="J4817" s="10">
        <f>VLOOKUP(tbl_Sales[[#This Row],[Product_ID]],tbl_Products[],4,0)</f>
        <v>32.950000000000003</v>
      </c>
      <c r="K4817" s="6">
        <v>22.5</v>
      </c>
      <c r="L4817" s="6">
        <f>tbl_Sales[[#This Row],[Price_per_Unit]]*tbl_Sales[[#This Row],[Quantity]]</f>
        <v>45</v>
      </c>
      <c r="M4817" s="6">
        <f>tbl_Sales[[#This Row],[Cost_per_Unit]]*tbl_Sales[[#This Row],[Quantity]]</f>
        <v>65.900000000000006</v>
      </c>
      <c r="N4817" s="6">
        <f>tbl_Sales[[#This Row],[Sales]]-tbl_Sales[[#This Row],[Total_Cost]]</f>
        <v>-20.900000000000006</v>
      </c>
    </row>
    <row r="4818" spans="1:14">
      <c r="A4818" t="s">
        <v>4822</v>
      </c>
      <c r="B4818" s="4">
        <v>45200</v>
      </c>
      <c r="C4818" t="s">
        <v>8355</v>
      </c>
      <c r="D4818" t="str">
        <f>VLOOKUP(Sales_Data!$C4818,tbl_Customers[],2,FALSE)</f>
        <v>Customer_779</v>
      </c>
      <c r="E4818" t="str">
        <f>VLOOKUP(tbl_Sales[[#This Row],[Customer_ID]],tbl_Customers[],5,0)</f>
        <v>South</v>
      </c>
      <c r="F4818" t="s">
        <v>8562</v>
      </c>
      <c r="G4818" t="str">
        <f>VLOOKUP(Sales_Data!$F4818,tbl_Products[],2,FALSE)</f>
        <v>Product_48</v>
      </c>
      <c r="H4818" t="str">
        <f>VLOOKUP(tbl_Sales[[#This Row],[Product_ID]],tbl_Products[],3,0)</f>
        <v>Apparel</v>
      </c>
      <c r="I4818">
        <v>7</v>
      </c>
      <c r="J4818" s="10">
        <f>VLOOKUP(tbl_Sales[[#This Row],[Product_ID]],tbl_Products[],4,0)</f>
        <v>25.33</v>
      </c>
      <c r="K4818" s="6">
        <v>67.89</v>
      </c>
      <c r="L4818" s="6">
        <f>tbl_Sales[[#This Row],[Price_per_Unit]]*tbl_Sales[[#This Row],[Quantity]]</f>
        <v>475.23</v>
      </c>
      <c r="M4818" s="6">
        <f>tbl_Sales[[#This Row],[Cost_per_Unit]]*tbl_Sales[[#This Row],[Quantity]]</f>
        <v>177.31</v>
      </c>
      <c r="N4818" s="6">
        <f>tbl_Sales[[#This Row],[Sales]]-tbl_Sales[[#This Row],[Total_Cost]]</f>
        <v>297.92</v>
      </c>
    </row>
    <row r="4819" spans="1:14">
      <c r="A4819" t="s">
        <v>4823</v>
      </c>
      <c r="B4819" s="4">
        <v>45246</v>
      </c>
      <c r="C4819" t="s">
        <v>8167</v>
      </c>
      <c r="D4819" t="str">
        <f>VLOOKUP(Sales_Data!$C4819,tbl_Customers[],2,FALSE)</f>
        <v>Customer_1182</v>
      </c>
      <c r="E4819" t="str">
        <f>VLOOKUP(tbl_Sales[[#This Row],[Customer_ID]],tbl_Customers[],5,0)</f>
        <v>South</v>
      </c>
      <c r="F4819" t="s">
        <v>8522</v>
      </c>
      <c r="G4819" t="str">
        <f>VLOOKUP(Sales_Data!$F4819,tbl_Products[],2,FALSE)</f>
        <v>Product_4</v>
      </c>
      <c r="H4819" t="str">
        <f>VLOOKUP(tbl_Sales[[#This Row],[Product_ID]],tbl_Products[],3,0)</f>
        <v>Toys</v>
      </c>
      <c r="I4819">
        <v>1</v>
      </c>
      <c r="J4819" s="10">
        <f>VLOOKUP(tbl_Sales[[#This Row],[Product_ID]],tbl_Products[],4,0)</f>
        <v>14.75</v>
      </c>
      <c r="K4819" s="6">
        <v>16.600000000000001</v>
      </c>
      <c r="L4819" s="6">
        <f>tbl_Sales[[#This Row],[Price_per_Unit]]*tbl_Sales[[#This Row],[Quantity]]</f>
        <v>16.600000000000001</v>
      </c>
      <c r="M4819" s="6">
        <f>tbl_Sales[[#This Row],[Cost_per_Unit]]*tbl_Sales[[#This Row],[Quantity]]</f>
        <v>14.75</v>
      </c>
      <c r="N4819" s="6">
        <f>tbl_Sales[[#This Row],[Sales]]-tbl_Sales[[#This Row],[Total_Cost]]</f>
        <v>1.8500000000000014</v>
      </c>
    </row>
    <row r="4820" spans="1:14">
      <c r="A4820" t="s">
        <v>4824</v>
      </c>
      <c r="B4820" s="4">
        <v>44951</v>
      </c>
      <c r="C4820" t="s">
        <v>7200</v>
      </c>
      <c r="D4820" t="str">
        <f>VLOOKUP(Sales_Data!$C4820,tbl_Customers[],2,FALSE)</f>
        <v>Customer_4</v>
      </c>
      <c r="E4820" t="str">
        <f>VLOOKUP(tbl_Sales[[#This Row],[Customer_ID]],tbl_Customers[],5,0)</f>
        <v>East</v>
      </c>
      <c r="F4820" t="s">
        <v>8560</v>
      </c>
      <c r="G4820" t="str">
        <f>VLOOKUP(Sales_Data!$F4820,tbl_Products[],2,FALSE)</f>
        <v>Product_41</v>
      </c>
      <c r="H4820" t="str">
        <f>VLOOKUP(tbl_Sales[[#This Row],[Product_ID]],tbl_Products[],3,0)</f>
        <v>Home Goods</v>
      </c>
      <c r="I4820">
        <v>1</v>
      </c>
      <c r="J4820" s="10">
        <f>VLOOKUP(tbl_Sales[[#This Row],[Product_ID]],tbl_Products[],4,0)</f>
        <v>31.5</v>
      </c>
      <c r="K4820" s="6">
        <v>90.94</v>
      </c>
      <c r="L4820" s="6">
        <f>tbl_Sales[[#This Row],[Price_per_Unit]]*tbl_Sales[[#This Row],[Quantity]]</f>
        <v>90.94</v>
      </c>
      <c r="M4820" s="6">
        <f>tbl_Sales[[#This Row],[Cost_per_Unit]]*tbl_Sales[[#This Row],[Quantity]]</f>
        <v>31.5</v>
      </c>
      <c r="N4820" s="6">
        <f>tbl_Sales[[#This Row],[Sales]]-tbl_Sales[[#This Row],[Total_Cost]]</f>
        <v>59.44</v>
      </c>
    </row>
    <row r="4821" spans="1:14">
      <c r="A4821" t="s">
        <v>4825</v>
      </c>
      <c r="B4821" s="4">
        <v>45231</v>
      </c>
      <c r="C4821" t="s">
        <v>7316</v>
      </c>
      <c r="D4821" t="str">
        <f>VLOOKUP(Sales_Data!$C4821,tbl_Customers[],2,FALSE)</f>
        <v>Customer_637</v>
      </c>
      <c r="E4821" t="str">
        <f>VLOOKUP(tbl_Sales[[#This Row],[Customer_ID]],tbl_Customers[],5,0)</f>
        <v>South</v>
      </c>
      <c r="F4821" t="s">
        <v>8508</v>
      </c>
      <c r="G4821" t="str">
        <f>VLOOKUP(Sales_Data!$F4821,tbl_Products[],2,FALSE)</f>
        <v>Product_63</v>
      </c>
      <c r="H4821" t="str">
        <f>VLOOKUP(tbl_Sales[[#This Row],[Product_ID]],tbl_Products[],3,0)</f>
        <v>Electronics</v>
      </c>
      <c r="I4821">
        <v>4</v>
      </c>
      <c r="J4821" s="10">
        <f>VLOOKUP(tbl_Sales[[#This Row],[Product_ID]],tbl_Products[],4,0)</f>
        <v>40</v>
      </c>
      <c r="K4821" s="6">
        <v>68.16</v>
      </c>
      <c r="L4821" s="6">
        <f>tbl_Sales[[#This Row],[Price_per_Unit]]*tbl_Sales[[#This Row],[Quantity]]</f>
        <v>272.64</v>
      </c>
      <c r="M4821" s="6">
        <f>tbl_Sales[[#This Row],[Cost_per_Unit]]*tbl_Sales[[#This Row],[Quantity]]</f>
        <v>160</v>
      </c>
      <c r="N4821" s="6">
        <f>tbl_Sales[[#This Row],[Sales]]-tbl_Sales[[#This Row],[Total_Cost]]</f>
        <v>112.63999999999999</v>
      </c>
    </row>
    <row r="4822" spans="1:14">
      <c r="A4822" t="s">
        <v>4826</v>
      </c>
      <c r="B4822" s="4">
        <v>44951</v>
      </c>
      <c r="C4822" t="s">
        <v>8379</v>
      </c>
      <c r="D4822" t="str">
        <f>VLOOKUP(Sales_Data!$C4822,tbl_Customers[],2,FALSE)</f>
        <v>Customer_127</v>
      </c>
      <c r="E4822" t="str">
        <f>VLOOKUP(tbl_Sales[[#This Row],[Customer_ID]],tbl_Customers[],5,0)</f>
        <v>South</v>
      </c>
      <c r="F4822" t="s">
        <v>8550</v>
      </c>
      <c r="G4822" t="str">
        <f>VLOOKUP(Sales_Data!$F4822,tbl_Products[],2,FALSE)</f>
        <v>Product_26</v>
      </c>
      <c r="H4822" t="str">
        <f>VLOOKUP(tbl_Sales[[#This Row],[Product_ID]],tbl_Products[],3,0)</f>
        <v>Health</v>
      </c>
      <c r="I4822">
        <v>8</v>
      </c>
      <c r="J4822" s="10">
        <f>VLOOKUP(tbl_Sales[[#This Row],[Product_ID]],tbl_Products[],4,0)</f>
        <v>31.77</v>
      </c>
      <c r="K4822" s="6">
        <v>67.489999999999995</v>
      </c>
      <c r="L4822" s="6">
        <f>tbl_Sales[[#This Row],[Price_per_Unit]]*tbl_Sales[[#This Row],[Quantity]]</f>
        <v>539.91999999999996</v>
      </c>
      <c r="M4822" s="6">
        <f>tbl_Sales[[#This Row],[Cost_per_Unit]]*tbl_Sales[[#This Row],[Quantity]]</f>
        <v>254.16</v>
      </c>
      <c r="N4822" s="6">
        <f>tbl_Sales[[#This Row],[Sales]]-tbl_Sales[[#This Row],[Total_Cost]]</f>
        <v>285.76</v>
      </c>
    </row>
    <row r="4823" spans="1:14">
      <c r="A4823" t="s">
        <v>4827</v>
      </c>
      <c r="B4823" s="4">
        <v>45265</v>
      </c>
      <c r="C4823" t="s">
        <v>7037</v>
      </c>
      <c r="D4823" t="str">
        <f>VLOOKUP(Sales_Data!$C4823,tbl_Customers[],2,FALSE)</f>
        <v>Customer_1209</v>
      </c>
      <c r="E4823" t="str">
        <f>VLOOKUP(tbl_Sales[[#This Row],[Customer_ID]],tbl_Customers[],5,0)</f>
        <v>South</v>
      </c>
      <c r="F4823" t="s">
        <v>8496</v>
      </c>
      <c r="G4823" t="str">
        <f>VLOOKUP(Sales_Data!$F4823,tbl_Products[],2,FALSE)</f>
        <v>Product_3</v>
      </c>
      <c r="H4823" t="str">
        <f>VLOOKUP(tbl_Sales[[#This Row],[Product_ID]],tbl_Products[],3,0)</f>
        <v>Health</v>
      </c>
      <c r="I4823">
        <v>4</v>
      </c>
      <c r="J4823" s="10">
        <f>VLOOKUP(tbl_Sales[[#This Row],[Product_ID]],tbl_Products[],4,0)</f>
        <v>28.91</v>
      </c>
      <c r="K4823" s="6">
        <v>29.07</v>
      </c>
      <c r="L4823" s="6">
        <f>tbl_Sales[[#This Row],[Price_per_Unit]]*tbl_Sales[[#This Row],[Quantity]]</f>
        <v>116.28</v>
      </c>
      <c r="M4823" s="6">
        <f>tbl_Sales[[#This Row],[Cost_per_Unit]]*tbl_Sales[[#This Row],[Quantity]]</f>
        <v>115.64</v>
      </c>
      <c r="N4823" s="6">
        <f>tbl_Sales[[#This Row],[Sales]]-tbl_Sales[[#This Row],[Total_Cost]]</f>
        <v>0.64000000000000057</v>
      </c>
    </row>
    <row r="4824" spans="1:14">
      <c r="A4824" t="s">
        <v>4828</v>
      </c>
      <c r="B4824" s="4">
        <v>44982</v>
      </c>
      <c r="C4824" t="s">
        <v>7728</v>
      </c>
      <c r="D4824" t="str">
        <f>VLOOKUP(Sales_Data!$C4824,tbl_Customers[],2,FALSE)</f>
        <v>Customer_1097</v>
      </c>
      <c r="E4824" t="str">
        <f>VLOOKUP(tbl_Sales[[#This Row],[Customer_ID]],tbl_Customers[],5,0)</f>
        <v>South</v>
      </c>
      <c r="F4824" t="s">
        <v>8546</v>
      </c>
      <c r="G4824" t="str">
        <f>VLOOKUP(Sales_Data!$F4824,tbl_Products[],2,FALSE)</f>
        <v>Product_28</v>
      </c>
      <c r="H4824" t="str">
        <f>VLOOKUP(tbl_Sales[[#This Row],[Product_ID]],tbl_Products[],3,0)</f>
        <v>Toys</v>
      </c>
      <c r="I4824">
        <v>1</v>
      </c>
      <c r="J4824" s="10">
        <f>VLOOKUP(tbl_Sales[[#This Row],[Product_ID]],tbl_Products[],4,0)</f>
        <v>23.58</v>
      </c>
      <c r="K4824" s="6">
        <v>92.44</v>
      </c>
      <c r="L4824" s="6">
        <f>tbl_Sales[[#This Row],[Price_per_Unit]]*tbl_Sales[[#This Row],[Quantity]]</f>
        <v>92.44</v>
      </c>
      <c r="M4824" s="6">
        <f>tbl_Sales[[#This Row],[Cost_per_Unit]]*tbl_Sales[[#This Row],[Quantity]]</f>
        <v>23.58</v>
      </c>
      <c r="N4824" s="6">
        <f>tbl_Sales[[#This Row],[Sales]]-tbl_Sales[[#This Row],[Total_Cost]]</f>
        <v>68.86</v>
      </c>
    </row>
    <row r="4825" spans="1:14">
      <c r="A4825" t="s">
        <v>4829</v>
      </c>
      <c r="B4825" s="4">
        <v>45261</v>
      </c>
      <c r="C4825" t="s">
        <v>7744</v>
      </c>
      <c r="D4825" t="str">
        <f>VLOOKUP(Sales_Data!$C4825,tbl_Customers[],2,FALSE)</f>
        <v>Customer_389</v>
      </c>
      <c r="E4825" t="str">
        <f>VLOOKUP(tbl_Sales[[#This Row],[Customer_ID]],tbl_Customers[],5,0)</f>
        <v>West</v>
      </c>
      <c r="F4825" t="s">
        <v>8525</v>
      </c>
      <c r="G4825" t="str">
        <f>VLOOKUP(Sales_Data!$F4825,tbl_Products[],2,FALSE)</f>
        <v>Product_56</v>
      </c>
      <c r="H4825" t="str">
        <f>VLOOKUP(tbl_Sales[[#This Row],[Product_ID]],tbl_Products[],3,0)</f>
        <v>Apparel</v>
      </c>
      <c r="I4825">
        <v>2</v>
      </c>
      <c r="J4825" s="10">
        <f>VLOOKUP(tbl_Sales[[#This Row],[Product_ID]],tbl_Products[],4,0)</f>
        <v>3.21</v>
      </c>
      <c r="K4825" s="6">
        <v>11.27</v>
      </c>
      <c r="L4825" s="6">
        <f>tbl_Sales[[#This Row],[Price_per_Unit]]*tbl_Sales[[#This Row],[Quantity]]</f>
        <v>22.54</v>
      </c>
      <c r="M4825" s="6">
        <f>tbl_Sales[[#This Row],[Cost_per_Unit]]*tbl_Sales[[#This Row],[Quantity]]</f>
        <v>6.42</v>
      </c>
      <c r="N4825" s="6">
        <f>tbl_Sales[[#This Row],[Sales]]-tbl_Sales[[#This Row],[Total_Cost]]</f>
        <v>16.119999999999997</v>
      </c>
    </row>
    <row r="4826" spans="1:14">
      <c r="A4826" t="s">
        <v>4830</v>
      </c>
      <c r="B4826" s="4">
        <v>44937</v>
      </c>
      <c r="C4826" t="s">
        <v>8266</v>
      </c>
      <c r="D4826" t="str">
        <f>VLOOKUP(Sales_Data!$C4826,tbl_Customers[],2,FALSE)</f>
        <v>Customer_795</v>
      </c>
      <c r="E4826" t="str">
        <f>VLOOKUP(tbl_Sales[[#This Row],[Customer_ID]],tbl_Customers[],5,0)</f>
        <v>North</v>
      </c>
      <c r="F4826" t="s">
        <v>8503</v>
      </c>
      <c r="G4826" t="str">
        <f>VLOOKUP(Sales_Data!$F4826,tbl_Products[],2,FALSE)</f>
        <v>Product_19</v>
      </c>
      <c r="H4826" t="str">
        <f>VLOOKUP(tbl_Sales[[#This Row],[Product_ID]],tbl_Products[],3,0)</f>
        <v>Apparel</v>
      </c>
      <c r="I4826">
        <v>7</v>
      </c>
      <c r="J4826" s="10">
        <f>VLOOKUP(tbl_Sales[[#This Row],[Product_ID]],tbl_Products[],4,0)</f>
        <v>41.78</v>
      </c>
      <c r="K4826" s="6">
        <v>76.650000000000006</v>
      </c>
      <c r="L4826" s="6">
        <f>tbl_Sales[[#This Row],[Price_per_Unit]]*tbl_Sales[[#This Row],[Quantity]]</f>
        <v>536.55000000000007</v>
      </c>
      <c r="M4826" s="6">
        <f>tbl_Sales[[#This Row],[Cost_per_Unit]]*tbl_Sales[[#This Row],[Quantity]]</f>
        <v>292.46000000000004</v>
      </c>
      <c r="N4826" s="6">
        <f>tbl_Sales[[#This Row],[Sales]]-tbl_Sales[[#This Row],[Total_Cost]]</f>
        <v>244.09000000000003</v>
      </c>
    </row>
    <row r="4827" spans="1:14">
      <c r="A4827" t="s">
        <v>4831</v>
      </c>
      <c r="B4827" s="4">
        <v>44951</v>
      </c>
      <c r="C4827" t="s">
        <v>8195</v>
      </c>
      <c r="D4827" t="str">
        <f>VLOOKUP(Sales_Data!$C4827,tbl_Customers[],2,FALSE)</f>
        <v>Customer_868</v>
      </c>
      <c r="E4827" t="str">
        <f>VLOOKUP(tbl_Sales[[#This Row],[Customer_ID]],tbl_Customers[],5,0)</f>
        <v>North</v>
      </c>
      <c r="F4827" t="s">
        <v>8507</v>
      </c>
      <c r="G4827" t="str">
        <f>VLOOKUP(Sales_Data!$F4827,tbl_Products[],2,FALSE)</f>
        <v>Product_58</v>
      </c>
      <c r="H4827" t="str">
        <f>VLOOKUP(tbl_Sales[[#This Row],[Product_ID]],tbl_Products[],3,0)</f>
        <v>Home Goods</v>
      </c>
      <c r="I4827">
        <v>4</v>
      </c>
      <c r="J4827" s="10">
        <f>VLOOKUP(tbl_Sales[[#This Row],[Product_ID]],tbl_Products[],4,0)</f>
        <v>23.97</v>
      </c>
      <c r="K4827" s="6">
        <v>49.72</v>
      </c>
      <c r="L4827" s="6">
        <f>tbl_Sales[[#This Row],[Price_per_Unit]]*tbl_Sales[[#This Row],[Quantity]]</f>
        <v>198.88</v>
      </c>
      <c r="M4827" s="6">
        <f>tbl_Sales[[#This Row],[Cost_per_Unit]]*tbl_Sales[[#This Row],[Quantity]]</f>
        <v>95.88</v>
      </c>
      <c r="N4827" s="6">
        <f>tbl_Sales[[#This Row],[Sales]]-tbl_Sales[[#This Row],[Total_Cost]]</f>
        <v>103</v>
      </c>
    </row>
    <row r="4828" spans="1:14">
      <c r="A4828" t="s">
        <v>4832</v>
      </c>
      <c r="B4828" s="4">
        <v>45280</v>
      </c>
      <c r="C4828" t="s">
        <v>8036</v>
      </c>
      <c r="D4828" t="str">
        <f>VLOOKUP(Sales_Data!$C4828,tbl_Customers[],2,FALSE)</f>
        <v>Customer_655</v>
      </c>
      <c r="E4828" t="str">
        <f>VLOOKUP(tbl_Sales[[#This Row],[Customer_ID]],tbl_Customers[],5,0)</f>
        <v>East</v>
      </c>
      <c r="F4828" t="s">
        <v>8549</v>
      </c>
      <c r="G4828" t="str">
        <f>VLOOKUP(Sales_Data!$F4828,tbl_Products[],2,FALSE)</f>
        <v>Product_18</v>
      </c>
      <c r="H4828" t="str">
        <f>VLOOKUP(tbl_Sales[[#This Row],[Product_ID]],tbl_Products[],3,0)</f>
        <v>Health</v>
      </c>
      <c r="I4828">
        <v>5</v>
      </c>
      <c r="J4828" s="10">
        <f>VLOOKUP(tbl_Sales[[#This Row],[Product_ID]],tbl_Products[],4,0)</f>
        <v>41.18</v>
      </c>
      <c r="K4828" s="6">
        <v>49.89</v>
      </c>
      <c r="L4828" s="6">
        <f>tbl_Sales[[#This Row],[Price_per_Unit]]*tbl_Sales[[#This Row],[Quantity]]</f>
        <v>249.45</v>
      </c>
      <c r="M4828" s="6">
        <f>tbl_Sales[[#This Row],[Cost_per_Unit]]*tbl_Sales[[#This Row],[Quantity]]</f>
        <v>205.9</v>
      </c>
      <c r="N4828" s="6">
        <f>tbl_Sales[[#This Row],[Sales]]-tbl_Sales[[#This Row],[Total_Cost]]</f>
        <v>43.549999999999983</v>
      </c>
    </row>
    <row r="4829" spans="1:14">
      <c r="A4829" t="s">
        <v>4833</v>
      </c>
      <c r="B4829" s="4">
        <v>44986</v>
      </c>
      <c r="C4829" t="s">
        <v>8447</v>
      </c>
      <c r="D4829" t="str">
        <f>VLOOKUP(Sales_Data!$C4829,tbl_Customers[],2,FALSE)</f>
        <v>Customer_748</v>
      </c>
      <c r="E4829" t="str">
        <f>VLOOKUP(tbl_Sales[[#This Row],[Customer_ID]],tbl_Customers[],5,0)</f>
        <v>North</v>
      </c>
      <c r="F4829" t="s">
        <v>8505</v>
      </c>
      <c r="G4829" t="str">
        <f>VLOOKUP(Sales_Data!$F4829,tbl_Products[],2,FALSE)</f>
        <v>Product_39</v>
      </c>
      <c r="H4829" t="str">
        <f>VLOOKUP(tbl_Sales[[#This Row],[Product_ID]],tbl_Products[],3,0)</f>
        <v>Toys</v>
      </c>
      <c r="I4829">
        <v>6</v>
      </c>
      <c r="J4829" s="10">
        <f>VLOOKUP(tbl_Sales[[#This Row],[Product_ID]],tbl_Products[],4,0)</f>
        <v>32.950000000000003</v>
      </c>
      <c r="K4829" s="6">
        <v>26.41</v>
      </c>
      <c r="L4829" s="6">
        <f>tbl_Sales[[#This Row],[Price_per_Unit]]*tbl_Sales[[#This Row],[Quantity]]</f>
        <v>158.46</v>
      </c>
      <c r="M4829" s="6">
        <f>tbl_Sales[[#This Row],[Cost_per_Unit]]*tbl_Sales[[#This Row],[Quantity]]</f>
        <v>197.70000000000002</v>
      </c>
      <c r="N4829" s="6">
        <f>tbl_Sales[[#This Row],[Sales]]-tbl_Sales[[#This Row],[Total_Cost]]</f>
        <v>-39.240000000000009</v>
      </c>
    </row>
    <row r="4830" spans="1:14">
      <c r="A4830" t="s">
        <v>4834</v>
      </c>
      <c r="B4830" s="4">
        <v>45140</v>
      </c>
      <c r="C4830" t="s">
        <v>7476</v>
      </c>
      <c r="D4830" t="str">
        <f>VLOOKUP(Sales_Data!$C4830,tbl_Customers[],2,FALSE)</f>
        <v>Customer_1392</v>
      </c>
      <c r="E4830" t="str">
        <f>VLOOKUP(tbl_Sales[[#This Row],[Customer_ID]],tbl_Customers[],5,0)</f>
        <v>East</v>
      </c>
      <c r="F4830" t="s">
        <v>8534</v>
      </c>
      <c r="G4830" t="str">
        <f>VLOOKUP(Sales_Data!$F4830,tbl_Products[],2,FALSE)</f>
        <v>Product_51</v>
      </c>
      <c r="H4830" t="str">
        <f>VLOOKUP(tbl_Sales[[#This Row],[Product_ID]],tbl_Products[],3,0)</f>
        <v>Electronics</v>
      </c>
      <c r="I4830">
        <v>6</v>
      </c>
      <c r="J4830" s="10">
        <f>VLOOKUP(tbl_Sales[[#This Row],[Product_ID]],tbl_Products[],4,0)</f>
        <v>45.1</v>
      </c>
      <c r="K4830" s="6">
        <v>25.52</v>
      </c>
      <c r="L4830" s="6">
        <f>tbl_Sales[[#This Row],[Price_per_Unit]]*tbl_Sales[[#This Row],[Quantity]]</f>
        <v>153.12</v>
      </c>
      <c r="M4830" s="6">
        <f>tbl_Sales[[#This Row],[Cost_per_Unit]]*tbl_Sales[[#This Row],[Quantity]]</f>
        <v>270.60000000000002</v>
      </c>
      <c r="N4830" s="6">
        <f>tbl_Sales[[#This Row],[Sales]]-tbl_Sales[[#This Row],[Total_Cost]]</f>
        <v>-117.48000000000002</v>
      </c>
    </row>
    <row r="4831" spans="1:14">
      <c r="A4831" t="s">
        <v>4835</v>
      </c>
      <c r="B4831" s="4">
        <v>45154</v>
      </c>
      <c r="C4831" t="s">
        <v>8322</v>
      </c>
      <c r="D4831" t="str">
        <f>VLOOKUP(Sales_Data!$C4831,tbl_Customers[],2,FALSE)</f>
        <v>Customer_259</v>
      </c>
      <c r="E4831" t="str">
        <f>VLOOKUP(tbl_Sales[[#This Row],[Customer_ID]],tbl_Customers[],5,0)</f>
        <v>North</v>
      </c>
      <c r="F4831" t="s">
        <v>8523</v>
      </c>
      <c r="G4831" t="str">
        <f>VLOOKUP(Sales_Data!$F4831,tbl_Products[],2,FALSE)</f>
        <v>Product_32</v>
      </c>
      <c r="H4831" t="str">
        <f>VLOOKUP(tbl_Sales[[#This Row],[Product_ID]],tbl_Products[],3,0)</f>
        <v>Home Goods</v>
      </c>
      <c r="I4831">
        <v>3</v>
      </c>
      <c r="J4831" s="10">
        <f>VLOOKUP(tbl_Sales[[#This Row],[Product_ID]],tbl_Products[],4,0)</f>
        <v>24.03</v>
      </c>
      <c r="K4831" s="6">
        <v>74.83</v>
      </c>
      <c r="L4831" s="6">
        <f>tbl_Sales[[#This Row],[Price_per_Unit]]*tbl_Sales[[#This Row],[Quantity]]</f>
        <v>224.49</v>
      </c>
      <c r="M4831" s="6">
        <f>tbl_Sales[[#This Row],[Cost_per_Unit]]*tbl_Sales[[#This Row],[Quantity]]</f>
        <v>72.09</v>
      </c>
      <c r="N4831" s="6">
        <f>tbl_Sales[[#This Row],[Sales]]-tbl_Sales[[#This Row],[Total_Cost]]</f>
        <v>152.4</v>
      </c>
    </row>
    <row r="4832" spans="1:14">
      <c r="A4832" t="s">
        <v>4836</v>
      </c>
      <c r="B4832" s="4">
        <v>45121</v>
      </c>
      <c r="C4832" t="s">
        <v>7191</v>
      </c>
      <c r="D4832" t="str">
        <f>VLOOKUP(Sales_Data!$C4832,tbl_Customers[],2,FALSE)</f>
        <v>Customer_1065</v>
      </c>
      <c r="E4832" t="str">
        <f>VLOOKUP(tbl_Sales[[#This Row],[Customer_ID]],tbl_Customers[],5,0)</f>
        <v>East</v>
      </c>
      <c r="F4832" t="s">
        <v>8503</v>
      </c>
      <c r="G4832" t="str">
        <f>VLOOKUP(Sales_Data!$F4832,tbl_Products[],2,FALSE)</f>
        <v>Product_19</v>
      </c>
      <c r="H4832" t="str">
        <f>VLOOKUP(tbl_Sales[[#This Row],[Product_ID]],tbl_Products[],3,0)</f>
        <v>Apparel</v>
      </c>
      <c r="I4832">
        <v>8</v>
      </c>
      <c r="J4832" s="10">
        <f>VLOOKUP(tbl_Sales[[#This Row],[Product_ID]],tbl_Products[],4,0)</f>
        <v>41.78</v>
      </c>
      <c r="K4832" s="6">
        <v>93.64</v>
      </c>
      <c r="L4832" s="6">
        <f>tbl_Sales[[#This Row],[Price_per_Unit]]*tbl_Sales[[#This Row],[Quantity]]</f>
        <v>749.12</v>
      </c>
      <c r="M4832" s="6">
        <f>tbl_Sales[[#This Row],[Cost_per_Unit]]*tbl_Sales[[#This Row],[Quantity]]</f>
        <v>334.24</v>
      </c>
      <c r="N4832" s="6">
        <f>tbl_Sales[[#This Row],[Sales]]-tbl_Sales[[#This Row],[Total_Cost]]</f>
        <v>414.88</v>
      </c>
    </row>
    <row r="4833" spans="1:14">
      <c r="A4833" t="s">
        <v>4837</v>
      </c>
      <c r="B4833" s="4">
        <v>44990</v>
      </c>
      <c r="C4833" t="s">
        <v>7562</v>
      </c>
      <c r="D4833" t="str">
        <f>VLOOKUP(Sales_Data!$C4833,tbl_Customers[],2,FALSE)</f>
        <v>Customer_1360</v>
      </c>
      <c r="E4833" t="str">
        <f>VLOOKUP(tbl_Sales[[#This Row],[Customer_ID]],tbl_Customers[],5,0)</f>
        <v>North</v>
      </c>
      <c r="F4833" t="s">
        <v>8496</v>
      </c>
      <c r="G4833" t="str">
        <f>VLOOKUP(Sales_Data!$F4833,tbl_Products[],2,FALSE)</f>
        <v>Product_3</v>
      </c>
      <c r="H4833" t="str">
        <f>VLOOKUP(tbl_Sales[[#This Row],[Product_ID]],tbl_Products[],3,0)</f>
        <v>Health</v>
      </c>
      <c r="I4833">
        <v>6</v>
      </c>
      <c r="J4833" s="10">
        <f>VLOOKUP(tbl_Sales[[#This Row],[Product_ID]],tbl_Products[],4,0)</f>
        <v>28.91</v>
      </c>
      <c r="K4833" s="6">
        <v>10.84</v>
      </c>
      <c r="L4833" s="6">
        <f>tbl_Sales[[#This Row],[Price_per_Unit]]*tbl_Sales[[#This Row],[Quantity]]</f>
        <v>65.039999999999992</v>
      </c>
      <c r="M4833" s="6">
        <f>tbl_Sales[[#This Row],[Cost_per_Unit]]*tbl_Sales[[#This Row],[Quantity]]</f>
        <v>173.46</v>
      </c>
      <c r="N4833" s="6">
        <f>tbl_Sales[[#This Row],[Sales]]-tbl_Sales[[#This Row],[Total_Cost]]</f>
        <v>-108.42000000000002</v>
      </c>
    </row>
    <row r="4834" spans="1:14">
      <c r="A4834" t="s">
        <v>4838</v>
      </c>
      <c r="B4834" s="4">
        <v>45207</v>
      </c>
      <c r="C4834" t="s">
        <v>8070</v>
      </c>
      <c r="D4834" t="str">
        <f>VLOOKUP(Sales_Data!$C4834,tbl_Customers[],2,FALSE)</f>
        <v>Customer_1233</v>
      </c>
      <c r="E4834" t="str">
        <f>VLOOKUP(tbl_Sales[[#This Row],[Customer_ID]],tbl_Customers[],5,0)</f>
        <v>South</v>
      </c>
      <c r="F4834" t="s">
        <v>8499</v>
      </c>
      <c r="G4834" t="str">
        <f>VLOOKUP(Sales_Data!$F4834,tbl_Products[],2,FALSE)</f>
        <v>Product_30</v>
      </c>
      <c r="H4834" t="str">
        <f>VLOOKUP(tbl_Sales[[#This Row],[Product_ID]],tbl_Products[],3,0)</f>
        <v>Apparel</v>
      </c>
      <c r="I4834">
        <v>5</v>
      </c>
      <c r="J4834" s="10">
        <f>VLOOKUP(tbl_Sales[[#This Row],[Product_ID]],tbl_Products[],4,0)</f>
        <v>49.21</v>
      </c>
      <c r="K4834" s="6">
        <v>6.52</v>
      </c>
      <c r="L4834" s="6">
        <f>tbl_Sales[[#This Row],[Price_per_Unit]]*tbl_Sales[[#This Row],[Quantity]]</f>
        <v>32.599999999999994</v>
      </c>
      <c r="M4834" s="6">
        <f>tbl_Sales[[#This Row],[Cost_per_Unit]]*tbl_Sales[[#This Row],[Quantity]]</f>
        <v>246.05</v>
      </c>
      <c r="N4834" s="6">
        <f>tbl_Sales[[#This Row],[Sales]]-tbl_Sales[[#This Row],[Total_Cost]]</f>
        <v>-213.45000000000002</v>
      </c>
    </row>
    <row r="4835" spans="1:14">
      <c r="A4835" t="s">
        <v>4839</v>
      </c>
      <c r="B4835" s="4">
        <v>45056</v>
      </c>
      <c r="C4835" t="s">
        <v>7425</v>
      </c>
      <c r="D4835" t="str">
        <f>VLOOKUP(Sales_Data!$C4835,tbl_Customers[],2,FALSE)</f>
        <v>Customer_1210</v>
      </c>
      <c r="E4835" t="str">
        <f>VLOOKUP(tbl_Sales[[#This Row],[Customer_ID]],tbl_Customers[],5,0)</f>
        <v>West</v>
      </c>
      <c r="F4835" t="s">
        <v>8559</v>
      </c>
      <c r="G4835" t="str">
        <f>VLOOKUP(Sales_Data!$F4835,tbl_Products[],2,FALSE)</f>
        <v>Product_57</v>
      </c>
      <c r="H4835" t="str">
        <f>VLOOKUP(tbl_Sales[[#This Row],[Product_ID]],tbl_Products[],3,0)</f>
        <v>Toys</v>
      </c>
      <c r="I4835">
        <v>1</v>
      </c>
      <c r="J4835" s="10">
        <f>VLOOKUP(tbl_Sales[[#This Row],[Product_ID]],tbl_Products[],4,0)</f>
        <v>31.85</v>
      </c>
      <c r="K4835" s="6">
        <v>13.31</v>
      </c>
      <c r="L4835" s="6">
        <f>tbl_Sales[[#This Row],[Price_per_Unit]]*tbl_Sales[[#This Row],[Quantity]]</f>
        <v>13.31</v>
      </c>
      <c r="M4835" s="6">
        <f>tbl_Sales[[#This Row],[Cost_per_Unit]]*tbl_Sales[[#This Row],[Quantity]]</f>
        <v>31.85</v>
      </c>
      <c r="N4835" s="6">
        <f>tbl_Sales[[#This Row],[Sales]]-tbl_Sales[[#This Row],[Total_Cost]]</f>
        <v>-18.54</v>
      </c>
    </row>
    <row r="4836" spans="1:14">
      <c r="A4836" t="s">
        <v>4840</v>
      </c>
      <c r="B4836" s="4">
        <v>45169</v>
      </c>
      <c r="C4836" t="s">
        <v>7989</v>
      </c>
      <c r="D4836" t="str">
        <f>VLOOKUP(Sales_Data!$C4836,tbl_Customers[],2,FALSE)</f>
        <v>Customer_455</v>
      </c>
      <c r="E4836" t="str">
        <f>VLOOKUP(tbl_Sales[[#This Row],[Customer_ID]],tbl_Customers[],5,0)</f>
        <v>South</v>
      </c>
      <c r="F4836" t="s">
        <v>8511</v>
      </c>
      <c r="G4836" t="str">
        <f>VLOOKUP(Sales_Data!$F4836,tbl_Products[],2,FALSE)</f>
        <v>Product_33</v>
      </c>
      <c r="H4836" t="str">
        <f>VLOOKUP(tbl_Sales[[#This Row],[Product_ID]],tbl_Products[],3,0)</f>
        <v>Electronics</v>
      </c>
      <c r="I4836">
        <v>3</v>
      </c>
      <c r="J4836" s="10">
        <f>VLOOKUP(tbl_Sales[[#This Row],[Product_ID]],tbl_Products[],4,0)</f>
        <v>45.26</v>
      </c>
      <c r="K4836" s="6">
        <v>40.57</v>
      </c>
      <c r="L4836" s="6">
        <f>tbl_Sales[[#This Row],[Price_per_Unit]]*tbl_Sales[[#This Row],[Quantity]]</f>
        <v>121.71000000000001</v>
      </c>
      <c r="M4836" s="6">
        <f>tbl_Sales[[#This Row],[Cost_per_Unit]]*tbl_Sales[[#This Row],[Quantity]]</f>
        <v>135.78</v>
      </c>
      <c r="N4836" s="6">
        <f>tbl_Sales[[#This Row],[Sales]]-tbl_Sales[[#This Row],[Total_Cost]]</f>
        <v>-14.069999999999993</v>
      </c>
    </row>
    <row r="4837" spans="1:14">
      <c r="A4837" t="s">
        <v>4841</v>
      </c>
      <c r="B4837" s="4">
        <v>45286</v>
      </c>
      <c r="C4837" t="s">
        <v>7741</v>
      </c>
      <c r="D4837" t="str">
        <f>VLOOKUP(Sales_Data!$C4837,tbl_Customers[],2,FALSE)</f>
        <v>Customer_219</v>
      </c>
      <c r="E4837" t="str">
        <f>VLOOKUP(tbl_Sales[[#This Row],[Customer_ID]],tbl_Customers[],5,0)</f>
        <v>East</v>
      </c>
      <c r="F4837" t="s">
        <v>8508</v>
      </c>
      <c r="G4837" t="str">
        <f>VLOOKUP(Sales_Data!$F4837,tbl_Products[],2,FALSE)</f>
        <v>Product_63</v>
      </c>
      <c r="H4837" t="str">
        <f>VLOOKUP(tbl_Sales[[#This Row],[Product_ID]],tbl_Products[],3,0)</f>
        <v>Electronics</v>
      </c>
      <c r="I4837">
        <v>4</v>
      </c>
      <c r="J4837" s="10">
        <f>VLOOKUP(tbl_Sales[[#This Row],[Product_ID]],tbl_Products[],4,0)</f>
        <v>40</v>
      </c>
      <c r="K4837" s="6">
        <v>90.12</v>
      </c>
      <c r="L4837" s="6">
        <f>tbl_Sales[[#This Row],[Price_per_Unit]]*tbl_Sales[[#This Row],[Quantity]]</f>
        <v>360.48</v>
      </c>
      <c r="M4837" s="6">
        <f>tbl_Sales[[#This Row],[Cost_per_Unit]]*tbl_Sales[[#This Row],[Quantity]]</f>
        <v>160</v>
      </c>
      <c r="N4837" s="6">
        <f>tbl_Sales[[#This Row],[Sales]]-tbl_Sales[[#This Row],[Total_Cost]]</f>
        <v>200.48000000000002</v>
      </c>
    </row>
    <row r="4838" spans="1:14">
      <c r="A4838" t="s">
        <v>4842</v>
      </c>
      <c r="B4838" s="4">
        <v>45005</v>
      </c>
      <c r="C4838" t="s">
        <v>8341</v>
      </c>
      <c r="D4838" t="str">
        <f>VLOOKUP(Sales_Data!$C4838,tbl_Customers[],2,FALSE)</f>
        <v>Customer_810</v>
      </c>
      <c r="E4838" t="str">
        <f>VLOOKUP(tbl_Sales[[#This Row],[Customer_ID]],tbl_Customers[],5,0)</f>
        <v>South</v>
      </c>
      <c r="F4838" t="s">
        <v>8555</v>
      </c>
      <c r="G4838" t="str">
        <f>VLOOKUP(Sales_Data!$F4838,tbl_Products[],2,FALSE)</f>
        <v>Product_52</v>
      </c>
      <c r="H4838" t="str">
        <f>VLOOKUP(tbl_Sales[[#This Row],[Product_ID]],tbl_Products[],3,0)</f>
        <v>Toys</v>
      </c>
      <c r="I4838">
        <v>8</v>
      </c>
      <c r="J4838" s="10">
        <f>VLOOKUP(tbl_Sales[[#This Row],[Product_ID]],tbl_Products[],4,0)</f>
        <v>46.58</v>
      </c>
      <c r="K4838" s="6">
        <v>24.41</v>
      </c>
      <c r="L4838" s="6">
        <f>tbl_Sales[[#This Row],[Price_per_Unit]]*tbl_Sales[[#This Row],[Quantity]]</f>
        <v>195.28</v>
      </c>
      <c r="M4838" s="6">
        <f>tbl_Sales[[#This Row],[Cost_per_Unit]]*tbl_Sales[[#This Row],[Quantity]]</f>
        <v>372.64</v>
      </c>
      <c r="N4838" s="6">
        <f>tbl_Sales[[#This Row],[Sales]]-tbl_Sales[[#This Row],[Total_Cost]]</f>
        <v>-177.35999999999999</v>
      </c>
    </row>
    <row r="4839" spans="1:14">
      <c r="A4839" t="s">
        <v>4843</v>
      </c>
      <c r="B4839" s="4">
        <v>45032</v>
      </c>
      <c r="C4839" t="s">
        <v>8448</v>
      </c>
      <c r="D4839" t="str">
        <f>VLOOKUP(Sales_Data!$C4839,tbl_Customers[],2,FALSE)</f>
        <v>Customer_19</v>
      </c>
      <c r="E4839" t="str">
        <f>VLOOKUP(tbl_Sales[[#This Row],[Customer_ID]],tbl_Customers[],5,0)</f>
        <v>West</v>
      </c>
      <c r="F4839" t="s">
        <v>8541</v>
      </c>
      <c r="G4839" t="str">
        <f>VLOOKUP(Sales_Data!$F4839,tbl_Products[],2,FALSE)</f>
        <v>Product_60</v>
      </c>
      <c r="H4839" t="str">
        <f>VLOOKUP(tbl_Sales[[#This Row],[Product_ID]],tbl_Products[],3,0)</f>
        <v>Health</v>
      </c>
      <c r="I4839">
        <v>1</v>
      </c>
      <c r="J4839" s="10">
        <f>VLOOKUP(tbl_Sales[[#This Row],[Product_ID]],tbl_Products[],4,0)</f>
        <v>1.01</v>
      </c>
      <c r="K4839" s="6">
        <v>56.03</v>
      </c>
      <c r="L4839" s="6">
        <f>tbl_Sales[[#This Row],[Price_per_Unit]]*tbl_Sales[[#This Row],[Quantity]]</f>
        <v>56.03</v>
      </c>
      <c r="M4839" s="6">
        <f>tbl_Sales[[#This Row],[Cost_per_Unit]]*tbl_Sales[[#This Row],[Quantity]]</f>
        <v>1.01</v>
      </c>
      <c r="N4839" s="6">
        <f>tbl_Sales[[#This Row],[Sales]]-tbl_Sales[[#This Row],[Total_Cost]]</f>
        <v>55.02</v>
      </c>
    </row>
    <row r="4840" spans="1:14">
      <c r="A4840" t="s">
        <v>4844</v>
      </c>
      <c r="B4840" s="4">
        <v>45282</v>
      </c>
      <c r="C4840" t="s">
        <v>7991</v>
      </c>
      <c r="D4840" t="str">
        <f>VLOOKUP(Sales_Data!$C4840,tbl_Customers[],2,FALSE)</f>
        <v>Customer_1103</v>
      </c>
      <c r="E4840" t="str">
        <f>VLOOKUP(tbl_Sales[[#This Row],[Customer_ID]],tbl_Customers[],5,0)</f>
        <v>East</v>
      </c>
      <c r="F4840" t="s">
        <v>8541</v>
      </c>
      <c r="G4840" t="str">
        <f>VLOOKUP(Sales_Data!$F4840,tbl_Products[],2,FALSE)</f>
        <v>Product_60</v>
      </c>
      <c r="H4840" t="str">
        <f>VLOOKUP(tbl_Sales[[#This Row],[Product_ID]],tbl_Products[],3,0)</f>
        <v>Health</v>
      </c>
      <c r="I4840">
        <v>3</v>
      </c>
      <c r="J4840" s="10">
        <f>VLOOKUP(tbl_Sales[[#This Row],[Product_ID]],tbl_Products[],4,0)</f>
        <v>1.01</v>
      </c>
      <c r="K4840" s="6">
        <v>92.2</v>
      </c>
      <c r="L4840" s="6">
        <f>tbl_Sales[[#This Row],[Price_per_Unit]]*tbl_Sales[[#This Row],[Quantity]]</f>
        <v>276.60000000000002</v>
      </c>
      <c r="M4840" s="6">
        <f>tbl_Sales[[#This Row],[Cost_per_Unit]]*tbl_Sales[[#This Row],[Quantity]]</f>
        <v>3.0300000000000002</v>
      </c>
      <c r="N4840" s="6">
        <f>tbl_Sales[[#This Row],[Sales]]-tbl_Sales[[#This Row],[Total_Cost]]</f>
        <v>273.57000000000005</v>
      </c>
    </row>
    <row r="4841" spans="1:14">
      <c r="A4841" t="s">
        <v>4845</v>
      </c>
      <c r="B4841" s="4">
        <v>45278</v>
      </c>
      <c r="C4841" t="s">
        <v>7245</v>
      </c>
      <c r="D4841" t="str">
        <f>VLOOKUP(Sales_Data!$C4841,tbl_Customers[],2,FALSE)</f>
        <v>Customer_944</v>
      </c>
      <c r="E4841" t="str">
        <f>VLOOKUP(tbl_Sales[[#This Row],[Customer_ID]],tbl_Customers[],5,0)</f>
        <v>South</v>
      </c>
      <c r="F4841" t="s">
        <v>8562</v>
      </c>
      <c r="G4841" t="str">
        <f>VLOOKUP(Sales_Data!$F4841,tbl_Products[],2,FALSE)</f>
        <v>Product_48</v>
      </c>
      <c r="H4841" t="str">
        <f>VLOOKUP(tbl_Sales[[#This Row],[Product_ID]],tbl_Products[],3,0)</f>
        <v>Apparel</v>
      </c>
      <c r="I4841">
        <v>3</v>
      </c>
      <c r="J4841" s="10">
        <f>VLOOKUP(tbl_Sales[[#This Row],[Product_ID]],tbl_Products[],4,0)</f>
        <v>25.33</v>
      </c>
      <c r="K4841" s="6">
        <v>72.78</v>
      </c>
      <c r="L4841" s="6">
        <f>tbl_Sales[[#This Row],[Price_per_Unit]]*tbl_Sales[[#This Row],[Quantity]]</f>
        <v>218.34</v>
      </c>
      <c r="M4841" s="6">
        <f>tbl_Sales[[#This Row],[Cost_per_Unit]]*tbl_Sales[[#This Row],[Quantity]]</f>
        <v>75.989999999999995</v>
      </c>
      <c r="N4841" s="6">
        <f>tbl_Sales[[#This Row],[Sales]]-tbl_Sales[[#This Row],[Total_Cost]]</f>
        <v>142.35000000000002</v>
      </c>
    </row>
    <row r="4842" spans="1:14">
      <c r="A4842" t="s">
        <v>4846</v>
      </c>
      <c r="B4842" s="4">
        <v>45249</v>
      </c>
      <c r="C4842" t="s">
        <v>8043</v>
      </c>
      <c r="D4842" t="str">
        <f>VLOOKUP(Sales_Data!$C4842,tbl_Customers[],2,FALSE)</f>
        <v>Customer_648</v>
      </c>
      <c r="E4842" t="str">
        <f>VLOOKUP(tbl_Sales[[#This Row],[Customer_ID]],tbl_Customers[],5,0)</f>
        <v>East</v>
      </c>
      <c r="F4842" t="s">
        <v>8526</v>
      </c>
      <c r="G4842" t="str">
        <f>VLOOKUP(Sales_Data!$F4842,tbl_Products[],2,FALSE)</f>
        <v>Product_27</v>
      </c>
      <c r="H4842" t="str">
        <f>VLOOKUP(tbl_Sales[[#This Row],[Product_ID]],tbl_Products[],3,0)</f>
        <v>Home Goods</v>
      </c>
      <c r="I4842">
        <v>4</v>
      </c>
      <c r="J4842" s="10">
        <f>VLOOKUP(tbl_Sales[[#This Row],[Product_ID]],tbl_Products[],4,0)</f>
        <v>35.53</v>
      </c>
      <c r="K4842" s="6">
        <v>66.25</v>
      </c>
      <c r="L4842" s="6">
        <f>tbl_Sales[[#This Row],[Price_per_Unit]]*tbl_Sales[[#This Row],[Quantity]]</f>
        <v>265</v>
      </c>
      <c r="M4842" s="6">
        <f>tbl_Sales[[#This Row],[Cost_per_Unit]]*tbl_Sales[[#This Row],[Quantity]]</f>
        <v>142.12</v>
      </c>
      <c r="N4842" s="6">
        <f>tbl_Sales[[#This Row],[Sales]]-tbl_Sales[[#This Row],[Total_Cost]]</f>
        <v>122.88</v>
      </c>
    </row>
    <row r="4843" spans="1:14">
      <c r="A4843" t="s">
        <v>4847</v>
      </c>
      <c r="B4843" s="4">
        <v>44931</v>
      </c>
      <c r="C4843" t="s">
        <v>7074</v>
      </c>
      <c r="D4843" t="str">
        <f>VLOOKUP(Sales_Data!$C4843,tbl_Customers[],2,FALSE)</f>
        <v>Customer_297</v>
      </c>
      <c r="E4843" t="str">
        <f>VLOOKUP(tbl_Sales[[#This Row],[Customer_ID]],tbl_Customers[],5,0)</f>
        <v>East</v>
      </c>
      <c r="F4843" t="s">
        <v>8541</v>
      </c>
      <c r="G4843" t="str">
        <f>VLOOKUP(Sales_Data!$F4843,tbl_Products[],2,FALSE)</f>
        <v>Product_60</v>
      </c>
      <c r="H4843" t="str">
        <f>VLOOKUP(tbl_Sales[[#This Row],[Product_ID]],tbl_Products[],3,0)</f>
        <v>Health</v>
      </c>
      <c r="I4843">
        <v>8</v>
      </c>
      <c r="J4843" s="10">
        <f>VLOOKUP(tbl_Sales[[#This Row],[Product_ID]],tbl_Products[],4,0)</f>
        <v>1.01</v>
      </c>
      <c r="K4843" s="6">
        <v>63.07</v>
      </c>
      <c r="L4843" s="6">
        <f>tbl_Sales[[#This Row],[Price_per_Unit]]*tbl_Sales[[#This Row],[Quantity]]</f>
        <v>504.56</v>
      </c>
      <c r="M4843" s="6">
        <f>tbl_Sales[[#This Row],[Cost_per_Unit]]*tbl_Sales[[#This Row],[Quantity]]</f>
        <v>8.08</v>
      </c>
      <c r="N4843" s="6">
        <f>tbl_Sales[[#This Row],[Sales]]-tbl_Sales[[#This Row],[Total_Cost]]</f>
        <v>496.48</v>
      </c>
    </row>
    <row r="4844" spans="1:14">
      <c r="A4844" t="s">
        <v>4848</v>
      </c>
      <c r="B4844" s="4">
        <v>45081</v>
      </c>
      <c r="C4844" t="s">
        <v>7900</v>
      </c>
      <c r="D4844" t="str">
        <f>VLOOKUP(Sales_Data!$C4844,tbl_Customers[],2,FALSE)</f>
        <v>Customer_608</v>
      </c>
      <c r="E4844" t="str">
        <f>VLOOKUP(tbl_Sales[[#This Row],[Customer_ID]],tbl_Customers[],5,0)</f>
        <v>West</v>
      </c>
      <c r="F4844" t="s">
        <v>8563</v>
      </c>
      <c r="G4844" t="str">
        <f>VLOOKUP(Sales_Data!$F4844,tbl_Products[],2,FALSE)</f>
        <v>Product_17</v>
      </c>
      <c r="H4844" t="str">
        <f>VLOOKUP(tbl_Sales[[#This Row],[Product_ID]],tbl_Products[],3,0)</f>
        <v>Toys</v>
      </c>
      <c r="I4844">
        <v>7</v>
      </c>
      <c r="J4844" s="10">
        <f>VLOOKUP(tbl_Sales[[#This Row],[Product_ID]],tbl_Products[],4,0)</f>
        <v>36.229999999999997</v>
      </c>
      <c r="K4844" s="6">
        <v>54.72</v>
      </c>
      <c r="L4844" s="6">
        <f>tbl_Sales[[#This Row],[Price_per_Unit]]*tbl_Sales[[#This Row],[Quantity]]</f>
        <v>383.03999999999996</v>
      </c>
      <c r="M4844" s="6">
        <f>tbl_Sales[[#This Row],[Cost_per_Unit]]*tbl_Sales[[#This Row],[Quantity]]</f>
        <v>253.60999999999999</v>
      </c>
      <c r="N4844" s="6">
        <f>tbl_Sales[[#This Row],[Sales]]-tbl_Sales[[#This Row],[Total_Cost]]</f>
        <v>129.42999999999998</v>
      </c>
    </row>
    <row r="4845" spans="1:14">
      <c r="A4845" t="s">
        <v>4849</v>
      </c>
      <c r="B4845" s="4">
        <v>45142</v>
      </c>
      <c r="C4845" t="s">
        <v>8392</v>
      </c>
      <c r="D4845" t="str">
        <f>VLOOKUP(Sales_Data!$C4845,tbl_Customers[],2,FALSE)</f>
        <v>Customer_449</v>
      </c>
      <c r="E4845" t="str">
        <f>VLOOKUP(tbl_Sales[[#This Row],[Customer_ID]],tbl_Customers[],5,0)</f>
        <v>South</v>
      </c>
      <c r="F4845" t="s">
        <v>8535</v>
      </c>
      <c r="G4845" t="str">
        <f>VLOOKUP(Sales_Data!$F4845,tbl_Products[],2,FALSE)</f>
        <v>Product_54</v>
      </c>
      <c r="H4845" t="str">
        <f>VLOOKUP(tbl_Sales[[#This Row],[Product_ID]],tbl_Products[],3,0)</f>
        <v>Apparel</v>
      </c>
      <c r="I4845">
        <v>2</v>
      </c>
      <c r="J4845" s="10">
        <f>VLOOKUP(tbl_Sales[[#This Row],[Product_ID]],tbl_Products[],4,0)</f>
        <v>1.35</v>
      </c>
      <c r="K4845" s="6">
        <v>39.69</v>
      </c>
      <c r="L4845" s="6">
        <f>tbl_Sales[[#This Row],[Price_per_Unit]]*tbl_Sales[[#This Row],[Quantity]]</f>
        <v>79.38</v>
      </c>
      <c r="M4845" s="6">
        <f>tbl_Sales[[#This Row],[Cost_per_Unit]]*tbl_Sales[[#This Row],[Quantity]]</f>
        <v>2.7</v>
      </c>
      <c r="N4845" s="6">
        <f>tbl_Sales[[#This Row],[Sales]]-tbl_Sales[[#This Row],[Total_Cost]]</f>
        <v>76.679999999999993</v>
      </c>
    </row>
    <row r="4846" spans="1:14">
      <c r="A4846" t="s">
        <v>4850</v>
      </c>
      <c r="B4846" s="4">
        <v>45265</v>
      </c>
      <c r="C4846" t="s">
        <v>7751</v>
      </c>
      <c r="D4846" t="str">
        <f>VLOOKUP(Sales_Data!$C4846,tbl_Customers[],2,FALSE)</f>
        <v>Customer_1024</v>
      </c>
      <c r="E4846" t="str">
        <f>VLOOKUP(tbl_Sales[[#This Row],[Customer_ID]],tbl_Customers[],5,0)</f>
        <v>South</v>
      </c>
      <c r="F4846" t="s">
        <v>8547</v>
      </c>
      <c r="G4846" t="str">
        <f>VLOOKUP(Sales_Data!$F4846,tbl_Products[],2,FALSE)</f>
        <v>Product_7</v>
      </c>
      <c r="H4846" t="str">
        <f>VLOOKUP(tbl_Sales[[#This Row],[Product_ID]],tbl_Products[],3,0)</f>
        <v>Apparel</v>
      </c>
      <c r="I4846">
        <v>8</v>
      </c>
      <c r="J4846" s="10">
        <f>VLOOKUP(tbl_Sales[[#This Row],[Product_ID]],tbl_Products[],4,0)</f>
        <v>48.6</v>
      </c>
      <c r="K4846" s="6">
        <v>24.62</v>
      </c>
      <c r="L4846" s="6">
        <f>tbl_Sales[[#This Row],[Price_per_Unit]]*tbl_Sales[[#This Row],[Quantity]]</f>
        <v>196.96</v>
      </c>
      <c r="M4846" s="6">
        <f>tbl_Sales[[#This Row],[Cost_per_Unit]]*tbl_Sales[[#This Row],[Quantity]]</f>
        <v>388.8</v>
      </c>
      <c r="N4846" s="6">
        <f>tbl_Sales[[#This Row],[Sales]]-tbl_Sales[[#This Row],[Total_Cost]]</f>
        <v>-191.84</v>
      </c>
    </row>
    <row r="4847" spans="1:14">
      <c r="A4847" t="s">
        <v>4851</v>
      </c>
      <c r="B4847" s="4">
        <v>44978</v>
      </c>
      <c r="C4847" t="s">
        <v>8354</v>
      </c>
      <c r="D4847" t="str">
        <f>VLOOKUP(Sales_Data!$C4847,tbl_Customers[],2,FALSE)</f>
        <v>Customer_1393</v>
      </c>
      <c r="E4847" t="str">
        <f>VLOOKUP(tbl_Sales[[#This Row],[Customer_ID]],tbl_Customers[],5,0)</f>
        <v>South</v>
      </c>
      <c r="F4847" t="s">
        <v>8523</v>
      </c>
      <c r="G4847" t="str">
        <f>VLOOKUP(Sales_Data!$F4847,tbl_Products[],2,FALSE)</f>
        <v>Product_32</v>
      </c>
      <c r="H4847" t="str">
        <f>VLOOKUP(tbl_Sales[[#This Row],[Product_ID]],tbl_Products[],3,0)</f>
        <v>Home Goods</v>
      </c>
      <c r="I4847">
        <v>5</v>
      </c>
      <c r="J4847" s="10">
        <f>VLOOKUP(tbl_Sales[[#This Row],[Product_ID]],tbl_Products[],4,0)</f>
        <v>24.03</v>
      </c>
      <c r="K4847" s="6">
        <v>99.7</v>
      </c>
      <c r="L4847" s="6">
        <f>tbl_Sales[[#This Row],[Price_per_Unit]]*tbl_Sales[[#This Row],[Quantity]]</f>
        <v>498.5</v>
      </c>
      <c r="M4847" s="6">
        <f>tbl_Sales[[#This Row],[Cost_per_Unit]]*tbl_Sales[[#This Row],[Quantity]]</f>
        <v>120.15</v>
      </c>
      <c r="N4847" s="6">
        <f>tbl_Sales[[#This Row],[Sales]]-tbl_Sales[[#This Row],[Total_Cost]]</f>
        <v>378.35</v>
      </c>
    </row>
    <row r="4848" spans="1:14">
      <c r="A4848" t="s">
        <v>4852</v>
      </c>
      <c r="B4848" s="4">
        <v>45266</v>
      </c>
      <c r="C4848" t="s">
        <v>7388</v>
      </c>
      <c r="D4848" t="str">
        <f>VLOOKUP(Sales_Data!$C4848,tbl_Customers[],2,FALSE)</f>
        <v>Customer_934</v>
      </c>
      <c r="E4848" t="str">
        <f>VLOOKUP(tbl_Sales[[#This Row],[Customer_ID]],tbl_Customers[],5,0)</f>
        <v>South</v>
      </c>
      <c r="F4848" t="s">
        <v>8503</v>
      </c>
      <c r="G4848" t="str">
        <f>VLOOKUP(Sales_Data!$F4848,tbl_Products[],2,FALSE)</f>
        <v>Product_19</v>
      </c>
      <c r="H4848" t="str">
        <f>VLOOKUP(tbl_Sales[[#This Row],[Product_ID]],tbl_Products[],3,0)</f>
        <v>Apparel</v>
      </c>
      <c r="I4848">
        <v>5</v>
      </c>
      <c r="J4848" s="10">
        <f>VLOOKUP(tbl_Sales[[#This Row],[Product_ID]],tbl_Products[],4,0)</f>
        <v>41.78</v>
      </c>
      <c r="K4848" s="6">
        <v>25.33</v>
      </c>
      <c r="L4848" s="6">
        <f>tbl_Sales[[#This Row],[Price_per_Unit]]*tbl_Sales[[#This Row],[Quantity]]</f>
        <v>126.64999999999999</v>
      </c>
      <c r="M4848" s="6">
        <f>tbl_Sales[[#This Row],[Cost_per_Unit]]*tbl_Sales[[#This Row],[Quantity]]</f>
        <v>208.9</v>
      </c>
      <c r="N4848" s="6">
        <f>tbl_Sales[[#This Row],[Sales]]-tbl_Sales[[#This Row],[Total_Cost]]</f>
        <v>-82.250000000000014</v>
      </c>
    </row>
    <row r="4849" spans="1:14">
      <c r="A4849" t="s">
        <v>4853</v>
      </c>
      <c r="B4849" s="4">
        <v>45193</v>
      </c>
      <c r="C4849" t="s">
        <v>7978</v>
      </c>
      <c r="D4849" t="str">
        <f>VLOOKUP(Sales_Data!$C4849,tbl_Customers[],2,FALSE)</f>
        <v>Customer_302</v>
      </c>
      <c r="E4849" t="str">
        <f>VLOOKUP(tbl_Sales[[#This Row],[Customer_ID]],tbl_Customers[],5,0)</f>
        <v>East</v>
      </c>
      <c r="F4849" t="s">
        <v>8504</v>
      </c>
      <c r="G4849" t="str">
        <f>VLOOKUP(Sales_Data!$F4849,tbl_Products[],2,FALSE)</f>
        <v>Product_13</v>
      </c>
      <c r="H4849" t="str">
        <f>VLOOKUP(tbl_Sales[[#This Row],[Product_ID]],tbl_Products[],3,0)</f>
        <v>Toys</v>
      </c>
      <c r="I4849">
        <v>8</v>
      </c>
      <c r="J4849" s="10">
        <f>VLOOKUP(tbl_Sales[[#This Row],[Product_ID]],tbl_Products[],4,0)</f>
        <v>45.97</v>
      </c>
      <c r="K4849" s="6">
        <v>15.65</v>
      </c>
      <c r="L4849" s="6">
        <f>tbl_Sales[[#This Row],[Price_per_Unit]]*tbl_Sales[[#This Row],[Quantity]]</f>
        <v>125.2</v>
      </c>
      <c r="M4849" s="6">
        <f>tbl_Sales[[#This Row],[Cost_per_Unit]]*tbl_Sales[[#This Row],[Quantity]]</f>
        <v>367.76</v>
      </c>
      <c r="N4849" s="6">
        <f>tbl_Sales[[#This Row],[Sales]]-tbl_Sales[[#This Row],[Total_Cost]]</f>
        <v>-242.56</v>
      </c>
    </row>
    <row r="4850" spans="1:14">
      <c r="A4850" t="s">
        <v>4854</v>
      </c>
      <c r="B4850" s="4">
        <v>45065</v>
      </c>
      <c r="C4850" t="s">
        <v>7106</v>
      </c>
      <c r="D4850" t="str">
        <f>VLOOKUP(Sales_Data!$C4850,tbl_Customers[],2,FALSE)</f>
        <v>Customer_1232</v>
      </c>
      <c r="E4850" t="str">
        <f>VLOOKUP(tbl_Sales[[#This Row],[Customer_ID]],tbl_Customers[],5,0)</f>
        <v>North</v>
      </c>
      <c r="F4850" t="s">
        <v>8498</v>
      </c>
      <c r="G4850" t="str">
        <f>VLOOKUP(Sales_Data!$F4850,tbl_Products[],2,FALSE)</f>
        <v>Product_38</v>
      </c>
      <c r="H4850" t="str">
        <f>VLOOKUP(tbl_Sales[[#This Row],[Product_ID]],tbl_Products[],3,0)</f>
        <v>Toys</v>
      </c>
      <c r="I4850">
        <v>9</v>
      </c>
      <c r="J4850" s="10">
        <f>VLOOKUP(tbl_Sales[[#This Row],[Product_ID]],tbl_Products[],4,0)</f>
        <v>35.82</v>
      </c>
      <c r="K4850" s="6">
        <v>37.42</v>
      </c>
      <c r="L4850" s="6">
        <f>tbl_Sales[[#This Row],[Price_per_Unit]]*tbl_Sales[[#This Row],[Quantity]]</f>
        <v>336.78000000000003</v>
      </c>
      <c r="M4850" s="6">
        <f>tbl_Sales[[#This Row],[Cost_per_Unit]]*tbl_Sales[[#This Row],[Quantity]]</f>
        <v>322.38</v>
      </c>
      <c r="N4850" s="6">
        <f>tbl_Sales[[#This Row],[Sales]]-tbl_Sales[[#This Row],[Total_Cost]]</f>
        <v>14.400000000000034</v>
      </c>
    </row>
    <row r="4851" spans="1:14">
      <c r="A4851" t="s">
        <v>4855</v>
      </c>
      <c r="B4851" s="4">
        <v>45245</v>
      </c>
      <c r="C4851" t="s">
        <v>7354</v>
      </c>
      <c r="D4851" t="str">
        <f>VLOOKUP(Sales_Data!$C4851,tbl_Customers[],2,FALSE)</f>
        <v>Customer_581</v>
      </c>
      <c r="E4851" t="str">
        <f>VLOOKUP(tbl_Sales[[#This Row],[Customer_ID]],tbl_Customers[],5,0)</f>
        <v>West</v>
      </c>
      <c r="F4851" t="s">
        <v>8562</v>
      </c>
      <c r="G4851" t="str">
        <f>VLOOKUP(Sales_Data!$F4851,tbl_Products[],2,FALSE)</f>
        <v>Product_48</v>
      </c>
      <c r="H4851" t="str">
        <f>VLOOKUP(tbl_Sales[[#This Row],[Product_ID]],tbl_Products[],3,0)</f>
        <v>Apparel</v>
      </c>
      <c r="I4851">
        <v>7</v>
      </c>
      <c r="J4851" s="10">
        <f>VLOOKUP(tbl_Sales[[#This Row],[Product_ID]],tbl_Products[],4,0)</f>
        <v>25.33</v>
      </c>
      <c r="K4851" s="6">
        <v>70.930000000000007</v>
      </c>
      <c r="L4851" s="6">
        <f>tbl_Sales[[#This Row],[Price_per_Unit]]*tbl_Sales[[#This Row],[Quantity]]</f>
        <v>496.51000000000005</v>
      </c>
      <c r="M4851" s="6">
        <f>tbl_Sales[[#This Row],[Cost_per_Unit]]*tbl_Sales[[#This Row],[Quantity]]</f>
        <v>177.31</v>
      </c>
      <c r="N4851" s="6">
        <f>tbl_Sales[[#This Row],[Sales]]-tbl_Sales[[#This Row],[Total_Cost]]</f>
        <v>319.20000000000005</v>
      </c>
    </row>
    <row r="4852" spans="1:14">
      <c r="A4852" t="s">
        <v>4856</v>
      </c>
      <c r="B4852" s="4">
        <v>45237</v>
      </c>
      <c r="C4852" t="s">
        <v>8072</v>
      </c>
      <c r="D4852" t="str">
        <f>VLOOKUP(Sales_Data!$C4852,tbl_Customers[],2,FALSE)</f>
        <v>Customer_299</v>
      </c>
      <c r="E4852" t="str">
        <f>VLOOKUP(tbl_Sales[[#This Row],[Customer_ID]],tbl_Customers[],5,0)</f>
        <v>North</v>
      </c>
      <c r="F4852" t="s">
        <v>8547</v>
      </c>
      <c r="G4852" t="str">
        <f>VLOOKUP(Sales_Data!$F4852,tbl_Products[],2,FALSE)</f>
        <v>Product_7</v>
      </c>
      <c r="H4852" t="str">
        <f>VLOOKUP(tbl_Sales[[#This Row],[Product_ID]],tbl_Products[],3,0)</f>
        <v>Apparel</v>
      </c>
      <c r="I4852">
        <v>9</v>
      </c>
      <c r="J4852" s="10">
        <f>VLOOKUP(tbl_Sales[[#This Row],[Product_ID]],tbl_Products[],4,0)</f>
        <v>48.6</v>
      </c>
      <c r="K4852" s="6">
        <v>16.72</v>
      </c>
      <c r="L4852" s="6">
        <f>tbl_Sales[[#This Row],[Price_per_Unit]]*tbl_Sales[[#This Row],[Quantity]]</f>
        <v>150.47999999999999</v>
      </c>
      <c r="M4852" s="6">
        <f>tbl_Sales[[#This Row],[Cost_per_Unit]]*tbl_Sales[[#This Row],[Quantity]]</f>
        <v>437.40000000000003</v>
      </c>
      <c r="N4852" s="6">
        <f>tbl_Sales[[#This Row],[Sales]]-tbl_Sales[[#This Row],[Total_Cost]]</f>
        <v>-286.92000000000007</v>
      </c>
    </row>
    <row r="4853" spans="1:14">
      <c r="A4853" t="s">
        <v>4857</v>
      </c>
      <c r="B4853" s="4">
        <v>45285</v>
      </c>
      <c r="C4853" t="s">
        <v>7400</v>
      </c>
      <c r="D4853" t="str">
        <f>VLOOKUP(Sales_Data!$C4853,tbl_Customers[],2,FALSE)</f>
        <v>Customer_1363</v>
      </c>
      <c r="E4853" t="str">
        <f>VLOOKUP(tbl_Sales[[#This Row],[Customer_ID]],tbl_Customers[],5,0)</f>
        <v>West</v>
      </c>
      <c r="F4853" t="s">
        <v>8509</v>
      </c>
      <c r="G4853" t="str">
        <f>VLOOKUP(Sales_Data!$F4853,tbl_Products[],2,FALSE)</f>
        <v>Product_45</v>
      </c>
      <c r="H4853" t="str">
        <f>VLOOKUP(tbl_Sales[[#This Row],[Product_ID]],tbl_Products[],3,0)</f>
        <v>Home Goods</v>
      </c>
      <c r="I4853">
        <v>6</v>
      </c>
      <c r="J4853" s="10">
        <f>VLOOKUP(tbl_Sales[[#This Row],[Product_ID]],tbl_Products[],4,0)</f>
        <v>47.88</v>
      </c>
      <c r="K4853" s="6">
        <v>56.29</v>
      </c>
      <c r="L4853" s="6">
        <f>tbl_Sales[[#This Row],[Price_per_Unit]]*tbl_Sales[[#This Row],[Quantity]]</f>
        <v>337.74</v>
      </c>
      <c r="M4853" s="6">
        <f>tbl_Sales[[#This Row],[Cost_per_Unit]]*tbl_Sales[[#This Row],[Quantity]]</f>
        <v>287.28000000000003</v>
      </c>
      <c r="N4853" s="6">
        <f>tbl_Sales[[#This Row],[Sales]]-tbl_Sales[[#This Row],[Total_Cost]]</f>
        <v>50.45999999999998</v>
      </c>
    </row>
    <row r="4854" spans="1:14">
      <c r="A4854" t="s">
        <v>4858</v>
      </c>
      <c r="B4854" s="4">
        <v>44997</v>
      </c>
      <c r="C4854" t="s">
        <v>7916</v>
      </c>
      <c r="D4854" t="str">
        <f>VLOOKUP(Sales_Data!$C4854,tbl_Customers[],2,FALSE)</f>
        <v>Customer_1440</v>
      </c>
      <c r="E4854" t="str">
        <f>VLOOKUP(tbl_Sales[[#This Row],[Customer_ID]],tbl_Customers[],5,0)</f>
        <v>North</v>
      </c>
      <c r="F4854" t="s">
        <v>8541</v>
      </c>
      <c r="G4854" t="str">
        <f>VLOOKUP(Sales_Data!$F4854,tbl_Products[],2,FALSE)</f>
        <v>Product_60</v>
      </c>
      <c r="H4854" t="str">
        <f>VLOOKUP(tbl_Sales[[#This Row],[Product_ID]],tbl_Products[],3,0)</f>
        <v>Health</v>
      </c>
      <c r="I4854">
        <v>5</v>
      </c>
      <c r="J4854" s="10">
        <f>VLOOKUP(tbl_Sales[[#This Row],[Product_ID]],tbl_Products[],4,0)</f>
        <v>1.01</v>
      </c>
      <c r="K4854" s="6">
        <v>27.89</v>
      </c>
      <c r="L4854" s="6">
        <f>tbl_Sales[[#This Row],[Price_per_Unit]]*tbl_Sales[[#This Row],[Quantity]]</f>
        <v>139.44999999999999</v>
      </c>
      <c r="M4854" s="6">
        <f>tbl_Sales[[#This Row],[Cost_per_Unit]]*tbl_Sales[[#This Row],[Quantity]]</f>
        <v>5.05</v>
      </c>
      <c r="N4854" s="6">
        <f>tbl_Sales[[#This Row],[Sales]]-tbl_Sales[[#This Row],[Total_Cost]]</f>
        <v>134.39999999999998</v>
      </c>
    </row>
    <row r="4855" spans="1:14">
      <c r="A4855" t="s">
        <v>4859</v>
      </c>
      <c r="B4855" s="4">
        <v>45141</v>
      </c>
      <c r="C4855" t="s">
        <v>8423</v>
      </c>
      <c r="D4855" t="str">
        <f>VLOOKUP(Sales_Data!$C4855,tbl_Customers[],2,FALSE)</f>
        <v>Customer_71</v>
      </c>
      <c r="E4855" t="str">
        <f>VLOOKUP(tbl_Sales[[#This Row],[Customer_ID]],tbl_Customers[],5,0)</f>
        <v>East</v>
      </c>
      <c r="F4855" t="s">
        <v>8553</v>
      </c>
      <c r="G4855" t="str">
        <f>VLOOKUP(Sales_Data!$F4855,tbl_Products[],2,FALSE)</f>
        <v>Product_50</v>
      </c>
      <c r="H4855" t="str">
        <f>VLOOKUP(tbl_Sales[[#This Row],[Product_ID]],tbl_Products[],3,0)</f>
        <v>Apparel</v>
      </c>
      <c r="I4855">
        <v>2</v>
      </c>
      <c r="J4855" s="10">
        <f>VLOOKUP(tbl_Sales[[#This Row],[Product_ID]],tbl_Products[],4,0)</f>
        <v>42.74</v>
      </c>
      <c r="K4855" s="6">
        <v>15.36</v>
      </c>
      <c r="L4855" s="6">
        <f>tbl_Sales[[#This Row],[Price_per_Unit]]*tbl_Sales[[#This Row],[Quantity]]</f>
        <v>30.72</v>
      </c>
      <c r="M4855" s="6">
        <f>tbl_Sales[[#This Row],[Cost_per_Unit]]*tbl_Sales[[#This Row],[Quantity]]</f>
        <v>85.48</v>
      </c>
      <c r="N4855" s="6">
        <f>tbl_Sales[[#This Row],[Sales]]-tbl_Sales[[#This Row],[Total_Cost]]</f>
        <v>-54.760000000000005</v>
      </c>
    </row>
    <row r="4856" spans="1:14">
      <c r="A4856" t="s">
        <v>4860</v>
      </c>
      <c r="B4856" s="4">
        <v>44980</v>
      </c>
      <c r="C4856" t="s">
        <v>8028</v>
      </c>
      <c r="D4856" t="str">
        <f>VLOOKUP(Sales_Data!$C4856,tbl_Customers[],2,FALSE)</f>
        <v>Customer_1227</v>
      </c>
      <c r="E4856" t="str">
        <f>VLOOKUP(tbl_Sales[[#This Row],[Customer_ID]],tbl_Customers[],5,0)</f>
        <v>East</v>
      </c>
      <c r="F4856" t="s">
        <v>8525</v>
      </c>
      <c r="G4856" t="str">
        <f>VLOOKUP(Sales_Data!$F4856,tbl_Products[],2,FALSE)</f>
        <v>Product_56</v>
      </c>
      <c r="H4856" t="str">
        <f>VLOOKUP(tbl_Sales[[#This Row],[Product_ID]],tbl_Products[],3,0)</f>
        <v>Apparel</v>
      </c>
      <c r="I4856">
        <v>3</v>
      </c>
      <c r="J4856" s="10">
        <f>VLOOKUP(tbl_Sales[[#This Row],[Product_ID]],tbl_Products[],4,0)</f>
        <v>3.21</v>
      </c>
      <c r="K4856" s="6">
        <v>89.96</v>
      </c>
      <c r="L4856" s="6">
        <f>tbl_Sales[[#This Row],[Price_per_Unit]]*tbl_Sales[[#This Row],[Quantity]]</f>
        <v>269.88</v>
      </c>
      <c r="M4856" s="6">
        <f>tbl_Sales[[#This Row],[Cost_per_Unit]]*tbl_Sales[[#This Row],[Quantity]]</f>
        <v>9.629999999999999</v>
      </c>
      <c r="N4856" s="6">
        <f>tbl_Sales[[#This Row],[Sales]]-tbl_Sales[[#This Row],[Total_Cost]]</f>
        <v>260.25</v>
      </c>
    </row>
    <row r="4857" spans="1:14">
      <c r="A4857" t="s">
        <v>4861</v>
      </c>
      <c r="B4857" s="4">
        <v>45188</v>
      </c>
      <c r="C4857" t="s">
        <v>7975</v>
      </c>
      <c r="D4857" t="str">
        <f>VLOOKUP(Sales_Data!$C4857,tbl_Customers[],2,FALSE)</f>
        <v>Customer_656</v>
      </c>
      <c r="E4857" t="str">
        <f>VLOOKUP(tbl_Sales[[#This Row],[Customer_ID]],tbl_Customers[],5,0)</f>
        <v>East</v>
      </c>
      <c r="F4857" t="s">
        <v>8566</v>
      </c>
      <c r="G4857" t="str">
        <f>VLOOKUP(Sales_Data!$F4857,tbl_Products[],2,FALSE)</f>
        <v>Product_10</v>
      </c>
      <c r="H4857" t="str">
        <f>VLOOKUP(tbl_Sales[[#This Row],[Product_ID]],tbl_Products[],3,0)</f>
        <v>Apparel</v>
      </c>
      <c r="I4857">
        <v>7</v>
      </c>
      <c r="J4857" s="10">
        <f>VLOOKUP(tbl_Sales[[#This Row],[Product_ID]],tbl_Products[],4,0)</f>
        <v>14.95</v>
      </c>
      <c r="K4857" s="6">
        <v>78.94</v>
      </c>
      <c r="L4857" s="6">
        <f>tbl_Sales[[#This Row],[Price_per_Unit]]*tbl_Sales[[#This Row],[Quantity]]</f>
        <v>552.57999999999993</v>
      </c>
      <c r="M4857" s="6">
        <f>tbl_Sales[[#This Row],[Cost_per_Unit]]*tbl_Sales[[#This Row],[Quantity]]</f>
        <v>104.64999999999999</v>
      </c>
      <c r="N4857" s="6">
        <f>tbl_Sales[[#This Row],[Sales]]-tbl_Sales[[#This Row],[Total_Cost]]</f>
        <v>447.92999999999995</v>
      </c>
    </row>
    <row r="4858" spans="1:14">
      <c r="A4858" t="s">
        <v>4862</v>
      </c>
      <c r="B4858" s="4">
        <v>45243</v>
      </c>
      <c r="C4858" t="s">
        <v>8343</v>
      </c>
      <c r="D4858" t="str">
        <f>VLOOKUP(Sales_Data!$C4858,tbl_Customers[],2,FALSE)</f>
        <v>Customer_633</v>
      </c>
      <c r="E4858" t="str">
        <f>VLOOKUP(tbl_Sales[[#This Row],[Customer_ID]],tbl_Customers[],5,0)</f>
        <v>South</v>
      </c>
      <c r="F4858" t="s">
        <v>8498</v>
      </c>
      <c r="G4858" t="str">
        <f>VLOOKUP(Sales_Data!$F4858,tbl_Products[],2,FALSE)</f>
        <v>Product_38</v>
      </c>
      <c r="H4858" t="str">
        <f>VLOOKUP(tbl_Sales[[#This Row],[Product_ID]],tbl_Products[],3,0)</f>
        <v>Toys</v>
      </c>
      <c r="I4858">
        <v>2</v>
      </c>
      <c r="J4858" s="10">
        <f>VLOOKUP(tbl_Sales[[#This Row],[Product_ID]],tbl_Products[],4,0)</f>
        <v>35.82</v>
      </c>
      <c r="K4858" s="6">
        <v>77.16</v>
      </c>
      <c r="L4858" s="6">
        <f>tbl_Sales[[#This Row],[Price_per_Unit]]*tbl_Sales[[#This Row],[Quantity]]</f>
        <v>154.32</v>
      </c>
      <c r="M4858" s="6">
        <f>tbl_Sales[[#This Row],[Cost_per_Unit]]*tbl_Sales[[#This Row],[Quantity]]</f>
        <v>71.64</v>
      </c>
      <c r="N4858" s="6">
        <f>tbl_Sales[[#This Row],[Sales]]-tbl_Sales[[#This Row],[Total_Cost]]</f>
        <v>82.679999999999993</v>
      </c>
    </row>
    <row r="4859" spans="1:14">
      <c r="A4859" t="s">
        <v>4863</v>
      </c>
      <c r="B4859" s="4">
        <v>44987</v>
      </c>
      <c r="C4859" t="s">
        <v>8449</v>
      </c>
      <c r="D4859" t="str">
        <f>VLOOKUP(Sales_Data!$C4859,tbl_Customers[],2,FALSE)</f>
        <v>Customer_1029</v>
      </c>
      <c r="E4859" t="str">
        <f>VLOOKUP(tbl_Sales[[#This Row],[Customer_ID]],tbl_Customers[],5,0)</f>
        <v>East</v>
      </c>
      <c r="F4859" t="s">
        <v>8515</v>
      </c>
      <c r="G4859" t="str">
        <f>VLOOKUP(Sales_Data!$F4859,tbl_Products[],2,FALSE)</f>
        <v>Product_46</v>
      </c>
      <c r="H4859" t="str">
        <f>VLOOKUP(tbl_Sales[[#This Row],[Product_ID]],tbl_Products[],3,0)</f>
        <v>Health</v>
      </c>
      <c r="I4859">
        <v>4</v>
      </c>
      <c r="J4859" s="10">
        <f>VLOOKUP(tbl_Sales[[#This Row],[Product_ID]],tbl_Products[],4,0)</f>
        <v>19.34</v>
      </c>
      <c r="K4859" s="6">
        <v>19.59</v>
      </c>
      <c r="L4859" s="6">
        <f>tbl_Sales[[#This Row],[Price_per_Unit]]*tbl_Sales[[#This Row],[Quantity]]</f>
        <v>78.36</v>
      </c>
      <c r="M4859" s="6">
        <f>tbl_Sales[[#This Row],[Cost_per_Unit]]*tbl_Sales[[#This Row],[Quantity]]</f>
        <v>77.36</v>
      </c>
      <c r="N4859" s="6">
        <f>tbl_Sales[[#This Row],[Sales]]-tbl_Sales[[#This Row],[Total_Cost]]</f>
        <v>1</v>
      </c>
    </row>
    <row r="4860" spans="1:14">
      <c r="A4860" t="s">
        <v>4864</v>
      </c>
      <c r="B4860" s="4">
        <v>45071</v>
      </c>
      <c r="C4860" t="s">
        <v>7175</v>
      </c>
      <c r="D4860" t="str">
        <f>VLOOKUP(Sales_Data!$C4860,tbl_Customers[],2,FALSE)</f>
        <v>Customer_1411</v>
      </c>
      <c r="E4860" t="str">
        <f>VLOOKUP(tbl_Sales[[#This Row],[Customer_ID]],tbl_Customers[],5,0)</f>
        <v>South</v>
      </c>
      <c r="F4860" t="s">
        <v>8561</v>
      </c>
      <c r="G4860" t="str">
        <f>VLOOKUP(Sales_Data!$F4860,tbl_Products[],2,FALSE)</f>
        <v>Product_66</v>
      </c>
      <c r="H4860" t="str">
        <f>VLOOKUP(tbl_Sales[[#This Row],[Product_ID]],tbl_Products[],3,0)</f>
        <v>Health</v>
      </c>
      <c r="I4860">
        <v>6</v>
      </c>
      <c r="J4860" s="10">
        <f>VLOOKUP(tbl_Sales[[#This Row],[Product_ID]],tbl_Products[],4,0)</f>
        <v>1.38</v>
      </c>
      <c r="K4860" s="6">
        <v>73.459999999999994</v>
      </c>
      <c r="L4860" s="6">
        <f>tbl_Sales[[#This Row],[Price_per_Unit]]*tbl_Sales[[#This Row],[Quantity]]</f>
        <v>440.76</v>
      </c>
      <c r="M4860" s="6">
        <f>tbl_Sales[[#This Row],[Cost_per_Unit]]*tbl_Sales[[#This Row],[Quantity]]</f>
        <v>8.2799999999999994</v>
      </c>
      <c r="N4860" s="6">
        <f>tbl_Sales[[#This Row],[Sales]]-tbl_Sales[[#This Row],[Total_Cost]]</f>
        <v>432.48</v>
      </c>
    </row>
    <row r="4861" spans="1:14">
      <c r="A4861" t="s">
        <v>4865</v>
      </c>
      <c r="B4861" s="4">
        <v>44985</v>
      </c>
      <c r="C4861" t="s">
        <v>8363</v>
      </c>
      <c r="D4861" t="str">
        <f>VLOOKUP(Sales_Data!$C4861,tbl_Customers[],2,FALSE)</f>
        <v>Customer_253</v>
      </c>
      <c r="E4861" t="str">
        <f>VLOOKUP(tbl_Sales[[#This Row],[Customer_ID]],tbl_Customers[],5,0)</f>
        <v>West</v>
      </c>
      <c r="F4861" t="s">
        <v>8557</v>
      </c>
      <c r="G4861" t="str">
        <f>VLOOKUP(Sales_Data!$F4861,tbl_Products[],2,FALSE)</f>
        <v>Product_71</v>
      </c>
      <c r="H4861" t="str">
        <f>VLOOKUP(tbl_Sales[[#This Row],[Product_ID]],tbl_Products[],3,0)</f>
        <v>Electronics</v>
      </c>
      <c r="I4861">
        <v>9</v>
      </c>
      <c r="J4861" s="10">
        <f>VLOOKUP(tbl_Sales[[#This Row],[Product_ID]],tbl_Products[],4,0)</f>
        <v>34.61</v>
      </c>
      <c r="K4861" s="6">
        <v>37.159999999999997</v>
      </c>
      <c r="L4861" s="6">
        <f>tbl_Sales[[#This Row],[Price_per_Unit]]*tbl_Sales[[#This Row],[Quantity]]</f>
        <v>334.43999999999994</v>
      </c>
      <c r="M4861" s="6">
        <f>tbl_Sales[[#This Row],[Cost_per_Unit]]*tbl_Sales[[#This Row],[Quantity]]</f>
        <v>311.49</v>
      </c>
      <c r="N4861" s="6">
        <f>tbl_Sales[[#This Row],[Sales]]-tbl_Sales[[#This Row],[Total_Cost]]</f>
        <v>22.949999999999932</v>
      </c>
    </row>
    <row r="4862" spans="1:14">
      <c r="A4862" t="s">
        <v>4866</v>
      </c>
      <c r="B4862" s="4">
        <v>44981</v>
      </c>
      <c r="C4862" t="s">
        <v>7340</v>
      </c>
      <c r="D4862" t="str">
        <f>VLOOKUP(Sales_Data!$C4862,tbl_Customers[],2,FALSE)</f>
        <v>Customer_561</v>
      </c>
      <c r="E4862" t="str">
        <f>VLOOKUP(tbl_Sales[[#This Row],[Customer_ID]],tbl_Customers[],5,0)</f>
        <v>West</v>
      </c>
      <c r="F4862" t="s">
        <v>8517</v>
      </c>
      <c r="G4862" t="str">
        <f>VLOOKUP(Sales_Data!$F4862,tbl_Products[],2,FALSE)</f>
        <v>Product_62</v>
      </c>
      <c r="H4862" t="str">
        <f>VLOOKUP(tbl_Sales[[#This Row],[Product_ID]],tbl_Products[],3,0)</f>
        <v>Health</v>
      </c>
      <c r="I4862">
        <v>6</v>
      </c>
      <c r="J4862" s="10">
        <f>VLOOKUP(tbl_Sales[[#This Row],[Product_ID]],tbl_Products[],4,0)</f>
        <v>24.52</v>
      </c>
      <c r="K4862" s="6">
        <v>60.19</v>
      </c>
      <c r="L4862" s="6">
        <f>tbl_Sales[[#This Row],[Price_per_Unit]]*tbl_Sales[[#This Row],[Quantity]]</f>
        <v>361.14</v>
      </c>
      <c r="M4862" s="6">
        <f>tbl_Sales[[#This Row],[Cost_per_Unit]]*tbl_Sales[[#This Row],[Quantity]]</f>
        <v>147.12</v>
      </c>
      <c r="N4862" s="6">
        <f>tbl_Sales[[#This Row],[Sales]]-tbl_Sales[[#This Row],[Total_Cost]]</f>
        <v>214.01999999999998</v>
      </c>
    </row>
    <row r="4863" spans="1:14">
      <c r="A4863" t="s">
        <v>4867</v>
      </c>
      <c r="B4863" s="4">
        <v>45181</v>
      </c>
      <c r="C4863" t="s">
        <v>7052</v>
      </c>
      <c r="D4863" t="str">
        <f>VLOOKUP(Sales_Data!$C4863,tbl_Customers[],2,FALSE)</f>
        <v>Customer_1447</v>
      </c>
      <c r="E4863" t="str">
        <f>VLOOKUP(tbl_Sales[[#This Row],[Customer_ID]],tbl_Customers[],5,0)</f>
        <v>South</v>
      </c>
      <c r="F4863" t="s">
        <v>8495</v>
      </c>
      <c r="G4863" t="str">
        <f>VLOOKUP(Sales_Data!$F4863,tbl_Products[],2,FALSE)</f>
        <v>Product_6</v>
      </c>
      <c r="H4863" t="str">
        <f>VLOOKUP(tbl_Sales[[#This Row],[Product_ID]],tbl_Products[],3,0)</f>
        <v>Apparel</v>
      </c>
      <c r="I4863">
        <v>3</v>
      </c>
      <c r="J4863" s="10">
        <f>VLOOKUP(tbl_Sales[[#This Row],[Product_ID]],tbl_Products[],4,0)</f>
        <v>33.65</v>
      </c>
      <c r="K4863" s="6">
        <v>36.53</v>
      </c>
      <c r="L4863" s="6">
        <f>tbl_Sales[[#This Row],[Price_per_Unit]]*tbl_Sales[[#This Row],[Quantity]]</f>
        <v>109.59</v>
      </c>
      <c r="M4863" s="6">
        <f>tbl_Sales[[#This Row],[Cost_per_Unit]]*tbl_Sales[[#This Row],[Quantity]]</f>
        <v>100.94999999999999</v>
      </c>
      <c r="N4863" s="6">
        <f>tbl_Sales[[#This Row],[Sales]]-tbl_Sales[[#This Row],[Total_Cost]]</f>
        <v>8.6400000000000148</v>
      </c>
    </row>
    <row r="4864" spans="1:14">
      <c r="A4864" t="s">
        <v>4868</v>
      </c>
      <c r="B4864" s="4">
        <v>45028</v>
      </c>
      <c r="C4864" t="s">
        <v>7355</v>
      </c>
      <c r="D4864" t="str">
        <f>VLOOKUP(Sales_Data!$C4864,tbl_Customers[],2,FALSE)</f>
        <v>Customer_1176</v>
      </c>
      <c r="E4864" t="str">
        <f>VLOOKUP(tbl_Sales[[#This Row],[Customer_ID]],tbl_Customers[],5,0)</f>
        <v>South</v>
      </c>
      <c r="F4864" t="s">
        <v>8517</v>
      </c>
      <c r="G4864" t="str">
        <f>VLOOKUP(Sales_Data!$F4864,tbl_Products[],2,FALSE)</f>
        <v>Product_62</v>
      </c>
      <c r="H4864" t="str">
        <f>VLOOKUP(tbl_Sales[[#This Row],[Product_ID]],tbl_Products[],3,0)</f>
        <v>Health</v>
      </c>
      <c r="I4864">
        <v>6</v>
      </c>
      <c r="J4864" s="10">
        <f>VLOOKUP(tbl_Sales[[#This Row],[Product_ID]],tbl_Products[],4,0)</f>
        <v>24.52</v>
      </c>
      <c r="K4864" s="6">
        <v>37.47</v>
      </c>
      <c r="L4864" s="6">
        <f>tbl_Sales[[#This Row],[Price_per_Unit]]*tbl_Sales[[#This Row],[Quantity]]</f>
        <v>224.82</v>
      </c>
      <c r="M4864" s="6">
        <f>tbl_Sales[[#This Row],[Cost_per_Unit]]*tbl_Sales[[#This Row],[Quantity]]</f>
        <v>147.12</v>
      </c>
      <c r="N4864" s="6">
        <f>tbl_Sales[[#This Row],[Sales]]-tbl_Sales[[#This Row],[Total_Cost]]</f>
        <v>77.699999999999989</v>
      </c>
    </row>
    <row r="4865" spans="1:14">
      <c r="A4865" t="s">
        <v>4869</v>
      </c>
      <c r="B4865" s="4">
        <v>45238</v>
      </c>
      <c r="C4865" t="s">
        <v>7721</v>
      </c>
      <c r="D4865" t="str">
        <f>VLOOKUP(Sales_Data!$C4865,tbl_Customers[],2,FALSE)</f>
        <v>Customer_980</v>
      </c>
      <c r="E4865" t="str">
        <f>VLOOKUP(tbl_Sales[[#This Row],[Customer_ID]],tbl_Customers[],5,0)</f>
        <v>West</v>
      </c>
      <c r="F4865" t="s">
        <v>8545</v>
      </c>
      <c r="G4865" t="str">
        <f>VLOOKUP(Sales_Data!$F4865,tbl_Products[],2,FALSE)</f>
        <v>Product_9</v>
      </c>
      <c r="H4865" t="str">
        <f>VLOOKUP(tbl_Sales[[#This Row],[Product_ID]],tbl_Products[],3,0)</f>
        <v>Apparel</v>
      </c>
      <c r="I4865">
        <v>6</v>
      </c>
      <c r="J4865" s="10">
        <f>VLOOKUP(tbl_Sales[[#This Row],[Product_ID]],tbl_Products[],4,0)</f>
        <v>14.27</v>
      </c>
      <c r="K4865" s="6">
        <v>43.34</v>
      </c>
      <c r="L4865" s="6">
        <f>tbl_Sales[[#This Row],[Price_per_Unit]]*tbl_Sales[[#This Row],[Quantity]]</f>
        <v>260.04000000000002</v>
      </c>
      <c r="M4865" s="6">
        <f>tbl_Sales[[#This Row],[Cost_per_Unit]]*tbl_Sales[[#This Row],[Quantity]]</f>
        <v>85.62</v>
      </c>
      <c r="N4865" s="6">
        <f>tbl_Sales[[#This Row],[Sales]]-tbl_Sales[[#This Row],[Total_Cost]]</f>
        <v>174.42000000000002</v>
      </c>
    </row>
    <row r="4866" spans="1:14">
      <c r="A4866" t="s">
        <v>4870</v>
      </c>
      <c r="B4866" s="4">
        <v>45029</v>
      </c>
      <c r="C4866" t="s">
        <v>8390</v>
      </c>
      <c r="D4866" t="str">
        <f>VLOOKUP(Sales_Data!$C4866,tbl_Customers[],2,FALSE)</f>
        <v>Customer_1293</v>
      </c>
      <c r="E4866" t="str">
        <f>VLOOKUP(tbl_Sales[[#This Row],[Customer_ID]],tbl_Customers[],5,0)</f>
        <v>South</v>
      </c>
      <c r="F4866" t="s">
        <v>8515</v>
      </c>
      <c r="G4866" t="str">
        <f>VLOOKUP(Sales_Data!$F4866,tbl_Products[],2,FALSE)</f>
        <v>Product_46</v>
      </c>
      <c r="H4866" t="str">
        <f>VLOOKUP(tbl_Sales[[#This Row],[Product_ID]],tbl_Products[],3,0)</f>
        <v>Health</v>
      </c>
      <c r="I4866">
        <v>5</v>
      </c>
      <c r="J4866" s="10">
        <f>VLOOKUP(tbl_Sales[[#This Row],[Product_ID]],tbl_Products[],4,0)</f>
        <v>19.34</v>
      </c>
      <c r="K4866" s="6">
        <v>84.97</v>
      </c>
      <c r="L4866" s="6">
        <f>tbl_Sales[[#This Row],[Price_per_Unit]]*tbl_Sales[[#This Row],[Quantity]]</f>
        <v>424.85</v>
      </c>
      <c r="M4866" s="6">
        <f>tbl_Sales[[#This Row],[Cost_per_Unit]]*tbl_Sales[[#This Row],[Quantity]]</f>
        <v>96.7</v>
      </c>
      <c r="N4866" s="6">
        <f>tbl_Sales[[#This Row],[Sales]]-tbl_Sales[[#This Row],[Total_Cost]]</f>
        <v>328.15000000000003</v>
      </c>
    </row>
    <row r="4867" spans="1:14">
      <c r="A4867" t="s">
        <v>4871</v>
      </c>
      <c r="B4867" s="4">
        <v>45061</v>
      </c>
      <c r="C4867" t="s">
        <v>8002</v>
      </c>
      <c r="D4867" t="str">
        <f>VLOOKUP(Sales_Data!$C4867,tbl_Customers[],2,FALSE)</f>
        <v>Customer_442</v>
      </c>
      <c r="E4867" t="str">
        <f>VLOOKUP(tbl_Sales[[#This Row],[Customer_ID]],tbl_Customers[],5,0)</f>
        <v>South</v>
      </c>
      <c r="F4867" t="s">
        <v>8506</v>
      </c>
      <c r="G4867" t="str">
        <f>VLOOKUP(Sales_Data!$F4867,tbl_Products[],2,FALSE)</f>
        <v>Product_43</v>
      </c>
      <c r="H4867" t="str">
        <f>VLOOKUP(tbl_Sales[[#This Row],[Product_ID]],tbl_Products[],3,0)</f>
        <v>Health</v>
      </c>
      <c r="I4867">
        <v>1</v>
      </c>
      <c r="J4867" s="10">
        <f>VLOOKUP(tbl_Sales[[#This Row],[Product_ID]],tbl_Products[],4,0)</f>
        <v>4.59</v>
      </c>
      <c r="K4867" s="6">
        <v>27.91</v>
      </c>
      <c r="L4867" s="6">
        <f>tbl_Sales[[#This Row],[Price_per_Unit]]*tbl_Sales[[#This Row],[Quantity]]</f>
        <v>27.91</v>
      </c>
      <c r="M4867" s="6">
        <f>tbl_Sales[[#This Row],[Cost_per_Unit]]*tbl_Sales[[#This Row],[Quantity]]</f>
        <v>4.59</v>
      </c>
      <c r="N4867" s="6">
        <f>tbl_Sales[[#This Row],[Sales]]-tbl_Sales[[#This Row],[Total_Cost]]</f>
        <v>23.32</v>
      </c>
    </row>
    <row r="4868" spans="1:14">
      <c r="A4868" t="s">
        <v>4872</v>
      </c>
      <c r="B4868" s="4">
        <v>45194</v>
      </c>
      <c r="C4868" t="s">
        <v>8130</v>
      </c>
      <c r="D4868" t="str">
        <f>VLOOKUP(Sales_Data!$C4868,tbl_Customers[],2,FALSE)</f>
        <v>Customer_1014</v>
      </c>
      <c r="E4868" t="str">
        <f>VLOOKUP(tbl_Sales[[#This Row],[Customer_ID]],tbl_Customers[],5,0)</f>
        <v>West</v>
      </c>
      <c r="F4868" t="s">
        <v>8528</v>
      </c>
      <c r="G4868" t="str">
        <f>VLOOKUP(Sales_Data!$F4868,tbl_Products[],2,FALSE)</f>
        <v>Product_25</v>
      </c>
      <c r="H4868" t="str">
        <f>VLOOKUP(tbl_Sales[[#This Row],[Product_ID]],tbl_Products[],3,0)</f>
        <v>Electronics</v>
      </c>
      <c r="I4868">
        <v>1</v>
      </c>
      <c r="J4868" s="10">
        <f>VLOOKUP(tbl_Sales[[#This Row],[Product_ID]],tbl_Products[],4,0)</f>
        <v>48.19</v>
      </c>
      <c r="K4868" s="6">
        <v>83.48</v>
      </c>
      <c r="L4868" s="6">
        <f>tbl_Sales[[#This Row],[Price_per_Unit]]*tbl_Sales[[#This Row],[Quantity]]</f>
        <v>83.48</v>
      </c>
      <c r="M4868" s="6">
        <f>tbl_Sales[[#This Row],[Cost_per_Unit]]*tbl_Sales[[#This Row],[Quantity]]</f>
        <v>48.19</v>
      </c>
      <c r="N4868" s="6">
        <f>tbl_Sales[[#This Row],[Sales]]-tbl_Sales[[#This Row],[Total_Cost]]</f>
        <v>35.290000000000006</v>
      </c>
    </row>
    <row r="4869" spans="1:14">
      <c r="A4869" t="s">
        <v>4873</v>
      </c>
      <c r="B4869" s="4">
        <v>45030</v>
      </c>
      <c r="C4869" t="s">
        <v>7469</v>
      </c>
      <c r="D4869" t="str">
        <f>VLOOKUP(Sales_Data!$C4869,tbl_Customers[],2,FALSE)</f>
        <v>Customer_597</v>
      </c>
      <c r="E4869" t="str">
        <f>VLOOKUP(tbl_Sales[[#This Row],[Customer_ID]],tbl_Customers[],5,0)</f>
        <v>East</v>
      </c>
      <c r="F4869" t="s">
        <v>8536</v>
      </c>
      <c r="G4869" t="str">
        <f>VLOOKUP(Sales_Data!$F4869,tbl_Products[],2,FALSE)</f>
        <v>Product_40</v>
      </c>
      <c r="H4869" t="str">
        <f>VLOOKUP(tbl_Sales[[#This Row],[Product_ID]],tbl_Products[],3,0)</f>
        <v>Health</v>
      </c>
      <c r="I4869">
        <v>7</v>
      </c>
      <c r="J4869" s="10">
        <f>VLOOKUP(tbl_Sales[[#This Row],[Product_ID]],tbl_Products[],4,0)</f>
        <v>30.96</v>
      </c>
      <c r="K4869" s="6">
        <v>38.08</v>
      </c>
      <c r="L4869" s="6">
        <f>tbl_Sales[[#This Row],[Price_per_Unit]]*tbl_Sales[[#This Row],[Quantity]]</f>
        <v>266.56</v>
      </c>
      <c r="M4869" s="6">
        <f>tbl_Sales[[#This Row],[Cost_per_Unit]]*tbl_Sales[[#This Row],[Quantity]]</f>
        <v>216.72</v>
      </c>
      <c r="N4869" s="6">
        <f>tbl_Sales[[#This Row],[Sales]]-tbl_Sales[[#This Row],[Total_Cost]]</f>
        <v>49.84</v>
      </c>
    </row>
    <row r="4870" spans="1:14">
      <c r="A4870" t="s">
        <v>4874</v>
      </c>
      <c r="B4870" s="4">
        <v>45110</v>
      </c>
      <c r="C4870" t="s">
        <v>7353</v>
      </c>
      <c r="D4870" t="str">
        <f>VLOOKUP(Sales_Data!$C4870,tbl_Customers[],2,FALSE)</f>
        <v>Customer_1443</v>
      </c>
      <c r="E4870" t="str">
        <f>VLOOKUP(tbl_Sales[[#This Row],[Customer_ID]],tbl_Customers[],5,0)</f>
        <v>South</v>
      </c>
      <c r="F4870" t="s">
        <v>8501</v>
      </c>
      <c r="G4870" t="str">
        <f>VLOOKUP(Sales_Data!$F4870,tbl_Products[],2,FALSE)</f>
        <v>Product_65</v>
      </c>
      <c r="H4870" t="str">
        <f>VLOOKUP(tbl_Sales[[#This Row],[Product_ID]],tbl_Products[],3,0)</f>
        <v>Health</v>
      </c>
      <c r="I4870">
        <v>5</v>
      </c>
      <c r="J4870" s="10">
        <f>VLOOKUP(tbl_Sales[[#This Row],[Product_ID]],tbl_Products[],4,0)</f>
        <v>37.880000000000003</v>
      </c>
      <c r="K4870" s="6">
        <v>59.75</v>
      </c>
      <c r="L4870" s="6">
        <f>tbl_Sales[[#This Row],[Price_per_Unit]]*tbl_Sales[[#This Row],[Quantity]]</f>
        <v>298.75</v>
      </c>
      <c r="M4870" s="6">
        <f>tbl_Sales[[#This Row],[Cost_per_Unit]]*tbl_Sales[[#This Row],[Quantity]]</f>
        <v>189.4</v>
      </c>
      <c r="N4870" s="6">
        <f>tbl_Sales[[#This Row],[Sales]]-tbl_Sales[[#This Row],[Total_Cost]]</f>
        <v>109.35</v>
      </c>
    </row>
    <row r="4871" spans="1:14">
      <c r="A4871" t="s">
        <v>4875</v>
      </c>
      <c r="B4871" s="4">
        <v>45287</v>
      </c>
      <c r="C4871" t="s">
        <v>8450</v>
      </c>
      <c r="D4871" t="str">
        <f>VLOOKUP(Sales_Data!$C4871,tbl_Customers[],2,FALSE)</f>
        <v>Customer_772</v>
      </c>
      <c r="E4871" t="str">
        <f>VLOOKUP(tbl_Sales[[#This Row],[Customer_ID]],tbl_Customers[],5,0)</f>
        <v>North</v>
      </c>
      <c r="F4871" t="s">
        <v>8502</v>
      </c>
      <c r="G4871" t="str">
        <f>VLOOKUP(Sales_Data!$F4871,tbl_Products[],2,FALSE)</f>
        <v>Product_22</v>
      </c>
      <c r="H4871" t="str">
        <f>VLOOKUP(tbl_Sales[[#This Row],[Product_ID]],tbl_Products[],3,0)</f>
        <v>Electronics</v>
      </c>
      <c r="I4871">
        <v>1</v>
      </c>
      <c r="J4871" s="10">
        <f>VLOOKUP(tbl_Sales[[#This Row],[Product_ID]],tbl_Products[],4,0)</f>
        <v>38.15</v>
      </c>
      <c r="K4871" s="6">
        <v>87.28</v>
      </c>
      <c r="L4871" s="6">
        <f>tbl_Sales[[#This Row],[Price_per_Unit]]*tbl_Sales[[#This Row],[Quantity]]</f>
        <v>87.28</v>
      </c>
      <c r="M4871" s="6">
        <f>tbl_Sales[[#This Row],[Cost_per_Unit]]*tbl_Sales[[#This Row],[Quantity]]</f>
        <v>38.15</v>
      </c>
      <c r="N4871" s="6">
        <f>tbl_Sales[[#This Row],[Sales]]-tbl_Sales[[#This Row],[Total_Cost]]</f>
        <v>49.13</v>
      </c>
    </row>
    <row r="4872" spans="1:14">
      <c r="A4872" t="s">
        <v>4876</v>
      </c>
      <c r="B4872" s="4">
        <v>45136</v>
      </c>
      <c r="C4872" t="s">
        <v>8234</v>
      </c>
      <c r="D4872" t="str">
        <f>VLOOKUP(Sales_Data!$C4872,tbl_Customers[],2,FALSE)</f>
        <v>Customer_121</v>
      </c>
      <c r="E4872" t="str">
        <f>VLOOKUP(tbl_Sales[[#This Row],[Customer_ID]],tbl_Customers[],5,0)</f>
        <v>West</v>
      </c>
      <c r="F4872" t="s">
        <v>8514</v>
      </c>
      <c r="G4872" t="str">
        <f>VLOOKUP(Sales_Data!$F4872,tbl_Products[],2,FALSE)</f>
        <v>Product_2</v>
      </c>
      <c r="H4872" t="str">
        <f>VLOOKUP(tbl_Sales[[#This Row],[Product_ID]],tbl_Products[],3,0)</f>
        <v>Health</v>
      </c>
      <c r="I4872">
        <v>2</v>
      </c>
      <c r="J4872" s="10">
        <f>VLOOKUP(tbl_Sales[[#This Row],[Product_ID]],tbl_Products[],4,0)</f>
        <v>12.41</v>
      </c>
      <c r="K4872" s="6">
        <v>52.21</v>
      </c>
      <c r="L4872" s="6">
        <f>tbl_Sales[[#This Row],[Price_per_Unit]]*tbl_Sales[[#This Row],[Quantity]]</f>
        <v>104.42</v>
      </c>
      <c r="M4872" s="6">
        <f>tbl_Sales[[#This Row],[Cost_per_Unit]]*tbl_Sales[[#This Row],[Quantity]]</f>
        <v>24.82</v>
      </c>
      <c r="N4872" s="6">
        <f>tbl_Sales[[#This Row],[Sales]]-tbl_Sales[[#This Row],[Total_Cost]]</f>
        <v>79.599999999999994</v>
      </c>
    </row>
    <row r="4873" spans="1:14">
      <c r="A4873" t="s">
        <v>4877</v>
      </c>
      <c r="B4873" s="4">
        <v>45078</v>
      </c>
      <c r="C4873" t="s">
        <v>7225</v>
      </c>
      <c r="D4873" t="str">
        <f>VLOOKUP(Sales_Data!$C4873,tbl_Customers[],2,FALSE)</f>
        <v>Customer_683</v>
      </c>
      <c r="E4873" t="str">
        <f>VLOOKUP(tbl_Sales[[#This Row],[Customer_ID]],tbl_Customers[],5,0)</f>
        <v>South</v>
      </c>
      <c r="F4873" t="s">
        <v>8504</v>
      </c>
      <c r="G4873" t="str">
        <f>VLOOKUP(Sales_Data!$F4873,tbl_Products[],2,FALSE)</f>
        <v>Product_13</v>
      </c>
      <c r="H4873" t="str">
        <f>VLOOKUP(tbl_Sales[[#This Row],[Product_ID]],tbl_Products[],3,0)</f>
        <v>Toys</v>
      </c>
      <c r="I4873">
        <v>1</v>
      </c>
      <c r="J4873" s="10">
        <f>VLOOKUP(tbl_Sales[[#This Row],[Product_ID]],tbl_Products[],4,0)</f>
        <v>45.97</v>
      </c>
      <c r="K4873" s="6">
        <v>79.069999999999993</v>
      </c>
      <c r="L4873" s="6">
        <f>tbl_Sales[[#This Row],[Price_per_Unit]]*tbl_Sales[[#This Row],[Quantity]]</f>
        <v>79.069999999999993</v>
      </c>
      <c r="M4873" s="6">
        <f>tbl_Sales[[#This Row],[Cost_per_Unit]]*tbl_Sales[[#This Row],[Quantity]]</f>
        <v>45.97</v>
      </c>
      <c r="N4873" s="6">
        <f>tbl_Sales[[#This Row],[Sales]]-tbl_Sales[[#This Row],[Total_Cost]]</f>
        <v>33.099999999999994</v>
      </c>
    </row>
    <row r="4874" spans="1:14">
      <c r="A4874" t="s">
        <v>4878</v>
      </c>
      <c r="B4874" s="4">
        <v>45009</v>
      </c>
      <c r="C4874" t="s">
        <v>8117</v>
      </c>
      <c r="D4874" t="str">
        <f>VLOOKUP(Sales_Data!$C4874,tbl_Customers[],2,FALSE)</f>
        <v>Customer_313</v>
      </c>
      <c r="E4874" t="str">
        <f>VLOOKUP(tbl_Sales[[#This Row],[Customer_ID]],tbl_Customers[],5,0)</f>
        <v>North</v>
      </c>
      <c r="F4874" t="s">
        <v>8503</v>
      </c>
      <c r="G4874" t="str">
        <f>VLOOKUP(Sales_Data!$F4874,tbl_Products[],2,FALSE)</f>
        <v>Product_19</v>
      </c>
      <c r="H4874" t="str">
        <f>VLOOKUP(tbl_Sales[[#This Row],[Product_ID]],tbl_Products[],3,0)</f>
        <v>Apparel</v>
      </c>
      <c r="I4874">
        <v>4</v>
      </c>
      <c r="J4874" s="10">
        <f>VLOOKUP(tbl_Sales[[#This Row],[Product_ID]],tbl_Products[],4,0)</f>
        <v>41.78</v>
      </c>
      <c r="K4874" s="6">
        <v>74.38</v>
      </c>
      <c r="L4874" s="6">
        <f>tbl_Sales[[#This Row],[Price_per_Unit]]*tbl_Sales[[#This Row],[Quantity]]</f>
        <v>297.52</v>
      </c>
      <c r="M4874" s="6">
        <f>tbl_Sales[[#This Row],[Cost_per_Unit]]*tbl_Sales[[#This Row],[Quantity]]</f>
        <v>167.12</v>
      </c>
      <c r="N4874" s="6">
        <f>tbl_Sales[[#This Row],[Sales]]-tbl_Sales[[#This Row],[Total_Cost]]</f>
        <v>130.39999999999998</v>
      </c>
    </row>
    <row r="4875" spans="1:14">
      <c r="A4875" t="s">
        <v>4879</v>
      </c>
      <c r="B4875" s="4">
        <v>44947</v>
      </c>
      <c r="C4875" t="s">
        <v>8416</v>
      </c>
      <c r="D4875" t="str">
        <f>VLOOKUP(Sales_Data!$C4875,tbl_Customers[],2,FALSE)</f>
        <v>Customer_1468</v>
      </c>
      <c r="E4875" t="str">
        <f>VLOOKUP(tbl_Sales[[#This Row],[Customer_ID]],tbl_Customers[],5,0)</f>
        <v>North</v>
      </c>
      <c r="F4875" t="s">
        <v>8543</v>
      </c>
      <c r="G4875" t="str">
        <f>VLOOKUP(Sales_Data!$F4875,tbl_Products[],2,FALSE)</f>
        <v>Product_72</v>
      </c>
      <c r="H4875" t="str">
        <f>VLOOKUP(tbl_Sales[[#This Row],[Product_ID]],tbl_Products[],3,0)</f>
        <v>Toys</v>
      </c>
      <c r="I4875">
        <v>5</v>
      </c>
      <c r="J4875" s="10">
        <f>VLOOKUP(tbl_Sales[[#This Row],[Product_ID]],tbl_Products[],4,0)</f>
        <v>23.2</v>
      </c>
      <c r="K4875" s="6">
        <v>11.5</v>
      </c>
      <c r="L4875" s="6">
        <f>tbl_Sales[[#This Row],[Price_per_Unit]]*tbl_Sales[[#This Row],[Quantity]]</f>
        <v>57.5</v>
      </c>
      <c r="M4875" s="6">
        <f>tbl_Sales[[#This Row],[Cost_per_Unit]]*tbl_Sales[[#This Row],[Quantity]]</f>
        <v>116</v>
      </c>
      <c r="N4875" s="6">
        <f>tbl_Sales[[#This Row],[Sales]]-tbl_Sales[[#This Row],[Total_Cost]]</f>
        <v>-58.5</v>
      </c>
    </row>
    <row r="4876" spans="1:14">
      <c r="A4876" t="s">
        <v>4880</v>
      </c>
      <c r="B4876" s="4">
        <v>45207</v>
      </c>
      <c r="C4876" t="s">
        <v>7623</v>
      </c>
      <c r="D4876" t="str">
        <f>VLOOKUP(Sales_Data!$C4876,tbl_Customers[],2,FALSE)</f>
        <v>Customer_432</v>
      </c>
      <c r="E4876" t="str">
        <f>VLOOKUP(tbl_Sales[[#This Row],[Customer_ID]],tbl_Customers[],5,0)</f>
        <v>South</v>
      </c>
      <c r="F4876" t="s">
        <v>8518</v>
      </c>
      <c r="G4876" t="str">
        <f>VLOOKUP(Sales_Data!$F4876,tbl_Products[],2,FALSE)</f>
        <v>Product_35</v>
      </c>
      <c r="H4876" t="str">
        <f>VLOOKUP(tbl_Sales[[#This Row],[Product_ID]],tbl_Products[],3,0)</f>
        <v>Toys</v>
      </c>
      <c r="I4876">
        <v>1</v>
      </c>
      <c r="J4876" s="10">
        <f>VLOOKUP(tbl_Sales[[#This Row],[Product_ID]],tbl_Products[],4,0)</f>
        <v>40.75</v>
      </c>
      <c r="K4876" s="6">
        <v>52.67</v>
      </c>
      <c r="L4876" s="6">
        <f>tbl_Sales[[#This Row],[Price_per_Unit]]*tbl_Sales[[#This Row],[Quantity]]</f>
        <v>52.67</v>
      </c>
      <c r="M4876" s="6">
        <f>tbl_Sales[[#This Row],[Cost_per_Unit]]*tbl_Sales[[#This Row],[Quantity]]</f>
        <v>40.75</v>
      </c>
      <c r="N4876" s="6">
        <f>tbl_Sales[[#This Row],[Sales]]-tbl_Sales[[#This Row],[Total_Cost]]</f>
        <v>11.920000000000002</v>
      </c>
    </row>
    <row r="4877" spans="1:14">
      <c r="A4877" t="s">
        <v>4881</v>
      </c>
      <c r="B4877" s="4">
        <v>45181</v>
      </c>
      <c r="C4877" t="s">
        <v>8451</v>
      </c>
      <c r="D4877" t="str">
        <f>VLOOKUP(Sales_Data!$C4877,tbl_Customers[],2,FALSE)</f>
        <v>Customer_461</v>
      </c>
      <c r="E4877" t="str">
        <f>VLOOKUP(tbl_Sales[[#This Row],[Customer_ID]],tbl_Customers[],5,0)</f>
        <v>North</v>
      </c>
      <c r="F4877" t="s">
        <v>8564</v>
      </c>
      <c r="G4877" t="str">
        <f>VLOOKUP(Sales_Data!$F4877,tbl_Products[],2,FALSE)</f>
        <v>Product_8</v>
      </c>
      <c r="H4877" t="str">
        <f>VLOOKUP(tbl_Sales[[#This Row],[Product_ID]],tbl_Products[],3,0)</f>
        <v>Electronics</v>
      </c>
      <c r="I4877">
        <v>2</v>
      </c>
      <c r="J4877" s="10">
        <f>VLOOKUP(tbl_Sales[[#This Row],[Product_ID]],tbl_Products[],4,0)</f>
        <v>22.03</v>
      </c>
      <c r="K4877" s="6">
        <v>59.49</v>
      </c>
      <c r="L4877" s="6">
        <f>tbl_Sales[[#This Row],[Price_per_Unit]]*tbl_Sales[[#This Row],[Quantity]]</f>
        <v>118.98</v>
      </c>
      <c r="M4877" s="6">
        <f>tbl_Sales[[#This Row],[Cost_per_Unit]]*tbl_Sales[[#This Row],[Quantity]]</f>
        <v>44.06</v>
      </c>
      <c r="N4877" s="6">
        <f>tbl_Sales[[#This Row],[Sales]]-tbl_Sales[[#This Row],[Total_Cost]]</f>
        <v>74.92</v>
      </c>
    </row>
    <row r="4878" spans="1:14">
      <c r="A4878" t="s">
        <v>4882</v>
      </c>
      <c r="B4878" s="4">
        <v>45033</v>
      </c>
      <c r="C4878" t="s">
        <v>8199</v>
      </c>
      <c r="D4878" t="str">
        <f>VLOOKUP(Sales_Data!$C4878,tbl_Customers[],2,FALSE)</f>
        <v>Customer_1435</v>
      </c>
      <c r="E4878" t="str">
        <f>VLOOKUP(tbl_Sales[[#This Row],[Customer_ID]],tbl_Customers[],5,0)</f>
        <v>West</v>
      </c>
      <c r="F4878" t="s">
        <v>8522</v>
      </c>
      <c r="G4878" t="str">
        <f>VLOOKUP(Sales_Data!$F4878,tbl_Products[],2,FALSE)</f>
        <v>Product_4</v>
      </c>
      <c r="H4878" t="str">
        <f>VLOOKUP(tbl_Sales[[#This Row],[Product_ID]],tbl_Products[],3,0)</f>
        <v>Toys</v>
      </c>
      <c r="I4878">
        <v>7</v>
      </c>
      <c r="J4878" s="10">
        <f>VLOOKUP(tbl_Sales[[#This Row],[Product_ID]],tbl_Products[],4,0)</f>
        <v>14.75</v>
      </c>
      <c r="K4878" s="6">
        <v>76.86</v>
      </c>
      <c r="L4878" s="6">
        <f>tbl_Sales[[#This Row],[Price_per_Unit]]*tbl_Sales[[#This Row],[Quantity]]</f>
        <v>538.02</v>
      </c>
      <c r="M4878" s="6">
        <f>tbl_Sales[[#This Row],[Cost_per_Unit]]*tbl_Sales[[#This Row],[Quantity]]</f>
        <v>103.25</v>
      </c>
      <c r="N4878" s="6">
        <f>tbl_Sales[[#This Row],[Sales]]-tbl_Sales[[#This Row],[Total_Cost]]</f>
        <v>434.77</v>
      </c>
    </row>
    <row r="4879" spans="1:14">
      <c r="A4879" t="s">
        <v>4883</v>
      </c>
      <c r="B4879" s="4">
        <v>45279</v>
      </c>
      <c r="C4879" t="s">
        <v>7626</v>
      </c>
      <c r="D4879" t="str">
        <f>VLOOKUP(Sales_Data!$C4879,tbl_Customers[],2,FALSE)</f>
        <v>Customer_108</v>
      </c>
      <c r="E4879" t="str">
        <f>VLOOKUP(tbl_Sales[[#This Row],[Customer_ID]],tbl_Customers[],5,0)</f>
        <v>South</v>
      </c>
      <c r="F4879" t="s">
        <v>8561</v>
      </c>
      <c r="G4879" t="str">
        <f>VLOOKUP(Sales_Data!$F4879,tbl_Products[],2,FALSE)</f>
        <v>Product_66</v>
      </c>
      <c r="H4879" t="str">
        <f>VLOOKUP(tbl_Sales[[#This Row],[Product_ID]],tbl_Products[],3,0)</f>
        <v>Health</v>
      </c>
      <c r="I4879">
        <v>9</v>
      </c>
      <c r="J4879" s="10">
        <f>VLOOKUP(tbl_Sales[[#This Row],[Product_ID]],tbl_Products[],4,0)</f>
        <v>1.38</v>
      </c>
      <c r="K4879" s="6">
        <v>5.77</v>
      </c>
      <c r="L4879" s="6">
        <f>tbl_Sales[[#This Row],[Price_per_Unit]]*tbl_Sales[[#This Row],[Quantity]]</f>
        <v>51.929999999999993</v>
      </c>
      <c r="M4879" s="6">
        <f>tbl_Sales[[#This Row],[Cost_per_Unit]]*tbl_Sales[[#This Row],[Quantity]]</f>
        <v>12.419999999999998</v>
      </c>
      <c r="N4879" s="6">
        <f>tbl_Sales[[#This Row],[Sales]]-tbl_Sales[[#This Row],[Total_Cost]]</f>
        <v>39.509999999999991</v>
      </c>
    </row>
    <row r="4880" spans="1:14">
      <c r="A4880" t="s">
        <v>4884</v>
      </c>
      <c r="B4880" s="4">
        <v>45173</v>
      </c>
      <c r="C4880" t="s">
        <v>7035</v>
      </c>
      <c r="D4880" t="str">
        <f>VLOOKUP(Sales_Data!$C4880,tbl_Customers[],2,FALSE)</f>
        <v>Customer_367</v>
      </c>
      <c r="E4880" t="str">
        <f>VLOOKUP(tbl_Sales[[#This Row],[Customer_ID]],tbl_Customers[],5,0)</f>
        <v>North</v>
      </c>
      <c r="F4880" t="s">
        <v>8546</v>
      </c>
      <c r="G4880" t="str">
        <f>VLOOKUP(Sales_Data!$F4880,tbl_Products[],2,FALSE)</f>
        <v>Product_28</v>
      </c>
      <c r="H4880" t="str">
        <f>VLOOKUP(tbl_Sales[[#This Row],[Product_ID]],tbl_Products[],3,0)</f>
        <v>Toys</v>
      </c>
      <c r="I4880">
        <v>8</v>
      </c>
      <c r="J4880" s="10">
        <f>VLOOKUP(tbl_Sales[[#This Row],[Product_ID]],tbl_Products[],4,0)</f>
        <v>23.58</v>
      </c>
      <c r="K4880" s="6">
        <v>55.66</v>
      </c>
      <c r="L4880" s="6">
        <f>tbl_Sales[[#This Row],[Price_per_Unit]]*tbl_Sales[[#This Row],[Quantity]]</f>
        <v>445.28</v>
      </c>
      <c r="M4880" s="6">
        <f>tbl_Sales[[#This Row],[Cost_per_Unit]]*tbl_Sales[[#This Row],[Quantity]]</f>
        <v>188.64</v>
      </c>
      <c r="N4880" s="6">
        <f>tbl_Sales[[#This Row],[Sales]]-tbl_Sales[[#This Row],[Total_Cost]]</f>
        <v>256.64</v>
      </c>
    </row>
    <row r="4881" spans="1:14">
      <c r="A4881" t="s">
        <v>4885</v>
      </c>
      <c r="B4881" s="4">
        <v>45096</v>
      </c>
      <c r="C4881" t="s">
        <v>7403</v>
      </c>
      <c r="D4881" t="str">
        <f>VLOOKUP(Sales_Data!$C4881,tbl_Customers[],2,FALSE)</f>
        <v>Customer_999</v>
      </c>
      <c r="E4881" t="str">
        <f>VLOOKUP(tbl_Sales[[#This Row],[Customer_ID]],tbl_Customers[],5,0)</f>
        <v>East</v>
      </c>
      <c r="F4881" t="s">
        <v>8516</v>
      </c>
      <c r="G4881" t="str">
        <f>VLOOKUP(Sales_Data!$F4881,tbl_Products[],2,FALSE)</f>
        <v>Product_67</v>
      </c>
      <c r="H4881" t="str">
        <f>VLOOKUP(tbl_Sales[[#This Row],[Product_ID]],tbl_Products[],3,0)</f>
        <v>Toys</v>
      </c>
      <c r="I4881">
        <v>2</v>
      </c>
      <c r="J4881" s="10">
        <f>VLOOKUP(tbl_Sales[[#This Row],[Product_ID]],tbl_Products[],4,0)</f>
        <v>13.68</v>
      </c>
      <c r="K4881" s="6">
        <v>52.86</v>
      </c>
      <c r="L4881" s="6">
        <f>tbl_Sales[[#This Row],[Price_per_Unit]]*tbl_Sales[[#This Row],[Quantity]]</f>
        <v>105.72</v>
      </c>
      <c r="M4881" s="6">
        <f>tbl_Sales[[#This Row],[Cost_per_Unit]]*tbl_Sales[[#This Row],[Quantity]]</f>
        <v>27.36</v>
      </c>
      <c r="N4881" s="6">
        <f>tbl_Sales[[#This Row],[Sales]]-tbl_Sales[[#This Row],[Total_Cost]]</f>
        <v>78.36</v>
      </c>
    </row>
    <row r="4882" spans="1:14">
      <c r="A4882" t="s">
        <v>4886</v>
      </c>
      <c r="B4882" s="4">
        <v>45047</v>
      </c>
      <c r="C4882" t="s">
        <v>8398</v>
      </c>
      <c r="D4882" t="str">
        <f>VLOOKUP(Sales_Data!$C4882,tbl_Customers[],2,FALSE)</f>
        <v>Customer_1490</v>
      </c>
      <c r="E4882" t="str">
        <f>VLOOKUP(tbl_Sales[[#This Row],[Customer_ID]],tbl_Customers[],5,0)</f>
        <v>East</v>
      </c>
      <c r="F4882" t="s">
        <v>8562</v>
      </c>
      <c r="G4882" t="str">
        <f>VLOOKUP(Sales_Data!$F4882,tbl_Products[],2,FALSE)</f>
        <v>Product_48</v>
      </c>
      <c r="H4882" t="str">
        <f>VLOOKUP(tbl_Sales[[#This Row],[Product_ID]],tbl_Products[],3,0)</f>
        <v>Apparel</v>
      </c>
      <c r="I4882">
        <v>3</v>
      </c>
      <c r="J4882" s="10">
        <f>VLOOKUP(tbl_Sales[[#This Row],[Product_ID]],tbl_Products[],4,0)</f>
        <v>25.33</v>
      </c>
      <c r="K4882" s="6">
        <v>59.67</v>
      </c>
      <c r="L4882" s="6">
        <f>tbl_Sales[[#This Row],[Price_per_Unit]]*tbl_Sales[[#This Row],[Quantity]]</f>
        <v>179.01</v>
      </c>
      <c r="M4882" s="6">
        <f>tbl_Sales[[#This Row],[Cost_per_Unit]]*tbl_Sales[[#This Row],[Quantity]]</f>
        <v>75.989999999999995</v>
      </c>
      <c r="N4882" s="6">
        <f>tbl_Sales[[#This Row],[Sales]]-tbl_Sales[[#This Row],[Total_Cost]]</f>
        <v>103.02</v>
      </c>
    </row>
    <row r="4883" spans="1:14">
      <c r="A4883" t="s">
        <v>4887</v>
      </c>
      <c r="B4883" s="4">
        <v>44928</v>
      </c>
      <c r="C4883" t="s">
        <v>7369</v>
      </c>
      <c r="D4883" t="str">
        <f>VLOOKUP(Sales_Data!$C4883,tbl_Customers[],2,FALSE)</f>
        <v>Customer_803</v>
      </c>
      <c r="E4883" t="str">
        <f>VLOOKUP(tbl_Sales[[#This Row],[Customer_ID]],tbl_Customers[],5,0)</f>
        <v>East</v>
      </c>
      <c r="F4883" t="s">
        <v>8522</v>
      </c>
      <c r="G4883" t="str">
        <f>VLOOKUP(Sales_Data!$F4883,tbl_Products[],2,FALSE)</f>
        <v>Product_4</v>
      </c>
      <c r="H4883" t="str">
        <f>VLOOKUP(tbl_Sales[[#This Row],[Product_ID]],tbl_Products[],3,0)</f>
        <v>Toys</v>
      </c>
      <c r="I4883">
        <v>3</v>
      </c>
      <c r="J4883" s="10">
        <f>VLOOKUP(tbl_Sales[[#This Row],[Product_ID]],tbl_Products[],4,0)</f>
        <v>14.75</v>
      </c>
      <c r="K4883" s="6">
        <v>88.32</v>
      </c>
      <c r="L4883" s="6">
        <f>tbl_Sales[[#This Row],[Price_per_Unit]]*tbl_Sales[[#This Row],[Quantity]]</f>
        <v>264.95999999999998</v>
      </c>
      <c r="M4883" s="6">
        <f>tbl_Sales[[#This Row],[Cost_per_Unit]]*tbl_Sales[[#This Row],[Quantity]]</f>
        <v>44.25</v>
      </c>
      <c r="N4883" s="6">
        <f>tbl_Sales[[#This Row],[Sales]]-tbl_Sales[[#This Row],[Total_Cost]]</f>
        <v>220.70999999999998</v>
      </c>
    </row>
    <row r="4884" spans="1:14">
      <c r="A4884" t="s">
        <v>4888</v>
      </c>
      <c r="B4884" s="4">
        <v>44933</v>
      </c>
      <c r="C4884" t="s">
        <v>7149</v>
      </c>
      <c r="D4884" t="str">
        <f>VLOOKUP(Sales_Data!$C4884,tbl_Customers[],2,FALSE)</f>
        <v>Customer_613</v>
      </c>
      <c r="E4884" t="str">
        <f>VLOOKUP(tbl_Sales[[#This Row],[Customer_ID]],tbl_Customers[],5,0)</f>
        <v>North</v>
      </c>
      <c r="F4884" t="s">
        <v>8507</v>
      </c>
      <c r="G4884" t="str">
        <f>VLOOKUP(Sales_Data!$F4884,tbl_Products[],2,FALSE)</f>
        <v>Product_58</v>
      </c>
      <c r="H4884" t="str">
        <f>VLOOKUP(tbl_Sales[[#This Row],[Product_ID]],tbl_Products[],3,0)</f>
        <v>Home Goods</v>
      </c>
      <c r="I4884">
        <v>1</v>
      </c>
      <c r="J4884" s="10">
        <f>VLOOKUP(tbl_Sales[[#This Row],[Product_ID]],tbl_Products[],4,0)</f>
        <v>23.97</v>
      </c>
      <c r="K4884" s="6">
        <v>89.25</v>
      </c>
      <c r="L4884" s="6">
        <f>tbl_Sales[[#This Row],[Price_per_Unit]]*tbl_Sales[[#This Row],[Quantity]]</f>
        <v>89.25</v>
      </c>
      <c r="M4884" s="6">
        <f>tbl_Sales[[#This Row],[Cost_per_Unit]]*tbl_Sales[[#This Row],[Quantity]]</f>
        <v>23.97</v>
      </c>
      <c r="N4884" s="6">
        <f>tbl_Sales[[#This Row],[Sales]]-tbl_Sales[[#This Row],[Total_Cost]]</f>
        <v>65.28</v>
      </c>
    </row>
    <row r="4885" spans="1:14">
      <c r="A4885" t="s">
        <v>4889</v>
      </c>
      <c r="B4885" s="4">
        <v>45270</v>
      </c>
      <c r="C4885" t="s">
        <v>7071</v>
      </c>
      <c r="D4885" t="str">
        <f>VLOOKUP(Sales_Data!$C4885,tbl_Customers[],2,FALSE)</f>
        <v>Customer_1351</v>
      </c>
      <c r="E4885" t="str">
        <f>VLOOKUP(tbl_Sales[[#This Row],[Customer_ID]],tbl_Customers[],5,0)</f>
        <v>South</v>
      </c>
      <c r="F4885" t="s">
        <v>8555</v>
      </c>
      <c r="G4885" t="str">
        <f>VLOOKUP(Sales_Data!$F4885,tbl_Products[],2,FALSE)</f>
        <v>Product_52</v>
      </c>
      <c r="H4885" t="str">
        <f>VLOOKUP(tbl_Sales[[#This Row],[Product_ID]],tbl_Products[],3,0)</f>
        <v>Toys</v>
      </c>
      <c r="I4885">
        <v>3</v>
      </c>
      <c r="J4885" s="10">
        <f>VLOOKUP(tbl_Sales[[#This Row],[Product_ID]],tbl_Products[],4,0)</f>
        <v>46.58</v>
      </c>
      <c r="K4885" s="6">
        <v>7.23</v>
      </c>
      <c r="L4885" s="6">
        <f>tbl_Sales[[#This Row],[Price_per_Unit]]*tbl_Sales[[#This Row],[Quantity]]</f>
        <v>21.69</v>
      </c>
      <c r="M4885" s="6">
        <f>tbl_Sales[[#This Row],[Cost_per_Unit]]*tbl_Sales[[#This Row],[Quantity]]</f>
        <v>139.74</v>
      </c>
      <c r="N4885" s="6">
        <f>tbl_Sales[[#This Row],[Sales]]-tbl_Sales[[#This Row],[Total_Cost]]</f>
        <v>-118.05000000000001</v>
      </c>
    </row>
    <row r="4886" spans="1:14">
      <c r="A4886" t="s">
        <v>4890</v>
      </c>
      <c r="B4886" s="4">
        <v>44972</v>
      </c>
      <c r="C4886" t="s">
        <v>8181</v>
      </c>
      <c r="D4886" t="str">
        <f>VLOOKUP(Sales_Data!$C4886,tbl_Customers[],2,FALSE)</f>
        <v>Customer_327</v>
      </c>
      <c r="E4886" t="str">
        <f>VLOOKUP(tbl_Sales[[#This Row],[Customer_ID]],tbl_Customers[],5,0)</f>
        <v>South</v>
      </c>
      <c r="F4886" t="s">
        <v>8506</v>
      </c>
      <c r="G4886" t="str">
        <f>VLOOKUP(Sales_Data!$F4886,tbl_Products[],2,FALSE)</f>
        <v>Product_43</v>
      </c>
      <c r="H4886" t="str">
        <f>VLOOKUP(tbl_Sales[[#This Row],[Product_ID]],tbl_Products[],3,0)</f>
        <v>Health</v>
      </c>
      <c r="I4886">
        <v>1</v>
      </c>
      <c r="J4886" s="10">
        <f>VLOOKUP(tbl_Sales[[#This Row],[Product_ID]],tbl_Products[],4,0)</f>
        <v>4.59</v>
      </c>
      <c r="K4886" s="6">
        <v>23.46</v>
      </c>
      <c r="L4886" s="6">
        <f>tbl_Sales[[#This Row],[Price_per_Unit]]*tbl_Sales[[#This Row],[Quantity]]</f>
        <v>23.46</v>
      </c>
      <c r="M4886" s="6">
        <f>tbl_Sales[[#This Row],[Cost_per_Unit]]*tbl_Sales[[#This Row],[Quantity]]</f>
        <v>4.59</v>
      </c>
      <c r="N4886" s="6">
        <f>tbl_Sales[[#This Row],[Sales]]-tbl_Sales[[#This Row],[Total_Cost]]</f>
        <v>18.87</v>
      </c>
    </row>
    <row r="4887" spans="1:14">
      <c r="A4887" t="s">
        <v>4891</v>
      </c>
      <c r="B4887" s="4">
        <v>44983</v>
      </c>
      <c r="C4887" t="s">
        <v>8285</v>
      </c>
      <c r="D4887" t="str">
        <f>VLOOKUP(Sales_Data!$C4887,tbl_Customers[],2,FALSE)</f>
        <v>Customer_45</v>
      </c>
      <c r="E4887" t="str">
        <f>VLOOKUP(tbl_Sales[[#This Row],[Customer_ID]],tbl_Customers[],5,0)</f>
        <v>South</v>
      </c>
      <c r="F4887" t="s">
        <v>8513</v>
      </c>
      <c r="G4887" t="str">
        <f>VLOOKUP(Sales_Data!$F4887,tbl_Products[],2,FALSE)</f>
        <v>Product_59</v>
      </c>
      <c r="H4887" t="str">
        <f>VLOOKUP(tbl_Sales[[#This Row],[Product_ID]],tbl_Products[],3,0)</f>
        <v>Home Goods</v>
      </c>
      <c r="I4887">
        <v>2</v>
      </c>
      <c r="J4887" s="10">
        <f>VLOOKUP(tbl_Sales[[#This Row],[Product_ID]],tbl_Products[],4,0)</f>
        <v>40.85</v>
      </c>
      <c r="K4887" s="6">
        <v>34.79</v>
      </c>
      <c r="L4887" s="6">
        <f>tbl_Sales[[#This Row],[Price_per_Unit]]*tbl_Sales[[#This Row],[Quantity]]</f>
        <v>69.58</v>
      </c>
      <c r="M4887" s="6">
        <f>tbl_Sales[[#This Row],[Cost_per_Unit]]*tbl_Sales[[#This Row],[Quantity]]</f>
        <v>81.7</v>
      </c>
      <c r="N4887" s="6">
        <f>tbl_Sales[[#This Row],[Sales]]-tbl_Sales[[#This Row],[Total_Cost]]</f>
        <v>-12.120000000000005</v>
      </c>
    </row>
    <row r="4888" spans="1:14">
      <c r="A4888" t="s">
        <v>4892</v>
      </c>
      <c r="B4888" s="4">
        <v>45220</v>
      </c>
      <c r="C4888" t="s">
        <v>7429</v>
      </c>
      <c r="D4888" t="str">
        <f>VLOOKUP(Sales_Data!$C4888,tbl_Customers[],2,FALSE)</f>
        <v>Customer_1123</v>
      </c>
      <c r="E4888" t="str">
        <f>VLOOKUP(tbl_Sales[[#This Row],[Customer_ID]],tbl_Customers[],5,0)</f>
        <v>West</v>
      </c>
      <c r="F4888" t="s">
        <v>8509</v>
      </c>
      <c r="G4888" t="str">
        <f>VLOOKUP(Sales_Data!$F4888,tbl_Products[],2,FALSE)</f>
        <v>Product_45</v>
      </c>
      <c r="H4888" t="str">
        <f>VLOOKUP(tbl_Sales[[#This Row],[Product_ID]],tbl_Products[],3,0)</f>
        <v>Home Goods</v>
      </c>
      <c r="I4888">
        <v>2</v>
      </c>
      <c r="J4888" s="10">
        <f>VLOOKUP(tbl_Sales[[#This Row],[Product_ID]],tbl_Products[],4,0)</f>
        <v>47.88</v>
      </c>
      <c r="K4888" s="6">
        <v>59.79</v>
      </c>
      <c r="L4888" s="6">
        <f>tbl_Sales[[#This Row],[Price_per_Unit]]*tbl_Sales[[#This Row],[Quantity]]</f>
        <v>119.58</v>
      </c>
      <c r="M4888" s="6">
        <f>tbl_Sales[[#This Row],[Cost_per_Unit]]*tbl_Sales[[#This Row],[Quantity]]</f>
        <v>95.76</v>
      </c>
      <c r="N4888" s="6">
        <f>tbl_Sales[[#This Row],[Sales]]-tbl_Sales[[#This Row],[Total_Cost]]</f>
        <v>23.819999999999993</v>
      </c>
    </row>
    <row r="4889" spans="1:14">
      <c r="A4889" t="s">
        <v>4893</v>
      </c>
      <c r="B4889" s="4">
        <v>45269</v>
      </c>
      <c r="C4889" t="s">
        <v>8452</v>
      </c>
      <c r="D4889" t="str">
        <f>VLOOKUP(Sales_Data!$C4889,tbl_Customers[],2,FALSE)</f>
        <v>Customer_804</v>
      </c>
      <c r="E4889" t="str">
        <f>VLOOKUP(tbl_Sales[[#This Row],[Customer_ID]],tbl_Customers[],5,0)</f>
        <v>West</v>
      </c>
      <c r="F4889" t="s">
        <v>8556</v>
      </c>
      <c r="G4889" t="str">
        <f>VLOOKUP(Sales_Data!$F4889,tbl_Products[],2,FALSE)</f>
        <v>Product_42</v>
      </c>
      <c r="H4889" t="str">
        <f>VLOOKUP(tbl_Sales[[#This Row],[Product_ID]],tbl_Products[],3,0)</f>
        <v>Electronics</v>
      </c>
      <c r="I4889">
        <v>5</v>
      </c>
      <c r="J4889" s="10">
        <f>VLOOKUP(tbl_Sales[[#This Row],[Product_ID]],tbl_Products[],4,0)</f>
        <v>28.03</v>
      </c>
      <c r="K4889" s="6">
        <v>76.58</v>
      </c>
      <c r="L4889" s="6">
        <f>tbl_Sales[[#This Row],[Price_per_Unit]]*tbl_Sales[[#This Row],[Quantity]]</f>
        <v>382.9</v>
      </c>
      <c r="M4889" s="6">
        <f>tbl_Sales[[#This Row],[Cost_per_Unit]]*tbl_Sales[[#This Row],[Quantity]]</f>
        <v>140.15</v>
      </c>
      <c r="N4889" s="6">
        <f>tbl_Sales[[#This Row],[Sales]]-tbl_Sales[[#This Row],[Total_Cost]]</f>
        <v>242.74999999999997</v>
      </c>
    </row>
    <row r="4890" spans="1:14">
      <c r="A4890" t="s">
        <v>4894</v>
      </c>
      <c r="B4890" s="4">
        <v>45179</v>
      </c>
      <c r="C4890" t="s">
        <v>7655</v>
      </c>
      <c r="D4890" t="str">
        <f>VLOOKUP(Sales_Data!$C4890,tbl_Customers[],2,FALSE)</f>
        <v>Customer_692</v>
      </c>
      <c r="E4890" t="str">
        <f>VLOOKUP(tbl_Sales[[#This Row],[Customer_ID]],tbl_Customers[],5,0)</f>
        <v>East</v>
      </c>
      <c r="F4890" t="s">
        <v>8540</v>
      </c>
      <c r="G4890" t="str">
        <f>VLOOKUP(Sales_Data!$F4890,tbl_Products[],2,FALSE)</f>
        <v>Product_37</v>
      </c>
      <c r="H4890" t="str">
        <f>VLOOKUP(tbl_Sales[[#This Row],[Product_ID]],tbl_Products[],3,0)</f>
        <v>Toys</v>
      </c>
      <c r="I4890">
        <v>3</v>
      </c>
      <c r="J4890" s="10">
        <f>VLOOKUP(tbl_Sales[[#This Row],[Product_ID]],tbl_Products[],4,0)</f>
        <v>29.86</v>
      </c>
      <c r="K4890" s="6">
        <v>22.07</v>
      </c>
      <c r="L4890" s="6">
        <f>tbl_Sales[[#This Row],[Price_per_Unit]]*tbl_Sales[[#This Row],[Quantity]]</f>
        <v>66.210000000000008</v>
      </c>
      <c r="M4890" s="6">
        <f>tbl_Sales[[#This Row],[Cost_per_Unit]]*tbl_Sales[[#This Row],[Quantity]]</f>
        <v>89.58</v>
      </c>
      <c r="N4890" s="6">
        <f>tbl_Sales[[#This Row],[Sales]]-tbl_Sales[[#This Row],[Total_Cost]]</f>
        <v>-23.36999999999999</v>
      </c>
    </row>
    <row r="4891" spans="1:14">
      <c r="A4891" t="s">
        <v>4895</v>
      </c>
      <c r="B4891" s="4">
        <v>45003</v>
      </c>
      <c r="C4891" t="s">
        <v>7011</v>
      </c>
      <c r="D4891" t="str">
        <f>VLOOKUP(Sales_Data!$C4891,tbl_Customers[],2,FALSE)</f>
        <v>Customer_866</v>
      </c>
      <c r="E4891" t="str">
        <f>VLOOKUP(tbl_Sales[[#This Row],[Customer_ID]],tbl_Customers[],5,0)</f>
        <v>East</v>
      </c>
      <c r="F4891" t="s">
        <v>8562</v>
      </c>
      <c r="G4891" t="str">
        <f>VLOOKUP(Sales_Data!$F4891,tbl_Products[],2,FALSE)</f>
        <v>Product_48</v>
      </c>
      <c r="H4891" t="str">
        <f>VLOOKUP(tbl_Sales[[#This Row],[Product_ID]],tbl_Products[],3,0)</f>
        <v>Apparel</v>
      </c>
      <c r="I4891">
        <v>7</v>
      </c>
      <c r="J4891" s="10">
        <f>VLOOKUP(tbl_Sales[[#This Row],[Product_ID]],tbl_Products[],4,0)</f>
        <v>25.33</v>
      </c>
      <c r="K4891" s="6">
        <v>59.14</v>
      </c>
      <c r="L4891" s="6">
        <f>tbl_Sales[[#This Row],[Price_per_Unit]]*tbl_Sales[[#This Row],[Quantity]]</f>
        <v>413.98</v>
      </c>
      <c r="M4891" s="6">
        <f>tbl_Sales[[#This Row],[Cost_per_Unit]]*tbl_Sales[[#This Row],[Quantity]]</f>
        <v>177.31</v>
      </c>
      <c r="N4891" s="6">
        <f>tbl_Sales[[#This Row],[Sales]]-tbl_Sales[[#This Row],[Total_Cost]]</f>
        <v>236.67000000000002</v>
      </c>
    </row>
    <row r="4892" spans="1:14">
      <c r="A4892" t="s">
        <v>4896</v>
      </c>
      <c r="B4892" s="4">
        <v>44973</v>
      </c>
      <c r="C4892" t="s">
        <v>7253</v>
      </c>
      <c r="D4892" t="str">
        <f>VLOOKUP(Sales_Data!$C4892,tbl_Customers[],2,FALSE)</f>
        <v>Customer_1389</v>
      </c>
      <c r="E4892" t="str">
        <f>VLOOKUP(tbl_Sales[[#This Row],[Customer_ID]],tbl_Customers[],5,0)</f>
        <v>South</v>
      </c>
      <c r="F4892" t="s">
        <v>8547</v>
      </c>
      <c r="G4892" t="str">
        <f>VLOOKUP(Sales_Data!$F4892,tbl_Products[],2,FALSE)</f>
        <v>Product_7</v>
      </c>
      <c r="H4892" t="str">
        <f>VLOOKUP(tbl_Sales[[#This Row],[Product_ID]],tbl_Products[],3,0)</f>
        <v>Apparel</v>
      </c>
      <c r="I4892">
        <v>3</v>
      </c>
      <c r="J4892" s="10">
        <f>VLOOKUP(tbl_Sales[[#This Row],[Product_ID]],tbl_Products[],4,0)</f>
        <v>48.6</v>
      </c>
      <c r="K4892" s="6">
        <v>98.33</v>
      </c>
      <c r="L4892" s="6">
        <f>tbl_Sales[[#This Row],[Price_per_Unit]]*tbl_Sales[[#This Row],[Quantity]]</f>
        <v>294.99</v>
      </c>
      <c r="M4892" s="6">
        <f>tbl_Sales[[#This Row],[Cost_per_Unit]]*tbl_Sales[[#This Row],[Quantity]]</f>
        <v>145.80000000000001</v>
      </c>
      <c r="N4892" s="6">
        <f>tbl_Sales[[#This Row],[Sales]]-tbl_Sales[[#This Row],[Total_Cost]]</f>
        <v>149.19</v>
      </c>
    </row>
    <row r="4893" spans="1:14">
      <c r="A4893" t="s">
        <v>4897</v>
      </c>
      <c r="B4893" s="4">
        <v>45188</v>
      </c>
      <c r="C4893" t="s">
        <v>7583</v>
      </c>
      <c r="D4893" t="str">
        <f>VLOOKUP(Sales_Data!$C4893,tbl_Customers[],2,FALSE)</f>
        <v>Customer_970</v>
      </c>
      <c r="E4893" t="str">
        <f>VLOOKUP(tbl_Sales[[#This Row],[Customer_ID]],tbl_Customers[],5,0)</f>
        <v>South</v>
      </c>
      <c r="F4893" t="s">
        <v>8516</v>
      </c>
      <c r="G4893" t="str">
        <f>VLOOKUP(Sales_Data!$F4893,tbl_Products[],2,FALSE)</f>
        <v>Product_67</v>
      </c>
      <c r="H4893" t="str">
        <f>VLOOKUP(tbl_Sales[[#This Row],[Product_ID]],tbl_Products[],3,0)</f>
        <v>Toys</v>
      </c>
      <c r="I4893">
        <v>7</v>
      </c>
      <c r="J4893" s="10">
        <f>VLOOKUP(tbl_Sales[[#This Row],[Product_ID]],tbl_Products[],4,0)</f>
        <v>13.68</v>
      </c>
      <c r="K4893" s="6">
        <v>28.75</v>
      </c>
      <c r="L4893" s="6">
        <f>tbl_Sales[[#This Row],[Price_per_Unit]]*tbl_Sales[[#This Row],[Quantity]]</f>
        <v>201.25</v>
      </c>
      <c r="M4893" s="6">
        <f>tbl_Sales[[#This Row],[Cost_per_Unit]]*tbl_Sales[[#This Row],[Quantity]]</f>
        <v>95.759999999999991</v>
      </c>
      <c r="N4893" s="6">
        <f>tbl_Sales[[#This Row],[Sales]]-tbl_Sales[[#This Row],[Total_Cost]]</f>
        <v>105.49000000000001</v>
      </c>
    </row>
    <row r="4894" spans="1:14">
      <c r="A4894" t="s">
        <v>4898</v>
      </c>
      <c r="B4894" s="4">
        <v>44965</v>
      </c>
      <c r="C4894" t="s">
        <v>7410</v>
      </c>
      <c r="D4894" t="str">
        <f>VLOOKUP(Sales_Data!$C4894,tbl_Customers[],2,FALSE)</f>
        <v>Customer_714</v>
      </c>
      <c r="E4894" t="str">
        <f>VLOOKUP(tbl_Sales[[#This Row],[Customer_ID]],tbl_Customers[],5,0)</f>
        <v>North</v>
      </c>
      <c r="F4894" t="s">
        <v>8537</v>
      </c>
      <c r="G4894" t="str">
        <f>VLOOKUP(Sales_Data!$F4894,tbl_Products[],2,FALSE)</f>
        <v>Product_75</v>
      </c>
      <c r="H4894" t="str">
        <f>VLOOKUP(tbl_Sales[[#This Row],[Product_ID]],tbl_Products[],3,0)</f>
        <v>Electronics</v>
      </c>
      <c r="I4894">
        <v>6</v>
      </c>
      <c r="J4894" s="10">
        <f>VLOOKUP(tbl_Sales[[#This Row],[Product_ID]],tbl_Products[],4,0)</f>
        <v>2.25</v>
      </c>
      <c r="K4894" s="6">
        <v>96.35</v>
      </c>
      <c r="L4894" s="6">
        <f>tbl_Sales[[#This Row],[Price_per_Unit]]*tbl_Sales[[#This Row],[Quantity]]</f>
        <v>578.09999999999991</v>
      </c>
      <c r="M4894" s="6">
        <f>tbl_Sales[[#This Row],[Cost_per_Unit]]*tbl_Sales[[#This Row],[Quantity]]</f>
        <v>13.5</v>
      </c>
      <c r="N4894" s="6">
        <f>tbl_Sales[[#This Row],[Sales]]-tbl_Sales[[#This Row],[Total_Cost]]</f>
        <v>564.59999999999991</v>
      </c>
    </row>
    <row r="4895" spans="1:14">
      <c r="A4895" t="s">
        <v>4899</v>
      </c>
      <c r="B4895" s="4">
        <v>44978</v>
      </c>
      <c r="C4895" t="s">
        <v>7651</v>
      </c>
      <c r="D4895" t="str">
        <f>VLOOKUP(Sales_Data!$C4895,tbl_Customers[],2,FALSE)</f>
        <v>Customer_802</v>
      </c>
      <c r="E4895" t="str">
        <f>VLOOKUP(tbl_Sales[[#This Row],[Customer_ID]],tbl_Customers[],5,0)</f>
        <v>South</v>
      </c>
      <c r="F4895" t="s">
        <v>8539</v>
      </c>
      <c r="G4895" t="str">
        <f>VLOOKUP(Sales_Data!$F4895,tbl_Products[],2,FALSE)</f>
        <v>Product_16</v>
      </c>
      <c r="H4895" t="str">
        <f>VLOOKUP(tbl_Sales[[#This Row],[Product_ID]],tbl_Products[],3,0)</f>
        <v>Home Goods</v>
      </c>
      <c r="I4895">
        <v>5</v>
      </c>
      <c r="J4895" s="10">
        <f>VLOOKUP(tbl_Sales[[#This Row],[Product_ID]],tbl_Products[],4,0)</f>
        <v>15.25</v>
      </c>
      <c r="K4895" s="6">
        <v>93.84</v>
      </c>
      <c r="L4895" s="6">
        <f>tbl_Sales[[#This Row],[Price_per_Unit]]*tbl_Sales[[#This Row],[Quantity]]</f>
        <v>469.20000000000005</v>
      </c>
      <c r="M4895" s="6">
        <f>tbl_Sales[[#This Row],[Cost_per_Unit]]*tbl_Sales[[#This Row],[Quantity]]</f>
        <v>76.25</v>
      </c>
      <c r="N4895" s="6">
        <f>tbl_Sales[[#This Row],[Sales]]-tbl_Sales[[#This Row],[Total_Cost]]</f>
        <v>392.95000000000005</v>
      </c>
    </row>
    <row r="4896" spans="1:14">
      <c r="A4896" t="s">
        <v>4900</v>
      </c>
      <c r="B4896" s="4">
        <v>45058</v>
      </c>
      <c r="C4896" t="s">
        <v>7934</v>
      </c>
      <c r="D4896" t="str">
        <f>VLOOKUP(Sales_Data!$C4896,tbl_Customers[],2,FALSE)</f>
        <v>Customer_801</v>
      </c>
      <c r="E4896" t="str">
        <f>VLOOKUP(tbl_Sales[[#This Row],[Customer_ID]],tbl_Customers[],5,0)</f>
        <v>South</v>
      </c>
      <c r="F4896" t="s">
        <v>8559</v>
      </c>
      <c r="G4896" t="str">
        <f>VLOOKUP(Sales_Data!$F4896,tbl_Products[],2,FALSE)</f>
        <v>Product_57</v>
      </c>
      <c r="H4896" t="str">
        <f>VLOOKUP(tbl_Sales[[#This Row],[Product_ID]],tbl_Products[],3,0)</f>
        <v>Toys</v>
      </c>
      <c r="I4896">
        <v>4</v>
      </c>
      <c r="J4896" s="10">
        <f>VLOOKUP(tbl_Sales[[#This Row],[Product_ID]],tbl_Products[],4,0)</f>
        <v>31.85</v>
      </c>
      <c r="K4896" s="6">
        <v>31.11</v>
      </c>
      <c r="L4896" s="6">
        <f>tbl_Sales[[#This Row],[Price_per_Unit]]*tbl_Sales[[#This Row],[Quantity]]</f>
        <v>124.44</v>
      </c>
      <c r="M4896" s="6">
        <f>tbl_Sales[[#This Row],[Cost_per_Unit]]*tbl_Sales[[#This Row],[Quantity]]</f>
        <v>127.4</v>
      </c>
      <c r="N4896" s="6">
        <f>tbl_Sales[[#This Row],[Sales]]-tbl_Sales[[#This Row],[Total_Cost]]</f>
        <v>-2.960000000000008</v>
      </c>
    </row>
    <row r="4897" spans="1:14">
      <c r="A4897" t="s">
        <v>4901</v>
      </c>
      <c r="B4897" s="4">
        <v>45256</v>
      </c>
      <c r="C4897" t="s">
        <v>7762</v>
      </c>
      <c r="D4897" t="str">
        <f>VLOOKUP(Sales_Data!$C4897,tbl_Customers[],2,FALSE)</f>
        <v>Customer_148</v>
      </c>
      <c r="E4897" t="str">
        <f>VLOOKUP(tbl_Sales[[#This Row],[Customer_ID]],tbl_Customers[],5,0)</f>
        <v>East</v>
      </c>
      <c r="F4897" t="s">
        <v>8508</v>
      </c>
      <c r="G4897" t="str">
        <f>VLOOKUP(Sales_Data!$F4897,tbl_Products[],2,FALSE)</f>
        <v>Product_63</v>
      </c>
      <c r="H4897" t="str">
        <f>VLOOKUP(tbl_Sales[[#This Row],[Product_ID]],tbl_Products[],3,0)</f>
        <v>Electronics</v>
      </c>
      <c r="I4897">
        <v>2</v>
      </c>
      <c r="J4897" s="10">
        <f>VLOOKUP(tbl_Sales[[#This Row],[Product_ID]],tbl_Products[],4,0)</f>
        <v>40</v>
      </c>
      <c r="K4897" s="6">
        <v>48.23</v>
      </c>
      <c r="L4897" s="6">
        <f>tbl_Sales[[#This Row],[Price_per_Unit]]*tbl_Sales[[#This Row],[Quantity]]</f>
        <v>96.46</v>
      </c>
      <c r="M4897" s="6">
        <f>tbl_Sales[[#This Row],[Cost_per_Unit]]*tbl_Sales[[#This Row],[Quantity]]</f>
        <v>80</v>
      </c>
      <c r="N4897" s="6">
        <f>tbl_Sales[[#This Row],[Sales]]-tbl_Sales[[#This Row],[Total_Cost]]</f>
        <v>16.459999999999994</v>
      </c>
    </row>
    <row r="4898" spans="1:14">
      <c r="A4898" t="s">
        <v>4902</v>
      </c>
      <c r="B4898" s="4">
        <v>45045</v>
      </c>
      <c r="C4898" t="s">
        <v>8292</v>
      </c>
      <c r="D4898" t="str">
        <f>VLOOKUP(Sales_Data!$C4898,tbl_Customers[],2,FALSE)</f>
        <v>Customer_1082</v>
      </c>
      <c r="E4898" t="str">
        <f>VLOOKUP(tbl_Sales[[#This Row],[Customer_ID]],tbl_Customers[],5,0)</f>
        <v>North</v>
      </c>
      <c r="F4898" t="s">
        <v>8525</v>
      </c>
      <c r="G4898" t="str">
        <f>VLOOKUP(Sales_Data!$F4898,tbl_Products[],2,FALSE)</f>
        <v>Product_56</v>
      </c>
      <c r="H4898" t="str">
        <f>VLOOKUP(tbl_Sales[[#This Row],[Product_ID]],tbl_Products[],3,0)</f>
        <v>Apparel</v>
      </c>
      <c r="I4898">
        <v>6</v>
      </c>
      <c r="J4898" s="10">
        <f>VLOOKUP(tbl_Sales[[#This Row],[Product_ID]],tbl_Products[],4,0)</f>
        <v>3.21</v>
      </c>
      <c r="K4898" s="6">
        <v>77.97</v>
      </c>
      <c r="L4898" s="6">
        <f>tbl_Sales[[#This Row],[Price_per_Unit]]*tbl_Sales[[#This Row],[Quantity]]</f>
        <v>467.82</v>
      </c>
      <c r="M4898" s="6">
        <f>tbl_Sales[[#This Row],[Cost_per_Unit]]*tbl_Sales[[#This Row],[Quantity]]</f>
        <v>19.259999999999998</v>
      </c>
      <c r="N4898" s="6">
        <f>tbl_Sales[[#This Row],[Sales]]-tbl_Sales[[#This Row],[Total_Cost]]</f>
        <v>448.56</v>
      </c>
    </row>
    <row r="4899" spans="1:14">
      <c r="A4899" t="s">
        <v>4903</v>
      </c>
      <c r="B4899" s="4">
        <v>45160</v>
      </c>
      <c r="C4899" t="s">
        <v>7060</v>
      </c>
      <c r="D4899" t="str">
        <f>VLOOKUP(Sales_Data!$C4899,tbl_Customers[],2,FALSE)</f>
        <v>Customer_1489</v>
      </c>
      <c r="E4899" t="str">
        <f>VLOOKUP(tbl_Sales[[#This Row],[Customer_ID]],tbl_Customers[],5,0)</f>
        <v>South</v>
      </c>
      <c r="F4899" t="s">
        <v>8561</v>
      </c>
      <c r="G4899" t="str">
        <f>VLOOKUP(Sales_Data!$F4899,tbl_Products[],2,FALSE)</f>
        <v>Product_66</v>
      </c>
      <c r="H4899" t="str">
        <f>VLOOKUP(tbl_Sales[[#This Row],[Product_ID]],tbl_Products[],3,0)</f>
        <v>Health</v>
      </c>
      <c r="I4899">
        <v>4</v>
      </c>
      <c r="J4899" s="10">
        <f>VLOOKUP(tbl_Sales[[#This Row],[Product_ID]],tbl_Products[],4,0)</f>
        <v>1.38</v>
      </c>
      <c r="K4899" s="6">
        <v>31.57</v>
      </c>
      <c r="L4899" s="6">
        <f>tbl_Sales[[#This Row],[Price_per_Unit]]*tbl_Sales[[#This Row],[Quantity]]</f>
        <v>126.28</v>
      </c>
      <c r="M4899" s="6">
        <f>tbl_Sales[[#This Row],[Cost_per_Unit]]*tbl_Sales[[#This Row],[Quantity]]</f>
        <v>5.52</v>
      </c>
      <c r="N4899" s="6">
        <f>tbl_Sales[[#This Row],[Sales]]-tbl_Sales[[#This Row],[Total_Cost]]</f>
        <v>120.76</v>
      </c>
    </row>
    <row r="4900" spans="1:14">
      <c r="A4900" t="s">
        <v>4904</v>
      </c>
      <c r="B4900" s="4">
        <v>45078</v>
      </c>
      <c r="C4900" t="s">
        <v>8229</v>
      </c>
      <c r="D4900" t="str">
        <f>VLOOKUP(Sales_Data!$C4900,tbl_Customers[],2,FALSE)</f>
        <v>Customer_580</v>
      </c>
      <c r="E4900" t="str">
        <f>VLOOKUP(tbl_Sales[[#This Row],[Customer_ID]],tbl_Customers[],5,0)</f>
        <v>South</v>
      </c>
      <c r="F4900" t="s">
        <v>8552</v>
      </c>
      <c r="G4900" t="str">
        <f>VLOOKUP(Sales_Data!$F4900,tbl_Products[],2,FALSE)</f>
        <v>Product_5</v>
      </c>
      <c r="H4900" t="str">
        <f>VLOOKUP(tbl_Sales[[#This Row],[Product_ID]],tbl_Products[],3,0)</f>
        <v>Health</v>
      </c>
      <c r="I4900">
        <v>7</v>
      </c>
      <c r="J4900" s="10">
        <f>VLOOKUP(tbl_Sales[[#This Row],[Product_ID]],tbl_Products[],4,0)</f>
        <v>35.39</v>
      </c>
      <c r="K4900" s="6">
        <v>66.69</v>
      </c>
      <c r="L4900" s="6">
        <f>tbl_Sales[[#This Row],[Price_per_Unit]]*tbl_Sales[[#This Row],[Quantity]]</f>
        <v>466.83</v>
      </c>
      <c r="M4900" s="6">
        <f>tbl_Sales[[#This Row],[Cost_per_Unit]]*tbl_Sales[[#This Row],[Quantity]]</f>
        <v>247.73000000000002</v>
      </c>
      <c r="N4900" s="6">
        <f>tbl_Sales[[#This Row],[Sales]]-tbl_Sales[[#This Row],[Total_Cost]]</f>
        <v>219.09999999999997</v>
      </c>
    </row>
    <row r="4901" spans="1:14">
      <c r="A4901" t="s">
        <v>4905</v>
      </c>
      <c r="B4901" s="4">
        <v>45062</v>
      </c>
      <c r="C4901" t="s">
        <v>7409</v>
      </c>
      <c r="D4901" t="str">
        <f>VLOOKUP(Sales_Data!$C4901,tbl_Customers[],2,FALSE)</f>
        <v>Customer_579</v>
      </c>
      <c r="E4901" t="str">
        <f>VLOOKUP(tbl_Sales[[#This Row],[Customer_ID]],tbl_Customers[],5,0)</f>
        <v>North</v>
      </c>
      <c r="F4901" t="s">
        <v>8557</v>
      </c>
      <c r="G4901" t="str">
        <f>VLOOKUP(Sales_Data!$F4901,tbl_Products[],2,FALSE)</f>
        <v>Product_71</v>
      </c>
      <c r="H4901" t="str">
        <f>VLOOKUP(tbl_Sales[[#This Row],[Product_ID]],tbl_Products[],3,0)</f>
        <v>Electronics</v>
      </c>
      <c r="I4901">
        <v>9</v>
      </c>
      <c r="J4901" s="10">
        <f>VLOOKUP(tbl_Sales[[#This Row],[Product_ID]],tbl_Products[],4,0)</f>
        <v>34.61</v>
      </c>
      <c r="K4901" s="6">
        <v>93.19</v>
      </c>
      <c r="L4901" s="6">
        <f>tbl_Sales[[#This Row],[Price_per_Unit]]*tbl_Sales[[#This Row],[Quantity]]</f>
        <v>838.71</v>
      </c>
      <c r="M4901" s="6">
        <f>tbl_Sales[[#This Row],[Cost_per_Unit]]*tbl_Sales[[#This Row],[Quantity]]</f>
        <v>311.49</v>
      </c>
      <c r="N4901" s="6">
        <f>tbl_Sales[[#This Row],[Sales]]-tbl_Sales[[#This Row],[Total_Cost]]</f>
        <v>527.22</v>
      </c>
    </row>
    <row r="4902" spans="1:14">
      <c r="A4902" t="s">
        <v>4906</v>
      </c>
      <c r="B4902" s="4">
        <v>45164</v>
      </c>
      <c r="C4902" t="s">
        <v>7788</v>
      </c>
      <c r="D4902" t="str">
        <f>VLOOKUP(Sales_Data!$C4902,tbl_Customers[],2,FALSE)</f>
        <v>Customer_1427</v>
      </c>
      <c r="E4902" t="str">
        <f>VLOOKUP(tbl_Sales[[#This Row],[Customer_ID]],tbl_Customers[],5,0)</f>
        <v>West</v>
      </c>
      <c r="F4902" t="s">
        <v>8497</v>
      </c>
      <c r="G4902" t="str">
        <f>VLOOKUP(Sales_Data!$F4902,tbl_Products[],2,FALSE)</f>
        <v>Product_73</v>
      </c>
      <c r="H4902" t="str">
        <f>VLOOKUP(tbl_Sales[[#This Row],[Product_ID]],tbl_Products[],3,0)</f>
        <v>Apparel</v>
      </c>
      <c r="I4902">
        <v>9</v>
      </c>
      <c r="J4902" s="10">
        <f>VLOOKUP(tbl_Sales[[#This Row],[Product_ID]],tbl_Products[],4,0)</f>
        <v>1.21</v>
      </c>
      <c r="K4902" s="6">
        <v>54.39</v>
      </c>
      <c r="L4902" s="6">
        <f>tbl_Sales[[#This Row],[Price_per_Unit]]*tbl_Sales[[#This Row],[Quantity]]</f>
        <v>489.51</v>
      </c>
      <c r="M4902" s="6">
        <f>tbl_Sales[[#This Row],[Cost_per_Unit]]*tbl_Sales[[#This Row],[Quantity]]</f>
        <v>10.89</v>
      </c>
      <c r="N4902" s="6">
        <f>tbl_Sales[[#This Row],[Sales]]-tbl_Sales[[#This Row],[Total_Cost]]</f>
        <v>478.62</v>
      </c>
    </row>
    <row r="4903" spans="1:14">
      <c r="A4903" t="s">
        <v>4907</v>
      </c>
      <c r="B4903" s="4">
        <v>44952</v>
      </c>
      <c r="C4903" t="s">
        <v>7654</v>
      </c>
      <c r="D4903" t="str">
        <f>VLOOKUP(Sales_Data!$C4903,tbl_Customers[],2,FALSE)</f>
        <v>Customer_400</v>
      </c>
      <c r="E4903" t="str">
        <f>VLOOKUP(tbl_Sales[[#This Row],[Customer_ID]],tbl_Customers[],5,0)</f>
        <v>East</v>
      </c>
      <c r="F4903" t="s">
        <v>8501</v>
      </c>
      <c r="G4903" t="str">
        <f>VLOOKUP(Sales_Data!$F4903,tbl_Products[],2,FALSE)</f>
        <v>Product_65</v>
      </c>
      <c r="H4903" t="str">
        <f>VLOOKUP(tbl_Sales[[#This Row],[Product_ID]],tbl_Products[],3,0)</f>
        <v>Health</v>
      </c>
      <c r="I4903">
        <v>8</v>
      </c>
      <c r="J4903" s="10">
        <f>VLOOKUP(tbl_Sales[[#This Row],[Product_ID]],tbl_Products[],4,0)</f>
        <v>37.880000000000003</v>
      </c>
      <c r="K4903" s="6">
        <v>33.36</v>
      </c>
      <c r="L4903" s="6">
        <f>tbl_Sales[[#This Row],[Price_per_Unit]]*tbl_Sales[[#This Row],[Quantity]]</f>
        <v>266.88</v>
      </c>
      <c r="M4903" s="6">
        <f>tbl_Sales[[#This Row],[Cost_per_Unit]]*tbl_Sales[[#This Row],[Quantity]]</f>
        <v>303.04000000000002</v>
      </c>
      <c r="N4903" s="6">
        <f>tbl_Sales[[#This Row],[Sales]]-tbl_Sales[[#This Row],[Total_Cost]]</f>
        <v>-36.160000000000025</v>
      </c>
    </row>
    <row r="4904" spans="1:14">
      <c r="A4904" t="s">
        <v>4908</v>
      </c>
      <c r="B4904" s="4">
        <v>44978</v>
      </c>
      <c r="C4904" t="s">
        <v>7610</v>
      </c>
      <c r="D4904" t="str">
        <f>VLOOKUP(Sales_Data!$C4904,tbl_Customers[],2,FALSE)</f>
        <v>Customer_1436</v>
      </c>
      <c r="E4904" t="str">
        <f>VLOOKUP(tbl_Sales[[#This Row],[Customer_ID]],tbl_Customers[],5,0)</f>
        <v>North</v>
      </c>
      <c r="F4904" t="s">
        <v>8545</v>
      </c>
      <c r="G4904" t="str">
        <f>VLOOKUP(Sales_Data!$F4904,tbl_Products[],2,FALSE)</f>
        <v>Product_9</v>
      </c>
      <c r="H4904" t="str">
        <f>VLOOKUP(tbl_Sales[[#This Row],[Product_ID]],tbl_Products[],3,0)</f>
        <v>Apparel</v>
      </c>
      <c r="I4904">
        <v>6</v>
      </c>
      <c r="J4904" s="10">
        <f>VLOOKUP(tbl_Sales[[#This Row],[Product_ID]],tbl_Products[],4,0)</f>
        <v>14.27</v>
      </c>
      <c r="K4904" s="6">
        <v>56.84</v>
      </c>
      <c r="L4904" s="6">
        <f>tbl_Sales[[#This Row],[Price_per_Unit]]*tbl_Sales[[#This Row],[Quantity]]</f>
        <v>341.04</v>
      </c>
      <c r="M4904" s="6">
        <f>tbl_Sales[[#This Row],[Cost_per_Unit]]*tbl_Sales[[#This Row],[Quantity]]</f>
        <v>85.62</v>
      </c>
      <c r="N4904" s="6">
        <f>tbl_Sales[[#This Row],[Sales]]-tbl_Sales[[#This Row],[Total_Cost]]</f>
        <v>255.42000000000002</v>
      </c>
    </row>
    <row r="4905" spans="1:14">
      <c r="A4905" t="s">
        <v>4909</v>
      </c>
      <c r="B4905" s="4">
        <v>45016</v>
      </c>
      <c r="C4905" t="s">
        <v>7429</v>
      </c>
      <c r="D4905" t="str">
        <f>VLOOKUP(Sales_Data!$C4905,tbl_Customers[],2,FALSE)</f>
        <v>Customer_1123</v>
      </c>
      <c r="E4905" t="str">
        <f>VLOOKUP(tbl_Sales[[#This Row],[Customer_ID]],tbl_Customers[],5,0)</f>
        <v>West</v>
      </c>
      <c r="F4905" t="s">
        <v>8542</v>
      </c>
      <c r="G4905" t="str">
        <f>VLOOKUP(Sales_Data!$F4905,tbl_Products[],2,FALSE)</f>
        <v>Product_20</v>
      </c>
      <c r="H4905" t="str">
        <f>VLOOKUP(tbl_Sales[[#This Row],[Product_ID]],tbl_Products[],3,0)</f>
        <v>Electronics</v>
      </c>
      <c r="I4905">
        <v>8</v>
      </c>
      <c r="J4905" s="10">
        <f>VLOOKUP(tbl_Sales[[#This Row],[Product_ID]],tbl_Products[],4,0)</f>
        <v>19.98</v>
      </c>
      <c r="K4905" s="6">
        <v>23</v>
      </c>
      <c r="L4905" s="6">
        <f>tbl_Sales[[#This Row],[Price_per_Unit]]*tbl_Sales[[#This Row],[Quantity]]</f>
        <v>184</v>
      </c>
      <c r="M4905" s="6">
        <f>tbl_Sales[[#This Row],[Cost_per_Unit]]*tbl_Sales[[#This Row],[Quantity]]</f>
        <v>159.84</v>
      </c>
      <c r="N4905" s="6">
        <f>tbl_Sales[[#This Row],[Sales]]-tbl_Sales[[#This Row],[Total_Cost]]</f>
        <v>24.159999999999997</v>
      </c>
    </row>
    <row r="4906" spans="1:14">
      <c r="A4906" t="s">
        <v>4910</v>
      </c>
      <c r="B4906" s="4">
        <v>44947</v>
      </c>
      <c r="C4906" t="s">
        <v>8453</v>
      </c>
      <c r="D4906" t="str">
        <f>VLOOKUP(Sales_Data!$C4906,tbl_Customers[],2,FALSE)</f>
        <v>Customer_807</v>
      </c>
      <c r="E4906" t="str">
        <f>VLOOKUP(tbl_Sales[[#This Row],[Customer_ID]],tbl_Customers[],5,0)</f>
        <v>West</v>
      </c>
      <c r="F4906" t="s">
        <v>8529</v>
      </c>
      <c r="G4906" t="str">
        <f>VLOOKUP(Sales_Data!$F4906,tbl_Products[],2,FALSE)</f>
        <v>Product_49</v>
      </c>
      <c r="H4906" t="str">
        <f>VLOOKUP(tbl_Sales[[#This Row],[Product_ID]],tbl_Products[],3,0)</f>
        <v>Toys</v>
      </c>
      <c r="I4906">
        <v>9</v>
      </c>
      <c r="J4906" s="10">
        <f>VLOOKUP(tbl_Sales[[#This Row],[Product_ID]],tbl_Products[],4,0)</f>
        <v>44.18</v>
      </c>
      <c r="K4906" s="6">
        <v>79.67</v>
      </c>
      <c r="L4906" s="6">
        <f>tbl_Sales[[#This Row],[Price_per_Unit]]*tbl_Sales[[#This Row],[Quantity]]</f>
        <v>717.03</v>
      </c>
      <c r="M4906" s="6">
        <f>tbl_Sales[[#This Row],[Cost_per_Unit]]*tbl_Sales[[#This Row],[Quantity]]</f>
        <v>397.62</v>
      </c>
      <c r="N4906" s="6">
        <f>tbl_Sales[[#This Row],[Sales]]-tbl_Sales[[#This Row],[Total_Cost]]</f>
        <v>319.40999999999997</v>
      </c>
    </row>
    <row r="4907" spans="1:14">
      <c r="A4907" t="s">
        <v>4911</v>
      </c>
      <c r="B4907" s="4">
        <v>45075</v>
      </c>
      <c r="C4907" t="s">
        <v>7387</v>
      </c>
      <c r="D4907" t="str">
        <f>VLOOKUP(Sales_Data!$C4907,tbl_Customers[],2,FALSE)</f>
        <v>Customer_200</v>
      </c>
      <c r="E4907" t="str">
        <f>VLOOKUP(tbl_Sales[[#This Row],[Customer_ID]],tbl_Customers[],5,0)</f>
        <v>East</v>
      </c>
      <c r="F4907" t="s">
        <v>8506</v>
      </c>
      <c r="G4907" t="str">
        <f>VLOOKUP(Sales_Data!$F4907,tbl_Products[],2,FALSE)</f>
        <v>Product_43</v>
      </c>
      <c r="H4907" t="str">
        <f>VLOOKUP(tbl_Sales[[#This Row],[Product_ID]],tbl_Products[],3,0)</f>
        <v>Health</v>
      </c>
      <c r="I4907">
        <v>8</v>
      </c>
      <c r="J4907" s="10">
        <f>VLOOKUP(tbl_Sales[[#This Row],[Product_ID]],tbl_Products[],4,0)</f>
        <v>4.59</v>
      </c>
      <c r="K4907" s="6">
        <v>6.26</v>
      </c>
      <c r="L4907" s="6">
        <f>tbl_Sales[[#This Row],[Price_per_Unit]]*tbl_Sales[[#This Row],[Quantity]]</f>
        <v>50.08</v>
      </c>
      <c r="M4907" s="6">
        <f>tbl_Sales[[#This Row],[Cost_per_Unit]]*tbl_Sales[[#This Row],[Quantity]]</f>
        <v>36.72</v>
      </c>
      <c r="N4907" s="6">
        <f>tbl_Sales[[#This Row],[Sales]]-tbl_Sales[[#This Row],[Total_Cost]]</f>
        <v>13.36</v>
      </c>
    </row>
    <row r="4908" spans="1:14">
      <c r="A4908" t="s">
        <v>4912</v>
      </c>
      <c r="B4908" s="4">
        <v>45111</v>
      </c>
      <c r="C4908" t="s">
        <v>8057</v>
      </c>
      <c r="D4908" t="str">
        <f>VLOOKUP(Sales_Data!$C4908,tbl_Customers[],2,FALSE)</f>
        <v>Customer_269</v>
      </c>
      <c r="E4908" t="str">
        <f>VLOOKUP(tbl_Sales[[#This Row],[Customer_ID]],tbl_Customers[],5,0)</f>
        <v>North</v>
      </c>
      <c r="F4908" t="s">
        <v>8559</v>
      </c>
      <c r="G4908" t="str">
        <f>VLOOKUP(Sales_Data!$F4908,tbl_Products[],2,FALSE)</f>
        <v>Product_57</v>
      </c>
      <c r="H4908" t="str">
        <f>VLOOKUP(tbl_Sales[[#This Row],[Product_ID]],tbl_Products[],3,0)</f>
        <v>Toys</v>
      </c>
      <c r="I4908">
        <v>6</v>
      </c>
      <c r="J4908" s="10">
        <f>VLOOKUP(tbl_Sales[[#This Row],[Product_ID]],tbl_Products[],4,0)</f>
        <v>31.85</v>
      </c>
      <c r="K4908" s="6">
        <v>92.26</v>
      </c>
      <c r="L4908" s="6">
        <f>tbl_Sales[[#This Row],[Price_per_Unit]]*tbl_Sales[[#This Row],[Quantity]]</f>
        <v>553.56000000000006</v>
      </c>
      <c r="M4908" s="6">
        <f>tbl_Sales[[#This Row],[Cost_per_Unit]]*tbl_Sales[[#This Row],[Quantity]]</f>
        <v>191.10000000000002</v>
      </c>
      <c r="N4908" s="6">
        <f>tbl_Sales[[#This Row],[Sales]]-tbl_Sales[[#This Row],[Total_Cost]]</f>
        <v>362.46000000000004</v>
      </c>
    </row>
    <row r="4909" spans="1:14">
      <c r="A4909" t="s">
        <v>4913</v>
      </c>
      <c r="B4909" s="4">
        <v>45273</v>
      </c>
      <c r="C4909" t="s">
        <v>7032</v>
      </c>
      <c r="D4909" t="str">
        <f>VLOOKUP(Sales_Data!$C4909,tbl_Customers[],2,FALSE)</f>
        <v>Customer_663</v>
      </c>
      <c r="E4909" t="str">
        <f>VLOOKUP(tbl_Sales[[#This Row],[Customer_ID]],tbl_Customers[],5,0)</f>
        <v>East</v>
      </c>
      <c r="F4909" t="s">
        <v>8518</v>
      </c>
      <c r="G4909" t="str">
        <f>VLOOKUP(Sales_Data!$F4909,tbl_Products[],2,FALSE)</f>
        <v>Product_35</v>
      </c>
      <c r="H4909" t="str">
        <f>VLOOKUP(tbl_Sales[[#This Row],[Product_ID]],tbl_Products[],3,0)</f>
        <v>Toys</v>
      </c>
      <c r="I4909">
        <v>3</v>
      </c>
      <c r="J4909" s="10">
        <f>VLOOKUP(tbl_Sales[[#This Row],[Product_ID]],tbl_Products[],4,0)</f>
        <v>40.75</v>
      </c>
      <c r="K4909" s="6">
        <v>99.08</v>
      </c>
      <c r="L4909" s="6">
        <f>tbl_Sales[[#This Row],[Price_per_Unit]]*tbl_Sales[[#This Row],[Quantity]]</f>
        <v>297.24</v>
      </c>
      <c r="M4909" s="6">
        <f>tbl_Sales[[#This Row],[Cost_per_Unit]]*tbl_Sales[[#This Row],[Quantity]]</f>
        <v>122.25</v>
      </c>
      <c r="N4909" s="6">
        <f>tbl_Sales[[#This Row],[Sales]]-tbl_Sales[[#This Row],[Total_Cost]]</f>
        <v>174.99</v>
      </c>
    </row>
    <row r="4910" spans="1:14">
      <c r="A4910" t="s">
        <v>4914</v>
      </c>
      <c r="B4910" s="4">
        <v>45087</v>
      </c>
      <c r="C4910" t="s">
        <v>7549</v>
      </c>
      <c r="D4910" t="str">
        <f>VLOOKUP(Sales_Data!$C4910,tbl_Customers[],2,FALSE)</f>
        <v>Customer_1189</v>
      </c>
      <c r="E4910" t="str">
        <f>VLOOKUP(tbl_Sales[[#This Row],[Customer_ID]],tbl_Customers[],5,0)</f>
        <v>North</v>
      </c>
      <c r="F4910" t="s">
        <v>8503</v>
      </c>
      <c r="G4910" t="str">
        <f>VLOOKUP(Sales_Data!$F4910,tbl_Products[],2,FALSE)</f>
        <v>Product_19</v>
      </c>
      <c r="H4910" t="str">
        <f>VLOOKUP(tbl_Sales[[#This Row],[Product_ID]],tbl_Products[],3,0)</f>
        <v>Apparel</v>
      </c>
      <c r="I4910">
        <v>6</v>
      </c>
      <c r="J4910" s="10">
        <f>VLOOKUP(tbl_Sales[[#This Row],[Product_ID]],tbl_Products[],4,0)</f>
        <v>41.78</v>
      </c>
      <c r="K4910" s="6">
        <v>62.81</v>
      </c>
      <c r="L4910" s="6">
        <f>tbl_Sales[[#This Row],[Price_per_Unit]]*tbl_Sales[[#This Row],[Quantity]]</f>
        <v>376.86</v>
      </c>
      <c r="M4910" s="6">
        <f>tbl_Sales[[#This Row],[Cost_per_Unit]]*tbl_Sales[[#This Row],[Quantity]]</f>
        <v>250.68</v>
      </c>
      <c r="N4910" s="6">
        <f>tbl_Sales[[#This Row],[Sales]]-tbl_Sales[[#This Row],[Total_Cost]]</f>
        <v>126.18</v>
      </c>
    </row>
    <row r="4911" spans="1:14">
      <c r="A4911" t="s">
        <v>4915</v>
      </c>
      <c r="B4911" s="4">
        <v>45145</v>
      </c>
      <c r="C4911" t="s">
        <v>7366</v>
      </c>
      <c r="D4911" t="str">
        <f>VLOOKUP(Sales_Data!$C4911,tbl_Customers[],2,FALSE)</f>
        <v>Customer_111</v>
      </c>
      <c r="E4911" t="str">
        <f>VLOOKUP(tbl_Sales[[#This Row],[Customer_ID]],tbl_Customers[],5,0)</f>
        <v>South</v>
      </c>
      <c r="F4911" t="s">
        <v>8503</v>
      </c>
      <c r="G4911" t="str">
        <f>VLOOKUP(Sales_Data!$F4911,tbl_Products[],2,FALSE)</f>
        <v>Product_19</v>
      </c>
      <c r="H4911" t="str">
        <f>VLOOKUP(tbl_Sales[[#This Row],[Product_ID]],tbl_Products[],3,0)</f>
        <v>Apparel</v>
      </c>
      <c r="I4911">
        <v>4</v>
      </c>
      <c r="J4911" s="10">
        <f>VLOOKUP(tbl_Sales[[#This Row],[Product_ID]],tbl_Products[],4,0)</f>
        <v>41.78</v>
      </c>
      <c r="K4911" s="6">
        <v>77.83</v>
      </c>
      <c r="L4911" s="6">
        <f>tbl_Sales[[#This Row],[Price_per_Unit]]*tbl_Sales[[#This Row],[Quantity]]</f>
        <v>311.32</v>
      </c>
      <c r="M4911" s="6">
        <f>tbl_Sales[[#This Row],[Cost_per_Unit]]*tbl_Sales[[#This Row],[Quantity]]</f>
        <v>167.12</v>
      </c>
      <c r="N4911" s="6">
        <f>tbl_Sales[[#This Row],[Sales]]-tbl_Sales[[#This Row],[Total_Cost]]</f>
        <v>144.19999999999999</v>
      </c>
    </row>
    <row r="4912" spans="1:14">
      <c r="A4912" t="s">
        <v>4916</v>
      </c>
      <c r="B4912" s="4">
        <v>44986</v>
      </c>
      <c r="C4912" t="s">
        <v>7279</v>
      </c>
      <c r="D4912" t="str">
        <f>VLOOKUP(Sales_Data!$C4912,tbl_Customers[],2,FALSE)</f>
        <v>Customer_1454</v>
      </c>
      <c r="E4912" t="str">
        <f>VLOOKUP(tbl_Sales[[#This Row],[Customer_ID]],tbl_Customers[],5,0)</f>
        <v>North</v>
      </c>
      <c r="F4912" t="s">
        <v>8550</v>
      </c>
      <c r="G4912" t="str">
        <f>VLOOKUP(Sales_Data!$F4912,tbl_Products[],2,FALSE)</f>
        <v>Product_26</v>
      </c>
      <c r="H4912" t="str">
        <f>VLOOKUP(tbl_Sales[[#This Row],[Product_ID]],tbl_Products[],3,0)</f>
        <v>Health</v>
      </c>
      <c r="I4912">
        <v>3</v>
      </c>
      <c r="J4912" s="10">
        <f>VLOOKUP(tbl_Sales[[#This Row],[Product_ID]],tbl_Products[],4,0)</f>
        <v>31.77</v>
      </c>
      <c r="K4912" s="6">
        <v>44.89</v>
      </c>
      <c r="L4912" s="6">
        <f>tbl_Sales[[#This Row],[Price_per_Unit]]*tbl_Sales[[#This Row],[Quantity]]</f>
        <v>134.67000000000002</v>
      </c>
      <c r="M4912" s="6">
        <f>tbl_Sales[[#This Row],[Cost_per_Unit]]*tbl_Sales[[#This Row],[Quantity]]</f>
        <v>95.31</v>
      </c>
      <c r="N4912" s="6">
        <f>tbl_Sales[[#This Row],[Sales]]-tbl_Sales[[#This Row],[Total_Cost]]</f>
        <v>39.360000000000014</v>
      </c>
    </row>
    <row r="4913" spans="1:14">
      <c r="A4913" t="s">
        <v>4917</v>
      </c>
      <c r="B4913" s="4">
        <v>44975</v>
      </c>
      <c r="C4913" t="s">
        <v>7580</v>
      </c>
      <c r="D4913" t="str">
        <f>VLOOKUP(Sales_Data!$C4913,tbl_Customers[],2,FALSE)</f>
        <v>Customer_623</v>
      </c>
      <c r="E4913" t="str">
        <f>VLOOKUP(tbl_Sales[[#This Row],[Customer_ID]],tbl_Customers[],5,0)</f>
        <v>North</v>
      </c>
      <c r="F4913" t="s">
        <v>8527</v>
      </c>
      <c r="G4913" t="str">
        <f>VLOOKUP(Sales_Data!$F4913,tbl_Products[],2,FALSE)</f>
        <v>Product_12</v>
      </c>
      <c r="H4913" t="str">
        <f>VLOOKUP(tbl_Sales[[#This Row],[Product_ID]],tbl_Products[],3,0)</f>
        <v>Toys</v>
      </c>
      <c r="I4913">
        <v>9</v>
      </c>
      <c r="J4913" s="10">
        <f>VLOOKUP(tbl_Sales[[#This Row],[Product_ID]],tbl_Products[],4,0)</f>
        <v>8.02</v>
      </c>
      <c r="K4913" s="6">
        <v>62.31</v>
      </c>
      <c r="L4913" s="6">
        <f>tbl_Sales[[#This Row],[Price_per_Unit]]*tbl_Sales[[#This Row],[Quantity]]</f>
        <v>560.79</v>
      </c>
      <c r="M4913" s="6">
        <f>tbl_Sales[[#This Row],[Cost_per_Unit]]*tbl_Sales[[#This Row],[Quantity]]</f>
        <v>72.179999999999993</v>
      </c>
      <c r="N4913" s="6">
        <f>tbl_Sales[[#This Row],[Sales]]-tbl_Sales[[#This Row],[Total_Cost]]</f>
        <v>488.60999999999996</v>
      </c>
    </row>
    <row r="4914" spans="1:14">
      <c r="A4914" t="s">
        <v>4918</v>
      </c>
      <c r="B4914" s="4">
        <v>44950</v>
      </c>
      <c r="C4914" t="s">
        <v>7852</v>
      </c>
      <c r="D4914" t="str">
        <f>VLOOKUP(Sales_Data!$C4914,tbl_Customers[],2,FALSE)</f>
        <v>Customer_938</v>
      </c>
      <c r="E4914" t="str">
        <f>VLOOKUP(tbl_Sales[[#This Row],[Customer_ID]],tbl_Customers[],5,0)</f>
        <v>South</v>
      </c>
      <c r="F4914" t="s">
        <v>8553</v>
      </c>
      <c r="G4914" t="str">
        <f>VLOOKUP(Sales_Data!$F4914,tbl_Products[],2,FALSE)</f>
        <v>Product_50</v>
      </c>
      <c r="H4914" t="str">
        <f>VLOOKUP(tbl_Sales[[#This Row],[Product_ID]],tbl_Products[],3,0)</f>
        <v>Apparel</v>
      </c>
      <c r="I4914">
        <v>1</v>
      </c>
      <c r="J4914" s="10">
        <f>VLOOKUP(tbl_Sales[[#This Row],[Product_ID]],tbl_Products[],4,0)</f>
        <v>42.74</v>
      </c>
      <c r="K4914" s="6">
        <v>47.78</v>
      </c>
      <c r="L4914" s="6">
        <f>tbl_Sales[[#This Row],[Price_per_Unit]]*tbl_Sales[[#This Row],[Quantity]]</f>
        <v>47.78</v>
      </c>
      <c r="M4914" s="6">
        <f>tbl_Sales[[#This Row],[Cost_per_Unit]]*tbl_Sales[[#This Row],[Quantity]]</f>
        <v>42.74</v>
      </c>
      <c r="N4914" s="6">
        <f>tbl_Sales[[#This Row],[Sales]]-tbl_Sales[[#This Row],[Total_Cost]]</f>
        <v>5.0399999999999991</v>
      </c>
    </row>
    <row r="4915" spans="1:14">
      <c r="A4915" t="s">
        <v>4919</v>
      </c>
      <c r="B4915" s="4">
        <v>44931</v>
      </c>
      <c r="C4915" t="s">
        <v>7649</v>
      </c>
      <c r="D4915" t="str">
        <f>VLOOKUP(Sales_Data!$C4915,tbl_Customers[],2,FALSE)</f>
        <v>Customer_1341</v>
      </c>
      <c r="E4915" t="str">
        <f>VLOOKUP(tbl_Sales[[#This Row],[Customer_ID]],tbl_Customers[],5,0)</f>
        <v>North</v>
      </c>
      <c r="F4915" t="s">
        <v>8531</v>
      </c>
      <c r="G4915" t="str">
        <f>VLOOKUP(Sales_Data!$F4915,tbl_Products[],2,FALSE)</f>
        <v>Product_36</v>
      </c>
      <c r="H4915" t="str">
        <f>VLOOKUP(tbl_Sales[[#This Row],[Product_ID]],tbl_Products[],3,0)</f>
        <v>Home Goods</v>
      </c>
      <c r="I4915">
        <v>6</v>
      </c>
      <c r="J4915" s="10">
        <f>VLOOKUP(tbl_Sales[[#This Row],[Product_ID]],tbl_Products[],4,0)</f>
        <v>32.54</v>
      </c>
      <c r="K4915" s="6">
        <v>34.909999999999997</v>
      </c>
      <c r="L4915" s="6">
        <f>tbl_Sales[[#This Row],[Price_per_Unit]]*tbl_Sales[[#This Row],[Quantity]]</f>
        <v>209.45999999999998</v>
      </c>
      <c r="M4915" s="6">
        <f>tbl_Sales[[#This Row],[Cost_per_Unit]]*tbl_Sales[[#This Row],[Quantity]]</f>
        <v>195.24</v>
      </c>
      <c r="N4915" s="6">
        <f>tbl_Sales[[#This Row],[Sales]]-tbl_Sales[[#This Row],[Total_Cost]]</f>
        <v>14.21999999999997</v>
      </c>
    </row>
    <row r="4916" spans="1:14">
      <c r="A4916" t="s">
        <v>4920</v>
      </c>
      <c r="B4916" s="4">
        <v>44997</v>
      </c>
      <c r="C4916" t="s">
        <v>7047</v>
      </c>
      <c r="D4916" t="str">
        <f>VLOOKUP(Sales_Data!$C4916,tbl_Customers[],2,FALSE)</f>
        <v>Customer_336</v>
      </c>
      <c r="E4916" t="str">
        <f>VLOOKUP(tbl_Sales[[#This Row],[Customer_ID]],tbl_Customers[],5,0)</f>
        <v>East</v>
      </c>
      <c r="F4916" t="s">
        <v>8534</v>
      </c>
      <c r="G4916" t="str">
        <f>VLOOKUP(Sales_Data!$F4916,tbl_Products[],2,FALSE)</f>
        <v>Product_51</v>
      </c>
      <c r="H4916" t="str">
        <f>VLOOKUP(tbl_Sales[[#This Row],[Product_ID]],tbl_Products[],3,0)</f>
        <v>Electronics</v>
      </c>
      <c r="I4916">
        <v>4</v>
      </c>
      <c r="J4916" s="10">
        <f>VLOOKUP(tbl_Sales[[#This Row],[Product_ID]],tbl_Products[],4,0)</f>
        <v>45.1</v>
      </c>
      <c r="K4916" s="6">
        <v>24.8</v>
      </c>
      <c r="L4916" s="6">
        <f>tbl_Sales[[#This Row],[Price_per_Unit]]*tbl_Sales[[#This Row],[Quantity]]</f>
        <v>99.2</v>
      </c>
      <c r="M4916" s="6">
        <f>tbl_Sales[[#This Row],[Cost_per_Unit]]*tbl_Sales[[#This Row],[Quantity]]</f>
        <v>180.4</v>
      </c>
      <c r="N4916" s="6">
        <f>tbl_Sales[[#This Row],[Sales]]-tbl_Sales[[#This Row],[Total_Cost]]</f>
        <v>-81.2</v>
      </c>
    </row>
    <row r="4917" spans="1:14">
      <c r="A4917" t="s">
        <v>4921</v>
      </c>
      <c r="B4917" s="4">
        <v>45266</v>
      </c>
      <c r="C4917" t="s">
        <v>7259</v>
      </c>
      <c r="D4917" t="str">
        <f>VLOOKUP(Sales_Data!$C4917,tbl_Customers[],2,FALSE)</f>
        <v>Customer_1183</v>
      </c>
      <c r="E4917" t="str">
        <f>VLOOKUP(tbl_Sales[[#This Row],[Customer_ID]],tbl_Customers[],5,0)</f>
        <v>East</v>
      </c>
      <c r="F4917" t="s">
        <v>8520</v>
      </c>
      <c r="G4917" t="str">
        <f>VLOOKUP(Sales_Data!$F4917,tbl_Products[],2,FALSE)</f>
        <v>Product_29</v>
      </c>
      <c r="H4917" t="str">
        <f>VLOOKUP(tbl_Sales[[#This Row],[Product_ID]],tbl_Products[],3,0)</f>
        <v>Home Goods</v>
      </c>
      <c r="I4917">
        <v>8</v>
      </c>
      <c r="J4917" s="10">
        <f>VLOOKUP(tbl_Sales[[#This Row],[Product_ID]],tbl_Products[],4,0)</f>
        <v>9.64</v>
      </c>
      <c r="K4917" s="6">
        <v>25.71</v>
      </c>
      <c r="L4917" s="6">
        <f>tbl_Sales[[#This Row],[Price_per_Unit]]*tbl_Sales[[#This Row],[Quantity]]</f>
        <v>205.68</v>
      </c>
      <c r="M4917" s="6">
        <f>tbl_Sales[[#This Row],[Cost_per_Unit]]*tbl_Sales[[#This Row],[Quantity]]</f>
        <v>77.12</v>
      </c>
      <c r="N4917" s="6">
        <f>tbl_Sales[[#This Row],[Sales]]-tbl_Sales[[#This Row],[Total_Cost]]</f>
        <v>128.56</v>
      </c>
    </row>
    <row r="4918" spans="1:14">
      <c r="A4918" t="s">
        <v>4922</v>
      </c>
      <c r="B4918" s="4">
        <v>45258</v>
      </c>
      <c r="C4918" t="s">
        <v>7521</v>
      </c>
      <c r="D4918" t="str">
        <f>VLOOKUP(Sales_Data!$C4918,tbl_Customers[],2,FALSE)</f>
        <v>Customer_282</v>
      </c>
      <c r="E4918" t="str">
        <f>VLOOKUP(tbl_Sales[[#This Row],[Customer_ID]],tbl_Customers[],5,0)</f>
        <v>South</v>
      </c>
      <c r="F4918" t="s">
        <v>8495</v>
      </c>
      <c r="G4918" t="str">
        <f>VLOOKUP(Sales_Data!$F4918,tbl_Products[],2,FALSE)</f>
        <v>Product_6</v>
      </c>
      <c r="H4918" t="str">
        <f>VLOOKUP(tbl_Sales[[#This Row],[Product_ID]],tbl_Products[],3,0)</f>
        <v>Apparel</v>
      </c>
      <c r="I4918">
        <v>7</v>
      </c>
      <c r="J4918" s="10">
        <f>VLOOKUP(tbl_Sales[[#This Row],[Product_ID]],tbl_Products[],4,0)</f>
        <v>33.65</v>
      </c>
      <c r="K4918" s="6">
        <v>78.180000000000007</v>
      </c>
      <c r="L4918" s="6">
        <f>tbl_Sales[[#This Row],[Price_per_Unit]]*tbl_Sales[[#This Row],[Quantity]]</f>
        <v>547.26</v>
      </c>
      <c r="M4918" s="6">
        <f>tbl_Sales[[#This Row],[Cost_per_Unit]]*tbl_Sales[[#This Row],[Quantity]]</f>
        <v>235.54999999999998</v>
      </c>
      <c r="N4918" s="6">
        <f>tbl_Sales[[#This Row],[Sales]]-tbl_Sales[[#This Row],[Total_Cost]]</f>
        <v>311.71000000000004</v>
      </c>
    </row>
    <row r="4919" spans="1:14">
      <c r="A4919" t="s">
        <v>4923</v>
      </c>
      <c r="B4919" s="4">
        <v>45014</v>
      </c>
      <c r="C4919" t="s">
        <v>7104</v>
      </c>
      <c r="D4919" t="str">
        <f>VLOOKUP(Sales_Data!$C4919,tbl_Customers[],2,FALSE)</f>
        <v>Customer_905</v>
      </c>
      <c r="E4919" t="str">
        <f>VLOOKUP(tbl_Sales[[#This Row],[Customer_ID]],tbl_Customers[],5,0)</f>
        <v>West</v>
      </c>
      <c r="F4919" t="s">
        <v>8495</v>
      </c>
      <c r="G4919" t="str">
        <f>VLOOKUP(Sales_Data!$F4919,tbl_Products[],2,FALSE)</f>
        <v>Product_6</v>
      </c>
      <c r="H4919" t="str">
        <f>VLOOKUP(tbl_Sales[[#This Row],[Product_ID]],tbl_Products[],3,0)</f>
        <v>Apparel</v>
      </c>
      <c r="I4919">
        <v>2</v>
      </c>
      <c r="J4919" s="10">
        <f>VLOOKUP(tbl_Sales[[#This Row],[Product_ID]],tbl_Products[],4,0)</f>
        <v>33.65</v>
      </c>
      <c r="K4919" s="6">
        <v>83.58</v>
      </c>
      <c r="L4919" s="6">
        <f>tbl_Sales[[#This Row],[Price_per_Unit]]*tbl_Sales[[#This Row],[Quantity]]</f>
        <v>167.16</v>
      </c>
      <c r="M4919" s="6">
        <f>tbl_Sales[[#This Row],[Cost_per_Unit]]*tbl_Sales[[#This Row],[Quantity]]</f>
        <v>67.3</v>
      </c>
      <c r="N4919" s="6">
        <f>tbl_Sales[[#This Row],[Sales]]-tbl_Sales[[#This Row],[Total_Cost]]</f>
        <v>99.86</v>
      </c>
    </row>
    <row r="4920" spans="1:14">
      <c r="A4920" t="s">
        <v>4924</v>
      </c>
      <c r="B4920" s="4">
        <v>45095</v>
      </c>
      <c r="C4920" t="s">
        <v>7027</v>
      </c>
      <c r="D4920" t="str">
        <f>VLOOKUP(Sales_Data!$C4920,tbl_Customers[],2,FALSE)</f>
        <v>Customer_1426</v>
      </c>
      <c r="E4920" t="str">
        <f>VLOOKUP(tbl_Sales[[#This Row],[Customer_ID]],tbl_Customers[],5,0)</f>
        <v>North</v>
      </c>
      <c r="F4920" t="s">
        <v>8505</v>
      </c>
      <c r="G4920" t="str">
        <f>VLOOKUP(Sales_Data!$F4920,tbl_Products[],2,FALSE)</f>
        <v>Product_39</v>
      </c>
      <c r="H4920" t="str">
        <f>VLOOKUP(tbl_Sales[[#This Row],[Product_ID]],tbl_Products[],3,0)</f>
        <v>Toys</v>
      </c>
      <c r="I4920">
        <v>2</v>
      </c>
      <c r="J4920" s="10">
        <f>VLOOKUP(tbl_Sales[[#This Row],[Product_ID]],tbl_Products[],4,0)</f>
        <v>32.950000000000003</v>
      </c>
      <c r="K4920" s="6">
        <v>42.93</v>
      </c>
      <c r="L4920" s="6">
        <f>tbl_Sales[[#This Row],[Price_per_Unit]]*tbl_Sales[[#This Row],[Quantity]]</f>
        <v>85.86</v>
      </c>
      <c r="M4920" s="6">
        <f>tbl_Sales[[#This Row],[Cost_per_Unit]]*tbl_Sales[[#This Row],[Quantity]]</f>
        <v>65.900000000000006</v>
      </c>
      <c r="N4920" s="6">
        <f>tbl_Sales[[#This Row],[Sales]]-tbl_Sales[[#This Row],[Total_Cost]]</f>
        <v>19.959999999999994</v>
      </c>
    </row>
    <row r="4921" spans="1:14">
      <c r="A4921" t="s">
        <v>4925</v>
      </c>
      <c r="B4921" s="4">
        <v>45110</v>
      </c>
      <c r="C4921" t="s">
        <v>7296</v>
      </c>
      <c r="D4921" t="str">
        <f>VLOOKUP(Sales_Data!$C4921,tbl_Customers[],2,FALSE)</f>
        <v>Customer_989</v>
      </c>
      <c r="E4921" t="str">
        <f>VLOOKUP(tbl_Sales[[#This Row],[Customer_ID]],tbl_Customers[],5,0)</f>
        <v>East</v>
      </c>
      <c r="F4921" t="s">
        <v>8514</v>
      </c>
      <c r="G4921" t="str">
        <f>VLOOKUP(Sales_Data!$F4921,tbl_Products[],2,FALSE)</f>
        <v>Product_2</v>
      </c>
      <c r="H4921" t="str">
        <f>VLOOKUP(tbl_Sales[[#This Row],[Product_ID]],tbl_Products[],3,0)</f>
        <v>Health</v>
      </c>
      <c r="I4921">
        <v>3</v>
      </c>
      <c r="J4921" s="10">
        <f>VLOOKUP(tbl_Sales[[#This Row],[Product_ID]],tbl_Products[],4,0)</f>
        <v>12.41</v>
      </c>
      <c r="K4921" s="6">
        <v>12.88</v>
      </c>
      <c r="L4921" s="6">
        <f>tbl_Sales[[#This Row],[Price_per_Unit]]*tbl_Sales[[#This Row],[Quantity]]</f>
        <v>38.64</v>
      </c>
      <c r="M4921" s="6">
        <f>tbl_Sales[[#This Row],[Cost_per_Unit]]*tbl_Sales[[#This Row],[Quantity]]</f>
        <v>37.230000000000004</v>
      </c>
      <c r="N4921" s="6">
        <f>tbl_Sales[[#This Row],[Sales]]-tbl_Sales[[#This Row],[Total_Cost]]</f>
        <v>1.4099999999999966</v>
      </c>
    </row>
    <row r="4922" spans="1:14">
      <c r="A4922" t="s">
        <v>4926</v>
      </c>
      <c r="B4922" s="4">
        <v>45151</v>
      </c>
      <c r="C4922" t="s">
        <v>7469</v>
      </c>
      <c r="D4922" t="str">
        <f>VLOOKUP(Sales_Data!$C4922,tbl_Customers[],2,FALSE)</f>
        <v>Customer_597</v>
      </c>
      <c r="E4922" t="str">
        <f>VLOOKUP(tbl_Sales[[#This Row],[Customer_ID]],tbl_Customers[],5,0)</f>
        <v>East</v>
      </c>
      <c r="F4922" t="s">
        <v>8549</v>
      </c>
      <c r="G4922" t="str">
        <f>VLOOKUP(Sales_Data!$F4922,tbl_Products[],2,FALSE)</f>
        <v>Product_18</v>
      </c>
      <c r="H4922" t="str">
        <f>VLOOKUP(tbl_Sales[[#This Row],[Product_ID]],tbl_Products[],3,0)</f>
        <v>Health</v>
      </c>
      <c r="I4922">
        <v>2</v>
      </c>
      <c r="J4922" s="10">
        <f>VLOOKUP(tbl_Sales[[#This Row],[Product_ID]],tbl_Products[],4,0)</f>
        <v>41.18</v>
      </c>
      <c r="K4922" s="6">
        <v>18.100000000000001</v>
      </c>
      <c r="L4922" s="6">
        <f>tbl_Sales[[#This Row],[Price_per_Unit]]*tbl_Sales[[#This Row],[Quantity]]</f>
        <v>36.200000000000003</v>
      </c>
      <c r="M4922" s="6">
        <f>tbl_Sales[[#This Row],[Cost_per_Unit]]*tbl_Sales[[#This Row],[Quantity]]</f>
        <v>82.36</v>
      </c>
      <c r="N4922" s="6">
        <f>tbl_Sales[[#This Row],[Sales]]-tbl_Sales[[#This Row],[Total_Cost]]</f>
        <v>-46.16</v>
      </c>
    </row>
    <row r="4923" spans="1:14">
      <c r="A4923" t="s">
        <v>4927</v>
      </c>
      <c r="B4923" s="4">
        <v>45245</v>
      </c>
      <c r="C4923" t="s">
        <v>7074</v>
      </c>
      <c r="D4923" t="str">
        <f>VLOOKUP(Sales_Data!$C4923,tbl_Customers[],2,FALSE)</f>
        <v>Customer_297</v>
      </c>
      <c r="E4923" t="str">
        <f>VLOOKUP(tbl_Sales[[#This Row],[Customer_ID]],tbl_Customers[],5,0)</f>
        <v>East</v>
      </c>
      <c r="F4923" t="s">
        <v>8528</v>
      </c>
      <c r="G4923" t="str">
        <f>VLOOKUP(Sales_Data!$F4923,tbl_Products[],2,FALSE)</f>
        <v>Product_25</v>
      </c>
      <c r="H4923" t="str">
        <f>VLOOKUP(tbl_Sales[[#This Row],[Product_ID]],tbl_Products[],3,0)</f>
        <v>Electronics</v>
      </c>
      <c r="I4923">
        <v>6</v>
      </c>
      <c r="J4923" s="10">
        <f>VLOOKUP(tbl_Sales[[#This Row],[Product_ID]],tbl_Products[],4,0)</f>
        <v>48.19</v>
      </c>
      <c r="K4923" s="6">
        <v>84.99</v>
      </c>
      <c r="L4923" s="6">
        <f>tbl_Sales[[#This Row],[Price_per_Unit]]*tbl_Sales[[#This Row],[Quantity]]</f>
        <v>509.93999999999994</v>
      </c>
      <c r="M4923" s="6">
        <f>tbl_Sales[[#This Row],[Cost_per_Unit]]*tbl_Sales[[#This Row],[Quantity]]</f>
        <v>289.14</v>
      </c>
      <c r="N4923" s="6">
        <f>tbl_Sales[[#This Row],[Sales]]-tbl_Sales[[#This Row],[Total_Cost]]</f>
        <v>220.79999999999995</v>
      </c>
    </row>
    <row r="4924" spans="1:14">
      <c r="A4924" t="s">
        <v>4928</v>
      </c>
      <c r="B4924" s="4">
        <v>45064</v>
      </c>
      <c r="C4924" t="s">
        <v>7166</v>
      </c>
      <c r="D4924" t="str">
        <f>VLOOKUP(Sales_Data!$C4924,tbl_Customers[],2,FALSE)</f>
        <v>Customer_430</v>
      </c>
      <c r="E4924" t="str">
        <f>VLOOKUP(tbl_Sales[[#This Row],[Customer_ID]],tbl_Customers[],5,0)</f>
        <v>West</v>
      </c>
      <c r="F4924" t="s">
        <v>8535</v>
      </c>
      <c r="G4924" t="str">
        <f>VLOOKUP(Sales_Data!$F4924,tbl_Products[],2,FALSE)</f>
        <v>Product_54</v>
      </c>
      <c r="H4924" t="str">
        <f>VLOOKUP(tbl_Sales[[#This Row],[Product_ID]],tbl_Products[],3,0)</f>
        <v>Apparel</v>
      </c>
      <c r="I4924">
        <v>2</v>
      </c>
      <c r="J4924" s="10">
        <f>VLOOKUP(tbl_Sales[[#This Row],[Product_ID]],tbl_Products[],4,0)</f>
        <v>1.35</v>
      </c>
      <c r="K4924" s="6">
        <v>69.28</v>
      </c>
      <c r="L4924" s="6">
        <f>tbl_Sales[[#This Row],[Price_per_Unit]]*tbl_Sales[[#This Row],[Quantity]]</f>
        <v>138.56</v>
      </c>
      <c r="M4924" s="6">
        <f>tbl_Sales[[#This Row],[Cost_per_Unit]]*tbl_Sales[[#This Row],[Quantity]]</f>
        <v>2.7</v>
      </c>
      <c r="N4924" s="6">
        <f>tbl_Sales[[#This Row],[Sales]]-tbl_Sales[[#This Row],[Total_Cost]]</f>
        <v>135.86000000000001</v>
      </c>
    </row>
    <row r="4925" spans="1:14">
      <c r="A4925" t="s">
        <v>4929</v>
      </c>
      <c r="B4925" s="4">
        <v>44974</v>
      </c>
      <c r="C4925" t="s">
        <v>7888</v>
      </c>
      <c r="D4925" t="str">
        <f>VLOOKUP(Sales_Data!$C4925,tbl_Customers[],2,FALSE)</f>
        <v>Customer_447</v>
      </c>
      <c r="E4925" t="str">
        <f>VLOOKUP(tbl_Sales[[#This Row],[Customer_ID]],tbl_Customers[],5,0)</f>
        <v>North</v>
      </c>
      <c r="F4925" t="s">
        <v>8497</v>
      </c>
      <c r="G4925" t="str">
        <f>VLOOKUP(Sales_Data!$F4925,tbl_Products[],2,FALSE)</f>
        <v>Product_73</v>
      </c>
      <c r="H4925" t="str">
        <f>VLOOKUP(tbl_Sales[[#This Row],[Product_ID]],tbl_Products[],3,0)</f>
        <v>Apparel</v>
      </c>
      <c r="I4925">
        <v>9</v>
      </c>
      <c r="J4925" s="10">
        <f>VLOOKUP(tbl_Sales[[#This Row],[Product_ID]],tbl_Products[],4,0)</f>
        <v>1.21</v>
      </c>
      <c r="K4925" s="6">
        <v>70.12</v>
      </c>
      <c r="L4925" s="6">
        <f>tbl_Sales[[#This Row],[Price_per_Unit]]*tbl_Sales[[#This Row],[Quantity]]</f>
        <v>631.08000000000004</v>
      </c>
      <c r="M4925" s="6">
        <f>tbl_Sales[[#This Row],[Cost_per_Unit]]*tbl_Sales[[#This Row],[Quantity]]</f>
        <v>10.89</v>
      </c>
      <c r="N4925" s="6">
        <f>tbl_Sales[[#This Row],[Sales]]-tbl_Sales[[#This Row],[Total_Cost]]</f>
        <v>620.19000000000005</v>
      </c>
    </row>
    <row r="4926" spans="1:14">
      <c r="A4926" t="s">
        <v>4930</v>
      </c>
      <c r="B4926" s="4">
        <v>45117</v>
      </c>
      <c r="C4926" t="s">
        <v>7472</v>
      </c>
      <c r="D4926" t="str">
        <f>VLOOKUP(Sales_Data!$C4926,tbl_Customers[],2,FALSE)</f>
        <v>Customer_401</v>
      </c>
      <c r="E4926" t="str">
        <f>VLOOKUP(tbl_Sales[[#This Row],[Customer_ID]],tbl_Customers[],5,0)</f>
        <v>North</v>
      </c>
      <c r="F4926" t="s">
        <v>8528</v>
      </c>
      <c r="G4926" t="str">
        <f>VLOOKUP(Sales_Data!$F4926,tbl_Products[],2,FALSE)</f>
        <v>Product_25</v>
      </c>
      <c r="H4926" t="str">
        <f>VLOOKUP(tbl_Sales[[#This Row],[Product_ID]],tbl_Products[],3,0)</f>
        <v>Electronics</v>
      </c>
      <c r="I4926">
        <v>5</v>
      </c>
      <c r="J4926" s="10">
        <f>VLOOKUP(tbl_Sales[[#This Row],[Product_ID]],tbl_Products[],4,0)</f>
        <v>48.19</v>
      </c>
      <c r="K4926" s="6">
        <v>80.45</v>
      </c>
      <c r="L4926" s="6">
        <f>tbl_Sales[[#This Row],[Price_per_Unit]]*tbl_Sales[[#This Row],[Quantity]]</f>
        <v>402.25</v>
      </c>
      <c r="M4926" s="6">
        <f>tbl_Sales[[#This Row],[Cost_per_Unit]]*tbl_Sales[[#This Row],[Quantity]]</f>
        <v>240.95</v>
      </c>
      <c r="N4926" s="6">
        <f>tbl_Sales[[#This Row],[Sales]]-tbl_Sales[[#This Row],[Total_Cost]]</f>
        <v>161.30000000000001</v>
      </c>
    </row>
    <row r="4927" spans="1:14">
      <c r="A4927" t="s">
        <v>4931</v>
      </c>
      <c r="B4927" s="4">
        <v>45102</v>
      </c>
      <c r="C4927" t="s">
        <v>8327</v>
      </c>
      <c r="D4927" t="str">
        <f>VLOOKUP(Sales_Data!$C4927,tbl_Customers[],2,FALSE)</f>
        <v>Customer_1334</v>
      </c>
      <c r="E4927" t="str">
        <f>VLOOKUP(tbl_Sales[[#This Row],[Customer_ID]],tbl_Customers[],5,0)</f>
        <v>West</v>
      </c>
      <c r="F4927" t="s">
        <v>8535</v>
      </c>
      <c r="G4927" t="str">
        <f>VLOOKUP(Sales_Data!$F4927,tbl_Products[],2,FALSE)</f>
        <v>Product_54</v>
      </c>
      <c r="H4927" t="str">
        <f>VLOOKUP(tbl_Sales[[#This Row],[Product_ID]],tbl_Products[],3,0)</f>
        <v>Apparel</v>
      </c>
      <c r="I4927">
        <v>1</v>
      </c>
      <c r="J4927" s="10">
        <f>VLOOKUP(tbl_Sales[[#This Row],[Product_ID]],tbl_Products[],4,0)</f>
        <v>1.35</v>
      </c>
      <c r="K4927" s="6">
        <v>57.73</v>
      </c>
      <c r="L4927" s="6">
        <f>tbl_Sales[[#This Row],[Price_per_Unit]]*tbl_Sales[[#This Row],[Quantity]]</f>
        <v>57.73</v>
      </c>
      <c r="M4927" s="6">
        <f>tbl_Sales[[#This Row],[Cost_per_Unit]]*tbl_Sales[[#This Row],[Quantity]]</f>
        <v>1.35</v>
      </c>
      <c r="N4927" s="6">
        <f>tbl_Sales[[#This Row],[Sales]]-tbl_Sales[[#This Row],[Total_Cost]]</f>
        <v>56.379999999999995</v>
      </c>
    </row>
    <row r="4928" spans="1:14">
      <c r="A4928" t="s">
        <v>4932</v>
      </c>
      <c r="B4928" s="4">
        <v>45020</v>
      </c>
      <c r="C4928" t="s">
        <v>8448</v>
      </c>
      <c r="D4928" t="str">
        <f>VLOOKUP(Sales_Data!$C4928,tbl_Customers[],2,FALSE)</f>
        <v>Customer_19</v>
      </c>
      <c r="E4928" t="str">
        <f>VLOOKUP(tbl_Sales[[#This Row],[Customer_ID]],tbl_Customers[],5,0)</f>
        <v>West</v>
      </c>
      <c r="F4928" t="s">
        <v>8542</v>
      </c>
      <c r="G4928" t="str">
        <f>VLOOKUP(Sales_Data!$F4928,tbl_Products[],2,FALSE)</f>
        <v>Product_20</v>
      </c>
      <c r="H4928" t="str">
        <f>VLOOKUP(tbl_Sales[[#This Row],[Product_ID]],tbl_Products[],3,0)</f>
        <v>Electronics</v>
      </c>
      <c r="I4928">
        <v>7</v>
      </c>
      <c r="J4928" s="10">
        <f>VLOOKUP(tbl_Sales[[#This Row],[Product_ID]],tbl_Products[],4,0)</f>
        <v>19.98</v>
      </c>
      <c r="K4928" s="6">
        <v>53.73</v>
      </c>
      <c r="L4928" s="6">
        <f>tbl_Sales[[#This Row],[Price_per_Unit]]*tbl_Sales[[#This Row],[Quantity]]</f>
        <v>376.10999999999996</v>
      </c>
      <c r="M4928" s="6">
        <f>tbl_Sales[[#This Row],[Cost_per_Unit]]*tbl_Sales[[#This Row],[Quantity]]</f>
        <v>139.86000000000001</v>
      </c>
      <c r="N4928" s="6">
        <f>tbl_Sales[[#This Row],[Sales]]-tbl_Sales[[#This Row],[Total_Cost]]</f>
        <v>236.24999999999994</v>
      </c>
    </row>
    <row r="4929" spans="1:14">
      <c r="A4929" t="s">
        <v>4933</v>
      </c>
      <c r="B4929" s="4">
        <v>44985</v>
      </c>
      <c r="C4929" t="s">
        <v>7826</v>
      </c>
      <c r="D4929" t="str">
        <f>VLOOKUP(Sales_Data!$C4929,tbl_Customers[],2,FALSE)</f>
        <v>Customer_742</v>
      </c>
      <c r="E4929" t="str">
        <f>VLOOKUP(tbl_Sales[[#This Row],[Customer_ID]],tbl_Customers[],5,0)</f>
        <v>North</v>
      </c>
      <c r="F4929" t="s">
        <v>8554</v>
      </c>
      <c r="G4929" t="str">
        <f>VLOOKUP(Sales_Data!$F4929,tbl_Products[],2,FALSE)</f>
        <v>Product_55</v>
      </c>
      <c r="H4929" t="str">
        <f>VLOOKUP(tbl_Sales[[#This Row],[Product_ID]],tbl_Products[],3,0)</f>
        <v>Apparel</v>
      </c>
      <c r="I4929">
        <v>9</v>
      </c>
      <c r="J4929" s="10">
        <f>VLOOKUP(tbl_Sales[[#This Row],[Product_ID]],tbl_Products[],4,0)</f>
        <v>36.08</v>
      </c>
      <c r="K4929" s="6">
        <v>21.54</v>
      </c>
      <c r="L4929" s="6">
        <f>tbl_Sales[[#This Row],[Price_per_Unit]]*tbl_Sales[[#This Row],[Quantity]]</f>
        <v>193.85999999999999</v>
      </c>
      <c r="M4929" s="6">
        <f>tbl_Sales[[#This Row],[Cost_per_Unit]]*tbl_Sales[[#This Row],[Quantity]]</f>
        <v>324.71999999999997</v>
      </c>
      <c r="N4929" s="6">
        <f>tbl_Sales[[#This Row],[Sales]]-tbl_Sales[[#This Row],[Total_Cost]]</f>
        <v>-130.85999999999999</v>
      </c>
    </row>
    <row r="4930" spans="1:14">
      <c r="A4930" t="s">
        <v>4934</v>
      </c>
      <c r="B4930" s="4">
        <v>45132</v>
      </c>
      <c r="C4930" t="s">
        <v>7621</v>
      </c>
      <c r="D4930" t="str">
        <f>VLOOKUP(Sales_Data!$C4930,tbl_Customers[],2,FALSE)</f>
        <v>Customer_1487</v>
      </c>
      <c r="E4930" t="str">
        <f>VLOOKUP(tbl_Sales[[#This Row],[Customer_ID]],tbl_Customers[],5,0)</f>
        <v>West</v>
      </c>
      <c r="F4930" t="s">
        <v>8557</v>
      </c>
      <c r="G4930" t="str">
        <f>VLOOKUP(Sales_Data!$F4930,tbl_Products[],2,FALSE)</f>
        <v>Product_71</v>
      </c>
      <c r="H4930" t="str">
        <f>VLOOKUP(tbl_Sales[[#This Row],[Product_ID]],tbl_Products[],3,0)</f>
        <v>Electronics</v>
      </c>
      <c r="I4930">
        <v>6</v>
      </c>
      <c r="J4930" s="10">
        <f>VLOOKUP(tbl_Sales[[#This Row],[Product_ID]],tbl_Products[],4,0)</f>
        <v>34.61</v>
      </c>
      <c r="K4930" s="6">
        <v>40.54</v>
      </c>
      <c r="L4930" s="6">
        <f>tbl_Sales[[#This Row],[Price_per_Unit]]*tbl_Sales[[#This Row],[Quantity]]</f>
        <v>243.24</v>
      </c>
      <c r="M4930" s="6">
        <f>tbl_Sales[[#This Row],[Cost_per_Unit]]*tbl_Sales[[#This Row],[Quantity]]</f>
        <v>207.66</v>
      </c>
      <c r="N4930" s="6">
        <f>tbl_Sales[[#This Row],[Sales]]-tbl_Sales[[#This Row],[Total_Cost]]</f>
        <v>35.580000000000013</v>
      </c>
    </row>
    <row r="4931" spans="1:14">
      <c r="A4931" t="s">
        <v>4935</v>
      </c>
      <c r="B4931" s="4">
        <v>45131</v>
      </c>
      <c r="C4931" t="s">
        <v>7903</v>
      </c>
      <c r="D4931" t="str">
        <f>VLOOKUP(Sales_Data!$C4931,tbl_Customers[],2,FALSE)</f>
        <v>Customer_1179</v>
      </c>
      <c r="E4931" t="str">
        <f>VLOOKUP(tbl_Sales[[#This Row],[Customer_ID]],tbl_Customers[],5,0)</f>
        <v>North</v>
      </c>
      <c r="F4931" t="s">
        <v>8497</v>
      </c>
      <c r="G4931" t="str">
        <f>VLOOKUP(Sales_Data!$F4931,tbl_Products[],2,FALSE)</f>
        <v>Product_73</v>
      </c>
      <c r="H4931" t="str">
        <f>VLOOKUP(tbl_Sales[[#This Row],[Product_ID]],tbl_Products[],3,0)</f>
        <v>Apparel</v>
      </c>
      <c r="I4931">
        <v>3</v>
      </c>
      <c r="J4931" s="10">
        <f>VLOOKUP(tbl_Sales[[#This Row],[Product_ID]],tbl_Products[],4,0)</f>
        <v>1.21</v>
      </c>
      <c r="K4931" s="6">
        <v>91.91</v>
      </c>
      <c r="L4931" s="6">
        <f>tbl_Sales[[#This Row],[Price_per_Unit]]*tbl_Sales[[#This Row],[Quantity]]</f>
        <v>275.73</v>
      </c>
      <c r="M4931" s="6">
        <f>tbl_Sales[[#This Row],[Cost_per_Unit]]*tbl_Sales[[#This Row],[Quantity]]</f>
        <v>3.63</v>
      </c>
      <c r="N4931" s="6">
        <f>tbl_Sales[[#This Row],[Sales]]-tbl_Sales[[#This Row],[Total_Cost]]</f>
        <v>272.10000000000002</v>
      </c>
    </row>
    <row r="4932" spans="1:14">
      <c r="A4932" t="s">
        <v>4936</v>
      </c>
      <c r="B4932" s="4">
        <v>45160</v>
      </c>
      <c r="C4932" t="s">
        <v>8105</v>
      </c>
      <c r="D4932" t="str">
        <f>VLOOKUP(Sales_Data!$C4932,tbl_Customers[],2,FALSE)</f>
        <v>Customer_209</v>
      </c>
      <c r="E4932" t="str">
        <f>VLOOKUP(tbl_Sales[[#This Row],[Customer_ID]],tbl_Customers[],5,0)</f>
        <v>South</v>
      </c>
      <c r="F4932" t="s">
        <v>8511</v>
      </c>
      <c r="G4932" t="str">
        <f>VLOOKUP(Sales_Data!$F4932,tbl_Products[],2,FALSE)</f>
        <v>Product_33</v>
      </c>
      <c r="H4932" t="str">
        <f>VLOOKUP(tbl_Sales[[#This Row],[Product_ID]],tbl_Products[],3,0)</f>
        <v>Electronics</v>
      </c>
      <c r="I4932">
        <v>2</v>
      </c>
      <c r="J4932" s="10">
        <f>VLOOKUP(tbl_Sales[[#This Row],[Product_ID]],tbl_Products[],4,0)</f>
        <v>45.26</v>
      </c>
      <c r="K4932" s="6">
        <v>86.36</v>
      </c>
      <c r="L4932" s="6">
        <f>tbl_Sales[[#This Row],[Price_per_Unit]]*tbl_Sales[[#This Row],[Quantity]]</f>
        <v>172.72</v>
      </c>
      <c r="M4932" s="6">
        <f>tbl_Sales[[#This Row],[Cost_per_Unit]]*tbl_Sales[[#This Row],[Quantity]]</f>
        <v>90.52</v>
      </c>
      <c r="N4932" s="6">
        <f>tbl_Sales[[#This Row],[Sales]]-tbl_Sales[[#This Row],[Total_Cost]]</f>
        <v>82.2</v>
      </c>
    </row>
    <row r="4933" spans="1:14">
      <c r="A4933" t="s">
        <v>4937</v>
      </c>
      <c r="B4933" s="4">
        <v>45066</v>
      </c>
      <c r="C4933" t="s">
        <v>7640</v>
      </c>
      <c r="D4933" t="str">
        <f>VLOOKUP(Sales_Data!$C4933,tbl_Customers[],2,FALSE)</f>
        <v>Customer_1390</v>
      </c>
      <c r="E4933" t="str">
        <f>VLOOKUP(tbl_Sales[[#This Row],[Customer_ID]],tbl_Customers[],5,0)</f>
        <v>East</v>
      </c>
      <c r="F4933" t="s">
        <v>8526</v>
      </c>
      <c r="G4933" t="str">
        <f>VLOOKUP(Sales_Data!$F4933,tbl_Products[],2,FALSE)</f>
        <v>Product_27</v>
      </c>
      <c r="H4933" t="str">
        <f>VLOOKUP(tbl_Sales[[#This Row],[Product_ID]],tbl_Products[],3,0)</f>
        <v>Home Goods</v>
      </c>
      <c r="I4933">
        <v>7</v>
      </c>
      <c r="J4933" s="10">
        <f>VLOOKUP(tbl_Sales[[#This Row],[Product_ID]],tbl_Products[],4,0)</f>
        <v>35.53</v>
      </c>
      <c r="K4933" s="6">
        <v>95.32</v>
      </c>
      <c r="L4933" s="6">
        <f>tbl_Sales[[#This Row],[Price_per_Unit]]*tbl_Sales[[#This Row],[Quantity]]</f>
        <v>667.24</v>
      </c>
      <c r="M4933" s="6">
        <f>tbl_Sales[[#This Row],[Cost_per_Unit]]*tbl_Sales[[#This Row],[Quantity]]</f>
        <v>248.71</v>
      </c>
      <c r="N4933" s="6">
        <f>tbl_Sales[[#This Row],[Sales]]-tbl_Sales[[#This Row],[Total_Cost]]</f>
        <v>418.53</v>
      </c>
    </row>
    <row r="4934" spans="1:14">
      <c r="A4934" t="s">
        <v>4938</v>
      </c>
      <c r="B4934" s="4">
        <v>45124</v>
      </c>
      <c r="C4934" t="s">
        <v>7971</v>
      </c>
      <c r="D4934" t="str">
        <f>VLOOKUP(Sales_Data!$C4934,tbl_Customers[],2,FALSE)</f>
        <v>Customer_303</v>
      </c>
      <c r="E4934" t="str">
        <f>VLOOKUP(tbl_Sales[[#This Row],[Customer_ID]],tbl_Customers[],5,0)</f>
        <v>South</v>
      </c>
      <c r="F4934" t="s">
        <v>8548</v>
      </c>
      <c r="G4934" t="str">
        <f>VLOOKUP(Sales_Data!$F4934,tbl_Products[],2,FALSE)</f>
        <v>Product_1</v>
      </c>
      <c r="H4934" t="str">
        <f>VLOOKUP(tbl_Sales[[#This Row],[Product_ID]],tbl_Products[],3,0)</f>
        <v>Apparel</v>
      </c>
      <c r="I4934">
        <v>3</v>
      </c>
      <c r="J4934" s="10">
        <f>VLOOKUP(tbl_Sales[[#This Row],[Product_ID]],tbl_Products[],4,0)</f>
        <v>21.45</v>
      </c>
      <c r="K4934" s="6">
        <v>79.66</v>
      </c>
      <c r="L4934" s="6">
        <f>tbl_Sales[[#This Row],[Price_per_Unit]]*tbl_Sales[[#This Row],[Quantity]]</f>
        <v>238.98</v>
      </c>
      <c r="M4934" s="6">
        <f>tbl_Sales[[#This Row],[Cost_per_Unit]]*tbl_Sales[[#This Row],[Quantity]]</f>
        <v>64.349999999999994</v>
      </c>
      <c r="N4934" s="6">
        <f>tbl_Sales[[#This Row],[Sales]]-tbl_Sales[[#This Row],[Total_Cost]]</f>
        <v>174.63</v>
      </c>
    </row>
    <row r="4935" spans="1:14">
      <c r="A4935" t="s">
        <v>4939</v>
      </c>
      <c r="B4935" s="4">
        <v>45280</v>
      </c>
      <c r="C4935" t="s">
        <v>8450</v>
      </c>
      <c r="D4935" t="str">
        <f>VLOOKUP(Sales_Data!$C4935,tbl_Customers[],2,FALSE)</f>
        <v>Customer_772</v>
      </c>
      <c r="E4935" t="str">
        <f>VLOOKUP(tbl_Sales[[#This Row],[Customer_ID]],tbl_Customers[],5,0)</f>
        <v>North</v>
      </c>
      <c r="F4935" t="s">
        <v>8545</v>
      </c>
      <c r="G4935" t="str">
        <f>VLOOKUP(Sales_Data!$F4935,tbl_Products[],2,FALSE)</f>
        <v>Product_9</v>
      </c>
      <c r="H4935" t="str">
        <f>VLOOKUP(tbl_Sales[[#This Row],[Product_ID]],tbl_Products[],3,0)</f>
        <v>Apparel</v>
      </c>
      <c r="I4935">
        <v>7</v>
      </c>
      <c r="J4935" s="10">
        <f>VLOOKUP(tbl_Sales[[#This Row],[Product_ID]],tbl_Products[],4,0)</f>
        <v>14.27</v>
      </c>
      <c r="K4935" s="6">
        <v>6.25</v>
      </c>
      <c r="L4935" s="6">
        <f>tbl_Sales[[#This Row],[Price_per_Unit]]*tbl_Sales[[#This Row],[Quantity]]</f>
        <v>43.75</v>
      </c>
      <c r="M4935" s="6">
        <f>tbl_Sales[[#This Row],[Cost_per_Unit]]*tbl_Sales[[#This Row],[Quantity]]</f>
        <v>99.89</v>
      </c>
      <c r="N4935" s="6">
        <f>tbl_Sales[[#This Row],[Sales]]-tbl_Sales[[#This Row],[Total_Cost]]</f>
        <v>-56.14</v>
      </c>
    </row>
    <row r="4936" spans="1:14">
      <c r="A4936" t="s">
        <v>4940</v>
      </c>
      <c r="B4936" s="4">
        <v>45171</v>
      </c>
      <c r="C4936" t="s">
        <v>7179</v>
      </c>
      <c r="D4936" t="str">
        <f>VLOOKUP(Sales_Data!$C4936,tbl_Customers[],2,FALSE)</f>
        <v>Customer_875</v>
      </c>
      <c r="E4936" t="str">
        <f>VLOOKUP(tbl_Sales[[#This Row],[Customer_ID]],tbl_Customers[],5,0)</f>
        <v>North</v>
      </c>
      <c r="F4936" t="s">
        <v>8544</v>
      </c>
      <c r="G4936" t="str">
        <f>VLOOKUP(Sales_Data!$F4936,tbl_Products[],2,FALSE)</f>
        <v>Product_21</v>
      </c>
      <c r="H4936" t="str">
        <f>VLOOKUP(tbl_Sales[[#This Row],[Product_ID]],tbl_Products[],3,0)</f>
        <v>Toys</v>
      </c>
      <c r="I4936">
        <v>4</v>
      </c>
      <c r="J4936" s="10">
        <f>VLOOKUP(tbl_Sales[[#This Row],[Product_ID]],tbl_Products[],4,0)</f>
        <v>3.13</v>
      </c>
      <c r="K4936" s="6">
        <v>98.47</v>
      </c>
      <c r="L4936" s="6">
        <f>tbl_Sales[[#This Row],[Price_per_Unit]]*tbl_Sales[[#This Row],[Quantity]]</f>
        <v>393.88</v>
      </c>
      <c r="M4936" s="6">
        <f>tbl_Sales[[#This Row],[Cost_per_Unit]]*tbl_Sales[[#This Row],[Quantity]]</f>
        <v>12.52</v>
      </c>
      <c r="N4936" s="6">
        <f>tbl_Sales[[#This Row],[Sales]]-tbl_Sales[[#This Row],[Total_Cost]]</f>
        <v>381.36</v>
      </c>
    </row>
    <row r="4937" spans="1:14">
      <c r="A4937" t="s">
        <v>4941</v>
      </c>
      <c r="B4937" s="4">
        <v>45142</v>
      </c>
      <c r="C4937" t="s">
        <v>7476</v>
      </c>
      <c r="D4937" t="str">
        <f>VLOOKUP(Sales_Data!$C4937,tbl_Customers[],2,FALSE)</f>
        <v>Customer_1392</v>
      </c>
      <c r="E4937" t="str">
        <f>VLOOKUP(tbl_Sales[[#This Row],[Customer_ID]],tbl_Customers[],5,0)</f>
        <v>East</v>
      </c>
      <c r="F4937" t="s">
        <v>8552</v>
      </c>
      <c r="G4937" t="str">
        <f>VLOOKUP(Sales_Data!$F4937,tbl_Products[],2,FALSE)</f>
        <v>Product_5</v>
      </c>
      <c r="H4937" t="str">
        <f>VLOOKUP(tbl_Sales[[#This Row],[Product_ID]],tbl_Products[],3,0)</f>
        <v>Health</v>
      </c>
      <c r="I4937">
        <v>9</v>
      </c>
      <c r="J4937" s="10">
        <f>VLOOKUP(tbl_Sales[[#This Row],[Product_ID]],tbl_Products[],4,0)</f>
        <v>35.39</v>
      </c>
      <c r="K4937" s="6">
        <v>5</v>
      </c>
      <c r="L4937" s="6">
        <f>tbl_Sales[[#This Row],[Price_per_Unit]]*tbl_Sales[[#This Row],[Quantity]]</f>
        <v>45</v>
      </c>
      <c r="M4937" s="6">
        <f>tbl_Sales[[#This Row],[Cost_per_Unit]]*tbl_Sales[[#This Row],[Quantity]]</f>
        <v>318.51</v>
      </c>
      <c r="N4937" s="6">
        <f>tbl_Sales[[#This Row],[Sales]]-tbl_Sales[[#This Row],[Total_Cost]]</f>
        <v>-273.51</v>
      </c>
    </row>
    <row r="4938" spans="1:14">
      <c r="A4938" t="s">
        <v>4942</v>
      </c>
      <c r="B4938" s="4">
        <v>45259</v>
      </c>
      <c r="C4938" t="s">
        <v>7787</v>
      </c>
      <c r="D4938" t="str">
        <f>VLOOKUP(Sales_Data!$C4938,tbl_Customers[],2,FALSE)</f>
        <v>Customer_345</v>
      </c>
      <c r="E4938" t="str">
        <f>VLOOKUP(tbl_Sales[[#This Row],[Customer_ID]],tbl_Customers[],5,0)</f>
        <v>South</v>
      </c>
      <c r="F4938" t="s">
        <v>8533</v>
      </c>
      <c r="G4938" t="str">
        <f>VLOOKUP(Sales_Data!$F4938,tbl_Products[],2,FALSE)</f>
        <v>Product_34</v>
      </c>
      <c r="H4938" t="str">
        <f>VLOOKUP(tbl_Sales[[#This Row],[Product_ID]],tbl_Products[],3,0)</f>
        <v>Electronics</v>
      </c>
      <c r="I4938">
        <v>9</v>
      </c>
      <c r="J4938" s="10">
        <f>VLOOKUP(tbl_Sales[[#This Row],[Product_ID]],tbl_Products[],4,0)</f>
        <v>21.9</v>
      </c>
      <c r="K4938" s="6">
        <v>9.75</v>
      </c>
      <c r="L4938" s="6">
        <f>tbl_Sales[[#This Row],[Price_per_Unit]]*tbl_Sales[[#This Row],[Quantity]]</f>
        <v>87.75</v>
      </c>
      <c r="M4938" s="6">
        <f>tbl_Sales[[#This Row],[Cost_per_Unit]]*tbl_Sales[[#This Row],[Quantity]]</f>
        <v>197.1</v>
      </c>
      <c r="N4938" s="6">
        <f>tbl_Sales[[#This Row],[Sales]]-tbl_Sales[[#This Row],[Total_Cost]]</f>
        <v>-109.35</v>
      </c>
    </row>
    <row r="4939" spans="1:14">
      <c r="A4939" t="s">
        <v>4943</v>
      </c>
      <c r="B4939" s="4">
        <v>45012</v>
      </c>
      <c r="C4939" t="s">
        <v>8136</v>
      </c>
      <c r="D4939" t="str">
        <f>VLOOKUP(Sales_Data!$C4939,tbl_Customers[],2,FALSE)</f>
        <v>Customer_116</v>
      </c>
      <c r="E4939" t="str">
        <f>VLOOKUP(tbl_Sales[[#This Row],[Customer_ID]],tbl_Customers[],5,0)</f>
        <v>East</v>
      </c>
      <c r="F4939" t="s">
        <v>8517</v>
      </c>
      <c r="G4939" t="str">
        <f>VLOOKUP(Sales_Data!$F4939,tbl_Products[],2,FALSE)</f>
        <v>Product_62</v>
      </c>
      <c r="H4939" t="str">
        <f>VLOOKUP(tbl_Sales[[#This Row],[Product_ID]],tbl_Products[],3,0)</f>
        <v>Health</v>
      </c>
      <c r="I4939">
        <v>7</v>
      </c>
      <c r="J4939" s="10">
        <f>VLOOKUP(tbl_Sales[[#This Row],[Product_ID]],tbl_Products[],4,0)</f>
        <v>24.52</v>
      </c>
      <c r="K4939" s="6">
        <v>72.36</v>
      </c>
      <c r="L4939" s="6">
        <f>tbl_Sales[[#This Row],[Price_per_Unit]]*tbl_Sales[[#This Row],[Quantity]]</f>
        <v>506.52</v>
      </c>
      <c r="M4939" s="6">
        <f>tbl_Sales[[#This Row],[Cost_per_Unit]]*tbl_Sales[[#This Row],[Quantity]]</f>
        <v>171.64</v>
      </c>
      <c r="N4939" s="6">
        <f>tbl_Sales[[#This Row],[Sales]]-tbl_Sales[[#This Row],[Total_Cost]]</f>
        <v>334.88</v>
      </c>
    </row>
    <row r="4940" spans="1:14">
      <c r="A4940" t="s">
        <v>4944</v>
      </c>
      <c r="B4940" s="4">
        <v>44984</v>
      </c>
      <c r="C4940" t="s">
        <v>8046</v>
      </c>
      <c r="D4940" t="str">
        <f>VLOOKUP(Sales_Data!$C4940,tbl_Customers[],2,FALSE)</f>
        <v>Customer_197</v>
      </c>
      <c r="E4940" t="str">
        <f>VLOOKUP(tbl_Sales[[#This Row],[Customer_ID]],tbl_Customers[],5,0)</f>
        <v>East</v>
      </c>
      <c r="F4940" t="s">
        <v>8545</v>
      </c>
      <c r="G4940" t="str">
        <f>VLOOKUP(Sales_Data!$F4940,tbl_Products[],2,FALSE)</f>
        <v>Product_9</v>
      </c>
      <c r="H4940" t="str">
        <f>VLOOKUP(tbl_Sales[[#This Row],[Product_ID]],tbl_Products[],3,0)</f>
        <v>Apparel</v>
      </c>
      <c r="I4940">
        <v>3</v>
      </c>
      <c r="J4940" s="10">
        <f>VLOOKUP(tbl_Sales[[#This Row],[Product_ID]],tbl_Products[],4,0)</f>
        <v>14.27</v>
      </c>
      <c r="K4940" s="6">
        <v>91.42</v>
      </c>
      <c r="L4940" s="6">
        <f>tbl_Sales[[#This Row],[Price_per_Unit]]*tbl_Sales[[#This Row],[Quantity]]</f>
        <v>274.26</v>
      </c>
      <c r="M4940" s="6">
        <f>tbl_Sales[[#This Row],[Cost_per_Unit]]*tbl_Sales[[#This Row],[Quantity]]</f>
        <v>42.81</v>
      </c>
      <c r="N4940" s="6">
        <f>tbl_Sales[[#This Row],[Sales]]-tbl_Sales[[#This Row],[Total_Cost]]</f>
        <v>231.45</v>
      </c>
    </row>
    <row r="4941" spans="1:14">
      <c r="A4941" t="s">
        <v>4945</v>
      </c>
      <c r="B4941" s="4">
        <v>44994</v>
      </c>
      <c r="C4941" t="s">
        <v>7376</v>
      </c>
      <c r="D4941" t="str">
        <f>VLOOKUP(Sales_Data!$C4941,tbl_Customers[],2,FALSE)</f>
        <v>Customer_729</v>
      </c>
      <c r="E4941" t="str">
        <f>VLOOKUP(tbl_Sales[[#This Row],[Customer_ID]],tbl_Customers[],5,0)</f>
        <v>East</v>
      </c>
      <c r="F4941" t="s">
        <v>8520</v>
      </c>
      <c r="G4941" t="str">
        <f>VLOOKUP(Sales_Data!$F4941,tbl_Products[],2,FALSE)</f>
        <v>Product_29</v>
      </c>
      <c r="H4941" t="str">
        <f>VLOOKUP(tbl_Sales[[#This Row],[Product_ID]],tbl_Products[],3,0)</f>
        <v>Home Goods</v>
      </c>
      <c r="I4941">
        <v>2</v>
      </c>
      <c r="J4941" s="10">
        <f>VLOOKUP(tbl_Sales[[#This Row],[Product_ID]],tbl_Products[],4,0)</f>
        <v>9.64</v>
      </c>
      <c r="K4941" s="6">
        <v>63.38</v>
      </c>
      <c r="L4941" s="6">
        <f>tbl_Sales[[#This Row],[Price_per_Unit]]*tbl_Sales[[#This Row],[Quantity]]</f>
        <v>126.76</v>
      </c>
      <c r="M4941" s="6">
        <f>tbl_Sales[[#This Row],[Cost_per_Unit]]*tbl_Sales[[#This Row],[Quantity]]</f>
        <v>19.28</v>
      </c>
      <c r="N4941" s="6">
        <f>tbl_Sales[[#This Row],[Sales]]-tbl_Sales[[#This Row],[Total_Cost]]</f>
        <v>107.48</v>
      </c>
    </row>
    <row r="4942" spans="1:14">
      <c r="A4942" t="s">
        <v>4946</v>
      </c>
      <c r="B4942" s="4">
        <v>45283</v>
      </c>
      <c r="C4942" t="s">
        <v>7943</v>
      </c>
      <c r="D4942" t="str">
        <f>VLOOKUP(Sales_Data!$C4942,tbl_Customers[],2,FALSE)</f>
        <v>Customer_971</v>
      </c>
      <c r="E4942" t="str">
        <f>VLOOKUP(tbl_Sales[[#This Row],[Customer_ID]],tbl_Customers[],5,0)</f>
        <v>East</v>
      </c>
      <c r="F4942" t="s">
        <v>8541</v>
      </c>
      <c r="G4942" t="str">
        <f>VLOOKUP(Sales_Data!$F4942,tbl_Products[],2,FALSE)</f>
        <v>Product_60</v>
      </c>
      <c r="H4942" t="str">
        <f>VLOOKUP(tbl_Sales[[#This Row],[Product_ID]],tbl_Products[],3,0)</f>
        <v>Health</v>
      </c>
      <c r="I4942">
        <v>6</v>
      </c>
      <c r="J4942" s="10">
        <f>VLOOKUP(tbl_Sales[[#This Row],[Product_ID]],tbl_Products[],4,0)</f>
        <v>1.01</v>
      </c>
      <c r="K4942" s="6">
        <v>84.57</v>
      </c>
      <c r="L4942" s="6">
        <f>tbl_Sales[[#This Row],[Price_per_Unit]]*tbl_Sales[[#This Row],[Quantity]]</f>
        <v>507.41999999999996</v>
      </c>
      <c r="M4942" s="6">
        <f>tbl_Sales[[#This Row],[Cost_per_Unit]]*tbl_Sales[[#This Row],[Quantity]]</f>
        <v>6.0600000000000005</v>
      </c>
      <c r="N4942" s="6">
        <f>tbl_Sales[[#This Row],[Sales]]-tbl_Sales[[#This Row],[Total_Cost]]</f>
        <v>501.35999999999996</v>
      </c>
    </row>
    <row r="4943" spans="1:14">
      <c r="A4943" t="s">
        <v>4947</v>
      </c>
      <c r="B4943" s="4">
        <v>44957</v>
      </c>
      <c r="C4943" t="s">
        <v>7803</v>
      </c>
      <c r="D4943" t="str">
        <f>VLOOKUP(Sales_Data!$C4943,tbl_Customers[],2,FALSE)</f>
        <v>Customer_368</v>
      </c>
      <c r="E4943" t="str">
        <f>VLOOKUP(tbl_Sales[[#This Row],[Customer_ID]],tbl_Customers[],5,0)</f>
        <v>West</v>
      </c>
      <c r="F4943" t="s">
        <v>8502</v>
      </c>
      <c r="G4943" t="str">
        <f>VLOOKUP(Sales_Data!$F4943,tbl_Products[],2,FALSE)</f>
        <v>Product_22</v>
      </c>
      <c r="H4943" t="str">
        <f>VLOOKUP(tbl_Sales[[#This Row],[Product_ID]],tbl_Products[],3,0)</f>
        <v>Electronics</v>
      </c>
      <c r="I4943">
        <v>5</v>
      </c>
      <c r="J4943" s="10">
        <f>VLOOKUP(tbl_Sales[[#This Row],[Product_ID]],tbl_Products[],4,0)</f>
        <v>38.15</v>
      </c>
      <c r="K4943" s="6">
        <v>40.39</v>
      </c>
      <c r="L4943" s="6">
        <f>tbl_Sales[[#This Row],[Price_per_Unit]]*tbl_Sales[[#This Row],[Quantity]]</f>
        <v>201.95</v>
      </c>
      <c r="M4943" s="6">
        <f>tbl_Sales[[#This Row],[Cost_per_Unit]]*tbl_Sales[[#This Row],[Quantity]]</f>
        <v>190.75</v>
      </c>
      <c r="N4943" s="6">
        <f>tbl_Sales[[#This Row],[Sales]]-tbl_Sales[[#This Row],[Total_Cost]]</f>
        <v>11.199999999999989</v>
      </c>
    </row>
    <row r="4944" spans="1:14">
      <c r="A4944" t="s">
        <v>4948</v>
      </c>
      <c r="B4944" s="4">
        <v>45008</v>
      </c>
      <c r="C4944" t="s">
        <v>7626</v>
      </c>
      <c r="D4944" t="str">
        <f>VLOOKUP(Sales_Data!$C4944,tbl_Customers[],2,FALSE)</f>
        <v>Customer_108</v>
      </c>
      <c r="E4944" t="str">
        <f>VLOOKUP(tbl_Sales[[#This Row],[Customer_ID]],tbl_Customers[],5,0)</f>
        <v>South</v>
      </c>
      <c r="F4944" t="s">
        <v>8521</v>
      </c>
      <c r="G4944" t="str">
        <f>VLOOKUP(Sales_Data!$F4944,tbl_Products[],2,FALSE)</f>
        <v>Product_64</v>
      </c>
      <c r="H4944" t="str">
        <f>VLOOKUP(tbl_Sales[[#This Row],[Product_ID]],tbl_Products[],3,0)</f>
        <v>Home Goods</v>
      </c>
      <c r="I4944">
        <v>3</v>
      </c>
      <c r="J4944" s="10">
        <f>VLOOKUP(tbl_Sales[[#This Row],[Product_ID]],tbl_Products[],4,0)</f>
        <v>16.21</v>
      </c>
      <c r="K4944" s="6">
        <v>39.68</v>
      </c>
      <c r="L4944" s="6">
        <f>tbl_Sales[[#This Row],[Price_per_Unit]]*tbl_Sales[[#This Row],[Quantity]]</f>
        <v>119.03999999999999</v>
      </c>
      <c r="M4944" s="6">
        <f>tbl_Sales[[#This Row],[Cost_per_Unit]]*tbl_Sales[[#This Row],[Quantity]]</f>
        <v>48.63</v>
      </c>
      <c r="N4944" s="6">
        <f>tbl_Sales[[#This Row],[Sales]]-tbl_Sales[[#This Row],[Total_Cost]]</f>
        <v>70.41</v>
      </c>
    </row>
    <row r="4945" spans="1:14">
      <c r="A4945" t="s">
        <v>4949</v>
      </c>
      <c r="B4945" s="4">
        <v>44980</v>
      </c>
      <c r="C4945" t="s">
        <v>7085</v>
      </c>
      <c r="D4945" t="str">
        <f>VLOOKUP(Sales_Data!$C4945,tbl_Customers[],2,FALSE)</f>
        <v>Customer_241</v>
      </c>
      <c r="E4945" t="str">
        <f>VLOOKUP(tbl_Sales[[#This Row],[Customer_ID]],tbl_Customers[],5,0)</f>
        <v>West</v>
      </c>
      <c r="F4945" t="s">
        <v>8494</v>
      </c>
      <c r="G4945" t="str">
        <f>VLOOKUP(Sales_Data!$F4945,tbl_Products[],2,FALSE)</f>
        <v>Product_15</v>
      </c>
      <c r="H4945" t="str">
        <f>VLOOKUP(tbl_Sales[[#This Row],[Product_ID]],tbl_Products[],3,0)</f>
        <v>Apparel</v>
      </c>
      <c r="I4945">
        <v>9</v>
      </c>
      <c r="J4945" s="10">
        <f>VLOOKUP(tbl_Sales[[#This Row],[Product_ID]],tbl_Products[],4,0)</f>
        <v>22.93</v>
      </c>
      <c r="K4945" s="6">
        <v>88.68</v>
      </c>
      <c r="L4945" s="6">
        <f>tbl_Sales[[#This Row],[Price_per_Unit]]*tbl_Sales[[#This Row],[Quantity]]</f>
        <v>798.12000000000012</v>
      </c>
      <c r="M4945" s="6">
        <f>tbl_Sales[[#This Row],[Cost_per_Unit]]*tbl_Sales[[#This Row],[Quantity]]</f>
        <v>206.37</v>
      </c>
      <c r="N4945" s="6">
        <f>tbl_Sales[[#This Row],[Sales]]-tbl_Sales[[#This Row],[Total_Cost]]</f>
        <v>591.75000000000011</v>
      </c>
    </row>
    <row r="4946" spans="1:14">
      <c r="A4946" t="s">
        <v>4950</v>
      </c>
      <c r="B4946" s="4">
        <v>45140</v>
      </c>
      <c r="C4946" t="s">
        <v>7718</v>
      </c>
      <c r="D4946" t="str">
        <f>VLOOKUP(Sales_Data!$C4946,tbl_Customers[],2,FALSE)</f>
        <v>Customer_1056</v>
      </c>
      <c r="E4946" t="str">
        <f>VLOOKUP(tbl_Sales[[#This Row],[Customer_ID]],tbl_Customers[],5,0)</f>
        <v>North</v>
      </c>
      <c r="F4946" t="s">
        <v>8551</v>
      </c>
      <c r="G4946" t="str">
        <f>VLOOKUP(Sales_Data!$F4946,tbl_Products[],2,FALSE)</f>
        <v>Product_11</v>
      </c>
      <c r="H4946" t="str">
        <f>VLOOKUP(tbl_Sales[[#This Row],[Product_ID]],tbl_Products[],3,0)</f>
        <v>Health</v>
      </c>
      <c r="I4946">
        <v>6</v>
      </c>
      <c r="J4946" s="10">
        <f>VLOOKUP(tbl_Sales[[#This Row],[Product_ID]],tbl_Products[],4,0)</f>
        <v>11.76</v>
      </c>
      <c r="K4946" s="6">
        <v>88.13</v>
      </c>
      <c r="L4946" s="6">
        <f>tbl_Sales[[#This Row],[Price_per_Unit]]*tbl_Sales[[#This Row],[Quantity]]</f>
        <v>528.78</v>
      </c>
      <c r="M4946" s="6">
        <f>tbl_Sales[[#This Row],[Cost_per_Unit]]*tbl_Sales[[#This Row],[Quantity]]</f>
        <v>70.56</v>
      </c>
      <c r="N4946" s="6">
        <f>tbl_Sales[[#This Row],[Sales]]-tbl_Sales[[#This Row],[Total_Cost]]</f>
        <v>458.21999999999997</v>
      </c>
    </row>
    <row r="4947" spans="1:14">
      <c r="A4947" t="s">
        <v>4951</v>
      </c>
      <c r="B4947" s="4">
        <v>45229</v>
      </c>
      <c r="C4947" t="s">
        <v>8373</v>
      </c>
      <c r="D4947" t="str">
        <f>VLOOKUP(Sales_Data!$C4947,tbl_Customers[],2,FALSE)</f>
        <v>Customer_1332</v>
      </c>
      <c r="E4947" t="str">
        <f>VLOOKUP(tbl_Sales[[#This Row],[Customer_ID]],tbl_Customers[],5,0)</f>
        <v>South</v>
      </c>
      <c r="F4947" t="s">
        <v>8513</v>
      </c>
      <c r="G4947" t="str">
        <f>VLOOKUP(Sales_Data!$F4947,tbl_Products[],2,FALSE)</f>
        <v>Product_59</v>
      </c>
      <c r="H4947" t="str">
        <f>VLOOKUP(tbl_Sales[[#This Row],[Product_ID]],tbl_Products[],3,0)</f>
        <v>Home Goods</v>
      </c>
      <c r="I4947">
        <v>2</v>
      </c>
      <c r="J4947" s="10">
        <f>VLOOKUP(tbl_Sales[[#This Row],[Product_ID]],tbl_Products[],4,0)</f>
        <v>40.85</v>
      </c>
      <c r="K4947" s="6">
        <v>71.58</v>
      </c>
      <c r="L4947" s="6">
        <f>tbl_Sales[[#This Row],[Price_per_Unit]]*tbl_Sales[[#This Row],[Quantity]]</f>
        <v>143.16</v>
      </c>
      <c r="M4947" s="6">
        <f>tbl_Sales[[#This Row],[Cost_per_Unit]]*tbl_Sales[[#This Row],[Quantity]]</f>
        <v>81.7</v>
      </c>
      <c r="N4947" s="6">
        <f>tbl_Sales[[#This Row],[Sales]]-tbl_Sales[[#This Row],[Total_Cost]]</f>
        <v>61.459999999999994</v>
      </c>
    </row>
    <row r="4948" spans="1:14">
      <c r="A4948" t="s">
        <v>4952</v>
      </c>
      <c r="B4948" s="4">
        <v>45174</v>
      </c>
      <c r="C4948" t="s">
        <v>7359</v>
      </c>
      <c r="D4948" t="str">
        <f>VLOOKUP(Sales_Data!$C4948,tbl_Customers[],2,FALSE)</f>
        <v>Customer_694</v>
      </c>
      <c r="E4948" t="str">
        <f>VLOOKUP(tbl_Sales[[#This Row],[Customer_ID]],tbl_Customers[],5,0)</f>
        <v>West</v>
      </c>
      <c r="F4948" t="s">
        <v>8538</v>
      </c>
      <c r="G4948" t="str">
        <f>VLOOKUP(Sales_Data!$F4948,tbl_Products[],2,FALSE)</f>
        <v>Product_44</v>
      </c>
      <c r="H4948" t="str">
        <f>VLOOKUP(tbl_Sales[[#This Row],[Product_ID]],tbl_Products[],3,0)</f>
        <v>Electronics</v>
      </c>
      <c r="I4948">
        <v>9</v>
      </c>
      <c r="J4948" s="10">
        <f>VLOOKUP(tbl_Sales[[#This Row],[Product_ID]],tbl_Products[],4,0)</f>
        <v>39.729999999999997</v>
      </c>
      <c r="K4948" s="6">
        <v>92.15</v>
      </c>
      <c r="L4948" s="6">
        <f>tbl_Sales[[#This Row],[Price_per_Unit]]*tbl_Sales[[#This Row],[Quantity]]</f>
        <v>829.35</v>
      </c>
      <c r="M4948" s="6">
        <f>tbl_Sales[[#This Row],[Cost_per_Unit]]*tbl_Sales[[#This Row],[Quantity]]</f>
        <v>357.57</v>
      </c>
      <c r="N4948" s="6">
        <f>tbl_Sales[[#This Row],[Sales]]-tbl_Sales[[#This Row],[Total_Cost]]</f>
        <v>471.78000000000003</v>
      </c>
    </row>
    <row r="4949" spans="1:14">
      <c r="A4949" t="s">
        <v>4953</v>
      </c>
      <c r="B4949" s="4">
        <v>45218</v>
      </c>
      <c r="C4949" t="s">
        <v>7805</v>
      </c>
      <c r="D4949" t="str">
        <f>VLOOKUP(Sales_Data!$C4949,tbl_Customers[],2,FALSE)</f>
        <v>Customer_1216</v>
      </c>
      <c r="E4949" t="str">
        <f>VLOOKUP(tbl_Sales[[#This Row],[Customer_ID]],tbl_Customers[],5,0)</f>
        <v>South</v>
      </c>
      <c r="F4949" t="s">
        <v>8562</v>
      </c>
      <c r="G4949" t="str">
        <f>VLOOKUP(Sales_Data!$F4949,tbl_Products[],2,FALSE)</f>
        <v>Product_48</v>
      </c>
      <c r="H4949" t="str">
        <f>VLOOKUP(tbl_Sales[[#This Row],[Product_ID]],tbl_Products[],3,0)</f>
        <v>Apparel</v>
      </c>
      <c r="I4949">
        <v>4</v>
      </c>
      <c r="J4949" s="10">
        <f>VLOOKUP(tbl_Sales[[#This Row],[Product_ID]],tbl_Products[],4,0)</f>
        <v>25.33</v>
      </c>
      <c r="K4949" s="6">
        <v>59.97</v>
      </c>
      <c r="L4949" s="6">
        <f>tbl_Sales[[#This Row],[Price_per_Unit]]*tbl_Sales[[#This Row],[Quantity]]</f>
        <v>239.88</v>
      </c>
      <c r="M4949" s="6">
        <f>tbl_Sales[[#This Row],[Cost_per_Unit]]*tbl_Sales[[#This Row],[Quantity]]</f>
        <v>101.32</v>
      </c>
      <c r="N4949" s="6">
        <f>tbl_Sales[[#This Row],[Sales]]-tbl_Sales[[#This Row],[Total_Cost]]</f>
        <v>138.56</v>
      </c>
    </row>
    <row r="4950" spans="1:14">
      <c r="A4950" t="s">
        <v>4954</v>
      </c>
      <c r="B4950" s="4">
        <v>45274</v>
      </c>
      <c r="C4950" t="s">
        <v>8170</v>
      </c>
      <c r="D4950" t="str">
        <f>VLOOKUP(Sales_Data!$C4950,tbl_Customers[],2,FALSE)</f>
        <v>Customer_889</v>
      </c>
      <c r="E4950" t="str">
        <f>VLOOKUP(tbl_Sales[[#This Row],[Customer_ID]],tbl_Customers[],5,0)</f>
        <v>North</v>
      </c>
      <c r="F4950" t="s">
        <v>8493</v>
      </c>
      <c r="G4950" t="str">
        <f>VLOOKUP(Sales_Data!$F4950,tbl_Products[],2,FALSE)</f>
        <v>Product_61</v>
      </c>
      <c r="H4950" t="str">
        <f>VLOOKUP(tbl_Sales[[#This Row],[Product_ID]],tbl_Products[],3,0)</f>
        <v>Health</v>
      </c>
      <c r="I4950">
        <v>7</v>
      </c>
      <c r="J4950" s="10">
        <f>VLOOKUP(tbl_Sales[[#This Row],[Product_ID]],tbl_Products[],4,0)</f>
        <v>47.78</v>
      </c>
      <c r="K4950" s="6">
        <v>12.18</v>
      </c>
      <c r="L4950" s="6">
        <f>tbl_Sales[[#This Row],[Price_per_Unit]]*tbl_Sales[[#This Row],[Quantity]]</f>
        <v>85.259999999999991</v>
      </c>
      <c r="M4950" s="6">
        <f>tbl_Sales[[#This Row],[Cost_per_Unit]]*tbl_Sales[[#This Row],[Quantity]]</f>
        <v>334.46000000000004</v>
      </c>
      <c r="N4950" s="6">
        <f>tbl_Sales[[#This Row],[Sales]]-tbl_Sales[[#This Row],[Total_Cost]]</f>
        <v>-249.20000000000005</v>
      </c>
    </row>
    <row r="4951" spans="1:14">
      <c r="A4951" t="s">
        <v>4955</v>
      </c>
      <c r="B4951" s="4">
        <v>45151</v>
      </c>
      <c r="C4951" t="s">
        <v>7712</v>
      </c>
      <c r="D4951" t="str">
        <f>VLOOKUP(Sales_Data!$C4951,tbl_Customers[],2,FALSE)</f>
        <v>Customer_305</v>
      </c>
      <c r="E4951" t="str">
        <f>VLOOKUP(tbl_Sales[[#This Row],[Customer_ID]],tbl_Customers[],5,0)</f>
        <v>West</v>
      </c>
      <c r="F4951" t="s">
        <v>8533</v>
      </c>
      <c r="G4951" t="str">
        <f>VLOOKUP(Sales_Data!$F4951,tbl_Products[],2,FALSE)</f>
        <v>Product_34</v>
      </c>
      <c r="H4951" t="str">
        <f>VLOOKUP(tbl_Sales[[#This Row],[Product_ID]],tbl_Products[],3,0)</f>
        <v>Electronics</v>
      </c>
      <c r="I4951">
        <v>5</v>
      </c>
      <c r="J4951" s="10">
        <f>VLOOKUP(tbl_Sales[[#This Row],[Product_ID]],tbl_Products[],4,0)</f>
        <v>21.9</v>
      </c>
      <c r="K4951" s="6">
        <v>87.23</v>
      </c>
      <c r="L4951" s="6">
        <f>tbl_Sales[[#This Row],[Price_per_Unit]]*tbl_Sales[[#This Row],[Quantity]]</f>
        <v>436.15000000000003</v>
      </c>
      <c r="M4951" s="6">
        <f>tbl_Sales[[#This Row],[Cost_per_Unit]]*tbl_Sales[[#This Row],[Quantity]]</f>
        <v>109.5</v>
      </c>
      <c r="N4951" s="6">
        <f>tbl_Sales[[#This Row],[Sales]]-tbl_Sales[[#This Row],[Total_Cost]]</f>
        <v>326.65000000000003</v>
      </c>
    </row>
    <row r="4952" spans="1:14">
      <c r="A4952" t="s">
        <v>4956</v>
      </c>
      <c r="B4952" s="4">
        <v>45019</v>
      </c>
      <c r="C4952" t="s">
        <v>7244</v>
      </c>
      <c r="D4952" t="str">
        <f>VLOOKUP(Sales_Data!$C4952,tbl_Customers[],2,FALSE)</f>
        <v>Customer_1285</v>
      </c>
      <c r="E4952" t="str">
        <f>VLOOKUP(tbl_Sales[[#This Row],[Customer_ID]],tbl_Customers[],5,0)</f>
        <v>North</v>
      </c>
      <c r="F4952" t="s">
        <v>8524</v>
      </c>
      <c r="G4952" t="str">
        <f>VLOOKUP(Sales_Data!$F4952,tbl_Products[],2,FALSE)</f>
        <v>Product_74</v>
      </c>
      <c r="H4952" t="str">
        <f>VLOOKUP(tbl_Sales[[#This Row],[Product_ID]],tbl_Products[],3,0)</f>
        <v>Home Goods</v>
      </c>
      <c r="I4952">
        <v>4</v>
      </c>
      <c r="J4952" s="10">
        <f>VLOOKUP(tbl_Sales[[#This Row],[Product_ID]],tbl_Products[],4,0)</f>
        <v>13.9</v>
      </c>
      <c r="K4952" s="6">
        <v>93.92</v>
      </c>
      <c r="L4952" s="6">
        <f>tbl_Sales[[#This Row],[Price_per_Unit]]*tbl_Sales[[#This Row],[Quantity]]</f>
        <v>375.68</v>
      </c>
      <c r="M4952" s="6">
        <f>tbl_Sales[[#This Row],[Cost_per_Unit]]*tbl_Sales[[#This Row],[Quantity]]</f>
        <v>55.6</v>
      </c>
      <c r="N4952" s="6">
        <f>tbl_Sales[[#This Row],[Sales]]-tbl_Sales[[#This Row],[Total_Cost]]</f>
        <v>320.08</v>
      </c>
    </row>
    <row r="4953" spans="1:14">
      <c r="A4953" t="s">
        <v>4957</v>
      </c>
      <c r="B4953" s="4">
        <v>45239</v>
      </c>
      <c r="C4953" t="s">
        <v>7022</v>
      </c>
      <c r="D4953" t="str">
        <f>VLOOKUP(Sales_Data!$C4953,tbl_Customers[],2,FALSE)</f>
        <v>Customer_1480</v>
      </c>
      <c r="E4953" t="str">
        <f>VLOOKUP(tbl_Sales[[#This Row],[Customer_ID]],tbl_Customers[],5,0)</f>
        <v>East</v>
      </c>
      <c r="F4953" t="s">
        <v>8543</v>
      </c>
      <c r="G4953" t="str">
        <f>VLOOKUP(Sales_Data!$F4953,tbl_Products[],2,FALSE)</f>
        <v>Product_72</v>
      </c>
      <c r="H4953" t="str">
        <f>VLOOKUP(tbl_Sales[[#This Row],[Product_ID]],tbl_Products[],3,0)</f>
        <v>Toys</v>
      </c>
      <c r="I4953">
        <v>1</v>
      </c>
      <c r="J4953" s="10">
        <f>VLOOKUP(tbl_Sales[[#This Row],[Product_ID]],tbl_Products[],4,0)</f>
        <v>23.2</v>
      </c>
      <c r="K4953" s="6">
        <v>31.52</v>
      </c>
      <c r="L4953" s="6">
        <f>tbl_Sales[[#This Row],[Price_per_Unit]]*tbl_Sales[[#This Row],[Quantity]]</f>
        <v>31.52</v>
      </c>
      <c r="M4953" s="6">
        <f>tbl_Sales[[#This Row],[Cost_per_Unit]]*tbl_Sales[[#This Row],[Quantity]]</f>
        <v>23.2</v>
      </c>
      <c r="N4953" s="6">
        <f>tbl_Sales[[#This Row],[Sales]]-tbl_Sales[[#This Row],[Total_Cost]]</f>
        <v>8.32</v>
      </c>
    </row>
    <row r="4954" spans="1:14">
      <c r="A4954" t="s">
        <v>4958</v>
      </c>
      <c r="B4954" s="4">
        <v>45121</v>
      </c>
      <c r="C4954" t="s">
        <v>7485</v>
      </c>
      <c r="D4954" t="str">
        <f>VLOOKUP(Sales_Data!$C4954,tbl_Customers[],2,FALSE)</f>
        <v>Customer_828</v>
      </c>
      <c r="E4954" t="str">
        <f>VLOOKUP(tbl_Sales[[#This Row],[Customer_ID]],tbl_Customers[],5,0)</f>
        <v>South</v>
      </c>
      <c r="F4954" t="s">
        <v>8557</v>
      </c>
      <c r="G4954" t="str">
        <f>VLOOKUP(Sales_Data!$F4954,tbl_Products[],2,FALSE)</f>
        <v>Product_71</v>
      </c>
      <c r="H4954" t="str">
        <f>VLOOKUP(tbl_Sales[[#This Row],[Product_ID]],tbl_Products[],3,0)</f>
        <v>Electronics</v>
      </c>
      <c r="I4954">
        <v>6</v>
      </c>
      <c r="J4954" s="10">
        <f>VLOOKUP(tbl_Sales[[#This Row],[Product_ID]],tbl_Products[],4,0)</f>
        <v>34.61</v>
      </c>
      <c r="K4954" s="6">
        <v>73.28</v>
      </c>
      <c r="L4954" s="6">
        <f>tbl_Sales[[#This Row],[Price_per_Unit]]*tbl_Sales[[#This Row],[Quantity]]</f>
        <v>439.68</v>
      </c>
      <c r="M4954" s="6">
        <f>tbl_Sales[[#This Row],[Cost_per_Unit]]*tbl_Sales[[#This Row],[Quantity]]</f>
        <v>207.66</v>
      </c>
      <c r="N4954" s="6">
        <f>tbl_Sales[[#This Row],[Sales]]-tbl_Sales[[#This Row],[Total_Cost]]</f>
        <v>232.02</v>
      </c>
    </row>
    <row r="4955" spans="1:14">
      <c r="A4955" t="s">
        <v>4959</v>
      </c>
      <c r="B4955" s="4">
        <v>45110</v>
      </c>
      <c r="C4955" t="s">
        <v>7109</v>
      </c>
      <c r="D4955" t="str">
        <f>VLOOKUP(Sales_Data!$C4955,tbl_Customers[],2,FALSE)</f>
        <v>Customer_502</v>
      </c>
      <c r="E4955" t="str">
        <f>VLOOKUP(tbl_Sales[[#This Row],[Customer_ID]],tbl_Customers[],5,0)</f>
        <v>South</v>
      </c>
      <c r="F4955" t="s">
        <v>8506</v>
      </c>
      <c r="G4955" t="str">
        <f>VLOOKUP(Sales_Data!$F4955,tbl_Products[],2,FALSE)</f>
        <v>Product_43</v>
      </c>
      <c r="H4955" t="str">
        <f>VLOOKUP(tbl_Sales[[#This Row],[Product_ID]],tbl_Products[],3,0)</f>
        <v>Health</v>
      </c>
      <c r="I4955">
        <v>7</v>
      </c>
      <c r="J4955" s="10">
        <f>VLOOKUP(tbl_Sales[[#This Row],[Product_ID]],tbl_Products[],4,0)</f>
        <v>4.59</v>
      </c>
      <c r="K4955" s="6">
        <v>92.73</v>
      </c>
      <c r="L4955" s="6">
        <f>tbl_Sales[[#This Row],[Price_per_Unit]]*tbl_Sales[[#This Row],[Quantity]]</f>
        <v>649.11</v>
      </c>
      <c r="M4955" s="6">
        <f>tbl_Sales[[#This Row],[Cost_per_Unit]]*tbl_Sales[[#This Row],[Quantity]]</f>
        <v>32.129999999999995</v>
      </c>
      <c r="N4955" s="6">
        <f>tbl_Sales[[#This Row],[Sales]]-tbl_Sales[[#This Row],[Total_Cost]]</f>
        <v>616.98</v>
      </c>
    </row>
    <row r="4956" spans="1:14">
      <c r="A4956" t="s">
        <v>4960</v>
      </c>
      <c r="B4956" s="4">
        <v>45240</v>
      </c>
      <c r="C4956" t="s">
        <v>7669</v>
      </c>
      <c r="D4956" t="str">
        <f>VLOOKUP(Sales_Data!$C4956,tbl_Customers[],2,FALSE)</f>
        <v>Customer_70</v>
      </c>
      <c r="E4956" t="str">
        <f>VLOOKUP(tbl_Sales[[#This Row],[Customer_ID]],tbl_Customers[],5,0)</f>
        <v>North</v>
      </c>
      <c r="F4956" t="s">
        <v>8556</v>
      </c>
      <c r="G4956" t="str">
        <f>VLOOKUP(Sales_Data!$F4956,tbl_Products[],2,FALSE)</f>
        <v>Product_42</v>
      </c>
      <c r="H4956" t="str">
        <f>VLOOKUP(tbl_Sales[[#This Row],[Product_ID]],tbl_Products[],3,0)</f>
        <v>Electronics</v>
      </c>
      <c r="I4956">
        <v>7</v>
      </c>
      <c r="J4956" s="10">
        <f>VLOOKUP(tbl_Sales[[#This Row],[Product_ID]],tbl_Products[],4,0)</f>
        <v>28.03</v>
      </c>
      <c r="K4956" s="6">
        <v>20.69</v>
      </c>
      <c r="L4956" s="6">
        <f>tbl_Sales[[#This Row],[Price_per_Unit]]*tbl_Sales[[#This Row],[Quantity]]</f>
        <v>144.83000000000001</v>
      </c>
      <c r="M4956" s="6">
        <f>tbl_Sales[[#This Row],[Cost_per_Unit]]*tbl_Sales[[#This Row],[Quantity]]</f>
        <v>196.21</v>
      </c>
      <c r="N4956" s="6">
        <f>tbl_Sales[[#This Row],[Sales]]-tbl_Sales[[#This Row],[Total_Cost]]</f>
        <v>-51.379999999999995</v>
      </c>
    </row>
    <row r="4957" spans="1:14">
      <c r="A4957" t="s">
        <v>4961</v>
      </c>
      <c r="B4957" s="4">
        <v>44941</v>
      </c>
      <c r="C4957" t="s">
        <v>8068</v>
      </c>
      <c r="D4957" t="str">
        <f>VLOOKUP(Sales_Data!$C4957,tbl_Customers[],2,FALSE)</f>
        <v>Customer_244</v>
      </c>
      <c r="E4957" t="str">
        <f>VLOOKUP(tbl_Sales[[#This Row],[Customer_ID]],tbl_Customers[],5,0)</f>
        <v>South</v>
      </c>
      <c r="F4957" t="s">
        <v>8500</v>
      </c>
      <c r="G4957" t="str">
        <f>VLOOKUP(Sales_Data!$F4957,tbl_Products[],2,FALSE)</f>
        <v>Product_68</v>
      </c>
      <c r="H4957" t="str">
        <f>VLOOKUP(tbl_Sales[[#This Row],[Product_ID]],tbl_Products[],3,0)</f>
        <v>Home Goods</v>
      </c>
      <c r="I4957">
        <v>3</v>
      </c>
      <c r="J4957" s="10">
        <f>VLOOKUP(tbl_Sales[[#This Row],[Product_ID]],tbl_Products[],4,0)</f>
        <v>17.45</v>
      </c>
      <c r="K4957" s="6">
        <v>82.13</v>
      </c>
      <c r="L4957" s="6">
        <f>tbl_Sales[[#This Row],[Price_per_Unit]]*tbl_Sales[[#This Row],[Quantity]]</f>
        <v>246.39</v>
      </c>
      <c r="M4957" s="6">
        <f>tbl_Sales[[#This Row],[Cost_per_Unit]]*tbl_Sales[[#This Row],[Quantity]]</f>
        <v>52.349999999999994</v>
      </c>
      <c r="N4957" s="6">
        <f>tbl_Sales[[#This Row],[Sales]]-tbl_Sales[[#This Row],[Total_Cost]]</f>
        <v>194.04</v>
      </c>
    </row>
    <row r="4958" spans="1:14">
      <c r="A4958" t="s">
        <v>4962</v>
      </c>
      <c r="B4958" s="4">
        <v>45277</v>
      </c>
      <c r="C4958" t="s">
        <v>8444</v>
      </c>
      <c r="D4958" t="str">
        <f>VLOOKUP(Sales_Data!$C4958,tbl_Customers[],2,FALSE)</f>
        <v>Customer_494</v>
      </c>
      <c r="E4958" t="str">
        <f>VLOOKUP(tbl_Sales[[#This Row],[Customer_ID]],tbl_Customers[],5,0)</f>
        <v>North</v>
      </c>
      <c r="F4958" t="s">
        <v>8542</v>
      </c>
      <c r="G4958" t="str">
        <f>VLOOKUP(Sales_Data!$F4958,tbl_Products[],2,FALSE)</f>
        <v>Product_20</v>
      </c>
      <c r="H4958" t="str">
        <f>VLOOKUP(tbl_Sales[[#This Row],[Product_ID]],tbl_Products[],3,0)</f>
        <v>Electronics</v>
      </c>
      <c r="I4958">
        <v>6</v>
      </c>
      <c r="J4958" s="10">
        <f>VLOOKUP(tbl_Sales[[#This Row],[Product_ID]],tbl_Products[],4,0)</f>
        <v>19.98</v>
      </c>
      <c r="K4958" s="6">
        <v>29.13</v>
      </c>
      <c r="L4958" s="6">
        <f>tbl_Sales[[#This Row],[Price_per_Unit]]*tbl_Sales[[#This Row],[Quantity]]</f>
        <v>174.78</v>
      </c>
      <c r="M4958" s="6">
        <f>tbl_Sales[[#This Row],[Cost_per_Unit]]*tbl_Sales[[#This Row],[Quantity]]</f>
        <v>119.88</v>
      </c>
      <c r="N4958" s="6">
        <f>tbl_Sales[[#This Row],[Sales]]-tbl_Sales[[#This Row],[Total_Cost]]</f>
        <v>54.900000000000006</v>
      </c>
    </row>
    <row r="4959" spans="1:14">
      <c r="A4959" t="s">
        <v>4963</v>
      </c>
      <c r="B4959" s="4">
        <v>44993</v>
      </c>
      <c r="C4959" t="s">
        <v>8187</v>
      </c>
      <c r="D4959" t="str">
        <f>VLOOKUP(Sales_Data!$C4959,tbl_Customers[],2,FALSE)</f>
        <v>Customer_813</v>
      </c>
      <c r="E4959" t="str">
        <f>VLOOKUP(tbl_Sales[[#This Row],[Customer_ID]],tbl_Customers[],5,0)</f>
        <v>North</v>
      </c>
      <c r="F4959" t="s">
        <v>8516</v>
      </c>
      <c r="G4959" t="str">
        <f>VLOOKUP(Sales_Data!$F4959,tbl_Products[],2,FALSE)</f>
        <v>Product_67</v>
      </c>
      <c r="H4959" t="str">
        <f>VLOOKUP(tbl_Sales[[#This Row],[Product_ID]],tbl_Products[],3,0)</f>
        <v>Toys</v>
      </c>
      <c r="I4959">
        <v>4</v>
      </c>
      <c r="J4959" s="10">
        <f>VLOOKUP(tbl_Sales[[#This Row],[Product_ID]],tbl_Products[],4,0)</f>
        <v>13.68</v>
      </c>
      <c r="K4959" s="6">
        <v>8.65</v>
      </c>
      <c r="L4959" s="6">
        <f>tbl_Sales[[#This Row],[Price_per_Unit]]*tbl_Sales[[#This Row],[Quantity]]</f>
        <v>34.6</v>
      </c>
      <c r="M4959" s="6">
        <f>tbl_Sales[[#This Row],[Cost_per_Unit]]*tbl_Sales[[#This Row],[Quantity]]</f>
        <v>54.72</v>
      </c>
      <c r="N4959" s="6">
        <f>tbl_Sales[[#This Row],[Sales]]-tbl_Sales[[#This Row],[Total_Cost]]</f>
        <v>-20.119999999999997</v>
      </c>
    </row>
    <row r="4960" spans="1:14">
      <c r="A4960" t="s">
        <v>4964</v>
      </c>
      <c r="B4960" s="4">
        <v>45174</v>
      </c>
      <c r="C4960" t="s">
        <v>8145</v>
      </c>
      <c r="D4960" t="str">
        <f>VLOOKUP(Sales_Data!$C4960,tbl_Customers[],2,FALSE)</f>
        <v>Customer_1001</v>
      </c>
      <c r="E4960" t="str">
        <f>VLOOKUP(tbl_Sales[[#This Row],[Customer_ID]],tbl_Customers[],5,0)</f>
        <v>North</v>
      </c>
      <c r="F4960" t="s">
        <v>8531</v>
      </c>
      <c r="G4960" t="str">
        <f>VLOOKUP(Sales_Data!$F4960,tbl_Products[],2,FALSE)</f>
        <v>Product_36</v>
      </c>
      <c r="H4960" t="str">
        <f>VLOOKUP(tbl_Sales[[#This Row],[Product_ID]],tbl_Products[],3,0)</f>
        <v>Home Goods</v>
      </c>
      <c r="I4960">
        <v>7</v>
      </c>
      <c r="J4960" s="10">
        <f>VLOOKUP(tbl_Sales[[#This Row],[Product_ID]],tbl_Products[],4,0)</f>
        <v>32.54</v>
      </c>
      <c r="K4960" s="6">
        <v>66.02</v>
      </c>
      <c r="L4960" s="6">
        <f>tbl_Sales[[#This Row],[Price_per_Unit]]*tbl_Sales[[#This Row],[Quantity]]</f>
        <v>462.14</v>
      </c>
      <c r="M4960" s="6">
        <f>tbl_Sales[[#This Row],[Cost_per_Unit]]*tbl_Sales[[#This Row],[Quantity]]</f>
        <v>227.78</v>
      </c>
      <c r="N4960" s="6">
        <f>tbl_Sales[[#This Row],[Sales]]-tbl_Sales[[#This Row],[Total_Cost]]</f>
        <v>234.35999999999999</v>
      </c>
    </row>
    <row r="4961" spans="1:14">
      <c r="A4961" t="s">
        <v>4965</v>
      </c>
      <c r="B4961" s="4">
        <v>45176</v>
      </c>
      <c r="C4961" t="s">
        <v>7286</v>
      </c>
      <c r="D4961" t="str">
        <f>VLOOKUP(Sales_Data!$C4961,tbl_Customers[],2,FALSE)</f>
        <v>Customer_620</v>
      </c>
      <c r="E4961" t="str">
        <f>VLOOKUP(tbl_Sales[[#This Row],[Customer_ID]],tbl_Customers[],5,0)</f>
        <v>South</v>
      </c>
      <c r="F4961" t="s">
        <v>8523</v>
      </c>
      <c r="G4961" t="str">
        <f>VLOOKUP(Sales_Data!$F4961,tbl_Products[],2,FALSE)</f>
        <v>Product_32</v>
      </c>
      <c r="H4961" t="str">
        <f>VLOOKUP(tbl_Sales[[#This Row],[Product_ID]],tbl_Products[],3,0)</f>
        <v>Home Goods</v>
      </c>
      <c r="I4961">
        <v>8</v>
      </c>
      <c r="J4961" s="10">
        <f>VLOOKUP(tbl_Sales[[#This Row],[Product_ID]],tbl_Products[],4,0)</f>
        <v>24.03</v>
      </c>
      <c r="K4961" s="6">
        <v>70.69</v>
      </c>
      <c r="L4961" s="6">
        <f>tbl_Sales[[#This Row],[Price_per_Unit]]*tbl_Sales[[#This Row],[Quantity]]</f>
        <v>565.52</v>
      </c>
      <c r="M4961" s="6">
        <f>tbl_Sales[[#This Row],[Cost_per_Unit]]*tbl_Sales[[#This Row],[Quantity]]</f>
        <v>192.24</v>
      </c>
      <c r="N4961" s="6">
        <f>tbl_Sales[[#This Row],[Sales]]-tbl_Sales[[#This Row],[Total_Cost]]</f>
        <v>373.28</v>
      </c>
    </row>
    <row r="4962" spans="1:14">
      <c r="A4962" t="s">
        <v>4966</v>
      </c>
      <c r="B4962" s="4">
        <v>44984</v>
      </c>
      <c r="C4962" t="s">
        <v>8023</v>
      </c>
      <c r="D4962" t="str">
        <f>VLOOKUP(Sales_Data!$C4962,tbl_Customers[],2,FALSE)</f>
        <v>Customer_1409</v>
      </c>
      <c r="E4962" t="str">
        <f>VLOOKUP(tbl_Sales[[#This Row],[Customer_ID]],tbl_Customers[],5,0)</f>
        <v>East</v>
      </c>
      <c r="F4962" t="s">
        <v>8520</v>
      </c>
      <c r="G4962" t="str">
        <f>VLOOKUP(Sales_Data!$F4962,tbl_Products[],2,FALSE)</f>
        <v>Product_29</v>
      </c>
      <c r="H4962" t="str">
        <f>VLOOKUP(tbl_Sales[[#This Row],[Product_ID]],tbl_Products[],3,0)</f>
        <v>Home Goods</v>
      </c>
      <c r="I4962">
        <v>9</v>
      </c>
      <c r="J4962" s="10">
        <f>VLOOKUP(tbl_Sales[[#This Row],[Product_ID]],tbl_Products[],4,0)</f>
        <v>9.64</v>
      </c>
      <c r="K4962" s="6">
        <v>74.34</v>
      </c>
      <c r="L4962" s="6">
        <f>tbl_Sales[[#This Row],[Price_per_Unit]]*tbl_Sales[[#This Row],[Quantity]]</f>
        <v>669.06000000000006</v>
      </c>
      <c r="M4962" s="6">
        <f>tbl_Sales[[#This Row],[Cost_per_Unit]]*tbl_Sales[[#This Row],[Quantity]]</f>
        <v>86.76</v>
      </c>
      <c r="N4962" s="6">
        <f>tbl_Sales[[#This Row],[Sales]]-tbl_Sales[[#This Row],[Total_Cost]]</f>
        <v>582.30000000000007</v>
      </c>
    </row>
    <row r="4963" spans="1:14">
      <c r="A4963" t="s">
        <v>4967</v>
      </c>
      <c r="B4963" s="4">
        <v>45137</v>
      </c>
      <c r="C4963" t="s">
        <v>7371</v>
      </c>
      <c r="D4963" t="str">
        <f>VLOOKUP(Sales_Data!$C4963,tbl_Customers[],2,FALSE)</f>
        <v>Customer_1221</v>
      </c>
      <c r="E4963" t="str">
        <f>VLOOKUP(tbl_Sales[[#This Row],[Customer_ID]],tbl_Customers[],5,0)</f>
        <v>North</v>
      </c>
      <c r="F4963" t="s">
        <v>8496</v>
      </c>
      <c r="G4963" t="str">
        <f>VLOOKUP(Sales_Data!$F4963,tbl_Products[],2,FALSE)</f>
        <v>Product_3</v>
      </c>
      <c r="H4963" t="str">
        <f>VLOOKUP(tbl_Sales[[#This Row],[Product_ID]],tbl_Products[],3,0)</f>
        <v>Health</v>
      </c>
      <c r="I4963">
        <v>7</v>
      </c>
      <c r="J4963" s="10">
        <f>VLOOKUP(tbl_Sales[[#This Row],[Product_ID]],tbl_Products[],4,0)</f>
        <v>28.91</v>
      </c>
      <c r="K4963" s="6">
        <v>69.510000000000005</v>
      </c>
      <c r="L4963" s="6">
        <f>tbl_Sales[[#This Row],[Price_per_Unit]]*tbl_Sales[[#This Row],[Quantity]]</f>
        <v>486.57000000000005</v>
      </c>
      <c r="M4963" s="6">
        <f>tbl_Sales[[#This Row],[Cost_per_Unit]]*tbl_Sales[[#This Row],[Quantity]]</f>
        <v>202.37</v>
      </c>
      <c r="N4963" s="6">
        <f>tbl_Sales[[#This Row],[Sales]]-tbl_Sales[[#This Row],[Total_Cost]]</f>
        <v>284.20000000000005</v>
      </c>
    </row>
    <row r="4964" spans="1:14">
      <c r="A4964" t="s">
        <v>4968</v>
      </c>
      <c r="B4964" s="4">
        <v>45152</v>
      </c>
      <c r="C4964" t="s">
        <v>8454</v>
      </c>
      <c r="D4964" t="str">
        <f>VLOOKUP(Sales_Data!$C4964,tbl_Customers[],2,FALSE)</f>
        <v>Customer_354</v>
      </c>
      <c r="E4964" t="str">
        <f>VLOOKUP(tbl_Sales[[#This Row],[Customer_ID]],tbl_Customers[],5,0)</f>
        <v>West</v>
      </c>
      <c r="F4964" t="s">
        <v>8525</v>
      </c>
      <c r="G4964" t="str">
        <f>VLOOKUP(Sales_Data!$F4964,tbl_Products[],2,FALSE)</f>
        <v>Product_56</v>
      </c>
      <c r="H4964" t="str">
        <f>VLOOKUP(tbl_Sales[[#This Row],[Product_ID]],tbl_Products[],3,0)</f>
        <v>Apparel</v>
      </c>
      <c r="I4964">
        <v>1</v>
      </c>
      <c r="J4964" s="10">
        <f>VLOOKUP(tbl_Sales[[#This Row],[Product_ID]],tbl_Products[],4,0)</f>
        <v>3.21</v>
      </c>
      <c r="K4964" s="6">
        <v>52.63</v>
      </c>
      <c r="L4964" s="6">
        <f>tbl_Sales[[#This Row],[Price_per_Unit]]*tbl_Sales[[#This Row],[Quantity]]</f>
        <v>52.63</v>
      </c>
      <c r="M4964" s="6">
        <f>tbl_Sales[[#This Row],[Cost_per_Unit]]*tbl_Sales[[#This Row],[Quantity]]</f>
        <v>3.21</v>
      </c>
      <c r="N4964" s="6">
        <f>tbl_Sales[[#This Row],[Sales]]-tbl_Sales[[#This Row],[Total_Cost]]</f>
        <v>49.42</v>
      </c>
    </row>
    <row r="4965" spans="1:14">
      <c r="A4965" t="s">
        <v>4969</v>
      </c>
      <c r="B4965" s="4">
        <v>44950</v>
      </c>
      <c r="C4965" t="s">
        <v>8299</v>
      </c>
      <c r="D4965" t="str">
        <f>VLOOKUP(Sales_Data!$C4965,tbl_Customers[],2,FALSE)</f>
        <v>Customer_1337</v>
      </c>
      <c r="E4965" t="str">
        <f>VLOOKUP(tbl_Sales[[#This Row],[Customer_ID]],tbl_Customers[],5,0)</f>
        <v>West</v>
      </c>
      <c r="F4965" t="s">
        <v>8517</v>
      </c>
      <c r="G4965" t="str">
        <f>VLOOKUP(Sales_Data!$F4965,tbl_Products[],2,FALSE)</f>
        <v>Product_62</v>
      </c>
      <c r="H4965" t="str">
        <f>VLOOKUP(tbl_Sales[[#This Row],[Product_ID]],tbl_Products[],3,0)</f>
        <v>Health</v>
      </c>
      <c r="I4965">
        <v>1</v>
      </c>
      <c r="J4965" s="10">
        <f>VLOOKUP(tbl_Sales[[#This Row],[Product_ID]],tbl_Products[],4,0)</f>
        <v>24.52</v>
      </c>
      <c r="K4965" s="6">
        <v>81.569999999999993</v>
      </c>
      <c r="L4965" s="6">
        <f>tbl_Sales[[#This Row],[Price_per_Unit]]*tbl_Sales[[#This Row],[Quantity]]</f>
        <v>81.569999999999993</v>
      </c>
      <c r="M4965" s="6">
        <f>tbl_Sales[[#This Row],[Cost_per_Unit]]*tbl_Sales[[#This Row],[Quantity]]</f>
        <v>24.52</v>
      </c>
      <c r="N4965" s="6">
        <f>tbl_Sales[[#This Row],[Sales]]-tbl_Sales[[#This Row],[Total_Cost]]</f>
        <v>57.05</v>
      </c>
    </row>
    <row r="4966" spans="1:14">
      <c r="A4966" t="s">
        <v>4970</v>
      </c>
      <c r="B4966" s="4">
        <v>44959</v>
      </c>
      <c r="C4966" t="s">
        <v>7267</v>
      </c>
      <c r="D4966" t="str">
        <f>VLOOKUP(Sales_Data!$C4966,tbl_Customers[],2,FALSE)</f>
        <v>Customer_769</v>
      </c>
      <c r="E4966" t="str">
        <f>VLOOKUP(tbl_Sales[[#This Row],[Customer_ID]],tbl_Customers[],5,0)</f>
        <v>East</v>
      </c>
      <c r="F4966" t="s">
        <v>8518</v>
      </c>
      <c r="G4966" t="str">
        <f>VLOOKUP(Sales_Data!$F4966,tbl_Products[],2,FALSE)</f>
        <v>Product_35</v>
      </c>
      <c r="H4966" t="str">
        <f>VLOOKUP(tbl_Sales[[#This Row],[Product_ID]],tbl_Products[],3,0)</f>
        <v>Toys</v>
      </c>
      <c r="I4966">
        <v>3</v>
      </c>
      <c r="J4966" s="10">
        <f>VLOOKUP(tbl_Sales[[#This Row],[Product_ID]],tbl_Products[],4,0)</f>
        <v>40.75</v>
      </c>
      <c r="K4966" s="6">
        <v>56.48</v>
      </c>
      <c r="L4966" s="6">
        <f>tbl_Sales[[#This Row],[Price_per_Unit]]*tbl_Sales[[#This Row],[Quantity]]</f>
        <v>169.44</v>
      </c>
      <c r="M4966" s="6">
        <f>tbl_Sales[[#This Row],[Cost_per_Unit]]*tbl_Sales[[#This Row],[Quantity]]</f>
        <v>122.25</v>
      </c>
      <c r="N4966" s="6">
        <f>tbl_Sales[[#This Row],[Sales]]-tbl_Sales[[#This Row],[Total_Cost]]</f>
        <v>47.19</v>
      </c>
    </row>
    <row r="4967" spans="1:14">
      <c r="A4967" t="s">
        <v>4971</v>
      </c>
      <c r="B4967" s="4">
        <v>45060</v>
      </c>
      <c r="C4967" t="s">
        <v>7044</v>
      </c>
      <c r="D4967" t="str">
        <f>VLOOKUP(Sales_Data!$C4967,tbl_Customers[],2,FALSE)</f>
        <v>Customer_1417</v>
      </c>
      <c r="E4967" t="str">
        <f>VLOOKUP(tbl_Sales[[#This Row],[Customer_ID]],tbl_Customers[],5,0)</f>
        <v>East</v>
      </c>
      <c r="F4967" t="s">
        <v>8506</v>
      </c>
      <c r="G4967" t="str">
        <f>VLOOKUP(Sales_Data!$F4967,tbl_Products[],2,FALSE)</f>
        <v>Product_43</v>
      </c>
      <c r="H4967" t="str">
        <f>VLOOKUP(tbl_Sales[[#This Row],[Product_ID]],tbl_Products[],3,0)</f>
        <v>Health</v>
      </c>
      <c r="I4967">
        <v>4</v>
      </c>
      <c r="J4967" s="10">
        <f>VLOOKUP(tbl_Sales[[#This Row],[Product_ID]],tbl_Products[],4,0)</f>
        <v>4.59</v>
      </c>
      <c r="K4967" s="6">
        <v>32.1</v>
      </c>
      <c r="L4967" s="6">
        <f>tbl_Sales[[#This Row],[Price_per_Unit]]*tbl_Sales[[#This Row],[Quantity]]</f>
        <v>128.4</v>
      </c>
      <c r="M4967" s="6">
        <f>tbl_Sales[[#This Row],[Cost_per_Unit]]*tbl_Sales[[#This Row],[Quantity]]</f>
        <v>18.36</v>
      </c>
      <c r="N4967" s="6">
        <f>tbl_Sales[[#This Row],[Sales]]-tbl_Sales[[#This Row],[Total_Cost]]</f>
        <v>110.04</v>
      </c>
    </row>
    <row r="4968" spans="1:14">
      <c r="A4968" t="s">
        <v>4972</v>
      </c>
      <c r="B4968" s="4">
        <v>45262</v>
      </c>
      <c r="C4968" t="s">
        <v>7380</v>
      </c>
      <c r="D4968" t="str">
        <f>VLOOKUP(Sales_Data!$C4968,tbl_Customers[],2,FALSE)</f>
        <v>Customer_1374</v>
      </c>
      <c r="E4968" t="str">
        <f>VLOOKUP(tbl_Sales[[#This Row],[Customer_ID]],tbl_Customers[],5,0)</f>
        <v>East</v>
      </c>
      <c r="F4968" t="s">
        <v>8561</v>
      </c>
      <c r="G4968" t="str">
        <f>VLOOKUP(Sales_Data!$F4968,tbl_Products[],2,FALSE)</f>
        <v>Product_66</v>
      </c>
      <c r="H4968" t="str">
        <f>VLOOKUP(tbl_Sales[[#This Row],[Product_ID]],tbl_Products[],3,0)</f>
        <v>Health</v>
      </c>
      <c r="I4968">
        <v>8</v>
      </c>
      <c r="J4968" s="10">
        <f>VLOOKUP(tbl_Sales[[#This Row],[Product_ID]],tbl_Products[],4,0)</f>
        <v>1.38</v>
      </c>
      <c r="K4968" s="6">
        <v>59.17</v>
      </c>
      <c r="L4968" s="6">
        <f>tbl_Sales[[#This Row],[Price_per_Unit]]*tbl_Sales[[#This Row],[Quantity]]</f>
        <v>473.36</v>
      </c>
      <c r="M4968" s="6">
        <f>tbl_Sales[[#This Row],[Cost_per_Unit]]*tbl_Sales[[#This Row],[Quantity]]</f>
        <v>11.04</v>
      </c>
      <c r="N4968" s="6">
        <f>tbl_Sales[[#This Row],[Sales]]-tbl_Sales[[#This Row],[Total_Cost]]</f>
        <v>462.32</v>
      </c>
    </row>
    <row r="4969" spans="1:14">
      <c r="A4969" t="s">
        <v>4973</v>
      </c>
      <c r="B4969" s="4">
        <v>45087</v>
      </c>
      <c r="C4969" t="s">
        <v>8103</v>
      </c>
      <c r="D4969" t="str">
        <f>VLOOKUP(Sales_Data!$C4969,tbl_Customers[],2,FALSE)</f>
        <v>Customer_1349</v>
      </c>
      <c r="E4969" t="str">
        <f>VLOOKUP(tbl_Sales[[#This Row],[Customer_ID]],tbl_Customers[],5,0)</f>
        <v>West</v>
      </c>
      <c r="F4969" t="s">
        <v>8505</v>
      </c>
      <c r="G4969" t="str">
        <f>VLOOKUP(Sales_Data!$F4969,tbl_Products[],2,FALSE)</f>
        <v>Product_39</v>
      </c>
      <c r="H4969" t="str">
        <f>VLOOKUP(tbl_Sales[[#This Row],[Product_ID]],tbl_Products[],3,0)</f>
        <v>Toys</v>
      </c>
      <c r="I4969">
        <v>2</v>
      </c>
      <c r="J4969" s="10">
        <f>VLOOKUP(tbl_Sales[[#This Row],[Product_ID]],tbl_Products[],4,0)</f>
        <v>32.950000000000003</v>
      </c>
      <c r="K4969" s="6">
        <v>5.12</v>
      </c>
      <c r="L4969" s="6">
        <f>tbl_Sales[[#This Row],[Price_per_Unit]]*tbl_Sales[[#This Row],[Quantity]]</f>
        <v>10.24</v>
      </c>
      <c r="M4969" s="6">
        <f>tbl_Sales[[#This Row],[Cost_per_Unit]]*tbl_Sales[[#This Row],[Quantity]]</f>
        <v>65.900000000000006</v>
      </c>
      <c r="N4969" s="6">
        <f>tbl_Sales[[#This Row],[Sales]]-tbl_Sales[[#This Row],[Total_Cost]]</f>
        <v>-55.660000000000004</v>
      </c>
    </row>
    <row r="4970" spans="1:14">
      <c r="A4970" t="s">
        <v>4974</v>
      </c>
      <c r="B4970" s="4">
        <v>44933</v>
      </c>
      <c r="C4970" t="s">
        <v>8241</v>
      </c>
      <c r="D4970" t="str">
        <f>VLOOKUP(Sales_Data!$C4970,tbl_Customers[],2,FALSE)</f>
        <v>Customer_184</v>
      </c>
      <c r="E4970" t="str">
        <f>VLOOKUP(tbl_Sales[[#This Row],[Customer_ID]],tbl_Customers[],5,0)</f>
        <v>East</v>
      </c>
      <c r="F4970" t="s">
        <v>8521</v>
      </c>
      <c r="G4970" t="str">
        <f>VLOOKUP(Sales_Data!$F4970,tbl_Products[],2,FALSE)</f>
        <v>Product_64</v>
      </c>
      <c r="H4970" t="str">
        <f>VLOOKUP(tbl_Sales[[#This Row],[Product_ID]],tbl_Products[],3,0)</f>
        <v>Home Goods</v>
      </c>
      <c r="I4970">
        <v>7</v>
      </c>
      <c r="J4970" s="10">
        <f>VLOOKUP(tbl_Sales[[#This Row],[Product_ID]],tbl_Products[],4,0)</f>
        <v>16.21</v>
      </c>
      <c r="K4970" s="6">
        <v>39.54</v>
      </c>
      <c r="L4970" s="6">
        <f>tbl_Sales[[#This Row],[Price_per_Unit]]*tbl_Sales[[#This Row],[Quantity]]</f>
        <v>276.77999999999997</v>
      </c>
      <c r="M4970" s="6">
        <f>tbl_Sales[[#This Row],[Cost_per_Unit]]*tbl_Sales[[#This Row],[Quantity]]</f>
        <v>113.47</v>
      </c>
      <c r="N4970" s="6">
        <f>tbl_Sales[[#This Row],[Sales]]-tbl_Sales[[#This Row],[Total_Cost]]</f>
        <v>163.30999999999997</v>
      </c>
    </row>
    <row r="4971" spans="1:14">
      <c r="A4971" t="s">
        <v>4975</v>
      </c>
      <c r="B4971" s="4">
        <v>45287</v>
      </c>
      <c r="C4971" t="s">
        <v>7018</v>
      </c>
      <c r="D4971" t="str">
        <f>VLOOKUP(Sales_Data!$C4971,tbl_Customers[],2,FALSE)</f>
        <v>Customer_950</v>
      </c>
      <c r="E4971" t="str">
        <f>VLOOKUP(tbl_Sales[[#This Row],[Customer_ID]],tbl_Customers[],5,0)</f>
        <v>South</v>
      </c>
      <c r="F4971" t="s">
        <v>8555</v>
      </c>
      <c r="G4971" t="str">
        <f>VLOOKUP(Sales_Data!$F4971,tbl_Products[],2,FALSE)</f>
        <v>Product_52</v>
      </c>
      <c r="H4971" t="str">
        <f>VLOOKUP(tbl_Sales[[#This Row],[Product_ID]],tbl_Products[],3,0)</f>
        <v>Toys</v>
      </c>
      <c r="I4971">
        <v>6</v>
      </c>
      <c r="J4971" s="10">
        <f>VLOOKUP(tbl_Sales[[#This Row],[Product_ID]],tbl_Products[],4,0)</f>
        <v>46.58</v>
      </c>
      <c r="K4971" s="6">
        <v>13.33</v>
      </c>
      <c r="L4971" s="6">
        <f>tbl_Sales[[#This Row],[Price_per_Unit]]*tbl_Sales[[#This Row],[Quantity]]</f>
        <v>79.98</v>
      </c>
      <c r="M4971" s="6">
        <f>tbl_Sales[[#This Row],[Cost_per_Unit]]*tbl_Sales[[#This Row],[Quantity]]</f>
        <v>279.48</v>
      </c>
      <c r="N4971" s="6">
        <f>tbl_Sales[[#This Row],[Sales]]-tbl_Sales[[#This Row],[Total_Cost]]</f>
        <v>-199.5</v>
      </c>
    </row>
    <row r="4972" spans="1:14">
      <c r="A4972" t="s">
        <v>4976</v>
      </c>
      <c r="B4972" s="4">
        <v>45274</v>
      </c>
      <c r="C4972" t="s">
        <v>8373</v>
      </c>
      <c r="D4972" t="str">
        <f>VLOOKUP(Sales_Data!$C4972,tbl_Customers[],2,FALSE)</f>
        <v>Customer_1332</v>
      </c>
      <c r="E4972" t="str">
        <f>VLOOKUP(tbl_Sales[[#This Row],[Customer_ID]],tbl_Customers[],5,0)</f>
        <v>South</v>
      </c>
      <c r="F4972" t="s">
        <v>8547</v>
      </c>
      <c r="G4972" t="str">
        <f>VLOOKUP(Sales_Data!$F4972,tbl_Products[],2,FALSE)</f>
        <v>Product_7</v>
      </c>
      <c r="H4972" t="str">
        <f>VLOOKUP(tbl_Sales[[#This Row],[Product_ID]],tbl_Products[],3,0)</f>
        <v>Apparel</v>
      </c>
      <c r="I4972">
        <v>6</v>
      </c>
      <c r="J4972" s="10">
        <f>VLOOKUP(tbl_Sales[[#This Row],[Product_ID]],tbl_Products[],4,0)</f>
        <v>48.6</v>
      </c>
      <c r="K4972" s="6">
        <v>40.770000000000003</v>
      </c>
      <c r="L4972" s="6">
        <f>tbl_Sales[[#This Row],[Price_per_Unit]]*tbl_Sales[[#This Row],[Quantity]]</f>
        <v>244.62</v>
      </c>
      <c r="M4972" s="6">
        <f>tbl_Sales[[#This Row],[Cost_per_Unit]]*tbl_Sales[[#This Row],[Quantity]]</f>
        <v>291.60000000000002</v>
      </c>
      <c r="N4972" s="6">
        <f>tbl_Sales[[#This Row],[Sales]]-tbl_Sales[[#This Row],[Total_Cost]]</f>
        <v>-46.980000000000018</v>
      </c>
    </row>
    <row r="4973" spans="1:14">
      <c r="A4973" t="s">
        <v>4977</v>
      </c>
      <c r="B4973" s="4">
        <v>45195</v>
      </c>
      <c r="C4973" t="s">
        <v>7639</v>
      </c>
      <c r="D4973" t="str">
        <f>VLOOKUP(Sales_Data!$C4973,tbl_Customers[],2,FALSE)</f>
        <v>Customer_783</v>
      </c>
      <c r="E4973" t="str">
        <f>VLOOKUP(tbl_Sales[[#This Row],[Customer_ID]],tbl_Customers[],5,0)</f>
        <v>East</v>
      </c>
      <c r="F4973" t="s">
        <v>8505</v>
      </c>
      <c r="G4973" t="str">
        <f>VLOOKUP(Sales_Data!$F4973,tbl_Products[],2,FALSE)</f>
        <v>Product_39</v>
      </c>
      <c r="H4973" t="str">
        <f>VLOOKUP(tbl_Sales[[#This Row],[Product_ID]],tbl_Products[],3,0)</f>
        <v>Toys</v>
      </c>
      <c r="I4973">
        <v>6</v>
      </c>
      <c r="J4973" s="10">
        <f>VLOOKUP(tbl_Sales[[#This Row],[Product_ID]],tbl_Products[],4,0)</f>
        <v>32.950000000000003</v>
      </c>
      <c r="K4973" s="6">
        <v>56.45</v>
      </c>
      <c r="L4973" s="6">
        <f>tbl_Sales[[#This Row],[Price_per_Unit]]*tbl_Sales[[#This Row],[Quantity]]</f>
        <v>338.70000000000005</v>
      </c>
      <c r="M4973" s="6">
        <f>tbl_Sales[[#This Row],[Cost_per_Unit]]*tbl_Sales[[#This Row],[Quantity]]</f>
        <v>197.70000000000002</v>
      </c>
      <c r="N4973" s="6">
        <f>tbl_Sales[[#This Row],[Sales]]-tbl_Sales[[#This Row],[Total_Cost]]</f>
        <v>141.00000000000003</v>
      </c>
    </row>
    <row r="4974" spans="1:14">
      <c r="A4974" t="s">
        <v>4978</v>
      </c>
      <c r="B4974" s="4">
        <v>45222</v>
      </c>
      <c r="C4974" t="s">
        <v>7599</v>
      </c>
      <c r="D4974" t="str">
        <f>VLOOKUP(Sales_Data!$C4974,tbl_Customers[],2,FALSE)</f>
        <v>Customer_564</v>
      </c>
      <c r="E4974" t="str">
        <f>VLOOKUP(tbl_Sales[[#This Row],[Customer_ID]],tbl_Customers[],5,0)</f>
        <v>West</v>
      </c>
      <c r="F4974" t="s">
        <v>8511</v>
      </c>
      <c r="G4974" t="str">
        <f>VLOOKUP(Sales_Data!$F4974,tbl_Products[],2,FALSE)</f>
        <v>Product_33</v>
      </c>
      <c r="H4974" t="str">
        <f>VLOOKUP(tbl_Sales[[#This Row],[Product_ID]],tbl_Products[],3,0)</f>
        <v>Electronics</v>
      </c>
      <c r="I4974">
        <v>8</v>
      </c>
      <c r="J4974" s="10">
        <f>VLOOKUP(tbl_Sales[[#This Row],[Product_ID]],tbl_Products[],4,0)</f>
        <v>45.26</v>
      </c>
      <c r="K4974" s="6">
        <v>16.62</v>
      </c>
      <c r="L4974" s="6">
        <f>tbl_Sales[[#This Row],[Price_per_Unit]]*tbl_Sales[[#This Row],[Quantity]]</f>
        <v>132.96</v>
      </c>
      <c r="M4974" s="6">
        <f>tbl_Sales[[#This Row],[Cost_per_Unit]]*tbl_Sales[[#This Row],[Quantity]]</f>
        <v>362.08</v>
      </c>
      <c r="N4974" s="6">
        <f>tbl_Sales[[#This Row],[Sales]]-tbl_Sales[[#This Row],[Total_Cost]]</f>
        <v>-229.11999999999998</v>
      </c>
    </row>
    <row r="4975" spans="1:14">
      <c r="A4975" t="s">
        <v>4979</v>
      </c>
      <c r="B4975" s="4">
        <v>45216</v>
      </c>
      <c r="C4975" t="s">
        <v>7742</v>
      </c>
      <c r="D4975" t="str">
        <f>VLOOKUP(Sales_Data!$C4975,tbl_Customers[],2,FALSE)</f>
        <v>Customer_1296</v>
      </c>
      <c r="E4975" t="str">
        <f>VLOOKUP(tbl_Sales[[#This Row],[Customer_ID]],tbl_Customers[],5,0)</f>
        <v>North</v>
      </c>
      <c r="F4975" t="s">
        <v>8530</v>
      </c>
      <c r="G4975" t="str">
        <f>VLOOKUP(Sales_Data!$F4975,tbl_Products[],2,FALSE)</f>
        <v>Product_14</v>
      </c>
      <c r="H4975" t="str">
        <f>VLOOKUP(tbl_Sales[[#This Row],[Product_ID]],tbl_Products[],3,0)</f>
        <v>Toys</v>
      </c>
      <c r="I4975">
        <v>2</v>
      </c>
      <c r="J4975" s="10">
        <f>VLOOKUP(tbl_Sales[[#This Row],[Product_ID]],tbl_Products[],4,0)</f>
        <v>36.64</v>
      </c>
      <c r="K4975" s="6">
        <v>18.55</v>
      </c>
      <c r="L4975" s="6">
        <f>tbl_Sales[[#This Row],[Price_per_Unit]]*tbl_Sales[[#This Row],[Quantity]]</f>
        <v>37.1</v>
      </c>
      <c r="M4975" s="6">
        <f>tbl_Sales[[#This Row],[Cost_per_Unit]]*tbl_Sales[[#This Row],[Quantity]]</f>
        <v>73.28</v>
      </c>
      <c r="N4975" s="6">
        <f>tbl_Sales[[#This Row],[Sales]]-tbl_Sales[[#This Row],[Total_Cost]]</f>
        <v>-36.18</v>
      </c>
    </row>
    <row r="4976" spans="1:14">
      <c r="A4976" t="s">
        <v>4980</v>
      </c>
      <c r="B4976" s="4">
        <v>45041</v>
      </c>
      <c r="C4976" t="s">
        <v>7120</v>
      </c>
      <c r="D4976" t="str">
        <f>VLOOKUP(Sales_Data!$C4976,tbl_Customers[],2,FALSE)</f>
        <v>Customer_1338</v>
      </c>
      <c r="E4976" t="str">
        <f>VLOOKUP(tbl_Sales[[#This Row],[Customer_ID]],tbl_Customers[],5,0)</f>
        <v>East</v>
      </c>
      <c r="F4976" t="s">
        <v>8503</v>
      </c>
      <c r="G4976" t="str">
        <f>VLOOKUP(Sales_Data!$F4976,tbl_Products[],2,FALSE)</f>
        <v>Product_19</v>
      </c>
      <c r="H4976" t="str">
        <f>VLOOKUP(tbl_Sales[[#This Row],[Product_ID]],tbl_Products[],3,0)</f>
        <v>Apparel</v>
      </c>
      <c r="I4976">
        <v>2</v>
      </c>
      <c r="J4976" s="10">
        <f>VLOOKUP(tbl_Sales[[#This Row],[Product_ID]],tbl_Products[],4,0)</f>
        <v>41.78</v>
      </c>
      <c r="K4976" s="6">
        <v>59.94</v>
      </c>
      <c r="L4976" s="6">
        <f>tbl_Sales[[#This Row],[Price_per_Unit]]*tbl_Sales[[#This Row],[Quantity]]</f>
        <v>119.88</v>
      </c>
      <c r="M4976" s="6">
        <f>tbl_Sales[[#This Row],[Cost_per_Unit]]*tbl_Sales[[#This Row],[Quantity]]</f>
        <v>83.56</v>
      </c>
      <c r="N4976" s="6">
        <f>tbl_Sales[[#This Row],[Sales]]-tbl_Sales[[#This Row],[Total_Cost]]</f>
        <v>36.319999999999993</v>
      </c>
    </row>
    <row r="4977" spans="1:14">
      <c r="A4977" t="s">
        <v>4981</v>
      </c>
      <c r="B4977" s="4">
        <v>45269</v>
      </c>
      <c r="C4977" t="s">
        <v>7450</v>
      </c>
      <c r="D4977" t="str">
        <f>VLOOKUP(Sales_Data!$C4977,tbl_Customers[],2,FALSE)</f>
        <v>Customer_912</v>
      </c>
      <c r="E4977" t="str">
        <f>VLOOKUP(tbl_Sales[[#This Row],[Customer_ID]],tbl_Customers[],5,0)</f>
        <v>South</v>
      </c>
      <c r="F4977" t="s">
        <v>8543</v>
      </c>
      <c r="G4977" t="str">
        <f>VLOOKUP(Sales_Data!$F4977,tbl_Products[],2,FALSE)</f>
        <v>Product_72</v>
      </c>
      <c r="H4977" t="str">
        <f>VLOOKUP(tbl_Sales[[#This Row],[Product_ID]],tbl_Products[],3,0)</f>
        <v>Toys</v>
      </c>
      <c r="I4977">
        <v>4</v>
      </c>
      <c r="J4977" s="10">
        <f>VLOOKUP(tbl_Sales[[#This Row],[Product_ID]],tbl_Products[],4,0)</f>
        <v>23.2</v>
      </c>
      <c r="K4977" s="6">
        <v>67.900000000000006</v>
      </c>
      <c r="L4977" s="6">
        <f>tbl_Sales[[#This Row],[Price_per_Unit]]*tbl_Sales[[#This Row],[Quantity]]</f>
        <v>271.60000000000002</v>
      </c>
      <c r="M4977" s="6">
        <f>tbl_Sales[[#This Row],[Cost_per_Unit]]*tbl_Sales[[#This Row],[Quantity]]</f>
        <v>92.8</v>
      </c>
      <c r="N4977" s="6">
        <f>tbl_Sales[[#This Row],[Sales]]-tbl_Sales[[#This Row],[Total_Cost]]</f>
        <v>178.8</v>
      </c>
    </row>
    <row r="4978" spans="1:14">
      <c r="A4978" t="s">
        <v>4982</v>
      </c>
      <c r="B4978" s="4">
        <v>45100</v>
      </c>
      <c r="C4978" t="s">
        <v>8097</v>
      </c>
      <c r="D4978" t="str">
        <f>VLOOKUP(Sales_Data!$C4978,tbl_Customers[],2,FALSE)</f>
        <v>Customer_753</v>
      </c>
      <c r="E4978" t="str">
        <f>VLOOKUP(tbl_Sales[[#This Row],[Customer_ID]],tbl_Customers[],5,0)</f>
        <v>West</v>
      </c>
      <c r="F4978" t="s">
        <v>8520</v>
      </c>
      <c r="G4978" t="str">
        <f>VLOOKUP(Sales_Data!$F4978,tbl_Products[],2,FALSE)</f>
        <v>Product_29</v>
      </c>
      <c r="H4978" t="str">
        <f>VLOOKUP(tbl_Sales[[#This Row],[Product_ID]],tbl_Products[],3,0)</f>
        <v>Home Goods</v>
      </c>
      <c r="I4978">
        <v>2</v>
      </c>
      <c r="J4978" s="10">
        <f>VLOOKUP(tbl_Sales[[#This Row],[Product_ID]],tbl_Products[],4,0)</f>
        <v>9.64</v>
      </c>
      <c r="K4978" s="6">
        <v>33.92</v>
      </c>
      <c r="L4978" s="6">
        <f>tbl_Sales[[#This Row],[Price_per_Unit]]*tbl_Sales[[#This Row],[Quantity]]</f>
        <v>67.84</v>
      </c>
      <c r="M4978" s="6">
        <f>tbl_Sales[[#This Row],[Cost_per_Unit]]*tbl_Sales[[#This Row],[Quantity]]</f>
        <v>19.28</v>
      </c>
      <c r="N4978" s="6">
        <f>tbl_Sales[[#This Row],[Sales]]-tbl_Sales[[#This Row],[Total_Cost]]</f>
        <v>48.56</v>
      </c>
    </row>
    <row r="4979" spans="1:14">
      <c r="A4979" t="s">
        <v>4983</v>
      </c>
      <c r="B4979" s="4">
        <v>45192</v>
      </c>
      <c r="C4979" t="s">
        <v>7215</v>
      </c>
      <c r="D4979" t="str">
        <f>VLOOKUP(Sales_Data!$C4979,tbl_Customers[],2,FALSE)</f>
        <v>Customer_24</v>
      </c>
      <c r="E4979" t="str">
        <f>VLOOKUP(tbl_Sales[[#This Row],[Customer_ID]],tbl_Customers[],5,0)</f>
        <v>North</v>
      </c>
      <c r="F4979" t="s">
        <v>8520</v>
      </c>
      <c r="G4979" t="str">
        <f>VLOOKUP(Sales_Data!$F4979,tbl_Products[],2,FALSE)</f>
        <v>Product_29</v>
      </c>
      <c r="H4979" t="str">
        <f>VLOOKUP(tbl_Sales[[#This Row],[Product_ID]],tbl_Products[],3,0)</f>
        <v>Home Goods</v>
      </c>
      <c r="I4979">
        <v>3</v>
      </c>
      <c r="J4979" s="10">
        <f>VLOOKUP(tbl_Sales[[#This Row],[Product_ID]],tbl_Products[],4,0)</f>
        <v>9.64</v>
      </c>
      <c r="K4979" s="6">
        <v>71.06</v>
      </c>
      <c r="L4979" s="6">
        <f>tbl_Sales[[#This Row],[Price_per_Unit]]*tbl_Sales[[#This Row],[Quantity]]</f>
        <v>213.18</v>
      </c>
      <c r="M4979" s="6">
        <f>tbl_Sales[[#This Row],[Cost_per_Unit]]*tbl_Sales[[#This Row],[Quantity]]</f>
        <v>28.92</v>
      </c>
      <c r="N4979" s="6">
        <f>tbl_Sales[[#This Row],[Sales]]-tbl_Sales[[#This Row],[Total_Cost]]</f>
        <v>184.26</v>
      </c>
    </row>
    <row r="4980" spans="1:14">
      <c r="A4980" t="s">
        <v>4984</v>
      </c>
      <c r="B4980" s="4">
        <v>45194</v>
      </c>
      <c r="C4980" t="s">
        <v>7678</v>
      </c>
      <c r="D4980" t="str">
        <f>VLOOKUP(Sales_Data!$C4980,tbl_Customers[],2,FALSE)</f>
        <v>Customer_246</v>
      </c>
      <c r="E4980" t="str">
        <f>VLOOKUP(tbl_Sales[[#This Row],[Customer_ID]],tbl_Customers[],5,0)</f>
        <v>East</v>
      </c>
      <c r="F4980" t="s">
        <v>8523</v>
      </c>
      <c r="G4980" t="str">
        <f>VLOOKUP(Sales_Data!$F4980,tbl_Products[],2,FALSE)</f>
        <v>Product_32</v>
      </c>
      <c r="H4980" t="str">
        <f>VLOOKUP(tbl_Sales[[#This Row],[Product_ID]],tbl_Products[],3,0)</f>
        <v>Home Goods</v>
      </c>
      <c r="I4980">
        <v>4</v>
      </c>
      <c r="J4980" s="10">
        <f>VLOOKUP(tbl_Sales[[#This Row],[Product_ID]],tbl_Products[],4,0)</f>
        <v>24.03</v>
      </c>
      <c r="K4980" s="6">
        <v>82.75</v>
      </c>
      <c r="L4980" s="6">
        <f>tbl_Sales[[#This Row],[Price_per_Unit]]*tbl_Sales[[#This Row],[Quantity]]</f>
        <v>331</v>
      </c>
      <c r="M4980" s="6">
        <f>tbl_Sales[[#This Row],[Cost_per_Unit]]*tbl_Sales[[#This Row],[Quantity]]</f>
        <v>96.12</v>
      </c>
      <c r="N4980" s="6">
        <f>tbl_Sales[[#This Row],[Sales]]-tbl_Sales[[#This Row],[Total_Cost]]</f>
        <v>234.88</v>
      </c>
    </row>
    <row r="4981" spans="1:14">
      <c r="A4981" t="s">
        <v>4985</v>
      </c>
      <c r="B4981" s="4">
        <v>45279</v>
      </c>
      <c r="C4981" t="s">
        <v>8056</v>
      </c>
      <c r="D4981" t="str">
        <f>VLOOKUP(Sales_Data!$C4981,tbl_Customers[],2,FALSE)</f>
        <v>Customer_239</v>
      </c>
      <c r="E4981" t="str">
        <f>VLOOKUP(tbl_Sales[[#This Row],[Customer_ID]],tbl_Customers[],5,0)</f>
        <v>North</v>
      </c>
      <c r="F4981" t="s">
        <v>8541</v>
      </c>
      <c r="G4981" t="str">
        <f>VLOOKUP(Sales_Data!$F4981,tbl_Products[],2,FALSE)</f>
        <v>Product_60</v>
      </c>
      <c r="H4981" t="str">
        <f>VLOOKUP(tbl_Sales[[#This Row],[Product_ID]],tbl_Products[],3,0)</f>
        <v>Health</v>
      </c>
      <c r="I4981">
        <v>5</v>
      </c>
      <c r="J4981" s="10">
        <f>VLOOKUP(tbl_Sales[[#This Row],[Product_ID]],tbl_Products[],4,0)</f>
        <v>1.01</v>
      </c>
      <c r="K4981" s="6">
        <v>67.97</v>
      </c>
      <c r="L4981" s="6">
        <f>tbl_Sales[[#This Row],[Price_per_Unit]]*tbl_Sales[[#This Row],[Quantity]]</f>
        <v>339.85</v>
      </c>
      <c r="M4981" s="6">
        <f>tbl_Sales[[#This Row],[Cost_per_Unit]]*tbl_Sales[[#This Row],[Quantity]]</f>
        <v>5.05</v>
      </c>
      <c r="N4981" s="6">
        <f>tbl_Sales[[#This Row],[Sales]]-tbl_Sales[[#This Row],[Total_Cost]]</f>
        <v>334.8</v>
      </c>
    </row>
    <row r="4982" spans="1:14">
      <c r="A4982" t="s">
        <v>4986</v>
      </c>
      <c r="B4982" s="4">
        <v>45285</v>
      </c>
      <c r="C4982" t="s">
        <v>8421</v>
      </c>
      <c r="D4982" t="str">
        <f>VLOOKUP(Sales_Data!$C4982,tbl_Customers[],2,FALSE)</f>
        <v>Customer_170</v>
      </c>
      <c r="E4982" t="str">
        <f>VLOOKUP(tbl_Sales[[#This Row],[Customer_ID]],tbl_Customers[],5,0)</f>
        <v>South</v>
      </c>
      <c r="F4982" t="s">
        <v>8542</v>
      </c>
      <c r="G4982" t="str">
        <f>VLOOKUP(Sales_Data!$F4982,tbl_Products[],2,FALSE)</f>
        <v>Product_20</v>
      </c>
      <c r="H4982" t="str">
        <f>VLOOKUP(tbl_Sales[[#This Row],[Product_ID]],tbl_Products[],3,0)</f>
        <v>Electronics</v>
      </c>
      <c r="I4982">
        <v>1</v>
      </c>
      <c r="J4982" s="10">
        <f>VLOOKUP(tbl_Sales[[#This Row],[Product_ID]],tbl_Products[],4,0)</f>
        <v>19.98</v>
      </c>
      <c r="K4982" s="6">
        <v>86.24</v>
      </c>
      <c r="L4982" s="6">
        <f>tbl_Sales[[#This Row],[Price_per_Unit]]*tbl_Sales[[#This Row],[Quantity]]</f>
        <v>86.24</v>
      </c>
      <c r="M4982" s="6">
        <f>tbl_Sales[[#This Row],[Cost_per_Unit]]*tbl_Sales[[#This Row],[Quantity]]</f>
        <v>19.98</v>
      </c>
      <c r="N4982" s="6">
        <f>tbl_Sales[[#This Row],[Sales]]-tbl_Sales[[#This Row],[Total_Cost]]</f>
        <v>66.259999999999991</v>
      </c>
    </row>
    <row r="4983" spans="1:14">
      <c r="A4983" t="s">
        <v>4987</v>
      </c>
      <c r="B4983" s="4">
        <v>45243</v>
      </c>
      <c r="C4983" t="s">
        <v>7159</v>
      </c>
      <c r="D4983" t="str">
        <f>VLOOKUP(Sales_Data!$C4983,tbl_Customers[],2,FALSE)</f>
        <v>Customer_250</v>
      </c>
      <c r="E4983" t="str">
        <f>VLOOKUP(tbl_Sales[[#This Row],[Customer_ID]],tbl_Customers[],5,0)</f>
        <v>West</v>
      </c>
      <c r="F4983" t="s">
        <v>8504</v>
      </c>
      <c r="G4983" t="str">
        <f>VLOOKUP(Sales_Data!$F4983,tbl_Products[],2,FALSE)</f>
        <v>Product_13</v>
      </c>
      <c r="H4983" t="str">
        <f>VLOOKUP(tbl_Sales[[#This Row],[Product_ID]],tbl_Products[],3,0)</f>
        <v>Toys</v>
      </c>
      <c r="I4983">
        <v>4</v>
      </c>
      <c r="J4983" s="10">
        <f>VLOOKUP(tbl_Sales[[#This Row],[Product_ID]],tbl_Products[],4,0)</f>
        <v>45.97</v>
      </c>
      <c r="K4983" s="6">
        <v>81.16</v>
      </c>
      <c r="L4983" s="6">
        <f>tbl_Sales[[#This Row],[Price_per_Unit]]*tbl_Sales[[#This Row],[Quantity]]</f>
        <v>324.64</v>
      </c>
      <c r="M4983" s="6">
        <f>tbl_Sales[[#This Row],[Cost_per_Unit]]*tbl_Sales[[#This Row],[Quantity]]</f>
        <v>183.88</v>
      </c>
      <c r="N4983" s="6">
        <f>tbl_Sales[[#This Row],[Sales]]-tbl_Sales[[#This Row],[Total_Cost]]</f>
        <v>140.76</v>
      </c>
    </row>
    <row r="4984" spans="1:14">
      <c r="A4984" t="s">
        <v>4988</v>
      </c>
      <c r="B4984" s="4">
        <v>44975</v>
      </c>
      <c r="C4984" t="s">
        <v>7748</v>
      </c>
      <c r="D4984" t="str">
        <f>VLOOKUP(Sales_Data!$C4984,tbl_Customers[],2,FALSE)</f>
        <v>Customer_1002</v>
      </c>
      <c r="E4984" t="str">
        <f>VLOOKUP(tbl_Sales[[#This Row],[Customer_ID]],tbl_Customers[],5,0)</f>
        <v>West</v>
      </c>
      <c r="F4984" t="s">
        <v>8510</v>
      </c>
      <c r="G4984" t="str">
        <f>VLOOKUP(Sales_Data!$F4984,tbl_Products[],2,FALSE)</f>
        <v>Product_70</v>
      </c>
      <c r="H4984" t="str">
        <f>VLOOKUP(tbl_Sales[[#This Row],[Product_ID]],tbl_Products[],3,0)</f>
        <v>Apparel</v>
      </c>
      <c r="I4984">
        <v>7</v>
      </c>
      <c r="J4984" s="10">
        <f>VLOOKUP(tbl_Sales[[#This Row],[Product_ID]],tbl_Products[],4,0)</f>
        <v>26.74</v>
      </c>
      <c r="K4984" s="6">
        <v>64.34</v>
      </c>
      <c r="L4984" s="6">
        <f>tbl_Sales[[#This Row],[Price_per_Unit]]*tbl_Sales[[#This Row],[Quantity]]</f>
        <v>450.38</v>
      </c>
      <c r="M4984" s="6">
        <f>tbl_Sales[[#This Row],[Cost_per_Unit]]*tbl_Sales[[#This Row],[Quantity]]</f>
        <v>187.17999999999998</v>
      </c>
      <c r="N4984" s="6">
        <f>tbl_Sales[[#This Row],[Sales]]-tbl_Sales[[#This Row],[Total_Cost]]</f>
        <v>263.20000000000005</v>
      </c>
    </row>
    <row r="4985" spans="1:14">
      <c r="A4985" t="s">
        <v>4989</v>
      </c>
      <c r="B4985" s="4">
        <v>45148</v>
      </c>
      <c r="C4985" t="s">
        <v>7987</v>
      </c>
      <c r="D4985" t="str">
        <f>VLOOKUP(Sales_Data!$C4985,tbl_Customers[],2,FALSE)</f>
        <v>Customer_1314</v>
      </c>
      <c r="E4985" t="str">
        <f>VLOOKUP(tbl_Sales[[#This Row],[Customer_ID]],tbl_Customers[],5,0)</f>
        <v>East</v>
      </c>
      <c r="F4985" t="s">
        <v>8501</v>
      </c>
      <c r="G4985" t="str">
        <f>VLOOKUP(Sales_Data!$F4985,tbl_Products[],2,FALSE)</f>
        <v>Product_65</v>
      </c>
      <c r="H4985" t="str">
        <f>VLOOKUP(tbl_Sales[[#This Row],[Product_ID]],tbl_Products[],3,0)</f>
        <v>Health</v>
      </c>
      <c r="I4985">
        <v>5</v>
      </c>
      <c r="J4985" s="10">
        <f>VLOOKUP(tbl_Sales[[#This Row],[Product_ID]],tbl_Products[],4,0)</f>
        <v>37.880000000000003</v>
      </c>
      <c r="K4985" s="6">
        <v>10.56</v>
      </c>
      <c r="L4985" s="6">
        <f>tbl_Sales[[#This Row],[Price_per_Unit]]*tbl_Sales[[#This Row],[Quantity]]</f>
        <v>52.800000000000004</v>
      </c>
      <c r="M4985" s="6">
        <f>tbl_Sales[[#This Row],[Cost_per_Unit]]*tbl_Sales[[#This Row],[Quantity]]</f>
        <v>189.4</v>
      </c>
      <c r="N4985" s="6">
        <f>tbl_Sales[[#This Row],[Sales]]-tbl_Sales[[#This Row],[Total_Cost]]</f>
        <v>-136.6</v>
      </c>
    </row>
    <row r="4986" spans="1:14">
      <c r="A4986" t="s">
        <v>4990</v>
      </c>
      <c r="B4986" s="4">
        <v>45265</v>
      </c>
      <c r="C4986" t="s">
        <v>7563</v>
      </c>
      <c r="D4986" t="str">
        <f>VLOOKUP(Sales_Data!$C4986,tbl_Customers[],2,FALSE)</f>
        <v>Customer_1370</v>
      </c>
      <c r="E4986" t="str">
        <f>VLOOKUP(tbl_Sales[[#This Row],[Customer_ID]],tbl_Customers[],5,0)</f>
        <v>East</v>
      </c>
      <c r="F4986" t="s">
        <v>8512</v>
      </c>
      <c r="G4986" t="str">
        <f>VLOOKUP(Sales_Data!$F4986,tbl_Products[],2,FALSE)</f>
        <v>Product_47</v>
      </c>
      <c r="H4986" t="str">
        <f>VLOOKUP(tbl_Sales[[#This Row],[Product_ID]],tbl_Products[],3,0)</f>
        <v>Home Goods</v>
      </c>
      <c r="I4986">
        <v>9</v>
      </c>
      <c r="J4986" s="10">
        <f>VLOOKUP(tbl_Sales[[#This Row],[Product_ID]],tbl_Products[],4,0)</f>
        <v>22.66</v>
      </c>
      <c r="K4986" s="6">
        <v>99.39</v>
      </c>
      <c r="L4986" s="6">
        <f>tbl_Sales[[#This Row],[Price_per_Unit]]*tbl_Sales[[#This Row],[Quantity]]</f>
        <v>894.51</v>
      </c>
      <c r="M4986" s="6">
        <f>tbl_Sales[[#This Row],[Cost_per_Unit]]*tbl_Sales[[#This Row],[Quantity]]</f>
        <v>203.94</v>
      </c>
      <c r="N4986" s="6">
        <f>tbl_Sales[[#This Row],[Sales]]-tbl_Sales[[#This Row],[Total_Cost]]</f>
        <v>690.56999999999994</v>
      </c>
    </row>
    <row r="4987" spans="1:14">
      <c r="A4987" t="s">
        <v>4991</v>
      </c>
      <c r="B4987" s="4">
        <v>45054</v>
      </c>
      <c r="C4987" t="s">
        <v>7527</v>
      </c>
      <c r="D4987" t="str">
        <f>VLOOKUP(Sales_Data!$C4987,tbl_Customers[],2,FALSE)</f>
        <v>Customer_1044</v>
      </c>
      <c r="E4987" t="str">
        <f>VLOOKUP(tbl_Sales[[#This Row],[Customer_ID]],tbl_Customers[],5,0)</f>
        <v>South</v>
      </c>
      <c r="F4987" t="s">
        <v>8519</v>
      </c>
      <c r="G4987" t="str">
        <f>VLOOKUP(Sales_Data!$F4987,tbl_Products[],2,FALSE)</f>
        <v>Product_53</v>
      </c>
      <c r="H4987" t="str">
        <f>VLOOKUP(tbl_Sales[[#This Row],[Product_ID]],tbl_Products[],3,0)</f>
        <v>Electronics</v>
      </c>
      <c r="I4987">
        <v>4</v>
      </c>
      <c r="J4987" s="10">
        <f>VLOOKUP(tbl_Sales[[#This Row],[Product_ID]],tbl_Products[],4,0)</f>
        <v>21.34</v>
      </c>
      <c r="K4987" s="6">
        <v>9.84</v>
      </c>
      <c r="L4987" s="6">
        <f>tbl_Sales[[#This Row],[Price_per_Unit]]*tbl_Sales[[#This Row],[Quantity]]</f>
        <v>39.36</v>
      </c>
      <c r="M4987" s="6">
        <f>tbl_Sales[[#This Row],[Cost_per_Unit]]*tbl_Sales[[#This Row],[Quantity]]</f>
        <v>85.36</v>
      </c>
      <c r="N4987" s="6">
        <f>tbl_Sales[[#This Row],[Sales]]-tbl_Sales[[#This Row],[Total_Cost]]</f>
        <v>-46</v>
      </c>
    </row>
    <row r="4988" spans="1:14">
      <c r="A4988" t="s">
        <v>4992</v>
      </c>
      <c r="B4988" s="4">
        <v>45173</v>
      </c>
      <c r="C4988" t="s">
        <v>8451</v>
      </c>
      <c r="D4988" t="str">
        <f>VLOOKUP(Sales_Data!$C4988,tbl_Customers[],2,FALSE)</f>
        <v>Customer_461</v>
      </c>
      <c r="E4988" t="str">
        <f>VLOOKUP(tbl_Sales[[#This Row],[Customer_ID]],tbl_Customers[],5,0)</f>
        <v>North</v>
      </c>
      <c r="F4988" t="s">
        <v>8555</v>
      </c>
      <c r="G4988" t="str">
        <f>VLOOKUP(Sales_Data!$F4988,tbl_Products[],2,FALSE)</f>
        <v>Product_52</v>
      </c>
      <c r="H4988" t="str">
        <f>VLOOKUP(tbl_Sales[[#This Row],[Product_ID]],tbl_Products[],3,0)</f>
        <v>Toys</v>
      </c>
      <c r="I4988">
        <v>9</v>
      </c>
      <c r="J4988" s="10">
        <f>VLOOKUP(tbl_Sales[[#This Row],[Product_ID]],tbl_Products[],4,0)</f>
        <v>46.58</v>
      </c>
      <c r="K4988" s="6">
        <v>54.85</v>
      </c>
      <c r="L4988" s="6">
        <f>tbl_Sales[[#This Row],[Price_per_Unit]]*tbl_Sales[[#This Row],[Quantity]]</f>
        <v>493.65000000000003</v>
      </c>
      <c r="M4988" s="6">
        <f>tbl_Sales[[#This Row],[Cost_per_Unit]]*tbl_Sales[[#This Row],[Quantity]]</f>
        <v>419.21999999999997</v>
      </c>
      <c r="N4988" s="6">
        <f>tbl_Sales[[#This Row],[Sales]]-tbl_Sales[[#This Row],[Total_Cost]]</f>
        <v>74.430000000000064</v>
      </c>
    </row>
    <row r="4989" spans="1:14">
      <c r="A4989" t="s">
        <v>4993</v>
      </c>
      <c r="B4989" s="4">
        <v>45104</v>
      </c>
      <c r="C4989" t="s">
        <v>8221</v>
      </c>
      <c r="D4989" t="str">
        <f>VLOOKUP(Sales_Data!$C4989,tbl_Customers[],2,FALSE)</f>
        <v>Customer_48</v>
      </c>
      <c r="E4989" t="str">
        <f>VLOOKUP(tbl_Sales[[#This Row],[Customer_ID]],tbl_Customers[],5,0)</f>
        <v>West</v>
      </c>
      <c r="F4989" t="s">
        <v>8535</v>
      </c>
      <c r="G4989" t="str">
        <f>VLOOKUP(Sales_Data!$F4989,tbl_Products[],2,FALSE)</f>
        <v>Product_54</v>
      </c>
      <c r="H4989" t="str">
        <f>VLOOKUP(tbl_Sales[[#This Row],[Product_ID]],tbl_Products[],3,0)</f>
        <v>Apparel</v>
      </c>
      <c r="I4989">
        <v>8</v>
      </c>
      <c r="J4989" s="10">
        <f>VLOOKUP(tbl_Sales[[#This Row],[Product_ID]],tbl_Products[],4,0)</f>
        <v>1.35</v>
      </c>
      <c r="K4989" s="6">
        <v>6.76</v>
      </c>
      <c r="L4989" s="6">
        <f>tbl_Sales[[#This Row],[Price_per_Unit]]*tbl_Sales[[#This Row],[Quantity]]</f>
        <v>54.08</v>
      </c>
      <c r="M4989" s="6">
        <f>tbl_Sales[[#This Row],[Cost_per_Unit]]*tbl_Sales[[#This Row],[Quantity]]</f>
        <v>10.8</v>
      </c>
      <c r="N4989" s="6">
        <f>tbl_Sales[[#This Row],[Sales]]-tbl_Sales[[#This Row],[Total_Cost]]</f>
        <v>43.28</v>
      </c>
    </row>
    <row r="4990" spans="1:14">
      <c r="A4990" t="s">
        <v>4994</v>
      </c>
      <c r="B4990" s="4">
        <v>45266</v>
      </c>
      <c r="C4990" t="s">
        <v>8385</v>
      </c>
      <c r="D4990" t="str">
        <f>VLOOKUP(Sales_Data!$C4990,tbl_Customers[],2,FALSE)</f>
        <v>Customer_1202</v>
      </c>
      <c r="E4990" t="str">
        <f>VLOOKUP(tbl_Sales[[#This Row],[Customer_ID]],tbl_Customers[],5,0)</f>
        <v>West</v>
      </c>
      <c r="F4990" t="s">
        <v>8497</v>
      </c>
      <c r="G4990" t="str">
        <f>VLOOKUP(Sales_Data!$F4990,tbl_Products[],2,FALSE)</f>
        <v>Product_73</v>
      </c>
      <c r="H4990" t="str">
        <f>VLOOKUP(tbl_Sales[[#This Row],[Product_ID]],tbl_Products[],3,0)</f>
        <v>Apparel</v>
      </c>
      <c r="I4990">
        <v>7</v>
      </c>
      <c r="J4990" s="10">
        <f>VLOOKUP(tbl_Sales[[#This Row],[Product_ID]],tbl_Products[],4,0)</f>
        <v>1.21</v>
      </c>
      <c r="K4990" s="6">
        <v>50.25</v>
      </c>
      <c r="L4990" s="6">
        <f>tbl_Sales[[#This Row],[Price_per_Unit]]*tbl_Sales[[#This Row],[Quantity]]</f>
        <v>351.75</v>
      </c>
      <c r="M4990" s="6">
        <f>tbl_Sales[[#This Row],[Cost_per_Unit]]*tbl_Sales[[#This Row],[Quantity]]</f>
        <v>8.4699999999999989</v>
      </c>
      <c r="N4990" s="6">
        <f>tbl_Sales[[#This Row],[Sales]]-tbl_Sales[[#This Row],[Total_Cost]]</f>
        <v>343.28</v>
      </c>
    </row>
    <row r="4991" spans="1:14">
      <c r="A4991" t="s">
        <v>4995</v>
      </c>
      <c r="B4991" s="4">
        <v>45273</v>
      </c>
      <c r="C4991" t="s">
        <v>7586</v>
      </c>
      <c r="D4991" t="str">
        <f>VLOOKUP(Sales_Data!$C4991,tbl_Customers[],2,FALSE)</f>
        <v>Customer_1174</v>
      </c>
      <c r="E4991" t="str">
        <f>VLOOKUP(tbl_Sales[[#This Row],[Customer_ID]],tbl_Customers[],5,0)</f>
        <v>West</v>
      </c>
      <c r="F4991" t="s">
        <v>8506</v>
      </c>
      <c r="G4991" t="str">
        <f>VLOOKUP(Sales_Data!$F4991,tbl_Products[],2,FALSE)</f>
        <v>Product_43</v>
      </c>
      <c r="H4991" t="str">
        <f>VLOOKUP(tbl_Sales[[#This Row],[Product_ID]],tbl_Products[],3,0)</f>
        <v>Health</v>
      </c>
      <c r="I4991">
        <v>7</v>
      </c>
      <c r="J4991" s="10">
        <f>VLOOKUP(tbl_Sales[[#This Row],[Product_ID]],tbl_Products[],4,0)</f>
        <v>4.59</v>
      </c>
      <c r="K4991" s="6">
        <v>85.94</v>
      </c>
      <c r="L4991" s="6">
        <f>tbl_Sales[[#This Row],[Price_per_Unit]]*tbl_Sales[[#This Row],[Quantity]]</f>
        <v>601.57999999999993</v>
      </c>
      <c r="M4991" s="6">
        <f>tbl_Sales[[#This Row],[Cost_per_Unit]]*tbl_Sales[[#This Row],[Quantity]]</f>
        <v>32.129999999999995</v>
      </c>
      <c r="N4991" s="6">
        <f>tbl_Sales[[#This Row],[Sales]]-tbl_Sales[[#This Row],[Total_Cost]]</f>
        <v>569.44999999999993</v>
      </c>
    </row>
    <row r="4992" spans="1:14">
      <c r="A4992" t="s">
        <v>4996</v>
      </c>
      <c r="B4992" s="4">
        <v>45255</v>
      </c>
      <c r="C4992" t="s">
        <v>7141</v>
      </c>
      <c r="D4992" t="str">
        <f>VLOOKUP(Sales_Data!$C4992,tbl_Customers[],2,FALSE)</f>
        <v>Customer_1173</v>
      </c>
      <c r="E4992" t="str">
        <f>VLOOKUP(tbl_Sales[[#This Row],[Customer_ID]],tbl_Customers[],5,0)</f>
        <v>West</v>
      </c>
      <c r="F4992" t="s">
        <v>8505</v>
      </c>
      <c r="G4992" t="str">
        <f>VLOOKUP(Sales_Data!$F4992,tbl_Products[],2,FALSE)</f>
        <v>Product_39</v>
      </c>
      <c r="H4992" t="str">
        <f>VLOOKUP(tbl_Sales[[#This Row],[Product_ID]],tbl_Products[],3,0)</f>
        <v>Toys</v>
      </c>
      <c r="I4992">
        <v>2</v>
      </c>
      <c r="J4992" s="10">
        <f>VLOOKUP(tbl_Sales[[#This Row],[Product_ID]],tbl_Products[],4,0)</f>
        <v>32.950000000000003</v>
      </c>
      <c r="K4992" s="6">
        <v>93.86</v>
      </c>
      <c r="L4992" s="6">
        <f>tbl_Sales[[#This Row],[Price_per_Unit]]*tbl_Sales[[#This Row],[Quantity]]</f>
        <v>187.72</v>
      </c>
      <c r="M4992" s="6">
        <f>tbl_Sales[[#This Row],[Cost_per_Unit]]*tbl_Sales[[#This Row],[Quantity]]</f>
        <v>65.900000000000006</v>
      </c>
      <c r="N4992" s="6">
        <f>tbl_Sales[[#This Row],[Sales]]-tbl_Sales[[#This Row],[Total_Cost]]</f>
        <v>121.82</v>
      </c>
    </row>
    <row r="4993" spans="1:14">
      <c r="A4993" t="s">
        <v>4997</v>
      </c>
      <c r="B4993" s="4">
        <v>45124</v>
      </c>
      <c r="C4993" t="s">
        <v>7890</v>
      </c>
      <c r="D4993" t="str">
        <f>VLOOKUP(Sales_Data!$C4993,tbl_Customers[],2,FALSE)</f>
        <v>Customer_983</v>
      </c>
      <c r="E4993" t="str">
        <f>VLOOKUP(tbl_Sales[[#This Row],[Customer_ID]],tbl_Customers[],5,0)</f>
        <v>North</v>
      </c>
      <c r="F4993" t="s">
        <v>8551</v>
      </c>
      <c r="G4993" t="str">
        <f>VLOOKUP(Sales_Data!$F4993,tbl_Products[],2,FALSE)</f>
        <v>Product_11</v>
      </c>
      <c r="H4993" t="str">
        <f>VLOOKUP(tbl_Sales[[#This Row],[Product_ID]],tbl_Products[],3,0)</f>
        <v>Health</v>
      </c>
      <c r="I4993">
        <v>6</v>
      </c>
      <c r="J4993" s="10">
        <f>VLOOKUP(tbl_Sales[[#This Row],[Product_ID]],tbl_Products[],4,0)</f>
        <v>11.76</v>
      </c>
      <c r="K4993" s="6">
        <v>79.92</v>
      </c>
      <c r="L4993" s="6">
        <f>tbl_Sales[[#This Row],[Price_per_Unit]]*tbl_Sales[[#This Row],[Quantity]]</f>
        <v>479.52</v>
      </c>
      <c r="M4993" s="6">
        <f>tbl_Sales[[#This Row],[Cost_per_Unit]]*tbl_Sales[[#This Row],[Quantity]]</f>
        <v>70.56</v>
      </c>
      <c r="N4993" s="6">
        <f>tbl_Sales[[#This Row],[Sales]]-tbl_Sales[[#This Row],[Total_Cost]]</f>
        <v>408.96</v>
      </c>
    </row>
    <row r="4994" spans="1:14">
      <c r="A4994" t="s">
        <v>4998</v>
      </c>
      <c r="B4994" s="4">
        <v>45003</v>
      </c>
      <c r="C4994" t="s">
        <v>7340</v>
      </c>
      <c r="D4994" t="str">
        <f>VLOOKUP(Sales_Data!$C4994,tbl_Customers[],2,FALSE)</f>
        <v>Customer_561</v>
      </c>
      <c r="E4994" t="str">
        <f>VLOOKUP(tbl_Sales[[#This Row],[Customer_ID]],tbl_Customers[],5,0)</f>
        <v>West</v>
      </c>
      <c r="F4994" t="s">
        <v>8523</v>
      </c>
      <c r="G4994" t="str">
        <f>VLOOKUP(Sales_Data!$F4994,tbl_Products[],2,FALSE)</f>
        <v>Product_32</v>
      </c>
      <c r="H4994" t="str">
        <f>VLOOKUP(tbl_Sales[[#This Row],[Product_ID]],tbl_Products[],3,0)</f>
        <v>Home Goods</v>
      </c>
      <c r="I4994">
        <v>9</v>
      </c>
      <c r="J4994" s="10">
        <f>VLOOKUP(tbl_Sales[[#This Row],[Product_ID]],tbl_Products[],4,0)</f>
        <v>24.03</v>
      </c>
      <c r="K4994" s="6">
        <v>50.07</v>
      </c>
      <c r="L4994" s="6">
        <f>tbl_Sales[[#This Row],[Price_per_Unit]]*tbl_Sales[[#This Row],[Quantity]]</f>
        <v>450.63</v>
      </c>
      <c r="M4994" s="6">
        <f>tbl_Sales[[#This Row],[Cost_per_Unit]]*tbl_Sales[[#This Row],[Quantity]]</f>
        <v>216.27</v>
      </c>
      <c r="N4994" s="6">
        <f>tbl_Sales[[#This Row],[Sales]]-tbl_Sales[[#This Row],[Total_Cost]]</f>
        <v>234.35999999999999</v>
      </c>
    </row>
    <row r="4995" spans="1:14">
      <c r="A4995" t="s">
        <v>4999</v>
      </c>
      <c r="B4995" s="4">
        <v>45212</v>
      </c>
      <c r="C4995" t="s">
        <v>7808</v>
      </c>
      <c r="D4995" t="str">
        <f>VLOOKUP(Sales_Data!$C4995,tbl_Customers[],2,FALSE)</f>
        <v>Customer_1421</v>
      </c>
      <c r="E4995" t="str">
        <f>VLOOKUP(tbl_Sales[[#This Row],[Customer_ID]],tbl_Customers[],5,0)</f>
        <v>South</v>
      </c>
      <c r="F4995" t="s">
        <v>8544</v>
      </c>
      <c r="G4995" t="str">
        <f>VLOOKUP(Sales_Data!$F4995,tbl_Products[],2,FALSE)</f>
        <v>Product_21</v>
      </c>
      <c r="H4995" t="str">
        <f>VLOOKUP(tbl_Sales[[#This Row],[Product_ID]],tbl_Products[],3,0)</f>
        <v>Toys</v>
      </c>
      <c r="I4995">
        <v>3</v>
      </c>
      <c r="J4995" s="10">
        <f>VLOOKUP(tbl_Sales[[#This Row],[Product_ID]],tbl_Products[],4,0)</f>
        <v>3.13</v>
      </c>
      <c r="K4995" s="6">
        <v>6.2</v>
      </c>
      <c r="L4995" s="6">
        <f>tbl_Sales[[#This Row],[Price_per_Unit]]*tbl_Sales[[#This Row],[Quantity]]</f>
        <v>18.600000000000001</v>
      </c>
      <c r="M4995" s="6">
        <f>tbl_Sales[[#This Row],[Cost_per_Unit]]*tbl_Sales[[#This Row],[Quantity]]</f>
        <v>9.39</v>
      </c>
      <c r="N4995" s="6">
        <f>tbl_Sales[[#This Row],[Sales]]-tbl_Sales[[#This Row],[Total_Cost]]</f>
        <v>9.2100000000000009</v>
      </c>
    </row>
    <row r="4996" spans="1:14">
      <c r="A4996" t="s">
        <v>5000</v>
      </c>
      <c r="B4996" s="4">
        <v>45240</v>
      </c>
      <c r="C4996" t="s">
        <v>8041</v>
      </c>
      <c r="D4996" t="str">
        <f>VLOOKUP(Sales_Data!$C4996,tbl_Customers[],2,FALSE)</f>
        <v>Customer_194</v>
      </c>
      <c r="E4996" t="str">
        <f>VLOOKUP(tbl_Sales[[#This Row],[Customer_ID]],tbl_Customers[],5,0)</f>
        <v>West</v>
      </c>
      <c r="F4996" t="s">
        <v>8517</v>
      </c>
      <c r="G4996" t="str">
        <f>VLOOKUP(Sales_Data!$F4996,tbl_Products[],2,FALSE)</f>
        <v>Product_62</v>
      </c>
      <c r="H4996" t="str">
        <f>VLOOKUP(tbl_Sales[[#This Row],[Product_ID]],tbl_Products[],3,0)</f>
        <v>Health</v>
      </c>
      <c r="I4996">
        <v>3</v>
      </c>
      <c r="J4996" s="10">
        <f>VLOOKUP(tbl_Sales[[#This Row],[Product_ID]],tbl_Products[],4,0)</f>
        <v>24.52</v>
      </c>
      <c r="K4996" s="6">
        <v>86.01</v>
      </c>
      <c r="L4996" s="6">
        <f>tbl_Sales[[#This Row],[Price_per_Unit]]*tbl_Sales[[#This Row],[Quantity]]</f>
        <v>258.03000000000003</v>
      </c>
      <c r="M4996" s="6">
        <f>tbl_Sales[[#This Row],[Cost_per_Unit]]*tbl_Sales[[#This Row],[Quantity]]</f>
        <v>73.56</v>
      </c>
      <c r="N4996" s="6">
        <f>tbl_Sales[[#This Row],[Sales]]-tbl_Sales[[#This Row],[Total_Cost]]</f>
        <v>184.47000000000003</v>
      </c>
    </row>
    <row r="4997" spans="1:14">
      <c r="A4997" t="s">
        <v>5001</v>
      </c>
      <c r="B4997" s="4">
        <v>44954</v>
      </c>
      <c r="C4997" t="s">
        <v>7747</v>
      </c>
      <c r="D4997" t="str">
        <f>VLOOKUP(Sales_Data!$C4997,tbl_Customers[],2,FALSE)</f>
        <v>Customer_1215</v>
      </c>
      <c r="E4997" t="str">
        <f>VLOOKUP(tbl_Sales[[#This Row],[Customer_ID]],tbl_Customers[],5,0)</f>
        <v>East</v>
      </c>
      <c r="F4997" t="s">
        <v>8545</v>
      </c>
      <c r="G4997" t="str">
        <f>VLOOKUP(Sales_Data!$F4997,tbl_Products[],2,FALSE)</f>
        <v>Product_9</v>
      </c>
      <c r="H4997" t="str">
        <f>VLOOKUP(tbl_Sales[[#This Row],[Product_ID]],tbl_Products[],3,0)</f>
        <v>Apparel</v>
      </c>
      <c r="I4997">
        <v>5</v>
      </c>
      <c r="J4997" s="10">
        <f>VLOOKUP(tbl_Sales[[#This Row],[Product_ID]],tbl_Products[],4,0)</f>
        <v>14.27</v>
      </c>
      <c r="K4997" s="6">
        <v>48.77</v>
      </c>
      <c r="L4997" s="6">
        <f>tbl_Sales[[#This Row],[Price_per_Unit]]*tbl_Sales[[#This Row],[Quantity]]</f>
        <v>243.85000000000002</v>
      </c>
      <c r="M4997" s="6">
        <f>tbl_Sales[[#This Row],[Cost_per_Unit]]*tbl_Sales[[#This Row],[Quantity]]</f>
        <v>71.349999999999994</v>
      </c>
      <c r="N4997" s="6">
        <f>tbl_Sales[[#This Row],[Sales]]-tbl_Sales[[#This Row],[Total_Cost]]</f>
        <v>172.50000000000003</v>
      </c>
    </row>
    <row r="4998" spans="1:14">
      <c r="A4998" t="s">
        <v>5002</v>
      </c>
      <c r="B4998" s="4">
        <v>44932</v>
      </c>
      <c r="C4998" t="s">
        <v>7084</v>
      </c>
      <c r="D4998" t="str">
        <f>VLOOKUP(Sales_Data!$C4998,tbl_Customers[],2,FALSE)</f>
        <v>Customer_371</v>
      </c>
      <c r="E4998" t="str">
        <f>VLOOKUP(tbl_Sales[[#This Row],[Customer_ID]],tbl_Customers[],5,0)</f>
        <v>South</v>
      </c>
      <c r="F4998" t="s">
        <v>8560</v>
      </c>
      <c r="G4998" t="str">
        <f>VLOOKUP(Sales_Data!$F4998,tbl_Products[],2,FALSE)</f>
        <v>Product_41</v>
      </c>
      <c r="H4998" t="str">
        <f>VLOOKUP(tbl_Sales[[#This Row],[Product_ID]],tbl_Products[],3,0)</f>
        <v>Home Goods</v>
      </c>
      <c r="I4998">
        <v>8</v>
      </c>
      <c r="J4998" s="10">
        <f>VLOOKUP(tbl_Sales[[#This Row],[Product_ID]],tbl_Products[],4,0)</f>
        <v>31.5</v>
      </c>
      <c r="K4998" s="6">
        <v>40.33</v>
      </c>
      <c r="L4998" s="6">
        <f>tbl_Sales[[#This Row],[Price_per_Unit]]*tbl_Sales[[#This Row],[Quantity]]</f>
        <v>322.64</v>
      </c>
      <c r="M4998" s="6">
        <f>tbl_Sales[[#This Row],[Cost_per_Unit]]*tbl_Sales[[#This Row],[Quantity]]</f>
        <v>252</v>
      </c>
      <c r="N4998" s="6">
        <f>tbl_Sales[[#This Row],[Sales]]-tbl_Sales[[#This Row],[Total_Cost]]</f>
        <v>70.639999999999986</v>
      </c>
    </row>
    <row r="4999" spans="1:14">
      <c r="A4999" t="s">
        <v>5003</v>
      </c>
      <c r="B4999" s="4">
        <v>45256</v>
      </c>
      <c r="C4999" t="s">
        <v>7059</v>
      </c>
      <c r="D4999" t="str">
        <f>VLOOKUP(Sales_Data!$C4999,tbl_Customers[],2,FALSE)</f>
        <v>Customer_787</v>
      </c>
      <c r="E4999" t="str">
        <f>VLOOKUP(tbl_Sales[[#This Row],[Customer_ID]],tbl_Customers[],5,0)</f>
        <v>North</v>
      </c>
      <c r="F4999" t="s">
        <v>8564</v>
      </c>
      <c r="G4999" t="str">
        <f>VLOOKUP(Sales_Data!$F4999,tbl_Products[],2,FALSE)</f>
        <v>Product_8</v>
      </c>
      <c r="H4999" t="str">
        <f>VLOOKUP(tbl_Sales[[#This Row],[Product_ID]],tbl_Products[],3,0)</f>
        <v>Electronics</v>
      </c>
      <c r="I4999">
        <v>9</v>
      </c>
      <c r="J4999" s="10">
        <f>VLOOKUP(tbl_Sales[[#This Row],[Product_ID]],tbl_Products[],4,0)</f>
        <v>22.03</v>
      </c>
      <c r="K4999" s="6">
        <v>78.97</v>
      </c>
      <c r="L4999" s="6">
        <f>tbl_Sales[[#This Row],[Price_per_Unit]]*tbl_Sales[[#This Row],[Quantity]]</f>
        <v>710.73</v>
      </c>
      <c r="M4999" s="6">
        <f>tbl_Sales[[#This Row],[Cost_per_Unit]]*tbl_Sales[[#This Row],[Quantity]]</f>
        <v>198.27</v>
      </c>
      <c r="N4999" s="6">
        <f>tbl_Sales[[#This Row],[Sales]]-tbl_Sales[[#This Row],[Total_Cost]]</f>
        <v>512.46</v>
      </c>
    </row>
    <row r="5000" spans="1:14">
      <c r="A5000" t="s">
        <v>5004</v>
      </c>
      <c r="B5000" s="4">
        <v>45007</v>
      </c>
      <c r="C5000" t="s">
        <v>7960</v>
      </c>
      <c r="D5000" t="str">
        <f>VLOOKUP(Sales_Data!$C5000,tbl_Customers[],2,FALSE)</f>
        <v>Customer_992</v>
      </c>
      <c r="E5000" t="str">
        <f>VLOOKUP(tbl_Sales[[#This Row],[Customer_ID]],tbl_Customers[],5,0)</f>
        <v>West</v>
      </c>
      <c r="F5000" t="s">
        <v>8525</v>
      </c>
      <c r="G5000" t="str">
        <f>VLOOKUP(Sales_Data!$F5000,tbl_Products[],2,FALSE)</f>
        <v>Product_56</v>
      </c>
      <c r="H5000" t="str">
        <f>VLOOKUP(tbl_Sales[[#This Row],[Product_ID]],tbl_Products[],3,0)</f>
        <v>Apparel</v>
      </c>
      <c r="I5000">
        <v>7</v>
      </c>
      <c r="J5000" s="10">
        <f>VLOOKUP(tbl_Sales[[#This Row],[Product_ID]],tbl_Products[],4,0)</f>
        <v>3.21</v>
      </c>
      <c r="K5000" s="6">
        <v>25.79</v>
      </c>
      <c r="L5000" s="6">
        <f>tbl_Sales[[#This Row],[Price_per_Unit]]*tbl_Sales[[#This Row],[Quantity]]</f>
        <v>180.53</v>
      </c>
      <c r="M5000" s="6">
        <f>tbl_Sales[[#This Row],[Cost_per_Unit]]*tbl_Sales[[#This Row],[Quantity]]</f>
        <v>22.47</v>
      </c>
      <c r="N5000" s="6">
        <f>tbl_Sales[[#This Row],[Sales]]-tbl_Sales[[#This Row],[Total_Cost]]</f>
        <v>158.06</v>
      </c>
    </row>
    <row r="5001" spans="1:14">
      <c r="A5001" t="s">
        <v>5005</v>
      </c>
      <c r="B5001" s="4">
        <v>45185</v>
      </c>
      <c r="C5001" t="s">
        <v>7458</v>
      </c>
      <c r="D5001" t="str">
        <f>VLOOKUP(Sales_Data!$C5001,tbl_Customers[],2,FALSE)</f>
        <v>Customer_1321</v>
      </c>
      <c r="E5001" t="str">
        <f>VLOOKUP(tbl_Sales[[#This Row],[Customer_ID]],tbl_Customers[],5,0)</f>
        <v>West</v>
      </c>
      <c r="F5001" t="s">
        <v>8555</v>
      </c>
      <c r="G5001" t="str">
        <f>VLOOKUP(Sales_Data!$F5001,tbl_Products[],2,FALSE)</f>
        <v>Product_52</v>
      </c>
      <c r="H5001" t="str">
        <f>VLOOKUP(tbl_Sales[[#This Row],[Product_ID]],tbl_Products[],3,0)</f>
        <v>Toys</v>
      </c>
      <c r="I5001">
        <v>1</v>
      </c>
      <c r="J5001" s="10">
        <f>VLOOKUP(tbl_Sales[[#This Row],[Product_ID]],tbl_Products[],4,0)</f>
        <v>46.58</v>
      </c>
      <c r="K5001" s="6">
        <v>24.57</v>
      </c>
      <c r="L5001" s="6">
        <f>tbl_Sales[[#This Row],[Price_per_Unit]]*tbl_Sales[[#This Row],[Quantity]]</f>
        <v>24.57</v>
      </c>
      <c r="M5001" s="6">
        <f>tbl_Sales[[#This Row],[Cost_per_Unit]]*tbl_Sales[[#This Row],[Quantity]]</f>
        <v>46.58</v>
      </c>
      <c r="N5001" s="6">
        <f>tbl_Sales[[#This Row],[Sales]]-tbl_Sales[[#This Row],[Total_Cost]]</f>
        <v>-22.009999999999998</v>
      </c>
    </row>
    <row r="5002" spans="1:14">
      <c r="A5002" t="s">
        <v>5006</v>
      </c>
      <c r="B5002" s="4">
        <v>45167</v>
      </c>
      <c r="C5002" t="s">
        <v>7916</v>
      </c>
      <c r="D5002" t="str">
        <f>VLOOKUP(Sales_Data!$C5002,tbl_Customers[],2,FALSE)</f>
        <v>Customer_1440</v>
      </c>
      <c r="E5002" t="str">
        <f>VLOOKUP(tbl_Sales[[#This Row],[Customer_ID]],tbl_Customers[],5,0)</f>
        <v>North</v>
      </c>
      <c r="F5002" t="s">
        <v>8525</v>
      </c>
      <c r="G5002" t="str">
        <f>VLOOKUP(Sales_Data!$F5002,tbl_Products[],2,FALSE)</f>
        <v>Product_56</v>
      </c>
      <c r="H5002" t="str">
        <f>VLOOKUP(tbl_Sales[[#This Row],[Product_ID]],tbl_Products[],3,0)</f>
        <v>Apparel</v>
      </c>
      <c r="I5002">
        <v>7</v>
      </c>
      <c r="J5002" s="10">
        <f>VLOOKUP(tbl_Sales[[#This Row],[Product_ID]],tbl_Products[],4,0)</f>
        <v>3.21</v>
      </c>
      <c r="K5002" s="6">
        <v>76.77</v>
      </c>
      <c r="L5002" s="6">
        <f>tbl_Sales[[#This Row],[Price_per_Unit]]*tbl_Sales[[#This Row],[Quantity]]</f>
        <v>537.39</v>
      </c>
      <c r="M5002" s="6">
        <f>tbl_Sales[[#This Row],[Cost_per_Unit]]*tbl_Sales[[#This Row],[Quantity]]</f>
        <v>22.47</v>
      </c>
      <c r="N5002" s="6">
        <f>tbl_Sales[[#This Row],[Sales]]-tbl_Sales[[#This Row],[Total_Cost]]</f>
        <v>514.91999999999996</v>
      </c>
    </row>
    <row r="5003" spans="1:14">
      <c r="A5003" t="s">
        <v>5007</v>
      </c>
      <c r="B5003" s="4">
        <v>45180</v>
      </c>
      <c r="C5003" t="s">
        <v>8170</v>
      </c>
      <c r="D5003" t="str">
        <f>VLOOKUP(Sales_Data!$C5003,tbl_Customers[],2,FALSE)</f>
        <v>Customer_889</v>
      </c>
      <c r="E5003" t="str">
        <f>VLOOKUP(tbl_Sales[[#This Row],[Customer_ID]],tbl_Customers[],5,0)</f>
        <v>North</v>
      </c>
      <c r="F5003" t="s">
        <v>8542</v>
      </c>
      <c r="G5003" t="str">
        <f>VLOOKUP(Sales_Data!$F5003,tbl_Products[],2,FALSE)</f>
        <v>Product_20</v>
      </c>
      <c r="H5003" t="str">
        <f>VLOOKUP(tbl_Sales[[#This Row],[Product_ID]],tbl_Products[],3,0)</f>
        <v>Electronics</v>
      </c>
      <c r="I5003">
        <v>7</v>
      </c>
      <c r="J5003" s="10">
        <f>VLOOKUP(tbl_Sales[[#This Row],[Product_ID]],tbl_Products[],4,0)</f>
        <v>19.98</v>
      </c>
      <c r="K5003" s="6">
        <v>24.32</v>
      </c>
      <c r="L5003" s="6">
        <f>tbl_Sales[[#This Row],[Price_per_Unit]]*tbl_Sales[[#This Row],[Quantity]]</f>
        <v>170.24</v>
      </c>
      <c r="M5003" s="6">
        <f>tbl_Sales[[#This Row],[Cost_per_Unit]]*tbl_Sales[[#This Row],[Quantity]]</f>
        <v>139.86000000000001</v>
      </c>
      <c r="N5003" s="6">
        <f>tbl_Sales[[#This Row],[Sales]]-tbl_Sales[[#This Row],[Total_Cost]]</f>
        <v>30.379999999999995</v>
      </c>
    </row>
    <row r="5004" spans="1:14">
      <c r="A5004" t="s">
        <v>5008</v>
      </c>
      <c r="B5004" s="4">
        <v>45011</v>
      </c>
      <c r="C5004" t="s">
        <v>7128</v>
      </c>
      <c r="D5004" t="str">
        <f>VLOOKUP(Sales_Data!$C5004,tbl_Customers[],2,FALSE)</f>
        <v>Customer_612</v>
      </c>
      <c r="E5004" t="str">
        <f>VLOOKUP(tbl_Sales[[#This Row],[Customer_ID]],tbl_Customers[],5,0)</f>
        <v>West</v>
      </c>
      <c r="F5004" t="s">
        <v>8535</v>
      </c>
      <c r="G5004" t="str">
        <f>VLOOKUP(Sales_Data!$F5004,tbl_Products[],2,FALSE)</f>
        <v>Product_54</v>
      </c>
      <c r="H5004" t="str">
        <f>VLOOKUP(tbl_Sales[[#This Row],[Product_ID]],tbl_Products[],3,0)</f>
        <v>Apparel</v>
      </c>
      <c r="I5004">
        <v>9</v>
      </c>
      <c r="J5004" s="10">
        <f>VLOOKUP(tbl_Sales[[#This Row],[Product_ID]],tbl_Products[],4,0)</f>
        <v>1.35</v>
      </c>
      <c r="K5004" s="6">
        <v>87.73</v>
      </c>
      <c r="L5004" s="6">
        <f>tbl_Sales[[#This Row],[Price_per_Unit]]*tbl_Sales[[#This Row],[Quantity]]</f>
        <v>789.57</v>
      </c>
      <c r="M5004" s="6">
        <f>tbl_Sales[[#This Row],[Cost_per_Unit]]*tbl_Sales[[#This Row],[Quantity]]</f>
        <v>12.15</v>
      </c>
      <c r="N5004" s="6">
        <f>tbl_Sales[[#This Row],[Sales]]-tbl_Sales[[#This Row],[Total_Cost]]</f>
        <v>777.42000000000007</v>
      </c>
    </row>
    <row r="5005" spans="1:14">
      <c r="A5005" t="s">
        <v>5009</v>
      </c>
      <c r="B5005" s="4">
        <v>44965</v>
      </c>
      <c r="C5005" t="s">
        <v>7169</v>
      </c>
      <c r="D5005" t="str">
        <f>VLOOKUP(Sales_Data!$C5005,tbl_Customers[],2,FALSE)</f>
        <v>Customer_1171</v>
      </c>
      <c r="E5005" t="str">
        <f>VLOOKUP(tbl_Sales[[#This Row],[Customer_ID]],tbl_Customers[],5,0)</f>
        <v>East</v>
      </c>
      <c r="F5005" t="s">
        <v>8493</v>
      </c>
      <c r="G5005" t="str">
        <f>VLOOKUP(Sales_Data!$F5005,tbl_Products[],2,FALSE)</f>
        <v>Product_61</v>
      </c>
      <c r="H5005" t="str">
        <f>VLOOKUP(tbl_Sales[[#This Row],[Product_ID]],tbl_Products[],3,0)</f>
        <v>Health</v>
      </c>
      <c r="I5005">
        <v>9</v>
      </c>
      <c r="J5005" s="10">
        <f>VLOOKUP(tbl_Sales[[#This Row],[Product_ID]],tbl_Products[],4,0)</f>
        <v>47.78</v>
      </c>
      <c r="K5005" s="6">
        <v>13.08</v>
      </c>
      <c r="L5005" s="6">
        <f>tbl_Sales[[#This Row],[Price_per_Unit]]*tbl_Sales[[#This Row],[Quantity]]</f>
        <v>117.72</v>
      </c>
      <c r="M5005" s="6">
        <f>tbl_Sales[[#This Row],[Cost_per_Unit]]*tbl_Sales[[#This Row],[Quantity]]</f>
        <v>430.02</v>
      </c>
      <c r="N5005" s="6">
        <f>tbl_Sales[[#This Row],[Sales]]-tbl_Sales[[#This Row],[Total_Cost]]</f>
        <v>-312.29999999999995</v>
      </c>
    </row>
    <row r="5006" spans="1:14">
      <c r="A5006" t="s">
        <v>5010</v>
      </c>
      <c r="B5006" s="4">
        <v>45178</v>
      </c>
      <c r="C5006" t="s">
        <v>8061</v>
      </c>
      <c r="D5006" t="str">
        <f>VLOOKUP(Sales_Data!$C5006,tbl_Customers[],2,FALSE)</f>
        <v>Customer_257</v>
      </c>
      <c r="E5006" t="str">
        <f>VLOOKUP(tbl_Sales[[#This Row],[Customer_ID]],tbl_Customers[],5,0)</f>
        <v>South</v>
      </c>
      <c r="F5006" t="s">
        <v>8522</v>
      </c>
      <c r="G5006" t="str">
        <f>VLOOKUP(Sales_Data!$F5006,tbl_Products[],2,FALSE)</f>
        <v>Product_4</v>
      </c>
      <c r="H5006" t="str">
        <f>VLOOKUP(tbl_Sales[[#This Row],[Product_ID]],tbl_Products[],3,0)</f>
        <v>Toys</v>
      </c>
      <c r="I5006">
        <v>7</v>
      </c>
      <c r="J5006" s="10">
        <f>VLOOKUP(tbl_Sales[[#This Row],[Product_ID]],tbl_Products[],4,0)</f>
        <v>14.75</v>
      </c>
      <c r="K5006" s="6">
        <v>30.2</v>
      </c>
      <c r="L5006" s="6">
        <f>tbl_Sales[[#This Row],[Price_per_Unit]]*tbl_Sales[[#This Row],[Quantity]]</f>
        <v>211.4</v>
      </c>
      <c r="M5006" s="6">
        <f>tbl_Sales[[#This Row],[Cost_per_Unit]]*tbl_Sales[[#This Row],[Quantity]]</f>
        <v>103.25</v>
      </c>
      <c r="N5006" s="6">
        <f>tbl_Sales[[#This Row],[Sales]]-tbl_Sales[[#This Row],[Total_Cost]]</f>
        <v>108.15</v>
      </c>
    </row>
    <row r="5007" spans="1:14">
      <c r="A5007" t="s">
        <v>5011</v>
      </c>
      <c r="B5007" s="4">
        <v>45091</v>
      </c>
      <c r="C5007" t="s">
        <v>8115</v>
      </c>
      <c r="D5007" t="str">
        <f>VLOOKUP(Sales_Data!$C5007,tbl_Customers[],2,FALSE)</f>
        <v>Customer_204</v>
      </c>
      <c r="E5007" t="str">
        <f>VLOOKUP(tbl_Sales[[#This Row],[Customer_ID]],tbl_Customers[],5,0)</f>
        <v>North</v>
      </c>
      <c r="F5007" t="s">
        <v>8506</v>
      </c>
      <c r="G5007" t="str">
        <f>VLOOKUP(Sales_Data!$F5007,tbl_Products[],2,FALSE)</f>
        <v>Product_43</v>
      </c>
      <c r="H5007" t="str">
        <f>VLOOKUP(tbl_Sales[[#This Row],[Product_ID]],tbl_Products[],3,0)</f>
        <v>Health</v>
      </c>
      <c r="I5007">
        <v>4</v>
      </c>
      <c r="J5007" s="10">
        <f>VLOOKUP(tbl_Sales[[#This Row],[Product_ID]],tbl_Products[],4,0)</f>
        <v>4.59</v>
      </c>
      <c r="K5007" s="6">
        <v>78.849999999999994</v>
      </c>
      <c r="L5007" s="6">
        <f>tbl_Sales[[#This Row],[Price_per_Unit]]*tbl_Sales[[#This Row],[Quantity]]</f>
        <v>315.39999999999998</v>
      </c>
      <c r="M5007" s="6">
        <f>tbl_Sales[[#This Row],[Cost_per_Unit]]*tbl_Sales[[#This Row],[Quantity]]</f>
        <v>18.36</v>
      </c>
      <c r="N5007" s="6">
        <f>tbl_Sales[[#This Row],[Sales]]-tbl_Sales[[#This Row],[Total_Cost]]</f>
        <v>297.03999999999996</v>
      </c>
    </row>
    <row r="5008" spans="1:14">
      <c r="A5008" t="s">
        <v>5012</v>
      </c>
      <c r="B5008" s="4">
        <v>45050</v>
      </c>
      <c r="C5008" t="s">
        <v>7448</v>
      </c>
      <c r="D5008" t="str">
        <f>VLOOKUP(Sales_Data!$C5008,tbl_Customers[],2,FALSE)</f>
        <v>Customer_667</v>
      </c>
      <c r="E5008" t="str">
        <f>VLOOKUP(tbl_Sales[[#This Row],[Customer_ID]],tbl_Customers[],5,0)</f>
        <v>East</v>
      </c>
      <c r="F5008" t="s">
        <v>8562</v>
      </c>
      <c r="G5008" t="str">
        <f>VLOOKUP(Sales_Data!$F5008,tbl_Products[],2,FALSE)</f>
        <v>Product_48</v>
      </c>
      <c r="H5008" t="str">
        <f>VLOOKUP(tbl_Sales[[#This Row],[Product_ID]],tbl_Products[],3,0)</f>
        <v>Apparel</v>
      </c>
      <c r="I5008">
        <v>1</v>
      </c>
      <c r="J5008" s="10">
        <f>VLOOKUP(tbl_Sales[[#This Row],[Product_ID]],tbl_Products[],4,0)</f>
        <v>25.33</v>
      </c>
      <c r="K5008" s="6">
        <v>28.81</v>
      </c>
      <c r="L5008" s="6">
        <f>tbl_Sales[[#This Row],[Price_per_Unit]]*tbl_Sales[[#This Row],[Quantity]]</f>
        <v>28.81</v>
      </c>
      <c r="M5008" s="6">
        <f>tbl_Sales[[#This Row],[Cost_per_Unit]]*tbl_Sales[[#This Row],[Quantity]]</f>
        <v>25.33</v>
      </c>
      <c r="N5008" s="6">
        <f>tbl_Sales[[#This Row],[Sales]]-tbl_Sales[[#This Row],[Total_Cost]]</f>
        <v>3.4800000000000004</v>
      </c>
    </row>
    <row r="5009" spans="1:14">
      <c r="A5009" t="s">
        <v>5013</v>
      </c>
      <c r="B5009" s="4">
        <v>45096</v>
      </c>
      <c r="C5009" t="s">
        <v>7773</v>
      </c>
      <c r="D5009" t="str">
        <f>VLOOKUP(Sales_Data!$C5009,tbl_Customers[],2,FALSE)</f>
        <v>Customer_131</v>
      </c>
      <c r="E5009" t="str">
        <f>VLOOKUP(tbl_Sales[[#This Row],[Customer_ID]],tbl_Customers[],5,0)</f>
        <v>South</v>
      </c>
      <c r="F5009" t="s">
        <v>8539</v>
      </c>
      <c r="G5009" t="str">
        <f>VLOOKUP(Sales_Data!$F5009,tbl_Products[],2,FALSE)</f>
        <v>Product_16</v>
      </c>
      <c r="H5009" t="str">
        <f>VLOOKUP(tbl_Sales[[#This Row],[Product_ID]],tbl_Products[],3,0)</f>
        <v>Home Goods</v>
      </c>
      <c r="I5009">
        <v>6</v>
      </c>
      <c r="J5009" s="10">
        <f>VLOOKUP(tbl_Sales[[#This Row],[Product_ID]],tbl_Products[],4,0)</f>
        <v>15.25</v>
      </c>
      <c r="K5009" s="6">
        <v>28.06</v>
      </c>
      <c r="L5009" s="6">
        <f>tbl_Sales[[#This Row],[Price_per_Unit]]*tbl_Sales[[#This Row],[Quantity]]</f>
        <v>168.35999999999999</v>
      </c>
      <c r="M5009" s="6">
        <f>tbl_Sales[[#This Row],[Cost_per_Unit]]*tbl_Sales[[#This Row],[Quantity]]</f>
        <v>91.5</v>
      </c>
      <c r="N5009" s="6">
        <f>tbl_Sales[[#This Row],[Sales]]-tbl_Sales[[#This Row],[Total_Cost]]</f>
        <v>76.859999999999985</v>
      </c>
    </row>
    <row r="5010" spans="1:14">
      <c r="A5010" t="s">
        <v>5014</v>
      </c>
      <c r="B5010" s="4">
        <v>45069</v>
      </c>
      <c r="C5010" t="s">
        <v>7312</v>
      </c>
      <c r="D5010" t="str">
        <f>VLOOKUP(Sales_Data!$C5010,tbl_Customers[],2,FALSE)</f>
        <v>Customer_1462</v>
      </c>
      <c r="E5010" t="str">
        <f>VLOOKUP(tbl_Sales[[#This Row],[Customer_ID]],tbl_Customers[],5,0)</f>
        <v>East</v>
      </c>
      <c r="F5010" t="s">
        <v>8536</v>
      </c>
      <c r="G5010" t="str">
        <f>VLOOKUP(Sales_Data!$F5010,tbl_Products[],2,FALSE)</f>
        <v>Product_40</v>
      </c>
      <c r="H5010" t="str">
        <f>VLOOKUP(tbl_Sales[[#This Row],[Product_ID]],tbl_Products[],3,0)</f>
        <v>Health</v>
      </c>
      <c r="I5010">
        <v>4</v>
      </c>
      <c r="J5010" s="10">
        <f>VLOOKUP(tbl_Sales[[#This Row],[Product_ID]],tbl_Products[],4,0)</f>
        <v>30.96</v>
      </c>
      <c r="K5010" s="6">
        <v>11.47</v>
      </c>
      <c r="L5010" s="6">
        <f>tbl_Sales[[#This Row],[Price_per_Unit]]*tbl_Sales[[#This Row],[Quantity]]</f>
        <v>45.88</v>
      </c>
      <c r="M5010" s="6">
        <f>tbl_Sales[[#This Row],[Cost_per_Unit]]*tbl_Sales[[#This Row],[Quantity]]</f>
        <v>123.84</v>
      </c>
      <c r="N5010" s="6">
        <f>tbl_Sales[[#This Row],[Sales]]-tbl_Sales[[#This Row],[Total_Cost]]</f>
        <v>-77.960000000000008</v>
      </c>
    </row>
    <row r="5011" spans="1:14">
      <c r="A5011" t="s">
        <v>5015</v>
      </c>
      <c r="B5011" s="4">
        <v>44952</v>
      </c>
      <c r="C5011" t="s">
        <v>7836</v>
      </c>
      <c r="D5011" t="str">
        <f>VLOOKUP(Sales_Data!$C5011,tbl_Customers[],2,FALSE)</f>
        <v>Customer_1101</v>
      </c>
      <c r="E5011" t="str">
        <f>VLOOKUP(tbl_Sales[[#This Row],[Customer_ID]],tbl_Customers[],5,0)</f>
        <v>West</v>
      </c>
      <c r="F5011" t="s">
        <v>8565</v>
      </c>
      <c r="G5011" t="str">
        <f>VLOOKUP(Sales_Data!$F5011,tbl_Products[],2,FALSE)</f>
        <v>Product_31</v>
      </c>
      <c r="H5011" t="str">
        <f>VLOOKUP(tbl_Sales[[#This Row],[Product_ID]],tbl_Products[],3,0)</f>
        <v>Apparel</v>
      </c>
      <c r="I5011">
        <v>3</v>
      </c>
      <c r="J5011" s="10">
        <f>VLOOKUP(tbl_Sales[[#This Row],[Product_ID]],tbl_Products[],4,0)</f>
        <v>3.66</v>
      </c>
      <c r="K5011" s="6">
        <v>51.15</v>
      </c>
      <c r="L5011" s="6">
        <f>tbl_Sales[[#This Row],[Price_per_Unit]]*tbl_Sales[[#This Row],[Quantity]]</f>
        <v>153.44999999999999</v>
      </c>
      <c r="M5011" s="6">
        <f>tbl_Sales[[#This Row],[Cost_per_Unit]]*tbl_Sales[[#This Row],[Quantity]]</f>
        <v>10.98</v>
      </c>
      <c r="N5011" s="6">
        <f>tbl_Sales[[#This Row],[Sales]]-tbl_Sales[[#This Row],[Total_Cost]]</f>
        <v>142.47</v>
      </c>
    </row>
    <row r="5012" spans="1:14">
      <c r="A5012" t="s">
        <v>5016</v>
      </c>
      <c r="B5012" s="4">
        <v>45186</v>
      </c>
      <c r="C5012" t="s">
        <v>7117</v>
      </c>
      <c r="D5012" t="str">
        <f>VLOOKUP(Sales_Data!$C5012,tbl_Customers[],2,FALSE)</f>
        <v>Customer_379</v>
      </c>
      <c r="E5012" t="str">
        <f>VLOOKUP(tbl_Sales[[#This Row],[Customer_ID]],tbl_Customers[],5,0)</f>
        <v>East</v>
      </c>
      <c r="F5012" t="s">
        <v>8508</v>
      </c>
      <c r="G5012" t="str">
        <f>VLOOKUP(Sales_Data!$F5012,tbl_Products[],2,FALSE)</f>
        <v>Product_63</v>
      </c>
      <c r="H5012" t="str">
        <f>VLOOKUP(tbl_Sales[[#This Row],[Product_ID]],tbl_Products[],3,0)</f>
        <v>Electronics</v>
      </c>
      <c r="I5012">
        <v>4</v>
      </c>
      <c r="J5012" s="10">
        <f>VLOOKUP(tbl_Sales[[#This Row],[Product_ID]],tbl_Products[],4,0)</f>
        <v>40</v>
      </c>
      <c r="K5012" s="6">
        <v>52.58</v>
      </c>
      <c r="L5012" s="6">
        <f>tbl_Sales[[#This Row],[Price_per_Unit]]*tbl_Sales[[#This Row],[Quantity]]</f>
        <v>210.32</v>
      </c>
      <c r="M5012" s="6">
        <f>tbl_Sales[[#This Row],[Cost_per_Unit]]*tbl_Sales[[#This Row],[Quantity]]</f>
        <v>160</v>
      </c>
      <c r="N5012" s="6">
        <f>tbl_Sales[[#This Row],[Sales]]-tbl_Sales[[#This Row],[Total_Cost]]</f>
        <v>50.319999999999993</v>
      </c>
    </row>
    <row r="5013" spans="1:14">
      <c r="A5013" t="s">
        <v>5017</v>
      </c>
      <c r="B5013" s="4">
        <v>45041</v>
      </c>
      <c r="C5013" t="s">
        <v>7416</v>
      </c>
      <c r="D5013" t="str">
        <f>VLOOKUP(Sales_Data!$C5013,tbl_Customers[],2,FALSE)</f>
        <v>Customer_831</v>
      </c>
      <c r="E5013" t="str">
        <f>VLOOKUP(tbl_Sales[[#This Row],[Customer_ID]],tbl_Customers[],5,0)</f>
        <v>West</v>
      </c>
      <c r="F5013" t="s">
        <v>8508</v>
      </c>
      <c r="G5013" t="str">
        <f>VLOOKUP(Sales_Data!$F5013,tbl_Products[],2,FALSE)</f>
        <v>Product_63</v>
      </c>
      <c r="H5013" t="str">
        <f>VLOOKUP(tbl_Sales[[#This Row],[Product_ID]],tbl_Products[],3,0)</f>
        <v>Electronics</v>
      </c>
      <c r="I5013">
        <v>8</v>
      </c>
      <c r="J5013" s="10">
        <f>VLOOKUP(tbl_Sales[[#This Row],[Product_ID]],tbl_Products[],4,0)</f>
        <v>40</v>
      </c>
      <c r="K5013" s="6">
        <v>51.8</v>
      </c>
      <c r="L5013" s="6">
        <f>tbl_Sales[[#This Row],[Price_per_Unit]]*tbl_Sales[[#This Row],[Quantity]]</f>
        <v>414.4</v>
      </c>
      <c r="M5013" s="6">
        <f>tbl_Sales[[#This Row],[Cost_per_Unit]]*tbl_Sales[[#This Row],[Quantity]]</f>
        <v>320</v>
      </c>
      <c r="N5013" s="6">
        <f>tbl_Sales[[#This Row],[Sales]]-tbl_Sales[[#This Row],[Total_Cost]]</f>
        <v>94.399999999999977</v>
      </c>
    </row>
    <row r="5014" spans="1:14">
      <c r="A5014" t="s">
        <v>5018</v>
      </c>
      <c r="B5014" s="4">
        <v>45208</v>
      </c>
      <c r="C5014" t="s">
        <v>7610</v>
      </c>
      <c r="D5014" t="str">
        <f>VLOOKUP(Sales_Data!$C5014,tbl_Customers[],2,FALSE)</f>
        <v>Customer_1436</v>
      </c>
      <c r="E5014" t="str">
        <f>VLOOKUP(tbl_Sales[[#This Row],[Customer_ID]],tbl_Customers[],5,0)</f>
        <v>North</v>
      </c>
      <c r="F5014" t="s">
        <v>8534</v>
      </c>
      <c r="G5014" t="str">
        <f>VLOOKUP(Sales_Data!$F5014,tbl_Products[],2,FALSE)</f>
        <v>Product_51</v>
      </c>
      <c r="H5014" t="str">
        <f>VLOOKUP(tbl_Sales[[#This Row],[Product_ID]],tbl_Products[],3,0)</f>
        <v>Electronics</v>
      </c>
      <c r="I5014">
        <v>9</v>
      </c>
      <c r="J5014" s="10">
        <f>VLOOKUP(tbl_Sales[[#This Row],[Product_ID]],tbl_Products[],4,0)</f>
        <v>45.1</v>
      </c>
      <c r="K5014" s="6">
        <v>35.78</v>
      </c>
      <c r="L5014" s="6">
        <f>tbl_Sales[[#This Row],[Price_per_Unit]]*tbl_Sales[[#This Row],[Quantity]]</f>
        <v>322.02</v>
      </c>
      <c r="M5014" s="6">
        <f>tbl_Sales[[#This Row],[Cost_per_Unit]]*tbl_Sales[[#This Row],[Quantity]]</f>
        <v>405.90000000000003</v>
      </c>
      <c r="N5014" s="6">
        <f>tbl_Sales[[#This Row],[Sales]]-tbl_Sales[[#This Row],[Total_Cost]]</f>
        <v>-83.880000000000052</v>
      </c>
    </row>
    <row r="5015" spans="1:14">
      <c r="A5015" t="s">
        <v>5019</v>
      </c>
      <c r="B5015" s="4">
        <v>45256</v>
      </c>
      <c r="C5015" t="s">
        <v>8141</v>
      </c>
      <c r="D5015" t="str">
        <f>VLOOKUP(Sales_Data!$C5015,tbl_Customers[],2,FALSE)</f>
        <v>Customer_41</v>
      </c>
      <c r="E5015" t="str">
        <f>VLOOKUP(tbl_Sales[[#This Row],[Customer_ID]],tbl_Customers[],5,0)</f>
        <v>East</v>
      </c>
      <c r="F5015" t="s">
        <v>8546</v>
      </c>
      <c r="G5015" t="str">
        <f>VLOOKUP(Sales_Data!$F5015,tbl_Products[],2,FALSE)</f>
        <v>Product_28</v>
      </c>
      <c r="H5015" t="str">
        <f>VLOOKUP(tbl_Sales[[#This Row],[Product_ID]],tbl_Products[],3,0)</f>
        <v>Toys</v>
      </c>
      <c r="I5015">
        <v>7</v>
      </c>
      <c r="J5015" s="10">
        <f>VLOOKUP(tbl_Sales[[#This Row],[Product_ID]],tbl_Products[],4,0)</f>
        <v>23.58</v>
      </c>
      <c r="K5015" s="6">
        <v>21.51</v>
      </c>
      <c r="L5015" s="6">
        <f>tbl_Sales[[#This Row],[Price_per_Unit]]*tbl_Sales[[#This Row],[Quantity]]</f>
        <v>150.57000000000002</v>
      </c>
      <c r="M5015" s="6">
        <f>tbl_Sales[[#This Row],[Cost_per_Unit]]*tbl_Sales[[#This Row],[Quantity]]</f>
        <v>165.06</v>
      </c>
      <c r="N5015" s="6">
        <f>tbl_Sales[[#This Row],[Sales]]-tbl_Sales[[#This Row],[Total_Cost]]</f>
        <v>-14.489999999999981</v>
      </c>
    </row>
    <row r="5016" spans="1:14">
      <c r="A5016" t="s">
        <v>5020</v>
      </c>
      <c r="B5016" s="4">
        <v>45120</v>
      </c>
      <c r="C5016" t="s">
        <v>8453</v>
      </c>
      <c r="D5016" t="str">
        <f>VLOOKUP(Sales_Data!$C5016,tbl_Customers[],2,FALSE)</f>
        <v>Customer_807</v>
      </c>
      <c r="E5016" t="str">
        <f>VLOOKUP(tbl_Sales[[#This Row],[Customer_ID]],tbl_Customers[],5,0)</f>
        <v>West</v>
      </c>
      <c r="F5016" t="s">
        <v>8555</v>
      </c>
      <c r="G5016" t="str">
        <f>VLOOKUP(Sales_Data!$F5016,tbl_Products[],2,FALSE)</f>
        <v>Product_52</v>
      </c>
      <c r="H5016" t="str">
        <f>VLOOKUP(tbl_Sales[[#This Row],[Product_ID]],tbl_Products[],3,0)</f>
        <v>Toys</v>
      </c>
      <c r="I5016">
        <v>3</v>
      </c>
      <c r="J5016" s="10">
        <f>VLOOKUP(tbl_Sales[[#This Row],[Product_ID]],tbl_Products[],4,0)</f>
        <v>46.58</v>
      </c>
      <c r="K5016" s="6">
        <v>40.630000000000003</v>
      </c>
      <c r="L5016" s="6">
        <f>tbl_Sales[[#This Row],[Price_per_Unit]]*tbl_Sales[[#This Row],[Quantity]]</f>
        <v>121.89000000000001</v>
      </c>
      <c r="M5016" s="6">
        <f>tbl_Sales[[#This Row],[Cost_per_Unit]]*tbl_Sales[[#This Row],[Quantity]]</f>
        <v>139.74</v>
      </c>
      <c r="N5016" s="6">
        <f>tbl_Sales[[#This Row],[Sales]]-tbl_Sales[[#This Row],[Total_Cost]]</f>
        <v>-17.849999999999994</v>
      </c>
    </row>
    <row r="5017" spans="1:14">
      <c r="A5017" t="s">
        <v>5021</v>
      </c>
      <c r="B5017" s="4">
        <v>45133</v>
      </c>
      <c r="C5017" t="s">
        <v>7420</v>
      </c>
      <c r="D5017" t="str">
        <f>VLOOKUP(Sales_Data!$C5017,tbl_Customers[],2,FALSE)</f>
        <v>Customer_1139</v>
      </c>
      <c r="E5017" t="str">
        <f>VLOOKUP(tbl_Sales[[#This Row],[Customer_ID]],tbl_Customers[],5,0)</f>
        <v>North</v>
      </c>
      <c r="F5017" t="s">
        <v>8525</v>
      </c>
      <c r="G5017" t="str">
        <f>VLOOKUP(Sales_Data!$F5017,tbl_Products[],2,FALSE)</f>
        <v>Product_56</v>
      </c>
      <c r="H5017" t="str">
        <f>VLOOKUP(tbl_Sales[[#This Row],[Product_ID]],tbl_Products[],3,0)</f>
        <v>Apparel</v>
      </c>
      <c r="I5017">
        <v>5</v>
      </c>
      <c r="J5017" s="10">
        <f>VLOOKUP(tbl_Sales[[#This Row],[Product_ID]],tbl_Products[],4,0)</f>
        <v>3.21</v>
      </c>
      <c r="K5017" s="6">
        <v>51.84</v>
      </c>
      <c r="L5017" s="6">
        <f>tbl_Sales[[#This Row],[Price_per_Unit]]*tbl_Sales[[#This Row],[Quantity]]</f>
        <v>259.20000000000005</v>
      </c>
      <c r="M5017" s="6">
        <f>tbl_Sales[[#This Row],[Cost_per_Unit]]*tbl_Sales[[#This Row],[Quantity]]</f>
        <v>16.05</v>
      </c>
      <c r="N5017" s="6">
        <f>tbl_Sales[[#This Row],[Sales]]-tbl_Sales[[#This Row],[Total_Cost]]</f>
        <v>243.15000000000003</v>
      </c>
    </row>
    <row r="5018" spans="1:14">
      <c r="A5018" t="s">
        <v>5022</v>
      </c>
      <c r="B5018" s="4">
        <v>45047</v>
      </c>
      <c r="C5018" t="s">
        <v>7759</v>
      </c>
      <c r="D5018" t="str">
        <f>VLOOKUP(Sales_Data!$C5018,tbl_Customers[],2,FALSE)</f>
        <v>Customer_1099</v>
      </c>
      <c r="E5018" t="str">
        <f>VLOOKUP(tbl_Sales[[#This Row],[Customer_ID]],tbl_Customers[],5,0)</f>
        <v>North</v>
      </c>
      <c r="F5018" t="s">
        <v>8565</v>
      </c>
      <c r="G5018" t="str">
        <f>VLOOKUP(Sales_Data!$F5018,tbl_Products[],2,FALSE)</f>
        <v>Product_31</v>
      </c>
      <c r="H5018" t="str">
        <f>VLOOKUP(tbl_Sales[[#This Row],[Product_ID]],tbl_Products[],3,0)</f>
        <v>Apparel</v>
      </c>
      <c r="I5018">
        <v>8</v>
      </c>
      <c r="J5018" s="10">
        <f>VLOOKUP(tbl_Sales[[#This Row],[Product_ID]],tbl_Products[],4,0)</f>
        <v>3.66</v>
      </c>
      <c r="K5018" s="6">
        <v>61.13</v>
      </c>
      <c r="L5018" s="6">
        <f>tbl_Sales[[#This Row],[Price_per_Unit]]*tbl_Sales[[#This Row],[Quantity]]</f>
        <v>489.04</v>
      </c>
      <c r="M5018" s="6">
        <f>tbl_Sales[[#This Row],[Cost_per_Unit]]*tbl_Sales[[#This Row],[Quantity]]</f>
        <v>29.28</v>
      </c>
      <c r="N5018" s="6">
        <f>tbl_Sales[[#This Row],[Sales]]-tbl_Sales[[#This Row],[Total_Cost]]</f>
        <v>459.76</v>
      </c>
    </row>
    <row r="5019" spans="1:14">
      <c r="A5019" t="s">
        <v>5023</v>
      </c>
      <c r="B5019" s="4">
        <v>44967</v>
      </c>
      <c r="C5019" t="s">
        <v>7641</v>
      </c>
      <c r="D5019" t="str">
        <f>VLOOKUP(Sales_Data!$C5019,tbl_Customers[],2,FALSE)</f>
        <v>Customer_1086</v>
      </c>
      <c r="E5019" t="str">
        <f>VLOOKUP(tbl_Sales[[#This Row],[Customer_ID]],tbl_Customers[],5,0)</f>
        <v>West</v>
      </c>
      <c r="F5019" t="s">
        <v>8540</v>
      </c>
      <c r="G5019" t="str">
        <f>VLOOKUP(Sales_Data!$F5019,tbl_Products[],2,FALSE)</f>
        <v>Product_37</v>
      </c>
      <c r="H5019" t="str">
        <f>VLOOKUP(tbl_Sales[[#This Row],[Product_ID]],tbl_Products[],3,0)</f>
        <v>Toys</v>
      </c>
      <c r="I5019">
        <v>4</v>
      </c>
      <c r="J5019" s="10">
        <f>VLOOKUP(tbl_Sales[[#This Row],[Product_ID]],tbl_Products[],4,0)</f>
        <v>29.86</v>
      </c>
      <c r="K5019" s="6">
        <v>99.73</v>
      </c>
      <c r="L5019" s="6">
        <f>tbl_Sales[[#This Row],[Price_per_Unit]]*tbl_Sales[[#This Row],[Quantity]]</f>
        <v>398.92</v>
      </c>
      <c r="M5019" s="6">
        <f>tbl_Sales[[#This Row],[Cost_per_Unit]]*tbl_Sales[[#This Row],[Quantity]]</f>
        <v>119.44</v>
      </c>
      <c r="N5019" s="6">
        <f>tbl_Sales[[#This Row],[Sales]]-tbl_Sales[[#This Row],[Total_Cost]]</f>
        <v>279.48</v>
      </c>
    </row>
    <row r="5020" spans="1:14">
      <c r="A5020" t="s">
        <v>5024</v>
      </c>
      <c r="B5020" s="4">
        <v>45162</v>
      </c>
      <c r="C5020" t="s">
        <v>8145</v>
      </c>
      <c r="D5020" t="str">
        <f>VLOOKUP(Sales_Data!$C5020,tbl_Customers[],2,FALSE)</f>
        <v>Customer_1001</v>
      </c>
      <c r="E5020" t="str">
        <f>VLOOKUP(tbl_Sales[[#This Row],[Customer_ID]],tbl_Customers[],5,0)</f>
        <v>North</v>
      </c>
      <c r="F5020" t="s">
        <v>8523</v>
      </c>
      <c r="G5020" t="str">
        <f>VLOOKUP(Sales_Data!$F5020,tbl_Products[],2,FALSE)</f>
        <v>Product_32</v>
      </c>
      <c r="H5020" t="str">
        <f>VLOOKUP(tbl_Sales[[#This Row],[Product_ID]],tbl_Products[],3,0)</f>
        <v>Home Goods</v>
      </c>
      <c r="I5020">
        <v>4</v>
      </c>
      <c r="J5020" s="10">
        <f>VLOOKUP(tbl_Sales[[#This Row],[Product_ID]],tbl_Products[],4,0)</f>
        <v>24.03</v>
      </c>
      <c r="K5020" s="6">
        <v>69.2</v>
      </c>
      <c r="L5020" s="6">
        <f>tbl_Sales[[#This Row],[Price_per_Unit]]*tbl_Sales[[#This Row],[Quantity]]</f>
        <v>276.8</v>
      </c>
      <c r="M5020" s="6">
        <f>tbl_Sales[[#This Row],[Cost_per_Unit]]*tbl_Sales[[#This Row],[Quantity]]</f>
        <v>96.12</v>
      </c>
      <c r="N5020" s="6">
        <f>tbl_Sales[[#This Row],[Sales]]-tbl_Sales[[#This Row],[Total_Cost]]</f>
        <v>180.68</v>
      </c>
    </row>
    <row r="5021" spans="1:14">
      <c r="A5021" t="s">
        <v>5025</v>
      </c>
      <c r="B5021" s="4">
        <v>45154</v>
      </c>
      <c r="C5021" t="s">
        <v>7773</v>
      </c>
      <c r="D5021" t="str">
        <f>VLOOKUP(Sales_Data!$C5021,tbl_Customers[],2,FALSE)</f>
        <v>Customer_131</v>
      </c>
      <c r="E5021" t="str">
        <f>VLOOKUP(tbl_Sales[[#This Row],[Customer_ID]],tbl_Customers[],5,0)</f>
        <v>South</v>
      </c>
      <c r="F5021" t="s">
        <v>8502</v>
      </c>
      <c r="G5021" t="str">
        <f>VLOOKUP(Sales_Data!$F5021,tbl_Products[],2,FALSE)</f>
        <v>Product_22</v>
      </c>
      <c r="H5021" t="str">
        <f>VLOOKUP(tbl_Sales[[#This Row],[Product_ID]],tbl_Products[],3,0)</f>
        <v>Electronics</v>
      </c>
      <c r="I5021">
        <v>1</v>
      </c>
      <c r="J5021" s="10">
        <f>VLOOKUP(tbl_Sales[[#This Row],[Product_ID]],tbl_Products[],4,0)</f>
        <v>38.15</v>
      </c>
      <c r="K5021" s="6">
        <v>89.8</v>
      </c>
      <c r="L5021" s="6">
        <f>tbl_Sales[[#This Row],[Price_per_Unit]]*tbl_Sales[[#This Row],[Quantity]]</f>
        <v>89.8</v>
      </c>
      <c r="M5021" s="6">
        <f>tbl_Sales[[#This Row],[Cost_per_Unit]]*tbl_Sales[[#This Row],[Quantity]]</f>
        <v>38.15</v>
      </c>
      <c r="N5021" s="6">
        <f>tbl_Sales[[#This Row],[Sales]]-tbl_Sales[[#This Row],[Total_Cost]]</f>
        <v>51.65</v>
      </c>
    </row>
    <row r="5022" spans="1:14">
      <c r="A5022" t="s">
        <v>5026</v>
      </c>
      <c r="B5022" s="4">
        <v>45220</v>
      </c>
      <c r="C5022" t="s">
        <v>8332</v>
      </c>
      <c r="D5022" t="str">
        <f>VLOOKUP(Sales_Data!$C5022,tbl_Customers[],2,FALSE)</f>
        <v>Customer_1063</v>
      </c>
      <c r="E5022" t="str">
        <f>VLOOKUP(tbl_Sales[[#This Row],[Customer_ID]],tbl_Customers[],5,0)</f>
        <v>West</v>
      </c>
      <c r="F5022" t="s">
        <v>8538</v>
      </c>
      <c r="G5022" t="str">
        <f>VLOOKUP(Sales_Data!$F5022,tbl_Products[],2,FALSE)</f>
        <v>Product_44</v>
      </c>
      <c r="H5022" t="str">
        <f>VLOOKUP(tbl_Sales[[#This Row],[Product_ID]],tbl_Products[],3,0)</f>
        <v>Electronics</v>
      </c>
      <c r="I5022">
        <v>9</v>
      </c>
      <c r="J5022" s="10">
        <f>VLOOKUP(tbl_Sales[[#This Row],[Product_ID]],tbl_Products[],4,0)</f>
        <v>39.729999999999997</v>
      </c>
      <c r="K5022" s="6">
        <v>11.42</v>
      </c>
      <c r="L5022" s="6">
        <f>tbl_Sales[[#This Row],[Price_per_Unit]]*tbl_Sales[[#This Row],[Quantity]]</f>
        <v>102.78</v>
      </c>
      <c r="M5022" s="6">
        <f>tbl_Sales[[#This Row],[Cost_per_Unit]]*tbl_Sales[[#This Row],[Quantity]]</f>
        <v>357.57</v>
      </c>
      <c r="N5022" s="6">
        <f>tbl_Sales[[#This Row],[Sales]]-tbl_Sales[[#This Row],[Total_Cost]]</f>
        <v>-254.79</v>
      </c>
    </row>
    <row r="5023" spans="1:14">
      <c r="A5023" t="s">
        <v>5027</v>
      </c>
      <c r="B5023" s="4">
        <v>45156</v>
      </c>
      <c r="C5023" t="s">
        <v>8381</v>
      </c>
      <c r="D5023" t="str">
        <f>VLOOKUP(Sales_Data!$C5023,tbl_Customers[],2,FALSE)</f>
        <v>Customer_1198</v>
      </c>
      <c r="E5023" t="str">
        <f>VLOOKUP(tbl_Sales[[#This Row],[Customer_ID]],tbl_Customers[],5,0)</f>
        <v>North</v>
      </c>
      <c r="F5023" t="s">
        <v>8544</v>
      </c>
      <c r="G5023" t="str">
        <f>VLOOKUP(Sales_Data!$F5023,tbl_Products[],2,FALSE)</f>
        <v>Product_21</v>
      </c>
      <c r="H5023" t="str">
        <f>VLOOKUP(tbl_Sales[[#This Row],[Product_ID]],tbl_Products[],3,0)</f>
        <v>Toys</v>
      </c>
      <c r="I5023">
        <v>6</v>
      </c>
      <c r="J5023" s="10">
        <f>VLOOKUP(tbl_Sales[[#This Row],[Product_ID]],tbl_Products[],4,0)</f>
        <v>3.13</v>
      </c>
      <c r="K5023" s="6">
        <v>74.64</v>
      </c>
      <c r="L5023" s="6">
        <f>tbl_Sales[[#This Row],[Price_per_Unit]]*tbl_Sales[[#This Row],[Quantity]]</f>
        <v>447.84000000000003</v>
      </c>
      <c r="M5023" s="6">
        <f>tbl_Sales[[#This Row],[Cost_per_Unit]]*tbl_Sales[[#This Row],[Quantity]]</f>
        <v>18.78</v>
      </c>
      <c r="N5023" s="6">
        <f>tbl_Sales[[#This Row],[Sales]]-tbl_Sales[[#This Row],[Total_Cost]]</f>
        <v>429.06000000000006</v>
      </c>
    </row>
    <row r="5024" spans="1:14">
      <c r="A5024" t="s">
        <v>5028</v>
      </c>
      <c r="B5024" s="4">
        <v>44972</v>
      </c>
      <c r="C5024" t="s">
        <v>8284</v>
      </c>
      <c r="D5024" t="str">
        <f>VLOOKUP(Sales_Data!$C5024,tbl_Customers[],2,FALSE)</f>
        <v>Customer_1104</v>
      </c>
      <c r="E5024" t="str">
        <f>VLOOKUP(tbl_Sales[[#This Row],[Customer_ID]],tbl_Customers[],5,0)</f>
        <v>North</v>
      </c>
      <c r="F5024" t="s">
        <v>8556</v>
      </c>
      <c r="G5024" t="str">
        <f>VLOOKUP(Sales_Data!$F5024,tbl_Products[],2,FALSE)</f>
        <v>Product_42</v>
      </c>
      <c r="H5024" t="str">
        <f>VLOOKUP(tbl_Sales[[#This Row],[Product_ID]],tbl_Products[],3,0)</f>
        <v>Electronics</v>
      </c>
      <c r="I5024">
        <v>9</v>
      </c>
      <c r="J5024" s="10">
        <f>VLOOKUP(tbl_Sales[[#This Row],[Product_ID]],tbl_Products[],4,0)</f>
        <v>28.03</v>
      </c>
      <c r="K5024" s="6">
        <v>10.7</v>
      </c>
      <c r="L5024" s="6">
        <f>tbl_Sales[[#This Row],[Price_per_Unit]]*tbl_Sales[[#This Row],[Quantity]]</f>
        <v>96.3</v>
      </c>
      <c r="M5024" s="6">
        <f>tbl_Sales[[#This Row],[Cost_per_Unit]]*tbl_Sales[[#This Row],[Quantity]]</f>
        <v>252.27</v>
      </c>
      <c r="N5024" s="6">
        <f>tbl_Sales[[#This Row],[Sales]]-tbl_Sales[[#This Row],[Total_Cost]]</f>
        <v>-155.97000000000003</v>
      </c>
    </row>
    <row r="5025" spans="1:14">
      <c r="A5025" t="s">
        <v>5029</v>
      </c>
      <c r="B5025" s="4">
        <v>45182</v>
      </c>
      <c r="C5025" t="s">
        <v>7312</v>
      </c>
      <c r="D5025" t="str">
        <f>VLOOKUP(Sales_Data!$C5025,tbl_Customers[],2,FALSE)</f>
        <v>Customer_1462</v>
      </c>
      <c r="E5025" t="str">
        <f>VLOOKUP(tbl_Sales[[#This Row],[Customer_ID]],tbl_Customers[],5,0)</f>
        <v>East</v>
      </c>
      <c r="F5025" t="s">
        <v>8529</v>
      </c>
      <c r="G5025" t="str">
        <f>VLOOKUP(Sales_Data!$F5025,tbl_Products[],2,FALSE)</f>
        <v>Product_49</v>
      </c>
      <c r="H5025" t="str">
        <f>VLOOKUP(tbl_Sales[[#This Row],[Product_ID]],tbl_Products[],3,0)</f>
        <v>Toys</v>
      </c>
      <c r="I5025">
        <v>9</v>
      </c>
      <c r="J5025" s="10">
        <f>VLOOKUP(tbl_Sales[[#This Row],[Product_ID]],tbl_Products[],4,0)</f>
        <v>44.18</v>
      </c>
      <c r="K5025" s="6">
        <v>47.49</v>
      </c>
      <c r="L5025" s="6">
        <f>tbl_Sales[[#This Row],[Price_per_Unit]]*tbl_Sales[[#This Row],[Quantity]]</f>
        <v>427.41</v>
      </c>
      <c r="M5025" s="6">
        <f>tbl_Sales[[#This Row],[Cost_per_Unit]]*tbl_Sales[[#This Row],[Quantity]]</f>
        <v>397.62</v>
      </c>
      <c r="N5025" s="6">
        <f>tbl_Sales[[#This Row],[Sales]]-tbl_Sales[[#This Row],[Total_Cost]]</f>
        <v>29.79000000000002</v>
      </c>
    </row>
    <row r="5026" spans="1:14">
      <c r="A5026" t="s">
        <v>5030</v>
      </c>
      <c r="B5026" s="4">
        <v>45155</v>
      </c>
      <c r="C5026" t="s">
        <v>7804</v>
      </c>
      <c r="D5026" t="str">
        <f>VLOOKUP(Sales_Data!$C5026,tbl_Customers[],2,FALSE)</f>
        <v>Customer_1335</v>
      </c>
      <c r="E5026" t="str">
        <f>VLOOKUP(tbl_Sales[[#This Row],[Customer_ID]],tbl_Customers[],5,0)</f>
        <v>North</v>
      </c>
      <c r="F5026" t="s">
        <v>8551</v>
      </c>
      <c r="G5026" t="str">
        <f>VLOOKUP(Sales_Data!$F5026,tbl_Products[],2,FALSE)</f>
        <v>Product_11</v>
      </c>
      <c r="H5026" t="str">
        <f>VLOOKUP(tbl_Sales[[#This Row],[Product_ID]],tbl_Products[],3,0)</f>
        <v>Health</v>
      </c>
      <c r="I5026">
        <v>5</v>
      </c>
      <c r="J5026" s="10">
        <f>VLOOKUP(tbl_Sales[[#This Row],[Product_ID]],tbl_Products[],4,0)</f>
        <v>11.76</v>
      </c>
      <c r="K5026" s="6">
        <v>12.73</v>
      </c>
      <c r="L5026" s="6">
        <f>tbl_Sales[[#This Row],[Price_per_Unit]]*tbl_Sales[[#This Row],[Quantity]]</f>
        <v>63.650000000000006</v>
      </c>
      <c r="M5026" s="6">
        <f>tbl_Sales[[#This Row],[Cost_per_Unit]]*tbl_Sales[[#This Row],[Quantity]]</f>
        <v>58.8</v>
      </c>
      <c r="N5026" s="6">
        <f>tbl_Sales[[#This Row],[Sales]]-tbl_Sales[[#This Row],[Total_Cost]]</f>
        <v>4.8500000000000085</v>
      </c>
    </row>
    <row r="5027" spans="1:14">
      <c r="A5027" t="s">
        <v>5031</v>
      </c>
      <c r="B5027" s="4">
        <v>45088</v>
      </c>
      <c r="C5027" t="s">
        <v>8021</v>
      </c>
      <c r="D5027" t="str">
        <f>VLOOKUP(Sales_Data!$C5027,tbl_Customers[],2,FALSE)</f>
        <v>Customer_255</v>
      </c>
      <c r="E5027" t="str">
        <f>VLOOKUP(tbl_Sales[[#This Row],[Customer_ID]],tbl_Customers[],5,0)</f>
        <v>South</v>
      </c>
      <c r="F5027" t="s">
        <v>8504</v>
      </c>
      <c r="G5027" t="str">
        <f>VLOOKUP(Sales_Data!$F5027,tbl_Products[],2,FALSE)</f>
        <v>Product_13</v>
      </c>
      <c r="H5027" t="str">
        <f>VLOOKUP(tbl_Sales[[#This Row],[Product_ID]],tbl_Products[],3,0)</f>
        <v>Toys</v>
      </c>
      <c r="I5027">
        <v>8</v>
      </c>
      <c r="J5027" s="10">
        <f>VLOOKUP(tbl_Sales[[#This Row],[Product_ID]],tbl_Products[],4,0)</f>
        <v>45.97</v>
      </c>
      <c r="K5027" s="6">
        <v>37.25</v>
      </c>
      <c r="L5027" s="6">
        <f>tbl_Sales[[#This Row],[Price_per_Unit]]*tbl_Sales[[#This Row],[Quantity]]</f>
        <v>298</v>
      </c>
      <c r="M5027" s="6">
        <f>tbl_Sales[[#This Row],[Cost_per_Unit]]*tbl_Sales[[#This Row],[Quantity]]</f>
        <v>367.76</v>
      </c>
      <c r="N5027" s="6">
        <f>tbl_Sales[[#This Row],[Sales]]-tbl_Sales[[#This Row],[Total_Cost]]</f>
        <v>-69.759999999999991</v>
      </c>
    </row>
    <row r="5028" spans="1:14">
      <c r="A5028" t="s">
        <v>5032</v>
      </c>
      <c r="B5028" s="4">
        <v>44987</v>
      </c>
      <c r="C5028" t="s">
        <v>7206</v>
      </c>
      <c r="D5028" t="str">
        <f>VLOOKUP(Sales_Data!$C5028,tbl_Customers[],2,FALSE)</f>
        <v>Customer_425</v>
      </c>
      <c r="E5028" t="str">
        <f>VLOOKUP(tbl_Sales[[#This Row],[Customer_ID]],tbl_Customers[],5,0)</f>
        <v>South</v>
      </c>
      <c r="F5028" t="s">
        <v>8551</v>
      </c>
      <c r="G5028" t="str">
        <f>VLOOKUP(Sales_Data!$F5028,tbl_Products[],2,FALSE)</f>
        <v>Product_11</v>
      </c>
      <c r="H5028" t="str">
        <f>VLOOKUP(tbl_Sales[[#This Row],[Product_ID]],tbl_Products[],3,0)</f>
        <v>Health</v>
      </c>
      <c r="I5028">
        <v>2</v>
      </c>
      <c r="J5028" s="10">
        <f>VLOOKUP(tbl_Sales[[#This Row],[Product_ID]],tbl_Products[],4,0)</f>
        <v>11.76</v>
      </c>
      <c r="K5028" s="6">
        <v>76.42</v>
      </c>
      <c r="L5028" s="6">
        <f>tbl_Sales[[#This Row],[Price_per_Unit]]*tbl_Sales[[#This Row],[Quantity]]</f>
        <v>152.84</v>
      </c>
      <c r="M5028" s="6">
        <f>tbl_Sales[[#This Row],[Cost_per_Unit]]*tbl_Sales[[#This Row],[Quantity]]</f>
        <v>23.52</v>
      </c>
      <c r="N5028" s="6">
        <f>tbl_Sales[[#This Row],[Sales]]-tbl_Sales[[#This Row],[Total_Cost]]</f>
        <v>129.32</v>
      </c>
    </row>
    <row r="5029" spans="1:14">
      <c r="A5029" t="s">
        <v>5033</v>
      </c>
      <c r="B5029" s="4">
        <v>45181</v>
      </c>
      <c r="C5029" t="s">
        <v>8103</v>
      </c>
      <c r="D5029" t="str">
        <f>VLOOKUP(Sales_Data!$C5029,tbl_Customers[],2,FALSE)</f>
        <v>Customer_1349</v>
      </c>
      <c r="E5029" t="str">
        <f>VLOOKUP(tbl_Sales[[#This Row],[Customer_ID]],tbl_Customers[],5,0)</f>
        <v>West</v>
      </c>
      <c r="F5029" t="s">
        <v>8551</v>
      </c>
      <c r="G5029" t="str">
        <f>VLOOKUP(Sales_Data!$F5029,tbl_Products[],2,FALSE)</f>
        <v>Product_11</v>
      </c>
      <c r="H5029" t="str">
        <f>VLOOKUP(tbl_Sales[[#This Row],[Product_ID]],tbl_Products[],3,0)</f>
        <v>Health</v>
      </c>
      <c r="I5029">
        <v>3</v>
      </c>
      <c r="J5029" s="10">
        <f>VLOOKUP(tbl_Sales[[#This Row],[Product_ID]],tbl_Products[],4,0)</f>
        <v>11.76</v>
      </c>
      <c r="K5029" s="6">
        <v>32.049999999999997</v>
      </c>
      <c r="L5029" s="6">
        <f>tbl_Sales[[#This Row],[Price_per_Unit]]*tbl_Sales[[#This Row],[Quantity]]</f>
        <v>96.149999999999991</v>
      </c>
      <c r="M5029" s="6">
        <f>tbl_Sales[[#This Row],[Cost_per_Unit]]*tbl_Sales[[#This Row],[Quantity]]</f>
        <v>35.28</v>
      </c>
      <c r="N5029" s="6">
        <f>tbl_Sales[[#This Row],[Sales]]-tbl_Sales[[#This Row],[Total_Cost]]</f>
        <v>60.86999999999999</v>
      </c>
    </row>
    <row r="5030" spans="1:14">
      <c r="A5030" t="s">
        <v>5034</v>
      </c>
      <c r="B5030" s="4">
        <v>45261</v>
      </c>
      <c r="C5030" t="s">
        <v>7085</v>
      </c>
      <c r="D5030" t="str">
        <f>VLOOKUP(Sales_Data!$C5030,tbl_Customers[],2,FALSE)</f>
        <v>Customer_241</v>
      </c>
      <c r="E5030" t="str">
        <f>VLOOKUP(tbl_Sales[[#This Row],[Customer_ID]],tbl_Customers[],5,0)</f>
        <v>West</v>
      </c>
      <c r="F5030" t="s">
        <v>8514</v>
      </c>
      <c r="G5030" t="str">
        <f>VLOOKUP(Sales_Data!$F5030,tbl_Products[],2,FALSE)</f>
        <v>Product_2</v>
      </c>
      <c r="H5030" t="str">
        <f>VLOOKUP(tbl_Sales[[#This Row],[Product_ID]],tbl_Products[],3,0)</f>
        <v>Health</v>
      </c>
      <c r="I5030">
        <v>2</v>
      </c>
      <c r="J5030" s="10">
        <f>VLOOKUP(tbl_Sales[[#This Row],[Product_ID]],tbl_Products[],4,0)</f>
        <v>12.41</v>
      </c>
      <c r="K5030" s="6">
        <v>35.409999999999997</v>
      </c>
      <c r="L5030" s="6">
        <f>tbl_Sales[[#This Row],[Price_per_Unit]]*tbl_Sales[[#This Row],[Quantity]]</f>
        <v>70.819999999999993</v>
      </c>
      <c r="M5030" s="6">
        <f>tbl_Sales[[#This Row],[Cost_per_Unit]]*tbl_Sales[[#This Row],[Quantity]]</f>
        <v>24.82</v>
      </c>
      <c r="N5030" s="6">
        <f>tbl_Sales[[#This Row],[Sales]]-tbl_Sales[[#This Row],[Total_Cost]]</f>
        <v>45.999999999999993</v>
      </c>
    </row>
    <row r="5031" spans="1:14">
      <c r="A5031" t="s">
        <v>5035</v>
      </c>
      <c r="B5031" s="4">
        <v>44936</v>
      </c>
      <c r="C5031" t="s">
        <v>7084</v>
      </c>
      <c r="D5031" t="str">
        <f>VLOOKUP(Sales_Data!$C5031,tbl_Customers[],2,FALSE)</f>
        <v>Customer_371</v>
      </c>
      <c r="E5031" t="str">
        <f>VLOOKUP(tbl_Sales[[#This Row],[Customer_ID]],tbl_Customers[],5,0)</f>
        <v>South</v>
      </c>
      <c r="F5031" t="s">
        <v>8542</v>
      </c>
      <c r="G5031" t="str">
        <f>VLOOKUP(Sales_Data!$F5031,tbl_Products[],2,FALSE)</f>
        <v>Product_20</v>
      </c>
      <c r="H5031" t="str">
        <f>VLOOKUP(tbl_Sales[[#This Row],[Product_ID]],tbl_Products[],3,0)</f>
        <v>Electronics</v>
      </c>
      <c r="I5031">
        <v>3</v>
      </c>
      <c r="J5031" s="10">
        <f>VLOOKUP(tbl_Sales[[#This Row],[Product_ID]],tbl_Products[],4,0)</f>
        <v>19.98</v>
      </c>
      <c r="K5031" s="6">
        <v>67.12</v>
      </c>
      <c r="L5031" s="6">
        <f>tbl_Sales[[#This Row],[Price_per_Unit]]*tbl_Sales[[#This Row],[Quantity]]</f>
        <v>201.36</v>
      </c>
      <c r="M5031" s="6">
        <f>tbl_Sales[[#This Row],[Cost_per_Unit]]*tbl_Sales[[#This Row],[Quantity]]</f>
        <v>59.94</v>
      </c>
      <c r="N5031" s="6">
        <f>tbl_Sales[[#This Row],[Sales]]-tbl_Sales[[#This Row],[Total_Cost]]</f>
        <v>141.42000000000002</v>
      </c>
    </row>
    <row r="5032" spans="1:14">
      <c r="A5032" t="s">
        <v>5036</v>
      </c>
      <c r="B5032" s="4">
        <v>44979</v>
      </c>
      <c r="C5032" t="s">
        <v>8028</v>
      </c>
      <c r="D5032" t="str">
        <f>VLOOKUP(Sales_Data!$C5032,tbl_Customers[],2,FALSE)</f>
        <v>Customer_1227</v>
      </c>
      <c r="E5032" t="str">
        <f>VLOOKUP(tbl_Sales[[#This Row],[Customer_ID]],tbl_Customers[],5,0)</f>
        <v>East</v>
      </c>
      <c r="F5032" t="s">
        <v>8510</v>
      </c>
      <c r="G5032" t="str">
        <f>VLOOKUP(Sales_Data!$F5032,tbl_Products[],2,FALSE)</f>
        <v>Product_70</v>
      </c>
      <c r="H5032" t="str">
        <f>VLOOKUP(tbl_Sales[[#This Row],[Product_ID]],tbl_Products[],3,0)</f>
        <v>Apparel</v>
      </c>
      <c r="I5032">
        <v>2</v>
      </c>
      <c r="J5032" s="10">
        <f>VLOOKUP(tbl_Sales[[#This Row],[Product_ID]],tbl_Products[],4,0)</f>
        <v>26.74</v>
      </c>
      <c r="K5032" s="6">
        <v>93.59</v>
      </c>
      <c r="L5032" s="6">
        <f>tbl_Sales[[#This Row],[Price_per_Unit]]*tbl_Sales[[#This Row],[Quantity]]</f>
        <v>187.18</v>
      </c>
      <c r="M5032" s="6">
        <f>tbl_Sales[[#This Row],[Cost_per_Unit]]*tbl_Sales[[#This Row],[Quantity]]</f>
        <v>53.48</v>
      </c>
      <c r="N5032" s="6">
        <f>tbl_Sales[[#This Row],[Sales]]-tbl_Sales[[#This Row],[Total_Cost]]</f>
        <v>133.70000000000002</v>
      </c>
    </row>
    <row r="5033" spans="1:14">
      <c r="A5033" t="s">
        <v>5037</v>
      </c>
      <c r="B5033" s="4">
        <v>45133</v>
      </c>
      <c r="C5033" t="s">
        <v>7578</v>
      </c>
      <c r="D5033" t="str">
        <f>VLOOKUP(Sales_Data!$C5033,tbl_Customers[],2,FALSE)</f>
        <v>Customer_1424</v>
      </c>
      <c r="E5033" t="str">
        <f>VLOOKUP(tbl_Sales[[#This Row],[Customer_ID]],tbl_Customers[],5,0)</f>
        <v>West</v>
      </c>
      <c r="F5033" t="s">
        <v>8554</v>
      </c>
      <c r="G5033" t="str">
        <f>VLOOKUP(Sales_Data!$F5033,tbl_Products[],2,FALSE)</f>
        <v>Product_55</v>
      </c>
      <c r="H5033" t="str">
        <f>VLOOKUP(tbl_Sales[[#This Row],[Product_ID]],tbl_Products[],3,0)</f>
        <v>Apparel</v>
      </c>
      <c r="I5033">
        <v>4</v>
      </c>
      <c r="J5033" s="10">
        <f>VLOOKUP(tbl_Sales[[#This Row],[Product_ID]],tbl_Products[],4,0)</f>
        <v>36.08</v>
      </c>
      <c r="K5033" s="6">
        <v>36.89</v>
      </c>
      <c r="L5033" s="6">
        <f>tbl_Sales[[#This Row],[Price_per_Unit]]*tbl_Sales[[#This Row],[Quantity]]</f>
        <v>147.56</v>
      </c>
      <c r="M5033" s="6">
        <f>tbl_Sales[[#This Row],[Cost_per_Unit]]*tbl_Sales[[#This Row],[Quantity]]</f>
        <v>144.32</v>
      </c>
      <c r="N5033" s="6">
        <f>tbl_Sales[[#This Row],[Sales]]-tbl_Sales[[#This Row],[Total_Cost]]</f>
        <v>3.2400000000000091</v>
      </c>
    </row>
    <row r="5034" spans="1:14">
      <c r="A5034" t="s">
        <v>5038</v>
      </c>
      <c r="B5034" s="4">
        <v>45138</v>
      </c>
      <c r="C5034" t="s">
        <v>7025</v>
      </c>
      <c r="D5034" t="str">
        <f>VLOOKUP(Sales_Data!$C5034,tbl_Customers[],2,FALSE)</f>
        <v>Customer_369</v>
      </c>
      <c r="E5034" t="str">
        <f>VLOOKUP(tbl_Sales[[#This Row],[Customer_ID]],tbl_Customers[],5,0)</f>
        <v>North</v>
      </c>
      <c r="F5034" t="s">
        <v>8521</v>
      </c>
      <c r="G5034" t="str">
        <f>VLOOKUP(Sales_Data!$F5034,tbl_Products[],2,FALSE)</f>
        <v>Product_64</v>
      </c>
      <c r="H5034" t="str">
        <f>VLOOKUP(tbl_Sales[[#This Row],[Product_ID]],tbl_Products[],3,0)</f>
        <v>Home Goods</v>
      </c>
      <c r="I5034">
        <v>6</v>
      </c>
      <c r="J5034" s="10">
        <f>VLOOKUP(tbl_Sales[[#This Row],[Product_ID]],tbl_Products[],4,0)</f>
        <v>16.21</v>
      </c>
      <c r="K5034" s="6">
        <v>74.88</v>
      </c>
      <c r="L5034" s="6">
        <f>tbl_Sales[[#This Row],[Price_per_Unit]]*tbl_Sales[[#This Row],[Quantity]]</f>
        <v>449.28</v>
      </c>
      <c r="M5034" s="6">
        <f>tbl_Sales[[#This Row],[Cost_per_Unit]]*tbl_Sales[[#This Row],[Quantity]]</f>
        <v>97.26</v>
      </c>
      <c r="N5034" s="6">
        <f>tbl_Sales[[#This Row],[Sales]]-tbl_Sales[[#This Row],[Total_Cost]]</f>
        <v>352.02</v>
      </c>
    </row>
    <row r="5035" spans="1:14">
      <c r="A5035" t="s">
        <v>5039</v>
      </c>
      <c r="B5035" s="4">
        <v>44945</v>
      </c>
      <c r="C5035" t="s">
        <v>7875</v>
      </c>
      <c r="D5035" t="str">
        <f>VLOOKUP(Sales_Data!$C5035,tbl_Customers[],2,FALSE)</f>
        <v>Customer_11</v>
      </c>
      <c r="E5035" t="str">
        <f>VLOOKUP(tbl_Sales[[#This Row],[Customer_ID]],tbl_Customers[],5,0)</f>
        <v>North</v>
      </c>
      <c r="F5035" t="s">
        <v>8527</v>
      </c>
      <c r="G5035" t="str">
        <f>VLOOKUP(Sales_Data!$F5035,tbl_Products[],2,FALSE)</f>
        <v>Product_12</v>
      </c>
      <c r="H5035" t="str">
        <f>VLOOKUP(tbl_Sales[[#This Row],[Product_ID]],tbl_Products[],3,0)</f>
        <v>Toys</v>
      </c>
      <c r="I5035">
        <v>8</v>
      </c>
      <c r="J5035" s="10">
        <f>VLOOKUP(tbl_Sales[[#This Row],[Product_ID]],tbl_Products[],4,0)</f>
        <v>8.02</v>
      </c>
      <c r="K5035" s="6">
        <v>16.559999999999999</v>
      </c>
      <c r="L5035" s="6">
        <f>tbl_Sales[[#This Row],[Price_per_Unit]]*tbl_Sales[[#This Row],[Quantity]]</f>
        <v>132.47999999999999</v>
      </c>
      <c r="M5035" s="6">
        <f>tbl_Sales[[#This Row],[Cost_per_Unit]]*tbl_Sales[[#This Row],[Quantity]]</f>
        <v>64.16</v>
      </c>
      <c r="N5035" s="6">
        <f>tbl_Sales[[#This Row],[Sales]]-tbl_Sales[[#This Row],[Total_Cost]]</f>
        <v>68.319999999999993</v>
      </c>
    </row>
    <row r="5036" spans="1:14">
      <c r="A5036" t="s">
        <v>5040</v>
      </c>
      <c r="B5036" s="4">
        <v>45212</v>
      </c>
      <c r="C5036" t="s">
        <v>7449</v>
      </c>
      <c r="D5036" t="str">
        <f>VLOOKUP(Sales_Data!$C5036,tbl_Customers[],2,FALSE)</f>
        <v>Customer_1137</v>
      </c>
      <c r="E5036" t="str">
        <f>VLOOKUP(tbl_Sales[[#This Row],[Customer_ID]],tbl_Customers[],5,0)</f>
        <v>North</v>
      </c>
      <c r="F5036" t="s">
        <v>8542</v>
      </c>
      <c r="G5036" t="str">
        <f>VLOOKUP(Sales_Data!$F5036,tbl_Products[],2,FALSE)</f>
        <v>Product_20</v>
      </c>
      <c r="H5036" t="str">
        <f>VLOOKUP(tbl_Sales[[#This Row],[Product_ID]],tbl_Products[],3,0)</f>
        <v>Electronics</v>
      </c>
      <c r="I5036">
        <v>7</v>
      </c>
      <c r="J5036" s="10">
        <f>VLOOKUP(tbl_Sales[[#This Row],[Product_ID]],tbl_Products[],4,0)</f>
        <v>19.98</v>
      </c>
      <c r="K5036" s="6">
        <v>94.43</v>
      </c>
      <c r="L5036" s="6">
        <f>tbl_Sales[[#This Row],[Price_per_Unit]]*tbl_Sales[[#This Row],[Quantity]]</f>
        <v>661.01</v>
      </c>
      <c r="M5036" s="6">
        <f>tbl_Sales[[#This Row],[Cost_per_Unit]]*tbl_Sales[[#This Row],[Quantity]]</f>
        <v>139.86000000000001</v>
      </c>
      <c r="N5036" s="6">
        <f>tbl_Sales[[#This Row],[Sales]]-tbl_Sales[[#This Row],[Total_Cost]]</f>
        <v>521.15</v>
      </c>
    </row>
    <row r="5037" spans="1:14">
      <c r="A5037" t="s">
        <v>5041</v>
      </c>
      <c r="B5037" s="4">
        <v>45208</v>
      </c>
      <c r="C5037" t="s">
        <v>7471</v>
      </c>
      <c r="D5037" t="str">
        <f>VLOOKUP(Sales_Data!$C5037,tbl_Customers[],2,FALSE)</f>
        <v>Customer_916</v>
      </c>
      <c r="E5037" t="str">
        <f>VLOOKUP(tbl_Sales[[#This Row],[Customer_ID]],tbl_Customers[],5,0)</f>
        <v>West</v>
      </c>
      <c r="F5037" t="s">
        <v>8547</v>
      </c>
      <c r="G5037" t="str">
        <f>VLOOKUP(Sales_Data!$F5037,tbl_Products[],2,FALSE)</f>
        <v>Product_7</v>
      </c>
      <c r="H5037" t="str">
        <f>VLOOKUP(tbl_Sales[[#This Row],[Product_ID]],tbl_Products[],3,0)</f>
        <v>Apparel</v>
      </c>
      <c r="I5037">
        <v>6</v>
      </c>
      <c r="J5037" s="10">
        <f>VLOOKUP(tbl_Sales[[#This Row],[Product_ID]],tbl_Products[],4,0)</f>
        <v>48.6</v>
      </c>
      <c r="K5037" s="6">
        <v>24.67</v>
      </c>
      <c r="L5037" s="6">
        <f>tbl_Sales[[#This Row],[Price_per_Unit]]*tbl_Sales[[#This Row],[Quantity]]</f>
        <v>148.02000000000001</v>
      </c>
      <c r="M5037" s="6">
        <f>tbl_Sales[[#This Row],[Cost_per_Unit]]*tbl_Sales[[#This Row],[Quantity]]</f>
        <v>291.60000000000002</v>
      </c>
      <c r="N5037" s="6">
        <f>tbl_Sales[[#This Row],[Sales]]-tbl_Sales[[#This Row],[Total_Cost]]</f>
        <v>-143.58000000000001</v>
      </c>
    </row>
    <row r="5038" spans="1:14">
      <c r="A5038" t="s">
        <v>5042</v>
      </c>
      <c r="B5038" s="4">
        <v>44927</v>
      </c>
      <c r="C5038" t="s">
        <v>8088</v>
      </c>
      <c r="D5038" t="str">
        <f>VLOOKUP(Sales_Data!$C5038,tbl_Customers[],2,FALSE)</f>
        <v>Customer_644</v>
      </c>
      <c r="E5038" t="str">
        <f>VLOOKUP(tbl_Sales[[#This Row],[Customer_ID]],tbl_Customers[],5,0)</f>
        <v>West</v>
      </c>
      <c r="F5038" t="s">
        <v>8548</v>
      </c>
      <c r="G5038" t="str">
        <f>VLOOKUP(Sales_Data!$F5038,tbl_Products[],2,FALSE)</f>
        <v>Product_1</v>
      </c>
      <c r="H5038" t="str">
        <f>VLOOKUP(tbl_Sales[[#This Row],[Product_ID]],tbl_Products[],3,0)</f>
        <v>Apparel</v>
      </c>
      <c r="I5038">
        <v>9</v>
      </c>
      <c r="J5038" s="10">
        <f>VLOOKUP(tbl_Sales[[#This Row],[Product_ID]],tbl_Products[],4,0)</f>
        <v>21.45</v>
      </c>
      <c r="K5038" s="6">
        <v>38.39</v>
      </c>
      <c r="L5038" s="6">
        <f>tbl_Sales[[#This Row],[Price_per_Unit]]*tbl_Sales[[#This Row],[Quantity]]</f>
        <v>345.51</v>
      </c>
      <c r="M5038" s="6">
        <f>tbl_Sales[[#This Row],[Cost_per_Unit]]*tbl_Sales[[#This Row],[Quantity]]</f>
        <v>193.04999999999998</v>
      </c>
      <c r="N5038" s="6">
        <f>tbl_Sales[[#This Row],[Sales]]-tbl_Sales[[#This Row],[Total_Cost]]</f>
        <v>152.46</v>
      </c>
    </row>
    <row r="5039" spans="1:14">
      <c r="A5039" t="s">
        <v>5043</v>
      </c>
      <c r="B5039" s="4">
        <v>44973</v>
      </c>
      <c r="C5039" t="s">
        <v>7927</v>
      </c>
      <c r="D5039" t="str">
        <f>VLOOKUP(Sales_Data!$C5039,tbl_Customers[],2,FALSE)</f>
        <v>Customer_252</v>
      </c>
      <c r="E5039" t="str">
        <f>VLOOKUP(tbl_Sales[[#This Row],[Customer_ID]],tbl_Customers[],5,0)</f>
        <v>West</v>
      </c>
      <c r="F5039" t="s">
        <v>8493</v>
      </c>
      <c r="G5039" t="str">
        <f>VLOOKUP(Sales_Data!$F5039,tbl_Products[],2,FALSE)</f>
        <v>Product_61</v>
      </c>
      <c r="H5039" t="str">
        <f>VLOOKUP(tbl_Sales[[#This Row],[Product_ID]],tbl_Products[],3,0)</f>
        <v>Health</v>
      </c>
      <c r="I5039">
        <v>3</v>
      </c>
      <c r="J5039" s="10">
        <f>VLOOKUP(tbl_Sales[[#This Row],[Product_ID]],tbl_Products[],4,0)</f>
        <v>47.78</v>
      </c>
      <c r="K5039" s="6">
        <v>71.87</v>
      </c>
      <c r="L5039" s="6">
        <f>tbl_Sales[[#This Row],[Price_per_Unit]]*tbl_Sales[[#This Row],[Quantity]]</f>
        <v>215.61</v>
      </c>
      <c r="M5039" s="6">
        <f>tbl_Sales[[#This Row],[Cost_per_Unit]]*tbl_Sales[[#This Row],[Quantity]]</f>
        <v>143.34</v>
      </c>
      <c r="N5039" s="6">
        <f>tbl_Sales[[#This Row],[Sales]]-tbl_Sales[[#This Row],[Total_Cost]]</f>
        <v>72.27000000000001</v>
      </c>
    </row>
    <row r="5040" spans="1:14">
      <c r="A5040" t="s">
        <v>5044</v>
      </c>
      <c r="B5040" s="4">
        <v>45236</v>
      </c>
      <c r="C5040" t="s">
        <v>7739</v>
      </c>
      <c r="D5040" t="str">
        <f>VLOOKUP(Sales_Data!$C5040,tbl_Customers[],2,FALSE)</f>
        <v>Customer_81</v>
      </c>
      <c r="E5040" t="str">
        <f>VLOOKUP(tbl_Sales[[#This Row],[Customer_ID]],tbl_Customers[],5,0)</f>
        <v>East</v>
      </c>
      <c r="F5040" t="s">
        <v>8532</v>
      </c>
      <c r="G5040" t="str">
        <f>VLOOKUP(Sales_Data!$F5040,tbl_Products[],2,FALSE)</f>
        <v>Product_23</v>
      </c>
      <c r="H5040" t="str">
        <f>VLOOKUP(tbl_Sales[[#This Row],[Product_ID]],tbl_Products[],3,0)</f>
        <v>Apparel</v>
      </c>
      <c r="I5040">
        <v>8</v>
      </c>
      <c r="J5040" s="10">
        <f>VLOOKUP(tbl_Sales[[#This Row],[Product_ID]],tbl_Products[],4,0)</f>
        <v>2.85</v>
      </c>
      <c r="K5040" s="6">
        <v>38.36</v>
      </c>
      <c r="L5040" s="6">
        <f>tbl_Sales[[#This Row],[Price_per_Unit]]*tbl_Sales[[#This Row],[Quantity]]</f>
        <v>306.88</v>
      </c>
      <c r="M5040" s="6">
        <f>tbl_Sales[[#This Row],[Cost_per_Unit]]*tbl_Sales[[#This Row],[Quantity]]</f>
        <v>22.8</v>
      </c>
      <c r="N5040" s="6">
        <f>tbl_Sales[[#This Row],[Sales]]-tbl_Sales[[#This Row],[Total_Cost]]</f>
        <v>284.08</v>
      </c>
    </row>
    <row r="5041" spans="1:14">
      <c r="A5041" t="s">
        <v>5045</v>
      </c>
      <c r="B5041" s="4">
        <v>45243</v>
      </c>
      <c r="C5041" t="s">
        <v>8060</v>
      </c>
      <c r="D5041" t="str">
        <f>VLOOKUP(Sales_Data!$C5041,tbl_Customers[],2,FALSE)</f>
        <v>Customer_264</v>
      </c>
      <c r="E5041" t="str">
        <f>VLOOKUP(tbl_Sales[[#This Row],[Customer_ID]],tbl_Customers[],5,0)</f>
        <v>West</v>
      </c>
      <c r="F5041" t="s">
        <v>8552</v>
      </c>
      <c r="G5041" t="str">
        <f>VLOOKUP(Sales_Data!$F5041,tbl_Products[],2,FALSE)</f>
        <v>Product_5</v>
      </c>
      <c r="H5041" t="str">
        <f>VLOOKUP(tbl_Sales[[#This Row],[Product_ID]],tbl_Products[],3,0)</f>
        <v>Health</v>
      </c>
      <c r="I5041">
        <v>6</v>
      </c>
      <c r="J5041" s="10">
        <f>VLOOKUP(tbl_Sales[[#This Row],[Product_ID]],tbl_Products[],4,0)</f>
        <v>35.39</v>
      </c>
      <c r="K5041" s="6">
        <v>32.450000000000003</v>
      </c>
      <c r="L5041" s="6">
        <f>tbl_Sales[[#This Row],[Price_per_Unit]]*tbl_Sales[[#This Row],[Quantity]]</f>
        <v>194.70000000000002</v>
      </c>
      <c r="M5041" s="6">
        <f>tbl_Sales[[#This Row],[Cost_per_Unit]]*tbl_Sales[[#This Row],[Quantity]]</f>
        <v>212.34</v>
      </c>
      <c r="N5041" s="6">
        <f>tbl_Sales[[#This Row],[Sales]]-tbl_Sales[[#This Row],[Total_Cost]]</f>
        <v>-17.639999999999986</v>
      </c>
    </row>
    <row r="5042" spans="1:14">
      <c r="A5042" t="s">
        <v>5046</v>
      </c>
      <c r="B5042" s="4">
        <v>45253</v>
      </c>
      <c r="C5042" t="s">
        <v>7184</v>
      </c>
      <c r="D5042" t="str">
        <f>VLOOKUP(Sales_Data!$C5042,tbl_Customers[],2,FALSE)</f>
        <v>Customer_1178</v>
      </c>
      <c r="E5042" t="str">
        <f>VLOOKUP(tbl_Sales[[#This Row],[Customer_ID]],tbl_Customers[],5,0)</f>
        <v>South</v>
      </c>
      <c r="F5042" t="s">
        <v>8549</v>
      </c>
      <c r="G5042" t="str">
        <f>VLOOKUP(Sales_Data!$F5042,tbl_Products[],2,FALSE)</f>
        <v>Product_18</v>
      </c>
      <c r="H5042" t="str">
        <f>VLOOKUP(tbl_Sales[[#This Row],[Product_ID]],tbl_Products[],3,0)</f>
        <v>Health</v>
      </c>
      <c r="I5042">
        <v>1</v>
      </c>
      <c r="J5042" s="10">
        <f>VLOOKUP(tbl_Sales[[#This Row],[Product_ID]],tbl_Products[],4,0)</f>
        <v>41.18</v>
      </c>
      <c r="K5042" s="6">
        <v>74.84</v>
      </c>
      <c r="L5042" s="6">
        <f>tbl_Sales[[#This Row],[Price_per_Unit]]*tbl_Sales[[#This Row],[Quantity]]</f>
        <v>74.84</v>
      </c>
      <c r="M5042" s="6">
        <f>tbl_Sales[[#This Row],[Cost_per_Unit]]*tbl_Sales[[#This Row],[Quantity]]</f>
        <v>41.18</v>
      </c>
      <c r="N5042" s="6">
        <f>tbl_Sales[[#This Row],[Sales]]-tbl_Sales[[#This Row],[Total_Cost]]</f>
        <v>33.660000000000004</v>
      </c>
    </row>
    <row r="5043" spans="1:14">
      <c r="A5043" t="s">
        <v>5047</v>
      </c>
      <c r="B5043" s="4">
        <v>45082</v>
      </c>
      <c r="C5043" t="s">
        <v>7809</v>
      </c>
      <c r="D5043" t="str">
        <f>VLOOKUP(Sales_Data!$C5043,tbl_Customers[],2,FALSE)</f>
        <v>Customer_423</v>
      </c>
      <c r="E5043" t="str">
        <f>VLOOKUP(tbl_Sales[[#This Row],[Customer_ID]],tbl_Customers[],5,0)</f>
        <v>South</v>
      </c>
      <c r="F5043" t="s">
        <v>8498</v>
      </c>
      <c r="G5043" t="str">
        <f>VLOOKUP(Sales_Data!$F5043,tbl_Products[],2,FALSE)</f>
        <v>Product_38</v>
      </c>
      <c r="H5043" t="str">
        <f>VLOOKUP(tbl_Sales[[#This Row],[Product_ID]],tbl_Products[],3,0)</f>
        <v>Toys</v>
      </c>
      <c r="I5043">
        <v>4</v>
      </c>
      <c r="J5043" s="10">
        <f>VLOOKUP(tbl_Sales[[#This Row],[Product_ID]],tbl_Products[],4,0)</f>
        <v>35.82</v>
      </c>
      <c r="K5043" s="6">
        <v>75.62</v>
      </c>
      <c r="L5043" s="6">
        <f>tbl_Sales[[#This Row],[Price_per_Unit]]*tbl_Sales[[#This Row],[Quantity]]</f>
        <v>302.48</v>
      </c>
      <c r="M5043" s="6">
        <f>tbl_Sales[[#This Row],[Cost_per_Unit]]*tbl_Sales[[#This Row],[Quantity]]</f>
        <v>143.28</v>
      </c>
      <c r="N5043" s="6">
        <f>tbl_Sales[[#This Row],[Sales]]-tbl_Sales[[#This Row],[Total_Cost]]</f>
        <v>159.20000000000002</v>
      </c>
    </row>
    <row r="5044" spans="1:14">
      <c r="A5044" t="s">
        <v>5048</v>
      </c>
      <c r="B5044" s="4">
        <v>45187</v>
      </c>
      <c r="C5044" t="s">
        <v>8299</v>
      </c>
      <c r="D5044" t="str">
        <f>VLOOKUP(Sales_Data!$C5044,tbl_Customers[],2,FALSE)</f>
        <v>Customer_1337</v>
      </c>
      <c r="E5044" t="str">
        <f>VLOOKUP(tbl_Sales[[#This Row],[Customer_ID]],tbl_Customers[],5,0)</f>
        <v>West</v>
      </c>
      <c r="F5044" t="s">
        <v>8512</v>
      </c>
      <c r="G5044" t="str">
        <f>VLOOKUP(Sales_Data!$F5044,tbl_Products[],2,FALSE)</f>
        <v>Product_47</v>
      </c>
      <c r="H5044" t="str">
        <f>VLOOKUP(tbl_Sales[[#This Row],[Product_ID]],tbl_Products[],3,0)</f>
        <v>Home Goods</v>
      </c>
      <c r="I5044">
        <v>3</v>
      </c>
      <c r="J5044" s="10">
        <f>VLOOKUP(tbl_Sales[[#This Row],[Product_ID]],tbl_Products[],4,0)</f>
        <v>22.66</v>
      </c>
      <c r="K5044" s="6">
        <v>99.16</v>
      </c>
      <c r="L5044" s="6">
        <f>tbl_Sales[[#This Row],[Price_per_Unit]]*tbl_Sales[[#This Row],[Quantity]]</f>
        <v>297.48</v>
      </c>
      <c r="M5044" s="6">
        <f>tbl_Sales[[#This Row],[Cost_per_Unit]]*tbl_Sales[[#This Row],[Quantity]]</f>
        <v>67.98</v>
      </c>
      <c r="N5044" s="6">
        <f>tbl_Sales[[#This Row],[Sales]]-tbl_Sales[[#This Row],[Total_Cost]]</f>
        <v>229.5</v>
      </c>
    </row>
    <row r="5045" spans="1:14">
      <c r="A5045" t="s">
        <v>5049</v>
      </c>
      <c r="B5045" s="4">
        <v>45214</v>
      </c>
      <c r="C5045" t="s">
        <v>7134</v>
      </c>
      <c r="D5045" t="str">
        <f>VLOOKUP(Sales_Data!$C5045,tbl_Customers[],2,FALSE)</f>
        <v>Customer_331</v>
      </c>
      <c r="E5045" t="str">
        <f>VLOOKUP(tbl_Sales[[#This Row],[Customer_ID]],tbl_Customers[],5,0)</f>
        <v>West</v>
      </c>
      <c r="F5045" t="s">
        <v>8515</v>
      </c>
      <c r="G5045" t="str">
        <f>VLOOKUP(Sales_Data!$F5045,tbl_Products[],2,FALSE)</f>
        <v>Product_46</v>
      </c>
      <c r="H5045" t="str">
        <f>VLOOKUP(tbl_Sales[[#This Row],[Product_ID]],tbl_Products[],3,0)</f>
        <v>Health</v>
      </c>
      <c r="I5045">
        <v>9</v>
      </c>
      <c r="J5045" s="10">
        <f>VLOOKUP(tbl_Sales[[#This Row],[Product_ID]],tbl_Products[],4,0)</f>
        <v>19.34</v>
      </c>
      <c r="K5045" s="6">
        <v>99.57</v>
      </c>
      <c r="L5045" s="6">
        <f>tbl_Sales[[#This Row],[Price_per_Unit]]*tbl_Sales[[#This Row],[Quantity]]</f>
        <v>896.12999999999988</v>
      </c>
      <c r="M5045" s="6">
        <f>tbl_Sales[[#This Row],[Cost_per_Unit]]*tbl_Sales[[#This Row],[Quantity]]</f>
        <v>174.06</v>
      </c>
      <c r="N5045" s="6">
        <f>tbl_Sales[[#This Row],[Sales]]-tbl_Sales[[#This Row],[Total_Cost]]</f>
        <v>722.06999999999994</v>
      </c>
    </row>
    <row r="5046" spans="1:14">
      <c r="A5046" t="s">
        <v>5050</v>
      </c>
      <c r="B5046" s="4">
        <v>45032</v>
      </c>
      <c r="C5046" t="s">
        <v>7130</v>
      </c>
      <c r="D5046" t="str">
        <f>VLOOKUP(Sales_Data!$C5046,tbl_Customers[],2,FALSE)</f>
        <v>Customer_180</v>
      </c>
      <c r="E5046" t="str">
        <f>VLOOKUP(tbl_Sales[[#This Row],[Customer_ID]],tbl_Customers[],5,0)</f>
        <v>North</v>
      </c>
      <c r="F5046" t="s">
        <v>8524</v>
      </c>
      <c r="G5046" t="str">
        <f>VLOOKUP(Sales_Data!$F5046,tbl_Products[],2,FALSE)</f>
        <v>Product_74</v>
      </c>
      <c r="H5046" t="str">
        <f>VLOOKUP(tbl_Sales[[#This Row],[Product_ID]],tbl_Products[],3,0)</f>
        <v>Home Goods</v>
      </c>
      <c r="I5046">
        <v>7</v>
      </c>
      <c r="J5046" s="10">
        <f>VLOOKUP(tbl_Sales[[#This Row],[Product_ID]],tbl_Products[],4,0)</f>
        <v>13.9</v>
      </c>
      <c r="K5046" s="6">
        <v>73.67</v>
      </c>
      <c r="L5046" s="6">
        <f>tbl_Sales[[#This Row],[Price_per_Unit]]*tbl_Sales[[#This Row],[Quantity]]</f>
        <v>515.69000000000005</v>
      </c>
      <c r="M5046" s="6">
        <f>tbl_Sales[[#This Row],[Cost_per_Unit]]*tbl_Sales[[#This Row],[Quantity]]</f>
        <v>97.3</v>
      </c>
      <c r="N5046" s="6">
        <f>tbl_Sales[[#This Row],[Sales]]-tbl_Sales[[#This Row],[Total_Cost]]</f>
        <v>418.39000000000004</v>
      </c>
    </row>
    <row r="5047" spans="1:14">
      <c r="A5047" t="s">
        <v>5051</v>
      </c>
      <c r="B5047" s="4">
        <v>45262</v>
      </c>
      <c r="C5047" t="s">
        <v>7142</v>
      </c>
      <c r="D5047" t="str">
        <f>VLOOKUP(Sales_Data!$C5047,tbl_Customers[],2,FALSE)</f>
        <v>Customer_1152</v>
      </c>
      <c r="E5047" t="str">
        <f>VLOOKUP(tbl_Sales[[#This Row],[Customer_ID]],tbl_Customers[],5,0)</f>
        <v>North</v>
      </c>
      <c r="F5047" t="s">
        <v>8527</v>
      </c>
      <c r="G5047" t="str">
        <f>VLOOKUP(Sales_Data!$F5047,tbl_Products[],2,FALSE)</f>
        <v>Product_12</v>
      </c>
      <c r="H5047" t="str">
        <f>VLOOKUP(tbl_Sales[[#This Row],[Product_ID]],tbl_Products[],3,0)</f>
        <v>Toys</v>
      </c>
      <c r="I5047">
        <v>1</v>
      </c>
      <c r="J5047" s="10">
        <f>VLOOKUP(tbl_Sales[[#This Row],[Product_ID]],tbl_Products[],4,0)</f>
        <v>8.02</v>
      </c>
      <c r="K5047" s="6">
        <v>46.7</v>
      </c>
      <c r="L5047" s="6">
        <f>tbl_Sales[[#This Row],[Price_per_Unit]]*tbl_Sales[[#This Row],[Quantity]]</f>
        <v>46.7</v>
      </c>
      <c r="M5047" s="6">
        <f>tbl_Sales[[#This Row],[Cost_per_Unit]]*tbl_Sales[[#This Row],[Quantity]]</f>
        <v>8.02</v>
      </c>
      <c r="N5047" s="6">
        <f>tbl_Sales[[#This Row],[Sales]]-tbl_Sales[[#This Row],[Total_Cost]]</f>
        <v>38.680000000000007</v>
      </c>
    </row>
    <row r="5048" spans="1:14">
      <c r="A5048" t="s">
        <v>5052</v>
      </c>
      <c r="B5048" s="4">
        <v>45270</v>
      </c>
      <c r="C5048" t="s">
        <v>8175</v>
      </c>
      <c r="D5048" t="str">
        <f>VLOOKUP(Sales_Data!$C5048,tbl_Customers[],2,FALSE)</f>
        <v>Customer_526</v>
      </c>
      <c r="E5048" t="str">
        <f>VLOOKUP(tbl_Sales[[#This Row],[Customer_ID]],tbl_Customers[],5,0)</f>
        <v>East</v>
      </c>
      <c r="F5048" t="s">
        <v>8495</v>
      </c>
      <c r="G5048" t="str">
        <f>VLOOKUP(Sales_Data!$F5048,tbl_Products[],2,FALSE)</f>
        <v>Product_6</v>
      </c>
      <c r="H5048" t="str">
        <f>VLOOKUP(tbl_Sales[[#This Row],[Product_ID]],tbl_Products[],3,0)</f>
        <v>Apparel</v>
      </c>
      <c r="I5048">
        <v>7</v>
      </c>
      <c r="J5048" s="10">
        <f>VLOOKUP(tbl_Sales[[#This Row],[Product_ID]],tbl_Products[],4,0)</f>
        <v>33.65</v>
      </c>
      <c r="K5048" s="6">
        <v>90.31</v>
      </c>
      <c r="L5048" s="6">
        <f>tbl_Sales[[#This Row],[Price_per_Unit]]*tbl_Sales[[#This Row],[Quantity]]</f>
        <v>632.17000000000007</v>
      </c>
      <c r="M5048" s="6">
        <f>tbl_Sales[[#This Row],[Cost_per_Unit]]*tbl_Sales[[#This Row],[Quantity]]</f>
        <v>235.54999999999998</v>
      </c>
      <c r="N5048" s="6">
        <f>tbl_Sales[[#This Row],[Sales]]-tbl_Sales[[#This Row],[Total_Cost]]</f>
        <v>396.62000000000012</v>
      </c>
    </row>
    <row r="5049" spans="1:14">
      <c r="A5049" t="s">
        <v>5053</v>
      </c>
      <c r="B5049" s="4">
        <v>45160</v>
      </c>
      <c r="C5049" t="s">
        <v>7707</v>
      </c>
      <c r="D5049" t="str">
        <f>VLOOKUP(Sales_Data!$C5049,tbl_Customers[],2,FALSE)</f>
        <v>Customer_72</v>
      </c>
      <c r="E5049" t="str">
        <f>VLOOKUP(tbl_Sales[[#This Row],[Customer_ID]],tbl_Customers[],5,0)</f>
        <v>West</v>
      </c>
      <c r="F5049" t="s">
        <v>8502</v>
      </c>
      <c r="G5049" t="str">
        <f>VLOOKUP(Sales_Data!$F5049,tbl_Products[],2,FALSE)</f>
        <v>Product_22</v>
      </c>
      <c r="H5049" t="str">
        <f>VLOOKUP(tbl_Sales[[#This Row],[Product_ID]],tbl_Products[],3,0)</f>
        <v>Electronics</v>
      </c>
      <c r="I5049">
        <v>5</v>
      </c>
      <c r="J5049" s="10">
        <f>VLOOKUP(tbl_Sales[[#This Row],[Product_ID]],tbl_Products[],4,0)</f>
        <v>38.15</v>
      </c>
      <c r="K5049" s="6">
        <v>90.08</v>
      </c>
      <c r="L5049" s="6">
        <f>tbl_Sales[[#This Row],[Price_per_Unit]]*tbl_Sales[[#This Row],[Quantity]]</f>
        <v>450.4</v>
      </c>
      <c r="M5049" s="6">
        <f>tbl_Sales[[#This Row],[Cost_per_Unit]]*tbl_Sales[[#This Row],[Quantity]]</f>
        <v>190.75</v>
      </c>
      <c r="N5049" s="6">
        <f>tbl_Sales[[#This Row],[Sales]]-tbl_Sales[[#This Row],[Total_Cost]]</f>
        <v>259.64999999999998</v>
      </c>
    </row>
    <row r="5050" spans="1:14">
      <c r="A5050" t="s">
        <v>5054</v>
      </c>
      <c r="B5050" s="4">
        <v>45101</v>
      </c>
      <c r="C5050" t="s">
        <v>7520</v>
      </c>
      <c r="D5050" t="str">
        <f>VLOOKUP(Sales_Data!$C5050,tbl_Customers[],2,FALSE)</f>
        <v>Customer_174</v>
      </c>
      <c r="E5050" t="str">
        <f>VLOOKUP(tbl_Sales[[#This Row],[Customer_ID]],tbl_Customers[],5,0)</f>
        <v>South</v>
      </c>
      <c r="F5050" t="s">
        <v>8536</v>
      </c>
      <c r="G5050" t="str">
        <f>VLOOKUP(Sales_Data!$F5050,tbl_Products[],2,FALSE)</f>
        <v>Product_40</v>
      </c>
      <c r="H5050" t="str">
        <f>VLOOKUP(tbl_Sales[[#This Row],[Product_ID]],tbl_Products[],3,0)</f>
        <v>Health</v>
      </c>
      <c r="I5050">
        <v>7</v>
      </c>
      <c r="J5050" s="10">
        <f>VLOOKUP(tbl_Sales[[#This Row],[Product_ID]],tbl_Products[],4,0)</f>
        <v>30.96</v>
      </c>
      <c r="K5050" s="6">
        <v>48.42</v>
      </c>
      <c r="L5050" s="6">
        <f>tbl_Sales[[#This Row],[Price_per_Unit]]*tbl_Sales[[#This Row],[Quantity]]</f>
        <v>338.94</v>
      </c>
      <c r="M5050" s="6">
        <f>tbl_Sales[[#This Row],[Cost_per_Unit]]*tbl_Sales[[#This Row],[Quantity]]</f>
        <v>216.72</v>
      </c>
      <c r="N5050" s="6">
        <f>tbl_Sales[[#This Row],[Sales]]-tbl_Sales[[#This Row],[Total_Cost]]</f>
        <v>122.22</v>
      </c>
    </row>
    <row r="5051" spans="1:14">
      <c r="A5051" t="s">
        <v>5055</v>
      </c>
      <c r="B5051" s="4">
        <v>45113</v>
      </c>
      <c r="C5051" t="s">
        <v>8328</v>
      </c>
      <c r="D5051" t="str">
        <f>VLOOKUP(Sales_Data!$C5051,tbl_Customers[],2,FALSE)</f>
        <v>Customer_256</v>
      </c>
      <c r="E5051" t="str">
        <f>VLOOKUP(tbl_Sales[[#This Row],[Customer_ID]],tbl_Customers[],5,0)</f>
        <v>West</v>
      </c>
      <c r="F5051" t="s">
        <v>8506</v>
      </c>
      <c r="G5051" t="str">
        <f>VLOOKUP(Sales_Data!$F5051,tbl_Products[],2,FALSE)</f>
        <v>Product_43</v>
      </c>
      <c r="H5051" t="str">
        <f>VLOOKUP(tbl_Sales[[#This Row],[Product_ID]],tbl_Products[],3,0)</f>
        <v>Health</v>
      </c>
      <c r="I5051">
        <v>4</v>
      </c>
      <c r="J5051" s="10">
        <f>VLOOKUP(tbl_Sales[[#This Row],[Product_ID]],tbl_Products[],4,0)</f>
        <v>4.59</v>
      </c>
      <c r="K5051" s="6">
        <v>33.08</v>
      </c>
      <c r="L5051" s="6">
        <f>tbl_Sales[[#This Row],[Price_per_Unit]]*tbl_Sales[[#This Row],[Quantity]]</f>
        <v>132.32</v>
      </c>
      <c r="M5051" s="6">
        <f>tbl_Sales[[#This Row],[Cost_per_Unit]]*tbl_Sales[[#This Row],[Quantity]]</f>
        <v>18.36</v>
      </c>
      <c r="N5051" s="6">
        <f>tbl_Sales[[#This Row],[Sales]]-tbl_Sales[[#This Row],[Total_Cost]]</f>
        <v>113.96</v>
      </c>
    </row>
    <row r="5052" spans="1:14">
      <c r="A5052" t="s">
        <v>5056</v>
      </c>
      <c r="B5052" s="4">
        <v>44954</v>
      </c>
      <c r="C5052" t="s">
        <v>7295</v>
      </c>
      <c r="D5052" t="str">
        <f>VLOOKUP(Sales_Data!$C5052,tbl_Customers[],2,FALSE)</f>
        <v>Customer_1037</v>
      </c>
      <c r="E5052" t="str">
        <f>VLOOKUP(tbl_Sales[[#This Row],[Customer_ID]],tbl_Customers[],5,0)</f>
        <v>West</v>
      </c>
      <c r="F5052" t="s">
        <v>8504</v>
      </c>
      <c r="G5052" t="str">
        <f>VLOOKUP(Sales_Data!$F5052,tbl_Products[],2,FALSE)</f>
        <v>Product_13</v>
      </c>
      <c r="H5052" t="str">
        <f>VLOOKUP(tbl_Sales[[#This Row],[Product_ID]],tbl_Products[],3,0)</f>
        <v>Toys</v>
      </c>
      <c r="I5052">
        <v>6</v>
      </c>
      <c r="J5052" s="10">
        <f>VLOOKUP(tbl_Sales[[#This Row],[Product_ID]],tbl_Products[],4,0)</f>
        <v>45.97</v>
      </c>
      <c r="K5052" s="6">
        <v>59.54</v>
      </c>
      <c r="L5052" s="6">
        <f>tbl_Sales[[#This Row],[Price_per_Unit]]*tbl_Sales[[#This Row],[Quantity]]</f>
        <v>357.24</v>
      </c>
      <c r="M5052" s="6">
        <f>tbl_Sales[[#This Row],[Cost_per_Unit]]*tbl_Sales[[#This Row],[Quantity]]</f>
        <v>275.82</v>
      </c>
      <c r="N5052" s="6">
        <f>tbl_Sales[[#This Row],[Sales]]-tbl_Sales[[#This Row],[Total_Cost]]</f>
        <v>81.420000000000016</v>
      </c>
    </row>
    <row r="5053" spans="1:14">
      <c r="A5053" t="s">
        <v>5057</v>
      </c>
      <c r="B5053" s="4">
        <v>45041</v>
      </c>
      <c r="C5053" t="s">
        <v>7128</v>
      </c>
      <c r="D5053" t="str">
        <f>VLOOKUP(Sales_Data!$C5053,tbl_Customers[],2,FALSE)</f>
        <v>Customer_612</v>
      </c>
      <c r="E5053" t="str">
        <f>VLOOKUP(tbl_Sales[[#This Row],[Customer_ID]],tbl_Customers[],5,0)</f>
        <v>West</v>
      </c>
      <c r="F5053" t="s">
        <v>8552</v>
      </c>
      <c r="G5053" t="str">
        <f>VLOOKUP(Sales_Data!$F5053,tbl_Products[],2,FALSE)</f>
        <v>Product_5</v>
      </c>
      <c r="H5053" t="str">
        <f>VLOOKUP(tbl_Sales[[#This Row],[Product_ID]],tbl_Products[],3,0)</f>
        <v>Health</v>
      </c>
      <c r="I5053">
        <v>4</v>
      </c>
      <c r="J5053" s="10">
        <f>VLOOKUP(tbl_Sales[[#This Row],[Product_ID]],tbl_Products[],4,0)</f>
        <v>35.39</v>
      </c>
      <c r="K5053" s="6">
        <v>68.41</v>
      </c>
      <c r="L5053" s="6">
        <f>tbl_Sales[[#This Row],[Price_per_Unit]]*tbl_Sales[[#This Row],[Quantity]]</f>
        <v>273.64</v>
      </c>
      <c r="M5053" s="6">
        <f>tbl_Sales[[#This Row],[Cost_per_Unit]]*tbl_Sales[[#This Row],[Quantity]]</f>
        <v>141.56</v>
      </c>
      <c r="N5053" s="6">
        <f>tbl_Sales[[#This Row],[Sales]]-tbl_Sales[[#This Row],[Total_Cost]]</f>
        <v>132.07999999999998</v>
      </c>
    </row>
    <row r="5054" spans="1:14">
      <c r="A5054" t="s">
        <v>5058</v>
      </c>
      <c r="B5054" s="4">
        <v>45159</v>
      </c>
      <c r="C5054" t="s">
        <v>7398</v>
      </c>
      <c r="D5054" t="str">
        <f>VLOOKUP(Sales_Data!$C5054,tbl_Customers[],2,FALSE)</f>
        <v>Customer_745</v>
      </c>
      <c r="E5054" t="str">
        <f>VLOOKUP(tbl_Sales[[#This Row],[Customer_ID]],tbl_Customers[],5,0)</f>
        <v>East</v>
      </c>
      <c r="F5054" t="s">
        <v>8537</v>
      </c>
      <c r="G5054" t="str">
        <f>VLOOKUP(Sales_Data!$F5054,tbl_Products[],2,FALSE)</f>
        <v>Product_75</v>
      </c>
      <c r="H5054" t="str">
        <f>VLOOKUP(tbl_Sales[[#This Row],[Product_ID]],tbl_Products[],3,0)</f>
        <v>Electronics</v>
      </c>
      <c r="I5054">
        <v>8</v>
      </c>
      <c r="J5054" s="10">
        <f>VLOOKUP(tbl_Sales[[#This Row],[Product_ID]],tbl_Products[],4,0)</f>
        <v>2.25</v>
      </c>
      <c r="K5054" s="6">
        <v>67.55</v>
      </c>
      <c r="L5054" s="6">
        <f>tbl_Sales[[#This Row],[Price_per_Unit]]*tbl_Sales[[#This Row],[Quantity]]</f>
        <v>540.4</v>
      </c>
      <c r="M5054" s="6">
        <f>tbl_Sales[[#This Row],[Cost_per_Unit]]*tbl_Sales[[#This Row],[Quantity]]</f>
        <v>18</v>
      </c>
      <c r="N5054" s="6">
        <f>tbl_Sales[[#This Row],[Sales]]-tbl_Sales[[#This Row],[Total_Cost]]</f>
        <v>522.4</v>
      </c>
    </row>
    <row r="5055" spans="1:14">
      <c r="A5055" t="s">
        <v>5059</v>
      </c>
      <c r="B5055" s="4">
        <v>45096</v>
      </c>
      <c r="C5055" t="s">
        <v>8319</v>
      </c>
      <c r="D5055" t="str">
        <f>VLOOKUP(Sales_Data!$C5055,tbl_Customers[],2,FALSE)</f>
        <v>Customer_1115</v>
      </c>
      <c r="E5055" t="str">
        <f>VLOOKUP(tbl_Sales[[#This Row],[Customer_ID]],tbl_Customers[],5,0)</f>
        <v>East</v>
      </c>
      <c r="F5055" t="s">
        <v>8551</v>
      </c>
      <c r="G5055" t="str">
        <f>VLOOKUP(Sales_Data!$F5055,tbl_Products[],2,FALSE)</f>
        <v>Product_11</v>
      </c>
      <c r="H5055" t="str">
        <f>VLOOKUP(tbl_Sales[[#This Row],[Product_ID]],tbl_Products[],3,0)</f>
        <v>Health</v>
      </c>
      <c r="I5055">
        <v>5</v>
      </c>
      <c r="J5055" s="10">
        <f>VLOOKUP(tbl_Sales[[#This Row],[Product_ID]],tbl_Products[],4,0)</f>
        <v>11.76</v>
      </c>
      <c r="K5055" s="6">
        <v>28.23</v>
      </c>
      <c r="L5055" s="6">
        <f>tbl_Sales[[#This Row],[Price_per_Unit]]*tbl_Sales[[#This Row],[Quantity]]</f>
        <v>141.15</v>
      </c>
      <c r="M5055" s="6">
        <f>tbl_Sales[[#This Row],[Cost_per_Unit]]*tbl_Sales[[#This Row],[Quantity]]</f>
        <v>58.8</v>
      </c>
      <c r="N5055" s="6">
        <f>tbl_Sales[[#This Row],[Sales]]-tbl_Sales[[#This Row],[Total_Cost]]</f>
        <v>82.350000000000009</v>
      </c>
    </row>
    <row r="5056" spans="1:14">
      <c r="A5056" t="s">
        <v>5060</v>
      </c>
      <c r="B5056" s="4">
        <v>45213</v>
      </c>
      <c r="C5056" t="s">
        <v>7957</v>
      </c>
      <c r="D5056" t="str">
        <f>VLOOKUP(Sales_Data!$C5056,tbl_Customers[],2,FALSE)</f>
        <v>Customer_352</v>
      </c>
      <c r="E5056" t="str">
        <f>VLOOKUP(tbl_Sales[[#This Row],[Customer_ID]],tbl_Customers[],5,0)</f>
        <v>West</v>
      </c>
      <c r="F5056" t="s">
        <v>8495</v>
      </c>
      <c r="G5056" t="str">
        <f>VLOOKUP(Sales_Data!$F5056,tbl_Products[],2,FALSE)</f>
        <v>Product_6</v>
      </c>
      <c r="H5056" t="str">
        <f>VLOOKUP(tbl_Sales[[#This Row],[Product_ID]],tbl_Products[],3,0)</f>
        <v>Apparel</v>
      </c>
      <c r="I5056">
        <v>4</v>
      </c>
      <c r="J5056" s="10">
        <f>VLOOKUP(tbl_Sales[[#This Row],[Product_ID]],tbl_Products[],4,0)</f>
        <v>33.65</v>
      </c>
      <c r="K5056" s="6">
        <v>28.44</v>
      </c>
      <c r="L5056" s="6">
        <f>tbl_Sales[[#This Row],[Price_per_Unit]]*tbl_Sales[[#This Row],[Quantity]]</f>
        <v>113.76</v>
      </c>
      <c r="M5056" s="6">
        <f>tbl_Sales[[#This Row],[Cost_per_Unit]]*tbl_Sales[[#This Row],[Quantity]]</f>
        <v>134.6</v>
      </c>
      <c r="N5056" s="6">
        <f>tbl_Sales[[#This Row],[Sales]]-tbl_Sales[[#This Row],[Total_Cost]]</f>
        <v>-20.839999999999989</v>
      </c>
    </row>
    <row r="5057" spans="1:14">
      <c r="A5057" t="s">
        <v>5061</v>
      </c>
      <c r="B5057" s="4">
        <v>45244</v>
      </c>
      <c r="C5057" t="s">
        <v>7922</v>
      </c>
      <c r="D5057" t="str">
        <f>VLOOKUP(Sales_Data!$C5057,tbl_Customers[],2,FALSE)</f>
        <v>Customer_867</v>
      </c>
      <c r="E5057" t="str">
        <f>VLOOKUP(tbl_Sales[[#This Row],[Customer_ID]],tbl_Customers[],5,0)</f>
        <v>West</v>
      </c>
      <c r="F5057" t="s">
        <v>8548</v>
      </c>
      <c r="G5057" t="str">
        <f>VLOOKUP(Sales_Data!$F5057,tbl_Products[],2,FALSE)</f>
        <v>Product_1</v>
      </c>
      <c r="H5057" t="str">
        <f>VLOOKUP(tbl_Sales[[#This Row],[Product_ID]],tbl_Products[],3,0)</f>
        <v>Apparel</v>
      </c>
      <c r="I5057">
        <v>8</v>
      </c>
      <c r="J5057" s="10">
        <f>VLOOKUP(tbl_Sales[[#This Row],[Product_ID]],tbl_Products[],4,0)</f>
        <v>21.45</v>
      </c>
      <c r="K5057" s="6">
        <v>35.119999999999997</v>
      </c>
      <c r="L5057" s="6">
        <f>tbl_Sales[[#This Row],[Price_per_Unit]]*tbl_Sales[[#This Row],[Quantity]]</f>
        <v>280.95999999999998</v>
      </c>
      <c r="M5057" s="6">
        <f>tbl_Sales[[#This Row],[Cost_per_Unit]]*tbl_Sales[[#This Row],[Quantity]]</f>
        <v>171.6</v>
      </c>
      <c r="N5057" s="6">
        <f>tbl_Sales[[#This Row],[Sales]]-tbl_Sales[[#This Row],[Total_Cost]]</f>
        <v>109.35999999999999</v>
      </c>
    </row>
    <row r="5058" spans="1:14">
      <c r="A5058" t="s">
        <v>5062</v>
      </c>
      <c r="B5058" s="4">
        <v>45234</v>
      </c>
      <c r="C5058" t="s">
        <v>7518</v>
      </c>
      <c r="D5058" t="str">
        <f>VLOOKUP(Sales_Data!$C5058,tbl_Customers[],2,FALSE)</f>
        <v>Customer_1348</v>
      </c>
      <c r="E5058" t="str">
        <f>VLOOKUP(tbl_Sales[[#This Row],[Customer_ID]],tbl_Customers[],5,0)</f>
        <v>North</v>
      </c>
      <c r="F5058" t="s">
        <v>8528</v>
      </c>
      <c r="G5058" t="str">
        <f>VLOOKUP(Sales_Data!$F5058,tbl_Products[],2,FALSE)</f>
        <v>Product_25</v>
      </c>
      <c r="H5058" t="str">
        <f>VLOOKUP(tbl_Sales[[#This Row],[Product_ID]],tbl_Products[],3,0)</f>
        <v>Electronics</v>
      </c>
      <c r="I5058">
        <v>3</v>
      </c>
      <c r="J5058" s="10">
        <f>VLOOKUP(tbl_Sales[[#This Row],[Product_ID]],tbl_Products[],4,0)</f>
        <v>48.19</v>
      </c>
      <c r="K5058" s="6">
        <v>45.32</v>
      </c>
      <c r="L5058" s="6">
        <f>tbl_Sales[[#This Row],[Price_per_Unit]]*tbl_Sales[[#This Row],[Quantity]]</f>
        <v>135.96</v>
      </c>
      <c r="M5058" s="6">
        <f>tbl_Sales[[#This Row],[Cost_per_Unit]]*tbl_Sales[[#This Row],[Quantity]]</f>
        <v>144.57</v>
      </c>
      <c r="N5058" s="6">
        <f>tbl_Sales[[#This Row],[Sales]]-tbl_Sales[[#This Row],[Total_Cost]]</f>
        <v>-8.6099999999999852</v>
      </c>
    </row>
    <row r="5059" spans="1:14">
      <c r="A5059" t="s">
        <v>5063</v>
      </c>
      <c r="B5059" s="4">
        <v>45169</v>
      </c>
      <c r="C5059" t="s">
        <v>7465</v>
      </c>
      <c r="D5059" t="str">
        <f>VLOOKUP(Sales_Data!$C5059,tbl_Customers[],2,FALSE)</f>
        <v>Customer_1</v>
      </c>
      <c r="E5059" t="str">
        <f>VLOOKUP(tbl_Sales[[#This Row],[Customer_ID]],tbl_Customers[],5,0)</f>
        <v>West</v>
      </c>
      <c r="F5059" t="s">
        <v>8502</v>
      </c>
      <c r="G5059" t="str">
        <f>VLOOKUP(Sales_Data!$F5059,tbl_Products[],2,FALSE)</f>
        <v>Product_22</v>
      </c>
      <c r="H5059" t="str">
        <f>VLOOKUP(tbl_Sales[[#This Row],[Product_ID]],tbl_Products[],3,0)</f>
        <v>Electronics</v>
      </c>
      <c r="I5059">
        <v>9</v>
      </c>
      <c r="J5059" s="10">
        <f>VLOOKUP(tbl_Sales[[#This Row],[Product_ID]],tbl_Products[],4,0)</f>
        <v>38.15</v>
      </c>
      <c r="K5059" s="6">
        <v>71.959999999999994</v>
      </c>
      <c r="L5059" s="6">
        <f>tbl_Sales[[#This Row],[Price_per_Unit]]*tbl_Sales[[#This Row],[Quantity]]</f>
        <v>647.64</v>
      </c>
      <c r="M5059" s="6">
        <f>tbl_Sales[[#This Row],[Cost_per_Unit]]*tbl_Sales[[#This Row],[Quantity]]</f>
        <v>343.34999999999997</v>
      </c>
      <c r="N5059" s="6">
        <f>tbl_Sales[[#This Row],[Sales]]-tbl_Sales[[#This Row],[Total_Cost]]</f>
        <v>304.29000000000002</v>
      </c>
    </row>
    <row r="5060" spans="1:14">
      <c r="A5060" t="s">
        <v>5064</v>
      </c>
      <c r="B5060" s="4">
        <v>45263</v>
      </c>
      <c r="C5060" t="s">
        <v>8230</v>
      </c>
      <c r="D5060" t="str">
        <f>VLOOKUP(Sales_Data!$C5060,tbl_Customers[],2,FALSE)</f>
        <v>Customer_509</v>
      </c>
      <c r="E5060" t="str">
        <f>VLOOKUP(tbl_Sales[[#This Row],[Customer_ID]],tbl_Customers[],5,0)</f>
        <v>South</v>
      </c>
      <c r="F5060" t="s">
        <v>8534</v>
      </c>
      <c r="G5060" t="str">
        <f>VLOOKUP(Sales_Data!$F5060,tbl_Products[],2,FALSE)</f>
        <v>Product_51</v>
      </c>
      <c r="H5060" t="str">
        <f>VLOOKUP(tbl_Sales[[#This Row],[Product_ID]],tbl_Products[],3,0)</f>
        <v>Electronics</v>
      </c>
      <c r="I5060">
        <v>5</v>
      </c>
      <c r="J5060" s="10">
        <f>VLOOKUP(tbl_Sales[[#This Row],[Product_ID]],tbl_Products[],4,0)</f>
        <v>45.1</v>
      </c>
      <c r="K5060" s="6">
        <v>94.93</v>
      </c>
      <c r="L5060" s="6">
        <f>tbl_Sales[[#This Row],[Price_per_Unit]]*tbl_Sales[[#This Row],[Quantity]]</f>
        <v>474.65000000000003</v>
      </c>
      <c r="M5060" s="6">
        <f>tbl_Sales[[#This Row],[Cost_per_Unit]]*tbl_Sales[[#This Row],[Quantity]]</f>
        <v>225.5</v>
      </c>
      <c r="N5060" s="6">
        <f>tbl_Sales[[#This Row],[Sales]]-tbl_Sales[[#This Row],[Total_Cost]]</f>
        <v>249.15000000000003</v>
      </c>
    </row>
    <row r="5061" spans="1:14">
      <c r="A5061" t="s">
        <v>5065</v>
      </c>
      <c r="B5061" s="4">
        <v>45113</v>
      </c>
      <c r="C5061" t="s">
        <v>8273</v>
      </c>
      <c r="D5061" t="str">
        <f>VLOOKUP(Sales_Data!$C5061,tbl_Customers[],2,FALSE)</f>
        <v>Customer_616</v>
      </c>
      <c r="E5061" t="str">
        <f>VLOOKUP(tbl_Sales[[#This Row],[Customer_ID]],tbl_Customers[],5,0)</f>
        <v>East</v>
      </c>
      <c r="F5061" t="s">
        <v>8508</v>
      </c>
      <c r="G5061" t="str">
        <f>VLOOKUP(Sales_Data!$F5061,tbl_Products[],2,FALSE)</f>
        <v>Product_63</v>
      </c>
      <c r="H5061" t="str">
        <f>VLOOKUP(tbl_Sales[[#This Row],[Product_ID]],tbl_Products[],3,0)</f>
        <v>Electronics</v>
      </c>
      <c r="I5061">
        <v>5</v>
      </c>
      <c r="J5061" s="10">
        <f>VLOOKUP(tbl_Sales[[#This Row],[Product_ID]],tbl_Products[],4,0)</f>
        <v>40</v>
      </c>
      <c r="K5061" s="6">
        <v>52.38</v>
      </c>
      <c r="L5061" s="6">
        <f>tbl_Sales[[#This Row],[Price_per_Unit]]*tbl_Sales[[#This Row],[Quantity]]</f>
        <v>261.90000000000003</v>
      </c>
      <c r="M5061" s="6">
        <f>tbl_Sales[[#This Row],[Cost_per_Unit]]*tbl_Sales[[#This Row],[Quantity]]</f>
        <v>200</v>
      </c>
      <c r="N5061" s="6">
        <f>tbl_Sales[[#This Row],[Sales]]-tbl_Sales[[#This Row],[Total_Cost]]</f>
        <v>61.900000000000034</v>
      </c>
    </row>
    <row r="5062" spans="1:14">
      <c r="A5062" t="s">
        <v>5066</v>
      </c>
      <c r="B5062" s="4">
        <v>45158</v>
      </c>
      <c r="C5062" t="s">
        <v>7322</v>
      </c>
      <c r="D5062" t="str">
        <f>VLOOKUP(Sales_Data!$C5062,tbl_Customers[],2,FALSE)</f>
        <v>Customer_95</v>
      </c>
      <c r="E5062" t="str">
        <f>VLOOKUP(tbl_Sales[[#This Row],[Customer_ID]],tbl_Customers[],5,0)</f>
        <v>West</v>
      </c>
      <c r="F5062" t="s">
        <v>8530</v>
      </c>
      <c r="G5062" t="str">
        <f>VLOOKUP(Sales_Data!$F5062,tbl_Products[],2,FALSE)</f>
        <v>Product_14</v>
      </c>
      <c r="H5062" t="str">
        <f>VLOOKUP(tbl_Sales[[#This Row],[Product_ID]],tbl_Products[],3,0)</f>
        <v>Toys</v>
      </c>
      <c r="I5062">
        <v>9</v>
      </c>
      <c r="J5062" s="10">
        <f>VLOOKUP(tbl_Sales[[#This Row],[Product_ID]],tbl_Products[],4,0)</f>
        <v>36.64</v>
      </c>
      <c r="K5062" s="6">
        <v>52.85</v>
      </c>
      <c r="L5062" s="6">
        <f>tbl_Sales[[#This Row],[Price_per_Unit]]*tbl_Sales[[#This Row],[Quantity]]</f>
        <v>475.65000000000003</v>
      </c>
      <c r="M5062" s="6">
        <f>tbl_Sales[[#This Row],[Cost_per_Unit]]*tbl_Sales[[#This Row],[Quantity]]</f>
        <v>329.76</v>
      </c>
      <c r="N5062" s="6">
        <f>tbl_Sales[[#This Row],[Sales]]-tbl_Sales[[#This Row],[Total_Cost]]</f>
        <v>145.89000000000004</v>
      </c>
    </row>
    <row r="5063" spans="1:14">
      <c r="A5063" t="s">
        <v>5067</v>
      </c>
      <c r="B5063" s="4">
        <v>44985</v>
      </c>
      <c r="C5063" t="s">
        <v>8455</v>
      </c>
      <c r="D5063" t="str">
        <f>VLOOKUP(Sales_Data!$C5063,tbl_Customers[],2,FALSE)</f>
        <v>Customer_1064</v>
      </c>
      <c r="E5063" t="str">
        <f>VLOOKUP(tbl_Sales[[#This Row],[Customer_ID]],tbl_Customers[],5,0)</f>
        <v>West</v>
      </c>
      <c r="F5063" t="s">
        <v>8518</v>
      </c>
      <c r="G5063" t="str">
        <f>VLOOKUP(Sales_Data!$F5063,tbl_Products[],2,FALSE)</f>
        <v>Product_35</v>
      </c>
      <c r="H5063" t="str">
        <f>VLOOKUP(tbl_Sales[[#This Row],[Product_ID]],tbl_Products[],3,0)</f>
        <v>Toys</v>
      </c>
      <c r="I5063">
        <v>1</v>
      </c>
      <c r="J5063" s="10">
        <f>VLOOKUP(tbl_Sales[[#This Row],[Product_ID]],tbl_Products[],4,0)</f>
        <v>40.75</v>
      </c>
      <c r="K5063" s="6">
        <v>40.369999999999997</v>
      </c>
      <c r="L5063" s="6">
        <f>tbl_Sales[[#This Row],[Price_per_Unit]]*tbl_Sales[[#This Row],[Quantity]]</f>
        <v>40.369999999999997</v>
      </c>
      <c r="M5063" s="6">
        <f>tbl_Sales[[#This Row],[Cost_per_Unit]]*tbl_Sales[[#This Row],[Quantity]]</f>
        <v>40.75</v>
      </c>
      <c r="N5063" s="6">
        <f>tbl_Sales[[#This Row],[Sales]]-tbl_Sales[[#This Row],[Total_Cost]]</f>
        <v>-0.38000000000000256</v>
      </c>
    </row>
    <row r="5064" spans="1:14">
      <c r="A5064" t="s">
        <v>5068</v>
      </c>
      <c r="B5064" s="4">
        <v>44976</v>
      </c>
      <c r="C5064" t="s">
        <v>7939</v>
      </c>
      <c r="D5064" t="str">
        <f>VLOOKUP(Sales_Data!$C5064,tbl_Customers[],2,FALSE)</f>
        <v>Customer_601</v>
      </c>
      <c r="E5064" t="str">
        <f>VLOOKUP(tbl_Sales[[#This Row],[Customer_ID]],tbl_Customers[],5,0)</f>
        <v>South</v>
      </c>
      <c r="F5064" t="s">
        <v>8498</v>
      </c>
      <c r="G5064" t="str">
        <f>VLOOKUP(Sales_Data!$F5064,tbl_Products[],2,FALSE)</f>
        <v>Product_38</v>
      </c>
      <c r="H5064" t="str">
        <f>VLOOKUP(tbl_Sales[[#This Row],[Product_ID]],tbl_Products[],3,0)</f>
        <v>Toys</v>
      </c>
      <c r="I5064">
        <v>7</v>
      </c>
      <c r="J5064" s="10">
        <f>VLOOKUP(tbl_Sales[[#This Row],[Product_ID]],tbl_Products[],4,0)</f>
        <v>35.82</v>
      </c>
      <c r="K5064" s="6">
        <v>63.23</v>
      </c>
      <c r="L5064" s="6">
        <f>tbl_Sales[[#This Row],[Price_per_Unit]]*tbl_Sales[[#This Row],[Quantity]]</f>
        <v>442.60999999999996</v>
      </c>
      <c r="M5064" s="6">
        <f>tbl_Sales[[#This Row],[Cost_per_Unit]]*tbl_Sales[[#This Row],[Quantity]]</f>
        <v>250.74</v>
      </c>
      <c r="N5064" s="6">
        <f>tbl_Sales[[#This Row],[Sales]]-tbl_Sales[[#This Row],[Total_Cost]]</f>
        <v>191.86999999999995</v>
      </c>
    </row>
    <row r="5065" spans="1:14">
      <c r="A5065" t="s">
        <v>5069</v>
      </c>
      <c r="B5065" s="4">
        <v>45264</v>
      </c>
      <c r="C5065" t="s">
        <v>7325</v>
      </c>
      <c r="D5065" t="str">
        <f>VLOOKUP(Sales_Data!$C5065,tbl_Customers[],2,FALSE)</f>
        <v>Customer_1350</v>
      </c>
      <c r="E5065" t="str">
        <f>VLOOKUP(tbl_Sales[[#This Row],[Customer_ID]],tbl_Customers[],5,0)</f>
        <v>East</v>
      </c>
      <c r="F5065" t="s">
        <v>8500</v>
      </c>
      <c r="G5065" t="str">
        <f>VLOOKUP(Sales_Data!$F5065,tbl_Products[],2,FALSE)</f>
        <v>Product_68</v>
      </c>
      <c r="H5065" t="str">
        <f>VLOOKUP(tbl_Sales[[#This Row],[Product_ID]],tbl_Products[],3,0)</f>
        <v>Home Goods</v>
      </c>
      <c r="I5065">
        <v>8</v>
      </c>
      <c r="J5065" s="10">
        <f>VLOOKUP(tbl_Sales[[#This Row],[Product_ID]],tbl_Products[],4,0)</f>
        <v>17.45</v>
      </c>
      <c r="K5065" s="6">
        <v>51.42</v>
      </c>
      <c r="L5065" s="6">
        <f>tbl_Sales[[#This Row],[Price_per_Unit]]*tbl_Sales[[#This Row],[Quantity]]</f>
        <v>411.36</v>
      </c>
      <c r="M5065" s="6">
        <f>tbl_Sales[[#This Row],[Cost_per_Unit]]*tbl_Sales[[#This Row],[Quantity]]</f>
        <v>139.6</v>
      </c>
      <c r="N5065" s="6">
        <f>tbl_Sales[[#This Row],[Sales]]-tbl_Sales[[#This Row],[Total_Cost]]</f>
        <v>271.76</v>
      </c>
    </row>
    <row r="5066" spans="1:14">
      <c r="A5066" t="s">
        <v>5070</v>
      </c>
      <c r="B5066" s="4">
        <v>45040</v>
      </c>
      <c r="C5066" t="s">
        <v>7752</v>
      </c>
      <c r="D5066" t="str">
        <f>VLOOKUP(Sales_Data!$C5066,tbl_Customers[],2,FALSE)</f>
        <v>Customer_1094</v>
      </c>
      <c r="E5066" t="str">
        <f>VLOOKUP(tbl_Sales[[#This Row],[Customer_ID]],tbl_Customers[],5,0)</f>
        <v>West</v>
      </c>
      <c r="F5066" t="s">
        <v>8566</v>
      </c>
      <c r="G5066" t="str">
        <f>VLOOKUP(Sales_Data!$F5066,tbl_Products[],2,FALSE)</f>
        <v>Product_10</v>
      </c>
      <c r="H5066" t="str">
        <f>VLOOKUP(tbl_Sales[[#This Row],[Product_ID]],tbl_Products[],3,0)</f>
        <v>Apparel</v>
      </c>
      <c r="I5066">
        <v>2</v>
      </c>
      <c r="J5066" s="10">
        <f>VLOOKUP(tbl_Sales[[#This Row],[Product_ID]],tbl_Products[],4,0)</f>
        <v>14.95</v>
      </c>
      <c r="K5066" s="6">
        <v>50.62</v>
      </c>
      <c r="L5066" s="6">
        <f>tbl_Sales[[#This Row],[Price_per_Unit]]*tbl_Sales[[#This Row],[Quantity]]</f>
        <v>101.24</v>
      </c>
      <c r="M5066" s="6">
        <f>tbl_Sales[[#This Row],[Cost_per_Unit]]*tbl_Sales[[#This Row],[Quantity]]</f>
        <v>29.9</v>
      </c>
      <c r="N5066" s="6">
        <f>tbl_Sales[[#This Row],[Sales]]-tbl_Sales[[#This Row],[Total_Cost]]</f>
        <v>71.34</v>
      </c>
    </row>
    <row r="5067" spans="1:14">
      <c r="A5067" t="s">
        <v>5071</v>
      </c>
      <c r="B5067" s="4">
        <v>44928</v>
      </c>
      <c r="C5067" t="s">
        <v>7450</v>
      </c>
      <c r="D5067" t="str">
        <f>VLOOKUP(Sales_Data!$C5067,tbl_Customers[],2,FALSE)</f>
        <v>Customer_912</v>
      </c>
      <c r="E5067" t="str">
        <f>VLOOKUP(tbl_Sales[[#This Row],[Customer_ID]],tbl_Customers[],5,0)</f>
        <v>South</v>
      </c>
      <c r="F5067" t="s">
        <v>8540</v>
      </c>
      <c r="G5067" t="str">
        <f>VLOOKUP(Sales_Data!$F5067,tbl_Products[],2,FALSE)</f>
        <v>Product_37</v>
      </c>
      <c r="H5067" t="str">
        <f>VLOOKUP(tbl_Sales[[#This Row],[Product_ID]],tbl_Products[],3,0)</f>
        <v>Toys</v>
      </c>
      <c r="I5067">
        <v>3</v>
      </c>
      <c r="J5067" s="10">
        <f>VLOOKUP(tbl_Sales[[#This Row],[Product_ID]],tbl_Products[],4,0)</f>
        <v>29.86</v>
      </c>
      <c r="K5067" s="6">
        <v>83.06</v>
      </c>
      <c r="L5067" s="6">
        <f>tbl_Sales[[#This Row],[Price_per_Unit]]*tbl_Sales[[#This Row],[Quantity]]</f>
        <v>249.18</v>
      </c>
      <c r="M5067" s="6">
        <f>tbl_Sales[[#This Row],[Cost_per_Unit]]*tbl_Sales[[#This Row],[Quantity]]</f>
        <v>89.58</v>
      </c>
      <c r="N5067" s="6">
        <f>tbl_Sales[[#This Row],[Sales]]-tbl_Sales[[#This Row],[Total_Cost]]</f>
        <v>159.60000000000002</v>
      </c>
    </row>
    <row r="5068" spans="1:14">
      <c r="A5068" t="s">
        <v>5072</v>
      </c>
      <c r="B5068" s="4">
        <v>45101</v>
      </c>
      <c r="C5068" t="s">
        <v>7745</v>
      </c>
      <c r="D5068" t="str">
        <f>VLOOKUP(Sales_Data!$C5068,tbl_Customers[],2,FALSE)</f>
        <v>Customer_287</v>
      </c>
      <c r="E5068" t="str">
        <f>VLOOKUP(tbl_Sales[[#This Row],[Customer_ID]],tbl_Customers[],5,0)</f>
        <v>West</v>
      </c>
      <c r="F5068" t="s">
        <v>8549</v>
      </c>
      <c r="G5068" t="str">
        <f>VLOOKUP(Sales_Data!$F5068,tbl_Products[],2,FALSE)</f>
        <v>Product_18</v>
      </c>
      <c r="H5068" t="str">
        <f>VLOOKUP(tbl_Sales[[#This Row],[Product_ID]],tbl_Products[],3,0)</f>
        <v>Health</v>
      </c>
      <c r="I5068">
        <v>9</v>
      </c>
      <c r="J5068" s="10">
        <f>VLOOKUP(tbl_Sales[[#This Row],[Product_ID]],tbl_Products[],4,0)</f>
        <v>41.18</v>
      </c>
      <c r="K5068" s="6">
        <v>47.14</v>
      </c>
      <c r="L5068" s="6">
        <f>tbl_Sales[[#This Row],[Price_per_Unit]]*tbl_Sales[[#This Row],[Quantity]]</f>
        <v>424.26</v>
      </c>
      <c r="M5068" s="6">
        <f>tbl_Sales[[#This Row],[Cost_per_Unit]]*tbl_Sales[[#This Row],[Quantity]]</f>
        <v>370.62</v>
      </c>
      <c r="N5068" s="6">
        <f>tbl_Sales[[#This Row],[Sales]]-tbl_Sales[[#This Row],[Total_Cost]]</f>
        <v>53.639999999999986</v>
      </c>
    </row>
    <row r="5069" spans="1:14">
      <c r="A5069" t="s">
        <v>5073</v>
      </c>
      <c r="B5069" s="4">
        <v>45108</v>
      </c>
      <c r="C5069" t="s">
        <v>8167</v>
      </c>
      <c r="D5069" t="str">
        <f>VLOOKUP(Sales_Data!$C5069,tbl_Customers[],2,FALSE)</f>
        <v>Customer_1182</v>
      </c>
      <c r="E5069" t="str">
        <f>VLOOKUP(tbl_Sales[[#This Row],[Customer_ID]],tbl_Customers[],5,0)</f>
        <v>South</v>
      </c>
      <c r="F5069" t="s">
        <v>8545</v>
      </c>
      <c r="G5069" t="str">
        <f>VLOOKUP(Sales_Data!$F5069,tbl_Products[],2,FALSE)</f>
        <v>Product_9</v>
      </c>
      <c r="H5069" t="str">
        <f>VLOOKUP(tbl_Sales[[#This Row],[Product_ID]],tbl_Products[],3,0)</f>
        <v>Apparel</v>
      </c>
      <c r="I5069">
        <v>1</v>
      </c>
      <c r="J5069" s="10">
        <f>VLOOKUP(tbl_Sales[[#This Row],[Product_ID]],tbl_Products[],4,0)</f>
        <v>14.27</v>
      </c>
      <c r="K5069" s="6">
        <v>88.05</v>
      </c>
      <c r="L5069" s="6">
        <f>tbl_Sales[[#This Row],[Price_per_Unit]]*tbl_Sales[[#This Row],[Quantity]]</f>
        <v>88.05</v>
      </c>
      <c r="M5069" s="6">
        <f>tbl_Sales[[#This Row],[Cost_per_Unit]]*tbl_Sales[[#This Row],[Quantity]]</f>
        <v>14.27</v>
      </c>
      <c r="N5069" s="6">
        <f>tbl_Sales[[#This Row],[Sales]]-tbl_Sales[[#This Row],[Total_Cost]]</f>
        <v>73.78</v>
      </c>
    </row>
    <row r="5070" spans="1:14">
      <c r="A5070" t="s">
        <v>5074</v>
      </c>
      <c r="B5070" s="4">
        <v>45251</v>
      </c>
      <c r="C5070" t="s">
        <v>7720</v>
      </c>
      <c r="D5070" t="str">
        <f>VLOOKUP(Sales_Data!$C5070,tbl_Customers[],2,FALSE)</f>
        <v>Customer_1005</v>
      </c>
      <c r="E5070" t="str">
        <f>VLOOKUP(tbl_Sales[[#This Row],[Customer_ID]],tbl_Customers[],5,0)</f>
        <v>South</v>
      </c>
      <c r="F5070" t="s">
        <v>8541</v>
      </c>
      <c r="G5070" t="str">
        <f>VLOOKUP(Sales_Data!$F5070,tbl_Products[],2,FALSE)</f>
        <v>Product_60</v>
      </c>
      <c r="H5070" t="str">
        <f>VLOOKUP(tbl_Sales[[#This Row],[Product_ID]],tbl_Products[],3,0)</f>
        <v>Health</v>
      </c>
      <c r="I5070">
        <v>3</v>
      </c>
      <c r="J5070" s="10">
        <f>VLOOKUP(tbl_Sales[[#This Row],[Product_ID]],tbl_Products[],4,0)</f>
        <v>1.01</v>
      </c>
      <c r="K5070" s="6">
        <v>38.99</v>
      </c>
      <c r="L5070" s="6">
        <f>tbl_Sales[[#This Row],[Price_per_Unit]]*tbl_Sales[[#This Row],[Quantity]]</f>
        <v>116.97</v>
      </c>
      <c r="M5070" s="6">
        <f>tbl_Sales[[#This Row],[Cost_per_Unit]]*tbl_Sales[[#This Row],[Quantity]]</f>
        <v>3.0300000000000002</v>
      </c>
      <c r="N5070" s="6">
        <f>tbl_Sales[[#This Row],[Sales]]-tbl_Sales[[#This Row],[Total_Cost]]</f>
        <v>113.94</v>
      </c>
    </row>
    <row r="5071" spans="1:14">
      <c r="A5071" t="s">
        <v>5075</v>
      </c>
      <c r="B5071" s="4">
        <v>45076</v>
      </c>
      <c r="C5071" t="s">
        <v>7578</v>
      </c>
      <c r="D5071" t="str">
        <f>VLOOKUP(Sales_Data!$C5071,tbl_Customers[],2,FALSE)</f>
        <v>Customer_1424</v>
      </c>
      <c r="E5071" t="str">
        <f>VLOOKUP(tbl_Sales[[#This Row],[Customer_ID]],tbl_Customers[],5,0)</f>
        <v>West</v>
      </c>
      <c r="F5071" t="s">
        <v>8533</v>
      </c>
      <c r="G5071" t="str">
        <f>VLOOKUP(Sales_Data!$F5071,tbl_Products[],2,FALSE)</f>
        <v>Product_34</v>
      </c>
      <c r="H5071" t="str">
        <f>VLOOKUP(tbl_Sales[[#This Row],[Product_ID]],tbl_Products[],3,0)</f>
        <v>Electronics</v>
      </c>
      <c r="I5071">
        <v>3</v>
      </c>
      <c r="J5071" s="10">
        <f>VLOOKUP(tbl_Sales[[#This Row],[Product_ID]],tbl_Products[],4,0)</f>
        <v>21.9</v>
      </c>
      <c r="K5071" s="6">
        <v>68.349999999999994</v>
      </c>
      <c r="L5071" s="6">
        <f>tbl_Sales[[#This Row],[Price_per_Unit]]*tbl_Sales[[#This Row],[Quantity]]</f>
        <v>205.04999999999998</v>
      </c>
      <c r="M5071" s="6">
        <f>tbl_Sales[[#This Row],[Cost_per_Unit]]*tbl_Sales[[#This Row],[Quantity]]</f>
        <v>65.699999999999989</v>
      </c>
      <c r="N5071" s="6">
        <f>tbl_Sales[[#This Row],[Sales]]-tbl_Sales[[#This Row],[Total_Cost]]</f>
        <v>139.35</v>
      </c>
    </row>
    <row r="5072" spans="1:14">
      <c r="A5072" t="s">
        <v>5076</v>
      </c>
      <c r="B5072" s="4">
        <v>45207</v>
      </c>
      <c r="C5072" t="s">
        <v>8456</v>
      </c>
      <c r="D5072" t="str">
        <f>VLOOKUP(Sales_Data!$C5072,tbl_Customers[],2,FALSE)</f>
        <v>Customer_641</v>
      </c>
      <c r="E5072" t="str">
        <f>VLOOKUP(tbl_Sales[[#This Row],[Customer_ID]],tbl_Customers[],5,0)</f>
        <v>South</v>
      </c>
      <c r="F5072" t="s">
        <v>8544</v>
      </c>
      <c r="G5072" t="str">
        <f>VLOOKUP(Sales_Data!$F5072,tbl_Products[],2,FALSE)</f>
        <v>Product_21</v>
      </c>
      <c r="H5072" t="str">
        <f>VLOOKUP(tbl_Sales[[#This Row],[Product_ID]],tbl_Products[],3,0)</f>
        <v>Toys</v>
      </c>
      <c r="I5072">
        <v>1</v>
      </c>
      <c r="J5072" s="10">
        <f>VLOOKUP(tbl_Sales[[#This Row],[Product_ID]],tbl_Products[],4,0)</f>
        <v>3.13</v>
      </c>
      <c r="K5072" s="6">
        <v>24.09</v>
      </c>
      <c r="L5072" s="6">
        <f>tbl_Sales[[#This Row],[Price_per_Unit]]*tbl_Sales[[#This Row],[Quantity]]</f>
        <v>24.09</v>
      </c>
      <c r="M5072" s="6">
        <f>tbl_Sales[[#This Row],[Cost_per_Unit]]*tbl_Sales[[#This Row],[Quantity]]</f>
        <v>3.13</v>
      </c>
      <c r="N5072" s="6">
        <f>tbl_Sales[[#This Row],[Sales]]-tbl_Sales[[#This Row],[Total_Cost]]</f>
        <v>20.96</v>
      </c>
    </row>
    <row r="5073" spans="1:14">
      <c r="A5073" t="s">
        <v>5077</v>
      </c>
      <c r="B5073" s="4">
        <v>45194</v>
      </c>
      <c r="C5073" t="s">
        <v>8102</v>
      </c>
      <c r="D5073" t="str">
        <f>VLOOKUP(Sales_Data!$C5073,tbl_Customers[],2,FALSE)</f>
        <v>Customer_1071</v>
      </c>
      <c r="E5073" t="str">
        <f>VLOOKUP(tbl_Sales[[#This Row],[Customer_ID]],tbl_Customers[],5,0)</f>
        <v>West</v>
      </c>
      <c r="F5073" t="s">
        <v>8561</v>
      </c>
      <c r="G5073" t="str">
        <f>VLOOKUP(Sales_Data!$F5073,tbl_Products[],2,FALSE)</f>
        <v>Product_66</v>
      </c>
      <c r="H5073" t="str">
        <f>VLOOKUP(tbl_Sales[[#This Row],[Product_ID]],tbl_Products[],3,0)</f>
        <v>Health</v>
      </c>
      <c r="I5073">
        <v>2</v>
      </c>
      <c r="J5073" s="10">
        <f>VLOOKUP(tbl_Sales[[#This Row],[Product_ID]],tbl_Products[],4,0)</f>
        <v>1.38</v>
      </c>
      <c r="K5073" s="6">
        <v>76.62</v>
      </c>
      <c r="L5073" s="6">
        <f>tbl_Sales[[#This Row],[Price_per_Unit]]*tbl_Sales[[#This Row],[Quantity]]</f>
        <v>153.24</v>
      </c>
      <c r="M5073" s="6">
        <f>tbl_Sales[[#This Row],[Cost_per_Unit]]*tbl_Sales[[#This Row],[Quantity]]</f>
        <v>2.76</v>
      </c>
      <c r="N5073" s="6">
        <f>tbl_Sales[[#This Row],[Sales]]-tbl_Sales[[#This Row],[Total_Cost]]</f>
        <v>150.48000000000002</v>
      </c>
    </row>
    <row r="5074" spans="1:14">
      <c r="A5074" t="s">
        <v>5078</v>
      </c>
      <c r="B5074" s="4">
        <v>45118</v>
      </c>
      <c r="C5074" t="s">
        <v>8074</v>
      </c>
      <c r="D5074" t="str">
        <f>VLOOKUP(Sales_Data!$C5074,tbl_Customers[],2,FALSE)</f>
        <v>Customer_722</v>
      </c>
      <c r="E5074" t="str">
        <f>VLOOKUP(tbl_Sales[[#This Row],[Customer_ID]],tbl_Customers[],5,0)</f>
        <v>North</v>
      </c>
      <c r="F5074" t="s">
        <v>8504</v>
      </c>
      <c r="G5074" t="str">
        <f>VLOOKUP(Sales_Data!$F5074,tbl_Products[],2,FALSE)</f>
        <v>Product_13</v>
      </c>
      <c r="H5074" t="str">
        <f>VLOOKUP(tbl_Sales[[#This Row],[Product_ID]],tbl_Products[],3,0)</f>
        <v>Toys</v>
      </c>
      <c r="I5074">
        <v>2</v>
      </c>
      <c r="J5074" s="10">
        <f>VLOOKUP(tbl_Sales[[#This Row],[Product_ID]],tbl_Products[],4,0)</f>
        <v>45.97</v>
      </c>
      <c r="K5074" s="6">
        <v>16.73</v>
      </c>
      <c r="L5074" s="6">
        <f>tbl_Sales[[#This Row],[Price_per_Unit]]*tbl_Sales[[#This Row],[Quantity]]</f>
        <v>33.46</v>
      </c>
      <c r="M5074" s="6">
        <f>tbl_Sales[[#This Row],[Cost_per_Unit]]*tbl_Sales[[#This Row],[Quantity]]</f>
        <v>91.94</v>
      </c>
      <c r="N5074" s="6">
        <f>tbl_Sales[[#This Row],[Sales]]-tbl_Sales[[#This Row],[Total_Cost]]</f>
        <v>-58.48</v>
      </c>
    </row>
    <row r="5075" spans="1:14">
      <c r="A5075" t="s">
        <v>5079</v>
      </c>
      <c r="B5075" s="4">
        <v>45286</v>
      </c>
      <c r="C5075" t="s">
        <v>8236</v>
      </c>
      <c r="D5075" t="str">
        <f>VLOOKUP(Sales_Data!$C5075,tbl_Customers[],2,FALSE)</f>
        <v>Customer_1242</v>
      </c>
      <c r="E5075" t="str">
        <f>VLOOKUP(tbl_Sales[[#This Row],[Customer_ID]],tbl_Customers[],5,0)</f>
        <v>East</v>
      </c>
      <c r="F5075" t="s">
        <v>8521</v>
      </c>
      <c r="G5075" t="str">
        <f>VLOOKUP(Sales_Data!$F5075,tbl_Products[],2,FALSE)</f>
        <v>Product_64</v>
      </c>
      <c r="H5075" t="str">
        <f>VLOOKUP(tbl_Sales[[#This Row],[Product_ID]],tbl_Products[],3,0)</f>
        <v>Home Goods</v>
      </c>
      <c r="I5075">
        <v>1</v>
      </c>
      <c r="J5075" s="10">
        <f>VLOOKUP(tbl_Sales[[#This Row],[Product_ID]],tbl_Products[],4,0)</f>
        <v>16.21</v>
      </c>
      <c r="K5075" s="6">
        <v>64.27</v>
      </c>
      <c r="L5075" s="6">
        <f>tbl_Sales[[#This Row],[Price_per_Unit]]*tbl_Sales[[#This Row],[Quantity]]</f>
        <v>64.27</v>
      </c>
      <c r="M5075" s="6">
        <f>tbl_Sales[[#This Row],[Cost_per_Unit]]*tbl_Sales[[#This Row],[Quantity]]</f>
        <v>16.21</v>
      </c>
      <c r="N5075" s="6">
        <f>tbl_Sales[[#This Row],[Sales]]-tbl_Sales[[#This Row],[Total_Cost]]</f>
        <v>48.059999999999995</v>
      </c>
    </row>
    <row r="5076" spans="1:14">
      <c r="A5076" t="s">
        <v>5080</v>
      </c>
      <c r="B5076" s="4">
        <v>44981</v>
      </c>
      <c r="C5076" t="s">
        <v>7991</v>
      </c>
      <c r="D5076" t="str">
        <f>VLOOKUP(Sales_Data!$C5076,tbl_Customers[],2,FALSE)</f>
        <v>Customer_1103</v>
      </c>
      <c r="E5076" t="str">
        <f>VLOOKUP(tbl_Sales[[#This Row],[Customer_ID]],tbl_Customers[],5,0)</f>
        <v>East</v>
      </c>
      <c r="F5076" t="s">
        <v>8520</v>
      </c>
      <c r="G5076" t="str">
        <f>VLOOKUP(Sales_Data!$F5076,tbl_Products[],2,FALSE)</f>
        <v>Product_29</v>
      </c>
      <c r="H5076" t="str">
        <f>VLOOKUP(tbl_Sales[[#This Row],[Product_ID]],tbl_Products[],3,0)</f>
        <v>Home Goods</v>
      </c>
      <c r="I5076">
        <v>3</v>
      </c>
      <c r="J5076" s="10">
        <f>VLOOKUP(tbl_Sales[[#This Row],[Product_ID]],tbl_Products[],4,0)</f>
        <v>9.64</v>
      </c>
      <c r="K5076" s="6">
        <v>9.5</v>
      </c>
      <c r="L5076" s="6">
        <f>tbl_Sales[[#This Row],[Price_per_Unit]]*tbl_Sales[[#This Row],[Quantity]]</f>
        <v>28.5</v>
      </c>
      <c r="M5076" s="6">
        <f>tbl_Sales[[#This Row],[Cost_per_Unit]]*tbl_Sales[[#This Row],[Quantity]]</f>
        <v>28.92</v>
      </c>
      <c r="N5076" s="6">
        <f>tbl_Sales[[#This Row],[Sales]]-tbl_Sales[[#This Row],[Total_Cost]]</f>
        <v>-0.42000000000000171</v>
      </c>
    </row>
    <row r="5077" spans="1:14">
      <c r="A5077" t="s">
        <v>5081</v>
      </c>
      <c r="B5077" s="4">
        <v>44950</v>
      </c>
      <c r="C5077" t="s">
        <v>7484</v>
      </c>
      <c r="D5077" t="str">
        <f>VLOOKUP(Sales_Data!$C5077,tbl_Customers[],2,FALSE)</f>
        <v>Customer_1046</v>
      </c>
      <c r="E5077" t="str">
        <f>VLOOKUP(tbl_Sales[[#This Row],[Customer_ID]],tbl_Customers[],5,0)</f>
        <v>West</v>
      </c>
      <c r="F5077" t="s">
        <v>8540</v>
      </c>
      <c r="G5077" t="str">
        <f>VLOOKUP(Sales_Data!$F5077,tbl_Products[],2,FALSE)</f>
        <v>Product_37</v>
      </c>
      <c r="H5077" t="str">
        <f>VLOOKUP(tbl_Sales[[#This Row],[Product_ID]],tbl_Products[],3,0)</f>
        <v>Toys</v>
      </c>
      <c r="I5077">
        <v>8</v>
      </c>
      <c r="J5077" s="10">
        <f>VLOOKUP(tbl_Sales[[#This Row],[Product_ID]],tbl_Products[],4,0)</f>
        <v>29.86</v>
      </c>
      <c r="K5077" s="6">
        <v>49.59</v>
      </c>
      <c r="L5077" s="6">
        <f>tbl_Sales[[#This Row],[Price_per_Unit]]*tbl_Sales[[#This Row],[Quantity]]</f>
        <v>396.72</v>
      </c>
      <c r="M5077" s="6">
        <f>tbl_Sales[[#This Row],[Cost_per_Unit]]*tbl_Sales[[#This Row],[Quantity]]</f>
        <v>238.88</v>
      </c>
      <c r="N5077" s="6">
        <f>tbl_Sales[[#This Row],[Sales]]-tbl_Sales[[#This Row],[Total_Cost]]</f>
        <v>157.84000000000003</v>
      </c>
    </row>
    <row r="5078" spans="1:14">
      <c r="A5078" t="s">
        <v>5082</v>
      </c>
      <c r="B5078" s="4">
        <v>45011</v>
      </c>
      <c r="C5078" t="s">
        <v>7166</v>
      </c>
      <c r="D5078" t="str">
        <f>VLOOKUP(Sales_Data!$C5078,tbl_Customers[],2,FALSE)</f>
        <v>Customer_430</v>
      </c>
      <c r="E5078" t="str">
        <f>VLOOKUP(tbl_Sales[[#This Row],[Customer_ID]],tbl_Customers[],5,0)</f>
        <v>West</v>
      </c>
      <c r="F5078" t="s">
        <v>8552</v>
      </c>
      <c r="G5078" t="str">
        <f>VLOOKUP(Sales_Data!$F5078,tbl_Products[],2,FALSE)</f>
        <v>Product_5</v>
      </c>
      <c r="H5078" t="str">
        <f>VLOOKUP(tbl_Sales[[#This Row],[Product_ID]],tbl_Products[],3,0)</f>
        <v>Health</v>
      </c>
      <c r="I5078">
        <v>1</v>
      </c>
      <c r="J5078" s="10">
        <f>VLOOKUP(tbl_Sales[[#This Row],[Product_ID]],tbl_Products[],4,0)</f>
        <v>35.39</v>
      </c>
      <c r="K5078" s="6">
        <v>93.51</v>
      </c>
      <c r="L5078" s="6">
        <f>tbl_Sales[[#This Row],[Price_per_Unit]]*tbl_Sales[[#This Row],[Quantity]]</f>
        <v>93.51</v>
      </c>
      <c r="M5078" s="6">
        <f>tbl_Sales[[#This Row],[Cost_per_Unit]]*tbl_Sales[[#This Row],[Quantity]]</f>
        <v>35.39</v>
      </c>
      <c r="N5078" s="6">
        <f>tbl_Sales[[#This Row],[Sales]]-tbl_Sales[[#This Row],[Total_Cost]]</f>
        <v>58.120000000000005</v>
      </c>
    </row>
    <row r="5079" spans="1:14">
      <c r="A5079" t="s">
        <v>5083</v>
      </c>
      <c r="B5079" s="4">
        <v>45179</v>
      </c>
      <c r="C5079" t="s">
        <v>8023</v>
      </c>
      <c r="D5079" t="str">
        <f>VLOOKUP(Sales_Data!$C5079,tbl_Customers[],2,FALSE)</f>
        <v>Customer_1409</v>
      </c>
      <c r="E5079" t="str">
        <f>VLOOKUP(tbl_Sales[[#This Row],[Customer_ID]],tbl_Customers[],5,0)</f>
        <v>East</v>
      </c>
      <c r="F5079" t="s">
        <v>8534</v>
      </c>
      <c r="G5079" t="str">
        <f>VLOOKUP(Sales_Data!$F5079,tbl_Products[],2,FALSE)</f>
        <v>Product_51</v>
      </c>
      <c r="H5079" t="str">
        <f>VLOOKUP(tbl_Sales[[#This Row],[Product_ID]],tbl_Products[],3,0)</f>
        <v>Electronics</v>
      </c>
      <c r="I5079">
        <v>6</v>
      </c>
      <c r="J5079" s="10">
        <f>VLOOKUP(tbl_Sales[[#This Row],[Product_ID]],tbl_Products[],4,0)</f>
        <v>45.1</v>
      </c>
      <c r="K5079" s="6">
        <v>45.7</v>
      </c>
      <c r="L5079" s="6">
        <f>tbl_Sales[[#This Row],[Price_per_Unit]]*tbl_Sales[[#This Row],[Quantity]]</f>
        <v>274.20000000000005</v>
      </c>
      <c r="M5079" s="6">
        <f>tbl_Sales[[#This Row],[Cost_per_Unit]]*tbl_Sales[[#This Row],[Quantity]]</f>
        <v>270.60000000000002</v>
      </c>
      <c r="N5079" s="6">
        <f>tbl_Sales[[#This Row],[Sales]]-tbl_Sales[[#This Row],[Total_Cost]]</f>
        <v>3.6000000000000227</v>
      </c>
    </row>
    <row r="5080" spans="1:14">
      <c r="A5080" t="s">
        <v>5084</v>
      </c>
      <c r="B5080" s="4">
        <v>44998</v>
      </c>
      <c r="C5080" t="s">
        <v>8077</v>
      </c>
      <c r="D5080" t="str">
        <f>VLOOKUP(Sales_Data!$C5080,tbl_Customers[],2,FALSE)</f>
        <v>Customer_203</v>
      </c>
      <c r="E5080" t="str">
        <f>VLOOKUP(tbl_Sales[[#This Row],[Customer_ID]],tbl_Customers[],5,0)</f>
        <v>North</v>
      </c>
      <c r="F5080" t="s">
        <v>8538</v>
      </c>
      <c r="G5080" t="str">
        <f>VLOOKUP(Sales_Data!$F5080,tbl_Products[],2,FALSE)</f>
        <v>Product_44</v>
      </c>
      <c r="H5080" t="str">
        <f>VLOOKUP(tbl_Sales[[#This Row],[Product_ID]],tbl_Products[],3,0)</f>
        <v>Electronics</v>
      </c>
      <c r="I5080">
        <v>7</v>
      </c>
      <c r="J5080" s="10">
        <f>VLOOKUP(tbl_Sales[[#This Row],[Product_ID]],tbl_Products[],4,0)</f>
        <v>39.729999999999997</v>
      </c>
      <c r="K5080" s="6">
        <v>80.63</v>
      </c>
      <c r="L5080" s="6">
        <f>tbl_Sales[[#This Row],[Price_per_Unit]]*tbl_Sales[[#This Row],[Quantity]]</f>
        <v>564.41</v>
      </c>
      <c r="M5080" s="6">
        <f>tbl_Sales[[#This Row],[Cost_per_Unit]]*tbl_Sales[[#This Row],[Quantity]]</f>
        <v>278.10999999999996</v>
      </c>
      <c r="N5080" s="6">
        <f>tbl_Sales[[#This Row],[Sales]]-tbl_Sales[[#This Row],[Total_Cost]]</f>
        <v>286.3</v>
      </c>
    </row>
    <row r="5081" spans="1:14">
      <c r="A5081" t="s">
        <v>5085</v>
      </c>
      <c r="B5081" s="4">
        <v>45136</v>
      </c>
      <c r="C5081" t="s">
        <v>7442</v>
      </c>
      <c r="D5081" t="str">
        <f>VLOOKUP(Sales_Data!$C5081,tbl_Customers[],2,FALSE)</f>
        <v>Customer_1358</v>
      </c>
      <c r="E5081" t="str">
        <f>VLOOKUP(tbl_Sales[[#This Row],[Customer_ID]],tbl_Customers[],5,0)</f>
        <v>North</v>
      </c>
      <c r="F5081" t="s">
        <v>8544</v>
      </c>
      <c r="G5081" t="str">
        <f>VLOOKUP(Sales_Data!$F5081,tbl_Products[],2,FALSE)</f>
        <v>Product_21</v>
      </c>
      <c r="H5081" t="str">
        <f>VLOOKUP(tbl_Sales[[#This Row],[Product_ID]],tbl_Products[],3,0)</f>
        <v>Toys</v>
      </c>
      <c r="I5081">
        <v>1</v>
      </c>
      <c r="J5081" s="10">
        <f>VLOOKUP(tbl_Sales[[#This Row],[Product_ID]],tbl_Products[],4,0)</f>
        <v>3.13</v>
      </c>
      <c r="K5081" s="6">
        <v>52.26</v>
      </c>
      <c r="L5081" s="6">
        <f>tbl_Sales[[#This Row],[Price_per_Unit]]*tbl_Sales[[#This Row],[Quantity]]</f>
        <v>52.26</v>
      </c>
      <c r="M5081" s="6">
        <f>tbl_Sales[[#This Row],[Cost_per_Unit]]*tbl_Sales[[#This Row],[Quantity]]</f>
        <v>3.13</v>
      </c>
      <c r="N5081" s="6">
        <f>tbl_Sales[[#This Row],[Sales]]-tbl_Sales[[#This Row],[Total_Cost]]</f>
        <v>49.129999999999995</v>
      </c>
    </row>
    <row r="5082" spans="1:14">
      <c r="A5082" t="s">
        <v>5086</v>
      </c>
      <c r="B5082" s="4">
        <v>44981</v>
      </c>
      <c r="C5082" t="s">
        <v>8339</v>
      </c>
      <c r="D5082" t="str">
        <f>VLOOKUP(Sales_Data!$C5082,tbl_Customers[],2,FALSE)</f>
        <v>Customer_92</v>
      </c>
      <c r="E5082" t="str">
        <f>VLOOKUP(tbl_Sales[[#This Row],[Customer_ID]],tbl_Customers[],5,0)</f>
        <v>North</v>
      </c>
      <c r="F5082" t="s">
        <v>8493</v>
      </c>
      <c r="G5082" t="str">
        <f>VLOOKUP(Sales_Data!$F5082,tbl_Products[],2,FALSE)</f>
        <v>Product_61</v>
      </c>
      <c r="H5082" t="str">
        <f>VLOOKUP(tbl_Sales[[#This Row],[Product_ID]],tbl_Products[],3,0)</f>
        <v>Health</v>
      </c>
      <c r="I5082">
        <v>3</v>
      </c>
      <c r="J5082" s="10">
        <f>VLOOKUP(tbl_Sales[[#This Row],[Product_ID]],tbl_Products[],4,0)</f>
        <v>47.78</v>
      </c>
      <c r="K5082" s="6">
        <v>84.27</v>
      </c>
      <c r="L5082" s="6">
        <f>tbl_Sales[[#This Row],[Price_per_Unit]]*tbl_Sales[[#This Row],[Quantity]]</f>
        <v>252.81</v>
      </c>
      <c r="M5082" s="6">
        <f>tbl_Sales[[#This Row],[Cost_per_Unit]]*tbl_Sales[[#This Row],[Quantity]]</f>
        <v>143.34</v>
      </c>
      <c r="N5082" s="6">
        <f>tbl_Sales[[#This Row],[Sales]]-tbl_Sales[[#This Row],[Total_Cost]]</f>
        <v>109.47</v>
      </c>
    </row>
    <row r="5083" spans="1:14">
      <c r="A5083" t="s">
        <v>5087</v>
      </c>
      <c r="B5083" s="4">
        <v>45057</v>
      </c>
      <c r="C5083" t="s">
        <v>7845</v>
      </c>
      <c r="D5083" t="str">
        <f>VLOOKUP(Sales_Data!$C5083,tbl_Customers[],2,FALSE)</f>
        <v>Customer_486</v>
      </c>
      <c r="E5083" t="str">
        <f>VLOOKUP(tbl_Sales[[#This Row],[Customer_ID]],tbl_Customers[],5,0)</f>
        <v>South</v>
      </c>
      <c r="F5083" t="s">
        <v>8507</v>
      </c>
      <c r="G5083" t="str">
        <f>VLOOKUP(Sales_Data!$F5083,tbl_Products[],2,FALSE)</f>
        <v>Product_58</v>
      </c>
      <c r="H5083" t="str">
        <f>VLOOKUP(tbl_Sales[[#This Row],[Product_ID]],tbl_Products[],3,0)</f>
        <v>Home Goods</v>
      </c>
      <c r="I5083">
        <v>4</v>
      </c>
      <c r="J5083" s="10">
        <f>VLOOKUP(tbl_Sales[[#This Row],[Product_ID]],tbl_Products[],4,0)</f>
        <v>23.97</v>
      </c>
      <c r="K5083" s="6">
        <v>73.260000000000005</v>
      </c>
      <c r="L5083" s="6">
        <f>tbl_Sales[[#This Row],[Price_per_Unit]]*tbl_Sales[[#This Row],[Quantity]]</f>
        <v>293.04000000000002</v>
      </c>
      <c r="M5083" s="6">
        <f>tbl_Sales[[#This Row],[Cost_per_Unit]]*tbl_Sales[[#This Row],[Quantity]]</f>
        <v>95.88</v>
      </c>
      <c r="N5083" s="6">
        <f>tbl_Sales[[#This Row],[Sales]]-tbl_Sales[[#This Row],[Total_Cost]]</f>
        <v>197.16000000000003</v>
      </c>
    </row>
    <row r="5084" spans="1:14">
      <c r="A5084" t="s">
        <v>5088</v>
      </c>
      <c r="B5084" s="4">
        <v>45239</v>
      </c>
      <c r="C5084" t="s">
        <v>7122</v>
      </c>
      <c r="D5084" t="str">
        <f>VLOOKUP(Sales_Data!$C5084,tbl_Customers[],2,FALSE)</f>
        <v>Customer_76</v>
      </c>
      <c r="E5084" t="str">
        <f>VLOOKUP(tbl_Sales[[#This Row],[Customer_ID]],tbl_Customers[],5,0)</f>
        <v>West</v>
      </c>
      <c r="F5084" t="s">
        <v>8515</v>
      </c>
      <c r="G5084" t="str">
        <f>VLOOKUP(Sales_Data!$F5084,tbl_Products[],2,FALSE)</f>
        <v>Product_46</v>
      </c>
      <c r="H5084" t="str">
        <f>VLOOKUP(tbl_Sales[[#This Row],[Product_ID]],tbl_Products[],3,0)</f>
        <v>Health</v>
      </c>
      <c r="I5084">
        <v>2</v>
      </c>
      <c r="J5084" s="10">
        <f>VLOOKUP(tbl_Sales[[#This Row],[Product_ID]],tbl_Products[],4,0)</f>
        <v>19.34</v>
      </c>
      <c r="K5084" s="6">
        <v>68.319999999999993</v>
      </c>
      <c r="L5084" s="6">
        <f>tbl_Sales[[#This Row],[Price_per_Unit]]*tbl_Sales[[#This Row],[Quantity]]</f>
        <v>136.63999999999999</v>
      </c>
      <c r="M5084" s="6">
        <f>tbl_Sales[[#This Row],[Cost_per_Unit]]*tbl_Sales[[#This Row],[Quantity]]</f>
        <v>38.68</v>
      </c>
      <c r="N5084" s="6">
        <f>tbl_Sales[[#This Row],[Sales]]-tbl_Sales[[#This Row],[Total_Cost]]</f>
        <v>97.95999999999998</v>
      </c>
    </row>
    <row r="5085" spans="1:14">
      <c r="A5085" t="s">
        <v>5089</v>
      </c>
      <c r="B5085" s="4">
        <v>45027</v>
      </c>
      <c r="C5085" t="s">
        <v>7508</v>
      </c>
      <c r="D5085" t="str">
        <f>VLOOKUP(Sales_Data!$C5085,tbl_Customers[],2,FALSE)</f>
        <v>Customer_386</v>
      </c>
      <c r="E5085" t="str">
        <f>VLOOKUP(tbl_Sales[[#This Row],[Customer_ID]],tbl_Customers[],5,0)</f>
        <v>South</v>
      </c>
      <c r="F5085" t="s">
        <v>8561</v>
      </c>
      <c r="G5085" t="str">
        <f>VLOOKUP(Sales_Data!$F5085,tbl_Products[],2,FALSE)</f>
        <v>Product_66</v>
      </c>
      <c r="H5085" t="str">
        <f>VLOOKUP(tbl_Sales[[#This Row],[Product_ID]],tbl_Products[],3,0)</f>
        <v>Health</v>
      </c>
      <c r="I5085">
        <v>1</v>
      </c>
      <c r="J5085" s="10">
        <f>VLOOKUP(tbl_Sales[[#This Row],[Product_ID]],tbl_Products[],4,0)</f>
        <v>1.38</v>
      </c>
      <c r="K5085" s="6">
        <v>43.26</v>
      </c>
      <c r="L5085" s="6">
        <f>tbl_Sales[[#This Row],[Price_per_Unit]]*tbl_Sales[[#This Row],[Quantity]]</f>
        <v>43.26</v>
      </c>
      <c r="M5085" s="6">
        <f>tbl_Sales[[#This Row],[Cost_per_Unit]]*tbl_Sales[[#This Row],[Quantity]]</f>
        <v>1.38</v>
      </c>
      <c r="N5085" s="6">
        <f>tbl_Sales[[#This Row],[Sales]]-tbl_Sales[[#This Row],[Total_Cost]]</f>
        <v>41.879999999999995</v>
      </c>
    </row>
    <row r="5086" spans="1:14">
      <c r="A5086" t="s">
        <v>5090</v>
      </c>
      <c r="B5086" s="4">
        <v>45023</v>
      </c>
      <c r="C5086" t="s">
        <v>7552</v>
      </c>
      <c r="D5086" t="str">
        <f>VLOOKUP(Sales_Data!$C5086,tbl_Customers[],2,FALSE)</f>
        <v>Customer_291</v>
      </c>
      <c r="E5086" t="str">
        <f>VLOOKUP(tbl_Sales[[#This Row],[Customer_ID]],tbl_Customers[],5,0)</f>
        <v>East</v>
      </c>
      <c r="F5086" t="s">
        <v>8536</v>
      </c>
      <c r="G5086" t="str">
        <f>VLOOKUP(Sales_Data!$F5086,tbl_Products[],2,FALSE)</f>
        <v>Product_40</v>
      </c>
      <c r="H5086" t="str">
        <f>VLOOKUP(tbl_Sales[[#This Row],[Product_ID]],tbl_Products[],3,0)</f>
        <v>Health</v>
      </c>
      <c r="I5086">
        <v>5</v>
      </c>
      <c r="J5086" s="10">
        <f>VLOOKUP(tbl_Sales[[#This Row],[Product_ID]],tbl_Products[],4,0)</f>
        <v>30.96</v>
      </c>
      <c r="K5086" s="6">
        <v>64.8</v>
      </c>
      <c r="L5086" s="6">
        <f>tbl_Sales[[#This Row],[Price_per_Unit]]*tbl_Sales[[#This Row],[Quantity]]</f>
        <v>324</v>
      </c>
      <c r="M5086" s="6">
        <f>tbl_Sales[[#This Row],[Cost_per_Unit]]*tbl_Sales[[#This Row],[Quantity]]</f>
        <v>154.80000000000001</v>
      </c>
      <c r="N5086" s="6">
        <f>tbl_Sales[[#This Row],[Sales]]-tbl_Sales[[#This Row],[Total_Cost]]</f>
        <v>169.2</v>
      </c>
    </row>
    <row r="5087" spans="1:14">
      <c r="A5087" t="s">
        <v>5091</v>
      </c>
      <c r="B5087" s="4">
        <v>44988</v>
      </c>
      <c r="C5087" t="s">
        <v>7250</v>
      </c>
      <c r="D5087" t="str">
        <f>VLOOKUP(Sales_Data!$C5087,tbl_Customers[],2,FALSE)</f>
        <v>Customer_614</v>
      </c>
      <c r="E5087" t="str">
        <f>VLOOKUP(tbl_Sales[[#This Row],[Customer_ID]],tbl_Customers[],5,0)</f>
        <v>North</v>
      </c>
      <c r="F5087" t="s">
        <v>8498</v>
      </c>
      <c r="G5087" t="str">
        <f>VLOOKUP(Sales_Data!$F5087,tbl_Products[],2,FALSE)</f>
        <v>Product_38</v>
      </c>
      <c r="H5087" t="str">
        <f>VLOOKUP(tbl_Sales[[#This Row],[Product_ID]],tbl_Products[],3,0)</f>
        <v>Toys</v>
      </c>
      <c r="I5087">
        <v>9</v>
      </c>
      <c r="J5087" s="10">
        <f>VLOOKUP(tbl_Sales[[#This Row],[Product_ID]],tbl_Products[],4,0)</f>
        <v>35.82</v>
      </c>
      <c r="K5087" s="6">
        <v>51.9</v>
      </c>
      <c r="L5087" s="6">
        <f>tbl_Sales[[#This Row],[Price_per_Unit]]*tbl_Sales[[#This Row],[Quantity]]</f>
        <v>467.09999999999997</v>
      </c>
      <c r="M5087" s="6">
        <f>tbl_Sales[[#This Row],[Cost_per_Unit]]*tbl_Sales[[#This Row],[Quantity]]</f>
        <v>322.38</v>
      </c>
      <c r="N5087" s="6">
        <f>tbl_Sales[[#This Row],[Sales]]-tbl_Sales[[#This Row],[Total_Cost]]</f>
        <v>144.71999999999997</v>
      </c>
    </row>
    <row r="5088" spans="1:14">
      <c r="A5088" t="s">
        <v>5092</v>
      </c>
      <c r="B5088" s="4">
        <v>45128</v>
      </c>
      <c r="C5088" t="s">
        <v>8457</v>
      </c>
      <c r="D5088" t="str">
        <f>VLOOKUP(Sales_Data!$C5088,tbl_Customers[],2,FALSE)</f>
        <v>Customer_441</v>
      </c>
      <c r="E5088" t="str">
        <f>VLOOKUP(tbl_Sales[[#This Row],[Customer_ID]],tbl_Customers[],5,0)</f>
        <v>North</v>
      </c>
      <c r="F5088" t="s">
        <v>8555</v>
      </c>
      <c r="G5088" t="str">
        <f>VLOOKUP(Sales_Data!$F5088,tbl_Products[],2,FALSE)</f>
        <v>Product_52</v>
      </c>
      <c r="H5088" t="str">
        <f>VLOOKUP(tbl_Sales[[#This Row],[Product_ID]],tbl_Products[],3,0)</f>
        <v>Toys</v>
      </c>
      <c r="I5088">
        <v>2</v>
      </c>
      <c r="J5088" s="10">
        <f>VLOOKUP(tbl_Sales[[#This Row],[Product_ID]],tbl_Products[],4,0)</f>
        <v>46.58</v>
      </c>
      <c r="K5088" s="6">
        <v>94.01</v>
      </c>
      <c r="L5088" s="6">
        <f>tbl_Sales[[#This Row],[Price_per_Unit]]*tbl_Sales[[#This Row],[Quantity]]</f>
        <v>188.02</v>
      </c>
      <c r="M5088" s="6">
        <f>tbl_Sales[[#This Row],[Cost_per_Unit]]*tbl_Sales[[#This Row],[Quantity]]</f>
        <v>93.16</v>
      </c>
      <c r="N5088" s="6">
        <f>tbl_Sales[[#This Row],[Sales]]-tbl_Sales[[#This Row],[Total_Cost]]</f>
        <v>94.860000000000014</v>
      </c>
    </row>
    <row r="5089" spans="1:14">
      <c r="A5089" t="s">
        <v>5093</v>
      </c>
      <c r="B5089" s="4">
        <v>45037</v>
      </c>
      <c r="C5089" t="s">
        <v>8429</v>
      </c>
      <c r="D5089" t="str">
        <f>VLOOKUP(Sales_Data!$C5089,tbl_Customers[],2,FALSE)</f>
        <v>Customer_275</v>
      </c>
      <c r="E5089" t="str">
        <f>VLOOKUP(tbl_Sales[[#This Row],[Customer_ID]],tbl_Customers[],5,0)</f>
        <v>East</v>
      </c>
      <c r="F5089" t="s">
        <v>8535</v>
      </c>
      <c r="G5089" t="str">
        <f>VLOOKUP(Sales_Data!$F5089,tbl_Products[],2,FALSE)</f>
        <v>Product_54</v>
      </c>
      <c r="H5089" t="str">
        <f>VLOOKUP(tbl_Sales[[#This Row],[Product_ID]],tbl_Products[],3,0)</f>
        <v>Apparel</v>
      </c>
      <c r="I5089">
        <v>5</v>
      </c>
      <c r="J5089" s="10">
        <f>VLOOKUP(tbl_Sales[[#This Row],[Product_ID]],tbl_Products[],4,0)</f>
        <v>1.35</v>
      </c>
      <c r="K5089" s="6">
        <v>52.3</v>
      </c>
      <c r="L5089" s="6">
        <f>tbl_Sales[[#This Row],[Price_per_Unit]]*tbl_Sales[[#This Row],[Quantity]]</f>
        <v>261.5</v>
      </c>
      <c r="M5089" s="6">
        <f>tbl_Sales[[#This Row],[Cost_per_Unit]]*tbl_Sales[[#This Row],[Quantity]]</f>
        <v>6.75</v>
      </c>
      <c r="N5089" s="6">
        <f>tbl_Sales[[#This Row],[Sales]]-tbl_Sales[[#This Row],[Total_Cost]]</f>
        <v>254.75</v>
      </c>
    </row>
    <row r="5090" spans="1:14">
      <c r="A5090" t="s">
        <v>5094</v>
      </c>
      <c r="B5090" s="4">
        <v>45161</v>
      </c>
      <c r="C5090" t="s">
        <v>8208</v>
      </c>
      <c r="D5090" t="str">
        <f>VLOOKUP(Sales_Data!$C5090,tbl_Customers[],2,FALSE)</f>
        <v>Customer_1234</v>
      </c>
      <c r="E5090" t="str">
        <f>VLOOKUP(tbl_Sales[[#This Row],[Customer_ID]],tbl_Customers[],5,0)</f>
        <v>South</v>
      </c>
      <c r="F5090" t="s">
        <v>8565</v>
      </c>
      <c r="G5090" t="str">
        <f>VLOOKUP(Sales_Data!$F5090,tbl_Products[],2,FALSE)</f>
        <v>Product_31</v>
      </c>
      <c r="H5090" t="str">
        <f>VLOOKUP(tbl_Sales[[#This Row],[Product_ID]],tbl_Products[],3,0)</f>
        <v>Apparel</v>
      </c>
      <c r="I5090">
        <v>7</v>
      </c>
      <c r="J5090" s="10">
        <f>VLOOKUP(tbl_Sales[[#This Row],[Product_ID]],tbl_Products[],4,0)</f>
        <v>3.66</v>
      </c>
      <c r="K5090" s="6">
        <v>46.18</v>
      </c>
      <c r="L5090" s="6">
        <f>tbl_Sales[[#This Row],[Price_per_Unit]]*tbl_Sales[[#This Row],[Quantity]]</f>
        <v>323.26</v>
      </c>
      <c r="M5090" s="6">
        <f>tbl_Sales[[#This Row],[Cost_per_Unit]]*tbl_Sales[[#This Row],[Quantity]]</f>
        <v>25.62</v>
      </c>
      <c r="N5090" s="6">
        <f>tbl_Sales[[#This Row],[Sales]]-tbl_Sales[[#This Row],[Total_Cost]]</f>
        <v>297.64</v>
      </c>
    </row>
    <row r="5091" spans="1:14">
      <c r="A5091" t="s">
        <v>5095</v>
      </c>
      <c r="B5091" s="4">
        <v>45024</v>
      </c>
      <c r="C5091" t="s">
        <v>7529</v>
      </c>
      <c r="D5091" t="str">
        <f>VLOOKUP(Sales_Data!$C5091,tbl_Customers[],2,FALSE)</f>
        <v>Customer_1131</v>
      </c>
      <c r="E5091" t="str">
        <f>VLOOKUP(tbl_Sales[[#This Row],[Customer_ID]],tbl_Customers[],5,0)</f>
        <v>South</v>
      </c>
      <c r="F5091" t="s">
        <v>8536</v>
      </c>
      <c r="G5091" t="str">
        <f>VLOOKUP(Sales_Data!$F5091,tbl_Products[],2,FALSE)</f>
        <v>Product_40</v>
      </c>
      <c r="H5091" t="str">
        <f>VLOOKUP(tbl_Sales[[#This Row],[Product_ID]],tbl_Products[],3,0)</f>
        <v>Health</v>
      </c>
      <c r="I5091">
        <v>6</v>
      </c>
      <c r="J5091" s="10">
        <f>VLOOKUP(tbl_Sales[[#This Row],[Product_ID]],tbl_Products[],4,0)</f>
        <v>30.96</v>
      </c>
      <c r="K5091" s="6">
        <v>10.82</v>
      </c>
      <c r="L5091" s="6">
        <f>tbl_Sales[[#This Row],[Price_per_Unit]]*tbl_Sales[[#This Row],[Quantity]]</f>
        <v>64.92</v>
      </c>
      <c r="M5091" s="6">
        <f>tbl_Sales[[#This Row],[Cost_per_Unit]]*tbl_Sales[[#This Row],[Quantity]]</f>
        <v>185.76</v>
      </c>
      <c r="N5091" s="6">
        <f>tbl_Sales[[#This Row],[Sales]]-tbl_Sales[[#This Row],[Total_Cost]]</f>
        <v>-120.83999999999999</v>
      </c>
    </row>
    <row r="5092" spans="1:14">
      <c r="A5092" t="s">
        <v>5096</v>
      </c>
      <c r="B5092" s="4">
        <v>45100</v>
      </c>
      <c r="C5092" t="s">
        <v>7287</v>
      </c>
      <c r="D5092" t="str">
        <f>VLOOKUP(Sales_Data!$C5092,tbl_Customers[],2,FALSE)</f>
        <v>Customer_443</v>
      </c>
      <c r="E5092" t="str">
        <f>VLOOKUP(tbl_Sales[[#This Row],[Customer_ID]],tbl_Customers[],5,0)</f>
        <v>East</v>
      </c>
      <c r="F5092" t="s">
        <v>8556</v>
      </c>
      <c r="G5092" t="str">
        <f>VLOOKUP(Sales_Data!$F5092,tbl_Products[],2,FALSE)</f>
        <v>Product_42</v>
      </c>
      <c r="H5092" t="str">
        <f>VLOOKUP(tbl_Sales[[#This Row],[Product_ID]],tbl_Products[],3,0)</f>
        <v>Electronics</v>
      </c>
      <c r="I5092">
        <v>6</v>
      </c>
      <c r="J5092" s="10">
        <f>VLOOKUP(tbl_Sales[[#This Row],[Product_ID]],tbl_Products[],4,0)</f>
        <v>28.03</v>
      </c>
      <c r="K5092" s="6">
        <v>41.9</v>
      </c>
      <c r="L5092" s="6">
        <f>tbl_Sales[[#This Row],[Price_per_Unit]]*tbl_Sales[[#This Row],[Quantity]]</f>
        <v>251.39999999999998</v>
      </c>
      <c r="M5092" s="6">
        <f>tbl_Sales[[#This Row],[Cost_per_Unit]]*tbl_Sales[[#This Row],[Quantity]]</f>
        <v>168.18</v>
      </c>
      <c r="N5092" s="6">
        <f>tbl_Sales[[#This Row],[Sales]]-tbl_Sales[[#This Row],[Total_Cost]]</f>
        <v>83.21999999999997</v>
      </c>
    </row>
    <row r="5093" spans="1:14">
      <c r="A5093" t="s">
        <v>5097</v>
      </c>
      <c r="B5093" s="4">
        <v>44982</v>
      </c>
      <c r="C5093" t="s">
        <v>7605</v>
      </c>
      <c r="D5093" t="str">
        <f>VLOOKUP(Sales_Data!$C5093,tbl_Customers[],2,FALSE)</f>
        <v>Customer_1212</v>
      </c>
      <c r="E5093" t="str">
        <f>VLOOKUP(tbl_Sales[[#This Row],[Customer_ID]],tbl_Customers[],5,0)</f>
        <v>West</v>
      </c>
      <c r="F5093" t="s">
        <v>8526</v>
      </c>
      <c r="G5093" t="str">
        <f>VLOOKUP(Sales_Data!$F5093,tbl_Products[],2,FALSE)</f>
        <v>Product_27</v>
      </c>
      <c r="H5093" t="str">
        <f>VLOOKUP(tbl_Sales[[#This Row],[Product_ID]],tbl_Products[],3,0)</f>
        <v>Home Goods</v>
      </c>
      <c r="I5093">
        <v>8</v>
      </c>
      <c r="J5093" s="10">
        <f>VLOOKUP(tbl_Sales[[#This Row],[Product_ID]],tbl_Products[],4,0)</f>
        <v>35.53</v>
      </c>
      <c r="K5093" s="6">
        <v>20.18</v>
      </c>
      <c r="L5093" s="6">
        <f>tbl_Sales[[#This Row],[Price_per_Unit]]*tbl_Sales[[#This Row],[Quantity]]</f>
        <v>161.44</v>
      </c>
      <c r="M5093" s="6">
        <f>tbl_Sales[[#This Row],[Cost_per_Unit]]*tbl_Sales[[#This Row],[Quantity]]</f>
        <v>284.24</v>
      </c>
      <c r="N5093" s="6">
        <f>tbl_Sales[[#This Row],[Sales]]-tbl_Sales[[#This Row],[Total_Cost]]</f>
        <v>-122.80000000000001</v>
      </c>
    </row>
    <row r="5094" spans="1:14">
      <c r="A5094" t="s">
        <v>5098</v>
      </c>
      <c r="B5094" s="4">
        <v>45139</v>
      </c>
      <c r="C5094" t="s">
        <v>7493</v>
      </c>
      <c r="D5094" t="str">
        <f>VLOOKUP(Sales_Data!$C5094,tbl_Customers[],2,FALSE)</f>
        <v>Customer_736</v>
      </c>
      <c r="E5094" t="str">
        <f>VLOOKUP(tbl_Sales[[#This Row],[Customer_ID]],tbl_Customers[],5,0)</f>
        <v>South</v>
      </c>
      <c r="F5094" t="s">
        <v>8565</v>
      </c>
      <c r="G5094" t="str">
        <f>VLOOKUP(Sales_Data!$F5094,tbl_Products[],2,FALSE)</f>
        <v>Product_31</v>
      </c>
      <c r="H5094" t="str">
        <f>VLOOKUP(tbl_Sales[[#This Row],[Product_ID]],tbl_Products[],3,0)</f>
        <v>Apparel</v>
      </c>
      <c r="I5094">
        <v>4</v>
      </c>
      <c r="J5094" s="10">
        <f>VLOOKUP(tbl_Sales[[#This Row],[Product_ID]],tbl_Products[],4,0)</f>
        <v>3.66</v>
      </c>
      <c r="K5094" s="6">
        <v>22</v>
      </c>
      <c r="L5094" s="6">
        <f>tbl_Sales[[#This Row],[Price_per_Unit]]*tbl_Sales[[#This Row],[Quantity]]</f>
        <v>88</v>
      </c>
      <c r="M5094" s="6">
        <f>tbl_Sales[[#This Row],[Cost_per_Unit]]*tbl_Sales[[#This Row],[Quantity]]</f>
        <v>14.64</v>
      </c>
      <c r="N5094" s="6">
        <f>tbl_Sales[[#This Row],[Sales]]-tbl_Sales[[#This Row],[Total_Cost]]</f>
        <v>73.36</v>
      </c>
    </row>
    <row r="5095" spans="1:14">
      <c r="A5095" t="s">
        <v>5099</v>
      </c>
      <c r="B5095" s="4">
        <v>44950</v>
      </c>
      <c r="C5095" t="s">
        <v>8073</v>
      </c>
      <c r="D5095" t="str">
        <f>VLOOKUP(Sales_Data!$C5095,tbl_Customers[],2,FALSE)</f>
        <v>Customer_569</v>
      </c>
      <c r="E5095" t="str">
        <f>VLOOKUP(tbl_Sales[[#This Row],[Customer_ID]],tbl_Customers[],5,0)</f>
        <v>South</v>
      </c>
      <c r="F5095" t="s">
        <v>8541</v>
      </c>
      <c r="G5095" t="str">
        <f>VLOOKUP(Sales_Data!$F5095,tbl_Products[],2,FALSE)</f>
        <v>Product_60</v>
      </c>
      <c r="H5095" t="str">
        <f>VLOOKUP(tbl_Sales[[#This Row],[Product_ID]],tbl_Products[],3,0)</f>
        <v>Health</v>
      </c>
      <c r="I5095">
        <v>3</v>
      </c>
      <c r="J5095" s="10">
        <f>VLOOKUP(tbl_Sales[[#This Row],[Product_ID]],tbl_Products[],4,0)</f>
        <v>1.01</v>
      </c>
      <c r="K5095" s="6">
        <v>61.64</v>
      </c>
      <c r="L5095" s="6">
        <f>tbl_Sales[[#This Row],[Price_per_Unit]]*tbl_Sales[[#This Row],[Quantity]]</f>
        <v>184.92000000000002</v>
      </c>
      <c r="M5095" s="6">
        <f>tbl_Sales[[#This Row],[Cost_per_Unit]]*tbl_Sales[[#This Row],[Quantity]]</f>
        <v>3.0300000000000002</v>
      </c>
      <c r="N5095" s="6">
        <f>tbl_Sales[[#This Row],[Sales]]-tbl_Sales[[#This Row],[Total_Cost]]</f>
        <v>181.89000000000001</v>
      </c>
    </row>
    <row r="5096" spans="1:14">
      <c r="A5096" t="s">
        <v>5100</v>
      </c>
      <c r="B5096" s="4">
        <v>45251</v>
      </c>
      <c r="C5096" t="s">
        <v>8060</v>
      </c>
      <c r="D5096" t="str">
        <f>VLOOKUP(Sales_Data!$C5096,tbl_Customers[],2,FALSE)</f>
        <v>Customer_264</v>
      </c>
      <c r="E5096" t="str">
        <f>VLOOKUP(tbl_Sales[[#This Row],[Customer_ID]],tbl_Customers[],5,0)</f>
        <v>West</v>
      </c>
      <c r="F5096" t="s">
        <v>8542</v>
      </c>
      <c r="G5096" t="str">
        <f>VLOOKUP(Sales_Data!$F5096,tbl_Products[],2,FALSE)</f>
        <v>Product_20</v>
      </c>
      <c r="H5096" t="str">
        <f>VLOOKUP(tbl_Sales[[#This Row],[Product_ID]],tbl_Products[],3,0)</f>
        <v>Electronics</v>
      </c>
      <c r="I5096">
        <v>1</v>
      </c>
      <c r="J5096" s="10">
        <f>VLOOKUP(tbl_Sales[[#This Row],[Product_ID]],tbl_Products[],4,0)</f>
        <v>19.98</v>
      </c>
      <c r="K5096" s="6">
        <v>71.81</v>
      </c>
      <c r="L5096" s="6">
        <f>tbl_Sales[[#This Row],[Price_per_Unit]]*tbl_Sales[[#This Row],[Quantity]]</f>
        <v>71.81</v>
      </c>
      <c r="M5096" s="6">
        <f>tbl_Sales[[#This Row],[Cost_per_Unit]]*tbl_Sales[[#This Row],[Quantity]]</f>
        <v>19.98</v>
      </c>
      <c r="N5096" s="6">
        <f>tbl_Sales[[#This Row],[Sales]]-tbl_Sales[[#This Row],[Total_Cost]]</f>
        <v>51.83</v>
      </c>
    </row>
    <row r="5097" spans="1:14">
      <c r="A5097" t="s">
        <v>5101</v>
      </c>
      <c r="B5097" s="4">
        <v>45271</v>
      </c>
      <c r="C5097" t="s">
        <v>7192</v>
      </c>
      <c r="D5097" t="str">
        <f>VLOOKUP(Sales_Data!$C5097,tbl_Customers[],2,FALSE)</f>
        <v>Customer_1494</v>
      </c>
      <c r="E5097" t="str">
        <f>VLOOKUP(tbl_Sales[[#This Row],[Customer_ID]],tbl_Customers[],5,0)</f>
        <v>East</v>
      </c>
      <c r="F5097" t="s">
        <v>8542</v>
      </c>
      <c r="G5097" t="str">
        <f>VLOOKUP(Sales_Data!$F5097,tbl_Products[],2,FALSE)</f>
        <v>Product_20</v>
      </c>
      <c r="H5097" t="str">
        <f>VLOOKUP(tbl_Sales[[#This Row],[Product_ID]],tbl_Products[],3,0)</f>
        <v>Electronics</v>
      </c>
      <c r="I5097">
        <v>3</v>
      </c>
      <c r="J5097" s="10">
        <f>VLOOKUP(tbl_Sales[[#This Row],[Product_ID]],tbl_Products[],4,0)</f>
        <v>19.98</v>
      </c>
      <c r="K5097" s="6">
        <v>28.3</v>
      </c>
      <c r="L5097" s="6">
        <f>tbl_Sales[[#This Row],[Price_per_Unit]]*tbl_Sales[[#This Row],[Quantity]]</f>
        <v>84.9</v>
      </c>
      <c r="M5097" s="6">
        <f>tbl_Sales[[#This Row],[Cost_per_Unit]]*tbl_Sales[[#This Row],[Quantity]]</f>
        <v>59.94</v>
      </c>
      <c r="N5097" s="6">
        <f>tbl_Sales[[#This Row],[Sales]]-tbl_Sales[[#This Row],[Total_Cost]]</f>
        <v>24.960000000000008</v>
      </c>
    </row>
    <row r="5098" spans="1:14">
      <c r="A5098" t="s">
        <v>5102</v>
      </c>
      <c r="B5098" s="4">
        <v>45228</v>
      </c>
      <c r="C5098" t="s">
        <v>8259</v>
      </c>
      <c r="D5098" t="str">
        <f>VLOOKUP(Sales_Data!$C5098,tbl_Customers[],2,FALSE)</f>
        <v>Customer_1275</v>
      </c>
      <c r="E5098" t="str">
        <f>VLOOKUP(tbl_Sales[[#This Row],[Customer_ID]],tbl_Customers[],5,0)</f>
        <v>North</v>
      </c>
      <c r="F5098" t="s">
        <v>8552</v>
      </c>
      <c r="G5098" t="str">
        <f>VLOOKUP(Sales_Data!$F5098,tbl_Products[],2,FALSE)</f>
        <v>Product_5</v>
      </c>
      <c r="H5098" t="str">
        <f>VLOOKUP(tbl_Sales[[#This Row],[Product_ID]],tbl_Products[],3,0)</f>
        <v>Health</v>
      </c>
      <c r="I5098">
        <v>6</v>
      </c>
      <c r="J5098" s="10">
        <f>VLOOKUP(tbl_Sales[[#This Row],[Product_ID]],tbl_Products[],4,0)</f>
        <v>35.39</v>
      </c>
      <c r="K5098" s="6">
        <v>8.8000000000000007</v>
      </c>
      <c r="L5098" s="6">
        <f>tbl_Sales[[#This Row],[Price_per_Unit]]*tbl_Sales[[#This Row],[Quantity]]</f>
        <v>52.800000000000004</v>
      </c>
      <c r="M5098" s="6">
        <f>tbl_Sales[[#This Row],[Cost_per_Unit]]*tbl_Sales[[#This Row],[Quantity]]</f>
        <v>212.34</v>
      </c>
      <c r="N5098" s="6">
        <f>tbl_Sales[[#This Row],[Sales]]-tbl_Sales[[#This Row],[Total_Cost]]</f>
        <v>-159.54</v>
      </c>
    </row>
    <row r="5099" spans="1:14">
      <c r="A5099" t="s">
        <v>5103</v>
      </c>
      <c r="B5099" s="4">
        <v>44990</v>
      </c>
      <c r="C5099" t="s">
        <v>8179</v>
      </c>
      <c r="D5099" t="str">
        <f>VLOOKUP(Sales_Data!$C5099,tbl_Customers[],2,FALSE)</f>
        <v>Customer_865</v>
      </c>
      <c r="E5099" t="str">
        <f>VLOOKUP(tbl_Sales[[#This Row],[Customer_ID]],tbl_Customers[],5,0)</f>
        <v>North</v>
      </c>
      <c r="F5099" t="s">
        <v>8551</v>
      </c>
      <c r="G5099" t="str">
        <f>VLOOKUP(Sales_Data!$F5099,tbl_Products[],2,FALSE)</f>
        <v>Product_11</v>
      </c>
      <c r="H5099" t="str">
        <f>VLOOKUP(tbl_Sales[[#This Row],[Product_ID]],tbl_Products[],3,0)</f>
        <v>Health</v>
      </c>
      <c r="I5099">
        <v>1</v>
      </c>
      <c r="J5099" s="10">
        <f>VLOOKUP(tbl_Sales[[#This Row],[Product_ID]],tbl_Products[],4,0)</f>
        <v>11.76</v>
      </c>
      <c r="K5099" s="6">
        <v>7.14</v>
      </c>
      <c r="L5099" s="6">
        <f>tbl_Sales[[#This Row],[Price_per_Unit]]*tbl_Sales[[#This Row],[Quantity]]</f>
        <v>7.14</v>
      </c>
      <c r="M5099" s="6">
        <f>tbl_Sales[[#This Row],[Cost_per_Unit]]*tbl_Sales[[#This Row],[Quantity]]</f>
        <v>11.76</v>
      </c>
      <c r="N5099" s="6">
        <f>tbl_Sales[[#This Row],[Sales]]-tbl_Sales[[#This Row],[Total_Cost]]</f>
        <v>-4.62</v>
      </c>
    </row>
    <row r="5100" spans="1:14">
      <c r="A5100" t="s">
        <v>5104</v>
      </c>
      <c r="B5100" s="4">
        <v>45157</v>
      </c>
      <c r="C5100" t="s">
        <v>8375</v>
      </c>
      <c r="D5100" t="str">
        <f>VLOOKUP(Sales_Data!$C5100,tbl_Customers[],2,FALSE)</f>
        <v>Customer_153</v>
      </c>
      <c r="E5100" t="str">
        <f>VLOOKUP(tbl_Sales[[#This Row],[Customer_ID]],tbl_Customers[],5,0)</f>
        <v>South</v>
      </c>
      <c r="F5100" t="s">
        <v>8564</v>
      </c>
      <c r="G5100" t="str">
        <f>VLOOKUP(Sales_Data!$F5100,tbl_Products[],2,FALSE)</f>
        <v>Product_8</v>
      </c>
      <c r="H5100" t="str">
        <f>VLOOKUP(tbl_Sales[[#This Row],[Product_ID]],tbl_Products[],3,0)</f>
        <v>Electronics</v>
      </c>
      <c r="I5100">
        <v>2</v>
      </c>
      <c r="J5100" s="10">
        <f>VLOOKUP(tbl_Sales[[#This Row],[Product_ID]],tbl_Products[],4,0)</f>
        <v>22.03</v>
      </c>
      <c r="K5100" s="6">
        <v>73.069999999999993</v>
      </c>
      <c r="L5100" s="6">
        <f>tbl_Sales[[#This Row],[Price_per_Unit]]*tbl_Sales[[#This Row],[Quantity]]</f>
        <v>146.13999999999999</v>
      </c>
      <c r="M5100" s="6">
        <f>tbl_Sales[[#This Row],[Cost_per_Unit]]*tbl_Sales[[#This Row],[Quantity]]</f>
        <v>44.06</v>
      </c>
      <c r="N5100" s="6">
        <f>tbl_Sales[[#This Row],[Sales]]-tbl_Sales[[#This Row],[Total_Cost]]</f>
        <v>102.07999999999998</v>
      </c>
    </row>
    <row r="5101" spans="1:14">
      <c r="A5101" t="s">
        <v>5105</v>
      </c>
      <c r="B5101" s="4">
        <v>45161</v>
      </c>
      <c r="C5101" t="s">
        <v>7222</v>
      </c>
      <c r="D5101" t="str">
        <f>VLOOKUP(Sales_Data!$C5101,tbl_Customers[],2,FALSE)</f>
        <v>Customer_1127</v>
      </c>
      <c r="E5101" t="str">
        <f>VLOOKUP(tbl_Sales[[#This Row],[Customer_ID]],tbl_Customers[],5,0)</f>
        <v>East</v>
      </c>
      <c r="F5101" t="s">
        <v>8539</v>
      </c>
      <c r="G5101" t="str">
        <f>VLOOKUP(Sales_Data!$F5101,tbl_Products[],2,FALSE)</f>
        <v>Product_16</v>
      </c>
      <c r="H5101" t="str">
        <f>VLOOKUP(tbl_Sales[[#This Row],[Product_ID]],tbl_Products[],3,0)</f>
        <v>Home Goods</v>
      </c>
      <c r="I5101">
        <v>3</v>
      </c>
      <c r="J5101" s="10">
        <f>VLOOKUP(tbl_Sales[[#This Row],[Product_ID]],tbl_Products[],4,0)</f>
        <v>15.25</v>
      </c>
      <c r="K5101" s="6">
        <v>35.18</v>
      </c>
      <c r="L5101" s="6">
        <f>tbl_Sales[[#This Row],[Price_per_Unit]]*tbl_Sales[[#This Row],[Quantity]]</f>
        <v>105.53999999999999</v>
      </c>
      <c r="M5101" s="6">
        <f>tbl_Sales[[#This Row],[Cost_per_Unit]]*tbl_Sales[[#This Row],[Quantity]]</f>
        <v>45.75</v>
      </c>
      <c r="N5101" s="6">
        <f>tbl_Sales[[#This Row],[Sales]]-tbl_Sales[[#This Row],[Total_Cost]]</f>
        <v>59.789999999999992</v>
      </c>
    </row>
    <row r="5102" spans="1:14">
      <c r="A5102" t="s">
        <v>5106</v>
      </c>
      <c r="B5102" s="4">
        <v>45264</v>
      </c>
      <c r="C5102" t="s">
        <v>7648</v>
      </c>
      <c r="D5102" t="str">
        <f>VLOOKUP(Sales_Data!$C5102,tbl_Customers[],2,FALSE)</f>
        <v>Customer_523</v>
      </c>
      <c r="E5102" t="str">
        <f>VLOOKUP(tbl_Sales[[#This Row],[Customer_ID]],tbl_Customers[],5,0)</f>
        <v>East</v>
      </c>
      <c r="F5102" t="s">
        <v>8503</v>
      </c>
      <c r="G5102" t="str">
        <f>VLOOKUP(Sales_Data!$F5102,tbl_Products[],2,FALSE)</f>
        <v>Product_19</v>
      </c>
      <c r="H5102" t="str">
        <f>VLOOKUP(tbl_Sales[[#This Row],[Product_ID]],tbl_Products[],3,0)</f>
        <v>Apparel</v>
      </c>
      <c r="I5102">
        <v>5</v>
      </c>
      <c r="J5102" s="10">
        <f>VLOOKUP(tbl_Sales[[#This Row],[Product_ID]],tbl_Products[],4,0)</f>
        <v>41.78</v>
      </c>
      <c r="K5102" s="6">
        <v>51.61</v>
      </c>
      <c r="L5102" s="6">
        <f>tbl_Sales[[#This Row],[Price_per_Unit]]*tbl_Sales[[#This Row],[Quantity]]</f>
        <v>258.05</v>
      </c>
      <c r="M5102" s="6">
        <f>tbl_Sales[[#This Row],[Cost_per_Unit]]*tbl_Sales[[#This Row],[Quantity]]</f>
        <v>208.9</v>
      </c>
      <c r="N5102" s="6">
        <f>tbl_Sales[[#This Row],[Sales]]-tbl_Sales[[#This Row],[Total_Cost]]</f>
        <v>49.150000000000006</v>
      </c>
    </row>
    <row r="5103" spans="1:14">
      <c r="A5103" t="s">
        <v>5107</v>
      </c>
      <c r="B5103" s="4">
        <v>45228</v>
      </c>
      <c r="C5103" t="s">
        <v>7582</v>
      </c>
      <c r="D5103" t="str">
        <f>VLOOKUP(Sales_Data!$C5103,tbl_Customers[],2,FALSE)</f>
        <v>Customer_534</v>
      </c>
      <c r="E5103" t="str">
        <f>VLOOKUP(tbl_Sales[[#This Row],[Customer_ID]],tbl_Customers[],5,0)</f>
        <v>West</v>
      </c>
      <c r="F5103" t="s">
        <v>8530</v>
      </c>
      <c r="G5103" t="str">
        <f>VLOOKUP(Sales_Data!$F5103,tbl_Products[],2,FALSE)</f>
        <v>Product_14</v>
      </c>
      <c r="H5103" t="str">
        <f>VLOOKUP(tbl_Sales[[#This Row],[Product_ID]],tbl_Products[],3,0)</f>
        <v>Toys</v>
      </c>
      <c r="I5103">
        <v>2</v>
      </c>
      <c r="J5103" s="10">
        <f>VLOOKUP(tbl_Sales[[#This Row],[Product_ID]],tbl_Products[],4,0)</f>
        <v>36.64</v>
      </c>
      <c r="K5103" s="6">
        <v>23.49</v>
      </c>
      <c r="L5103" s="6">
        <f>tbl_Sales[[#This Row],[Price_per_Unit]]*tbl_Sales[[#This Row],[Quantity]]</f>
        <v>46.98</v>
      </c>
      <c r="M5103" s="6">
        <f>tbl_Sales[[#This Row],[Cost_per_Unit]]*tbl_Sales[[#This Row],[Quantity]]</f>
        <v>73.28</v>
      </c>
      <c r="N5103" s="6">
        <f>tbl_Sales[[#This Row],[Sales]]-tbl_Sales[[#This Row],[Total_Cost]]</f>
        <v>-26.300000000000004</v>
      </c>
    </row>
    <row r="5104" spans="1:14">
      <c r="A5104" t="s">
        <v>5108</v>
      </c>
      <c r="B5104" s="4">
        <v>45185</v>
      </c>
      <c r="C5104" t="s">
        <v>7502</v>
      </c>
      <c r="D5104" t="str">
        <f>VLOOKUP(Sales_Data!$C5104,tbl_Customers[],2,FALSE)</f>
        <v>Customer_782</v>
      </c>
      <c r="E5104" t="str">
        <f>VLOOKUP(tbl_Sales[[#This Row],[Customer_ID]],tbl_Customers[],5,0)</f>
        <v>North</v>
      </c>
      <c r="F5104" t="s">
        <v>8507</v>
      </c>
      <c r="G5104" t="str">
        <f>VLOOKUP(Sales_Data!$F5104,tbl_Products[],2,FALSE)</f>
        <v>Product_58</v>
      </c>
      <c r="H5104" t="str">
        <f>VLOOKUP(tbl_Sales[[#This Row],[Product_ID]],tbl_Products[],3,0)</f>
        <v>Home Goods</v>
      </c>
      <c r="I5104">
        <v>9</v>
      </c>
      <c r="J5104" s="10">
        <f>VLOOKUP(tbl_Sales[[#This Row],[Product_ID]],tbl_Products[],4,0)</f>
        <v>23.97</v>
      </c>
      <c r="K5104" s="6">
        <v>71.7</v>
      </c>
      <c r="L5104" s="6">
        <f>tbl_Sales[[#This Row],[Price_per_Unit]]*tbl_Sales[[#This Row],[Quantity]]</f>
        <v>645.30000000000007</v>
      </c>
      <c r="M5104" s="6">
        <f>tbl_Sales[[#This Row],[Cost_per_Unit]]*tbl_Sales[[#This Row],[Quantity]]</f>
        <v>215.73</v>
      </c>
      <c r="N5104" s="6">
        <f>tbl_Sales[[#This Row],[Sales]]-tbl_Sales[[#This Row],[Total_Cost]]</f>
        <v>429.57000000000005</v>
      </c>
    </row>
    <row r="5105" spans="1:14">
      <c r="A5105" t="s">
        <v>5109</v>
      </c>
      <c r="B5105" s="4">
        <v>44995</v>
      </c>
      <c r="C5105" t="s">
        <v>7421</v>
      </c>
      <c r="D5105" t="str">
        <f>VLOOKUP(Sales_Data!$C5105,tbl_Customers[],2,FALSE)</f>
        <v>Customer_1331</v>
      </c>
      <c r="E5105" t="str">
        <f>VLOOKUP(tbl_Sales[[#This Row],[Customer_ID]],tbl_Customers[],5,0)</f>
        <v>North</v>
      </c>
      <c r="F5105" t="s">
        <v>8563</v>
      </c>
      <c r="G5105" t="str">
        <f>VLOOKUP(Sales_Data!$F5105,tbl_Products[],2,FALSE)</f>
        <v>Product_17</v>
      </c>
      <c r="H5105" t="str">
        <f>VLOOKUP(tbl_Sales[[#This Row],[Product_ID]],tbl_Products[],3,0)</f>
        <v>Toys</v>
      </c>
      <c r="I5105">
        <v>3</v>
      </c>
      <c r="J5105" s="10">
        <f>VLOOKUP(tbl_Sales[[#This Row],[Product_ID]],tbl_Products[],4,0)</f>
        <v>36.229999999999997</v>
      </c>
      <c r="K5105" s="6">
        <v>48.9</v>
      </c>
      <c r="L5105" s="6">
        <f>tbl_Sales[[#This Row],[Price_per_Unit]]*tbl_Sales[[#This Row],[Quantity]]</f>
        <v>146.69999999999999</v>
      </c>
      <c r="M5105" s="6">
        <f>tbl_Sales[[#This Row],[Cost_per_Unit]]*tbl_Sales[[#This Row],[Quantity]]</f>
        <v>108.69</v>
      </c>
      <c r="N5105" s="6">
        <f>tbl_Sales[[#This Row],[Sales]]-tbl_Sales[[#This Row],[Total_Cost]]</f>
        <v>38.009999999999991</v>
      </c>
    </row>
    <row r="5106" spans="1:14">
      <c r="A5106" t="s">
        <v>5110</v>
      </c>
      <c r="B5106" s="4">
        <v>45182</v>
      </c>
      <c r="C5106" t="s">
        <v>8037</v>
      </c>
      <c r="D5106" t="str">
        <f>VLOOKUP(Sales_Data!$C5106,tbl_Customers[],2,FALSE)</f>
        <v>Customer_335</v>
      </c>
      <c r="E5106" t="str">
        <f>VLOOKUP(tbl_Sales[[#This Row],[Customer_ID]],tbl_Customers[],5,0)</f>
        <v>West</v>
      </c>
      <c r="F5106" t="s">
        <v>8542</v>
      </c>
      <c r="G5106" t="str">
        <f>VLOOKUP(Sales_Data!$F5106,tbl_Products[],2,FALSE)</f>
        <v>Product_20</v>
      </c>
      <c r="H5106" t="str">
        <f>VLOOKUP(tbl_Sales[[#This Row],[Product_ID]],tbl_Products[],3,0)</f>
        <v>Electronics</v>
      </c>
      <c r="I5106">
        <v>8</v>
      </c>
      <c r="J5106" s="10">
        <f>VLOOKUP(tbl_Sales[[#This Row],[Product_ID]],tbl_Products[],4,0)</f>
        <v>19.98</v>
      </c>
      <c r="K5106" s="6">
        <v>67.11</v>
      </c>
      <c r="L5106" s="6">
        <f>tbl_Sales[[#This Row],[Price_per_Unit]]*tbl_Sales[[#This Row],[Quantity]]</f>
        <v>536.88</v>
      </c>
      <c r="M5106" s="6">
        <f>tbl_Sales[[#This Row],[Cost_per_Unit]]*tbl_Sales[[#This Row],[Quantity]]</f>
        <v>159.84</v>
      </c>
      <c r="N5106" s="6">
        <f>tbl_Sales[[#This Row],[Sales]]-tbl_Sales[[#This Row],[Total_Cost]]</f>
        <v>377.03999999999996</v>
      </c>
    </row>
    <row r="5107" spans="1:14">
      <c r="A5107" t="s">
        <v>5111</v>
      </c>
      <c r="B5107" s="4">
        <v>44929</v>
      </c>
      <c r="C5107" t="s">
        <v>8109</v>
      </c>
      <c r="D5107" t="str">
        <f>VLOOKUP(Sales_Data!$C5107,tbl_Customers[],2,FALSE)</f>
        <v>Customer_820</v>
      </c>
      <c r="E5107" t="str">
        <f>VLOOKUP(tbl_Sales[[#This Row],[Customer_ID]],tbl_Customers[],5,0)</f>
        <v>South</v>
      </c>
      <c r="F5107" t="s">
        <v>8566</v>
      </c>
      <c r="G5107" t="str">
        <f>VLOOKUP(Sales_Data!$F5107,tbl_Products[],2,FALSE)</f>
        <v>Product_10</v>
      </c>
      <c r="H5107" t="str">
        <f>VLOOKUP(tbl_Sales[[#This Row],[Product_ID]],tbl_Products[],3,0)</f>
        <v>Apparel</v>
      </c>
      <c r="I5107">
        <v>6</v>
      </c>
      <c r="J5107" s="10">
        <f>VLOOKUP(tbl_Sales[[#This Row],[Product_ID]],tbl_Products[],4,0)</f>
        <v>14.95</v>
      </c>
      <c r="K5107" s="6">
        <v>90.51</v>
      </c>
      <c r="L5107" s="6">
        <f>tbl_Sales[[#This Row],[Price_per_Unit]]*tbl_Sales[[#This Row],[Quantity]]</f>
        <v>543.06000000000006</v>
      </c>
      <c r="M5107" s="6">
        <f>tbl_Sales[[#This Row],[Cost_per_Unit]]*tbl_Sales[[#This Row],[Quantity]]</f>
        <v>89.699999999999989</v>
      </c>
      <c r="N5107" s="6">
        <f>tbl_Sales[[#This Row],[Sales]]-tbl_Sales[[#This Row],[Total_Cost]]</f>
        <v>453.36000000000007</v>
      </c>
    </row>
    <row r="5108" spans="1:14">
      <c r="A5108" t="s">
        <v>5112</v>
      </c>
      <c r="B5108" s="4">
        <v>45198</v>
      </c>
      <c r="C5108" t="s">
        <v>7772</v>
      </c>
      <c r="D5108" t="str">
        <f>VLOOKUP(Sales_Data!$C5108,tbl_Customers[],2,FALSE)</f>
        <v>Customer_935</v>
      </c>
      <c r="E5108" t="str">
        <f>VLOOKUP(tbl_Sales[[#This Row],[Customer_ID]],tbl_Customers[],5,0)</f>
        <v>East</v>
      </c>
      <c r="F5108" t="s">
        <v>8540</v>
      </c>
      <c r="G5108" t="str">
        <f>VLOOKUP(Sales_Data!$F5108,tbl_Products[],2,FALSE)</f>
        <v>Product_37</v>
      </c>
      <c r="H5108" t="str">
        <f>VLOOKUP(tbl_Sales[[#This Row],[Product_ID]],tbl_Products[],3,0)</f>
        <v>Toys</v>
      </c>
      <c r="I5108">
        <v>3</v>
      </c>
      <c r="J5108" s="10">
        <f>VLOOKUP(tbl_Sales[[#This Row],[Product_ID]],tbl_Products[],4,0)</f>
        <v>29.86</v>
      </c>
      <c r="K5108" s="6">
        <v>91.03</v>
      </c>
      <c r="L5108" s="6">
        <f>tbl_Sales[[#This Row],[Price_per_Unit]]*tbl_Sales[[#This Row],[Quantity]]</f>
        <v>273.09000000000003</v>
      </c>
      <c r="M5108" s="6">
        <f>tbl_Sales[[#This Row],[Cost_per_Unit]]*tbl_Sales[[#This Row],[Quantity]]</f>
        <v>89.58</v>
      </c>
      <c r="N5108" s="6">
        <f>tbl_Sales[[#This Row],[Sales]]-tbl_Sales[[#This Row],[Total_Cost]]</f>
        <v>183.51000000000005</v>
      </c>
    </row>
    <row r="5109" spans="1:14">
      <c r="A5109" t="s">
        <v>5113</v>
      </c>
      <c r="B5109" s="4">
        <v>44951</v>
      </c>
      <c r="C5109" t="s">
        <v>7883</v>
      </c>
      <c r="D5109" t="str">
        <f>VLOOKUP(Sales_Data!$C5109,tbl_Customers[],2,FALSE)</f>
        <v>Customer_171</v>
      </c>
      <c r="E5109" t="str">
        <f>VLOOKUP(tbl_Sales[[#This Row],[Customer_ID]],tbl_Customers[],5,0)</f>
        <v>West</v>
      </c>
      <c r="F5109" t="s">
        <v>8506</v>
      </c>
      <c r="G5109" t="str">
        <f>VLOOKUP(Sales_Data!$F5109,tbl_Products[],2,FALSE)</f>
        <v>Product_43</v>
      </c>
      <c r="H5109" t="str">
        <f>VLOOKUP(tbl_Sales[[#This Row],[Product_ID]],tbl_Products[],3,0)</f>
        <v>Health</v>
      </c>
      <c r="I5109">
        <v>4</v>
      </c>
      <c r="J5109" s="10">
        <f>VLOOKUP(tbl_Sales[[#This Row],[Product_ID]],tbl_Products[],4,0)</f>
        <v>4.59</v>
      </c>
      <c r="K5109" s="6">
        <v>44.24</v>
      </c>
      <c r="L5109" s="6">
        <f>tbl_Sales[[#This Row],[Price_per_Unit]]*tbl_Sales[[#This Row],[Quantity]]</f>
        <v>176.96</v>
      </c>
      <c r="M5109" s="6">
        <f>tbl_Sales[[#This Row],[Cost_per_Unit]]*tbl_Sales[[#This Row],[Quantity]]</f>
        <v>18.36</v>
      </c>
      <c r="N5109" s="6">
        <f>tbl_Sales[[#This Row],[Sales]]-tbl_Sales[[#This Row],[Total_Cost]]</f>
        <v>158.60000000000002</v>
      </c>
    </row>
    <row r="5110" spans="1:14">
      <c r="A5110" t="s">
        <v>5114</v>
      </c>
      <c r="B5110" s="4">
        <v>45210</v>
      </c>
      <c r="C5110" t="s">
        <v>8193</v>
      </c>
      <c r="D5110" t="str">
        <f>VLOOKUP(Sales_Data!$C5110,tbl_Customers[],2,FALSE)</f>
        <v>Customer_521</v>
      </c>
      <c r="E5110" t="str">
        <f>VLOOKUP(tbl_Sales[[#This Row],[Customer_ID]],tbl_Customers[],5,0)</f>
        <v>East</v>
      </c>
      <c r="F5110" t="s">
        <v>8560</v>
      </c>
      <c r="G5110" t="str">
        <f>VLOOKUP(Sales_Data!$F5110,tbl_Products[],2,FALSE)</f>
        <v>Product_41</v>
      </c>
      <c r="H5110" t="str">
        <f>VLOOKUP(tbl_Sales[[#This Row],[Product_ID]],tbl_Products[],3,0)</f>
        <v>Home Goods</v>
      </c>
      <c r="I5110">
        <v>9</v>
      </c>
      <c r="J5110" s="10">
        <f>VLOOKUP(tbl_Sales[[#This Row],[Product_ID]],tbl_Products[],4,0)</f>
        <v>31.5</v>
      </c>
      <c r="K5110" s="6">
        <v>47.73</v>
      </c>
      <c r="L5110" s="6">
        <f>tbl_Sales[[#This Row],[Price_per_Unit]]*tbl_Sales[[#This Row],[Quantity]]</f>
        <v>429.57</v>
      </c>
      <c r="M5110" s="6">
        <f>tbl_Sales[[#This Row],[Cost_per_Unit]]*tbl_Sales[[#This Row],[Quantity]]</f>
        <v>283.5</v>
      </c>
      <c r="N5110" s="6">
        <f>tbl_Sales[[#This Row],[Sales]]-tbl_Sales[[#This Row],[Total_Cost]]</f>
        <v>146.07</v>
      </c>
    </row>
    <row r="5111" spans="1:14">
      <c r="A5111" t="s">
        <v>5115</v>
      </c>
      <c r="B5111" s="4">
        <v>45148</v>
      </c>
      <c r="C5111" t="s">
        <v>7306</v>
      </c>
      <c r="D5111" t="str">
        <f>VLOOKUP(Sales_Data!$C5111,tbl_Customers[],2,FALSE)</f>
        <v>Customer_1386</v>
      </c>
      <c r="E5111" t="str">
        <f>VLOOKUP(tbl_Sales[[#This Row],[Customer_ID]],tbl_Customers[],5,0)</f>
        <v>West</v>
      </c>
      <c r="F5111" t="s">
        <v>8537</v>
      </c>
      <c r="G5111" t="str">
        <f>VLOOKUP(Sales_Data!$F5111,tbl_Products[],2,FALSE)</f>
        <v>Product_75</v>
      </c>
      <c r="H5111" t="str">
        <f>VLOOKUP(tbl_Sales[[#This Row],[Product_ID]],tbl_Products[],3,0)</f>
        <v>Electronics</v>
      </c>
      <c r="I5111">
        <v>8</v>
      </c>
      <c r="J5111" s="10">
        <f>VLOOKUP(tbl_Sales[[#This Row],[Product_ID]],tbl_Products[],4,0)</f>
        <v>2.25</v>
      </c>
      <c r="K5111" s="6">
        <v>11.94</v>
      </c>
      <c r="L5111" s="6">
        <f>tbl_Sales[[#This Row],[Price_per_Unit]]*tbl_Sales[[#This Row],[Quantity]]</f>
        <v>95.52</v>
      </c>
      <c r="M5111" s="6">
        <f>tbl_Sales[[#This Row],[Cost_per_Unit]]*tbl_Sales[[#This Row],[Quantity]]</f>
        <v>18</v>
      </c>
      <c r="N5111" s="6">
        <f>tbl_Sales[[#This Row],[Sales]]-tbl_Sales[[#This Row],[Total_Cost]]</f>
        <v>77.52</v>
      </c>
    </row>
    <row r="5112" spans="1:14">
      <c r="A5112" t="s">
        <v>5116</v>
      </c>
      <c r="B5112" s="4">
        <v>45226</v>
      </c>
      <c r="C5112" t="s">
        <v>7525</v>
      </c>
      <c r="D5112" t="str">
        <f>VLOOKUP(Sales_Data!$C5112,tbl_Customers[],2,FALSE)</f>
        <v>Customer_872</v>
      </c>
      <c r="E5112" t="str">
        <f>VLOOKUP(tbl_Sales[[#This Row],[Customer_ID]],tbl_Customers[],5,0)</f>
        <v>West</v>
      </c>
      <c r="F5112" t="s">
        <v>8565</v>
      </c>
      <c r="G5112" t="str">
        <f>VLOOKUP(Sales_Data!$F5112,tbl_Products[],2,FALSE)</f>
        <v>Product_31</v>
      </c>
      <c r="H5112" t="str">
        <f>VLOOKUP(tbl_Sales[[#This Row],[Product_ID]],tbl_Products[],3,0)</f>
        <v>Apparel</v>
      </c>
      <c r="I5112">
        <v>4</v>
      </c>
      <c r="J5112" s="10">
        <f>VLOOKUP(tbl_Sales[[#This Row],[Product_ID]],tbl_Products[],4,0)</f>
        <v>3.66</v>
      </c>
      <c r="K5112" s="6">
        <v>76.86</v>
      </c>
      <c r="L5112" s="6">
        <f>tbl_Sales[[#This Row],[Price_per_Unit]]*tbl_Sales[[#This Row],[Quantity]]</f>
        <v>307.44</v>
      </c>
      <c r="M5112" s="6">
        <f>tbl_Sales[[#This Row],[Cost_per_Unit]]*tbl_Sales[[#This Row],[Quantity]]</f>
        <v>14.64</v>
      </c>
      <c r="N5112" s="6">
        <f>tbl_Sales[[#This Row],[Sales]]-tbl_Sales[[#This Row],[Total_Cost]]</f>
        <v>292.8</v>
      </c>
    </row>
    <row r="5113" spans="1:14">
      <c r="A5113" t="s">
        <v>5117</v>
      </c>
      <c r="B5113" s="4">
        <v>45174</v>
      </c>
      <c r="C5113" t="s">
        <v>7160</v>
      </c>
      <c r="D5113" t="str">
        <f>VLOOKUP(Sales_Data!$C5113,tbl_Customers[],2,FALSE)</f>
        <v>Customer_1423</v>
      </c>
      <c r="E5113" t="str">
        <f>VLOOKUP(tbl_Sales[[#This Row],[Customer_ID]],tbl_Customers[],5,0)</f>
        <v>South</v>
      </c>
      <c r="F5113" t="s">
        <v>8517</v>
      </c>
      <c r="G5113" t="str">
        <f>VLOOKUP(Sales_Data!$F5113,tbl_Products[],2,FALSE)</f>
        <v>Product_62</v>
      </c>
      <c r="H5113" t="str">
        <f>VLOOKUP(tbl_Sales[[#This Row],[Product_ID]],tbl_Products[],3,0)</f>
        <v>Health</v>
      </c>
      <c r="I5113">
        <v>8</v>
      </c>
      <c r="J5113" s="10">
        <f>VLOOKUP(tbl_Sales[[#This Row],[Product_ID]],tbl_Products[],4,0)</f>
        <v>24.52</v>
      </c>
      <c r="K5113" s="6">
        <v>44.2</v>
      </c>
      <c r="L5113" s="6">
        <f>tbl_Sales[[#This Row],[Price_per_Unit]]*tbl_Sales[[#This Row],[Quantity]]</f>
        <v>353.6</v>
      </c>
      <c r="M5113" s="6">
        <f>tbl_Sales[[#This Row],[Cost_per_Unit]]*tbl_Sales[[#This Row],[Quantity]]</f>
        <v>196.16</v>
      </c>
      <c r="N5113" s="6">
        <f>tbl_Sales[[#This Row],[Sales]]-tbl_Sales[[#This Row],[Total_Cost]]</f>
        <v>157.44000000000003</v>
      </c>
    </row>
    <row r="5114" spans="1:14">
      <c r="A5114" t="s">
        <v>5118</v>
      </c>
      <c r="B5114" s="4">
        <v>45187</v>
      </c>
      <c r="C5114" t="s">
        <v>7303</v>
      </c>
      <c r="D5114" t="str">
        <f>VLOOKUP(Sales_Data!$C5114,tbl_Customers[],2,FALSE)</f>
        <v>Customer_294</v>
      </c>
      <c r="E5114" t="str">
        <f>VLOOKUP(tbl_Sales[[#This Row],[Customer_ID]],tbl_Customers[],5,0)</f>
        <v>North</v>
      </c>
      <c r="F5114" t="s">
        <v>8525</v>
      </c>
      <c r="G5114" t="str">
        <f>VLOOKUP(Sales_Data!$F5114,tbl_Products[],2,FALSE)</f>
        <v>Product_56</v>
      </c>
      <c r="H5114" t="str">
        <f>VLOOKUP(tbl_Sales[[#This Row],[Product_ID]],tbl_Products[],3,0)</f>
        <v>Apparel</v>
      </c>
      <c r="I5114">
        <v>6</v>
      </c>
      <c r="J5114" s="10">
        <f>VLOOKUP(tbl_Sales[[#This Row],[Product_ID]],tbl_Products[],4,0)</f>
        <v>3.21</v>
      </c>
      <c r="K5114" s="6">
        <v>98.66</v>
      </c>
      <c r="L5114" s="6">
        <f>tbl_Sales[[#This Row],[Price_per_Unit]]*tbl_Sales[[#This Row],[Quantity]]</f>
        <v>591.96</v>
      </c>
      <c r="M5114" s="6">
        <f>tbl_Sales[[#This Row],[Cost_per_Unit]]*tbl_Sales[[#This Row],[Quantity]]</f>
        <v>19.259999999999998</v>
      </c>
      <c r="N5114" s="6">
        <f>tbl_Sales[[#This Row],[Sales]]-tbl_Sales[[#This Row],[Total_Cost]]</f>
        <v>572.70000000000005</v>
      </c>
    </row>
    <row r="5115" spans="1:14">
      <c r="A5115" t="s">
        <v>5119</v>
      </c>
      <c r="B5115" s="4">
        <v>45017</v>
      </c>
      <c r="C5115" t="s">
        <v>7256</v>
      </c>
      <c r="D5115" t="str">
        <f>VLOOKUP(Sales_Data!$C5115,tbl_Customers[],2,FALSE)</f>
        <v>Customer_1098</v>
      </c>
      <c r="E5115" t="str">
        <f>VLOOKUP(tbl_Sales[[#This Row],[Customer_ID]],tbl_Customers[],5,0)</f>
        <v>East</v>
      </c>
      <c r="F5115" t="s">
        <v>8519</v>
      </c>
      <c r="G5115" t="str">
        <f>VLOOKUP(Sales_Data!$F5115,tbl_Products[],2,FALSE)</f>
        <v>Product_53</v>
      </c>
      <c r="H5115" t="str">
        <f>VLOOKUP(tbl_Sales[[#This Row],[Product_ID]],tbl_Products[],3,0)</f>
        <v>Electronics</v>
      </c>
      <c r="I5115">
        <v>9</v>
      </c>
      <c r="J5115" s="10">
        <f>VLOOKUP(tbl_Sales[[#This Row],[Product_ID]],tbl_Products[],4,0)</f>
        <v>21.34</v>
      </c>
      <c r="K5115" s="6">
        <v>67.180000000000007</v>
      </c>
      <c r="L5115" s="6">
        <f>tbl_Sales[[#This Row],[Price_per_Unit]]*tbl_Sales[[#This Row],[Quantity]]</f>
        <v>604.62000000000012</v>
      </c>
      <c r="M5115" s="6">
        <f>tbl_Sales[[#This Row],[Cost_per_Unit]]*tbl_Sales[[#This Row],[Quantity]]</f>
        <v>192.06</v>
      </c>
      <c r="N5115" s="6">
        <f>tbl_Sales[[#This Row],[Sales]]-tbl_Sales[[#This Row],[Total_Cost]]</f>
        <v>412.56000000000012</v>
      </c>
    </row>
    <row r="5116" spans="1:14">
      <c r="A5116" t="s">
        <v>5120</v>
      </c>
      <c r="B5116" s="4">
        <v>45281</v>
      </c>
      <c r="C5116" t="s">
        <v>8248</v>
      </c>
      <c r="D5116" t="str">
        <f>VLOOKUP(Sales_Data!$C5116,tbl_Customers[],2,FALSE)</f>
        <v>Customer_418</v>
      </c>
      <c r="E5116" t="str">
        <f>VLOOKUP(tbl_Sales[[#This Row],[Customer_ID]],tbl_Customers[],5,0)</f>
        <v>East</v>
      </c>
      <c r="F5116" t="s">
        <v>8539</v>
      </c>
      <c r="G5116" t="str">
        <f>VLOOKUP(Sales_Data!$F5116,tbl_Products[],2,FALSE)</f>
        <v>Product_16</v>
      </c>
      <c r="H5116" t="str">
        <f>VLOOKUP(tbl_Sales[[#This Row],[Product_ID]],tbl_Products[],3,0)</f>
        <v>Home Goods</v>
      </c>
      <c r="I5116">
        <v>8</v>
      </c>
      <c r="J5116" s="10">
        <f>VLOOKUP(tbl_Sales[[#This Row],[Product_ID]],tbl_Products[],4,0)</f>
        <v>15.25</v>
      </c>
      <c r="K5116" s="6">
        <v>99.93</v>
      </c>
      <c r="L5116" s="6">
        <f>tbl_Sales[[#This Row],[Price_per_Unit]]*tbl_Sales[[#This Row],[Quantity]]</f>
        <v>799.44</v>
      </c>
      <c r="M5116" s="6">
        <f>tbl_Sales[[#This Row],[Cost_per_Unit]]*tbl_Sales[[#This Row],[Quantity]]</f>
        <v>122</v>
      </c>
      <c r="N5116" s="6">
        <f>tbl_Sales[[#This Row],[Sales]]-tbl_Sales[[#This Row],[Total_Cost]]</f>
        <v>677.44</v>
      </c>
    </row>
    <row r="5117" spans="1:14">
      <c r="A5117" t="s">
        <v>5121</v>
      </c>
      <c r="B5117" s="4">
        <v>45223</v>
      </c>
      <c r="C5117" t="s">
        <v>7709</v>
      </c>
      <c r="D5117" t="str">
        <f>VLOOKUP(Sales_Data!$C5117,tbl_Customers[],2,FALSE)</f>
        <v>Customer_145</v>
      </c>
      <c r="E5117" t="str">
        <f>VLOOKUP(tbl_Sales[[#This Row],[Customer_ID]],tbl_Customers[],5,0)</f>
        <v>East</v>
      </c>
      <c r="F5117" t="s">
        <v>8557</v>
      </c>
      <c r="G5117" t="str">
        <f>VLOOKUP(Sales_Data!$F5117,tbl_Products[],2,FALSE)</f>
        <v>Product_71</v>
      </c>
      <c r="H5117" t="str">
        <f>VLOOKUP(tbl_Sales[[#This Row],[Product_ID]],tbl_Products[],3,0)</f>
        <v>Electronics</v>
      </c>
      <c r="I5117">
        <v>5</v>
      </c>
      <c r="J5117" s="10">
        <f>VLOOKUP(tbl_Sales[[#This Row],[Product_ID]],tbl_Products[],4,0)</f>
        <v>34.61</v>
      </c>
      <c r="K5117" s="6">
        <v>14.57</v>
      </c>
      <c r="L5117" s="6">
        <f>tbl_Sales[[#This Row],[Price_per_Unit]]*tbl_Sales[[#This Row],[Quantity]]</f>
        <v>72.849999999999994</v>
      </c>
      <c r="M5117" s="6">
        <f>tbl_Sales[[#This Row],[Cost_per_Unit]]*tbl_Sales[[#This Row],[Quantity]]</f>
        <v>173.05</v>
      </c>
      <c r="N5117" s="6">
        <f>tbl_Sales[[#This Row],[Sales]]-tbl_Sales[[#This Row],[Total_Cost]]</f>
        <v>-100.20000000000002</v>
      </c>
    </row>
    <row r="5118" spans="1:14">
      <c r="A5118" t="s">
        <v>5122</v>
      </c>
      <c r="B5118" s="4">
        <v>45015</v>
      </c>
      <c r="C5118" t="s">
        <v>7373</v>
      </c>
      <c r="D5118" t="str">
        <f>VLOOKUP(Sales_Data!$C5118,tbl_Customers[],2,FALSE)</f>
        <v>Customer_1290</v>
      </c>
      <c r="E5118" t="str">
        <f>VLOOKUP(tbl_Sales[[#This Row],[Customer_ID]],tbl_Customers[],5,0)</f>
        <v>West</v>
      </c>
      <c r="F5118" t="s">
        <v>8505</v>
      </c>
      <c r="G5118" t="str">
        <f>VLOOKUP(Sales_Data!$F5118,tbl_Products[],2,FALSE)</f>
        <v>Product_39</v>
      </c>
      <c r="H5118" t="str">
        <f>VLOOKUP(tbl_Sales[[#This Row],[Product_ID]],tbl_Products[],3,0)</f>
        <v>Toys</v>
      </c>
      <c r="I5118">
        <v>7</v>
      </c>
      <c r="J5118" s="10">
        <f>VLOOKUP(tbl_Sales[[#This Row],[Product_ID]],tbl_Products[],4,0)</f>
        <v>32.950000000000003</v>
      </c>
      <c r="K5118" s="6">
        <v>35.75</v>
      </c>
      <c r="L5118" s="6">
        <f>tbl_Sales[[#This Row],[Price_per_Unit]]*tbl_Sales[[#This Row],[Quantity]]</f>
        <v>250.25</v>
      </c>
      <c r="M5118" s="6">
        <f>tbl_Sales[[#This Row],[Cost_per_Unit]]*tbl_Sales[[#This Row],[Quantity]]</f>
        <v>230.65000000000003</v>
      </c>
      <c r="N5118" s="6">
        <f>tbl_Sales[[#This Row],[Sales]]-tbl_Sales[[#This Row],[Total_Cost]]</f>
        <v>19.599999999999966</v>
      </c>
    </row>
    <row r="5119" spans="1:14">
      <c r="A5119" t="s">
        <v>5123</v>
      </c>
      <c r="B5119" s="4">
        <v>44992</v>
      </c>
      <c r="C5119" t="s">
        <v>7540</v>
      </c>
      <c r="D5119" t="str">
        <f>VLOOKUP(Sales_Data!$C5119,tbl_Customers[],2,FALSE)</f>
        <v>Customer_552</v>
      </c>
      <c r="E5119" t="str">
        <f>VLOOKUP(tbl_Sales[[#This Row],[Customer_ID]],tbl_Customers[],5,0)</f>
        <v>East</v>
      </c>
      <c r="F5119" t="s">
        <v>8526</v>
      </c>
      <c r="G5119" t="str">
        <f>VLOOKUP(Sales_Data!$F5119,tbl_Products[],2,FALSE)</f>
        <v>Product_27</v>
      </c>
      <c r="H5119" t="str">
        <f>VLOOKUP(tbl_Sales[[#This Row],[Product_ID]],tbl_Products[],3,0)</f>
        <v>Home Goods</v>
      </c>
      <c r="I5119">
        <v>9</v>
      </c>
      <c r="J5119" s="10">
        <f>VLOOKUP(tbl_Sales[[#This Row],[Product_ID]],tbl_Products[],4,0)</f>
        <v>35.53</v>
      </c>
      <c r="K5119" s="6">
        <v>65.75</v>
      </c>
      <c r="L5119" s="6">
        <f>tbl_Sales[[#This Row],[Price_per_Unit]]*tbl_Sales[[#This Row],[Quantity]]</f>
        <v>591.75</v>
      </c>
      <c r="M5119" s="6">
        <f>tbl_Sales[[#This Row],[Cost_per_Unit]]*tbl_Sales[[#This Row],[Quantity]]</f>
        <v>319.77</v>
      </c>
      <c r="N5119" s="6">
        <f>tbl_Sales[[#This Row],[Sales]]-tbl_Sales[[#This Row],[Total_Cost]]</f>
        <v>271.98</v>
      </c>
    </row>
    <row r="5120" spans="1:14">
      <c r="A5120" t="s">
        <v>5124</v>
      </c>
      <c r="B5120" s="4">
        <v>44980</v>
      </c>
      <c r="C5120" t="s">
        <v>8458</v>
      </c>
      <c r="D5120" t="str">
        <f>VLOOKUP(Sales_Data!$C5120,tbl_Customers[],2,FALSE)</f>
        <v>Customer_1297</v>
      </c>
      <c r="E5120" t="str">
        <f>VLOOKUP(tbl_Sales[[#This Row],[Customer_ID]],tbl_Customers[],5,0)</f>
        <v>East</v>
      </c>
      <c r="F5120" t="s">
        <v>8493</v>
      </c>
      <c r="G5120" t="str">
        <f>VLOOKUP(Sales_Data!$F5120,tbl_Products[],2,FALSE)</f>
        <v>Product_61</v>
      </c>
      <c r="H5120" t="str">
        <f>VLOOKUP(tbl_Sales[[#This Row],[Product_ID]],tbl_Products[],3,0)</f>
        <v>Health</v>
      </c>
      <c r="I5120">
        <v>2</v>
      </c>
      <c r="J5120" s="10">
        <f>VLOOKUP(tbl_Sales[[#This Row],[Product_ID]],tbl_Products[],4,0)</f>
        <v>47.78</v>
      </c>
      <c r="K5120" s="6">
        <v>66.84</v>
      </c>
      <c r="L5120" s="6">
        <f>tbl_Sales[[#This Row],[Price_per_Unit]]*tbl_Sales[[#This Row],[Quantity]]</f>
        <v>133.68</v>
      </c>
      <c r="M5120" s="6">
        <f>tbl_Sales[[#This Row],[Cost_per_Unit]]*tbl_Sales[[#This Row],[Quantity]]</f>
        <v>95.56</v>
      </c>
      <c r="N5120" s="6">
        <f>tbl_Sales[[#This Row],[Sales]]-tbl_Sales[[#This Row],[Total_Cost]]</f>
        <v>38.120000000000005</v>
      </c>
    </row>
    <row r="5121" spans="1:14">
      <c r="A5121" t="s">
        <v>5125</v>
      </c>
      <c r="B5121" s="4">
        <v>45125</v>
      </c>
      <c r="C5121" t="s">
        <v>7936</v>
      </c>
      <c r="D5121" t="str">
        <f>VLOOKUP(Sales_Data!$C5121,tbl_Customers[],2,FALSE)</f>
        <v>Customer_1428</v>
      </c>
      <c r="E5121" t="str">
        <f>VLOOKUP(tbl_Sales[[#This Row],[Customer_ID]],tbl_Customers[],5,0)</f>
        <v>North</v>
      </c>
      <c r="F5121" t="s">
        <v>8552</v>
      </c>
      <c r="G5121" t="str">
        <f>VLOOKUP(Sales_Data!$F5121,tbl_Products[],2,FALSE)</f>
        <v>Product_5</v>
      </c>
      <c r="H5121" t="str">
        <f>VLOOKUP(tbl_Sales[[#This Row],[Product_ID]],tbl_Products[],3,0)</f>
        <v>Health</v>
      </c>
      <c r="I5121">
        <v>7</v>
      </c>
      <c r="J5121" s="10">
        <f>VLOOKUP(tbl_Sales[[#This Row],[Product_ID]],tbl_Products[],4,0)</f>
        <v>35.39</v>
      </c>
      <c r="K5121" s="6">
        <v>57</v>
      </c>
      <c r="L5121" s="6">
        <f>tbl_Sales[[#This Row],[Price_per_Unit]]*tbl_Sales[[#This Row],[Quantity]]</f>
        <v>399</v>
      </c>
      <c r="M5121" s="6">
        <f>tbl_Sales[[#This Row],[Cost_per_Unit]]*tbl_Sales[[#This Row],[Quantity]]</f>
        <v>247.73000000000002</v>
      </c>
      <c r="N5121" s="6">
        <f>tbl_Sales[[#This Row],[Sales]]-tbl_Sales[[#This Row],[Total_Cost]]</f>
        <v>151.26999999999998</v>
      </c>
    </row>
    <row r="5122" spans="1:14">
      <c r="A5122" t="s">
        <v>5126</v>
      </c>
      <c r="B5122" s="4">
        <v>45263</v>
      </c>
      <c r="C5122" t="s">
        <v>7240</v>
      </c>
      <c r="D5122" t="str">
        <f>VLOOKUP(Sales_Data!$C5122,tbl_Customers[],2,FALSE)</f>
        <v>Customer_1323</v>
      </c>
      <c r="E5122" t="str">
        <f>VLOOKUP(tbl_Sales[[#This Row],[Customer_ID]],tbl_Customers[],5,0)</f>
        <v>West</v>
      </c>
      <c r="F5122" t="s">
        <v>8512</v>
      </c>
      <c r="G5122" t="str">
        <f>VLOOKUP(Sales_Data!$F5122,tbl_Products[],2,FALSE)</f>
        <v>Product_47</v>
      </c>
      <c r="H5122" t="str">
        <f>VLOOKUP(tbl_Sales[[#This Row],[Product_ID]],tbl_Products[],3,0)</f>
        <v>Home Goods</v>
      </c>
      <c r="I5122">
        <v>2</v>
      </c>
      <c r="J5122" s="10">
        <f>VLOOKUP(tbl_Sales[[#This Row],[Product_ID]],tbl_Products[],4,0)</f>
        <v>22.66</v>
      </c>
      <c r="K5122" s="6">
        <v>78.39</v>
      </c>
      <c r="L5122" s="6">
        <f>tbl_Sales[[#This Row],[Price_per_Unit]]*tbl_Sales[[#This Row],[Quantity]]</f>
        <v>156.78</v>
      </c>
      <c r="M5122" s="6">
        <f>tbl_Sales[[#This Row],[Cost_per_Unit]]*tbl_Sales[[#This Row],[Quantity]]</f>
        <v>45.32</v>
      </c>
      <c r="N5122" s="6">
        <f>tbl_Sales[[#This Row],[Sales]]-tbl_Sales[[#This Row],[Total_Cost]]</f>
        <v>111.46000000000001</v>
      </c>
    </row>
    <row r="5123" spans="1:14">
      <c r="A5123" t="s">
        <v>5127</v>
      </c>
      <c r="B5123" s="4">
        <v>45234</v>
      </c>
      <c r="C5123" t="s">
        <v>7331</v>
      </c>
      <c r="D5123" t="str">
        <f>VLOOKUP(Sales_Data!$C5123,tbl_Customers[],2,FALSE)</f>
        <v>Customer_395</v>
      </c>
      <c r="E5123" t="str">
        <f>VLOOKUP(tbl_Sales[[#This Row],[Customer_ID]],tbl_Customers[],5,0)</f>
        <v>North</v>
      </c>
      <c r="F5123" t="s">
        <v>8544</v>
      </c>
      <c r="G5123" t="str">
        <f>VLOOKUP(Sales_Data!$F5123,tbl_Products[],2,FALSE)</f>
        <v>Product_21</v>
      </c>
      <c r="H5123" t="str">
        <f>VLOOKUP(tbl_Sales[[#This Row],[Product_ID]],tbl_Products[],3,0)</f>
        <v>Toys</v>
      </c>
      <c r="I5123">
        <v>1</v>
      </c>
      <c r="J5123" s="10">
        <f>VLOOKUP(tbl_Sales[[#This Row],[Product_ID]],tbl_Products[],4,0)</f>
        <v>3.13</v>
      </c>
      <c r="K5123" s="6">
        <v>56.44</v>
      </c>
      <c r="L5123" s="6">
        <f>tbl_Sales[[#This Row],[Price_per_Unit]]*tbl_Sales[[#This Row],[Quantity]]</f>
        <v>56.44</v>
      </c>
      <c r="M5123" s="6">
        <f>tbl_Sales[[#This Row],[Cost_per_Unit]]*tbl_Sales[[#This Row],[Quantity]]</f>
        <v>3.13</v>
      </c>
      <c r="N5123" s="6">
        <f>tbl_Sales[[#This Row],[Sales]]-tbl_Sales[[#This Row],[Total_Cost]]</f>
        <v>53.309999999999995</v>
      </c>
    </row>
    <row r="5124" spans="1:14">
      <c r="A5124" t="s">
        <v>5128</v>
      </c>
      <c r="B5124" s="4">
        <v>45237</v>
      </c>
      <c r="C5124" t="s">
        <v>8329</v>
      </c>
      <c r="D5124" t="str">
        <f>VLOOKUP(Sales_Data!$C5124,tbl_Customers[],2,FALSE)</f>
        <v>Customer_1464</v>
      </c>
      <c r="E5124" t="str">
        <f>VLOOKUP(tbl_Sales[[#This Row],[Customer_ID]],tbl_Customers[],5,0)</f>
        <v>West</v>
      </c>
      <c r="F5124" t="s">
        <v>8534</v>
      </c>
      <c r="G5124" t="str">
        <f>VLOOKUP(Sales_Data!$F5124,tbl_Products[],2,FALSE)</f>
        <v>Product_51</v>
      </c>
      <c r="H5124" t="str">
        <f>VLOOKUP(tbl_Sales[[#This Row],[Product_ID]],tbl_Products[],3,0)</f>
        <v>Electronics</v>
      </c>
      <c r="I5124">
        <v>6</v>
      </c>
      <c r="J5124" s="10">
        <f>VLOOKUP(tbl_Sales[[#This Row],[Product_ID]],tbl_Products[],4,0)</f>
        <v>45.1</v>
      </c>
      <c r="K5124" s="6">
        <v>27.29</v>
      </c>
      <c r="L5124" s="6">
        <f>tbl_Sales[[#This Row],[Price_per_Unit]]*tbl_Sales[[#This Row],[Quantity]]</f>
        <v>163.74</v>
      </c>
      <c r="M5124" s="6">
        <f>tbl_Sales[[#This Row],[Cost_per_Unit]]*tbl_Sales[[#This Row],[Quantity]]</f>
        <v>270.60000000000002</v>
      </c>
      <c r="N5124" s="6">
        <f>tbl_Sales[[#This Row],[Sales]]-tbl_Sales[[#This Row],[Total_Cost]]</f>
        <v>-106.86000000000001</v>
      </c>
    </row>
    <row r="5125" spans="1:14">
      <c r="A5125" t="s">
        <v>5129</v>
      </c>
      <c r="B5125" s="4">
        <v>45091</v>
      </c>
      <c r="C5125" t="s">
        <v>8312</v>
      </c>
      <c r="D5125" t="str">
        <f>VLOOKUP(Sales_Data!$C5125,tbl_Customers[],2,FALSE)</f>
        <v>Customer_763</v>
      </c>
      <c r="E5125" t="str">
        <f>VLOOKUP(tbl_Sales[[#This Row],[Customer_ID]],tbl_Customers[],5,0)</f>
        <v>South</v>
      </c>
      <c r="F5125" t="s">
        <v>8528</v>
      </c>
      <c r="G5125" t="str">
        <f>VLOOKUP(Sales_Data!$F5125,tbl_Products[],2,FALSE)</f>
        <v>Product_25</v>
      </c>
      <c r="H5125" t="str">
        <f>VLOOKUP(tbl_Sales[[#This Row],[Product_ID]],tbl_Products[],3,0)</f>
        <v>Electronics</v>
      </c>
      <c r="I5125">
        <v>4</v>
      </c>
      <c r="J5125" s="10">
        <f>VLOOKUP(tbl_Sales[[#This Row],[Product_ID]],tbl_Products[],4,0)</f>
        <v>48.19</v>
      </c>
      <c r="K5125" s="6">
        <v>84.67</v>
      </c>
      <c r="L5125" s="6">
        <f>tbl_Sales[[#This Row],[Price_per_Unit]]*tbl_Sales[[#This Row],[Quantity]]</f>
        <v>338.68</v>
      </c>
      <c r="M5125" s="6">
        <f>tbl_Sales[[#This Row],[Cost_per_Unit]]*tbl_Sales[[#This Row],[Quantity]]</f>
        <v>192.76</v>
      </c>
      <c r="N5125" s="6">
        <f>tbl_Sales[[#This Row],[Sales]]-tbl_Sales[[#This Row],[Total_Cost]]</f>
        <v>145.92000000000002</v>
      </c>
    </row>
    <row r="5126" spans="1:14">
      <c r="A5126" t="s">
        <v>5130</v>
      </c>
      <c r="B5126" s="4">
        <v>45185</v>
      </c>
      <c r="C5126" t="s">
        <v>7581</v>
      </c>
      <c r="D5126" t="str">
        <f>VLOOKUP(Sales_Data!$C5126,tbl_Customers[],2,FALSE)</f>
        <v>Customer_1155</v>
      </c>
      <c r="E5126" t="str">
        <f>VLOOKUP(tbl_Sales[[#This Row],[Customer_ID]],tbl_Customers[],5,0)</f>
        <v>East</v>
      </c>
      <c r="F5126" t="s">
        <v>8509</v>
      </c>
      <c r="G5126" t="str">
        <f>VLOOKUP(Sales_Data!$F5126,tbl_Products[],2,FALSE)</f>
        <v>Product_45</v>
      </c>
      <c r="H5126" t="str">
        <f>VLOOKUP(tbl_Sales[[#This Row],[Product_ID]],tbl_Products[],3,0)</f>
        <v>Home Goods</v>
      </c>
      <c r="I5126">
        <v>8</v>
      </c>
      <c r="J5126" s="10">
        <f>VLOOKUP(tbl_Sales[[#This Row],[Product_ID]],tbl_Products[],4,0)</f>
        <v>47.88</v>
      </c>
      <c r="K5126" s="6">
        <v>80.73</v>
      </c>
      <c r="L5126" s="6">
        <f>tbl_Sales[[#This Row],[Price_per_Unit]]*tbl_Sales[[#This Row],[Quantity]]</f>
        <v>645.84</v>
      </c>
      <c r="M5126" s="6">
        <f>tbl_Sales[[#This Row],[Cost_per_Unit]]*tbl_Sales[[#This Row],[Quantity]]</f>
        <v>383.04</v>
      </c>
      <c r="N5126" s="6">
        <f>tbl_Sales[[#This Row],[Sales]]-tbl_Sales[[#This Row],[Total_Cost]]</f>
        <v>262.8</v>
      </c>
    </row>
    <row r="5127" spans="1:14">
      <c r="A5127" t="s">
        <v>5131</v>
      </c>
      <c r="B5127" s="4">
        <v>45123</v>
      </c>
      <c r="C5127" t="s">
        <v>8186</v>
      </c>
      <c r="D5127" t="str">
        <f>VLOOKUP(Sales_Data!$C5127,tbl_Customers[],2,FALSE)</f>
        <v>Customer_1347</v>
      </c>
      <c r="E5127" t="str">
        <f>VLOOKUP(tbl_Sales[[#This Row],[Customer_ID]],tbl_Customers[],5,0)</f>
        <v>East</v>
      </c>
      <c r="F5127" t="s">
        <v>8545</v>
      </c>
      <c r="G5127" t="str">
        <f>VLOOKUP(Sales_Data!$F5127,tbl_Products[],2,FALSE)</f>
        <v>Product_9</v>
      </c>
      <c r="H5127" t="str">
        <f>VLOOKUP(tbl_Sales[[#This Row],[Product_ID]],tbl_Products[],3,0)</f>
        <v>Apparel</v>
      </c>
      <c r="I5127">
        <v>8</v>
      </c>
      <c r="J5127" s="10">
        <f>VLOOKUP(tbl_Sales[[#This Row],[Product_ID]],tbl_Products[],4,0)</f>
        <v>14.27</v>
      </c>
      <c r="K5127" s="6">
        <v>52.77</v>
      </c>
      <c r="L5127" s="6">
        <f>tbl_Sales[[#This Row],[Price_per_Unit]]*tbl_Sales[[#This Row],[Quantity]]</f>
        <v>422.16</v>
      </c>
      <c r="M5127" s="6">
        <f>tbl_Sales[[#This Row],[Cost_per_Unit]]*tbl_Sales[[#This Row],[Quantity]]</f>
        <v>114.16</v>
      </c>
      <c r="N5127" s="6">
        <f>tbl_Sales[[#This Row],[Sales]]-tbl_Sales[[#This Row],[Total_Cost]]</f>
        <v>308</v>
      </c>
    </row>
    <row r="5128" spans="1:14">
      <c r="A5128" t="s">
        <v>5132</v>
      </c>
      <c r="B5128" s="4">
        <v>45141</v>
      </c>
      <c r="C5128" t="s">
        <v>7680</v>
      </c>
      <c r="D5128" t="str">
        <f>VLOOKUP(Sales_Data!$C5128,tbl_Customers[],2,FALSE)</f>
        <v>Customer_1327</v>
      </c>
      <c r="E5128" t="str">
        <f>VLOOKUP(tbl_Sales[[#This Row],[Customer_ID]],tbl_Customers[],5,0)</f>
        <v>West</v>
      </c>
      <c r="F5128" t="s">
        <v>8547</v>
      </c>
      <c r="G5128" t="str">
        <f>VLOOKUP(Sales_Data!$F5128,tbl_Products[],2,FALSE)</f>
        <v>Product_7</v>
      </c>
      <c r="H5128" t="str">
        <f>VLOOKUP(tbl_Sales[[#This Row],[Product_ID]],tbl_Products[],3,0)</f>
        <v>Apparel</v>
      </c>
      <c r="I5128">
        <v>3</v>
      </c>
      <c r="J5128" s="10">
        <f>VLOOKUP(tbl_Sales[[#This Row],[Product_ID]],tbl_Products[],4,0)</f>
        <v>48.6</v>
      </c>
      <c r="K5128" s="6">
        <v>36.54</v>
      </c>
      <c r="L5128" s="6">
        <f>tbl_Sales[[#This Row],[Price_per_Unit]]*tbl_Sales[[#This Row],[Quantity]]</f>
        <v>109.62</v>
      </c>
      <c r="M5128" s="6">
        <f>tbl_Sales[[#This Row],[Cost_per_Unit]]*tbl_Sales[[#This Row],[Quantity]]</f>
        <v>145.80000000000001</v>
      </c>
      <c r="N5128" s="6">
        <f>tbl_Sales[[#This Row],[Sales]]-tbl_Sales[[#This Row],[Total_Cost]]</f>
        <v>-36.180000000000007</v>
      </c>
    </row>
    <row r="5129" spans="1:14">
      <c r="A5129" t="s">
        <v>5133</v>
      </c>
      <c r="B5129" s="4">
        <v>45238</v>
      </c>
      <c r="C5129" t="s">
        <v>7061</v>
      </c>
      <c r="D5129" t="str">
        <f>VLOOKUP(Sales_Data!$C5129,tbl_Customers[],2,FALSE)</f>
        <v>Customer_1048</v>
      </c>
      <c r="E5129" t="str">
        <f>VLOOKUP(tbl_Sales[[#This Row],[Customer_ID]],tbl_Customers[],5,0)</f>
        <v>North</v>
      </c>
      <c r="F5129" t="s">
        <v>8552</v>
      </c>
      <c r="G5129" t="str">
        <f>VLOOKUP(Sales_Data!$F5129,tbl_Products[],2,FALSE)</f>
        <v>Product_5</v>
      </c>
      <c r="H5129" t="str">
        <f>VLOOKUP(tbl_Sales[[#This Row],[Product_ID]],tbl_Products[],3,0)</f>
        <v>Health</v>
      </c>
      <c r="I5129">
        <v>6</v>
      </c>
      <c r="J5129" s="10">
        <f>VLOOKUP(tbl_Sales[[#This Row],[Product_ID]],tbl_Products[],4,0)</f>
        <v>35.39</v>
      </c>
      <c r="K5129" s="6">
        <v>9.94</v>
      </c>
      <c r="L5129" s="6">
        <f>tbl_Sales[[#This Row],[Price_per_Unit]]*tbl_Sales[[#This Row],[Quantity]]</f>
        <v>59.64</v>
      </c>
      <c r="M5129" s="6">
        <f>tbl_Sales[[#This Row],[Cost_per_Unit]]*tbl_Sales[[#This Row],[Quantity]]</f>
        <v>212.34</v>
      </c>
      <c r="N5129" s="6">
        <f>tbl_Sales[[#This Row],[Sales]]-tbl_Sales[[#This Row],[Total_Cost]]</f>
        <v>-152.69999999999999</v>
      </c>
    </row>
    <row r="5130" spans="1:14">
      <c r="A5130" t="s">
        <v>5134</v>
      </c>
      <c r="B5130" s="4">
        <v>45281</v>
      </c>
      <c r="C5130" t="s">
        <v>7176</v>
      </c>
      <c r="D5130" t="str">
        <f>VLOOKUP(Sales_Data!$C5130,tbl_Customers[],2,FALSE)</f>
        <v>Customer_1239</v>
      </c>
      <c r="E5130" t="str">
        <f>VLOOKUP(tbl_Sales[[#This Row],[Customer_ID]],tbl_Customers[],5,0)</f>
        <v>West</v>
      </c>
      <c r="F5130" t="s">
        <v>8511</v>
      </c>
      <c r="G5130" t="str">
        <f>VLOOKUP(Sales_Data!$F5130,tbl_Products[],2,FALSE)</f>
        <v>Product_33</v>
      </c>
      <c r="H5130" t="str">
        <f>VLOOKUP(tbl_Sales[[#This Row],[Product_ID]],tbl_Products[],3,0)</f>
        <v>Electronics</v>
      </c>
      <c r="I5130">
        <v>1</v>
      </c>
      <c r="J5130" s="10">
        <f>VLOOKUP(tbl_Sales[[#This Row],[Product_ID]],tbl_Products[],4,0)</f>
        <v>45.26</v>
      </c>
      <c r="K5130" s="6">
        <v>30.17</v>
      </c>
      <c r="L5130" s="6">
        <f>tbl_Sales[[#This Row],[Price_per_Unit]]*tbl_Sales[[#This Row],[Quantity]]</f>
        <v>30.17</v>
      </c>
      <c r="M5130" s="6">
        <f>tbl_Sales[[#This Row],[Cost_per_Unit]]*tbl_Sales[[#This Row],[Quantity]]</f>
        <v>45.26</v>
      </c>
      <c r="N5130" s="6">
        <f>tbl_Sales[[#This Row],[Sales]]-tbl_Sales[[#This Row],[Total_Cost]]</f>
        <v>-15.089999999999996</v>
      </c>
    </row>
    <row r="5131" spans="1:14">
      <c r="A5131" t="s">
        <v>5135</v>
      </c>
      <c r="B5131" s="4">
        <v>45054</v>
      </c>
      <c r="C5131" t="s">
        <v>7047</v>
      </c>
      <c r="D5131" t="str">
        <f>VLOOKUP(Sales_Data!$C5131,tbl_Customers[],2,FALSE)</f>
        <v>Customer_336</v>
      </c>
      <c r="E5131" t="str">
        <f>VLOOKUP(tbl_Sales[[#This Row],[Customer_ID]],tbl_Customers[],5,0)</f>
        <v>East</v>
      </c>
      <c r="F5131" t="s">
        <v>8553</v>
      </c>
      <c r="G5131" t="str">
        <f>VLOOKUP(Sales_Data!$F5131,tbl_Products[],2,FALSE)</f>
        <v>Product_50</v>
      </c>
      <c r="H5131" t="str">
        <f>VLOOKUP(tbl_Sales[[#This Row],[Product_ID]],tbl_Products[],3,0)</f>
        <v>Apparel</v>
      </c>
      <c r="I5131">
        <v>4</v>
      </c>
      <c r="J5131" s="10">
        <f>VLOOKUP(tbl_Sales[[#This Row],[Product_ID]],tbl_Products[],4,0)</f>
        <v>42.74</v>
      </c>
      <c r="K5131" s="6">
        <v>96.32</v>
      </c>
      <c r="L5131" s="6">
        <f>tbl_Sales[[#This Row],[Price_per_Unit]]*tbl_Sales[[#This Row],[Quantity]]</f>
        <v>385.28</v>
      </c>
      <c r="M5131" s="6">
        <f>tbl_Sales[[#This Row],[Cost_per_Unit]]*tbl_Sales[[#This Row],[Quantity]]</f>
        <v>170.96</v>
      </c>
      <c r="N5131" s="6">
        <f>tbl_Sales[[#This Row],[Sales]]-tbl_Sales[[#This Row],[Total_Cost]]</f>
        <v>214.31999999999996</v>
      </c>
    </row>
    <row r="5132" spans="1:14">
      <c r="A5132" t="s">
        <v>5136</v>
      </c>
      <c r="B5132" s="4">
        <v>45067</v>
      </c>
      <c r="C5132" t="s">
        <v>7077</v>
      </c>
      <c r="D5132" t="str">
        <f>VLOOKUP(Sales_Data!$C5132,tbl_Customers[],2,FALSE)</f>
        <v>Customer_860</v>
      </c>
      <c r="E5132" t="str">
        <f>VLOOKUP(tbl_Sales[[#This Row],[Customer_ID]],tbl_Customers[],5,0)</f>
        <v>West</v>
      </c>
      <c r="F5132" t="s">
        <v>8558</v>
      </c>
      <c r="G5132" t="str">
        <f>VLOOKUP(Sales_Data!$F5132,tbl_Products[],2,FALSE)</f>
        <v>Product_24</v>
      </c>
      <c r="H5132" t="str">
        <f>VLOOKUP(tbl_Sales[[#This Row],[Product_ID]],tbl_Products[],3,0)</f>
        <v>Apparel</v>
      </c>
      <c r="I5132">
        <v>7</v>
      </c>
      <c r="J5132" s="10">
        <f>VLOOKUP(tbl_Sales[[#This Row],[Product_ID]],tbl_Products[],4,0)</f>
        <v>47.62</v>
      </c>
      <c r="K5132" s="6">
        <v>45.96</v>
      </c>
      <c r="L5132" s="6">
        <f>tbl_Sales[[#This Row],[Price_per_Unit]]*tbl_Sales[[#This Row],[Quantity]]</f>
        <v>321.72000000000003</v>
      </c>
      <c r="M5132" s="6">
        <f>tbl_Sales[[#This Row],[Cost_per_Unit]]*tbl_Sales[[#This Row],[Quantity]]</f>
        <v>333.34</v>
      </c>
      <c r="N5132" s="6">
        <f>tbl_Sales[[#This Row],[Sales]]-tbl_Sales[[#This Row],[Total_Cost]]</f>
        <v>-11.619999999999948</v>
      </c>
    </row>
    <row r="5133" spans="1:14">
      <c r="A5133" t="s">
        <v>5137</v>
      </c>
      <c r="B5133" s="4">
        <v>45130</v>
      </c>
      <c r="C5133" t="s">
        <v>7968</v>
      </c>
      <c r="D5133" t="str">
        <f>VLOOKUP(Sales_Data!$C5133,tbl_Customers[],2,FALSE)</f>
        <v>Customer_315</v>
      </c>
      <c r="E5133" t="str">
        <f>VLOOKUP(tbl_Sales[[#This Row],[Customer_ID]],tbl_Customers[],5,0)</f>
        <v>North</v>
      </c>
      <c r="F5133" t="s">
        <v>8521</v>
      </c>
      <c r="G5133" t="str">
        <f>VLOOKUP(Sales_Data!$F5133,tbl_Products[],2,FALSE)</f>
        <v>Product_64</v>
      </c>
      <c r="H5133" t="str">
        <f>VLOOKUP(tbl_Sales[[#This Row],[Product_ID]],tbl_Products[],3,0)</f>
        <v>Home Goods</v>
      </c>
      <c r="I5133">
        <v>2</v>
      </c>
      <c r="J5133" s="10">
        <f>VLOOKUP(tbl_Sales[[#This Row],[Product_ID]],tbl_Products[],4,0)</f>
        <v>16.21</v>
      </c>
      <c r="K5133" s="6">
        <v>51.86</v>
      </c>
      <c r="L5133" s="6">
        <f>tbl_Sales[[#This Row],[Price_per_Unit]]*tbl_Sales[[#This Row],[Quantity]]</f>
        <v>103.72</v>
      </c>
      <c r="M5133" s="6">
        <f>tbl_Sales[[#This Row],[Cost_per_Unit]]*tbl_Sales[[#This Row],[Quantity]]</f>
        <v>32.42</v>
      </c>
      <c r="N5133" s="6">
        <f>tbl_Sales[[#This Row],[Sales]]-tbl_Sales[[#This Row],[Total_Cost]]</f>
        <v>71.3</v>
      </c>
    </row>
    <row r="5134" spans="1:14">
      <c r="A5134" t="s">
        <v>5138</v>
      </c>
      <c r="B5134" s="4">
        <v>45102</v>
      </c>
      <c r="C5134" t="s">
        <v>8043</v>
      </c>
      <c r="D5134" t="str">
        <f>VLOOKUP(Sales_Data!$C5134,tbl_Customers[],2,FALSE)</f>
        <v>Customer_648</v>
      </c>
      <c r="E5134" t="str">
        <f>VLOOKUP(tbl_Sales[[#This Row],[Customer_ID]],tbl_Customers[],5,0)</f>
        <v>East</v>
      </c>
      <c r="F5134" t="s">
        <v>8541</v>
      </c>
      <c r="G5134" t="str">
        <f>VLOOKUP(Sales_Data!$F5134,tbl_Products[],2,FALSE)</f>
        <v>Product_60</v>
      </c>
      <c r="H5134" t="str">
        <f>VLOOKUP(tbl_Sales[[#This Row],[Product_ID]],tbl_Products[],3,0)</f>
        <v>Health</v>
      </c>
      <c r="I5134">
        <v>6</v>
      </c>
      <c r="J5134" s="10">
        <f>VLOOKUP(tbl_Sales[[#This Row],[Product_ID]],tbl_Products[],4,0)</f>
        <v>1.01</v>
      </c>
      <c r="K5134" s="6">
        <v>77.38</v>
      </c>
      <c r="L5134" s="6">
        <f>tbl_Sales[[#This Row],[Price_per_Unit]]*tbl_Sales[[#This Row],[Quantity]]</f>
        <v>464.28</v>
      </c>
      <c r="M5134" s="6">
        <f>tbl_Sales[[#This Row],[Cost_per_Unit]]*tbl_Sales[[#This Row],[Quantity]]</f>
        <v>6.0600000000000005</v>
      </c>
      <c r="N5134" s="6">
        <f>tbl_Sales[[#This Row],[Sales]]-tbl_Sales[[#This Row],[Total_Cost]]</f>
        <v>458.21999999999997</v>
      </c>
    </row>
    <row r="5135" spans="1:14">
      <c r="A5135" t="s">
        <v>5139</v>
      </c>
      <c r="B5135" s="4">
        <v>45077</v>
      </c>
      <c r="C5135" t="s">
        <v>8170</v>
      </c>
      <c r="D5135" t="str">
        <f>VLOOKUP(Sales_Data!$C5135,tbl_Customers[],2,FALSE)</f>
        <v>Customer_889</v>
      </c>
      <c r="E5135" t="str">
        <f>VLOOKUP(tbl_Sales[[#This Row],[Customer_ID]],tbl_Customers[],5,0)</f>
        <v>North</v>
      </c>
      <c r="F5135" t="s">
        <v>8534</v>
      </c>
      <c r="G5135" t="str">
        <f>VLOOKUP(Sales_Data!$F5135,tbl_Products[],2,FALSE)</f>
        <v>Product_51</v>
      </c>
      <c r="H5135" t="str">
        <f>VLOOKUP(tbl_Sales[[#This Row],[Product_ID]],tbl_Products[],3,0)</f>
        <v>Electronics</v>
      </c>
      <c r="I5135">
        <v>9</v>
      </c>
      <c r="J5135" s="10">
        <f>VLOOKUP(tbl_Sales[[#This Row],[Product_ID]],tbl_Products[],4,0)</f>
        <v>45.1</v>
      </c>
      <c r="K5135" s="6">
        <v>64.06</v>
      </c>
      <c r="L5135" s="6">
        <f>tbl_Sales[[#This Row],[Price_per_Unit]]*tbl_Sales[[#This Row],[Quantity]]</f>
        <v>576.54</v>
      </c>
      <c r="M5135" s="6">
        <f>tbl_Sales[[#This Row],[Cost_per_Unit]]*tbl_Sales[[#This Row],[Quantity]]</f>
        <v>405.90000000000003</v>
      </c>
      <c r="N5135" s="6">
        <f>tbl_Sales[[#This Row],[Sales]]-tbl_Sales[[#This Row],[Total_Cost]]</f>
        <v>170.63999999999993</v>
      </c>
    </row>
    <row r="5136" spans="1:14">
      <c r="A5136" t="s">
        <v>5140</v>
      </c>
      <c r="B5136" s="4">
        <v>45158</v>
      </c>
      <c r="C5136" t="s">
        <v>7152</v>
      </c>
      <c r="D5136" t="str">
        <f>VLOOKUP(Sales_Data!$C5136,tbl_Customers[],2,FALSE)</f>
        <v>Customer_777</v>
      </c>
      <c r="E5136" t="str">
        <f>VLOOKUP(tbl_Sales[[#This Row],[Customer_ID]],tbl_Customers[],5,0)</f>
        <v>West</v>
      </c>
      <c r="F5136" t="s">
        <v>8556</v>
      </c>
      <c r="G5136" t="str">
        <f>VLOOKUP(Sales_Data!$F5136,tbl_Products[],2,FALSE)</f>
        <v>Product_42</v>
      </c>
      <c r="H5136" t="str">
        <f>VLOOKUP(tbl_Sales[[#This Row],[Product_ID]],tbl_Products[],3,0)</f>
        <v>Electronics</v>
      </c>
      <c r="I5136">
        <v>8</v>
      </c>
      <c r="J5136" s="10">
        <f>VLOOKUP(tbl_Sales[[#This Row],[Product_ID]],tbl_Products[],4,0)</f>
        <v>28.03</v>
      </c>
      <c r="K5136" s="6">
        <v>65.819999999999993</v>
      </c>
      <c r="L5136" s="6">
        <f>tbl_Sales[[#This Row],[Price_per_Unit]]*tbl_Sales[[#This Row],[Quantity]]</f>
        <v>526.55999999999995</v>
      </c>
      <c r="M5136" s="6">
        <f>tbl_Sales[[#This Row],[Cost_per_Unit]]*tbl_Sales[[#This Row],[Quantity]]</f>
        <v>224.24</v>
      </c>
      <c r="N5136" s="6">
        <f>tbl_Sales[[#This Row],[Sales]]-tbl_Sales[[#This Row],[Total_Cost]]</f>
        <v>302.31999999999994</v>
      </c>
    </row>
    <row r="5137" spans="1:14">
      <c r="A5137" t="s">
        <v>5141</v>
      </c>
      <c r="B5137" s="4">
        <v>44995</v>
      </c>
      <c r="C5137" t="s">
        <v>8254</v>
      </c>
      <c r="D5137" t="str">
        <f>VLOOKUP(Sales_Data!$C5137,tbl_Customers[],2,FALSE)</f>
        <v>Customer_54</v>
      </c>
      <c r="E5137" t="str">
        <f>VLOOKUP(tbl_Sales[[#This Row],[Customer_ID]],tbl_Customers[],5,0)</f>
        <v>North</v>
      </c>
      <c r="F5137" t="s">
        <v>8507</v>
      </c>
      <c r="G5137" t="str">
        <f>VLOOKUP(Sales_Data!$F5137,tbl_Products[],2,FALSE)</f>
        <v>Product_58</v>
      </c>
      <c r="H5137" t="str">
        <f>VLOOKUP(tbl_Sales[[#This Row],[Product_ID]],tbl_Products[],3,0)</f>
        <v>Home Goods</v>
      </c>
      <c r="I5137">
        <v>7</v>
      </c>
      <c r="J5137" s="10">
        <f>VLOOKUP(tbl_Sales[[#This Row],[Product_ID]],tbl_Products[],4,0)</f>
        <v>23.97</v>
      </c>
      <c r="K5137" s="6">
        <v>22.24</v>
      </c>
      <c r="L5137" s="6">
        <f>tbl_Sales[[#This Row],[Price_per_Unit]]*tbl_Sales[[#This Row],[Quantity]]</f>
        <v>155.67999999999998</v>
      </c>
      <c r="M5137" s="6">
        <f>tbl_Sales[[#This Row],[Cost_per_Unit]]*tbl_Sales[[#This Row],[Quantity]]</f>
        <v>167.79</v>
      </c>
      <c r="N5137" s="6">
        <f>tbl_Sales[[#This Row],[Sales]]-tbl_Sales[[#This Row],[Total_Cost]]</f>
        <v>-12.110000000000014</v>
      </c>
    </row>
    <row r="5138" spans="1:14">
      <c r="A5138" t="s">
        <v>5142</v>
      </c>
      <c r="B5138" s="4">
        <v>44997</v>
      </c>
      <c r="C5138" t="s">
        <v>7603</v>
      </c>
      <c r="D5138" t="str">
        <f>VLOOKUP(Sales_Data!$C5138,tbl_Customers[],2,FALSE)</f>
        <v>Customer_1237</v>
      </c>
      <c r="E5138" t="str">
        <f>VLOOKUP(tbl_Sales[[#This Row],[Customer_ID]],tbl_Customers[],5,0)</f>
        <v>South</v>
      </c>
      <c r="F5138" t="s">
        <v>8549</v>
      </c>
      <c r="G5138" t="str">
        <f>VLOOKUP(Sales_Data!$F5138,tbl_Products[],2,FALSE)</f>
        <v>Product_18</v>
      </c>
      <c r="H5138" t="str">
        <f>VLOOKUP(tbl_Sales[[#This Row],[Product_ID]],tbl_Products[],3,0)</f>
        <v>Health</v>
      </c>
      <c r="I5138">
        <v>4</v>
      </c>
      <c r="J5138" s="10">
        <f>VLOOKUP(tbl_Sales[[#This Row],[Product_ID]],tbl_Products[],4,0)</f>
        <v>41.18</v>
      </c>
      <c r="K5138" s="6">
        <v>56.1</v>
      </c>
      <c r="L5138" s="6">
        <f>tbl_Sales[[#This Row],[Price_per_Unit]]*tbl_Sales[[#This Row],[Quantity]]</f>
        <v>224.4</v>
      </c>
      <c r="M5138" s="6">
        <f>tbl_Sales[[#This Row],[Cost_per_Unit]]*tbl_Sales[[#This Row],[Quantity]]</f>
        <v>164.72</v>
      </c>
      <c r="N5138" s="6">
        <f>tbl_Sales[[#This Row],[Sales]]-tbl_Sales[[#This Row],[Total_Cost]]</f>
        <v>59.680000000000007</v>
      </c>
    </row>
    <row r="5139" spans="1:14">
      <c r="A5139" t="s">
        <v>5143</v>
      </c>
      <c r="B5139" s="4">
        <v>45138</v>
      </c>
      <c r="C5139" t="s">
        <v>8378</v>
      </c>
      <c r="D5139" t="str">
        <f>VLOOKUP(Sales_Data!$C5139,tbl_Customers[],2,FALSE)</f>
        <v>Customer_507</v>
      </c>
      <c r="E5139" t="str">
        <f>VLOOKUP(tbl_Sales[[#This Row],[Customer_ID]],tbl_Customers[],5,0)</f>
        <v>North</v>
      </c>
      <c r="F5139" t="s">
        <v>8556</v>
      </c>
      <c r="G5139" t="str">
        <f>VLOOKUP(Sales_Data!$F5139,tbl_Products[],2,FALSE)</f>
        <v>Product_42</v>
      </c>
      <c r="H5139" t="str">
        <f>VLOOKUP(tbl_Sales[[#This Row],[Product_ID]],tbl_Products[],3,0)</f>
        <v>Electronics</v>
      </c>
      <c r="I5139">
        <v>4</v>
      </c>
      <c r="J5139" s="10">
        <f>VLOOKUP(tbl_Sales[[#This Row],[Product_ID]],tbl_Products[],4,0)</f>
        <v>28.03</v>
      </c>
      <c r="K5139" s="6">
        <v>13.91</v>
      </c>
      <c r="L5139" s="6">
        <f>tbl_Sales[[#This Row],[Price_per_Unit]]*tbl_Sales[[#This Row],[Quantity]]</f>
        <v>55.64</v>
      </c>
      <c r="M5139" s="6">
        <f>tbl_Sales[[#This Row],[Cost_per_Unit]]*tbl_Sales[[#This Row],[Quantity]]</f>
        <v>112.12</v>
      </c>
      <c r="N5139" s="6">
        <f>tbl_Sales[[#This Row],[Sales]]-tbl_Sales[[#This Row],[Total_Cost]]</f>
        <v>-56.480000000000004</v>
      </c>
    </row>
    <row r="5140" spans="1:14">
      <c r="A5140" t="s">
        <v>5144</v>
      </c>
      <c r="B5140" s="4">
        <v>45235</v>
      </c>
      <c r="C5140" t="s">
        <v>8362</v>
      </c>
      <c r="D5140" t="str">
        <f>VLOOKUP(Sales_Data!$C5140,tbl_Customers[],2,FALSE)</f>
        <v>Customer_159</v>
      </c>
      <c r="E5140" t="str">
        <f>VLOOKUP(tbl_Sales[[#This Row],[Customer_ID]],tbl_Customers[],5,0)</f>
        <v>North</v>
      </c>
      <c r="F5140" t="s">
        <v>8554</v>
      </c>
      <c r="G5140" t="str">
        <f>VLOOKUP(Sales_Data!$F5140,tbl_Products[],2,FALSE)</f>
        <v>Product_55</v>
      </c>
      <c r="H5140" t="str">
        <f>VLOOKUP(tbl_Sales[[#This Row],[Product_ID]],tbl_Products[],3,0)</f>
        <v>Apparel</v>
      </c>
      <c r="I5140">
        <v>3</v>
      </c>
      <c r="J5140" s="10">
        <f>VLOOKUP(tbl_Sales[[#This Row],[Product_ID]],tbl_Products[],4,0)</f>
        <v>36.08</v>
      </c>
      <c r="K5140" s="6">
        <v>44.31</v>
      </c>
      <c r="L5140" s="6">
        <f>tbl_Sales[[#This Row],[Price_per_Unit]]*tbl_Sales[[#This Row],[Quantity]]</f>
        <v>132.93</v>
      </c>
      <c r="M5140" s="6">
        <f>tbl_Sales[[#This Row],[Cost_per_Unit]]*tbl_Sales[[#This Row],[Quantity]]</f>
        <v>108.24</v>
      </c>
      <c r="N5140" s="6">
        <f>tbl_Sales[[#This Row],[Sales]]-tbl_Sales[[#This Row],[Total_Cost]]</f>
        <v>24.690000000000012</v>
      </c>
    </row>
    <row r="5141" spans="1:14">
      <c r="A5141" t="s">
        <v>5145</v>
      </c>
      <c r="B5141" s="4">
        <v>45285</v>
      </c>
      <c r="C5141" t="s">
        <v>7646</v>
      </c>
      <c r="D5141" t="str">
        <f>VLOOKUP(Sales_Data!$C5141,tbl_Customers[],2,FALSE)</f>
        <v>Customer_554</v>
      </c>
      <c r="E5141" t="str">
        <f>VLOOKUP(tbl_Sales[[#This Row],[Customer_ID]],tbl_Customers[],5,0)</f>
        <v>North</v>
      </c>
      <c r="F5141" t="s">
        <v>8560</v>
      </c>
      <c r="G5141" t="str">
        <f>VLOOKUP(Sales_Data!$F5141,tbl_Products[],2,FALSE)</f>
        <v>Product_41</v>
      </c>
      <c r="H5141" t="str">
        <f>VLOOKUP(tbl_Sales[[#This Row],[Product_ID]],tbl_Products[],3,0)</f>
        <v>Home Goods</v>
      </c>
      <c r="I5141">
        <v>9</v>
      </c>
      <c r="J5141" s="10">
        <f>VLOOKUP(tbl_Sales[[#This Row],[Product_ID]],tbl_Products[],4,0)</f>
        <v>31.5</v>
      </c>
      <c r="K5141" s="6">
        <v>96.7</v>
      </c>
      <c r="L5141" s="6">
        <f>tbl_Sales[[#This Row],[Price_per_Unit]]*tbl_Sales[[#This Row],[Quantity]]</f>
        <v>870.30000000000007</v>
      </c>
      <c r="M5141" s="6">
        <f>tbl_Sales[[#This Row],[Cost_per_Unit]]*tbl_Sales[[#This Row],[Quantity]]</f>
        <v>283.5</v>
      </c>
      <c r="N5141" s="6">
        <f>tbl_Sales[[#This Row],[Sales]]-tbl_Sales[[#This Row],[Total_Cost]]</f>
        <v>586.80000000000007</v>
      </c>
    </row>
    <row r="5142" spans="1:14">
      <c r="A5142" t="s">
        <v>5146</v>
      </c>
      <c r="B5142" s="4">
        <v>45189</v>
      </c>
      <c r="C5142" t="s">
        <v>8328</v>
      </c>
      <c r="D5142" t="str">
        <f>VLOOKUP(Sales_Data!$C5142,tbl_Customers[],2,FALSE)</f>
        <v>Customer_256</v>
      </c>
      <c r="E5142" t="str">
        <f>VLOOKUP(tbl_Sales[[#This Row],[Customer_ID]],tbl_Customers[],5,0)</f>
        <v>West</v>
      </c>
      <c r="F5142" t="s">
        <v>8497</v>
      </c>
      <c r="G5142" t="str">
        <f>VLOOKUP(Sales_Data!$F5142,tbl_Products[],2,FALSE)</f>
        <v>Product_73</v>
      </c>
      <c r="H5142" t="str">
        <f>VLOOKUP(tbl_Sales[[#This Row],[Product_ID]],tbl_Products[],3,0)</f>
        <v>Apparel</v>
      </c>
      <c r="I5142">
        <v>3</v>
      </c>
      <c r="J5142" s="10">
        <f>VLOOKUP(tbl_Sales[[#This Row],[Product_ID]],tbl_Products[],4,0)</f>
        <v>1.21</v>
      </c>
      <c r="K5142" s="6">
        <v>52.1</v>
      </c>
      <c r="L5142" s="6">
        <f>tbl_Sales[[#This Row],[Price_per_Unit]]*tbl_Sales[[#This Row],[Quantity]]</f>
        <v>156.30000000000001</v>
      </c>
      <c r="M5142" s="6">
        <f>tbl_Sales[[#This Row],[Cost_per_Unit]]*tbl_Sales[[#This Row],[Quantity]]</f>
        <v>3.63</v>
      </c>
      <c r="N5142" s="6">
        <f>tbl_Sales[[#This Row],[Sales]]-tbl_Sales[[#This Row],[Total_Cost]]</f>
        <v>152.67000000000002</v>
      </c>
    </row>
    <row r="5143" spans="1:14">
      <c r="A5143" t="s">
        <v>5147</v>
      </c>
      <c r="B5143" s="4">
        <v>45080</v>
      </c>
      <c r="C5143" t="s">
        <v>7468</v>
      </c>
      <c r="D5143" t="str">
        <f>VLOOKUP(Sales_Data!$C5143,tbl_Customers[],2,FALSE)</f>
        <v>Customer_1089</v>
      </c>
      <c r="E5143" t="str">
        <f>VLOOKUP(tbl_Sales[[#This Row],[Customer_ID]],tbl_Customers[],5,0)</f>
        <v>East</v>
      </c>
      <c r="F5143" t="s">
        <v>8558</v>
      </c>
      <c r="G5143" t="str">
        <f>VLOOKUP(Sales_Data!$F5143,tbl_Products[],2,FALSE)</f>
        <v>Product_24</v>
      </c>
      <c r="H5143" t="str">
        <f>VLOOKUP(tbl_Sales[[#This Row],[Product_ID]],tbl_Products[],3,0)</f>
        <v>Apparel</v>
      </c>
      <c r="I5143">
        <v>6</v>
      </c>
      <c r="J5143" s="10">
        <f>VLOOKUP(tbl_Sales[[#This Row],[Product_ID]],tbl_Products[],4,0)</f>
        <v>47.62</v>
      </c>
      <c r="K5143" s="6">
        <v>37.1</v>
      </c>
      <c r="L5143" s="6">
        <f>tbl_Sales[[#This Row],[Price_per_Unit]]*tbl_Sales[[#This Row],[Quantity]]</f>
        <v>222.60000000000002</v>
      </c>
      <c r="M5143" s="6">
        <f>tbl_Sales[[#This Row],[Cost_per_Unit]]*tbl_Sales[[#This Row],[Quantity]]</f>
        <v>285.71999999999997</v>
      </c>
      <c r="N5143" s="6">
        <f>tbl_Sales[[#This Row],[Sales]]-tbl_Sales[[#This Row],[Total_Cost]]</f>
        <v>-63.119999999999948</v>
      </c>
    </row>
    <row r="5144" spans="1:14">
      <c r="A5144" t="s">
        <v>5148</v>
      </c>
      <c r="B5144" s="4">
        <v>45286</v>
      </c>
      <c r="C5144" t="s">
        <v>7843</v>
      </c>
      <c r="D5144" t="str">
        <f>VLOOKUP(Sales_Data!$C5144,tbl_Customers[],2,FALSE)</f>
        <v>Customer_226</v>
      </c>
      <c r="E5144" t="str">
        <f>VLOOKUP(tbl_Sales[[#This Row],[Customer_ID]],tbl_Customers[],5,0)</f>
        <v>South</v>
      </c>
      <c r="F5144" t="s">
        <v>8548</v>
      </c>
      <c r="G5144" t="str">
        <f>VLOOKUP(Sales_Data!$F5144,tbl_Products[],2,FALSE)</f>
        <v>Product_1</v>
      </c>
      <c r="H5144" t="str">
        <f>VLOOKUP(tbl_Sales[[#This Row],[Product_ID]],tbl_Products[],3,0)</f>
        <v>Apparel</v>
      </c>
      <c r="I5144">
        <v>7</v>
      </c>
      <c r="J5144" s="10">
        <f>VLOOKUP(tbl_Sales[[#This Row],[Product_ID]],tbl_Products[],4,0)</f>
        <v>21.45</v>
      </c>
      <c r="K5144" s="6">
        <v>23.83</v>
      </c>
      <c r="L5144" s="6">
        <f>tbl_Sales[[#This Row],[Price_per_Unit]]*tbl_Sales[[#This Row],[Quantity]]</f>
        <v>166.81</v>
      </c>
      <c r="M5144" s="6">
        <f>tbl_Sales[[#This Row],[Cost_per_Unit]]*tbl_Sales[[#This Row],[Quantity]]</f>
        <v>150.15</v>
      </c>
      <c r="N5144" s="6">
        <f>tbl_Sales[[#This Row],[Sales]]-tbl_Sales[[#This Row],[Total_Cost]]</f>
        <v>16.659999999999997</v>
      </c>
    </row>
    <row r="5145" spans="1:14">
      <c r="A5145" t="s">
        <v>5149</v>
      </c>
      <c r="B5145" s="4">
        <v>45207</v>
      </c>
      <c r="C5145" t="s">
        <v>7564</v>
      </c>
      <c r="D5145" t="str">
        <f>VLOOKUP(Sales_Data!$C5145,tbl_Customers[],2,FALSE)</f>
        <v>Customer_1401</v>
      </c>
      <c r="E5145" t="str">
        <f>VLOOKUP(tbl_Sales[[#This Row],[Customer_ID]],tbl_Customers[],5,0)</f>
        <v>North</v>
      </c>
      <c r="F5145" t="s">
        <v>8502</v>
      </c>
      <c r="G5145" t="str">
        <f>VLOOKUP(Sales_Data!$F5145,tbl_Products[],2,FALSE)</f>
        <v>Product_22</v>
      </c>
      <c r="H5145" t="str">
        <f>VLOOKUP(tbl_Sales[[#This Row],[Product_ID]],tbl_Products[],3,0)</f>
        <v>Electronics</v>
      </c>
      <c r="I5145">
        <v>9</v>
      </c>
      <c r="J5145" s="10">
        <f>VLOOKUP(tbl_Sales[[#This Row],[Product_ID]],tbl_Products[],4,0)</f>
        <v>38.15</v>
      </c>
      <c r="K5145" s="6">
        <v>55.34</v>
      </c>
      <c r="L5145" s="6">
        <f>tbl_Sales[[#This Row],[Price_per_Unit]]*tbl_Sales[[#This Row],[Quantity]]</f>
        <v>498.06000000000006</v>
      </c>
      <c r="M5145" s="6">
        <f>tbl_Sales[[#This Row],[Cost_per_Unit]]*tbl_Sales[[#This Row],[Quantity]]</f>
        <v>343.34999999999997</v>
      </c>
      <c r="N5145" s="6">
        <f>tbl_Sales[[#This Row],[Sales]]-tbl_Sales[[#This Row],[Total_Cost]]</f>
        <v>154.71000000000009</v>
      </c>
    </row>
    <row r="5146" spans="1:14">
      <c r="A5146" t="s">
        <v>5150</v>
      </c>
      <c r="B5146" s="4">
        <v>45087</v>
      </c>
      <c r="C5146" t="s">
        <v>7955</v>
      </c>
      <c r="D5146" t="str">
        <f>VLOOKUP(Sales_Data!$C5146,tbl_Customers[],2,FALSE)</f>
        <v>Customer_1124</v>
      </c>
      <c r="E5146" t="str">
        <f>VLOOKUP(tbl_Sales[[#This Row],[Customer_ID]],tbl_Customers[],5,0)</f>
        <v>South</v>
      </c>
      <c r="F5146" t="s">
        <v>8511</v>
      </c>
      <c r="G5146" t="str">
        <f>VLOOKUP(Sales_Data!$F5146,tbl_Products[],2,FALSE)</f>
        <v>Product_33</v>
      </c>
      <c r="H5146" t="str">
        <f>VLOOKUP(tbl_Sales[[#This Row],[Product_ID]],tbl_Products[],3,0)</f>
        <v>Electronics</v>
      </c>
      <c r="I5146">
        <v>7</v>
      </c>
      <c r="J5146" s="10">
        <f>VLOOKUP(tbl_Sales[[#This Row],[Product_ID]],tbl_Products[],4,0)</f>
        <v>45.26</v>
      </c>
      <c r="K5146" s="6">
        <v>9.41</v>
      </c>
      <c r="L5146" s="6">
        <f>tbl_Sales[[#This Row],[Price_per_Unit]]*tbl_Sales[[#This Row],[Quantity]]</f>
        <v>65.87</v>
      </c>
      <c r="M5146" s="6">
        <f>tbl_Sales[[#This Row],[Cost_per_Unit]]*tbl_Sales[[#This Row],[Quantity]]</f>
        <v>316.82</v>
      </c>
      <c r="N5146" s="6">
        <f>tbl_Sales[[#This Row],[Sales]]-tbl_Sales[[#This Row],[Total_Cost]]</f>
        <v>-250.95</v>
      </c>
    </row>
    <row r="5147" spans="1:14">
      <c r="A5147" t="s">
        <v>5151</v>
      </c>
      <c r="B5147" s="4">
        <v>45291</v>
      </c>
      <c r="C5147" t="s">
        <v>8185</v>
      </c>
      <c r="D5147" t="str">
        <f>VLOOKUP(Sales_Data!$C5147,tbl_Customers[],2,FALSE)</f>
        <v>Customer_834</v>
      </c>
      <c r="E5147" t="str">
        <f>VLOOKUP(tbl_Sales[[#This Row],[Customer_ID]],tbl_Customers[],5,0)</f>
        <v>South</v>
      </c>
      <c r="F5147" t="s">
        <v>8535</v>
      </c>
      <c r="G5147" t="str">
        <f>VLOOKUP(Sales_Data!$F5147,tbl_Products[],2,FALSE)</f>
        <v>Product_54</v>
      </c>
      <c r="H5147" t="str">
        <f>VLOOKUP(tbl_Sales[[#This Row],[Product_ID]],tbl_Products[],3,0)</f>
        <v>Apparel</v>
      </c>
      <c r="I5147">
        <v>2</v>
      </c>
      <c r="J5147" s="10">
        <f>VLOOKUP(tbl_Sales[[#This Row],[Product_ID]],tbl_Products[],4,0)</f>
        <v>1.35</v>
      </c>
      <c r="K5147" s="6">
        <v>92.87</v>
      </c>
      <c r="L5147" s="6">
        <f>tbl_Sales[[#This Row],[Price_per_Unit]]*tbl_Sales[[#This Row],[Quantity]]</f>
        <v>185.74</v>
      </c>
      <c r="M5147" s="6">
        <f>tbl_Sales[[#This Row],[Cost_per_Unit]]*tbl_Sales[[#This Row],[Quantity]]</f>
        <v>2.7</v>
      </c>
      <c r="N5147" s="6">
        <f>tbl_Sales[[#This Row],[Sales]]-tbl_Sales[[#This Row],[Total_Cost]]</f>
        <v>183.04000000000002</v>
      </c>
    </row>
    <row r="5148" spans="1:14">
      <c r="A5148" t="s">
        <v>5152</v>
      </c>
      <c r="B5148" s="4">
        <v>45210</v>
      </c>
      <c r="C5148" t="s">
        <v>7262</v>
      </c>
      <c r="D5148" t="str">
        <f>VLOOKUP(Sales_Data!$C5148,tbl_Customers[],2,FALSE)</f>
        <v>Customer_136</v>
      </c>
      <c r="E5148" t="str">
        <f>VLOOKUP(tbl_Sales[[#This Row],[Customer_ID]],tbl_Customers[],5,0)</f>
        <v>North</v>
      </c>
      <c r="F5148" t="s">
        <v>8527</v>
      </c>
      <c r="G5148" t="str">
        <f>VLOOKUP(Sales_Data!$F5148,tbl_Products[],2,FALSE)</f>
        <v>Product_12</v>
      </c>
      <c r="H5148" t="str">
        <f>VLOOKUP(tbl_Sales[[#This Row],[Product_ID]],tbl_Products[],3,0)</f>
        <v>Toys</v>
      </c>
      <c r="I5148">
        <v>4</v>
      </c>
      <c r="J5148" s="10">
        <f>VLOOKUP(tbl_Sales[[#This Row],[Product_ID]],tbl_Products[],4,0)</f>
        <v>8.02</v>
      </c>
      <c r="K5148" s="6">
        <v>48.91</v>
      </c>
      <c r="L5148" s="6">
        <f>tbl_Sales[[#This Row],[Price_per_Unit]]*tbl_Sales[[#This Row],[Quantity]]</f>
        <v>195.64</v>
      </c>
      <c r="M5148" s="6">
        <f>tbl_Sales[[#This Row],[Cost_per_Unit]]*tbl_Sales[[#This Row],[Quantity]]</f>
        <v>32.08</v>
      </c>
      <c r="N5148" s="6">
        <f>tbl_Sales[[#This Row],[Sales]]-tbl_Sales[[#This Row],[Total_Cost]]</f>
        <v>163.56</v>
      </c>
    </row>
    <row r="5149" spans="1:14">
      <c r="A5149" t="s">
        <v>5153</v>
      </c>
      <c r="B5149" s="4">
        <v>45250</v>
      </c>
      <c r="C5149" t="s">
        <v>7162</v>
      </c>
      <c r="D5149" t="str">
        <f>VLOOKUP(Sales_Data!$C5149,tbl_Customers[],2,FALSE)</f>
        <v>Customer_675</v>
      </c>
      <c r="E5149" t="str">
        <f>VLOOKUP(tbl_Sales[[#This Row],[Customer_ID]],tbl_Customers[],5,0)</f>
        <v>North</v>
      </c>
      <c r="F5149" t="s">
        <v>8508</v>
      </c>
      <c r="G5149" t="str">
        <f>VLOOKUP(Sales_Data!$F5149,tbl_Products[],2,FALSE)</f>
        <v>Product_63</v>
      </c>
      <c r="H5149" t="str">
        <f>VLOOKUP(tbl_Sales[[#This Row],[Product_ID]],tbl_Products[],3,0)</f>
        <v>Electronics</v>
      </c>
      <c r="I5149">
        <v>7</v>
      </c>
      <c r="J5149" s="10">
        <f>VLOOKUP(tbl_Sales[[#This Row],[Product_ID]],tbl_Products[],4,0)</f>
        <v>40</v>
      </c>
      <c r="K5149" s="6">
        <v>34.130000000000003</v>
      </c>
      <c r="L5149" s="6">
        <f>tbl_Sales[[#This Row],[Price_per_Unit]]*tbl_Sales[[#This Row],[Quantity]]</f>
        <v>238.91000000000003</v>
      </c>
      <c r="M5149" s="6">
        <f>tbl_Sales[[#This Row],[Cost_per_Unit]]*tbl_Sales[[#This Row],[Quantity]]</f>
        <v>280</v>
      </c>
      <c r="N5149" s="6">
        <f>tbl_Sales[[#This Row],[Sales]]-tbl_Sales[[#This Row],[Total_Cost]]</f>
        <v>-41.089999999999975</v>
      </c>
    </row>
    <row r="5150" spans="1:14">
      <c r="A5150" t="s">
        <v>5154</v>
      </c>
      <c r="B5150" s="4">
        <v>45038</v>
      </c>
      <c r="C5150" t="s">
        <v>7216</v>
      </c>
      <c r="D5150" t="str">
        <f>VLOOKUP(Sales_Data!$C5150,tbl_Customers[],2,FALSE)</f>
        <v>Customer_1312</v>
      </c>
      <c r="E5150" t="str">
        <f>VLOOKUP(tbl_Sales[[#This Row],[Customer_ID]],tbl_Customers[],5,0)</f>
        <v>East</v>
      </c>
      <c r="F5150" t="s">
        <v>8506</v>
      </c>
      <c r="G5150" t="str">
        <f>VLOOKUP(Sales_Data!$F5150,tbl_Products[],2,FALSE)</f>
        <v>Product_43</v>
      </c>
      <c r="H5150" t="str">
        <f>VLOOKUP(tbl_Sales[[#This Row],[Product_ID]],tbl_Products[],3,0)</f>
        <v>Health</v>
      </c>
      <c r="I5150">
        <v>8</v>
      </c>
      <c r="J5150" s="10">
        <f>VLOOKUP(tbl_Sales[[#This Row],[Product_ID]],tbl_Products[],4,0)</f>
        <v>4.59</v>
      </c>
      <c r="K5150" s="6">
        <v>9.2200000000000006</v>
      </c>
      <c r="L5150" s="6">
        <f>tbl_Sales[[#This Row],[Price_per_Unit]]*tbl_Sales[[#This Row],[Quantity]]</f>
        <v>73.760000000000005</v>
      </c>
      <c r="M5150" s="6">
        <f>tbl_Sales[[#This Row],[Cost_per_Unit]]*tbl_Sales[[#This Row],[Quantity]]</f>
        <v>36.72</v>
      </c>
      <c r="N5150" s="6">
        <f>tbl_Sales[[#This Row],[Sales]]-tbl_Sales[[#This Row],[Total_Cost]]</f>
        <v>37.040000000000006</v>
      </c>
    </row>
    <row r="5151" spans="1:14">
      <c r="A5151" t="s">
        <v>5155</v>
      </c>
      <c r="B5151" s="4">
        <v>45029</v>
      </c>
      <c r="C5151" t="s">
        <v>7480</v>
      </c>
      <c r="D5151" t="str">
        <f>VLOOKUP(Sales_Data!$C5151,tbl_Customers[],2,FALSE)</f>
        <v>Customer_183</v>
      </c>
      <c r="E5151" t="str">
        <f>VLOOKUP(tbl_Sales[[#This Row],[Customer_ID]],tbl_Customers[],5,0)</f>
        <v>North</v>
      </c>
      <c r="F5151" t="s">
        <v>8503</v>
      </c>
      <c r="G5151" t="str">
        <f>VLOOKUP(Sales_Data!$F5151,tbl_Products[],2,FALSE)</f>
        <v>Product_19</v>
      </c>
      <c r="H5151" t="str">
        <f>VLOOKUP(tbl_Sales[[#This Row],[Product_ID]],tbl_Products[],3,0)</f>
        <v>Apparel</v>
      </c>
      <c r="I5151">
        <v>4</v>
      </c>
      <c r="J5151" s="10">
        <f>VLOOKUP(tbl_Sales[[#This Row],[Product_ID]],tbl_Products[],4,0)</f>
        <v>41.78</v>
      </c>
      <c r="K5151" s="6">
        <v>6.95</v>
      </c>
      <c r="L5151" s="6">
        <f>tbl_Sales[[#This Row],[Price_per_Unit]]*tbl_Sales[[#This Row],[Quantity]]</f>
        <v>27.8</v>
      </c>
      <c r="M5151" s="6">
        <f>tbl_Sales[[#This Row],[Cost_per_Unit]]*tbl_Sales[[#This Row],[Quantity]]</f>
        <v>167.12</v>
      </c>
      <c r="N5151" s="6">
        <f>tbl_Sales[[#This Row],[Sales]]-tbl_Sales[[#This Row],[Total_Cost]]</f>
        <v>-139.32</v>
      </c>
    </row>
    <row r="5152" spans="1:14">
      <c r="A5152" t="s">
        <v>5156</v>
      </c>
      <c r="B5152" s="4">
        <v>45034</v>
      </c>
      <c r="C5152" t="s">
        <v>7055</v>
      </c>
      <c r="D5152" t="str">
        <f>VLOOKUP(Sales_Data!$C5152,tbl_Customers[],2,FALSE)</f>
        <v>Customer_744</v>
      </c>
      <c r="E5152" t="str">
        <f>VLOOKUP(tbl_Sales[[#This Row],[Customer_ID]],tbl_Customers[],5,0)</f>
        <v>East</v>
      </c>
      <c r="F5152" t="s">
        <v>8495</v>
      </c>
      <c r="G5152" t="str">
        <f>VLOOKUP(Sales_Data!$F5152,tbl_Products[],2,FALSE)</f>
        <v>Product_6</v>
      </c>
      <c r="H5152" t="str">
        <f>VLOOKUP(tbl_Sales[[#This Row],[Product_ID]],tbl_Products[],3,0)</f>
        <v>Apparel</v>
      </c>
      <c r="I5152">
        <v>2</v>
      </c>
      <c r="J5152" s="10">
        <f>VLOOKUP(tbl_Sales[[#This Row],[Product_ID]],tbl_Products[],4,0)</f>
        <v>33.65</v>
      </c>
      <c r="K5152" s="6">
        <v>68.64</v>
      </c>
      <c r="L5152" s="6">
        <f>tbl_Sales[[#This Row],[Price_per_Unit]]*tbl_Sales[[#This Row],[Quantity]]</f>
        <v>137.28</v>
      </c>
      <c r="M5152" s="6">
        <f>tbl_Sales[[#This Row],[Cost_per_Unit]]*tbl_Sales[[#This Row],[Quantity]]</f>
        <v>67.3</v>
      </c>
      <c r="N5152" s="6">
        <f>tbl_Sales[[#This Row],[Sales]]-tbl_Sales[[#This Row],[Total_Cost]]</f>
        <v>69.98</v>
      </c>
    </row>
    <row r="5153" spans="1:14">
      <c r="A5153" t="s">
        <v>5157</v>
      </c>
      <c r="B5153" s="4">
        <v>45246</v>
      </c>
      <c r="C5153" t="s">
        <v>7210</v>
      </c>
      <c r="D5153" t="str">
        <f>VLOOKUP(Sales_Data!$C5153,tbl_Customers[],2,FALSE)</f>
        <v>Customer_684</v>
      </c>
      <c r="E5153" t="str">
        <f>VLOOKUP(tbl_Sales[[#This Row],[Customer_ID]],tbl_Customers[],5,0)</f>
        <v>East</v>
      </c>
      <c r="F5153" t="s">
        <v>8549</v>
      </c>
      <c r="G5153" t="str">
        <f>VLOOKUP(Sales_Data!$F5153,tbl_Products[],2,FALSE)</f>
        <v>Product_18</v>
      </c>
      <c r="H5153" t="str">
        <f>VLOOKUP(tbl_Sales[[#This Row],[Product_ID]],tbl_Products[],3,0)</f>
        <v>Health</v>
      </c>
      <c r="I5153">
        <v>4</v>
      </c>
      <c r="J5153" s="10">
        <f>VLOOKUP(tbl_Sales[[#This Row],[Product_ID]],tbl_Products[],4,0)</f>
        <v>41.18</v>
      </c>
      <c r="K5153" s="6">
        <v>43.31</v>
      </c>
      <c r="L5153" s="6">
        <f>tbl_Sales[[#This Row],[Price_per_Unit]]*tbl_Sales[[#This Row],[Quantity]]</f>
        <v>173.24</v>
      </c>
      <c r="M5153" s="6">
        <f>tbl_Sales[[#This Row],[Cost_per_Unit]]*tbl_Sales[[#This Row],[Quantity]]</f>
        <v>164.72</v>
      </c>
      <c r="N5153" s="6">
        <f>tbl_Sales[[#This Row],[Sales]]-tbl_Sales[[#This Row],[Total_Cost]]</f>
        <v>8.5200000000000102</v>
      </c>
    </row>
    <row r="5154" spans="1:14">
      <c r="A5154" t="s">
        <v>5158</v>
      </c>
      <c r="B5154" s="4">
        <v>45075</v>
      </c>
      <c r="C5154" t="s">
        <v>8009</v>
      </c>
      <c r="D5154" t="str">
        <f>VLOOKUP(Sales_Data!$C5154,tbl_Customers[],2,FALSE)</f>
        <v>Customer_560</v>
      </c>
      <c r="E5154" t="str">
        <f>VLOOKUP(tbl_Sales[[#This Row],[Customer_ID]],tbl_Customers[],5,0)</f>
        <v>East</v>
      </c>
      <c r="F5154" t="s">
        <v>8565</v>
      </c>
      <c r="G5154" t="str">
        <f>VLOOKUP(Sales_Data!$F5154,tbl_Products[],2,FALSE)</f>
        <v>Product_31</v>
      </c>
      <c r="H5154" t="str">
        <f>VLOOKUP(tbl_Sales[[#This Row],[Product_ID]],tbl_Products[],3,0)</f>
        <v>Apparel</v>
      </c>
      <c r="I5154">
        <v>6</v>
      </c>
      <c r="J5154" s="10">
        <f>VLOOKUP(tbl_Sales[[#This Row],[Product_ID]],tbl_Products[],4,0)</f>
        <v>3.66</v>
      </c>
      <c r="K5154" s="6">
        <v>65.14</v>
      </c>
      <c r="L5154" s="6">
        <f>tbl_Sales[[#This Row],[Price_per_Unit]]*tbl_Sales[[#This Row],[Quantity]]</f>
        <v>390.84000000000003</v>
      </c>
      <c r="M5154" s="6">
        <f>tbl_Sales[[#This Row],[Cost_per_Unit]]*tbl_Sales[[#This Row],[Quantity]]</f>
        <v>21.96</v>
      </c>
      <c r="N5154" s="6">
        <f>tbl_Sales[[#This Row],[Sales]]-tbl_Sales[[#This Row],[Total_Cost]]</f>
        <v>368.88000000000005</v>
      </c>
    </row>
    <row r="5155" spans="1:14">
      <c r="A5155" t="s">
        <v>5159</v>
      </c>
      <c r="B5155" s="4">
        <v>45278</v>
      </c>
      <c r="C5155" t="s">
        <v>8035</v>
      </c>
      <c r="D5155" t="str">
        <f>VLOOKUP(Sales_Data!$C5155,tbl_Customers[],2,FALSE)</f>
        <v>Customer_300</v>
      </c>
      <c r="E5155" t="str">
        <f>VLOOKUP(tbl_Sales[[#This Row],[Customer_ID]],tbl_Customers[],5,0)</f>
        <v>North</v>
      </c>
      <c r="F5155" t="s">
        <v>8561</v>
      </c>
      <c r="G5155" t="str">
        <f>VLOOKUP(Sales_Data!$F5155,tbl_Products[],2,FALSE)</f>
        <v>Product_66</v>
      </c>
      <c r="H5155" t="str">
        <f>VLOOKUP(tbl_Sales[[#This Row],[Product_ID]],tbl_Products[],3,0)</f>
        <v>Health</v>
      </c>
      <c r="I5155">
        <v>4</v>
      </c>
      <c r="J5155" s="10">
        <f>VLOOKUP(tbl_Sales[[#This Row],[Product_ID]],tbl_Products[],4,0)</f>
        <v>1.38</v>
      </c>
      <c r="K5155" s="6">
        <v>62.71</v>
      </c>
      <c r="L5155" s="6">
        <f>tbl_Sales[[#This Row],[Price_per_Unit]]*tbl_Sales[[#This Row],[Quantity]]</f>
        <v>250.84</v>
      </c>
      <c r="M5155" s="6">
        <f>tbl_Sales[[#This Row],[Cost_per_Unit]]*tbl_Sales[[#This Row],[Quantity]]</f>
        <v>5.52</v>
      </c>
      <c r="N5155" s="6">
        <f>tbl_Sales[[#This Row],[Sales]]-tbl_Sales[[#This Row],[Total_Cost]]</f>
        <v>245.32</v>
      </c>
    </row>
    <row r="5156" spans="1:14">
      <c r="A5156" t="s">
        <v>5160</v>
      </c>
      <c r="B5156" s="4">
        <v>45103</v>
      </c>
      <c r="C5156" t="s">
        <v>7532</v>
      </c>
      <c r="D5156" t="str">
        <f>VLOOKUP(Sales_Data!$C5156,tbl_Customers[],2,FALSE)</f>
        <v>Customer_463</v>
      </c>
      <c r="E5156" t="str">
        <f>VLOOKUP(tbl_Sales[[#This Row],[Customer_ID]],tbl_Customers[],5,0)</f>
        <v>West</v>
      </c>
      <c r="F5156" t="s">
        <v>8521</v>
      </c>
      <c r="G5156" t="str">
        <f>VLOOKUP(Sales_Data!$F5156,tbl_Products[],2,FALSE)</f>
        <v>Product_64</v>
      </c>
      <c r="H5156" t="str">
        <f>VLOOKUP(tbl_Sales[[#This Row],[Product_ID]],tbl_Products[],3,0)</f>
        <v>Home Goods</v>
      </c>
      <c r="I5156">
        <v>2</v>
      </c>
      <c r="J5156" s="10">
        <f>VLOOKUP(tbl_Sales[[#This Row],[Product_ID]],tbl_Products[],4,0)</f>
        <v>16.21</v>
      </c>
      <c r="K5156" s="6">
        <v>6.22</v>
      </c>
      <c r="L5156" s="6">
        <f>tbl_Sales[[#This Row],[Price_per_Unit]]*tbl_Sales[[#This Row],[Quantity]]</f>
        <v>12.44</v>
      </c>
      <c r="M5156" s="6">
        <f>tbl_Sales[[#This Row],[Cost_per_Unit]]*tbl_Sales[[#This Row],[Quantity]]</f>
        <v>32.42</v>
      </c>
      <c r="N5156" s="6">
        <f>tbl_Sales[[#This Row],[Sales]]-tbl_Sales[[#This Row],[Total_Cost]]</f>
        <v>-19.980000000000004</v>
      </c>
    </row>
    <row r="5157" spans="1:14">
      <c r="A5157" t="s">
        <v>5161</v>
      </c>
      <c r="B5157" s="4">
        <v>45271</v>
      </c>
      <c r="C5157" t="s">
        <v>7340</v>
      </c>
      <c r="D5157" t="str">
        <f>VLOOKUP(Sales_Data!$C5157,tbl_Customers[],2,FALSE)</f>
        <v>Customer_561</v>
      </c>
      <c r="E5157" t="str">
        <f>VLOOKUP(tbl_Sales[[#This Row],[Customer_ID]],tbl_Customers[],5,0)</f>
        <v>West</v>
      </c>
      <c r="F5157" t="s">
        <v>8531</v>
      </c>
      <c r="G5157" t="str">
        <f>VLOOKUP(Sales_Data!$F5157,tbl_Products[],2,FALSE)</f>
        <v>Product_36</v>
      </c>
      <c r="H5157" t="str">
        <f>VLOOKUP(tbl_Sales[[#This Row],[Product_ID]],tbl_Products[],3,0)</f>
        <v>Home Goods</v>
      </c>
      <c r="I5157">
        <v>9</v>
      </c>
      <c r="J5157" s="10">
        <f>VLOOKUP(tbl_Sales[[#This Row],[Product_ID]],tbl_Products[],4,0)</f>
        <v>32.54</v>
      </c>
      <c r="K5157" s="6">
        <v>89.12</v>
      </c>
      <c r="L5157" s="6">
        <f>tbl_Sales[[#This Row],[Price_per_Unit]]*tbl_Sales[[#This Row],[Quantity]]</f>
        <v>802.08</v>
      </c>
      <c r="M5157" s="6">
        <f>tbl_Sales[[#This Row],[Cost_per_Unit]]*tbl_Sales[[#This Row],[Quantity]]</f>
        <v>292.86</v>
      </c>
      <c r="N5157" s="6">
        <f>tbl_Sales[[#This Row],[Sales]]-tbl_Sales[[#This Row],[Total_Cost]]</f>
        <v>509.22</v>
      </c>
    </row>
    <row r="5158" spans="1:14">
      <c r="A5158" t="s">
        <v>5162</v>
      </c>
      <c r="B5158" s="4">
        <v>44994</v>
      </c>
      <c r="C5158" t="s">
        <v>8315</v>
      </c>
      <c r="D5158" t="str">
        <f>VLOOKUP(Sales_Data!$C5158,tbl_Customers[],2,FALSE)</f>
        <v>Customer_21</v>
      </c>
      <c r="E5158" t="str">
        <f>VLOOKUP(tbl_Sales[[#This Row],[Customer_ID]],tbl_Customers[],5,0)</f>
        <v>West</v>
      </c>
      <c r="F5158" t="s">
        <v>8550</v>
      </c>
      <c r="G5158" t="str">
        <f>VLOOKUP(Sales_Data!$F5158,tbl_Products[],2,FALSE)</f>
        <v>Product_26</v>
      </c>
      <c r="H5158" t="str">
        <f>VLOOKUP(tbl_Sales[[#This Row],[Product_ID]],tbl_Products[],3,0)</f>
        <v>Health</v>
      </c>
      <c r="I5158">
        <v>8</v>
      </c>
      <c r="J5158" s="10">
        <f>VLOOKUP(tbl_Sales[[#This Row],[Product_ID]],tbl_Products[],4,0)</f>
        <v>31.77</v>
      </c>
      <c r="K5158" s="6">
        <v>52.59</v>
      </c>
      <c r="L5158" s="6">
        <f>tbl_Sales[[#This Row],[Price_per_Unit]]*tbl_Sales[[#This Row],[Quantity]]</f>
        <v>420.72</v>
      </c>
      <c r="M5158" s="6">
        <f>tbl_Sales[[#This Row],[Cost_per_Unit]]*tbl_Sales[[#This Row],[Quantity]]</f>
        <v>254.16</v>
      </c>
      <c r="N5158" s="6">
        <f>tbl_Sales[[#This Row],[Sales]]-tbl_Sales[[#This Row],[Total_Cost]]</f>
        <v>166.56000000000003</v>
      </c>
    </row>
    <row r="5159" spans="1:14">
      <c r="A5159" t="s">
        <v>5163</v>
      </c>
      <c r="B5159" s="4">
        <v>45290</v>
      </c>
      <c r="C5159" t="s">
        <v>7663</v>
      </c>
      <c r="D5159" t="str">
        <f>VLOOKUP(Sales_Data!$C5159,tbl_Customers[],2,FALSE)</f>
        <v>Customer_201</v>
      </c>
      <c r="E5159" t="str">
        <f>VLOOKUP(tbl_Sales[[#This Row],[Customer_ID]],tbl_Customers[],5,0)</f>
        <v>West</v>
      </c>
      <c r="F5159" t="s">
        <v>8558</v>
      </c>
      <c r="G5159" t="str">
        <f>VLOOKUP(Sales_Data!$F5159,tbl_Products[],2,FALSE)</f>
        <v>Product_24</v>
      </c>
      <c r="H5159" t="str">
        <f>VLOOKUP(tbl_Sales[[#This Row],[Product_ID]],tbl_Products[],3,0)</f>
        <v>Apparel</v>
      </c>
      <c r="I5159">
        <v>5</v>
      </c>
      <c r="J5159" s="10">
        <f>VLOOKUP(tbl_Sales[[#This Row],[Product_ID]],tbl_Products[],4,0)</f>
        <v>47.62</v>
      </c>
      <c r="K5159" s="6">
        <v>97</v>
      </c>
      <c r="L5159" s="6">
        <f>tbl_Sales[[#This Row],[Price_per_Unit]]*tbl_Sales[[#This Row],[Quantity]]</f>
        <v>485</v>
      </c>
      <c r="M5159" s="6">
        <f>tbl_Sales[[#This Row],[Cost_per_Unit]]*tbl_Sales[[#This Row],[Quantity]]</f>
        <v>238.1</v>
      </c>
      <c r="N5159" s="6">
        <f>tbl_Sales[[#This Row],[Sales]]-tbl_Sales[[#This Row],[Total_Cost]]</f>
        <v>246.9</v>
      </c>
    </row>
    <row r="5160" spans="1:14">
      <c r="A5160" t="s">
        <v>5164</v>
      </c>
      <c r="B5160" s="4">
        <v>45259</v>
      </c>
      <c r="C5160" t="s">
        <v>8219</v>
      </c>
      <c r="D5160" t="str">
        <f>VLOOKUP(Sales_Data!$C5160,tbl_Customers[],2,FALSE)</f>
        <v>Customer_773</v>
      </c>
      <c r="E5160" t="str">
        <f>VLOOKUP(tbl_Sales[[#This Row],[Customer_ID]],tbl_Customers[],5,0)</f>
        <v>East</v>
      </c>
      <c r="F5160" t="s">
        <v>8535</v>
      </c>
      <c r="G5160" t="str">
        <f>VLOOKUP(Sales_Data!$F5160,tbl_Products[],2,FALSE)</f>
        <v>Product_54</v>
      </c>
      <c r="H5160" t="str">
        <f>VLOOKUP(tbl_Sales[[#This Row],[Product_ID]],tbl_Products[],3,0)</f>
        <v>Apparel</v>
      </c>
      <c r="I5160">
        <v>9</v>
      </c>
      <c r="J5160" s="10">
        <f>VLOOKUP(tbl_Sales[[#This Row],[Product_ID]],tbl_Products[],4,0)</f>
        <v>1.35</v>
      </c>
      <c r="K5160" s="6">
        <v>80.05</v>
      </c>
      <c r="L5160" s="6">
        <f>tbl_Sales[[#This Row],[Price_per_Unit]]*tbl_Sales[[#This Row],[Quantity]]</f>
        <v>720.44999999999993</v>
      </c>
      <c r="M5160" s="6">
        <f>tbl_Sales[[#This Row],[Cost_per_Unit]]*tbl_Sales[[#This Row],[Quantity]]</f>
        <v>12.15</v>
      </c>
      <c r="N5160" s="6">
        <f>tbl_Sales[[#This Row],[Sales]]-tbl_Sales[[#This Row],[Total_Cost]]</f>
        <v>708.3</v>
      </c>
    </row>
    <row r="5161" spans="1:14">
      <c r="A5161" t="s">
        <v>5165</v>
      </c>
      <c r="B5161" s="4">
        <v>45018</v>
      </c>
      <c r="C5161" t="s">
        <v>7873</v>
      </c>
      <c r="D5161" t="str">
        <f>VLOOKUP(Sales_Data!$C5161,tbl_Customers[],2,FALSE)</f>
        <v>Customer_456</v>
      </c>
      <c r="E5161" t="str">
        <f>VLOOKUP(tbl_Sales[[#This Row],[Customer_ID]],tbl_Customers[],5,0)</f>
        <v>West</v>
      </c>
      <c r="F5161" t="s">
        <v>8552</v>
      </c>
      <c r="G5161" t="str">
        <f>VLOOKUP(Sales_Data!$F5161,tbl_Products[],2,FALSE)</f>
        <v>Product_5</v>
      </c>
      <c r="H5161" t="str">
        <f>VLOOKUP(tbl_Sales[[#This Row],[Product_ID]],tbl_Products[],3,0)</f>
        <v>Health</v>
      </c>
      <c r="I5161">
        <v>5</v>
      </c>
      <c r="J5161" s="10">
        <f>VLOOKUP(tbl_Sales[[#This Row],[Product_ID]],tbl_Products[],4,0)</f>
        <v>35.39</v>
      </c>
      <c r="K5161" s="6">
        <v>54.57</v>
      </c>
      <c r="L5161" s="6">
        <f>tbl_Sales[[#This Row],[Price_per_Unit]]*tbl_Sales[[#This Row],[Quantity]]</f>
        <v>272.85000000000002</v>
      </c>
      <c r="M5161" s="6">
        <f>tbl_Sales[[#This Row],[Cost_per_Unit]]*tbl_Sales[[#This Row],[Quantity]]</f>
        <v>176.95</v>
      </c>
      <c r="N5161" s="6">
        <f>tbl_Sales[[#This Row],[Sales]]-tbl_Sales[[#This Row],[Total_Cost]]</f>
        <v>95.900000000000034</v>
      </c>
    </row>
    <row r="5162" spans="1:14">
      <c r="A5162" t="s">
        <v>5166</v>
      </c>
      <c r="B5162" s="4">
        <v>45184</v>
      </c>
      <c r="C5162" t="s">
        <v>7064</v>
      </c>
      <c r="D5162" t="str">
        <f>VLOOKUP(Sales_Data!$C5162,tbl_Customers[],2,FALSE)</f>
        <v>Customer_776</v>
      </c>
      <c r="E5162" t="str">
        <f>VLOOKUP(tbl_Sales[[#This Row],[Customer_ID]],tbl_Customers[],5,0)</f>
        <v>East</v>
      </c>
      <c r="F5162" t="s">
        <v>8514</v>
      </c>
      <c r="G5162" t="str">
        <f>VLOOKUP(Sales_Data!$F5162,tbl_Products[],2,FALSE)</f>
        <v>Product_2</v>
      </c>
      <c r="H5162" t="str">
        <f>VLOOKUP(tbl_Sales[[#This Row],[Product_ID]],tbl_Products[],3,0)</f>
        <v>Health</v>
      </c>
      <c r="I5162">
        <v>1</v>
      </c>
      <c r="J5162" s="10">
        <f>VLOOKUP(tbl_Sales[[#This Row],[Product_ID]],tbl_Products[],4,0)</f>
        <v>12.41</v>
      </c>
      <c r="K5162" s="6">
        <v>78.34</v>
      </c>
      <c r="L5162" s="6">
        <f>tbl_Sales[[#This Row],[Price_per_Unit]]*tbl_Sales[[#This Row],[Quantity]]</f>
        <v>78.34</v>
      </c>
      <c r="M5162" s="6">
        <f>tbl_Sales[[#This Row],[Cost_per_Unit]]*tbl_Sales[[#This Row],[Quantity]]</f>
        <v>12.41</v>
      </c>
      <c r="N5162" s="6">
        <f>tbl_Sales[[#This Row],[Sales]]-tbl_Sales[[#This Row],[Total_Cost]]</f>
        <v>65.930000000000007</v>
      </c>
    </row>
    <row r="5163" spans="1:14">
      <c r="A5163" t="s">
        <v>5167</v>
      </c>
      <c r="B5163" s="4">
        <v>45204</v>
      </c>
      <c r="C5163" t="s">
        <v>8100</v>
      </c>
      <c r="D5163" t="str">
        <f>VLOOKUP(Sales_Data!$C5163,tbl_Customers[],2,FALSE)</f>
        <v>Customer_216</v>
      </c>
      <c r="E5163" t="str">
        <f>VLOOKUP(tbl_Sales[[#This Row],[Customer_ID]],tbl_Customers[],5,0)</f>
        <v>West</v>
      </c>
      <c r="F5163" t="s">
        <v>8512</v>
      </c>
      <c r="G5163" t="str">
        <f>VLOOKUP(Sales_Data!$F5163,tbl_Products[],2,FALSE)</f>
        <v>Product_47</v>
      </c>
      <c r="H5163" t="str">
        <f>VLOOKUP(tbl_Sales[[#This Row],[Product_ID]],tbl_Products[],3,0)</f>
        <v>Home Goods</v>
      </c>
      <c r="I5163">
        <v>2</v>
      </c>
      <c r="J5163" s="10">
        <f>VLOOKUP(tbl_Sales[[#This Row],[Product_ID]],tbl_Products[],4,0)</f>
        <v>22.66</v>
      </c>
      <c r="K5163" s="6">
        <v>47.11</v>
      </c>
      <c r="L5163" s="6">
        <f>tbl_Sales[[#This Row],[Price_per_Unit]]*tbl_Sales[[#This Row],[Quantity]]</f>
        <v>94.22</v>
      </c>
      <c r="M5163" s="6">
        <f>tbl_Sales[[#This Row],[Cost_per_Unit]]*tbl_Sales[[#This Row],[Quantity]]</f>
        <v>45.32</v>
      </c>
      <c r="N5163" s="6">
        <f>tbl_Sales[[#This Row],[Sales]]-tbl_Sales[[#This Row],[Total_Cost]]</f>
        <v>48.9</v>
      </c>
    </row>
    <row r="5164" spans="1:14">
      <c r="A5164" t="s">
        <v>5168</v>
      </c>
      <c r="B5164" s="4">
        <v>45282</v>
      </c>
      <c r="C5164" t="s">
        <v>8363</v>
      </c>
      <c r="D5164" t="str">
        <f>VLOOKUP(Sales_Data!$C5164,tbl_Customers[],2,FALSE)</f>
        <v>Customer_253</v>
      </c>
      <c r="E5164" t="str">
        <f>VLOOKUP(tbl_Sales[[#This Row],[Customer_ID]],tbl_Customers[],5,0)</f>
        <v>West</v>
      </c>
      <c r="F5164" t="s">
        <v>8538</v>
      </c>
      <c r="G5164" t="str">
        <f>VLOOKUP(Sales_Data!$F5164,tbl_Products[],2,FALSE)</f>
        <v>Product_44</v>
      </c>
      <c r="H5164" t="str">
        <f>VLOOKUP(tbl_Sales[[#This Row],[Product_ID]],tbl_Products[],3,0)</f>
        <v>Electronics</v>
      </c>
      <c r="I5164">
        <v>4</v>
      </c>
      <c r="J5164" s="10">
        <f>VLOOKUP(tbl_Sales[[#This Row],[Product_ID]],tbl_Products[],4,0)</f>
        <v>39.729999999999997</v>
      </c>
      <c r="K5164" s="6">
        <v>35.28</v>
      </c>
      <c r="L5164" s="6">
        <f>tbl_Sales[[#This Row],[Price_per_Unit]]*tbl_Sales[[#This Row],[Quantity]]</f>
        <v>141.12</v>
      </c>
      <c r="M5164" s="6">
        <f>tbl_Sales[[#This Row],[Cost_per_Unit]]*tbl_Sales[[#This Row],[Quantity]]</f>
        <v>158.91999999999999</v>
      </c>
      <c r="N5164" s="6">
        <f>tbl_Sales[[#This Row],[Sales]]-tbl_Sales[[#This Row],[Total_Cost]]</f>
        <v>-17.799999999999983</v>
      </c>
    </row>
    <row r="5165" spans="1:14">
      <c r="A5165" t="s">
        <v>5169</v>
      </c>
      <c r="B5165" s="4">
        <v>45253</v>
      </c>
      <c r="C5165" t="s">
        <v>7232</v>
      </c>
      <c r="D5165" t="str">
        <f>VLOOKUP(Sales_Data!$C5165,tbl_Customers[],2,FALSE)</f>
        <v>Customer_360</v>
      </c>
      <c r="E5165" t="str">
        <f>VLOOKUP(tbl_Sales[[#This Row],[Customer_ID]],tbl_Customers[],5,0)</f>
        <v>East</v>
      </c>
      <c r="F5165" t="s">
        <v>8562</v>
      </c>
      <c r="G5165" t="str">
        <f>VLOOKUP(Sales_Data!$F5165,tbl_Products[],2,FALSE)</f>
        <v>Product_48</v>
      </c>
      <c r="H5165" t="str">
        <f>VLOOKUP(tbl_Sales[[#This Row],[Product_ID]],tbl_Products[],3,0)</f>
        <v>Apparel</v>
      </c>
      <c r="I5165">
        <v>2</v>
      </c>
      <c r="J5165" s="10">
        <f>VLOOKUP(tbl_Sales[[#This Row],[Product_ID]],tbl_Products[],4,0)</f>
        <v>25.33</v>
      </c>
      <c r="K5165" s="6">
        <v>30.29</v>
      </c>
      <c r="L5165" s="6">
        <f>tbl_Sales[[#This Row],[Price_per_Unit]]*tbl_Sales[[#This Row],[Quantity]]</f>
        <v>60.58</v>
      </c>
      <c r="M5165" s="6">
        <f>tbl_Sales[[#This Row],[Cost_per_Unit]]*tbl_Sales[[#This Row],[Quantity]]</f>
        <v>50.66</v>
      </c>
      <c r="N5165" s="6">
        <f>tbl_Sales[[#This Row],[Sales]]-tbl_Sales[[#This Row],[Total_Cost]]</f>
        <v>9.9200000000000017</v>
      </c>
    </row>
    <row r="5166" spans="1:14">
      <c r="A5166" t="s">
        <v>5170</v>
      </c>
      <c r="B5166" s="4">
        <v>45092</v>
      </c>
      <c r="C5166" t="s">
        <v>7554</v>
      </c>
      <c r="D5166" t="str">
        <f>VLOOKUP(Sales_Data!$C5166,tbl_Customers[],2,FALSE)</f>
        <v>Customer_1079</v>
      </c>
      <c r="E5166" t="str">
        <f>VLOOKUP(tbl_Sales[[#This Row],[Customer_ID]],tbl_Customers[],5,0)</f>
        <v>North</v>
      </c>
      <c r="F5166" t="s">
        <v>8538</v>
      </c>
      <c r="G5166" t="str">
        <f>VLOOKUP(Sales_Data!$F5166,tbl_Products[],2,FALSE)</f>
        <v>Product_44</v>
      </c>
      <c r="H5166" t="str">
        <f>VLOOKUP(tbl_Sales[[#This Row],[Product_ID]],tbl_Products[],3,0)</f>
        <v>Electronics</v>
      </c>
      <c r="I5166">
        <v>7</v>
      </c>
      <c r="J5166" s="10">
        <f>VLOOKUP(tbl_Sales[[#This Row],[Product_ID]],tbl_Products[],4,0)</f>
        <v>39.729999999999997</v>
      </c>
      <c r="K5166" s="6">
        <v>73.180000000000007</v>
      </c>
      <c r="L5166" s="6">
        <f>tbl_Sales[[#This Row],[Price_per_Unit]]*tbl_Sales[[#This Row],[Quantity]]</f>
        <v>512.26</v>
      </c>
      <c r="M5166" s="6">
        <f>tbl_Sales[[#This Row],[Cost_per_Unit]]*tbl_Sales[[#This Row],[Quantity]]</f>
        <v>278.10999999999996</v>
      </c>
      <c r="N5166" s="6">
        <f>tbl_Sales[[#This Row],[Sales]]-tbl_Sales[[#This Row],[Total_Cost]]</f>
        <v>234.15000000000003</v>
      </c>
    </row>
    <row r="5167" spans="1:14">
      <c r="A5167" t="s">
        <v>5171</v>
      </c>
      <c r="B5167" s="4">
        <v>45290</v>
      </c>
      <c r="C5167" t="s">
        <v>8308</v>
      </c>
      <c r="D5167" t="str">
        <f>VLOOKUP(Sales_Data!$C5167,tbl_Customers[],2,FALSE)</f>
        <v>Customer_1492</v>
      </c>
      <c r="E5167" t="str">
        <f>VLOOKUP(tbl_Sales[[#This Row],[Customer_ID]],tbl_Customers[],5,0)</f>
        <v>West</v>
      </c>
      <c r="F5167" t="s">
        <v>8548</v>
      </c>
      <c r="G5167" t="str">
        <f>VLOOKUP(Sales_Data!$F5167,tbl_Products[],2,FALSE)</f>
        <v>Product_1</v>
      </c>
      <c r="H5167" t="str">
        <f>VLOOKUP(tbl_Sales[[#This Row],[Product_ID]],tbl_Products[],3,0)</f>
        <v>Apparel</v>
      </c>
      <c r="I5167">
        <v>4</v>
      </c>
      <c r="J5167" s="10">
        <f>VLOOKUP(tbl_Sales[[#This Row],[Product_ID]],tbl_Products[],4,0)</f>
        <v>21.45</v>
      </c>
      <c r="K5167" s="6">
        <v>96.06</v>
      </c>
      <c r="L5167" s="6">
        <f>tbl_Sales[[#This Row],[Price_per_Unit]]*tbl_Sales[[#This Row],[Quantity]]</f>
        <v>384.24</v>
      </c>
      <c r="M5167" s="6">
        <f>tbl_Sales[[#This Row],[Cost_per_Unit]]*tbl_Sales[[#This Row],[Quantity]]</f>
        <v>85.8</v>
      </c>
      <c r="N5167" s="6">
        <f>tbl_Sales[[#This Row],[Sales]]-tbl_Sales[[#This Row],[Total_Cost]]</f>
        <v>298.44</v>
      </c>
    </row>
    <row r="5168" spans="1:14">
      <c r="A5168" t="s">
        <v>5172</v>
      </c>
      <c r="B5168" s="4">
        <v>44986</v>
      </c>
      <c r="C5168" t="s">
        <v>7956</v>
      </c>
      <c r="D5168" t="str">
        <f>VLOOKUP(Sales_Data!$C5168,tbl_Customers[],2,FALSE)</f>
        <v>Customer_628</v>
      </c>
      <c r="E5168" t="str">
        <f>VLOOKUP(tbl_Sales[[#This Row],[Customer_ID]],tbl_Customers[],5,0)</f>
        <v>East</v>
      </c>
      <c r="F5168" t="s">
        <v>8530</v>
      </c>
      <c r="G5168" t="str">
        <f>VLOOKUP(Sales_Data!$F5168,tbl_Products[],2,FALSE)</f>
        <v>Product_14</v>
      </c>
      <c r="H5168" t="str">
        <f>VLOOKUP(tbl_Sales[[#This Row],[Product_ID]],tbl_Products[],3,0)</f>
        <v>Toys</v>
      </c>
      <c r="I5168">
        <v>4</v>
      </c>
      <c r="J5168" s="10">
        <f>VLOOKUP(tbl_Sales[[#This Row],[Product_ID]],tbl_Products[],4,0)</f>
        <v>36.64</v>
      </c>
      <c r="K5168" s="6">
        <v>34.49</v>
      </c>
      <c r="L5168" s="6">
        <f>tbl_Sales[[#This Row],[Price_per_Unit]]*tbl_Sales[[#This Row],[Quantity]]</f>
        <v>137.96</v>
      </c>
      <c r="M5168" s="6">
        <f>tbl_Sales[[#This Row],[Cost_per_Unit]]*tbl_Sales[[#This Row],[Quantity]]</f>
        <v>146.56</v>
      </c>
      <c r="N5168" s="6">
        <f>tbl_Sales[[#This Row],[Sales]]-tbl_Sales[[#This Row],[Total_Cost]]</f>
        <v>-8.5999999999999943</v>
      </c>
    </row>
    <row r="5169" spans="1:14">
      <c r="A5169" t="s">
        <v>5173</v>
      </c>
      <c r="B5169" s="4">
        <v>45107</v>
      </c>
      <c r="C5169" t="s">
        <v>7101</v>
      </c>
      <c r="D5169" t="str">
        <f>VLOOKUP(Sales_Data!$C5169,tbl_Customers[],2,FALSE)</f>
        <v>Customer_1206</v>
      </c>
      <c r="E5169" t="str">
        <f>VLOOKUP(tbl_Sales[[#This Row],[Customer_ID]],tbl_Customers[],5,0)</f>
        <v>West</v>
      </c>
      <c r="F5169" t="s">
        <v>8517</v>
      </c>
      <c r="G5169" t="str">
        <f>VLOOKUP(Sales_Data!$F5169,tbl_Products[],2,FALSE)</f>
        <v>Product_62</v>
      </c>
      <c r="H5169" t="str">
        <f>VLOOKUP(tbl_Sales[[#This Row],[Product_ID]],tbl_Products[],3,0)</f>
        <v>Health</v>
      </c>
      <c r="I5169">
        <v>1</v>
      </c>
      <c r="J5169" s="10">
        <f>VLOOKUP(tbl_Sales[[#This Row],[Product_ID]],tbl_Products[],4,0)</f>
        <v>24.52</v>
      </c>
      <c r="K5169" s="6">
        <v>70.290000000000006</v>
      </c>
      <c r="L5169" s="6">
        <f>tbl_Sales[[#This Row],[Price_per_Unit]]*tbl_Sales[[#This Row],[Quantity]]</f>
        <v>70.290000000000006</v>
      </c>
      <c r="M5169" s="6">
        <f>tbl_Sales[[#This Row],[Cost_per_Unit]]*tbl_Sales[[#This Row],[Quantity]]</f>
        <v>24.52</v>
      </c>
      <c r="N5169" s="6">
        <f>tbl_Sales[[#This Row],[Sales]]-tbl_Sales[[#This Row],[Total_Cost]]</f>
        <v>45.77000000000001</v>
      </c>
    </row>
    <row r="5170" spans="1:14">
      <c r="A5170" t="s">
        <v>5174</v>
      </c>
      <c r="B5170" s="4">
        <v>45214</v>
      </c>
      <c r="C5170" t="s">
        <v>8112</v>
      </c>
      <c r="D5170" t="str">
        <f>VLOOKUP(Sales_Data!$C5170,tbl_Customers[],2,FALSE)</f>
        <v>Customer_1003</v>
      </c>
      <c r="E5170" t="str">
        <f>VLOOKUP(tbl_Sales[[#This Row],[Customer_ID]],tbl_Customers[],5,0)</f>
        <v>South</v>
      </c>
      <c r="F5170" t="s">
        <v>8501</v>
      </c>
      <c r="G5170" t="str">
        <f>VLOOKUP(Sales_Data!$F5170,tbl_Products[],2,FALSE)</f>
        <v>Product_65</v>
      </c>
      <c r="H5170" t="str">
        <f>VLOOKUP(tbl_Sales[[#This Row],[Product_ID]],tbl_Products[],3,0)</f>
        <v>Health</v>
      </c>
      <c r="I5170">
        <v>2</v>
      </c>
      <c r="J5170" s="10">
        <f>VLOOKUP(tbl_Sales[[#This Row],[Product_ID]],tbl_Products[],4,0)</f>
        <v>37.880000000000003</v>
      </c>
      <c r="K5170" s="6">
        <v>41.55</v>
      </c>
      <c r="L5170" s="6">
        <f>tbl_Sales[[#This Row],[Price_per_Unit]]*tbl_Sales[[#This Row],[Quantity]]</f>
        <v>83.1</v>
      </c>
      <c r="M5170" s="6">
        <f>tbl_Sales[[#This Row],[Cost_per_Unit]]*tbl_Sales[[#This Row],[Quantity]]</f>
        <v>75.760000000000005</v>
      </c>
      <c r="N5170" s="6">
        <f>tbl_Sales[[#This Row],[Sales]]-tbl_Sales[[#This Row],[Total_Cost]]</f>
        <v>7.3399999999999892</v>
      </c>
    </row>
    <row r="5171" spans="1:14">
      <c r="A5171" t="s">
        <v>5175</v>
      </c>
      <c r="B5171" s="4">
        <v>45172</v>
      </c>
      <c r="C5171" t="s">
        <v>7824</v>
      </c>
      <c r="D5171" t="str">
        <f>VLOOKUP(Sales_Data!$C5171,tbl_Customers[],2,FALSE)</f>
        <v>Customer_196</v>
      </c>
      <c r="E5171" t="str">
        <f>VLOOKUP(tbl_Sales[[#This Row],[Customer_ID]],tbl_Customers[],5,0)</f>
        <v>West</v>
      </c>
      <c r="F5171" t="s">
        <v>8550</v>
      </c>
      <c r="G5171" t="str">
        <f>VLOOKUP(Sales_Data!$F5171,tbl_Products[],2,FALSE)</f>
        <v>Product_26</v>
      </c>
      <c r="H5171" t="str">
        <f>VLOOKUP(tbl_Sales[[#This Row],[Product_ID]],tbl_Products[],3,0)</f>
        <v>Health</v>
      </c>
      <c r="I5171">
        <v>8</v>
      </c>
      <c r="J5171" s="10">
        <f>VLOOKUP(tbl_Sales[[#This Row],[Product_ID]],tbl_Products[],4,0)</f>
        <v>31.77</v>
      </c>
      <c r="K5171" s="6">
        <v>87.1</v>
      </c>
      <c r="L5171" s="6">
        <f>tbl_Sales[[#This Row],[Price_per_Unit]]*tbl_Sales[[#This Row],[Quantity]]</f>
        <v>696.8</v>
      </c>
      <c r="M5171" s="6">
        <f>tbl_Sales[[#This Row],[Cost_per_Unit]]*tbl_Sales[[#This Row],[Quantity]]</f>
        <v>254.16</v>
      </c>
      <c r="N5171" s="6">
        <f>tbl_Sales[[#This Row],[Sales]]-tbl_Sales[[#This Row],[Total_Cost]]</f>
        <v>442.64</v>
      </c>
    </row>
    <row r="5172" spans="1:14">
      <c r="A5172" t="s">
        <v>5176</v>
      </c>
      <c r="B5172" s="4">
        <v>45225</v>
      </c>
      <c r="C5172" t="s">
        <v>7172</v>
      </c>
      <c r="D5172" t="str">
        <f>VLOOKUP(Sales_Data!$C5172,tbl_Customers[],2,FALSE)</f>
        <v>Customer_1084</v>
      </c>
      <c r="E5172" t="str">
        <f>VLOOKUP(tbl_Sales[[#This Row],[Customer_ID]],tbl_Customers[],5,0)</f>
        <v>North</v>
      </c>
      <c r="F5172" t="s">
        <v>8546</v>
      </c>
      <c r="G5172" t="str">
        <f>VLOOKUP(Sales_Data!$F5172,tbl_Products[],2,FALSE)</f>
        <v>Product_28</v>
      </c>
      <c r="H5172" t="str">
        <f>VLOOKUP(tbl_Sales[[#This Row],[Product_ID]],tbl_Products[],3,0)</f>
        <v>Toys</v>
      </c>
      <c r="I5172">
        <v>7</v>
      </c>
      <c r="J5172" s="10">
        <f>VLOOKUP(tbl_Sales[[#This Row],[Product_ID]],tbl_Products[],4,0)</f>
        <v>23.58</v>
      </c>
      <c r="K5172" s="6">
        <v>42.3</v>
      </c>
      <c r="L5172" s="6">
        <f>tbl_Sales[[#This Row],[Price_per_Unit]]*tbl_Sales[[#This Row],[Quantity]]</f>
        <v>296.09999999999997</v>
      </c>
      <c r="M5172" s="6">
        <f>tbl_Sales[[#This Row],[Cost_per_Unit]]*tbl_Sales[[#This Row],[Quantity]]</f>
        <v>165.06</v>
      </c>
      <c r="N5172" s="6">
        <f>tbl_Sales[[#This Row],[Sales]]-tbl_Sales[[#This Row],[Total_Cost]]</f>
        <v>131.03999999999996</v>
      </c>
    </row>
    <row r="5173" spans="1:14">
      <c r="A5173" t="s">
        <v>5177</v>
      </c>
      <c r="B5173" s="4">
        <v>45219</v>
      </c>
      <c r="C5173" t="s">
        <v>7121</v>
      </c>
      <c r="D5173" t="str">
        <f>VLOOKUP(Sales_Data!$C5173,tbl_Customers[],2,FALSE)</f>
        <v>Customer_715</v>
      </c>
      <c r="E5173" t="str">
        <f>VLOOKUP(tbl_Sales[[#This Row],[Customer_ID]],tbl_Customers[],5,0)</f>
        <v>West</v>
      </c>
      <c r="F5173" t="s">
        <v>8503</v>
      </c>
      <c r="G5173" t="str">
        <f>VLOOKUP(Sales_Data!$F5173,tbl_Products[],2,FALSE)</f>
        <v>Product_19</v>
      </c>
      <c r="H5173" t="str">
        <f>VLOOKUP(tbl_Sales[[#This Row],[Product_ID]],tbl_Products[],3,0)</f>
        <v>Apparel</v>
      </c>
      <c r="I5173">
        <v>3</v>
      </c>
      <c r="J5173" s="10">
        <f>VLOOKUP(tbl_Sales[[#This Row],[Product_ID]],tbl_Products[],4,0)</f>
        <v>41.78</v>
      </c>
      <c r="K5173" s="6">
        <v>26.47</v>
      </c>
      <c r="L5173" s="6">
        <f>tbl_Sales[[#This Row],[Price_per_Unit]]*tbl_Sales[[#This Row],[Quantity]]</f>
        <v>79.41</v>
      </c>
      <c r="M5173" s="6">
        <f>tbl_Sales[[#This Row],[Cost_per_Unit]]*tbl_Sales[[#This Row],[Quantity]]</f>
        <v>125.34</v>
      </c>
      <c r="N5173" s="6">
        <f>tbl_Sales[[#This Row],[Sales]]-tbl_Sales[[#This Row],[Total_Cost]]</f>
        <v>-45.930000000000007</v>
      </c>
    </row>
    <row r="5174" spans="1:14">
      <c r="A5174" t="s">
        <v>5178</v>
      </c>
      <c r="B5174" s="4">
        <v>45268</v>
      </c>
      <c r="C5174" t="s">
        <v>8199</v>
      </c>
      <c r="D5174" t="str">
        <f>VLOOKUP(Sales_Data!$C5174,tbl_Customers[],2,FALSE)</f>
        <v>Customer_1435</v>
      </c>
      <c r="E5174" t="str">
        <f>VLOOKUP(tbl_Sales[[#This Row],[Customer_ID]],tbl_Customers[],5,0)</f>
        <v>West</v>
      </c>
      <c r="F5174" t="s">
        <v>8506</v>
      </c>
      <c r="G5174" t="str">
        <f>VLOOKUP(Sales_Data!$F5174,tbl_Products[],2,FALSE)</f>
        <v>Product_43</v>
      </c>
      <c r="H5174" t="str">
        <f>VLOOKUP(tbl_Sales[[#This Row],[Product_ID]],tbl_Products[],3,0)</f>
        <v>Health</v>
      </c>
      <c r="I5174">
        <v>4</v>
      </c>
      <c r="J5174" s="10">
        <f>VLOOKUP(tbl_Sales[[#This Row],[Product_ID]],tbl_Products[],4,0)</f>
        <v>4.59</v>
      </c>
      <c r="K5174" s="6">
        <v>43.75</v>
      </c>
      <c r="L5174" s="6">
        <f>tbl_Sales[[#This Row],[Price_per_Unit]]*tbl_Sales[[#This Row],[Quantity]]</f>
        <v>175</v>
      </c>
      <c r="M5174" s="6">
        <f>tbl_Sales[[#This Row],[Cost_per_Unit]]*tbl_Sales[[#This Row],[Quantity]]</f>
        <v>18.36</v>
      </c>
      <c r="N5174" s="6">
        <f>tbl_Sales[[#This Row],[Sales]]-tbl_Sales[[#This Row],[Total_Cost]]</f>
        <v>156.63999999999999</v>
      </c>
    </row>
    <row r="5175" spans="1:14">
      <c r="A5175" t="s">
        <v>5179</v>
      </c>
      <c r="B5175" s="4">
        <v>45290</v>
      </c>
      <c r="C5175" t="s">
        <v>8127</v>
      </c>
      <c r="D5175" t="str">
        <f>VLOOKUP(Sales_Data!$C5175,tbl_Customers[],2,FALSE)</f>
        <v>Customer_1172</v>
      </c>
      <c r="E5175" t="str">
        <f>VLOOKUP(tbl_Sales[[#This Row],[Customer_ID]],tbl_Customers[],5,0)</f>
        <v>South</v>
      </c>
      <c r="F5175" t="s">
        <v>8501</v>
      </c>
      <c r="G5175" t="str">
        <f>VLOOKUP(Sales_Data!$F5175,tbl_Products[],2,FALSE)</f>
        <v>Product_65</v>
      </c>
      <c r="H5175" t="str">
        <f>VLOOKUP(tbl_Sales[[#This Row],[Product_ID]],tbl_Products[],3,0)</f>
        <v>Health</v>
      </c>
      <c r="I5175">
        <v>2</v>
      </c>
      <c r="J5175" s="10">
        <f>VLOOKUP(tbl_Sales[[#This Row],[Product_ID]],tbl_Products[],4,0)</f>
        <v>37.880000000000003</v>
      </c>
      <c r="K5175" s="6">
        <v>55.79</v>
      </c>
      <c r="L5175" s="6">
        <f>tbl_Sales[[#This Row],[Price_per_Unit]]*tbl_Sales[[#This Row],[Quantity]]</f>
        <v>111.58</v>
      </c>
      <c r="M5175" s="6">
        <f>tbl_Sales[[#This Row],[Cost_per_Unit]]*tbl_Sales[[#This Row],[Quantity]]</f>
        <v>75.760000000000005</v>
      </c>
      <c r="N5175" s="6">
        <f>tbl_Sales[[#This Row],[Sales]]-tbl_Sales[[#This Row],[Total_Cost]]</f>
        <v>35.819999999999993</v>
      </c>
    </row>
    <row r="5176" spans="1:14">
      <c r="A5176" t="s">
        <v>5180</v>
      </c>
      <c r="B5176" s="4">
        <v>45140</v>
      </c>
      <c r="C5176" t="s">
        <v>7495</v>
      </c>
      <c r="D5176" t="str">
        <f>VLOOKUP(Sales_Data!$C5176,tbl_Customers[],2,FALSE)</f>
        <v>Customer_578</v>
      </c>
      <c r="E5176" t="str">
        <f>VLOOKUP(tbl_Sales[[#This Row],[Customer_ID]],tbl_Customers[],5,0)</f>
        <v>South</v>
      </c>
      <c r="F5176" t="s">
        <v>8531</v>
      </c>
      <c r="G5176" t="str">
        <f>VLOOKUP(Sales_Data!$F5176,tbl_Products[],2,FALSE)</f>
        <v>Product_36</v>
      </c>
      <c r="H5176" t="str">
        <f>VLOOKUP(tbl_Sales[[#This Row],[Product_ID]],tbl_Products[],3,0)</f>
        <v>Home Goods</v>
      </c>
      <c r="I5176">
        <v>4</v>
      </c>
      <c r="J5176" s="10">
        <f>VLOOKUP(tbl_Sales[[#This Row],[Product_ID]],tbl_Products[],4,0)</f>
        <v>32.54</v>
      </c>
      <c r="K5176" s="6">
        <v>85.06</v>
      </c>
      <c r="L5176" s="6">
        <f>tbl_Sales[[#This Row],[Price_per_Unit]]*tbl_Sales[[#This Row],[Quantity]]</f>
        <v>340.24</v>
      </c>
      <c r="M5176" s="6">
        <f>tbl_Sales[[#This Row],[Cost_per_Unit]]*tbl_Sales[[#This Row],[Quantity]]</f>
        <v>130.16</v>
      </c>
      <c r="N5176" s="6">
        <f>tbl_Sales[[#This Row],[Sales]]-tbl_Sales[[#This Row],[Total_Cost]]</f>
        <v>210.08</v>
      </c>
    </row>
    <row r="5177" spans="1:14">
      <c r="A5177" t="s">
        <v>5181</v>
      </c>
      <c r="B5177" s="4">
        <v>45272</v>
      </c>
      <c r="C5177" t="s">
        <v>8459</v>
      </c>
      <c r="D5177" t="str">
        <f>VLOOKUP(Sales_Data!$C5177,tbl_Customers[],2,FALSE)</f>
        <v>Customer_1130</v>
      </c>
      <c r="E5177" t="str">
        <f>VLOOKUP(tbl_Sales[[#This Row],[Customer_ID]],tbl_Customers[],5,0)</f>
        <v>West</v>
      </c>
      <c r="F5177" t="s">
        <v>8500</v>
      </c>
      <c r="G5177" t="str">
        <f>VLOOKUP(Sales_Data!$F5177,tbl_Products[],2,FALSE)</f>
        <v>Product_68</v>
      </c>
      <c r="H5177" t="str">
        <f>VLOOKUP(tbl_Sales[[#This Row],[Product_ID]],tbl_Products[],3,0)</f>
        <v>Home Goods</v>
      </c>
      <c r="I5177">
        <v>6</v>
      </c>
      <c r="J5177" s="10">
        <f>VLOOKUP(tbl_Sales[[#This Row],[Product_ID]],tbl_Products[],4,0)</f>
        <v>17.45</v>
      </c>
      <c r="K5177" s="6">
        <v>39.19</v>
      </c>
      <c r="L5177" s="6">
        <f>tbl_Sales[[#This Row],[Price_per_Unit]]*tbl_Sales[[#This Row],[Quantity]]</f>
        <v>235.14</v>
      </c>
      <c r="M5177" s="6">
        <f>tbl_Sales[[#This Row],[Cost_per_Unit]]*tbl_Sales[[#This Row],[Quantity]]</f>
        <v>104.69999999999999</v>
      </c>
      <c r="N5177" s="6">
        <f>tbl_Sales[[#This Row],[Sales]]-tbl_Sales[[#This Row],[Total_Cost]]</f>
        <v>130.44</v>
      </c>
    </row>
    <row r="5178" spans="1:14">
      <c r="A5178" t="s">
        <v>5182</v>
      </c>
      <c r="B5178" s="4">
        <v>45200</v>
      </c>
      <c r="C5178" t="s">
        <v>7351</v>
      </c>
      <c r="D5178" t="str">
        <f>VLOOKUP(Sales_Data!$C5178,tbl_Customers[],2,FALSE)</f>
        <v>Customer_556</v>
      </c>
      <c r="E5178" t="str">
        <f>VLOOKUP(tbl_Sales[[#This Row],[Customer_ID]],tbl_Customers[],5,0)</f>
        <v>East</v>
      </c>
      <c r="F5178" t="s">
        <v>8534</v>
      </c>
      <c r="G5178" t="str">
        <f>VLOOKUP(Sales_Data!$F5178,tbl_Products[],2,FALSE)</f>
        <v>Product_51</v>
      </c>
      <c r="H5178" t="str">
        <f>VLOOKUP(tbl_Sales[[#This Row],[Product_ID]],tbl_Products[],3,0)</f>
        <v>Electronics</v>
      </c>
      <c r="I5178">
        <v>5</v>
      </c>
      <c r="J5178" s="10">
        <f>VLOOKUP(tbl_Sales[[#This Row],[Product_ID]],tbl_Products[],4,0)</f>
        <v>45.1</v>
      </c>
      <c r="K5178" s="6">
        <v>92.45</v>
      </c>
      <c r="L5178" s="6">
        <f>tbl_Sales[[#This Row],[Price_per_Unit]]*tbl_Sales[[#This Row],[Quantity]]</f>
        <v>462.25</v>
      </c>
      <c r="M5178" s="6">
        <f>tbl_Sales[[#This Row],[Cost_per_Unit]]*tbl_Sales[[#This Row],[Quantity]]</f>
        <v>225.5</v>
      </c>
      <c r="N5178" s="6">
        <f>tbl_Sales[[#This Row],[Sales]]-tbl_Sales[[#This Row],[Total_Cost]]</f>
        <v>236.75</v>
      </c>
    </row>
    <row r="5179" spans="1:14">
      <c r="A5179" t="s">
        <v>5183</v>
      </c>
      <c r="B5179" s="4">
        <v>45073</v>
      </c>
      <c r="C5179" t="s">
        <v>8413</v>
      </c>
      <c r="D5179" t="str">
        <f>VLOOKUP(Sales_Data!$C5179,tbl_Customers[],2,FALSE)</f>
        <v>Customer_1245</v>
      </c>
      <c r="E5179" t="str">
        <f>VLOOKUP(tbl_Sales[[#This Row],[Customer_ID]],tbl_Customers[],5,0)</f>
        <v>East</v>
      </c>
      <c r="F5179" t="s">
        <v>8500</v>
      </c>
      <c r="G5179" t="str">
        <f>VLOOKUP(Sales_Data!$F5179,tbl_Products[],2,FALSE)</f>
        <v>Product_68</v>
      </c>
      <c r="H5179" t="str">
        <f>VLOOKUP(tbl_Sales[[#This Row],[Product_ID]],tbl_Products[],3,0)</f>
        <v>Home Goods</v>
      </c>
      <c r="I5179">
        <v>4</v>
      </c>
      <c r="J5179" s="10">
        <f>VLOOKUP(tbl_Sales[[#This Row],[Product_ID]],tbl_Products[],4,0)</f>
        <v>17.45</v>
      </c>
      <c r="K5179" s="6">
        <v>42.59</v>
      </c>
      <c r="L5179" s="6">
        <f>tbl_Sales[[#This Row],[Price_per_Unit]]*tbl_Sales[[#This Row],[Quantity]]</f>
        <v>170.36</v>
      </c>
      <c r="M5179" s="6">
        <f>tbl_Sales[[#This Row],[Cost_per_Unit]]*tbl_Sales[[#This Row],[Quantity]]</f>
        <v>69.8</v>
      </c>
      <c r="N5179" s="6">
        <f>tbl_Sales[[#This Row],[Sales]]-tbl_Sales[[#This Row],[Total_Cost]]</f>
        <v>100.56000000000002</v>
      </c>
    </row>
    <row r="5180" spans="1:14">
      <c r="A5180" t="s">
        <v>5184</v>
      </c>
      <c r="B5180" s="4">
        <v>45143</v>
      </c>
      <c r="C5180" t="s">
        <v>8077</v>
      </c>
      <c r="D5180" t="str">
        <f>VLOOKUP(Sales_Data!$C5180,tbl_Customers[],2,FALSE)</f>
        <v>Customer_203</v>
      </c>
      <c r="E5180" t="str">
        <f>VLOOKUP(tbl_Sales[[#This Row],[Customer_ID]],tbl_Customers[],5,0)</f>
        <v>North</v>
      </c>
      <c r="F5180" t="s">
        <v>8550</v>
      </c>
      <c r="G5180" t="str">
        <f>VLOOKUP(Sales_Data!$F5180,tbl_Products[],2,FALSE)</f>
        <v>Product_26</v>
      </c>
      <c r="H5180" t="str">
        <f>VLOOKUP(tbl_Sales[[#This Row],[Product_ID]],tbl_Products[],3,0)</f>
        <v>Health</v>
      </c>
      <c r="I5180">
        <v>3</v>
      </c>
      <c r="J5180" s="10">
        <f>VLOOKUP(tbl_Sales[[#This Row],[Product_ID]],tbl_Products[],4,0)</f>
        <v>31.77</v>
      </c>
      <c r="K5180" s="6">
        <v>81.06</v>
      </c>
      <c r="L5180" s="6">
        <f>tbl_Sales[[#This Row],[Price_per_Unit]]*tbl_Sales[[#This Row],[Quantity]]</f>
        <v>243.18</v>
      </c>
      <c r="M5180" s="6">
        <f>tbl_Sales[[#This Row],[Cost_per_Unit]]*tbl_Sales[[#This Row],[Quantity]]</f>
        <v>95.31</v>
      </c>
      <c r="N5180" s="6">
        <f>tbl_Sales[[#This Row],[Sales]]-tbl_Sales[[#This Row],[Total_Cost]]</f>
        <v>147.87</v>
      </c>
    </row>
    <row r="5181" spans="1:14">
      <c r="A5181" t="s">
        <v>5185</v>
      </c>
      <c r="B5181" s="4">
        <v>44933</v>
      </c>
      <c r="C5181" t="s">
        <v>8460</v>
      </c>
      <c r="D5181" t="str">
        <f>VLOOKUP(Sales_Data!$C5181,tbl_Customers[],2,FALSE)</f>
        <v>Customer_99</v>
      </c>
      <c r="E5181" t="str">
        <f>VLOOKUP(tbl_Sales[[#This Row],[Customer_ID]],tbl_Customers[],5,0)</f>
        <v>West</v>
      </c>
      <c r="F5181" t="s">
        <v>8525</v>
      </c>
      <c r="G5181" t="str">
        <f>VLOOKUP(Sales_Data!$F5181,tbl_Products[],2,FALSE)</f>
        <v>Product_56</v>
      </c>
      <c r="H5181" t="str">
        <f>VLOOKUP(tbl_Sales[[#This Row],[Product_ID]],tbl_Products[],3,0)</f>
        <v>Apparel</v>
      </c>
      <c r="I5181">
        <v>9</v>
      </c>
      <c r="J5181" s="10">
        <f>VLOOKUP(tbl_Sales[[#This Row],[Product_ID]],tbl_Products[],4,0)</f>
        <v>3.21</v>
      </c>
      <c r="K5181" s="6">
        <v>94.49</v>
      </c>
      <c r="L5181" s="6">
        <f>tbl_Sales[[#This Row],[Price_per_Unit]]*tbl_Sales[[#This Row],[Quantity]]</f>
        <v>850.41</v>
      </c>
      <c r="M5181" s="6">
        <f>tbl_Sales[[#This Row],[Cost_per_Unit]]*tbl_Sales[[#This Row],[Quantity]]</f>
        <v>28.89</v>
      </c>
      <c r="N5181" s="6">
        <f>tbl_Sales[[#This Row],[Sales]]-tbl_Sales[[#This Row],[Total_Cost]]</f>
        <v>821.52</v>
      </c>
    </row>
    <row r="5182" spans="1:14">
      <c r="A5182" t="s">
        <v>5186</v>
      </c>
      <c r="B5182" s="4">
        <v>45194</v>
      </c>
      <c r="C5182" t="s">
        <v>7068</v>
      </c>
      <c r="D5182" t="str">
        <f>VLOOKUP(Sales_Data!$C5182,tbl_Customers[],2,FALSE)</f>
        <v>Customer_350</v>
      </c>
      <c r="E5182" t="str">
        <f>VLOOKUP(tbl_Sales[[#This Row],[Customer_ID]],tbl_Customers[],5,0)</f>
        <v>West</v>
      </c>
      <c r="F5182" t="s">
        <v>8495</v>
      </c>
      <c r="G5182" t="str">
        <f>VLOOKUP(Sales_Data!$F5182,tbl_Products[],2,FALSE)</f>
        <v>Product_6</v>
      </c>
      <c r="H5182" t="str">
        <f>VLOOKUP(tbl_Sales[[#This Row],[Product_ID]],tbl_Products[],3,0)</f>
        <v>Apparel</v>
      </c>
      <c r="I5182">
        <v>4</v>
      </c>
      <c r="J5182" s="10">
        <f>VLOOKUP(tbl_Sales[[#This Row],[Product_ID]],tbl_Products[],4,0)</f>
        <v>33.65</v>
      </c>
      <c r="K5182" s="6">
        <v>59.24</v>
      </c>
      <c r="L5182" s="6">
        <f>tbl_Sales[[#This Row],[Price_per_Unit]]*tbl_Sales[[#This Row],[Quantity]]</f>
        <v>236.96</v>
      </c>
      <c r="M5182" s="6">
        <f>tbl_Sales[[#This Row],[Cost_per_Unit]]*tbl_Sales[[#This Row],[Quantity]]</f>
        <v>134.6</v>
      </c>
      <c r="N5182" s="6">
        <f>tbl_Sales[[#This Row],[Sales]]-tbl_Sales[[#This Row],[Total_Cost]]</f>
        <v>102.36000000000001</v>
      </c>
    </row>
    <row r="5183" spans="1:14">
      <c r="A5183" t="s">
        <v>5187</v>
      </c>
      <c r="B5183" s="4">
        <v>44981</v>
      </c>
      <c r="C5183" t="s">
        <v>7500</v>
      </c>
      <c r="D5183" t="str">
        <f>VLOOKUP(Sales_Data!$C5183,tbl_Customers[],2,FALSE)</f>
        <v>Customer_652</v>
      </c>
      <c r="E5183" t="str">
        <f>VLOOKUP(tbl_Sales[[#This Row],[Customer_ID]],tbl_Customers[],5,0)</f>
        <v>West</v>
      </c>
      <c r="F5183" t="s">
        <v>8513</v>
      </c>
      <c r="G5183" t="str">
        <f>VLOOKUP(Sales_Data!$F5183,tbl_Products[],2,FALSE)</f>
        <v>Product_59</v>
      </c>
      <c r="H5183" t="str">
        <f>VLOOKUP(tbl_Sales[[#This Row],[Product_ID]],tbl_Products[],3,0)</f>
        <v>Home Goods</v>
      </c>
      <c r="I5183">
        <v>3</v>
      </c>
      <c r="J5183" s="10">
        <f>VLOOKUP(tbl_Sales[[#This Row],[Product_ID]],tbl_Products[],4,0)</f>
        <v>40.85</v>
      </c>
      <c r="K5183" s="6">
        <v>70.75</v>
      </c>
      <c r="L5183" s="6">
        <f>tbl_Sales[[#This Row],[Price_per_Unit]]*tbl_Sales[[#This Row],[Quantity]]</f>
        <v>212.25</v>
      </c>
      <c r="M5183" s="6">
        <f>tbl_Sales[[#This Row],[Cost_per_Unit]]*tbl_Sales[[#This Row],[Quantity]]</f>
        <v>122.55000000000001</v>
      </c>
      <c r="N5183" s="6">
        <f>tbl_Sales[[#This Row],[Sales]]-tbl_Sales[[#This Row],[Total_Cost]]</f>
        <v>89.699999999999989</v>
      </c>
    </row>
    <row r="5184" spans="1:14">
      <c r="A5184" t="s">
        <v>5188</v>
      </c>
      <c r="B5184" s="4">
        <v>44939</v>
      </c>
      <c r="C5184" t="s">
        <v>7273</v>
      </c>
      <c r="D5184" t="str">
        <f>VLOOKUP(Sales_Data!$C5184,tbl_Customers[],2,FALSE)</f>
        <v>Customer_798</v>
      </c>
      <c r="E5184" t="str">
        <f>VLOOKUP(tbl_Sales[[#This Row],[Customer_ID]],tbl_Customers[],5,0)</f>
        <v>East</v>
      </c>
      <c r="F5184" t="s">
        <v>8557</v>
      </c>
      <c r="G5184" t="str">
        <f>VLOOKUP(Sales_Data!$F5184,tbl_Products[],2,FALSE)</f>
        <v>Product_71</v>
      </c>
      <c r="H5184" t="str">
        <f>VLOOKUP(tbl_Sales[[#This Row],[Product_ID]],tbl_Products[],3,0)</f>
        <v>Electronics</v>
      </c>
      <c r="I5184">
        <v>5</v>
      </c>
      <c r="J5184" s="10">
        <f>VLOOKUP(tbl_Sales[[#This Row],[Product_ID]],tbl_Products[],4,0)</f>
        <v>34.61</v>
      </c>
      <c r="K5184" s="6">
        <v>74</v>
      </c>
      <c r="L5184" s="6">
        <f>tbl_Sales[[#This Row],[Price_per_Unit]]*tbl_Sales[[#This Row],[Quantity]]</f>
        <v>370</v>
      </c>
      <c r="M5184" s="6">
        <f>tbl_Sales[[#This Row],[Cost_per_Unit]]*tbl_Sales[[#This Row],[Quantity]]</f>
        <v>173.05</v>
      </c>
      <c r="N5184" s="6">
        <f>tbl_Sales[[#This Row],[Sales]]-tbl_Sales[[#This Row],[Total_Cost]]</f>
        <v>196.95</v>
      </c>
    </row>
    <row r="5185" spans="1:14">
      <c r="A5185" t="s">
        <v>5189</v>
      </c>
      <c r="B5185" s="4">
        <v>45122</v>
      </c>
      <c r="C5185" t="s">
        <v>7084</v>
      </c>
      <c r="D5185" t="str">
        <f>VLOOKUP(Sales_Data!$C5185,tbl_Customers[],2,FALSE)</f>
        <v>Customer_371</v>
      </c>
      <c r="E5185" t="str">
        <f>VLOOKUP(tbl_Sales[[#This Row],[Customer_ID]],tbl_Customers[],5,0)</f>
        <v>South</v>
      </c>
      <c r="F5185" t="s">
        <v>8498</v>
      </c>
      <c r="G5185" t="str">
        <f>VLOOKUP(Sales_Data!$F5185,tbl_Products[],2,FALSE)</f>
        <v>Product_38</v>
      </c>
      <c r="H5185" t="str">
        <f>VLOOKUP(tbl_Sales[[#This Row],[Product_ID]],tbl_Products[],3,0)</f>
        <v>Toys</v>
      </c>
      <c r="I5185">
        <v>2</v>
      </c>
      <c r="J5185" s="10">
        <f>VLOOKUP(tbl_Sales[[#This Row],[Product_ID]],tbl_Products[],4,0)</f>
        <v>35.82</v>
      </c>
      <c r="K5185" s="6">
        <v>33.880000000000003</v>
      </c>
      <c r="L5185" s="6">
        <f>tbl_Sales[[#This Row],[Price_per_Unit]]*tbl_Sales[[#This Row],[Quantity]]</f>
        <v>67.760000000000005</v>
      </c>
      <c r="M5185" s="6">
        <f>tbl_Sales[[#This Row],[Cost_per_Unit]]*tbl_Sales[[#This Row],[Quantity]]</f>
        <v>71.64</v>
      </c>
      <c r="N5185" s="6">
        <f>tbl_Sales[[#This Row],[Sales]]-tbl_Sales[[#This Row],[Total_Cost]]</f>
        <v>-3.8799999999999955</v>
      </c>
    </row>
    <row r="5186" spans="1:14">
      <c r="A5186" t="s">
        <v>5190</v>
      </c>
      <c r="B5186" s="4">
        <v>45001</v>
      </c>
      <c r="C5186" t="s">
        <v>7624</v>
      </c>
      <c r="D5186" t="str">
        <f>VLOOKUP(Sales_Data!$C5186,tbl_Customers[],2,FALSE)</f>
        <v>Customer_707</v>
      </c>
      <c r="E5186" t="str">
        <f>VLOOKUP(tbl_Sales[[#This Row],[Customer_ID]],tbl_Customers[],5,0)</f>
        <v>North</v>
      </c>
      <c r="F5186" t="s">
        <v>8567</v>
      </c>
      <c r="G5186" t="str">
        <f>VLOOKUP(Sales_Data!$F5186,tbl_Products[],2,FALSE)</f>
        <v>Product_69</v>
      </c>
      <c r="H5186" t="str">
        <f>VLOOKUP(tbl_Sales[[#This Row],[Product_ID]],tbl_Products[],3,0)</f>
        <v>Home Goods</v>
      </c>
      <c r="I5186">
        <v>1</v>
      </c>
      <c r="J5186" s="10">
        <f>VLOOKUP(tbl_Sales[[#This Row],[Product_ID]],tbl_Products[],4,0)</f>
        <v>8.86</v>
      </c>
      <c r="K5186" s="6">
        <v>97.85</v>
      </c>
      <c r="L5186" s="6">
        <f>tbl_Sales[[#This Row],[Price_per_Unit]]*tbl_Sales[[#This Row],[Quantity]]</f>
        <v>97.85</v>
      </c>
      <c r="M5186" s="6">
        <f>tbl_Sales[[#This Row],[Cost_per_Unit]]*tbl_Sales[[#This Row],[Quantity]]</f>
        <v>8.86</v>
      </c>
      <c r="N5186" s="6">
        <f>tbl_Sales[[#This Row],[Sales]]-tbl_Sales[[#This Row],[Total_Cost]]</f>
        <v>88.99</v>
      </c>
    </row>
    <row r="5187" spans="1:14">
      <c r="A5187" t="s">
        <v>5191</v>
      </c>
      <c r="B5187" s="4">
        <v>44954</v>
      </c>
      <c r="C5187" t="s">
        <v>7253</v>
      </c>
      <c r="D5187" t="str">
        <f>VLOOKUP(Sales_Data!$C5187,tbl_Customers[],2,FALSE)</f>
        <v>Customer_1389</v>
      </c>
      <c r="E5187" t="str">
        <f>VLOOKUP(tbl_Sales[[#This Row],[Customer_ID]],tbl_Customers[],5,0)</f>
        <v>South</v>
      </c>
      <c r="F5187" t="s">
        <v>8513</v>
      </c>
      <c r="G5187" t="str">
        <f>VLOOKUP(Sales_Data!$F5187,tbl_Products[],2,FALSE)</f>
        <v>Product_59</v>
      </c>
      <c r="H5187" t="str">
        <f>VLOOKUP(tbl_Sales[[#This Row],[Product_ID]],tbl_Products[],3,0)</f>
        <v>Home Goods</v>
      </c>
      <c r="I5187">
        <v>6</v>
      </c>
      <c r="J5187" s="10">
        <f>VLOOKUP(tbl_Sales[[#This Row],[Product_ID]],tbl_Products[],4,0)</f>
        <v>40.85</v>
      </c>
      <c r="K5187" s="6">
        <v>28.09</v>
      </c>
      <c r="L5187" s="6">
        <f>tbl_Sales[[#This Row],[Price_per_Unit]]*tbl_Sales[[#This Row],[Quantity]]</f>
        <v>168.54</v>
      </c>
      <c r="M5187" s="6">
        <f>tbl_Sales[[#This Row],[Cost_per_Unit]]*tbl_Sales[[#This Row],[Quantity]]</f>
        <v>245.10000000000002</v>
      </c>
      <c r="N5187" s="6">
        <f>tbl_Sales[[#This Row],[Sales]]-tbl_Sales[[#This Row],[Total_Cost]]</f>
        <v>-76.560000000000031</v>
      </c>
    </row>
    <row r="5188" spans="1:14">
      <c r="A5188" t="s">
        <v>5192</v>
      </c>
      <c r="B5188" s="4">
        <v>45270</v>
      </c>
      <c r="C5188" t="s">
        <v>7468</v>
      </c>
      <c r="D5188" t="str">
        <f>VLOOKUP(Sales_Data!$C5188,tbl_Customers[],2,FALSE)</f>
        <v>Customer_1089</v>
      </c>
      <c r="E5188" t="str">
        <f>VLOOKUP(tbl_Sales[[#This Row],[Customer_ID]],tbl_Customers[],5,0)</f>
        <v>East</v>
      </c>
      <c r="F5188" t="s">
        <v>8495</v>
      </c>
      <c r="G5188" t="str">
        <f>VLOOKUP(Sales_Data!$F5188,tbl_Products[],2,FALSE)</f>
        <v>Product_6</v>
      </c>
      <c r="H5188" t="str">
        <f>VLOOKUP(tbl_Sales[[#This Row],[Product_ID]],tbl_Products[],3,0)</f>
        <v>Apparel</v>
      </c>
      <c r="I5188">
        <v>2</v>
      </c>
      <c r="J5188" s="10">
        <f>VLOOKUP(tbl_Sales[[#This Row],[Product_ID]],tbl_Products[],4,0)</f>
        <v>33.65</v>
      </c>
      <c r="K5188" s="6">
        <v>86.04</v>
      </c>
      <c r="L5188" s="6">
        <f>tbl_Sales[[#This Row],[Price_per_Unit]]*tbl_Sales[[#This Row],[Quantity]]</f>
        <v>172.08</v>
      </c>
      <c r="M5188" s="6">
        <f>tbl_Sales[[#This Row],[Cost_per_Unit]]*tbl_Sales[[#This Row],[Quantity]]</f>
        <v>67.3</v>
      </c>
      <c r="N5188" s="6">
        <f>tbl_Sales[[#This Row],[Sales]]-tbl_Sales[[#This Row],[Total_Cost]]</f>
        <v>104.78000000000002</v>
      </c>
    </row>
    <row r="5189" spans="1:14">
      <c r="A5189" t="s">
        <v>5193</v>
      </c>
      <c r="B5189" s="4">
        <v>44955</v>
      </c>
      <c r="C5189" t="s">
        <v>8459</v>
      </c>
      <c r="D5189" t="str">
        <f>VLOOKUP(Sales_Data!$C5189,tbl_Customers[],2,FALSE)</f>
        <v>Customer_1130</v>
      </c>
      <c r="E5189" t="str">
        <f>VLOOKUP(tbl_Sales[[#This Row],[Customer_ID]],tbl_Customers[],5,0)</f>
        <v>West</v>
      </c>
      <c r="F5189" t="s">
        <v>8540</v>
      </c>
      <c r="G5189" t="str">
        <f>VLOOKUP(Sales_Data!$F5189,tbl_Products[],2,FALSE)</f>
        <v>Product_37</v>
      </c>
      <c r="H5189" t="str">
        <f>VLOOKUP(tbl_Sales[[#This Row],[Product_ID]],tbl_Products[],3,0)</f>
        <v>Toys</v>
      </c>
      <c r="I5189">
        <v>1</v>
      </c>
      <c r="J5189" s="10">
        <f>VLOOKUP(tbl_Sales[[#This Row],[Product_ID]],tbl_Products[],4,0)</f>
        <v>29.86</v>
      </c>
      <c r="K5189" s="6">
        <v>94.36</v>
      </c>
      <c r="L5189" s="6">
        <f>tbl_Sales[[#This Row],[Price_per_Unit]]*tbl_Sales[[#This Row],[Quantity]]</f>
        <v>94.36</v>
      </c>
      <c r="M5189" s="6">
        <f>tbl_Sales[[#This Row],[Cost_per_Unit]]*tbl_Sales[[#This Row],[Quantity]]</f>
        <v>29.86</v>
      </c>
      <c r="N5189" s="6">
        <f>tbl_Sales[[#This Row],[Sales]]-tbl_Sales[[#This Row],[Total_Cost]]</f>
        <v>64.5</v>
      </c>
    </row>
    <row r="5190" spans="1:14">
      <c r="A5190" t="s">
        <v>5194</v>
      </c>
      <c r="B5190" s="4">
        <v>45029</v>
      </c>
      <c r="C5190" t="s">
        <v>7319</v>
      </c>
      <c r="D5190" t="str">
        <f>VLOOKUP(Sales_Data!$C5190,tbl_Customers[],2,FALSE)</f>
        <v>Customer_1218</v>
      </c>
      <c r="E5190" t="str">
        <f>VLOOKUP(tbl_Sales[[#This Row],[Customer_ID]],tbl_Customers[],5,0)</f>
        <v>East</v>
      </c>
      <c r="F5190" t="s">
        <v>8506</v>
      </c>
      <c r="G5190" t="str">
        <f>VLOOKUP(Sales_Data!$F5190,tbl_Products[],2,FALSE)</f>
        <v>Product_43</v>
      </c>
      <c r="H5190" t="str">
        <f>VLOOKUP(tbl_Sales[[#This Row],[Product_ID]],tbl_Products[],3,0)</f>
        <v>Health</v>
      </c>
      <c r="I5190">
        <v>8</v>
      </c>
      <c r="J5190" s="10">
        <f>VLOOKUP(tbl_Sales[[#This Row],[Product_ID]],tbl_Products[],4,0)</f>
        <v>4.59</v>
      </c>
      <c r="K5190" s="6">
        <v>36.11</v>
      </c>
      <c r="L5190" s="6">
        <f>tbl_Sales[[#This Row],[Price_per_Unit]]*tbl_Sales[[#This Row],[Quantity]]</f>
        <v>288.88</v>
      </c>
      <c r="M5190" s="6">
        <f>tbl_Sales[[#This Row],[Cost_per_Unit]]*tbl_Sales[[#This Row],[Quantity]]</f>
        <v>36.72</v>
      </c>
      <c r="N5190" s="6">
        <f>tbl_Sales[[#This Row],[Sales]]-tbl_Sales[[#This Row],[Total_Cost]]</f>
        <v>252.16</v>
      </c>
    </row>
    <row r="5191" spans="1:14">
      <c r="A5191" t="s">
        <v>5195</v>
      </c>
      <c r="B5191" s="4">
        <v>45063</v>
      </c>
      <c r="C5191" t="s">
        <v>8262</v>
      </c>
      <c r="D5191" t="str">
        <f>VLOOKUP(Sales_Data!$C5191,tbl_Customers[],2,FALSE)</f>
        <v>Customer_825</v>
      </c>
      <c r="E5191" t="str">
        <f>VLOOKUP(tbl_Sales[[#This Row],[Customer_ID]],tbl_Customers[],5,0)</f>
        <v>West</v>
      </c>
      <c r="F5191" t="s">
        <v>8496</v>
      </c>
      <c r="G5191" t="str">
        <f>VLOOKUP(Sales_Data!$F5191,tbl_Products[],2,FALSE)</f>
        <v>Product_3</v>
      </c>
      <c r="H5191" t="str">
        <f>VLOOKUP(tbl_Sales[[#This Row],[Product_ID]],tbl_Products[],3,0)</f>
        <v>Health</v>
      </c>
      <c r="I5191">
        <v>6</v>
      </c>
      <c r="J5191" s="10">
        <f>VLOOKUP(tbl_Sales[[#This Row],[Product_ID]],tbl_Products[],4,0)</f>
        <v>28.91</v>
      </c>
      <c r="K5191" s="6">
        <v>83.15</v>
      </c>
      <c r="L5191" s="6">
        <f>tbl_Sales[[#This Row],[Price_per_Unit]]*tbl_Sales[[#This Row],[Quantity]]</f>
        <v>498.90000000000003</v>
      </c>
      <c r="M5191" s="6">
        <f>tbl_Sales[[#This Row],[Cost_per_Unit]]*tbl_Sales[[#This Row],[Quantity]]</f>
        <v>173.46</v>
      </c>
      <c r="N5191" s="6">
        <f>tbl_Sales[[#This Row],[Sales]]-tbl_Sales[[#This Row],[Total_Cost]]</f>
        <v>325.44000000000005</v>
      </c>
    </row>
    <row r="5192" spans="1:14">
      <c r="A5192" t="s">
        <v>5196</v>
      </c>
      <c r="B5192" s="4">
        <v>45009</v>
      </c>
      <c r="C5192" t="s">
        <v>8461</v>
      </c>
      <c r="D5192" t="str">
        <f>VLOOKUP(Sales_Data!$C5192,tbl_Customers[],2,FALSE)</f>
        <v>Customer_977</v>
      </c>
      <c r="E5192" t="str">
        <f>VLOOKUP(tbl_Sales[[#This Row],[Customer_ID]],tbl_Customers[],5,0)</f>
        <v>East</v>
      </c>
      <c r="F5192" t="s">
        <v>8519</v>
      </c>
      <c r="G5192" t="str">
        <f>VLOOKUP(Sales_Data!$F5192,tbl_Products[],2,FALSE)</f>
        <v>Product_53</v>
      </c>
      <c r="H5192" t="str">
        <f>VLOOKUP(tbl_Sales[[#This Row],[Product_ID]],tbl_Products[],3,0)</f>
        <v>Electronics</v>
      </c>
      <c r="I5192">
        <v>3</v>
      </c>
      <c r="J5192" s="10">
        <f>VLOOKUP(tbl_Sales[[#This Row],[Product_ID]],tbl_Products[],4,0)</f>
        <v>21.34</v>
      </c>
      <c r="K5192" s="6">
        <v>65.41</v>
      </c>
      <c r="L5192" s="6">
        <f>tbl_Sales[[#This Row],[Price_per_Unit]]*tbl_Sales[[#This Row],[Quantity]]</f>
        <v>196.23</v>
      </c>
      <c r="M5192" s="6">
        <f>tbl_Sales[[#This Row],[Cost_per_Unit]]*tbl_Sales[[#This Row],[Quantity]]</f>
        <v>64.02</v>
      </c>
      <c r="N5192" s="6">
        <f>tbl_Sales[[#This Row],[Sales]]-tbl_Sales[[#This Row],[Total_Cost]]</f>
        <v>132.20999999999998</v>
      </c>
    </row>
    <row r="5193" spans="1:14">
      <c r="A5193" t="s">
        <v>5197</v>
      </c>
      <c r="B5193" s="4">
        <v>45073</v>
      </c>
      <c r="C5193" t="s">
        <v>7372</v>
      </c>
      <c r="D5193" t="str">
        <f>VLOOKUP(Sales_Data!$C5193,tbl_Customers[],2,FALSE)</f>
        <v>Customer_1214</v>
      </c>
      <c r="E5193" t="str">
        <f>VLOOKUP(tbl_Sales[[#This Row],[Customer_ID]],tbl_Customers[],5,0)</f>
        <v>West</v>
      </c>
      <c r="F5193" t="s">
        <v>8545</v>
      </c>
      <c r="G5193" t="str">
        <f>VLOOKUP(Sales_Data!$F5193,tbl_Products[],2,FALSE)</f>
        <v>Product_9</v>
      </c>
      <c r="H5193" t="str">
        <f>VLOOKUP(tbl_Sales[[#This Row],[Product_ID]],tbl_Products[],3,0)</f>
        <v>Apparel</v>
      </c>
      <c r="I5193">
        <v>6</v>
      </c>
      <c r="J5193" s="10">
        <f>VLOOKUP(tbl_Sales[[#This Row],[Product_ID]],tbl_Products[],4,0)</f>
        <v>14.27</v>
      </c>
      <c r="K5193" s="6">
        <v>7.29</v>
      </c>
      <c r="L5193" s="6">
        <f>tbl_Sales[[#This Row],[Price_per_Unit]]*tbl_Sales[[#This Row],[Quantity]]</f>
        <v>43.74</v>
      </c>
      <c r="M5193" s="6">
        <f>tbl_Sales[[#This Row],[Cost_per_Unit]]*tbl_Sales[[#This Row],[Quantity]]</f>
        <v>85.62</v>
      </c>
      <c r="N5193" s="6">
        <f>tbl_Sales[[#This Row],[Sales]]-tbl_Sales[[#This Row],[Total_Cost]]</f>
        <v>-41.88</v>
      </c>
    </row>
    <row r="5194" spans="1:14">
      <c r="A5194" t="s">
        <v>5198</v>
      </c>
      <c r="B5194" s="4">
        <v>45276</v>
      </c>
      <c r="C5194" t="s">
        <v>7486</v>
      </c>
      <c r="D5194" t="str">
        <f>VLOOKUP(Sales_Data!$C5194,tbl_Customers[],2,FALSE)</f>
        <v>Customer_262</v>
      </c>
      <c r="E5194" t="str">
        <f>VLOOKUP(tbl_Sales[[#This Row],[Customer_ID]],tbl_Customers[],5,0)</f>
        <v>North</v>
      </c>
      <c r="F5194" t="s">
        <v>8493</v>
      </c>
      <c r="G5194" t="str">
        <f>VLOOKUP(Sales_Data!$F5194,tbl_Products[],2,FALSE)</f>
        <v>Product_61</v>
      </c>
      <c r="H5194" t="str">
        <f>VLOOKUP(tbl_Sales[[#This Row],[Product_ID]],tbl_Products[],3,0)</f>
        <v>Health</v>
      </c>
      <c r="I5194">
        <v>7</v>
      </c>
      <c r="J5194" s="10">
        <f>VLOOKUP(tbl_Sales[[#This Row],[Product_ID]],tbl_Products[],4,0)</f>
        <v>47.78</v>
      </c>
      <c r="K5194" s="6">
        <v>81.03</v>
      </c>
      <c r="L5194" s="6">
        <f>tbl_Sales[[#This Row],[Price_per_Unit]]*tbl_Sales[[#This Row],[Quantity]]</f>
        <v>567.21</v>
      </c>
      <c r="M5194" s="6">
        <f>tbl_Sales[[#This Row],[Cost_per_Unit]]*tbl_Sales[[#This Row],[Quantity]]</f>
        <v>334.46000000000004</v>
      </c>
      <c r="N5194" s="6">
        <f>tbl_Sales[[#This Row],[Sales]]-tbl_Sales[[#This Row],[Total_Cost]]</f>
        <v>232.75</v>
      </c>
    </row>
    <row r="5195" spans="1:14">
      <c r="A5195" t="s">
        <v>5199</v>
      </c>
      <c r="B5195" s="4">
        <v>45055</v>
      </c>
      <c r="C5195" t="s">
        <v>7706</v>
      </c>
      <c r="D5195" t="str">
        <f>VLOOKUP(Sales_Data!$C5195,tbl_Customers[],2,FALSE)</f>
        <v>Customer_531</v>
      </c>
      <c r="E5195" t="str">
        <f>VLOOKUP(tbl_Sales[[#This Row],[Customer_ID]],tbl_Customers[],5,0)</f>
        <v>South</v>
      </c>
      <c r="F5195" t="s">
        <v>8535</v>
      </c>
      <c r="G5195" t="str">
        <f>VLOOKUP(Sales_Data!$F5195,tbl_Products[],2,FALSE)</f>
        <v>Product_54</v>
      </c>
      <c r="H5195" t="str">
        <f>VLOOKUP(tbl_Sales[[#This Row],[Product_ID]],tbl_Products[],3,0)</f>
        <v>Apparel</v>
      </c>
      <c r="I5195">
        <v>6</v>
      </c>
      <c r="J5195" s="10">
        <f>VLOOKUP(tbl_Sales[[#This Row],[Product_ID]],tbl_Products[],4,0)</f>
        <v>1.35</v>
      </c>
      <c r="K5195" s="6">
        <v>17.3</v>
      </c>
      <c r="L5195" s="6">
        <f>tbl_Sales[[#This Row],[Price_per_Unit]]*tbl_Sales[[#This Row],[Quantity]]</f>
        <v>103.80000000000001</v>
      </c>
      <c r="M5195" s="6">
        <f>tbl_Sales[[#This Row],[Cost_per_Unit]]*tbl_Sales[[#This Row],[Quantity]]</f>
        <v>8.1000000000000014</v>
      </c>
      <c r="N5195" s="6">
        <f>tbl_Sales[[#This Row],[Sales]]-tbl_Sales[[#This Row],[Total_Cost]]</f>
        <v>95.700000000000017</v>
      </c>
    </row>
    <row r="5196" spans="1:14">
      <c r="A5196" t="s">
        <v>5200</v>
      </c>
      <c r="B5196" s="4">
        <v>45001</v>
      </c>
      <c r="C5196" t="s">
        <v>8361</v>
      </c>
      <c r="D5196" t="str">
        <f>VLOOKUP(Sales_Data!$C5196,tbl_Customers[],2,FALSE)</f>
        <v>Customer_20</v>
      </c>
      <c r="E5196" t="str">
        <f>VLOOKUP(tbl_Sales[[#This Row],[Customer_ID]],tbl_Customers[],5,0)</f>
        <v>West</v>
      </c>
      <c r="F5196" t="s">
        <v>8541</v>
      </c>
      <c r="G5196" t="str">
        <f>VLOOKUP(Sales_Data!$F5196,tbl_Products[],2,FALSE)</f>
        <v>Product_60</v>
      </c>
      <c r="H5196" t="str">
        <f>VLOOKUP(tbl_Sales[[#This Row],[Product_ID]],tbl_Products[],3,0)</f>
        <v>Health</v>
      </c>
      <c r="I5196">
        <v>9</v>
      </c>
      <c r="J5196" s="10">
        <f>VLOOKUP(tbl_Sales[[#This Row],[Product_ID]],tbl_Products[],4,0)</f>
        <v>1.01</v>
      </c>
      <c r="K5196" s="6">
        <v>35.729999999999997</v>
      </c>
      <c r="L5196" s="6">
        <f>tbl_Sales[[#This Row],[Price_per_Unit]]*tbl_Sales[[#This Row],[Quantity]]</f>
        <v>321.57</v>
      </c>
      <c r="M5196" s="6">
        <f>tbl_Sales[[#This Row],[Cost_per_Unit]]*tbl_Sales[[#This Row],[Quantity]]</f>
        <v>9.09</v>
      </c>
      <c r="N5196" s="6">
        <f>tbl_Sales[[#This Row],[Sales]]-tbl_Sales[[#This Row],[Total_Cost]]</f>
        <v>312.48</v>
      </c>
    </row>
    <row r="5197" spans="1:14">
      <c r="A5197" t="s">
        <v>5201</v>
      </c>
      <c r="B5197" s="4">
        <v>44958</v>
      </c>
      <c r="C5197" t="s">
        <v>8176</v>
      </c>
      <c r="D5197" t="str">
        <f>VLOOKUP(Sales_Data!$C5197,tbl_Customers[],2,FALSE)</f>
        <v>Customer_1407</v>
      </c>
      <c r="E5197" t="str">
        <f>VLOOKUP(tbl_Sales[[#This Row],[Customer_ID]],tbl_Customers[],5,0)</f>
        <v>South</v>
      </c>
      <c r="F5197" t="s">
        <v>8524</v>
      </c>
      <c r="G5197" t="str">
        <f>VLOOKUP(Sales_Data!$F5197,tbl_Products[],2,FALSE)</f>
        <v>Product_74</v>
      </c>
      <c r="H5197" t="str">
        <f>VLOOKUP(tbl_Sales[[#This Row],[Product_ID]],tbl_Products[],3,0)</f>
        <v>Home Goods</v>
      </c>
      <c r="I5197">
        <v>9</v>
      </c>
      <c r="J5197" s="10">
        <f>VLOOKUP(tbl_Sales[[#This Row],[Product_ID]],tbl_Products[],4,0)</f>
        <v>13.9</v>
      </c>
      <c r="K5197" s="6">
        <v>41.17</v>
      </c>
      <c r="L5197" s="6">
        <f>tbl_Sales[[#This Row],[Price_per_Unit]]*tbl_Sales[[#This Row],[Quantity]]</f>
        <v>370.53000000000003</v>
      </c>
      <c r="M5197" s="6">
        <f>tbl_Sales[[#This Row],[Cost_per_Unit]]*tbl_Sales[[#This Row],[Quantity]]</f>
        <v>125.10000000000001</v>
      </c>
      <c r="N5197" s="6">
        <f>tbl_Sales[[#This Row],[Sales]]-tbl_Sales[[#This Row],[Total_Cost]]</f>
        <v>245.43</v>
      </c>
    </row>
    <row r="5198" spans="1:14">
      <c r="A5198" t="s">
        <v>5202</v>
      </c>
      <c r="B5198" s="4">
        <v>45280</v>
      </c>
      <c r="C5198" t="s">
        <v>8066</v>
      </c>
      <c r="D5198" t="str">
        <f>VLOOKUP(Sales_Data!$C5198,tbl_Customers[],2,FALSE)</f>
        <v>Customer_1052</v>
      </c>
      <c r="E5198" t="str">
        <f>VLOOKUP(tbl_Sales[[#This Row],[Customer_ID]],tbl_Customers[],5,0)</f>
        <v>West</v>
      </c>
      <c r="F5198" t="s">
        <v>8499</v>
      </c>
      <c r="G5198" t="str">
        <f>VLOOKUP(Sales_Data!$F5198,tbl_Products[],2,FALSE)</f>
        <v>Product_30</v>
      </c>
      <c r="H5198" t="str">
        <f>VLOOKUP(tbl_Sales[[#This Row],[Product_ID]],tbl_Products[],3,0)</f>
        <v>Apparel</v>
      </c>
      <c r="I5198">
        <v>3</v>
      </c>
      <c r="J5198" s="10">
        <f>VLOOKUP(tbl_Sales[[#This Row],[Product_ID]],tbl_Products[],4,0)</f>
        <v>49.21</v>
      </c>
      <c r="K5198" s="6">
        <v>79.64</v>
      </c>
      <c r="L5198" s="6">
        <f>tbl_Sales[[#This Row],[Price_per_Unit]]*tbl_Sales[[#This Row],[Quantity]]</f>
        <v>238.92000000000002</v>
      </c>
      <c r="M5198" s="6">
        <f>tbl_Sales[[#This Row],[Cost_per_Unit]]*tbl_Sales[[#This Row],[Quantity]]</f>
        <v>147.63</v>
      </c>
      <c r="N5198" s="6">
        <f>tbl_Sales[[#This Row],[Sales]]-tbl_Sales[[#This Row],[Total_Cost]]</f>
        <v>91.29000000000002</v>
      </c>
    </row>
    <row r="5199" spans="1:14">
      <c r="A5199" t="s">
        <v>5203</v>
      </c>
      <c r="B5199" s="4">
        <v>45078</v>
      </c>
      <c r="C5199" t="s">
        <v>7379</v>
      </c>
      <c r="D5199" t="str">
        <f>VLOOKUP(Sales_Data!$C5199,tbl_Customers[],2,FALSE)</f>
        <v>Customer_1461</v>
      </c>
      <c r="E5199" t="str">
        <f>VLOOKUP(tbl_Sales[[#This Row],[Customer_ID]],tbl_Customers[],5,0)</f>
        <v>South</v>
      </c>
      <c r="F5199" t="s">
        <v>8560</v>
      </c>
      <c r="G5199" t="str">
        <f>VLOOKUP(Sales_Data!$F5199,tbl_Products[],2,FALSE)</f>
        <v>Product_41</v>
      </c>
      <c r="H5199" t="str">
        <f>VLOOKUP(tbl_Sales[[#This Row],[Product_ID]],tbl_Products[],3,0)</f>
        <v>Home Goods</v>
      </c>
      <c r="I5199">
        <v>8</v>
      </c>
      <c r="J5199" s="10">
        <f>VLOOKUP(tbl_Sales[[#This Row],[Product_ID]],tbl_Products[],4,0)</f>
        <v>31.5</v>
      </c>
      <c r="K5199" s="6">
        <v>95.86</v>
      </c>
      <c r="L5199" s="6">
        <f>tbl_Sales[[#This Row],[Price_per_Unit]]*tbl_Sales[[#This Row],[Quantity]]</f>
        <v>766.88</v>
      </c>
      <c r="M5199" s="6">
        <f>tbl_Sales[[#This Row],[Cost_per_Unit]]*tbl_Sales[[#This Row],[Quantity]]</f>
        <v>252</v>
      </c>
      <c r="N5199" s="6">
        <f>tbl_Sales[[#This Row],[Sales]]-tbl_Sales[[#This Row],[Total_Cost]]</f>
        <v>514.88</v>
      </c>
    </row>
    <row r="5200" spans="1:14">
      <c r="A5200" t="s">
        <v>5204</v>
      </c>
      <c r="B5200" s="4">
        <v>45031</v>
      </c>
      <c r="C5200" t="s">
        <v>7243</v>
      </c>
      <c r="D5200" t="str">
        <f>VLOOKUP(Sales_Data!$C5200,tbl_Customers[],2,FALSE)</f>
        <v>Customer_319</v>
      </c>
      <c r="E5200" t="str">
        <f>VLOOKUP(tbl_Sales[[#This Row],[Customer_ID]],tbl_Customers[],5,0)</f>
        <v>East</v>
      </c>
      <c r="F5200" t="s">
        <v>8520</v>
      </c>
      <c r="G5200" t="str">
        <f>VLOOKUP(Sales_Data!$F5200,tbl_Products[],2,FALSE)</f>
        <v>Product_29</v>
      </c>
      <c r="H5200" t="str">
        <f>VLOOKUP(tbl_Sales[[#This Row],[Product_ID]],tbl_Products[],3,0)</f>
        <v>Home Goods</v>
      </c>
      <c r="I5200">
        <v>9</v>
      </c>
      <c r="J5200" s="10">
        <f>VLOOKUP(tbl_Sales[[#This Row],[Product_ID]],tbl_Products[],4,0)</f>
        <v>9.64</v>
      </c>
      <c r="K5200" s="6">
        <v>90.14</v>
      </c>
      <c r="L5200" s="6">
        <f>tbl_Sales[[#This Row],[Price_per_Unit]]*tbl_Sales[[#This Row],[Quantity]]</f>
        <v>811.26</v>
      </c>
      <c r="M5200" s="6">
        <f>tbl_Sales[[#This Row],[Cost_per_Unit]]*tbl_Sales[[#This Row],[Quantity]]</f>
        <v>86.76</v>
      </c>
      <c r="N5200" s="6">
        <f>tbl_Sales[[#This Row],[Sales]]-tbl_Sales[[#This Row],[Total_Cost]]</f>
        <v>724.5</v>
      </c>
    </row>
    <row r="5201" spans="1:14">
      <c r="A5201" t="s">
        <v>5205</v>
      </c>
      <c r="B5201" s="4">
        <v>45204</v>
      </c>
      <c r="C5201" t="s">
        <v>8186</v>
      </c>
      <c r="D5201" t="str">
        <f>VLOOKUP(Sales_Data!$C5201,tbl_Customers[],2,FALSE)</f>
        <v>Customer_1347</v>
      </c>
      <c r="E5201" t="str">
        <f>VLOOKUP(tbl_Sales[[#This Row],[Customer_ID]],tbl_Customers[],5,0)</f>
        <v>East</v>
      </c>
      <c r="F5201" t="s">
        <v>8507</v>
      </c>
      <c r="G5201" t="str">
        <f>VLOOKUP(Sales_Data!$F5201,tbl_Products[],2,FALSE)</f>
        <v>Product_58</v>
      </c>
      <c r="H5201" t="str">
        <f>VLOOKUP(tbl_Sales[[#This Row],[Product_ID]],tbl_Products[],3,0)</f>
        <v>Home Goods</v>
      </c>
      <c r="I5201">
        <v>9</v>
      </c>
      <c r="J5201" s="10">
        <f>VLOOKUP(tbl_Sales[[#This Row],[Product_ID]],tbl_Products[],4,0)</f>
        <v>23.97</v>
      </c>
      <c r="K5201" s="6">
        <v>15.37</v>
      </c>
      <c r="L5201" s="6">
        <f>tbl_Sales[[#This Row],[Price_per_Unit]]*tbl_Sales[[#This Row],[Quantity]]</f>
        <v>138.32999999999998</v>
      </c>
      <c r="M5201" s="6">
        <f>tbl_Sales[[#This Row],[Cost_per_Unit]]*tbl_Sales[[#This Row],[Quantity]]</f>
        <v>215.73</v>
      </c>
      <c r="N5201" s="6">
        <f>tbl_Sales[[#This Row],[Sales]]-tbl_Sales[[#This Row],[Total_Cost]]</f>
        <v>-77.400000000000006</v>
      </c>
    </row>
    <row r="5202" spans="1:14">
      <c r="A5202" t="s">
        <v>5206</v>
      </c>
      <c r="B5202" s="4">
        <v>44943</v>
      </c>
      <c r="C5202" t="s">
        <v>8322</v>
      </c>
      <c r="D5202" t="str">
        <f>VLOOKUP(Sales_Data!$C5202,tbl_Customers[],2,FALSE)</f>
        <v>Customer_259</v>
      </c>
      <c r="E5202" t="str">
        <f>VLOOKUP(tbl_Sales[[#This Row],[Customer_ID]],tbl_Customers[],5,0)</f>
        <v>North</v>
      </c>
      <c r="F5202" t="s">
        <v>8533</v>
      </c>
      <c r="G5202" t="str">
        <f>VLOOKUP(Sales_Data!$F5202,tbl_Products[],2,FALSE)</f>
        <v>Product_34</v>
      </c>
      <c r="H5202" t="str">
        <f>VLOOKUP(tbl_Sales[[#This Row],[Product_ID]],tbl_Products[],3,0)</f>
        <v>Electronics</v>
      </c>
      <c r="I5202">
        <v>8</v>
      </c>
      <c r="J5202" s="10">
        <f>VLOOKUP(tbl_Sales[[#This Row],[Product_ID]],tbl_Products[],4,0)</f>
        <v>21.9</v>
      </c>
      <c r="K5202" s="6">
        <v>55.47</v>
      </c>
      <c r="L5202" s="6">
        <f>tbl_Sales[[#This Row],[Price_per_Unit]]*tbl_Sales[[#This Row],[Quantity]]</f>
        <v>443.76</v>
      </c>
      <c r="M5202" s="6">
        <f>tbl_Sales[[#This Row],[Cost_per_Unit]]*tbl_Sales[[#This Row],[Quantity]]</f>
        <v>175.2</v>
      </c>
      <c r="N5202" s="6">
        <f>tbl_Sales[[#This Row],[Sales]]-tbl_Sales[[#This Row],[Total_Cost]]</f>
        <v>268.56</v>
      </c>
    </row>
    <row r="5203" spans="1:14">
      <c r="A5203" t="s">
        <v>5207</v>
      </c>
      <c r="B5203" s="4">
        <v>45110</v>
      </c>
      <c r="C5203" t="s">
        <v>8336</v>
      </c>
      <c r="D5203" t="str">
        <f>VLOOKUP(Sales_Data!$C5203,tbl_Customers[],2,FALSE)</f>
        <v>Customer_293</v>
      </c>
      <c r="E5203" t="str">
        <f>VLOOKUP(tbl_Sales[[#This Row],[Customer_ID]],tbl_Customers[],5,0)</f>
        <v>East</v>
      </c>
      <c r="F5203" t="s">
        <v>8505</v>
      </c>
      <c r="G5203" t="str">
        <f>VLOOKUP(Sales_Data!$F5203,tbl_Products[],2,FALSE)</f>
        <v>Product_39</v>
      </c>
      <c r="H5203" t="str">
        <f>VLOOKUP(tbl_Sales[[#This Row],[Product_ID]],tbl_Products[],3,0)</f>
        <v>Toys</v>
      </c>
      <c r="I5203">
        <v>3</v>
      </c>
      <c r="J5203" s="10">
        <f>VLOOKUP(tbl_Sales[[#This Row],[Product_ID]],tbl_Products[],4,0)</f>
        <v>32.950000000000003</v>
      </c>
      <c r="K5203" s="6">
        <v>53.01</v>
      </c>
      <c r="L5203" s="6">
        <f>tbl_Sales[[#This Row],[Price_per_Unit]]*tbl_Sales[[#This Row],[Quantity]]</f>
        <v>159.03</v>
      </c>
      <c r="M5203" s="6">
        <f>tbl_Sales[[#This Row],[Cost_per_Unit]]*tbl_Sales[[#This Row],[Quantity]]</f>
        <v>98.850000000000009</v>
      </c>
      <c r="N5203" s="6">
        <f>tbl_Sales[[#This Row],[Sales]]-tbl_Sales[[#This Row],[Total_Cost]]</f>
        <v>60.179999999999993</v>
      </c>
    </row>
    <row r="5204" spans="1:14">
      <c r="A5204" t="s">
        <v>5208</v>
      </c>
      <c r="B5204" s="4">
        <v>45158</v>
      </c>
      <c r="C5204" t="s">
        <v>7064</v>
      </c>
      <c r="D5204" t="str">
        <f>VLOOKUP(Sales_Data!$C5204,tbl_Customers[],2,FALSE)</f>
        <v>Customer_776</v>
      </c>
      <c r="E5204" t="str">
        <f>VLOOKUP(tbl_Sales[[#This Row],[Customer_ID]],tbl_Customers[],5,0)</f>
        <v>East</v>
      </c>
      <c r="F5204" t="s">
        <v>8552</v>
      </c>
      <c r="G5204" t="str">
        <f>VLOOKUP(Sales_Data!$F5204,tbl_Products[],2,FALSE)</f>
        <v>Product_5</v>
      </c>
      <c r="H5204" t="str">
        <f>VLOOKUP(tbl_Sales[[#This Row],[Product_ID]],tbl_Products[],3,0)</f>
        <v>Health</v>
      </c>
      <c r="I5204">
        <v>4</v>
      </c>
      <c r="J5204" s="10">
        <f>VLOOKUP(tbl_Sales[[#This Row],[Product_ID]],tbl_Products[],4,0)</f>
        <v>35.39</v>
      </c>
      <c r="K5204" s="6">
        <v>96.26</v>
      </c>
      <c r="L5204" s="6">
        <f>tbl_Sales[[#This Row],[Price_per_Unit]]*tbl_Sales[[#This Row],[Quantity]]</f>
        <v>385.04</v>
      </c>
      <c r="M5204" s="6">
        <f>tbl_Sales[[#This Row],[Cost_per_Unit]]*tbl_Sales[[#This Row],[Quantity]]</f>
        <v>141.56</v>
      </c>
      <c r="N5204" s="6">
        <f>tbl_Sales[[#This Row],[Sales]]-tbl_Sales[[#This Row],[Total_Cost]]</f>
        <v>243.48000000000002</v>
      </c>
    </row>
    <row r="5205" spans="1:14">
      <c r="A5205" t="s">
        <v>5209</v>
      </c>
      <c r="B5205" s="4">
        <v>44979</v>
      </c>
      <c r="C5205" t="s">
        <v>7384</v>
      </c>
      <c r="D5205" t="str">
        <f>VLOOKUP(Sales_Data!$C5205,tbl_Customers[],2,FALSE)</f>
        <v>Customer_1163</v>
      </c>
      <c r="E5205" t="str">
        <f>VLOOKUP(tbl_Sales[[#This Row],[Customer_ID]],tbl_Customers[],5,0)</f>
        <v>South</v>
      </c>
      <c r="F5205" t="s">
        <v>8499</v>
      </c>
      <c r="G5205" t="str">
        <f>VLOOKUP(Sales_Data!$F5205,tbl_Products[],2,FALSE)</f>
        <v>Product_30</v>
      </c>
      <c r="H5205" t="str">
        <f>VLOOKUP(tbl_Sales[[#This Row],[Product_ID]],tbl_Products[],3,0)</f>
        <v>Apparel</v>
      </c>
      <c r="I5205">
        <v>2</v>
      </c>
      <c r="J5205" s="10">
        <f>VLOOKUP(tbl_Sales[[#This Row],[Product_ID]],tbl_Products[],4,0)</f>
        <v>49.21</v>
      </c>
      <c r="K5205" s="6">
        <v>37.590000000000003</v>
      </c>
      <c r="L5205" s="6">
        <f>tbl_Sales[[#This Row],[Price_per_Unit]]*tbl_Sales[[#This Row],[Quantity]]</f>
        <v>75.180000000000007</v>
      </c>
      <c r="M5205" s="6">
        <f>tbl_Sales[[#This Row],[Cost_per_Unit]]*tbl_Sales[[#This Row],[Quantity]]</f>
        <v>98.42</v>
      </c>
      <c r="N5205" s="6">
        <f>tbl_Sales[[#This Row],[Sales]]-tbl_Sales[[#This Row],[Total_Cost]]</f>
        <v>-23.239999999999995</v>
      </c>
    </row>
    <row r="5206" spans="1:14">
      <c r="A5206" t="s">
        <v>5210</v>
      </c>
      <c r="B5206" s="4">
        <v>45242</v>
      </c>
      <c r="C5206" t="s">
        <v>7919</v>
      </c>
      <c r="D5206" t="str">
        <f>VLOOKUP(Sales_Data!$C5206,tbl_Customers[],2,FALSE)</f>
        <v>Customer_548</v>
      </c>
      <c r="E5206" t="str">
        <f>VLOOKUP(tbl_Sales[[#This Row],[Customer_ID]],tbl_Customers[],5,0)</f>
        <v>West</v>
      </c>
      <c r="F5206" t="s">
        <v>8537</v>
      </c>
      <c r="G5206" t="str">
        <f>VLOOKUP(Sales_Data!$F5206,tbl_Products[],2,FALSE)</f>
        <v>Product_75</v>
      </c>
      <c r="H5206" t="str">
        <f>VLOOKUP(tbl_Sales[[#This Row],[Product_ID]],tbl_Products[],3,0)</f>
        <v>Electronics</v>
      </c>
      <c r="I5206">
        <v>7</v>
      </c>
      <c r="J5206" s="10">
        <f>VLOOKUP(tbl_Sales[[#This Row],[Product_ID]],tbl_Products[],4,0)</f>
        <v>2.25</v>
      </c>
      <c r="K5206" s="6">
        <v>22.24</v>
      </c>
      <c r="L5206" s="6">
        <f>tbl_Sales[[#This Row],[Price_per_Unit]]*tbl_Sales[[#This Row],[Quantity]]</f>
        <v>155.67999999999998</v>
      </c>
      <c r="M5206" s="6">
        <f>tbl_Sales[[#This Row],[Cost_per_Unit]]*tbl_Sales[[#This Row],[Quantity]]</f>
        <v>15.75</v>
      </c>
      <c r="N5206" s="6">
        <f>tbl_Sales[[#This Row],[Sales]]-tbl_Sales[[#This Row],[Total_Cost]]</f>
        <v>139.92999999999998</v>
      </c>
    </row>
    <row r="5207" spans="1:14">
      <c r="A5207" t="s">
        <v>5211</v>
      </c>
      <c r="B5207" s="4">
        <v>45272</v>
      </c>
      <c r="C5207" t="s">
        <v>7490</v>
      </c>
      <c r="D5207" t="str">
        <f>VLOOKUP(Sales_Data!$C5207,tbl_Customers[],2,FALSE)</f>
        <v>Customer_109</v>
      </c>
      <c r="E5207" t="str">
        <f>VLOOKUP(tbl_Sales[[#This Row],[Customer_ID]],tbl_Customers[],5,0)</f>
        <v>East</v>
      </c>
      <c r="F5207" t="s">
        <v>8511</v>
      </c>
      <c r="G5207" t="str">
        <f>VLOOKUP(Sales_Data!$F5207,tbl_Products[],2,FALSE)</f>
        <v>Product_33</v>
      </c>
      <c r="H5207" t="str">
        <f>VLOOKUP(tbl_Sales[[#This Row],[Product_ID]],tbl_Products[],3,0)</f>
        <v>Electronics</v>
      </c>
      <c r="I5207">
        <v>3</v>
      </c>
      <c r="J5207" s="10">
        <f>VLOOKUP(tbl_Sales[[#This Row],[Product_ID]],tbl_Products[],4,0)</f>
        <v>45.26</v>
      </c>
      <c r="K5207" s="6">
        <v>85.75</v>
      </c>
      <c r="L5207" s="6">
        <f>tbl_Sales[[#This Row],[Price_per_Unit]]*tbl_Sales[[#This Row],[Quantity]]</f>
        <v>257.25</v>
      </c>
      <c r="M5207" s="6">
        <f>tbl_Sales[[#This Row],[Cost_per_Unit]]*tbl_Sales[[#This Row],[Quantity]]</f>
        <v>135.78</v>
      </c>
      <c r="N5207" s="6">
        <f>tbl_Sales[[#This Row],[Sales]]-tbl_Sales[[#This Row],[Total_Cost]]</f>
        <v>121.47</v>
      </c>
    </row>
    <row r="5208" spans="1:14">
      <c r="A5208" t="s">
        <v>5212</v>
      </c>
      <c r="B5208" s="4">
        <v>45214</v>
      </c>
      <c r="C5208" t="s">
        <v>7666</v>
      </c>
      <c r="D5208" t="str">
        <f>VLOOKUP(Sales_Data!$C5208,tbl_Customers[],2,FALSE)</f>
        <v>Customer_1486</v>
      </c>
      <c r="E5208" t="str">
        <f>VLOOKUP(tbl_Sales[[#This Row],[Customer_ID]],tbl_Customers[],5,0)</f>
        <v>North</v>
      </c>
      <c r="F5208" t="s">
        <v>8534</v>
      </c>
      <c r="G5208" t="str">
        <f>VLOOKUP(Sales_Data!$F5208,tbl_Products[],2,FALSE)</f>
        <v>Product_51</v>
      </c>
      <c r="H5208" t="str">
        <f>VLOOKUP(tbl_Sales[[#This Row],[Product_ID]],tbl_Products[],3,0)</f>
        <v>Electronics</v>
      </c>
      <c r="I5208">
        <v>2</v>
      </c>
      <c r="J5208" s="10">
        <f>VLOOKUP(tbl_Sales[[#This Row],[Product_ID]],tbl_Products[],4,0)</f>
        <v>45.1</v>
      </c>
      <c r="K5208" s="6">
        <v>56.89</v>
      </c>
      <c r="L5208" s="6">
        <f>tbl_Sales[[#This Row],[Price_per_Unit]]*tbl_Sales[[#This Row],[Quantity]]</f>
        <v>113.78</v>
      </c>
      <c r="M5208" s="6">
        <f>tbl_Sales[[#This Row],[Cost_per_Unit]]*tbl_Sales[[#This Row],[Quantity]]</f>
        <v>90.2</v>
      </c>
      <c r="N5208" s="6">
        <f>tbl_Sales[[#This Row],[Sales]]-tbl_Sales[[#This Row],[Total_Cost]]</f>
        <v>23.58</v>
      </c>
    </row>
    <row r="5209" spans="1:14">
      <c r="A5209" t="s">
        <v>5213</v>
      </c>
      <c r="B5209" s="4">
        <v>45041</v>
      </c>
      <c r="C5209" t="s">
        <v>8462</v>
      </c>
      <c r="D5209" t="str">
        <f>VLOOKUP(Sales_Data!$C5209,tbl_Customers[],2,FALSE)</f>
        <v>Customer_1310</v>
      </c>
      <c r="E5209" t="str">
        <f>VLOOKUP(tbl_Sales[[#This Row],[Customer_ID]],tbl_Customers[],5,0)</f>
        <v>North</v>
      </c>
      <c r="F5209" t="s">
        <v>8533</v>
      </c>
      <c r="G5209" t="str">
        <f>VLOOKUP(Sales_Data!$F5209,tbl_Products[],2,FALSE)</f>
        <v>Product_34</v>
      </c>
      <c r="H5209" t="str">
        <f>VLOOKUP(tbl_Sales[[#This Row],[Product_ID]],tbl_Products[],3,0)</f>
        <v>Electronics</v>
      </c>
      <c r="I5209">
        <v>2</v>
      </c>
      <c r="J5209" s="10">
        <f>VLOOKUP(tbl_Sales[[#This Row],[Product_ID]],tbl_Products[],4,0)</f>
        <v>21.9</v>
      </c>
      <c r="K5209" s="6">
        <v>85.42</v>
      </c>
      <c r="L5209" s="6">
        <f>tbl_Sales[[#This Row],[Price_per_Unit]]*tbl_Sales[[#This Row],[Quantity]]</f>
        <v>170.84</v>
      </c>
      <c r="M5209" s="6">
        <f>tbl_Sales[[#This Row],[Cost_per_Unit]]*tbl_Sales[[#This Row],[Quantity]]</f>
        <v>43.8</v>
      </c>
      <c r="N5209" s="6">
        <f>tbl_Sales[[#This Row],[Sales]]-tbl_Sales[[#This Row],[Total_Cost]]</f>
        <v>127.04</v>
      </c>
    </row>
    <row r="5210" spans="1:14">
      <c r="A5210" t="s">
        <v>5214</v>
      </c>
      <c r="B5210" s="4">
        <v>45258</v>
      </c>
      <c r="C5210" t="s">
        <v>7896</v>
      </c>
      <c r="D5210" t="str">
        <f>VLOOKUP(Sales_Data!$C5210,tbl_Customers[],2,FALSE)</f>
        <v>Customer_759</v>
      </c>
      <c r="E5210" t="str">
        <f>VLOOKUP(tbl_Sales[[#This Row],[Customer_ID]],tbl_Customers[],5,0)</f>
        <v>North</v>
      </c>
      <c r="F5210" t="s">
        <v>8548</v>
      </c>
      <c r="G5210" t="str">
        <f>VLOOKUP(Sales_Data!$F5210,tbl_Products[],2,FALSE)</f>
        <v>Product_1</v>
      </c>
      <c r="H5210" t="str">
        <f>VLOOKUP(tbl_Sales[[#This Row],[Product_ID]],tbl_Products[],3,0)</f>
        <v>Apparel</v>
      </c>
      <c r="I5210">
        <v>6</v>
      </c>
      <c r="J5210" s="10">
        <f>VLOOKUP(tbl_Sales[[#This Row],[Product_ID]],tbl_Products[],4,0)</f>
        <v>21.45</v>
      </c>
      <c r="K5210" s="6">
        <v>37.090000000000003</v>
      </c>
      <c r="L5210" s="6">
        <f>tbl_Sales[[#This Row],[Price_per_Unit]]*tbl_Sales[[#This Row],[Quantity]]</f>
        <v>222.54000000000002</v>
      </c>
      <c r="M5210" s="6">
        <f>tbl_Sales[[#This Row],[Cost_per_Unit]]*tbl_Sales[[#This Row],[Quantity]]</f>
        <v>128.69999999999999</v>
      </c>
      <c r="N5210" s="6">
        <f>tbl_Sales[[#This Row],[Sales]]-tbl_Sales[[#This Row],[Total_Cost]]</f>
        <v>93.840000000000032</v>
      </c>
    </row>
    <row r="5211" spans="1:14">
      <c r="A5211" t="s">
        <v>5215</v>
      </c>
      <c r="B5211" s="4">
        <v>45214</v>
      </c>
      <c r="C5211" t="s">
        <v>7058</v>
      </c>
      <c r="D5211" t="str">
        <f>VLOOKUP(Sales_Data!$C5211,tbl_Customers[],2,FALSE)</f>
        <v>Customer_1449</v>
      </c>
      <c r="E5211" t="str">
        <f>VLOOKUP(tbl_Sales[[#This Row],[Customer_ID]],tbl_Customers[],5,0)</f>
        <v>East</v>
      </c>
      <c r="F5211" t="s">
        <v>8500</v>
      </c>
      <c r="G5211" t="str">
        <f>VLOOKUP(Sales_Data!$F5211,tbl_Products[],2,FALSE)</f>
        <v>Product_68</v>
      </c>
      <c r="H5211" t="str">
        <f>VLOOKUP(tbl_Sales[[#This Row],[Product_ID]],tbl_Products[],3,0)</f>
        <v>Home Goods</v>
      </c>
      <c r="I5211">
        <v>5</v>
      </c>
      <c r="J5211" s="10">
        <f>VLOOKUP(tbl_Sales[[#This Row],[Product_ID]],tbl_Products[],4,0)</f>
        <v>17.45</v>
      </c>
      <c r="K5211" s="6">
        <v>25.46</v>
      </c>
      <c r="L5211" s="6">
        <f>tbl_Sales[[#This Row],[Price_per_Unit]]*tbl_Sales[[#This Row],[Quantity]]</f>
        <v>127.30000000000001</v>
      </c>
      <c r="M5211" s="6">
        <f>tbl_Sales[[#This Row],[Cost_per_Unit]]*tbl_Sales[[#This Row],[Quantity]]</f>
        <v>87.25</v>
      </c>
      <c r="N5211" s="6">
        <f>tbl_Sales[[#This Row],[Sales]]-tbl_Sales[[#This Row],[Total_Cost]]</f>
        <v>40.050000000000011</v>
      </c>
    </row>
    <row r="5212" spans="1:14">
      <c r="A5212" t="s">
        <v>5216</v>
      </c>
      <c r="B5212" s="4">
        <v>45126</v>
      </c>
      <c r="C5212" t="s">
        <v>8419</v>
      </c>
      <c r="D5212" t="str">
        <f>VLOOKUP(Sales_Data!$C5212,tbl_Customers[],2,FALSE)</f>
        <v>Customer_511</v>
      </c>
      <c r="E5212" t="str">
        <f>VLOOKUP(tbl_Sales[[#This Row],[Customer_ID]],tbl_Customers[],5,0)</f>
        <v>South</v>
      </c>
      <c r="F5212" t="s">
        <v>8499</v>
      </c>
      <c r="G5212" t="str">
        <f>VLOOKUP(Sales_Data!$F5212,tbl_Products[],2,FALSE)</f>
        <v>Product_30</v>
      </c>
      <c r="H5212" t="str">
        <f>VLOOKUP(tbl_Sales[[#This Row],[Product_ID]],tbl_Products[],3,0)</f>
        <v>Apparel</v>
      </c>
      <c r="I5212">
        <v>3</v>
      </c>
      <c r="J5212" s="10">
        <f>VLOOKUP(tbl_Sales[[#This Row],[Product_ID]],tbl_Products[],4,0)</f>
        <v>49.21</v>
      </c>
      <c r="K5212" s="6">
        <v>27.23</v>
      </c>
      <c r="L5212" s="6">
        <f>tbl_Sales[[#This Row],[Price_per_Unit]]*tbl_Sales[[#This Row],[Quantity]]</f>
        <v>81.69</v>
      </c>
      <c r="M5212" s="6">
        <f>tbl_Sales[[#This Row],[Cost_per_Unit]]*tbl_Sales[[#This Row],[Quantity]]</f>
        <v>147.63</v>
      </c>
      <c r="N5212" s="6">
        <f>tbl_Sales[[#This Row],[Sales]]-tbl_Sales[[#This Row],[Total_Cost]]</f>
        <v>-65.94</v>
      </c>
    </row>
    <row r="5213" spans="1:14">
      <c r="A5213" t="s">
        <v>5217</v>
      </c>
      <c r="B5213" s="4">
        <v>45048</v>
      </c>
      <c r="C5213" t="s">
        <v>7253</v>
      </c>
      <c r="D5213" t="str">
        <f>VLOOKUP(Sales_Data!$C5213,tbl_Customers[],2,FALSE)</f>
        <v>Customer_1389</v>
      </c>
      <c r="E5213" t="str">
        <f>VLOOKUP(tbl_Sales[[#This Row],[Customer_ID]],tbl_Customers[],5,0)</f>
        <v>South</v>
      </c>
      <c r="F5213" t="s">
        <v>8495</v>
      </c>
      <c r="G5213" t="str">
        <f>VLOOKUP(Sales_Data!$F5213,tbl_Products[],2,FALSE)</f>
        <v>Product_6</v>
      </c>
      <c r="H5213" t="str">
        <f>VLOOKUP(tbl_Sales[[#This Row],[Product_ID]],tbl_Products[],3,0)</f>
        <v>Apparel</v>
      </c>
      <c r="I5213">
        <v>3</v>
      </c>
      <c r="J5213" s="10">
        <f>VLOOKUP(tbl_Sales[[#This Row],[Product_ID]],tbl_Products[],4,0)</f>
        <v>33.65</v>
      </c>
      <c r="K5213" s="6">
        <v>24.66</v>
      </c>
      <c r="L5213" s="6">
        <f>tbl_Sales[[#This Row],[Price_per_Unit]]*tbl_Sales[[#This Row],[Quantity]]</f>
        <v>73.98</v>
      </c>
      <c r="M5213" s="6">
        <f>tbl_Sales[[#This Row],[Cost_per_Unit]]*tbl_Sales[[#This Row],[Quantity]]</f>
        <v>100.94999999999999</v>
      </c>
      <c r="N5213" s="6">
        <f>tbl_Sales[[#This Row],[Sales]]-tbl_Sales[[#This Row],[Total_Cost]]</f>
        <v>-26.969999999999985</v>
      </c>
    </row>
    <row r="5214" spans="1:14">
      <c r="A5214" t="s">
        <v>5218</v>
      </c>
      <c r="B5214" s="4">
        <v>45188</v>
      </c>
      <c r="C5214" t="s">
        <v>7180</v>
      </c>
      <c r="D5214" t="str">
        <f>VLOOKUP(Sales_Data!$C5214,tbl_Customers[],2,FALSE)</f>
        <v>Customer_1247</v>
      </c>
      <c r="E5214" t="str">
        <f>VLOOKUP(tbl_Sales[[#This Row],[Customer_ID]],tbl_Customers[],5,0)</f>
        <v>East</v>
      </c>
      <c r="F5214" t="s">
        <v>8520</v>
      </c>
      <c r="G5214" t="str">
        <f>VLOOKUP(Sales_Data!$F5214,tbl_Products[],2,FALSE)</f>
        <v>Product_29</v>
      </c>
      <c r="H5214" t="str">
        <f>VLOOKUP(tbl_Sales[[#This Row],[Product_ID]],tbl_Products[],3,0)</f>
        <v>Home Goods</v>
      </c>
      <c r="I5214">
        <v>7</v>
      </c>
      <c r="J5214" s="10">
        <f>VLOOKUP(tbl_Sales[[#This Row],[Product_ID]],tbl_Products[],4,0)</f>
        <v>9.64</v>
      </c>
      <c r="K5214" s="6">
        <v>24.04</v>
      </c>
      <c r="L5214" s="6">
        <f>tbl_Sales[[#This Row],[Price_per_Unit]]*tbl_Sales[[#This Row],[Quantity]]</f>
        <v>168.28</v>
      </c>
      <c r="M5214" s="6">
        <f>tbl_Sales[[#This Row],[Cost_per_Unit]]*tbl_Sales[[#This Row],[Quantity]]</f>
        <v>67.48</v>
      </c>
      <c r="N5214" s="6">
        <f>tbl_Sales[[#This Row],[Sales]]-tbl_Sales[[#This Row],[Total_Cost]]</f>
        <v>100.8</v>
      </c>
    </row>
    <row r="5215" spans="1:14">
      <c r="A5215" t="s">
        <v>5219</v>
      </c>
      <c r="B5215" s="4">
        <v>45283</v>
      </c>
      <c r="C5215" t="s">
        <v>7859</v>
      </c>
      <c r="D5215" t="str">
        <f>VLOOKUP(Sales_Data!$C5215,tbl_Customers[],2,FALSE)</f>
        <v>Customer_857</v>
      </c>
      <c r="E5215" t="str">
        <f>VLOOKUP(tbl_Sales[[#This Row],[Customer_ID]],tbl_Customers[],5,0)</f>
        <v>East</v>
      </c>
      <c r="F5215" t="s">
        <v>8507</v>
      </c>
      <c r="G5215" t="str">
        <f>VLOOKUP(Sales_Data!$F5215,tbl_Products[],2,FALSE)</f>
        <v>Product_58</v>
      </c>
      <c r="H5215" t="str">
        <f>VLOOKUP(tbl_Sales[[#This Row],[Product_ID]],tbl_Products[],3,0)</f>
        <v>Home Goods</v>
      </c>
      <c r="I5215">
        <v>2</v>
      </c>
      <c r="J5215" s="10">
        <f>VLOOKUP(tbl_Sales[[#This Row],[Product_ID]],tbl_Products[],4,0)</f>
        <v>23.97</v>
      </c>
      <c r="K5215" s="6">
        <v>96.93</v>
      </c>
      <c r="L5215" s="6">
        <f>tbl_Sales[[#This Row],[Price_per_Unit]]*tbl_Sales[[#This Row],[Quantity]]</f>
        <v>193.86</v>
      </c>
      <c r="M5215" s="6">
        <f>tbl_Sales[[#This Row],[Cost_per_Unit]]*tbl_Sales[[#This Row],[Quantity]]</f>
        <v>47.94</v>
      </c>
      <c r="N5215" s="6">
        <f>tbl_Sales[[#This Row],[Sales]]-tbl_Sales[[#This Row],[Total_Cost]]</f>
        <v>145.92000000000002</v>
      </c>
    </row>
    <row r="5216" spans="1:14">
      <c r="A5216" t="s">
        <v>5220</v>
      </c>
      <c r="B5216" s="4">
        <v>45074</v>
      </c>
      <c r="C5216" t="s">
        <v>7177</v>
      </c>
      <c r="D5216" t="str">
        <f>VLOOKUP(Sales_Data!$C5216,tbl_Customers[],2,FALSE)</f>
        <v>Customer_1448</v>
      </c>
      <c r="E5216" t="str">
        <f>VLOOKUP(tbl_Sales[[#This Row],[Customer_ID]],tbl_Customers[],5,0)</f>
        <v>North</v>
      </c>
      <c r="F5216" t="s">
        <v>8565</v>
      </c>
      <c r="G5216" t="str">
        <f>VLOOKUP(Sales_Data!$F5216,tbl_Products[],2,FALSE)</f>
        <v>Product_31</v>
      </c>
      <c r="H5216" t="str">
        <f>VLOOKUP(tbl_Sales[[#This Row],[Product_ID]],tbl_Products[],3,0)</f>
        <v>Apparel</v>
      </c>
      <c r="I5216">
        <v>8</v>
      </c>
      <c r="J5216" s="10">
        <f>VLOOKUP(tbl_Sales[[#This Row],[Product_ID]],tbl_Products[],4,0)</f>
        <v>3.66</v>
      </c>
      <c r="K5216" s="6">
        <v>92.55</v>
      </c>
      <c r="L5216" s="6">
        <f>tbl_Sales[[#This Row],[Price_per_Unit]]*tbl_Sales[[#This Row],[Quantity]]</f>
        <v>740.4</v>
      </c>
      <c r="M5216" s="6">
        <f>tbl_Sales[[#This Row],[Cost_per_Unit]]*tbl_Sales[[#This Row],[Quantity]]</f>
        <v>29.28</v>
      </c>
      <c r="N5216" s="6">
        <f>tbl_Sales[[#This Row],[Sales]]-tbl_Sales[[#This Row],[Total_Cost]]</f>
        <v>711.12</v>
      </c>
    </row>
    <row r="5217" spans="1:14">
      <c r="A5217" t="s">
        <v>5221</v>
      </c>
      <c r="B5217" s="4">
        <v>45281</v>
      </c>
      <c r="C5217" t="s">
        <v>7852</v>
      </c>
      <c r="D5217" t="str">
        <f>VLOOKUP(Sales_Data!$C5217,tbl_Customers[],2,FALSE)</f>
        <v>Customer_938</v>
      </c>
      <c r="E5217" t="str">
        <f>VLOOKUP(tbl_Sales[[#This Row],[Customer_ID]],tbl_Customers[],5,0)</f>
        <v>South</v>
      </c>
      <c r="F5217" t="s">
        <v>8534</v>
      </c>
      <c r="G5217" t="str">
        <f>VLOOKUP(Sales_Data!$F5217,tbl_Products[],2,FALSE)</f>
        <v>Product_51</v>
      </c>
      <c r="H5217" t="str">
        <f>VLOOKUP(tbl_Sales[[#This Row],[Product_ID]],tbl_Products[],3,0)</f>
        <v>Electronics</v>
      </c>
      <c r="I5217">
        <v>3</v>
      </c>
      <c r="J5217" s="10">
        <f>VLOOKUP(tbl_Sales[[#This Row],[Product_ID]],tbl_Products[],4,0)</f>
        <v>45.1</v>
      </c>
      <c r="K5217" s="6">
        <v>85.32</v>
      </c>
      <c r="L5217" s="6">
        <f>tbl_Sales[[#This Row],[Price_per_Unit]]*tbl_Sales[[#This Row],[Quantity]]</f>
        <v>255.95999999999998</v>
      </c>
      <c r="M5217" s="6">
        <f>tbl_Sales[[#This Row],[Cost_per_Unit]]*tbl_Sales[[#This Row],[Quantity]]</f>
        <v>135.30000000000001</v>
      </c>
      <c r="N5217" s="6">
        <f>tbl_Sales[[#This Row],[Sales]]-tbl_Sales[[#This Row],[Total_Cost]]</f>
        <v>120.65999999999997</v>
      </c>
    </row>
    <row r="5218" spans="1:14">
      <c r="A5218" t="s">
        <v>5222</v>
      </c>
      <c r="B5218" s="4">
        <v>45267</v>
      </c>
      <c r="C5218" t="s">
        <v>8337</v>
      </c>
      <c r="D5218" t="str">
        <f>VLOOKUP(Sales_Data!$C5218,tbl_Customers[],2,FALSE)</f>
        <v>Customer_375</v>
      </c>
      <c r="E5218" t="str">
        <f>VLOOKUP(tbl_Sales[[#This Row],[Customer_ID]],tbl_Customers[],5,0)</f>
        <v>East</v>
      </c>
      <c r="F5218" t="s">
        <v>8548</v>
      </c>
      <c r="G5218" t="str">
        <f>VLOOKUP(Sales_Data!$F5218,tbl_Products[],2,FALSE)</f>
        <v>Product_1</v>
      </c>
      <c r="H5218" t="str">
        <f>VLOOKUP(tbl_Sales[[#This Row],[Product_ID]],tbl_Products[],3,0)</f>
        <v>Apparel</v>
      </c>
      <c r="I5218">
        <v>1</v>
      </c>
      <c r="J5218" s="10">
        <f>VLOOKUP(tbl_Sales[[#This Row],[Product_ID]],tbl_Products[],4,0)</f>
        <v>21.45</v>
      </c>
      <c r="K5218" s="6">
        <v>57.84</v>
      </c>
      <c r="L5218" s="6">
        <f>tbl_Sales[[#This Row],[Price_per_Unit]]*tbl_Sales[[#This Row],[Quantity]]</f>
        <v>57.84</v>
      </c>
      <c r="M5218" s="6">
        <f>tbl_Sales[[#This Row],[Cost_per_Unit]]*tbl_Sales[[#This Row],[Quantity]]</f>
        <v>21.45</v>
      </c>
      <c r="N5218" s="6">
        <f>tbl_Sales[[#This Row],[Sales]]-tbl_Sales[[#This Row],[Total_Cost]]</f>
        <v>36.39</v>
      </c>
    </row>
    <row r="5219" spans="1:14">
      <c r="A5219" t="s">
        <v>5223</v>
      </c>
      <c r="B5219" s="4">
        <v>44951</v>
      </c>
      <c r="C5219" t="s">
        <v>7791</v>
      </c>
      <c r="D5219" t="str">
        <f>VLOOKUP(Sales_Data!$C5219,tbl_Customers[],2,FALSE)</f>
        <v>Customer_899</v>
      </c>
      <c r="E5219" t="str">
        <f>VLOOKUP(tbl_Sales[[#This Row],[Customer_ID]],tbl_Customers[],5,0)</f>
        <v>West</v>
      </c>
      <c r="F5219" t="s">
        <v>8525</v>
      </c>
      <c r="G5219" t="str">
        <f>VLOOKUP(Sales_Data!$F5219,tbl_Products[],2,FALSE)</f>
        <v>Product_56</v>
      </c>
      <c r="H5219" t="str">
        <f>VLOOKUP(tbl_Sales[[#This Row],[Product_ID]],tbl_Products[],3,0)</f>
        <v>Apparel</v>
      </c>
      <c r="I5219">
        <v>3</v>
      </c>
      <c r="J5219" s="10">
        <f>VLOOKUP(tbl_Sales[[#This Row],[Product_ID]],tbl_Products[],4,0)</f>
        <v>3.21</v>
      </c>
      <c r="K5219" s="6">
        <v>75.319999999999993</v>
      </c>
      <c r="L5219" s="6">
        <f>tbl_Sales[[#This Row],[Price_per_Unit]]*tbl_Sales[[#This Row],[Quantity]]</f>
        <v>225.95999999999998</v>
      </c>
      <c r="M5219" s="6">
        <f>tbl_Sales[[#This Row],[Cost_per_Unit]]*tbl_Sales[[#This Row],[Quantity]]</f>
        <v>9.629999999999999</v>
      </c>
      <c r="N5219" s="6">
        <f>tbl_Sales[[#This Row],[Sales]]-tbl_Sales[[#This Row],[Total_Cost]]</f>
        <v>216.32999999999998</v>
      </c>
    </row>
    <row r="5220" spans="1:14">
      <c r="A5220" t="s">
        <v>5224</v>
      </c>
      <c r="B5220" s="4">
        <v>45122</v>
      </c>
      <c r="C5220" t="s">
        <v>7186</v>
      </c>
      <c r="D5220" t="str">
        <f>VLOOKUP(Sales_Data!$C5220,tbl_Customers[],2,FALSE)</f>
        <v>Customer_725</v>
      </c>
      <c r="E5220" t="str">
        <f>VLOOKUP(tbl_Sales[[#This Row],[Customer_ID]],tbl_Customers[],5,0)</f>
        <v>North</v>
      </c>
      <c r="F5220" t="s">
        <v>8547</v>
      </c>
      <c r="G5220" t="str">
        <f>VLOOKUP(Sales_Data!$F5220,tbl_Products[],2,FALSE)</f>
        <v>Product_7</v>
      </c>
      <c r="H5220" t="str">
        <f>VLOOKUP(tbl_Sales[[#This Row],[Product_ID]],tbl_Products[],3,0)</f>
        <v>Apparel</v>
      </c>
      <c r="I5220">
        <v>2</v>
      </c>
      <c r="J5220" s="10">
        <f>VLOOKUP(tbl_Sales[[#This Row],[Product_ID]],tbl_Products[],4,0)</f>
        <v>48.6</v>
      </c>
      <c r="K5220" s="6">
        <v>71.33</v>
      </c>
      <c r="L5220" s="6">
        <f>tbl_Sales[[#This Row],[Price_per_Unit]]*tbl_Sales[[#This Row],[Quantity]]</f>
        <v>142.66</v>
      </c>
      <c r="M5220" s="6">
        <f>tbl_Sales[[#This Row],[Cost_per_Unit]]*tbl_Sales[[#This Row],[Quantity]]</f>
        <v>97.2</v>
      </c>
      <c r="N5220" s="6">
        <f>tbl_Sales[[#This Row],[Sales]]-tbl_Sales[[#This Row],[Total_Cost]]</f>
        <v>45.459999999999994</v>
      </c>
    </row>
    <row r="5221" spans="1:14">
      <c r="A5221" t="s">
        <v>5225</v>
      </c>
      <c r="B5221" s="4">
        <v>45125</v>
      </c>
      <c r="C5221" t="s">
        <v>7386</v>
      </c>
      <c r="D5221" t="str">
        <f>VLOOKUP(Sales_Data!$C5221,tbl_Customers[],2,FALSE)</f>
        <v>Customer_960</v>
      </c>
      <c r="E5221" t="str">
        <f>VLOOKUP(tbl_Sales[[#This Row],[Customer_ID]],tbl_Customers[],5,0)</f>
        <v>South</v>
      </c>
      <c r="F5221" t="s">
        <v>8566</v>
      </c>
      <c r="G5221" t="str">
        <f>VLOOKUP(Sales_Data!$F5221,tbl_Products[],2,FALSE)</f>
        <v>Product_10</v>
      </c>
      <c r="H5221" t="str">
        <f>VLOOKUP(tbl_Sales[[#This Row],[Product_ID]],tbl_Products[],3,0)</f>
        <v>Apparel</v>
      </c>
      <c r="I5221">
        <v>7</v>
      </c>
      <c r="J5221" s="10">
        <f>VLOOKUP(tbl_Sales[[#This Row],[Product_ID]],tbl_Products[],4,0)</f>
        <v>14.95</v>
      </c>
      <c r="K5221" s="6">
        <v>51.84</v>
      </c>
      <c r="L5221" s="6">
        <f>tbl_Sales[[#This Row],[Price_per_Unit]]*tbl_Sales[[#This Row],[Quantity]]</f>
        <v>362.88</v>
      </c>
      <c r="M5221" s="6">
        <f>tbl_Sales[[#This Row],[Cost_per_Unit]]*tbl_Sales[[#This Row],[Quantity]]</f>
        <v>104.64999999999999</v>
      </c>
      <c r="N5221" s="6">
        <f>tbl_Sales[[#This Row],[Sales]]-tbl_Sales[[#This Row],[Total_Cost]]</f>
        <v>258.23</v>
      </c>
    </row>
    <row r="5222" spans="1:14">
      <c r="A5222" t="s">
        <v>5226</v>
      </c>
      <c r="B5222" s="4">
        <v>45140</v>
      </c>
      <c r="C5222" t="s">
        <v>8449</v>
      </c>
      <c r="D5222" t="str">
        <f>VLOOKUP(Sales_Data!$C5222,tbl_Customers[],2,FALSE)</f>
        <v>Customer_1029</v>
      </c>
      <c r="E5222" t="str">
        <f>VLOOKUP(tbl_Sales[[#This Row],[Customer_ID]],tbl_Customers[],5,0)</f>
        <v>East</v>
      </c>
      <c r="F5222" t="s">
        <v>8531</v>
      </c>
      <c r="G5222" t="str">
        <f>VLOOKUP(Sales_Data!$F5222,tbl_Products[],2,FALSE)</f>
        <v>Product_36</v>
      </c>
      <c r="H5222" t="str">
        <f>VLOOKUP(tbl_Sales[[#This Row],[Product_ID]],tbl_Products[],3,0)</f>
        <v>Home Goods</v>
      </c>
      <c r="I5222">
        <v>7</v>
      </c>
      <c r="J5222" s="10">
        <f>VLOOKUP(tbl_Sales[[#This Row],[Product_ID]],tbl_Products[],4,0)</f>
        <v>32.54</v>
      </c>
      <c r="K5222" s="6">
        <v>87.02</v>
      </c>
      <c r="L5222" s="6">
        <f>tbl_Sales[[#This Row],[Price_per_Unit]]*tbl_Sales[[#This Row],[Quantity]]</f>
        <v>609.14</v>
      </c>
      <c r="M5222" s="6">
        <f>tbl_Sales[[#This Row],[Cost_per_Unit]]*tbl_Sales[[#This Row],[Quantity]]</f>
        <v>227.78</v>
      </c>
      <c r="N5222" s="6">
        <f>tbl_Sales[[#This Row],[Sales]]-tbl_Sales[[#This Row],[Total_Cost]]</f>
        <v>381.36</v>
      </c>
    </row>
    <row r="5223" spans="1:14">
      <c r="A5223" t="s">
        <v>5227</v>
      </c>
      <c r="B5223" s="4">
        <v>45277</v>
      </c>
      <c r="C5223" t="s">
        <v>7591</v>
      </c>
      <c r="D5223" t="str">
        <f>VLOOKUP(Sales_Data!$C5223,tbl_Customers[],2,FALSE)</f>
        <v>Customer_588</v>
      </c>
      <c r="E5223" t="str">
        <f>VLOOKUP(tbl_Sales[[#This Row],[Customer_ID]],tbl_Customers[],5,0)</f>
        <v>South</v>
      </c>
      <c r="F5223" t="s">
        <v>8567</v>
      </c>
      <c r="G5223" t="str">
        <f>VLOOKUP(Sales_Data!$F5223,tbl_Products[],2,FALSE)</f>
        <v>Product_69</v>
      </c>
      <c r="H5223" t="str">
        <f>VLOOKUP(tbl_Sales[[#This Row],[Product_ID]],tbl_Products[],3,0)</f>
        <v>Home Goods</v>
      </c>
      <c r="I5223">
        <v>6</v>
      </c>
      <c r="J5223" s="10">
        <f>VLOOKUP(tbl_Sales[[#This Row],[Product_ID]],tbl_Products[],4,0)</f>
        <v>8.86</v>
      </c>
      <c r="K5223" s="6">
        <v>59.58</v>
      </c>
      <c r="L5223" s="6">
        <f>tbl_Sales[[#This Row],[Price_per_Unit]]*tbl_Sales[[#This Row],[Quantity]]</f>
        <v>357.48</v>
      </c>
      <c r="M5223" s="6">
        <f>tbl_Sales[[#This Row],[Cost_per_Unit]]*tbl_Sales[[#This Row],[Quantity]]</f>
        <v>53.16</v>
      </c>
      <c r="N5223" s="6">
        <f>tbl_Sales[[#This Row],[Sales]]-tbl_Sales[[#This Row],[Total_Cost]]</f>
        <v>304.32000000000005</v>
      </c>
    </row>
    <row r="5224" spans="1:14">
      <c r="A5224" t="s">
        <v>5228</v>
      </c>
      <c r="B5224" s="4">
        <v>45087</v>
      </c>
      <c r="C5224" t="s">
        <v>8417</v>
      </c>
      <c r="D5224" t="str">
        <f>VLOOKUP(Sales_Data!$C5224,tbl_Customers[],2,FALSE)</f>
        <v>Customer_565</v>
      </c>
      <c r="E5224" t="str">
        <f>VLOOKUP(tbl_Sales[[#This Row],[Customer_ID]],tbl_Customers[],5,0)</f>
        <v>South</v>
      </c>
      <c r="F5224" t="s">
        <v>8510</v>
      </c>
      <c r="G5224" t="str">
        <f>VLOOKUP(Sales_Data!$F5224,tbl_Products[],2,FALSE)</f>
        <v>Product_70</v>
      </c>
      <c r="H5224" t="str">
        <f>VLOOKUP(tbl_Sales[[#This Row],[Product_ID]],tbl_Products[],3,0)</f>
        <v>Apparel</v>
      </c>
      <c r="I5224">
        <v>5</v>
      </c>
      <c r="J5224" s="10">
        <f>VLOOKUP(tbl_Sales[[#This Row],[Product_ID]],tbl_Products[],4,0)</f>
        <v>26.74</v>
      </c>
      <c r="K5224" s="6">
        <v>32.61</v>
      </c>
      <c r="L5224" s="6">
        <f>tbl_Sales[[#This Row],[Price_per_Unit]]*tbl_Sales[[#This Row],[Quantity]]</f>
        <v>163.05000000000001</v>
      </c>
      <c r="M5224" s="6">
        <f>tbl_Sales[[#This Row],[Cost_per_Unit]]*tbl_Sales[[#This Row],[Quantity]]</f>
        <v>133.69999999999999</v>
      </c>
      <c r="N5224" s="6">
        <f>tbl_Sales[[#This Row],[Sales]]-tbl_Sales[[#This Row],[Total_Cost]]</f>
        <v>29.350000000000023</v>
      </c>
    </row>
    <row r="5225" spans="1:14">
      <c r="A5225" t="s">
        <v>5229</v>
      </c>
      <c r="B5225" s="4">
        <v>45209</v>
      </c>
      <c r="C5225" t="s">
        <v>7869</v>
      </c>
      <c r="D5225" t="str">
        <f>VLOOKUP(Sales_Data!$C5225,tbl_Customers[],2,FALSE)</f>
        <v>Customer_877</v>
      </c>
      <c r="E5225" t="str">
        <f>VLOOKUP(tbl_Sales[[#This Row],[Customer_ID]],tbl_Customers[],5,0)</f>
        <v>South</v>
      </c>
      <c r="F5225" t="s">
        <v>8535</v>
      </c>
      <c r="G5225" t="str">
        <f>VLOOKUP(Sales_Data!$F5225,tbl_Products[],2,FALSE)</f>
        <v>Product_54</v>
      </c>
      <c r="H5225" t="str">
        <f>VLOOKUP(tbl_Sales[[#This Row],[Product_ID]],tbl_Products[],3,0)</f>
        <v>Apparel</v>
      </c>
      <c r="I5225">
        <v>3</v>
      </c>
      <c r="J5225" s="10">
        <f>VLOOKUP(tbl_Sales[[#This Row],[Product_ID]],tbl_Products[],4,0)</f>
        <v>1.35</v>
      </c>
      <c r="K5225" s="6">
        <v>62.87</v>
      </c>
      <c r="L5225" s="6">
        <f>tbl_Sales[[#This Row],[Price_per_Unit]]*tbl_Sales[[#This Row],[Quantity]]</f>
        <v>188.60999999999999</v>
      </c>
      <c r="M5225" s="6">
        <f>tbl_Sales[[#This Row],[Cost_per_Unit]]*tbl_Sales[[#This Row],[Quantity]]</f>
        <v>4.0500000000000007</v>
      </c>
      <c r="N5225" s="6">
        <f>tbl_Sales[[#This Row],[Sales]]-tbl_Sales[[#This Row],[Total_Cost]]</f>
        <v>184.55999999999997</v>
      </c>
    </row>
    <row r="5226" spans="1:14">
      <c r="A5226" t="s">
        <v>5230</v>
      </c>
      <c r="B5226" s="4">
        <v>44954</v>
      </c>
      <c r="C5226" t="s">
        <v>7324</v>
      </c>
      <c r="D5226" t="str">
        <f>VLOOKUP(Sales_Data!$C5226,tbl_Customers[],2,FALSE)</f>
        <v>Customer_1067</v>
      </c>
      <c r="E5226" t="str">
        <f>VLOOKUP(tbl_Sales[[#This Row],[Customer_ID]],tbl_Customers[],5,0)</f>
        <v>North</v>
      </c>
      <c r="F5226" t="s">
        <v>8496</v>
      </c>
      <c r="G5226" t="str">
        <f>VLOOKUP(Sales_Data!$F5226,tbl_Products[],2,FALSE)</f>
        <v>Product_3</v>
      </c>
      <c r="H5226" t="str">
        <f>VLOOKUP(tbl_Sales[[#This Row],[Product_ID]],tbl_Products[],3,0)</f>
        <v>Health</v>
      </c>
      <c r="I5226">
        <v>3</v>
      </c>
      <c r="J5226" s="10">
        <f>VLOOKUP(tbl_Sales[[#This Row],[Product_ID]],tbl_Products[],4,0)</f>
        <v>28.91</v>
      </c>
      <c r="K5226" s="6">
        <v>8.49</v>
      </c>
      <c r="L5226" s="6">
        <f>tbl_Sales[[#This Row],[Price_per_Unit]]*tbl_Sales[[#This Row],[Quantity]]</f>
        <v>25.47</v>
      </c>
      <c r="M5226" s="6">
        <f>tbl_Sales[[#This Row],[Cost_per_Unit]]*tbl_Sales[[#This Row],[Quantity]]</f>
        <v>86.73</v>
      </c>
      <c r="N5226" s="6">
        <f>tbl_Sales[[#This Row],[Sales]]-tbl_Sales[[#This Row],[Total_Cost]]</f>
        <v>-61.260000000000005</v>
      </c>
    </row>
    <row r="5227" spans="1:14">
      <c r="A5227" t="s">
        <v>5231</v>
      </c>
      <c r="B5227" s="4">
        <v>44933</v>
      </c>
      <c r="C5227" t="s">
        <v>7048</v>
      </c>
      <c r="D5227" t="str">
        <f>VLOOKUP(Sales_Data!$C5227,tbl_Customers[],2,FALSE)</f>
        <v>Customer_1472</v>
      </c>
      <c r="E5227" t="str">
        <f>VLOOKUP(tbl_Sales[[#This Row],[Customer_ID]],tbl_Customers[],5,0)</f>
        <v>West</v>
      </c>
      <c r="F5227" t="s">
        <v>8501</v>
      </c>
      <c r="G5227" t="str">
        <f>VLOOKUP(Sales_Data!$F5227,tbl_Products[],2,FALSE)</f>
        <v>Product_65</v>
      </c>
      <c r="H5227" t="str">
        <f>VLOOKUP(tbl_Sales[[#This Row],[Product_ID]],tbl_Products[],3,0)</f>
        <v>Health</v>
      </c>
      <c r="I5227">
        <v>1</v>
      </c>
      <c r="J5227" s="10">
        <f>VLOOKUP(tbl_Sales[[#This Row],[Product_ID]],tbl_Products[],4,0)</f>
        <v>37.880000000000003</v>
      </c>
      <c r="K5227" s="6">
        <v>49.83</v>
      </c>
      <c r="L5227" s="6">
        <f>tbl_Sales[[#This Row],[Price_per_Unit]]*tbl_Sales[[#This Row],[Quantity]]</f>
        <v>49.83</v>
      </c>
      <c r="M5227" s="6">
        <f>tbl_Sales[[#This Row],[Cost_per_Unit]]*tbl_Sales[[#This Row],[Quantity]]</f>
        <v>37.880000000000003</v>
      </c>
      <c r="N5227" s="6">
        <f>tbl_Sales[[#This Row],[Sales]]-tbl_Sales[[#This Row],[Total_Cost]]</f>
        <v>11.949999999999996</v>
      </c>
    </row>
    <row r="5228" spans="1:14">
      <c r="A5228" t="s">
        <v>5232</v>
      </c>
      <c r="B5228" s="4">
        <v>45055</v>
      </c>
      <c r="C5228" t="s">
        <v>8222</v>
      </c>
      <c r="D5228" t="str">
        <f>VLOOKUP(Sales_Data!$C5228,tbl_Customers[],2,FALSE)</f>
        <v>Customer_469</v>
      </c>
      <c r="E5228" t="str">
        <f>VLOOKUP(tbl_Sales[[#This Row],[Customer_ID]],tbl_Customers[],5,0)</f>
        <v>West</v>
      </c>
      <c r="F5228" t="s">
        <v>8536</v>
      </c>
      <c r="G5228" t="str">
        <f>VLOOKUP(Sales_Data!$F5228,tbl_Products[],2,FALSE)</f>
        <v>Product_40</v>
      </c>
      <c r="H5228" t="str">
        <f>VLOOKUP(tbl_Sales[[#This Row],[Product_ID]],tbl_Products[],3,0)</f>
        <v>Health</v>
      </c>
      <c r="I5228">
        <v>6</v>
      </c>
      <c r="J5228" s="10">
        <f>VLOOKUP(tbl_Sales[[#This Row],[Product_ID]],tbl_Products[],4,0)</f>
        <v>30.96</v>
      </c>
      <c r="K5228" s="6">
        <v>39.85</v>
      </c>
      <c r="L5228" s="6">
        <f>tbl_Sales[[#This Row],[Price_per_Unit]]*tbl_Sales[[#This Row],[Quantity]]</f>
        <v>239.10000000000002</v>
      </c>
      <c r="M5228" s="6">
        <f>tbl_Sales[[#This Row],[Cost_per_Unit]]*tbl_Sales[[#This Row],[Quantity]]</f>
        <v>185.76</v>
      </c>
      <c r="N5228" s="6">
        <f>tbl_Sales[[#This Row],[Sales]]-tbl_Sales[[#This Row],[Total_Cost]]</f>
        <v>53.340000000000032</v>
      </c>
    </row>
    <row r="5229" spans="1:14">
      <c r="A5229" t="s">
        <v>5233</v>
      </c>
      <c r="B5229" s="4">
        <v>45030</v>
      </c>
      <c r="C5229" t="s">
        <v>8213</v>
      </c>
      <c r="D5229" t="str">
        <f>VLOOKUP(Sales_Data!$C5229,tbl_Customers[],2,FALSE)</f>
        <v>Customer_626</v>
      </c>
      <c r="E5229" t="str">
        <f>VLOOKUP(tbl_Sales[[#This Row],[Customer_ID]],tbl_Customers[],5,0)</f>
        <v>East</v>
      </c>
      <c r="F5229" t="s">
        <v>8547</v>
      </c>
      <c r="G5229" t="str">
        <f>VLOOKUP(Sales_Data!$F5229,tbl_Products[],2,FALSE)</f>
        <v>Product_7</v>
      </c>
      <c r="H5229" t="str">
        <f>VLOOKUP(tbl_Sales[[#This Row],[Product_ID]],tbl_Products[],3,0)</f>
        <v>Apparel</v>
      </c>
      <c r="I5229">
        <v>9</v>
      </c>
      <c r="J5229" s="10">
        <f>VLOOKUP(tbl_Sales[[#This Row],[Product_ID]],tbl_Products[],4,0)</f>
        <v>48.6</v>
      </c>
      <c r="K5229" s="6">
        <v>78.61</v>
      </c>
      <c r="L5229" s="6">
        <f>tbl_Sales[[#This Row],[Price_per_Unit]]*tbl_Sales[[#This Row],[Quantity]]</f>
        <v>707.49</v>
      </c>
      <c r="M5229" s="6">
        <f>tbl_Sales[[#This Row],[Cost_per_Unit]]*tbl_Sales[[#This Row],[Quantity]]</f>
        <v>437.40000000000003</v>
      </c>
      <c r="N5229" s="6">
        <f>tbl_Sales[[#This Row],[Sales]]-tbl_Sales[[#This Row],[Total_Cost]]</f>
        <v>270.08999999999997</v>
      </c>
    </row>
    <row r="5230" spans="1:14">
      <c r="A5230" t="s">
        <v>5234</v>
      </c>
      <c r="B5230" s="4">
        <v>45244</v>
      </c>
      <c r="C5230" t="s">
        <v>8151</v>
      </c>
      <c r="D5230" t="str">
        <f>VLOOKUP(Sales_Data!$C5230,tbl_Customers[],2,FALSE)</f>
        <v>Customer_1302</v>
      </c>
      <c r="E5230" t="str">
        <f>VLOOKUP(tbl_Sales[[#This Row],[Customer_ID]],tbl_Customers[],5,0)</f>
        <v>South</v>
      </c>
      <c r="F5230" t="s">
        <v>8521</v>
      </c>
      <c r="G5230" t="str">
        <f>VLOOKUP(Sales_Data!$F5230,tbl_Products[],2,FALSE)</f>
        <v>Product_64</v>
      </c>
      <c r="H5230" t="str">
        <f>VLOOKUP(tbl_Sales[[#This Row],[Product_ID]],tbl_Products[],3,0)</f>
        <v>Home Goods</v>
      </c>
      <c r="I5230">
        <v>7</v>
      </c>
      <c r="J5230" s="10">
        <f>VLOOKUP(tbl_Sales[[#This Row],[Product_ID]],tbl_Products[],4,0)</f>
        <v>16.21</v>
      </c>
      <c r="K5230" s="6">
        <v>95.35</v>
      </c>
      <c r="L5230" s="6">
        <f>tbl_Sales[[#This Row],[Price_per_Unit]]*tbl_Sales[[#This Row],[Quantity]]</f>
        <v>667.44999999999993</v>
      </c>
      <c r="M5230" s="6">
        <f>tbl_Sales[[#This Row],[Cost_per_Unit]]*tbl_Sales[[#This Row],[Quantity]]</f>
        <v>113.47</v>
      </c>
      <c r="N5230" s="6">
        <f>tbl_Sales[[#This Row],[Sales]]-tbl_Sales[[#This Row],[Total_Cost]]</f>
        <v>553.9799999999999</v>
      </c>
    </row>
    <row r="5231" spans="1:14">
      <c r="A5231" t="s">
        <v>5235</v>
      </c>
      <c r="B5231" s="4">
        <v>45153</v>
      </c>
      <c r="C5231" t="s">
        <v>7320</v>
      </c>
      <c r="D5231" t="str">
        <f>VLOOKUP(Sales_Data!$C5231,tbl_Customers[],2,FALSE)</f>
        <v>Customer_179</v>
      </c>
      <c r="E5231" t="str">
        <f>VLOOKUP(tbl_Sales[[#This Row],[Customer_ID]],tbl_Customers[],5,0)</f>
        <v>South</v>
      </c>
      <c r="F5231" t="s">
        <v>8537</v>
      </c>
      <c r="G5231" t="str">
        <f>VLOOKUP(Sales_Data!$F5231,tbl_Products[],2,FALSE)</f>
        <v>Product_75</v>
      </c>
      <c r="H5231" t="str">
        <f>VLOOKUP(tbl_Sales[[#This Row],[Product_ID]],tbl_Products[],3,0)</f>
        <v>Electronics</v>
      </c>
      <c r="I5231">
        <v>7</v>
      </c>
      <c r="J5231" s="10">
        <f>VLOOKUP(tbl_Sales[[#This Row],[Product_ID]],tbl_Products[],4,0)</f>
        <v>2.25</v>
      </c>
      <c r="K5231" s="6">
        <v>11.96</v>
      </c>
      <c r="L5231" s="6">
        <f>tbl_Sales[[#This Row],[Price_per_Unit]]*tbl_Sales[[#This Row],[Quantity]]</f>
        <v>83.72</v>
      </c>
      <c r="M5231" s="6">
        <f>tbl_Sales[[#This Row],[Cost_per_Unit]]*tbl_Sales[[#This Row],[Quantity]]</f>
        <v>15.75</v>
      </c>
      <c r="N5231" s="6">
        <f>tbl_Sales[[#This Row],[Sales]]-tbl_Sales[[#This Row],[Total_Cost]]</f>
        <v>67.97</v>
      </c>
    </row>
    <row r="5232" spans="1:14">
      <c r="A5232" t="s">
        <v>5236</v>
      </c>
      <c r="B5232" s="4">
        <v>45042</v>
      </c>
      <c r="C5232" t="s">
        <v>8213</v>
      </c>
      <c r="D5232" t="str">
        <f>VLOOKUP(Sales_Data!$C5232,tbl_Customers[],2,FALSE)</f>
        <v>Customer_626</v>
      </c>
      <c r="E5232" t="str">
        <f>VLOOKUP(tbl_Sales[[#This Row],[Customer_ID]],tbl_Customers[],5,0)</f>
        <v>East</v>
      </c>
      <c r="F5232" t="s">
        <v>8546</v>
      </c>
      <c r="G5232" t="str">
        <f>VLOOKUP(Sales_Data!$F5232,tbl_Products[],2,FALSE)</f>
        <v>Product_28</v>
      </c>
      <c r="H5232" t="str">
        <f>VLOOKUP(tbl_Sales[[#This Row],[Product_ID]],tbl_Products[],3,0)</f>
        <v>Toys</v>
      </c>
      <c r="I5232">
        <v>2</v>
      </c>
      <c r="J5232" s="10">
        <f>VLOOKUP(tbl_Sales[[#This Row],[Product_ID]],tbl_Products[],4,0)</f>
        <v>23.58</v>
      </c>
      <c r="K5232" s="6">
        <v>57.29</v>
      </c>
      <c r="L5232" s="6">
        <f>tbl_Sales[[#This Row],[Price_per_Unit]]*tbl_Sales[[#This Row],[Quantity]]</f>
        <v>114.58</v>
      </c>
      <c r="M5232" s="6">
        <f>tbl_Sales[[#This Row],[Cost_per_Unit]]*tbl_Sales[[#This Row],[Quantity]]</f>
        <v>47.16</v>
      </c>
      <c r="N5232" s="6">
        <f>tbl_Sales[[#This Row],[Sales]]-tbl_Sales[[#This Row],[Total_Cost]]</f>
        <v>67.42</v>
      </c>
    </row>
    <row r="5233" spans="1:14">
      <c r="A5233" t="s">
        <v>5237</v>
      </c>
      <c r="B5233" s="4">
        <v>45251</v>
      </c>
      <c r="C5233" t="s">
        <v>7887</v>
      </c>
      <c r="D5233" t="str">
        <f>VLOOKUP(Sales_Data!$C5233,tbl_Customers[],2,FALSE)</f>
        <v>Customer_833</v>
      </c>
      <c r="E5233" t="str">
        <f>VLOOKUP(tbl_Sales[[#This Row],[Customer_ID]],tbl_Customers[],5,0)</f>
        <v>South</v>
      </c>
      <c r="F5233" t="s">
        <v>8567</v>
      </c>
      <c r="G5233" t="str">
        <f>VLOOKUP(Sales_Data!$F5233,tbl_Products[],2,FALSE)</f>
        <v>Product_69</v>
      </c>
      <c r="H5233" t="str">
        <f>VLOOKUP(tbl_Sales[[#This Row],[Product_ID]],tbl_Products[],3,0)</f>
        <v>Home Goods</v>
      </c>
      <c r="I5233">
        <v>2</v>
      </c>
      <c r="J5233" s="10">
        <f>VLOOKUP(tbl_Sales[[#This Row],[Product_ID]],tbl_Products[],4,0)</f>
        <v>8.86</v>
      </c>
      <c r="K5233" s="6">
        <v>49.81</v>
      </c>
      <c r="L5233" s="6">
        <f>tbl_Sales[[#This Row],[Price_per_Unit]]*tbl_Sales[[#This Row],[Quantity]]</f>
        <v>99.62</v>
      </c>
      <c r="M5233" s="6">
        <f>tbl_Sales[[#This Row],[Cost_per_Unit]]*tbl_Sales[[#This Row],[Quantity]]</f>
        <v>17.72</v>
      </c>
      <c r="N5233" s="6">
        <f>tbl_Sales[[#This Row],[Sales]]-tbl_Sales[[#This Row],[Total_Cost]]</f>
        <v>81.900000000000006</v>
      </c>
    </row>
    <row r="5234" spans="1:14">
      <c r="A5234" t="s">
        <v>5238</v>
      </c>
      <c r="B5234" s="4">
        <v>45287</v>
      </c>
      <c r="C5234" t="s">
        <v>8456</v>
      </c>
      <c r="D5234" t="str">
        <f>VLOOKUP(Sales_Data!$C5234,tbl_Customers[],2,FALSE)</f>
        <v>Customer_641</v>
      </c>
      <c r="E5234" t="str">
        <f>VLOOKUP(tbl_Sales[[#This Row],[Customer_ID]],tbl_Customers[],5,0)</f>
        <v>South</v>
      </c>
      <c r="F5234" t="s">
        <v>8557</v>
      </c>
      <c r="G5234" t="str">
        <f>VLOOKUP(Sales_Data!$F5234,tbl_Products[],2,FALSE)</f>
        <v>Product_71</v>
      </c>
      <c r="H5234" t="str">
        <f>VLOOKUP(tbl_Sales[[#This Row],[Product_ID]],tbl_Products[],3,0)</f>
        <v>Electronics</v>
      </c>
      <c r="I5234">
        <v>8</v>
      </c>
      <c r="J5234" s="10">
        <f>VLOOKUP(tbl_Sales[[#This Row],[Product_ID]],tbl_Products[],4,0)</f>
        <v>34.61</v>
      </c>
      <c r="K5234" s="6">
        <v>87.05</v>
      </c>
      <c r="L5234" s="6">
        <f>tbl_Sales[[#This Row],[Price_per_Unit]]*tbl_Sales[[#This Row],[Quantity]]</f>
        <v>696.4</v>
      </c>
      <c r="M5234" s="6">
        <f>tbl_Sales[[#This Row],[Cost_per_Unit]]*tbl_Sales[[#This Row],[Quantity]]</f>
        <v>276.88</v>
      </c>
      <c r="N5234" s="6">
        <f>tbl_Sales[[#This Row],[Sales]]-tbl_Sales[[#This Row],[Total_Cost]]</f>
        <v>419.52</v>
      </c>
    </row>
    <row r="5235" spans="1:14">
      <c r="A5235" t="s">
        <v>5239</v>
      </c>
      <c r="B5235" s="4">
        <v>45290</v>
      </c>
      <c r="C5235" t="s">
        <v>7041</v>
      </c>
      <c r="D5235" t="str">
        <f>VLOOKUP(Sales_Data!$C5235,tbl_Customers[],2,FALSE)</f>
        <v>Customer_185</v>
      </c>
      <c r="E5235" t="str">
        <f>VLOOKUP(tbl_Sales[[#This Row],[Customer_ID]],tbl_Customers[],5,0)</f>
        <v>West</v>
      </c>
      <c r="F5235" t="s">
        <v>8540</v>
      </c>
      <c r="G5235" t="str">
        <f>VLOOKUP(Sales_Data!$F5235,tbl_Products[],2,FALSE)</f>
        <v>Product_37</v>
      </c>
      <c r="H5235" t="str">
        <f>VLOOKUP(tbl_Sales[[#This Row],[Product_ID]],tbl_Products[],3,0)</f>
        <v>Toys</v>
      </c>
      <c r="I5235">
        <v>2</v>
      </c>
      <c r="J5235" s="10">
        <f>VLOOKUP(tbl_Sales[[#This Row],[Product_ID]],tbl_Products[],4,0)</f>
        <v>29.86</v>
      </c>
      <c r="K5235" s="6">
        <v>57.82</v>
      </c>
      <c r="L5235" s="6">
        <f>tbl_Sales[[#This Row],[Price_per_Unit]]*tbl_Sales[[#This Row],[Quantity]]</f>
        <v>115.64</v>
      </c>
      <c r="M5235" s="6">
        <f>tbl_Sales[[#This Row],[Cost_per_Unit]]*tbl_Sales[[#This Row],[Quantity]]</f>
        <v>59.72</v>
      </c>
      <c r="N5235" s="6">
        <f>tbl_Sales[[#This Row],[Sales]]-tbl_Sales[[#This Row],[Total_Cost]]</f>
        <v>55.92</v>
      </c>
    </row>
    <row r="5236" spans="1:14">
      <c r="A5236" t="s">
        <v>5240</v>
      </c>
      <c r="B5236" s="4">
        <v>45258</v>
      </c>
      <c r="C5236" t="s">
        <v>8433</v>
      </c>
      <c r="D5236" t="str">
        <f>VLOOKUP(Sales_Data!$C5236,tbl_Customers[],2,FALSE)</f>
        <v>Customer_1300</v>
      </c>
      <c r="E5236" t="str">
        <f>VLOOKUP(tbl_Sales[[#This Row],[Customer_ID]],tbl_Customers[],5,0)</f>
        <v>North</v>
      </c>
      <c r="F5236" t="s">
        <v>8494</v>
      </c>
      <c r="G5236" t="str">
        <f>VLOOKUP(Sales_Data!$F5236,tbl_Products[],2,FALSE)</f>
        <v>Product_15</v>
      </c>
      <c r="H5236" t="str">
        <f>VLOOKUP(tbl_Sales[[#This Row],[Product_ID]],tbl_Products[],3,0)</f>
        <v>Apparel</v>
      </c>
      <c r="I5236">
        <v>8</v>
      </c>
      <c r="J5236" s="10">
        <f>VLOOKUP(tbl_Sales[[#This Row],[Product_ID]],tbl_Products[],4,0)</f>
        <v>22.93</v>
      </c>
      <c r="K5236" s="6">
        <v>25.3</v>
      </c>
      <c r="L5236" s="6">
        <f>tbl_Sales[[#This Row],[Price_per_Unit]]*tbl_Sales[[#This Row],[Quantity]]</f>
        <v>202.4</v>
      </c>
      <c r="M5236" s="6">
        <f>tbl_Sales[[#This Row],[Cost_per_Unit]]*tbl_Sales[[#This Row],[Quantity]]</f>
        <v>183.44</v>
      </c>
      <c r="N5236" s="6">
        <f>tbl_Sales[[#This Row],[Sales]]-tbl_Sales[[#This Row],[Total_Cost]]</f>
        <v>18.960000000000008</v>
      </c>
    </row>
    <row r="5237" spans="1:14">
      <c r="A5237" t="s">
        <v>5241</v>
      </c>
      <c r="B5237" s="4">
        <v>45115</v>
      </c>
      <c r="C5237" t="s">
        <v>7105</v>
      </c>
      <c r="D5237" t="str">
        <f>VLOOKUP(Sales_Data!$C5237,tbl_Customers[],2,FALSE)</f>
        <v>Customer_163</v>
      </c>
      <c r="E5237" t="str">
        <f>VLOOKUP(tbl_Sales[[#This Row],[Customer_ID]],tbl_Customers[],5,0)</f>
        <v>South</v>
      </c>
      <c r="F5237" t="s">
        <v>8565</v>
      </c>
      <c r="G5237" t="str">
        <f>VLOOKUP(Sales_Data!$F5237,tbl_Products[],2,FALSE)</f>
        <v>Product_31</v>
      </c>
      <c r="H5237" t="str">
        <f>VLOOKUP(tbl_Sales[[#This Row],[Product_ID]],tbl_Products[],3,0)</f>
        <v>Apparel</v>
      </c>
      <c r="I5237">
        <v>6</v>
      </c>
      <c r="J5237" s="10">
        <f>VLOOKUP(tbl_Sales[[#This Row],[Product_ID]],tbl_Products[],4,0)</f>
        <v>3.66</v>
      </c>
      <c r="K5237" s="6">
        <v>42.08</v>
      </c>
      <c r="L5237" s="6">
        <f>tbl_Sales[[#This Row],[Price_per_Unit]]*tbl_Sales[[#This Row],[Quantity]]</f>
        <v>252.48</v>
      </c>
      <c r="M5237" s="6">
        <f>tbl_Sales[[#This Row],[Cost_per_Unit]]*tbl_Sales[[#This Row],[Quantity]]</f>
        <v>21.96</v>
      </c>
      <c r="N5237" s="6">
        <f>tbl_Sales[[#This Row],[Sales]]-tbl_Sales[[#This Row],[Total_Cost]]</f>
        <v>230.51999999999998</v>
      </c>
    </row>
    <row r="5238" spans="1:14">
      <c r="A5238" t="s">
        <v>5242</v>
      </c>
      <c r="B5238" s="4">
        <v>45228</v>
      </c>
      <c r="C5238" t="s">
        <v>7596</v>
      </c>
      <c r="D5238" t="str">
        <f>VLOOKUP(Sales_Data!$C5238,tbl_Customers[],2,FALSE)</f>
        <v>Customer_158</v>
      </c>
      <c r="E5238" t="str">
        <f>VLOOKUP(tbl_Sales[[#This Row],[Customer_ID]],tbl_Customers[],5,0)</f>
        <v>East</v>
      </c>
      <c r="F5238" t="s">
        <v>8553</v>
      </c>
      <c r="G5238" t="str">
        <f>VLOOKUP(Sales_Data!$F5238,tbl_Products[],2,FALSE)</f>
        <v>Product_50</v>
      </c>
      <c r="H5238" t="str">
        <f>VLOOKUP(tbl_Sales[[#This Row],[Product_ID]],tbl_Products[],3,0)</f>
        <v>Apparel</v>
      </c>
      <c r="I5238">
        <v>4</v>
      </c>
      <c r="J5238" s="10">
        <f>VLOOKUP(tbl_Sales[[#This Row],[Product_ID]],tbl_Products[],4,0)</f>
        <v>42.74</v>
      </c>
      <c r="K5238" s="6">
        <v>75.88</v>
      </c>
      <c r="L5238" s="6">
        <f>tbl_Sales[[#This Row],[Price_per_Unit]]*tbl_Sales[[#This Row],[Quantity]]</f>
        <v>303.52</v>
      </c>
      <c r="M5238" s="6">
        <f>tbl_Sales[[#This Row],[Cost_per_Unit]]*tbl_Sales[[#This Row],[Quantity]]</f>
        <v>170.96</v>
      </c>
      <c r="N5238" s="6">
        <f>tbl_Sales[[#This Row],[Sales]]-tbl_Sales[[#This Row],[Total_Cost]]</f>
        <v>132.55999999999997</v>
      </c>
    </row>
    <row r="5239" spans="1:14">
      <c r="A5239" t="s">
        <v>5243</v>
      </c>
      <c r="B5239" s="4">
        <v>45206</v>
      </c>
      <c r="C5239" t="s">
        <v>7170</v>
      </c>
      <c r="D5239" t="str">
        <f>VLOOKUP(Sales_Data!$C5239,tbl_Customers[],2,FALSE)</f>
        <v>Customer_1495</v>
      </c>
      <c r="E5239" t="str">
        <f>VLOOKUP(tbl_Sales[[#This Row],[Customer_ID]],tbl_Customers[],5,0)</f>
        <v>West</v>
      </c>
      <c r="F5239" t="s">
        <v>8543</v>
      </c>
      <c r="G5239" t="str">
        <f>VLOOKUP(Sales_Data!$F5239,tbl_Products[],2,FALSE)</f>
        <v>Product_72</v>
      </c>
      <c r="H5239" t="str">
        <f>VLOOKUP(tbl_Sales[[#This Row],[Product_ID]],tbl_Products[],3,0)</f>
        <v>Toys</v>
      </c>
      <c r="I5239">
        <v>8</v>
      </c>
      <c r="J5239" s="10">
        <f>VLOOKUP(tbl_Sales[[#This Row],[Product_ID]],tbl_Products[],4,0)</f>
        <v>23.2</v>
      </c>
      <c r="K5239" s="6">
        <v>75.58</v>
      </c>
      <c r="L5239" s="6">
        <f>tbl_Sales[[#This Row],[Price_per_Unit]]*tbl_Sales[[#This Row],[Quantity]]</f>
        <v>604.64</v>
      </c>
      <c r="M5239" s="6">
        <f>tbl_Sales[[#This Row],[Cost_per_Unit]]*tbl_Sales[[#This Row],[Quantity]]</f>
        <v>185.6</v>
      </c>
      <c r="N5239" s="6">
        <f>tbl_Sales[[#This Row],[Sales]]-tbl_Sales[[#This Row],[Total_Cost]]</f>
        <v>419.03999999999996</v>
      </c>
    </row>
    <row r="5240" spans="1:14">
      <c r="A5240" t="s">
        <v>5244</v>
      </c>
      <c r="B5240" s="4">
        <v>45235</v>
      </c>
      <c r="C5240" t="s">
        <v>8261</v>
      </c>
      <c r="D5240" t="str">
        <f>VLOOKUP(Sales_Data!$C5240,tbl_Customers[],2,FALSE)</f>
        <v>Customer_492</v>
      </c>
      <c r="E5240" t="str">
        <f>VLOOKUP(tbl_Sales[[#This Row],[Customer_ID]],tbl_Customers[],5,0)</f>
        <v>West</v>
      </c>
      <c r="F5240" t="s">
        <v>8506</v>
      </c>
      <c r="G5240" t="str">
        <f>VLOOKUP(Sales_Data!$F5240,tbl_Products[],2,FALSE)</f>
        <v>Product_43</v>
      </c>
      <c r="H5240" t="str">
        <f>VLOOKUP(tbl_Sales[[#This Row],[Product_ID]],tbl_Products[],3,0)</f>
        <v>Health</v>
      </c>
      <c r="I5240">
        <v>1</v>
      </c>
      <c r="J5240" s="10">
        <f>VLOOKUP(tbl_Sales[[#This Row],[Product_ID]],tbl_Products[],4,0)</f>
        <v>4.59</v>
      </c>
      <c r="K5240" s="6">
        <v>91.12</v>
      </c>
      <c r="L5240" s="6">
        <f>tbl_Sales[[#This Row],[Price_per_Unit]]*tbl_Sales[[#This Row],[Quantity]]</f>
        <v>91.12</v>
      </c>
      <c r="M5240" s="6">
        <f>tbl_Sales[[#This Row],[Cost_per_Unit]]*tbl_Sales[[#This Row],[Quantity]]</f>
        <v>4.59</v>
      </c>
      <c r="N5240" s="6">
        <f>tbl_Sales[[#This Row],[Sales]]-tbl_Sales[[#This Row],[Total_Cost]]</f>
        <v>86.53</v>
      </c>
    </row>
    <row r="5241" spans="1:14">
      <c r="A5241" t="s">
        <v>5245</v>
      </c>
      <c r="B5241" s="4">
        <v>45027</v>
      </c>
      <c r="C5241" t="s">
        <v>8247</v>
      </c>
      <c r="D5241" t="str">
        <f>VLOOKUP(Sales_Data!$C5241,tbl_Customers[],2,FALSE)</f>
        <v>Customer_192</v>
      </c>
      <c r="E5241" t="str">
        <f>VLOOKUP(tbl_Sales[[#This Row],[Customer_ID]],tbl_Customers[],5,0)</f>
        <v>South</v>
      </c>
      <c r="F5241" t="s">
        <v>8532</v>
      </c>
      <c r="G5241" t="str">
        <f>VLOOKUP(Sales_Data!$F5241,tbl_Products[],2,FALSE)</f>
        <v>Product_23</v>
      </c>
      <c r="H5241" t="str">
        <f>VLOOKUP(tbl_Sales[[#This Row],[Product_ID]],tbl_Products[],3,0)</f>
        <v>Apparel</v>
      </c>
      <c r="I5241">
        <v>6</v>
      </c>
      <c r="J5241" s="10">
        <f>VLOOKUP(tbl_Sales[[#This Row],[Product_ID]],tbl_Products[],4,0)</f>
        <v>2.85</v>
      </c>
      <c r="K5241" s="6">
        <v>7.85</v>
      </c>
      <c r="L5241" s="6">
        <f>tbl_Sales[[#This Row],[Price_per_Unit]]*tbl_Sales[[#This Row],[Quantity]]</f>
        <v>47.099999999999994</v>
      </c>
      <c r="M5241" s="6">
        <f>tbl_Sales[[#This Row],[Cost_per_Unit]]*tbl_Sales[[#This Row],[Quantity]]</f>
        <v>17.100000000000001</v>
      </c>
      <c r="N5241" s="6">
        <f>tbl_Sales[[#This Row],[Sales]]-tbl_Sales[[#This Row],[Total_Cost]]</f>
        <v>29.999999999999993</v>
      </c>
    </row>
    <row r="5242" spans="1:14">
      <c r="A5242" t="s">
        <v>5246</v>
      </c>
      <c r="B5242" s="4">
        <v>45026</v>
      </c>
      <c r="C5242" t="s">
        <v>8463</v>
      </c>
      <c r="D5242" t="str">
        <f>VLOOKUP(Sales_Data!$C5242,tbl_Customers[],2,FALSE)</f>
        <v>Customer_339</v>
      </c>
      <c r="E5242" t="str">
        <f>VLOOKUP(tbl_Sales[[#This Row],[Customer_ID]],tbl_Customers[],5,0)</f>
        <v>East</v>
      </c>
      <c r="F5242" t="s">
        <v>8510</v>
      </c>
      <c r="G5242" t="str">
        <f>VLOOKUP(Sales_Data!$F5242,tbl_Products[],2,FALSE)</f>
        <v>Product_70</v>
      </c>
      <c r="H5242" t="str">
        <f>VLOOKUP(tbl_Sales[[#This Row],[Product_ID]],tbl_Products[],3,0)</f>
        <v>Apparel</v>
      </c>
      <c r="I5242">
        <v>4</v>
      </c>
      <c r="J5242" s="10">
        <f>VLOOKUP(tbl_Sales[[#This Row],[Product_ID]],tbl_Products[],4,0)</f>
        <v>26.74</v>
      </c>
      <c r="K5242" s="6">
        <v>15.39</v>
      </c>
      <c r="L5242" s="6">
        <f>tbl_Sales[[#This Row],[Price_per_Unit]]*tbl_Sales[[#This Row],[Quantity]]</f>
        <v>61.56</v>
      </c>
      <c r="M5242" s="6">
        <f>tbl_Sales[[#This Row],[Cost_per_Unit]]*tbl_Sales[[#This Row],[Quantity]]</f>
        <v>106.96</v>
      </c>
      <c r="N5242" s="6">
        <f>tbl_Sales[[#This Row],[Sales]]-tbl_Sales[[#This Row],[Total_Cost]]</f>
        <v>-45.399999999999991</v>
      </c>
    </row>
    <row r="5243" spans="1:14">
      <c r="A5243" t="s">
        <v>5247</v>
      </c>
      <c r="B5243" s="4">
        <v>45077</v>
      </c>
      <c r="C5243" t="s">
        <v>7903</v>
      </c>
      <c r="D5243" t="str">
        <f>VLOOKUP(Sales_Data!$C5243,tbl_Customers[],2,FALSE)</f>
        <v>Customer_1179</v>
      </c>
      <c r="E5243" t="str">
        <f>VLOOKUP(tbl_Sales[[#This Row],[Customer_ID]],tbl_Customers[],5,0)</f>
        <v>North</v>
      </c>
      <c r="F5243" t="s">
        <v>8550</v>
      </c>
      <c r="G5243" t="str">
        <f>VLOOKUP(Sales_Data!$F5243,tbl_Products[],2,FALSE)</f>
        <v>Product_26</v>
      </c>
      <c r="H5243" t="str">
        <f>VLOOKUP(tbl_Sales[[#This Row],[Product_ID]],tbl_Products[],3,0)</f>
        <v>Health</v>
      </c>
      <c r="I5243">
        <v>6</v>
      </c>
      <c r="J5243" s="10">
        <f>VLOOKUP(tbl_Sales[[#This Row],[Product_ID]],tbl_Products[],4,0)</f>
        <v>31.77</v>
      </c>
      <c r="K5243" s="6">
        <v>60.35</v>
      </c>
      <c r="L5243" s="6">
        <f>tbl_Sales[[#This Row],[Price_per_Unit]]*tbl_Sales[[#This Row],[Quantity]]</f>
        <v>362.1</v>
      </c>
      <c r="M5243" s="6">
        <f>tbl_Sales[[#This Row],[Cost_per_Unit]]*tbl_Sales[[#This Row],[Quantity]]</f>
        <v>190.62</v>
      </c>
      <c r="N5243" s="6">
        <f>tbl_Sales[[#This Row],[Sales]]-tbl_Sales[[#This Row],[Total_Cost]]</f>
        <v>171.48000000000002</v>
      </c>
    </row>
    <row r="5244" spans="1:14">
      <c r="A5244" t="s">
        <v>5248</v>
      </c>
      <c r="B5244" s="4">
        <v>45156</v>
      </c>
      <c r="C5244" t="s">
        <v>8386</v>
      </c>
      <c r="D5244" t="str">
        <f>VLOOKUP(Sales_Data!$C5244,tbl_Customers[],2,FALSE)</f>
        <v>Customer_118</v>
      </c>
      <c r="E5244" t="str">
        <f>VLOOKUP(tbl_Sales[[#This Row],[Customer_ID]],tbl_Customers[],5,0)</f>
        <v>North</v>
      </c>
      <c r="F5244" t="s">
        <v>8514</v>
      </c>
      <c r="G5244" t="str">
        <f>VLOOKUP(Sales_Data!$F5244,tbl_Products[],2,FALSE)</f>
        <v>Product_2</v>
      </c>
      <c r="H5244" t="str">
        <f>VLOOKUP(tbl_Sales[[#This Row],[Product_ID]],tbl_Products[],3,0)</f>
        <v>Health</v>
      </c>
      <c r="I5244">
        <v>7</v>
      </c>
      <c r="J5244" s="10">
        <f>VLOOKUP(tbl_Sales[[#This Row],[Product_ID]],tbl_Products[],4,0)</f>
        <v>12.41</v>
      </c>
      <c r="K5244" s="6">
        <v>45.19</v>
      </c>
      <c r="L5244" s="6">
        <f>tbl_Sales[[#This Row],[Price_per_Unit]]*tbl_Sales[[#This Row],[Quantity]]</f>
        <v>316.33</v>
      </c>
      <c r="M5244" s="6">
        <f>tbl_Sales[[#This Row],[Cost_per_Unit]]*tbl_Sales[[#This Row],[Quantity]]</f>
        <v>86.87</v>
      </c>
      <c r="N5244" s="6">
        <f>tbl_Sales[[#This Row],[Sales]]-tbl_Sales[[#This Row],[Total_Cost]]</f>
        <v>229.45999999999998</v>
      </c>
    </row>
    <row r="5245" spans="1:14">
      <c r="A5245" t="s">
        <v>5249</v>
      </c>
      <c r="B5245" s="4">
        <v>45017</v>
      </c>
      <c r="C5245" t="s">
        <v>7520</v>
      </c>
      <c r="D5245" t="str">
        <f>VLOOKUP(Sales_Data!$C5245,tbl_Customers[],2,FALSE)</f>
        <v>Customer_174</v>
      </c>
      <c r="E5245" t="str">
        <f>VLOOKUP(tbl_Sales[[#This Row],[Customer_ID]],tbl_Customers[],5,0)</f>
        <v>South</v>
      </c>
      <c r="F5245" t="s">
        <v>8554</v>
      </c>
      <c r="G5245" t="str">
        <f>VLOOKUP(Sales_Data!$F5245,tbl_Products[],2,FALSE)</f>
        <v>Product_55</v>
      </c>
      <c r="H5245" t="str">
        <f>VLOOKUP(tbl_Sales[[#This Row],[Product_ID]],tbl_Products[],3,0)</f>
        <v>Apparel</v>
      </c>
      <c r="I5245">
        <v>9</v>
      </c>
      <c r="J5245" s="10">
        <f>VLOOKUP(tbl_Sales[[#This Row],[Product_ID]],tbl_Products[],4,0)</f>
        <v>36.08</v>
      </c>
      <c r="K5245" s="6">
        <v>44.57</v>
      </c>
      <c r="L5245" s="6">
        <f>tbl_Sales[[#This Row],[Price_per_Unit]]*tbl_Sales[[#This Row],[Quantity]]</f>
        <v>401.13</v>
      </c>
      <c r="M5245" s="6">
        <f>tbl_Sales[[#This Row],[Cost_per_Unit]]*tbl_Sales[[#This Row],[Quantity]]</f>
        <v>324.71999999999997</v>
      </c>
      <c r="N5245" s="6">
        <f>tbl_Sales[[#This Row],[Sales]]-tbl_Sales[[#This Row],[Total_Cost]]</f>
        <v>76.410000000000025</v>
      </c>
    </row>
    <row r="5246" spans="1:14">
      <c r="A5246" t="s">
        <v>5250</v>
      </c>
      <c r="B5246" s="4">
        <v>45276</v>
      </c>
      <c r="C5246" t="s">
        <v>7008</v>
      </c>
      <c r="D5246" t="str">
        <f>VLOOKUP(Sales_Data!$C5246,tbl_Customers[],2,FALSE)</f>
        <v>Customer_586</v>
      </c>
      <c r="E5246" t="str">
        <f>VLOOKUP(tbl_Sales[[#This Row],[Customer_ID]],tbl_Customers[],5,0)</f>
        <v>East</v>
      </c>
      <c r="F5246" t="s">
        <v>8551</v>
      </c>
      <c r="G5246" t="str">
        <f>VLOOKUP(Sales_Data!$F5246,tbl_Products[],2,FALSE)</f>
        <v>Product_11</v>
      </c>
      <c r="H5246" t="str">
        <f>VLOOKUP(tbl_Sales[[#This Row],[Product_ID]],tbl_Products[],3,0)</f>
        <v>Health</v>
      </c>
      <c r="I5246">
        <v>4</v>
      </c>
      <c r="J5246" s="10">
        <f>VLOOKUP(tbl_Sales[[#This Row],[Product_ID]],tbl_Products[],4,0)</f>
        <v>11.76</v>
      </c>
      <c r="K5246" s="6">
        <v>13.17</v>
      </c>
      <c r="L5246" s="6">
        <f>tbl_Sales[[#This Row],[Price_per_Unit]]*tbl_Sales[[#This Row],[Quantity]]</f>
        <v>52.68</v>
      </c>
      <c r="M5246" s="6">
        <f>tbl_Sales[[#This Row],[Cost_per_Unit]]*tbl_Sales[[#This Row],[Quantity]]</f>
        <v>47.04</v>
      </c>
      <c r="N5246" s="6">
        <f>tbl_Sales[[#This Row],[Sales]]-tbl_Sales[[#This Row],[Total_Cost]]</f>
        <v>5.6400000000000006</v>
      </c>
    </row>
    <row r="5247" spans="1:14">
      <c r="A5247" t="s">
        <v>5251</v>
      </c>
      <c r="B5247" s="4">
        <v>44965</v>
      </c>
      <c r="C5247" t="s">
        <v>8013</v>
      </c>
      <c r="D5247" t="str">
        <f>VLOOKUP(Sales_Data!$C5247,tbl_Customers[],2,FALSE)</f>
        <v>Customer_1135</v>
      </c>
      <c r="E5247" t="str">
        <f>VLOOKUP(tbl_Sales[[#This Row],[Customer_ID]],tbl_Customers[],5,0)</f>
        <v>West</v>
      </c>
      <c r="F5247" t="s">
        <v>8506</v>
      </c>
      <c r="G5247" t="str">
        <f>VLOOKUP(Sales_Data!$F5247,tbl_Products[],2,FALSE)</f>
        <v>Product_43</v>
      </c>
      <c r="H5247" t="str">
        <f>VLOOKUP(tbl_Sales[[#This Row],[Product_ID]],tbl_Products[],3,0)</f>
        <v>Health</v>
      </c>
      <c r="I5247">
        <v>1</v>
      </c>
      <c r="J5247" s="10">
        <f>VLOOKUP(tbl_Sales[[#This Row],[Product_ID]],tbl_Products[],4,0)</f>
        <v>4.59</v>
      </c>
      <c r="K5247" s="6">
        <v>22.72</v>
      </c>
      <c r="L5247" s="6">
        <f>tbl_Sales[[#This Row],[Price_per_Unit]]*tbl_Sales[[#This Row],[Quantity]]</f>
        <v>22.72</v>
      </c>
      <c r="M5247" s="6">
        <f>tbl_Sales[[#This Row],[Cost_per_Unit]]*tbl_Sales[[#This Row],[Quantity]]</f>
        <v>4.59</v>
      </c>
      <c r="N5247" s="6">
        <f>tbl_Sales[[#This Row],[Sales]]-tbl_Sales[[#This Row],[Total_Cost]]</f>
        <v>18.13</v>
      </c>
    </row>
    <row r="5248" spans="1:14">
      <c r="A5248" t="s">
        <v>5252</v>
      </c>
      <c r="B5248" s="4">
        <v>45022</v>
      </c>
      <c r="C5248" t="s">
        <v>8026</v>
      </c>
      <c r="D5248" t="str">
        <f>VLOOKUP(Sales_Data!$C5248,tbl_Customers[],2,FALSE)</f>
        <v>Customer_1010</v>
      </c>
      <c r="E5248" t="str">
        <f>VLOOKUP(tbl_Sales[[#This Row],[Customer_ID]],tbl_Customers[],5,0)</f>
        <v>North</v>
      </c>
      <c r="F5248" t="s">
        <v>8523</v>
      </c>
      <c r="G5248" t="str">
        <f>VLOOKUP(Sales_Data!$F5248,tbl_Products[],2,FALSE)</f>
        <v>Product_32</v>
      </c>
      <c r="H5248" t="str">
        <f>VLOOKUP(tbl_Sales[[#This Row],[Product_ID]],tbl_Products[],3,0)</f>
        <v>Home Goods</v>
      </c>
      <c r="I5248">
        <v>6</v>
      </c>
      <c r="J5248" s="10">
        <f>VLOOKUP(tbl_Sales[[#This Row],[Product_ID]],tbl_Products[],4,0)</f>
        <v>24.03</v>
      </c>
      <c r="K5248" s="6">
        <v>13.04</v>
      </c>
      <c r="L5248" s="6">
        <f>tbl_Sales[[#This Row],[Price_per_Unit]]*tbl_Sales[[#This Row],[Quantity]]</f>
        <v>78.239999999999995</v>
      </c>
      <c r="M5248" s="6">
        <f>tbl_Sales[[#This Row],[Cost_per_Unit]]*tbl_Sales[[#This Row],[Quantity]]</f>
        <v>144.18</v>
      </c>
      <c r="N5248" s="6">
        <f>tbl_Sales[[#This Row],[Sales]]-tbl_Sales[[#This Row],[Total_Cost]]</f>
        <v>-65.940000000000012</v>
      </c>
    </row>
    <row r="5249" spans="1:14">
      <c r="A5249" t="s">
        <v>5253</v>
      </c>
      <c r="B5249" s="4">
        <v>45015</v>
      </c>
      <c r="C5249" t="s">
        <v>7659</v>
      </c>
      <c r="D5249" t="str">
        <f>VLOOKUP(Sales_Data!$C5249,tbl_Customers[],2,FALSE)</f>
        <v>Customer_22</v>
      </c>
      <c r="E5249" t="str">
        <f>VLOOKUP(tbl_Sales[[#This Row],[Customer_ID]],tbl_Customers[],5,0)</f>
        <v>South</v>
      </c>
      <c r="F5249" t="s">
        <v>8517</v>
      </c>
      <c r="G5249" t="str">
        <f>VLOOKUP(Sales_Data!$F5249,tbl_Products[],2,FALSE)</f>
        <v>Product_62</v>
      </c>
      <c r="H5249" t="str">
        <f>VLOOKUP(tbl_Sales[[#This Row],[Product_ID]],tbl_Products[],3,0)</f>
        <v>Health</v>
      </c>
      <c r="I5249">
        <v>2</v>
      </c>
      <c r="J5249" s="10">
        <f>VLOOKUP(tbl_Sales[[#This Row],[Product_ID]],tbl_Products[],4,0)</f>
        <v>24.52</v>
      </c>
      <c r="K5249" s="6">
        <v>9.49</v>
      </c>
      <c r="L5249" s="6">
        <f>tbl_Sales[[#This Row],[Price_per_Unit]]*tbl_Sales[[#This Row],[Quantity]]</f>
        <v>18.98</v>
      </c>
      <c r="M5249" s="6">
        <f>tbl_Sales[[#This Row],[Cost_per_Unit]]*tbl_Sales[[#This Row],[Quantity]]</f>
        <v>49.04</v>
      </c>
      <c r="N5249" s="6">
        <f>tbl_Sales[[#This Row],[Sales]]-tbl_Sales[[#This Row],[Total_Cost]]</f>
        <v>-30.06</v>
      </c>
    </row>
    <row r="5250" spans="1:14">
      <c r="A5250" t="s">
        <v>5254</v>
      </c>
      <c r="B5250" s="4">
        <v>45190</v>
      </c>
      <c r="C5250" t="s">
        <v>7528</v>
      </c>
      <c r="D5250" t="str">
        <f>VLOOKUP(Sales_Data!$C5250,tbl_Customers[],2,FALSE)</f>
        <v>Customer_869</v>
      </c>
      <c r="E5250" t="str">
        <f>VLOOKUP(tbl_Sales[[#This Row],[Customer_ID]],tbl_Customers[],5,0)</f>
        <v>West</v>
      </c>
      <c r="F5250" t="s">
        <v>8496</v>
      </c>
      <c r="G5250" t="str">
        <f>VLOOKUP(Sales_Data!$F5250,tbl_Products[],2,FALSE)</f>
        <v>Product_3</v>
      </c>
      <c r="H5250" t="str">
        <f>VLOOKUP(tbl_Sales[[#This Row],[Product_ID]],tbl_Products[],3,0)</f>
        <v>Health</v>
      </c>
      <c r="I5250">
        <v>8</v>
      </c>
      <c r="J5250" s="10">
        <f>VLOOKUP(tbl_Sales[[#This Row],[Product_ID]],tbl_Products[],4,0)</f>
        <v>28.91</v>
      </c>
      <c r="K5250" s="6">
        <v>73.25</v>
      </c>
      <c r="L5250" s="6">
        <f>tbl_Sales[[#This Row],[Price_per_Unit]]*tbl_Sales[[#This Row],[Quantity]]</f>
        <v>586</v>
      </c>
      <c r="M5250" s="6">
        <f>tbl_Sales[[#This Row],[Cost_per_Unit]]*tbl_Sales[[#This Row],[Quantity]]</f>
        <v>231.28</v>
      </c>
      <c r="N5250" s="6">
        <f>tbl_Sales[[#This Row],[Sales]]-tbl_Sales[[#This Row],[Total_Cost]]</f>
        <v>354.72</v>
      </c>
    </row>
    <row r="5251" spans="1:14">
      <c r="A5251" t="s">
        <v>5255</v>
      </c>
      <c r="B5251" s="4">
        <v>44988</v>
      </c>
      <c r="C5251" t="s">
        <v>7841</v>
      </c>
      <c r="D5251" t="str">
        <f>VLOOKUP(Sales_Data!$C5251,tbl_Customers[],2,FALSE)</f>
        <v>Customer_1387</v>
      </c>
      <c r="E5251" t="str">
        <f>VLOOKUP(tbl_Sales[[#This Row],[Customer_ID]],tbl_Customers[],5,0)</f>
        <v>South</v>
      </c>
      <c r="F5251" t="s">
        <v>8504</v>
      </c>
      <c r="G5251" t="str">
        <f>VLOOKUP(Sales_Data!$F5251,tbl_Products[],2,FALSE)</f>
        <v>Product_13</v>
      </c>
      <c r="H5251" t="str">
        <f>VLOOKUP(tbl_Sales[[#This Row],[Product_ID]],tbl_Products[],3,0)</f>
        <v>Toys</v>
      </c>
      <c r="I5251">
        <v>1</v>
      </c>
      <c r="J5251" s="10">
        <f>VLOOKUP(tbl_Sales[[#This Row],[Product_ID]],tbl_Products[],4,0)</f>
        <v>45.97</v>
      </c>
      <c r="K5251" s="6">
        <v>17.760000000000002</v>
      </c>
      <c r="L5251" s="6">
        <f>tbl_Sales[[#This Row],[Price_per_Unit]]*tbl_Sales[[#This Row],[Quantity]]</f>
        <v>17.760000000000002</v>
      </c>
      <c r="M5251" s="6">
        <f>tbl_Sales[[#This Row],[Cost_per_Unit]]*tbl_Sales[[#This Row],[Quantity]]</f>
        <v>45.97</v>
      </c>
      <c r="N5251" s="6">
        <f>tbl_Sales[[#This Row],[Sales]]-tbl_Sales[[#This Row],[Total_Cost]]</f>
        <v>-28.209999999999997</v>
      </c>
    </row>
    <row r="5252" spans="1:14">
      <c r="A5252" t="s">
        <v>5256</v>
      </c>
      <c r="B5252" s="4">
        <v>45120</v>
      </c>
      <c r="C5252" t="s">
        <v>8249</v>
      </c>
      <c r="D5252" t="str">
        <f>VLOOKUP(Sales_Data!$C5252,tbl_Customers[],2,FALSE)</f>
        <v>Customer_1042</v>
      </c>
      <c r="E5252" t="str">
        <f>VLOOKUP(tbl_Sales[[#This Row],[Customer_ID]],tbl_Customers[],5,0)</f>
        <v>East</v>
      </c>
      <c r="F5252" t="s">
        <v>8563</v>
      </c>
      <c r="G5252" t="str">
        <f>VLOOKUP(Sales_Data!$F5252,tbl_Products[],2,FALSE)</f>
        <v>Product_17</v>
      </c>
      <c r="H5252" t="str">
        <f>VLOOKUP(tbl_Sales[[#This Row],[Product_ID]],tbl_Products[],3,0)</f>
        <v>Toys</v>
      </c>
      <c r="I5252">
        <v>6</v>
      </c>
      <c r="J5252" s="10">
        <f>VLOOKUP(tbl_Sales[[#This Row],[Product_ID]],tbl_Products[],4,0)</f>
        <v>36.229999999999997</v>
      </c>
      <c r="K5252" s="6">
        <v>6.67</v>
      </c>
      <c r="L5252" s="6">
        <f>tbl_Sales[[#This Row],[Price_per_Unit]]*tbl_Sales[[#This Row],[Quantity]]</f>
        <v>40.019999999999996</v>
      </c>
      <c r="M5252" s="6">
        <f>tbl_Sales[[#This Row],[Cost_per_Unit]]*tbl_Sales[[#This Row],[Quantity]]</f>
        <v>217.38</v>
      </c>
      <c r="N5252" s="6">
        <f>tbl_Sales[[#This Row],[Sales]]-tbl_Sales[[#This Row],[Total_Cost]]</f>
        <v>-177.36</v>
      </c>
    </row>
    <row r="5253" spans="1:14">
      <c r="A5253" t="s">
        <v>5257</v>
      </c>
      <c r="B5253" s="4">
        <v>44947</v>
      </c>
      <c r="C5253" t="s">
        <v>7537</v>
      </c>
      <c r="D5253" t="str">
        <f>VLOOKUP(Sales_Data!$C5253,tbl_Customers[],2,FALSE)</f>
        <v>Customer_1497</v>
      </c>
      <c r="E5253" t="str">
        <f>VLOOKUP(tbl_Sales[[#This Row],[Customer_ID]],tbl_Customers[],5,0)</f>
        <v>West</v>
      </c>
      <c r="F5253" t="s">
        <v>8533</v>
      </c>
      <c r="G5253" t="str">
        <f>VLOOKUP(Sales_Data!$F5253,tbl_Products[],2,FALSE)</f>
        <v>Product_34</v>
      </c>
      <c r="H5253" t="str">
        <f>VLOOKUP(tbl_Sales[[#This Row],[Product_ID]],tbl_Products[],3,0)</f>
        <v>Electronics</v>
      </c>
      <c r="I5253">
        <v>1</v>
      </c>
      <c r="J5253" s="10">
        <f>VLOOKUP(tbl_Sales[[#This Row],[Product_ID]],tbl_Products[],4,0)</f>
        <v>21.9</v>
      </c>
      <c r="K5253" s="6">
        <v>81.66</v>
      </c>
      <c r="L5253" s="6">
        <f>tbl_Sales[[#This Row],[Price_per_Unit]]*tbl_Sales[[#This Row],[Quantity]]</f>
        <v>81.66</v>
      </c>
      <c r="M5253" s="6">
        <f>tbl_Sales[[#This Row],[Cost_per_Unit]]*tbl_Sales[[#This Row],[Quantity]]</f>
        <v>21.9</v>
      </c>
      <c r="N5253" s="6">
        <f>tbl_Sales[[#This Row],[Sales]]-tbl_Sales[[#This Row],[Total_Cost]]</f>
        <v>59.76</v>
      </c>
    </row>
    <row r="5254" spans="1:14">
      <c r="A5254" t="s">
        <v>5258</v>
      </c>
      <c r="B5254" s="4">
        <v>45146</v>
      </c>
      <c r="C5254" t="s">
        <v>7851</v>
      </c>
      <c r="D5254" t="str">
        <f>VLOOKUP(Sales_Data!$C5254,tbl_Customers[],2,FALSE)</f>
        <v>Customer_280</v>
      </c>
      <c r="E5254" t="str">
        <f>VLOOKUP(tbl_Sales[[#This Row],[Customer_ID]],tbl_Customers[],5,0)</f>
        <v>East</v>
      </c>
      <c r="F5254" t="s">
        <v>8502</v>
      </c>
      <c r="G5254" t="str">
        <f>VLOOKUP(Sales_Data!$F5254,tbl_Products[],2,FALSE)</f>
        <v>Product_22</v>
      </c>
      <c r="H5254" t="str">
        <f>VLOOKUP(tbl_Sales[[#This Row],[Product_ID]],tbl_Products[],3,0)</f>
        <v>Electronics</v>
      </c>
      <c r="I5254">
        <v>1</v>
      </c>
      <c r="J5254" s="10">
        <f>VLOOKUP(tbl_Sales[[#This Row],[Product_ID]],tbl_Products[],4,0)</f>
        <v>38.15</v>
      </c>
      <c r="K5254" s="6">
        <v>44.76</v>
      </c>
      <c r="L5254" s="6">
        <f>tbl_Sales[[#This Row],[Price_per_Unit]]*tbl_Sales[[#This Row],[Quantity]]</f>
        <v>44.76</v>
      </c>
      <c r="M5254" s="6">
        <f>tbl_Sales[[#This Row],[Cost_per_Unit]]*tbl_Sales[[#This Row],[Quantity]]</f>
        <v>38.15</v>
      </c>
      <c r="N5254" s="6">
        <f>tbl_Sales[[#This Row],[Sales]]-tbl_Sales[[#This Row],[Total_Cost]]</f>
        <v>6.6099999999999994</v>
      </c>
    </row>
    <row r="5255" spans="1:14">
      <c r="A5255" t="s">
        <v>5259</v>
      </c>
      <c r="B5255" s="4">
        <v>45069</v>
      </c>
      <c r="C5255" t="s">
        <v>7890</v>
      </c>
      <c r="D5255" t="str">
        <f>VLOOKUP(Sales_Data!$C5255,tbl_Customers[],2,FALSE)</f>
        <v>Customer_983</v>
      </c>
      <c r="E5255" t="str">
        <f>VLOOKUP(tbl_Sales[[#This Row],[Customer_ID]],tbl_Customers[],5,0)</f>
        <v>North</v>
      </c>
      <c r="F5255" t="s">
        <v>8498</v>
      </c>
      <c r="G5255" t="str">
        <f>VLOOKUP(Sales_Data!$F5255,tbl_Products[],2,FALSE)</f>
        <v>Product_38</v>
      </c>
      <c r="H5255" t="str">
        <f>VLOOKUP(tbl_Sales[[#This Row],[Product_ID]],tbl_Products[],3,0)</f>
        <v>Toys</v>
      </c>
      <c r="I5255">
        <v>8</v>
      </c>
      <c r="J5255" s="10">
        <f>VLOOKUP(tbl_Sales[[#This Row],[Product_ID]],tbl_Products[],4,0)</f>
        <v>35.82</v>
      </c>
      <c r="K5255" s="6">
        <v>14.48</v>
      </c>
      <c r="L5255" s="6">
        <f>tbl_Sales[[#This Row],[Price_per_Unit]]*tbl_Sales[[#This Row],[Quantity]]</f>
        <v>115.84</v>
      </c>
      <c r="M5255" s="6">
        <f>tbl_Sales[[#This Row],[Cost_per_Unit]]*tbl_Sales[[#This Row],[Quantity]]</f>
        <v>286.56</v>
      </c>
      <c r="N5255" s="6">
        <f>tbl_Sales[[#This Row],[Sales]]-tbl_Sales[[#This Row],[Total_Cost]]</f>
        <v>-170.72</v>
      </c>
    </row>
    <row r="5256" spans="1:14">
      <c r="A5256" t="s">
        <v>5260</v>
      </c>
      <c r="B5256" s="4">
        <v>45211</v>
      </c>
      <c r="C5256" t="s">
        <v>7093</v>
      </c>
      <c r="D5256" t="str">
        <f>VLOOKUP(Sales_Data!$C5256,tbl_Customers[],2,FALSE)</f>
        <v>Customer_1020</v>
      </c>
      <c r="E5256" t="str">
        <f>VLOOKUP(tbl_Sales[[#This Row],[Customer_ID]],tbl_Customers[],5,0)</f>
        <v>North</v>
      </c>
      <c r="F5256" t="s">
        <v>8511</v>
      </c>
      <c r="G5256" t="str">
        <f>VLOOKUP(Sales_Data!$F5256,tbl_Products[],2,FALSE)</f>
        <v>Product_33</v>
      </c>
      <c r="H5256" t="str">
        <f>VLOOKUP(tbl_Sales[[#This Row],[Product_ID]],tbl_Products[],3,0)</f>
        <v>Electronics</v>
      </c>
      <c r="I5256">
        <v>8</v>
      </c>
      <c r="J5256" s="10">
        <f>VLOOKUP(tbl_Sales[[#This Row],[Product_ID]],tbl_Products[],4,0)</f>
        <v>45.26</v>
      </c>
      <c r="K5256" s="6">
        <v>6.95</v>
      </c>
      <c r="L5256" s="6">
        <f>tbl_Sales[[#This Row],[Price_per_Unit]]*tbl_Sales[[#This Row],[Quantity]]</f>
        <v>55.6</v>
      </c>
      <c r="M5256" s="6">
        <f>tbl_Sales[[#This Row],[Cost_per_Unit]]*tbl_Sales[[#This Row],[Quantity]]</f>
        <v>362.08</v>
      </c>
      <c r="N5256" s="6">
        <f>tbl_Sales[[#This Row],[Sales]]-tbl_Sales[[#This Row],[Total_Cost]]</f>
        <v>-306.47999999999996</v>
      </c>
    </row>
    <row r="5257" spans="1:14">
      <c r="A5257" t="s">
        <v>5261</v>
      </c>
      <c r="B5257" s="4">
        <v>45062</v>
      </c>
      <c r="C5257" t="s">
        <v>7837</v>
      </c>
      <c r="D5257" t="str">
        <f>VLOOKUP(Sales_Data!$C5257,tbl_Customers[],2,FALSE)</f>
        <v>Customer_1055</v>
      </c>
      <c r="E5257" t="str">
        <f>VLOOKUP(tbl_Sales[[#This Row],[Customer_ID]],tbl_Customers[],5,0)</f>
        <v>West</v>
      </c>
      <c r="F5257" t="s">
        <v>8535</v>
      </c>
      <c r="G5257" t="str">
        <f>VLOOKUP(Sales_Data!$F5257,tbl_Products[],2,FALSE)</f>
        <v>Product_54</v>
      </c>
      <c r="H5257" t="str">
        <f>VLOOKUP(tbl_Sales[[#This Row],[Product_ID]],tbl_Products[],3,0)</f>
        <v>Apparel</v>
      </c>
      <c r="I5257">
        <v>4</v>
      </c>
      <c r="J5257" s="10">
        <f>VLOOKUP(tbl_Sales[[#This Row],[Product_ID]],tbl_Products[],4,0)</f>
        <v>1.35</v>
      </c>
      <c r="K5257" s="6">
        <v>91.16</v>
      </c>
      <c r="L5257" s="6">
        <f>tbl_Sales[[#This Row],[Price_per_Unit]]*tbl_Sales[[#This Row],[Quantity]]</f>
        <v>364.64</v>
      </c>
      <c r="M5257" s="6">
        <f>tbl_Sales[[#This Row],[Cost_per_Unit]]*tbl_Sales[[#This Row],[Quantity]]</f>
        <v>5.4</v>
      </c>
      <c r="N5257" s="6">
        <f>tbl_Sales[[#This Row],[Sales]]-tbl_Sales[[#This Row],[Total_Cost]]</f>
        <v>359.24</v>
      </c>
    </row>
    <row r="5258" spans="1:14">
      <c r="A5258" t="s">
        <v>5262</v>
      </c>
      <c r="B5258" s="4">
        <v>44993</v>
      </c>
      <c r="C5258" t="s">
        <v>7260</v>
      </c>
      <c r="D5258" t="str">
        <f>VLOOKUP(Sales_Data!$C5258,tbl_Customers[],2,FALSE)</f>
        <v>Customer_1404</v>
      </c>
      <c r="E5258" t="str">
        <f>VLOOKUP(tbl_Sales[[#This Row],[Customer_ID]],tbl_Customers[],5,0)</f>
        <v>East</v>
      </c>
      <c r="F5258" t="s">
        <v>8544</v>
      </c>
      <c r="G5258" t="str">
        <f>VLOOKUP(Sales_Data!$F5258,tbl_Products[],2,FALSE)</f>
        <v>Product_21</v>
      </c>
      <c r="H5258" t="str">
        <f>VLOOKUP(tbl_Sales[[#This Row],[Product_ID]],tbl_Products[],3,0)</f>
        <v>Toys</v>
      </c>
      <c r="I5258">
        <v>1</v>
      </c>
      <c r="J5258" s="10">
        <f>VLOOKUP(tbl_Sales[[#This Row],[Product_ID]],tbl_Products[],4,0)</f>
        <v>3.13</v>
      </c>
      <c r="K5258" s="6">
        <v>35.79</v>
      </c>
      <c r="L5258" s="6">
        <f>tbl_Sales[[#This Row],[Price_per_Unit]]*tbl_Sales[[#This Row],[Quantity]]</f>
        <v>35.79</v>
      </c>
      <c r="M5258" s="6">
        <f>tbl_Sales[[#This Row],[Cost_per_Unit]]*tbl_Sales[[#This Row],[Quantity]]</f>
        <v>3.13</v>
      </c>
      <c r="N5258" s="6">
        <f>tbl_Sales[[#This Row],[Sales]]-tbl_Sales[[#This Row],[Total_Cost]]</f>
        <v>32.659999999999997</v>
      </c>
    </row>
    <row r="5259" spans="1:14">
      <c r="A5259" t="s">
        <v>5263</v>
      </c>
      <c r="B5259" s="4">
        <v>45009</v>
      </c>
      <c r="C5259" t="s">
        <v>7841</v>
      </c>
      <c r="D5259" t="str">
        <f>VLOOKUP(Sales_Data!$C5259,tbl_Customers[],2,FALSE)</f>
        <v>Customer_1387</v>
      </c>
      <c r="E5259" t="str">
        <f>VLOOKUP(tbl_Sales[[#This Row],[Customer_ID]],tbl_Customers[],5,0)</f>
        <v>South</v>
      </c>
      <c r="F5259" t="s">
        <v>8554</v>
      </c>
      <c r="G5259" t="str">
        <f>VLOOKUP(Sales_Data!$F5259,tbl_Products[],2,FALSE)</f>
        <v>Product_55</v>
      </c>
      <c r="H5259" t="str">
        <f>VLOOKUP(tbl_Sales[[#This Row],[Product_ID]],tbl_Products[],3,0)</f>
        <v>Apparel</v>
      </c>
      <c r="I5259">
        <v>9</v>
      </c>
      <c r="J5259" s="10">
        <f>VLOOKUP(tbl_Sales[[#This Row],[Product_ID]],tbl_Products[],4,0)</f>
        <v>36.08</v>
      </c>
      <c r="K5259" s="6">
        <v>92.42</v>
      </c>
      <c r="L5259" s="6">
        <f>tbl_Sales[[#This Row],[Price_per_Unit]]*tbl_Sales[[#This Row],[Quantity]]</f>
        <v>831.78</v>
      </c>
      <c r="M5259" s="6">
        <f>tbl_Sales[[#This Row],[Cost_per_Unit]]*tbl_Sales[[#This Row],[Quantity]]</f>
        <v>324.71999999999997</v>
      </c>
      <c r="N5259" s="6">
        <f>tbl_Sales[[#This Row],[Sales]]-tbl_Sales[[#This Row],[Total_Cost]]</f>
        <v>507.06</v>
      </c>
    </row>
    <row r="5260" spans="1:14">
      <c r="A5260" t="s">
        <v>5264</v>
      </c>
      <c r="B5260" s="4">
        <v>45226</v>
      </c>
      <c r="C5260" t="s">
        <v>7334</v>
      </c>
      <c r="D5260" t="str">
        <f>VLOOKUP(Sales_Data!$C5260,tbl_Customers[],2,FALSE)</f>
        <v>Customer_1091</v>
      </c>
      <c r="E5260" t="str">
        <f>VLOOKUP(tbl_Sales[[#This Row],[Customer_ID]],tbl_Customers[],5,0)</f>
        <v>North</v>
      </c>
      <c r="F5260" t="s">
        <v>8526</v>
      </c>
      <c r="G5260" t="str">
        <f>VLOOKUP(Sales_Data!$F5260,tbl_Products[],2,FALSE)</f>
        <v>Product_27</v>
      </c>
      <c r="H5260" t="str">
        <f>VLOOKUP(tbl_Sales[[#This Row],[Product_ID]],tbl_Products[],3,0)</f>
        <v>Home Goods</v>
      </c>
      <c r="I5260">
        <v>1</v>
      </c>
      <c r="J5260" s="10">
        <f>VLOOKUP(tbl_Sales[[#This Row],[Product_ID]],tbl_Products[],4,0)</f>
        <v>35.53</v>
      </c>
      <c r="K5260" s="6">
        <v>57.15</v>
      </c>
      <c r="L5260" s="6">
        <f>tbl_Sales[[#This Row],[Price_per_Unit]]*tbl_Sales[[#This Row],[Quantity]]</f>
        <v>57.15</v>
      </c>
      <c r="M5260" s="6">
        <f>tbl_Sales[[#This Row],[Cost_per_Unit]]*tbl_Sales[[#This Row],[Quantity]]</f>
        <v>35.53</v>
      </c>
      <c r="N5260" s="6">
        <f>tbl_Sales[[#This Row],[Sales]]-tbl_Sales[[#This Row],[Total_Cost]]</f>
        <v>21.619999999999997</v>
      </c>
    </row>
    <row r="5261" spans="1:14">
      <c r="A5261" t="s">
        <v>5265</v>
      </c>
      <c r="B5261" s="4">
        <v>45057</v>
      </c>
      <c r="C5261" t="s">
        <v>7901</v>
      </c>
      <c r="D5261" t="str">
        <f>VLOOKUP(Sales_Data!$C5261,tbl_Customers[],2,FALSE)</f>
        <v>Customer_1430</v>
      </c>
      <c r="E5261" t="str">
        <f>VLOOKUP(tbl_Sales[[#This Row],[Customer_ID]],tbl_Customers[],5,0)</f>
        <v>West</v>
      </c>
      <c r="F5261" t="s">
        <v>8544</v>
      </c>
      <c r="G5261" t="str">
        <f>VLOOKUP(Sales_Data!$F5261,tbl_Products[],2,FALSE)</f>
        <v>Product_21</v>
      </c>
      <c r="H5261" t="str">
        <f>VLOOKUP(tbl_Sales[[#This Row],[Product_ID]],tbl_Products[],3,0)</f>
        <v>Toys</v>
      </c>
      <c r="I5261">
        <v>4</v>
      </c>
      <c r="J5261" s="10">
        <f>VLOOKUP(tbl_Sales[[#This Row],[Product_ID]],tbl_Products[],4,0)</f>
        <v>3.13</v>
      </c>
      <c r="K5261" s="6">
        <v>50.09</v>
      </c>
      <c r="L5261" s="6">
        <f>tbl_Sales[[#This Row],[Price_per_Unit]]*tbl_Sales[[#This Row],[Quantity]]</f>
        <v>200.36</v>
      </c>
      <c r="M5261" s="6">
        <f>tbl_Sales[[#This Row],[Cost_per_Unit]]*tbl_Sales[[#This Row],[Quantity]]</f>
        <v>12.52</v>
      </c>
      <c r="N5261" s="6">
        <f>tbl_Sales[[#This Row],[Sales]]-tbl_Sales[[#This Row],[Total_Cost]]</f>
        <v>187.84</v>
      </c>
    </row>
    <row r="5262" spans="1:14">
      <c r="A5262" t="s">
        <v>5266</v>
      </c>
      <c r="B5262" s="4">
        <v>44929</v>
      </c>
      <c r="C5262" t="s">
        <v>8328</v>
      </c>
      <c r="D5262" t="str">
        <f>VLOOKUP(Sales_Data!$C5262,tbl_Customers[],2,FALSE)</f>
        <v>Customer_256</v>
      </c>
      <c r="E5262" t="str">
        <f>VLOOKUP(tbl_Sales[[#This Row],[Customer_ID]],tbl_Customers[],5,0)</f>
        <v>West</v>
      </c>
      <c r="F5262" t="s">
        <v>8512</v>
      </c>
      <c r="G5262" t="str">
        <f>VLOOKUP(Sales_Data!$F5262,tbl_Products[],2,FALSE)</f>
        <v>Product_47</v>
      </c>
      <c r="H5262" t="str">
        <f>VLOOKUP(tbl_Sales[[#This Row],[Product_ID]],tbl_Products[],3,0)</f>
        <v>Home Goods</v>
      </c>
      <c r="I5262">
        <v>2</v>
      </c>
      <c r="J5262" s="10">
        <f>VLOOKUP(tbl_Sales[[#This Row],[Product_ID]],tbl_Products[],4,0)</f>
        <v>22.66</v>
      </c>
      <c r="K5262" s="6">
        <v>43.89</v>
      </c>
      <c r="L5262" s="6">
        <f>tbl_Sales[[#This Row],[Price_per_Unit]]*tbl_Sales[[#This Row],[Quantity]]</f>
        <v>87.78</v>
      </c>
      <c r="M5262" s="6">
        <f>tbl_Sales[[#This Row],[Cost_per_Unit]]*tbl_Sales[[#This Row],[Quantity]]</f>
        <v>45.32</v>
      </c>
      <c r="N5262" s="6">
        <f>tbl_Sales[[#This Row],[Sales]]-tbl_Sales[[#This Row],[Total_Cost]]</f>
        <v>42.46</v>
      </c>
    </row>
    <row r="5263" spans="1:14">
      <c r="A5263" t="s">
        <v>5267</v>
      </c>
      <c r="B5263" s="4">
        <v>45096</v>
      </c>
      <c r="C5263" t="s">
        <v>7416</v>
      </c>
      <c r="D5263" t="str">
        <f>VLOOKUP(Sales_Data!$C5263,tbl_Customers[],2,FALSE)</f>
        <v>Customer_831</v>
      </c>
      <c r="E5263" t="str">
        <f>VLOOKUP(tbl_Sales[[#This Row],[Customer_ID]],tbl_Customers[],5,0)</f>
        <v>West</v>
      </c>
      <c r="F5263" t="s">
        <v>8504</v>
      </c>
      <c r="G5263" t="str">
        <f>VLOOKUP(Sales_Data!$F5263,tbl_Products[],2,FALSE)</f>
        <v>Product_13</v>
      </c>
      <c r="H5263" t="str">
        <f>VLOOKUP(tbl_Sales[[#This Row],[Product_ID]],tbl_Products[],3,0)</f>
        <v>Toys</v>
      </c>
      <c r="I5263">
        <v>7</v>
      </c>
      <c r="J5263" s="10">
        <f>VLOOKUP(tbl_Sales[[#This Row],[Product_ID]],tbl_Products[],4,0)</f>
        <v>45.97</v>
      </c>
      <c r="K5263" s="6">
        <v>72.180000000000007</v>
      </c>
      <c r="L5263" s="6">
        <f>tbl_Sales[[#This Row],[Price_per_Unit]]*tbl_Sales[[#This Row],[Quantity]]</f>
        <v>505.26000000000005</v>
      </c>
      <c r="M5263" s="6">
        <f>tbl_Sales[[#This Row],[Cost_per_Unit]]*tbl_Sales[[#This Row],[Quantity]]</f>
        <v>321.78999999999996</v>
      </c>
      <c r="N5263" s="6">
        <f>tbl_Sales[[#This Row],[Sales]]-tbl_Sales[[#This Row],[Total_Cost]]</f>
        <v>183.47000000000008</v>
      </c>
    </row>
    <row r="5264" spans="1:14">
      <c r="A5264" t="s">
        <v>5268</v>
      </c>
      <c r="B5264" s="4">
        <v>45165</v>
      </c>
      <c r="C5264" t="s">
        <v>8078</v>
      </c>
      <c r="D5264" t="str">
        <f>VLOOKUP(Sales_Data!$C5264,tbl_Customers[],2,FALSE)</f>
        <v>Customer_29</v>
      </c>
      <c r="E5264" t="str">
        <f>VLOOKUP(tbl_Sales[[#This Row],[Customer_ID]],tbl_Customers[],5,0)</f>
        <v>South</v>
      </c>
      <c r="F5264" t="s">
        <v>8540</v>
      </c>
      <c r="G5264" t="str">
        <f>VLOOKUP(Sales_Data!$F5264,tbl_Products[],2,FALSE)</f>
        <v>Product_37</v>
      </c>
      <c r="H5264" t="str">
        <f>VLOOKUP(tbl_Sales[[#This Row],[Product_ID]],tbl_Products[],3,0)</f>
        <v>Toys</v>
      </c>
      <c r="I5264">
        <v>6</v>
      </c>
      <c r="J5264" s="10">
        <f>VLOOKUP(tbl_Sales[[#This Row],[Product_ID]],tbl_Products[],4,0)</f>
        <v>29.86</v>
      </c>
      <c r="K5264" s="6">
        <v>43.66</v>
      </c>
      <c r="L5264" s="6">
        <f>tbl_Sales[[#This Row],[Price_per_Unit]]*tbl_Sales[[#This Row],[Quantity]]</f>
        <v>261.95999999999998</v>
      </c>
      <c r="M5264" s="6">
        <f>tbl_Sales[[#This Row],[Cost_per_Unit]]*tbl_Sales[[#This Row],[Quantity]]</f>
        <v>179.16</v>
      </c>
      <c r="N5264" s="6">
        <f>tbl_Sales[[#This Row],[Sales]]-tbl_Sales[[#This Row],[Total_Cost]]</f>
        <v>82.799999999999983</v>
      </c>
    </row>
    <row r="5265" spans="1:14">
      <c r="A5265" t="s">
        <v>5269</v>
      </c>
      <c r="B5265" s="4">
        <v>45290</v>
      </c>
      <c r="C5265" t="s">
        <v>7375</v>
      </c>
      <c r="D5265" t="str">
        <f>VLOOKUP(Sales_Data!$C5265,tbl_Customers[],2,FALSE)</f>
        <v>Customer_1263</v>
      </c>
      <c r="E5265" t="str">
        <f>VLOOKUP(tbl_Sales[[#This Row],[Customer_ID]],tbl_Customers[],5,0)</f>
        <v>East</v>
      </c>
      <c r="F5265" t="s">
        <v>8536</v>
      </c>
      <c r="G5265" t="str">
        <f>VLOOKUP(Sales_Data!$F5265,tbl_Products[],2,FALSE)</f>
        <v>Product_40</v>
      </c>
      <c r="H5265" t="str">
        <f>VLOOKUP(tbl_Sales[[#This Row],[Product_ID]],tbl_Products[],3,0)</f>
        <v>Health</v>
      </c>
      <c r="I5265">
        <v>3</v>
      </c>
      <c r="J5265" s="10">
        <f>VLOOKUP(tbl_Sales[[#This Row],[Product_ID]],tbl_Products[],4,0)</f>
        <v>30.96</v>
      </c>
      <c r="K5265" s="6">
        <v>34.42</v>
      </c>
      <c r="L5265" s="6">
        <f>tbl_Sales[[#This Row],[Price_per_Unit]]*tbl_Sales[[#This Row],[Quantity]]</f>
        <v>103.26</v>
      </c>
      <c r="M5265" s="6">
        <f>tbl_Sales[[#This Row],[Cost_per_Unit]]*tbl_Sales[[#This Row],[Quantity]]</f>
        <v>92.88</v>
      </c>
      <c r="N5265" s="6">
        <f>tbl_Sales[[#This Row],[Sales]]-tbl_Sales[[#This Row],[Total_Cost]]</f>
        <v>10.38000000000001</v>
      </c>
    </row>
    <row r="5266" spans="1:14">
      <c r="A5266" t="s">
        <v>5270</v>
      </c>
      <c r="B5266" s="4">
        <v>45006</v>
      </c>
      <c r="C5266" t="s">
        <v>7299</v>
      </c>
      <c r="D5266" t="str">
        <f>VLOOKUP(Sales_Data!$C5266,tbl_Customers[],2,FALSE)</f>
        <v>Customer_390</v>
      </c>
      <c r="E5266" t="str">
        <f>VLOOKUP(tbl_Sales[[#This Row],[Customer_ID]],tbl_Customers[],5,0)</f>
        <v>South</v>
      </c>
      <c r="F5266" t="s">
        <v>8510</v>
      </c>
      <c r="G5266" t="str">
        <f>VLOOKUP(Sales_Data!$F5266,tbl_Products[],2,FALSE)</f>
        <v>Product_70</v>
      </c>
      <c r="H5266" t="str">
        <f>VLOOKUP(tbl_Sales[[#This Row],[Product_ID]],tbl_Products[],3,0)</f>
        <v>Apparel</v>
      </c>
      <c r="I5266">
        <v>7</v>
      </c>
      <c r="J5266" s="10">
        <f>VLOOKUP(tbl_Sales[[#This Row],[Product_ID]],tbl_Products[],4,0)</f>
        <v>26.74</v>
      </c>
      <c r="K5266" s="6">
        <v>82.46</v>
      </c>
      <c r="L5266" s="6">
        <f>tbl_Sales[[#This Row],[Price_per_Unit]]*tbl_Sales[[#This Row],[Quantity]]</f>
        <v>577.21999999999991</v>
      </c>
      <c r="M5266" s="6">
        <f>tbl_Sales[[#This Row],[Cost_per_Unit]]*tbl_Sales[[#This Row],[Quantity]]</f>
        <v>187.17999999999998</v>
      </c>
      <c r="N5266" s="6">
        <f>tbl_Sales[[#This Row],[Sales]]-tbl_Sales[[#This Row],[Total_Cost]]</f>
        <v>390.03999999999996</v>
      </c>
    </row>
    <row r="5267" spans="1:14">
      <c r="A5267" t="s">
        <v>5271</v>
      </c>
      <c r="B5267" s="4">
        <v>44947</v>
      </c>
      <c r="C5267" t="s">
        <v>7802</v>
      </c>
      <c r="D5267" t="str">
        <f>VLOOKUP(Sales_Data!$C5267,tbl_Customers[],2,FALSE)</f>
        <v>Customer_15</v>
      </c>
      <c r="E5267" t="str">
        <f>VLOOKUP(tbl_Sales[[#This Row],[Customer_ID]],tbl_Customers[],5,0)</f>
        <v>South</v>
      </c>
      <c r="F5267" t="s">
        <v>8557</v>
      </c>
      <c r="G5267" t="str">
        <f>VLOOKUP(Sales_Data!$F5267,tbl_Products[],2,FALSE)</f>
        <v>Product_71</v>
      </c>
      <c r="H5267" t="str">
        <f>VLOOKUP(tbl_Sales[[#This Row],[Product_ID]],tbl_Products[],3,0)</f>
        <v>Electronics</v>
      </c>
      <c r="I5267">
        <v>3</v>
      </c>
      <c r="J5267" s="10">
        <f>VLOOKUP(tbl_Sales[[#This Row],[Product_ID]],tbl_Products[],4,0)</f>
        <v>34.61</v>
      </c>
      <c r="K5267" s="6">
        <v>50.43</v>
      </c>
      <c r="L5267" s="6">
        <f>tbl_Sales[[#This Row],[Price_per_Unit]]*tbl_Sales[[#This Row],[Quantity]]</f>
        <v>151.29</v>
      </c>
      <c r="M5267" s="6">
        <f>tbl_Sales[[#This Row],[Cost_per_Unit]]*tbl_Sales[[#This Row],[Quantity]]</f>
        <v>103.83</v>
      </c>
      <c r="N5267" s="6">
        <f>tbl_Sales[[#This Row],[Sales]]-tbl_Sales[[#This Row],[Total_Cost]]</f>
        <v>47.459999999999994</v>
      </c>
    </row>
    <row r="5268" spans="1:14">
      <c r="A5268" t="s">
        <v>5272</v>
      </c>
      <c r="B5268" s="4">
        <v>45005</v>
      </c>
      <c r="C5268" t="s">
        <v>7417</v>
      </c>
      <c r="D5268" t="str">
        <f>VLOOKUP(Sales_Data!$C5268,tbl_Customers[],2,FALSE)</f>
        <v>Customer_1463</v>
      </c>
      <c r="E5268" t="str">
        <f>VLOOKUP(tbl_Sales[[#This Row],[Customer_ID]],tbl_Customers[],5,0)</f>
        <v>West</v>
      </c>
      <c r="F5268" t="s">
        <v>8545</v>
      </c>
      <c r="G5268" t="str">
        <f>VLOOKUP(Sales_Data!$F5268,tbl_Products[],2,FALSE)</f>
        <v>Product_9</v>
      </c>
      <c r="H5268" t="str">
        <f>VLOOKUP(tbl_Sales[[#This Row],[Product_ID]],tbl_Products[],3,0)</f>
        <v>Apparel</v>
      </c>
      <c r="I5268">
        <v>6</v>
      </c>
      <c r="J5268" s="10">
        <f>VLOOKUP(tbl_Sales[[#This Row],[Product_ID]],tbl_Products[],4,0)</f>
        <v>14.27</v>
      </c>
      <c r="K5268" s="6">
        <v>28.01</v>
      </c>
      <c r="L5268" s="6">
        <f>tbl_Sales[[#This Row],[Price_per_Unit]]*tbl_Sales[[#This Row],[Quantity]]</f>
        <v>168.06</v>
      </c>
      <c r="M5268" s="6">
        <f>tbl_Sales[[#This Row],[Cost_per_Unit]]*tbl_Sales[[#This Row],[Quantity]]</f>
        <v>85.62</v>
      </c>
      <c r="N5268" s="6">
        <f>tbl_Sales[[#This Row],[Sales]]-tbl_Sales[[#This Row],[Total_Cost]]</f>
        <v>82.44</v>
      </c>
    </row>
    <row r="5269" spans="1:14">
      <c r="A5269" t="s">
        <v>5273</v>
      </c>
      <c r="B5269" s="4">
        <v>45092</v>
      </c>
      <c r="C5269" t="s">
        <v>8062</v>
      </c>
      <c r="D5269" t="str">
        <f>VLOOKUP(Sales_Data!$C5269,tbl_Customers[],2,FALSE)</f>
        <v>Customer_871</v>
      </c>
      <c r="E5269" t="str">
        <f>VLOOKUP(tbl_Sales[[#This Row],[Customer_ID]],tbl_Customers[],5,0)</f>
        <v>North</v>
      </c>
      <c r="F5269" t="s">
        <v>8566</v>
      </c>
      <c r="G5269" t="str">
        <f>VLOOKUP(Sales_Data!$F5269,tbl_Products[],2,FALSE)</f>
        <v>Product_10</v>
      </c>
      <c r="H5269" t="str">
        <f>VLOOKUP(tbl_Sales[[#This Row],[Product_ID]],tbl_Products[],3,0)</f>
        <v>Apparel</v>
      </c>
      <c r="I5269">
        <v>6</v>
      </c>
      <c r="J5269" s="10">
        <f>VLOOKUP(tbl_Sales[[#This Row],[Product_ID]],tbl_Products[],4,0)</f>
        <v>14.95</v>
      </c>
      <c r="K5269" s="6">
        <v>90.75</v>
      </c>
      <c r="L5269" s="6">
        <f>tbl_Sales[[#This Row],[Price_per_Unit]]*tbl_Sales[[#This Row],[Quantity]]</f>
        <v>544.5</v>
      </c>
      <c r="M5269" s="6">
        <f>tbl_Sales[[#This Row],[Cost_per_Unit]]*tbl_Sales[[#This Row],[Quantity]]</f>
        <v>89.699999999999989</v>
      </c>
      <c r="N5269" s="6">
        <f>tbl_Sales[[#This Row],[Sales]]-tbl_Sales[[#This Row],[Total_Cost]]</f>
        <v>454.8</v>
      </c>
    </row>
    <row r="5270" spans="1:14">
      <c r="A5270" t="s">
        <v>5274</v>
      </c>
      <c r="B5270" s="4">
        <v>45232</v>
      </c>
      <c r="C5270" t="s">
        <v>7498</v>
      </c>
      <c r="D5270" t="str">
        <f>VLOOKUP(Sales_Data!$C5270,tbl_Customers[],2,FALSE)</f>
        <v>Customer_1439</v>
      </c>
      <c r="E5270" t="str">
        <f>VLOOKUP(tbl_Sales[[#This Row],[Customer_ID]],tbl_Customers[],5,0)</f>
        <v>North</v>
      </c>
      <c r="F5270" t="s">
        <v>8542</v>
      </c>
      <c r="G5270" t="str">
        <f>VLOOKUP(Sales_Data!$F5270,tbl_Products[],2,FALSE)</f>
        <v>Product_20</v>
      </c>
      <c r="H5270" t="str">
        <f>VLOOKUP(tbl_Sales[[#This Row],[Product_ID]],tbl_Products[],3,0)</f>
        <v>Electronics</v>
      </c>
      <c r="I5270">
        <v>1</v>
      </c>
      <c r="J5270" s="10">
        <f>VLOOKUP(tbl_Sales[[#This Row],[Product_ID]],tbl_Products[],4,0)</f>
        <v>19.98</v>
      </c>
      <c r="K5270" s="6">
        <v>92.06</v>
      </c>
      <c r="L5270" s="6">
        <f>tbl_Sales[[#This Row],[Price_per_Unit]]*tbl_Sales[[#This Row],[Quantity]]</f>
        <v>92.06</v>
      </c>
      <c r="M5270" s="6">
        <f>tbl_Sales[[#This Row],[Cost_per_Unit]]*tbl_Sales[[#This Row],[Quantity]]</f>
        <v>19.98</v>
      </c>
      <c r="N5270" s="6">
        <f>tbl_Sales[[#This Row],[Sales]]-tbl_Sales[[#This Row],[Total_Cost]]</f>
        <v>72.08</v>
      </c>
    </row>
    <row r="5271" spans="1:14">
      <c r="A5271" t="s">
        <v>5275</v>
      </c>
      <c r="B5271" s="4">
        <v>44953</v>
      </c>
      <c r="C5271" t="s">
        <v>7269</v>
      </c>
      <c r="D5271" t="str">
        <f>VLOOKUP(Sales_Data!$C5271,tbl_Customers[],2,FALSE)</f>
        <v>Customer_1095</v>
      </c>
      <c r="E5271" t="str">
        <f>VLOOKUP(tbl_Sales[[#This Row],[Customer_ID]],tbl_Customers[],5,0)</f>
        <v>West</v>
      </c>
      <c r="F5271" t="s">
        <v>8539</v>
      </c>
      <c r="G5271" t="str">
        <f>VLOOKUP(Sales_Data!$F5271,tbl_Products[],2,FALSE)</f>
        <v>Product_16</v>
      </c>
      <c r="H5271" t="str">
        <f>VLOOKUP(tbl_Sales[[#This Row],[Product_ID]],tbl_Products[],3,0)</f>
        <v>Home Goods</v>
      </c>
      <c r="I5271">
        <v>9</v>
      </c>
      <c r="J5271" s="10">
        <f>VLOOKUP(tbl_Sales[[#This Row],[Product_ID]],tbl_Products[],4,0)</f>
        <v>15.25</v>
      </c>
      <c r="K5271" s="6">
        <v>23.29</v>
      </c>
      <c r="L5271" s="6">
        <f>tbl_Sales[[#This Row],[Price_per_Unit]]*tbl_Sales[[#This Row],[Quantity]]</f>
        <v>209.60999999999999</v>
      </c>
      <c r="M5271" s="6">
        <f>tbl_Sales[[#This Row],[Cost_per_Unit]]*tbl_Sales[[#This Row],[Quantity]]</f>
        <v>137.25</v>
      </c>
      <c r="N5271" s="6">
        <f>tbl_Sales[[#This Row],[Sales]]-tbl_Sales[[#This Row],[Total_Cost]]</f>
        <v>72.359999999999985</v>
      </c>
    </row>
    <row r="5272" spans="1:14">
      <c r="A5272" t="s">
        <v>5276</v>
      </c>
      <c r="B5272" s="4">
        <v>45247</v>
      </c>
      <c r="C5272" t="s">
        <v>7624</v>
      </c>
      <c r="D5272" t="str">
        <f>VLOOKUP(Sales_Data!$C5272,tbl_Customers[],2,FALSE)</f>
        <v>Customer_707</v>
      </c>
      <c r="E5272" t="str">
        <f>VLOOKUP(tbl_Sales[[#This Row],[Customer_ID]],tbl_Customers[],5,0)</f>
        <v>North</v>
      </c>
      <c r="F5272" t="s">
        <v>8548</v>
      </c>
      <c r="G5272" t="str">
        <f>VLOOKUP(Sales_Data!$F5272,tbl_Products[],2,FALSE)</f>
        <v>Product_1</v>
      </c>
      <c r="H5272" t="str">
        <f>VLOOKUP(tbl_Sales[[#This Row],[Product_ID]],tbl_Products[],3,0)</f>
        <v>Apparel</v>
      </c>
      <c r="I5272">
        <v>2</v>
      </c>
      <c r="J5272" s="10">
        <f>VLOOKUP(tbl_Sales[[#This Row],[Product_ID]],tbl_Products[],4,0)</f>
        <v>21.45</v>
      </c>
      <c r="K5272" s="6">
        <v>24.76</v>
      </c>
      <c r="L5272" s="6">
        <f>tbl_Sales[[#This Row],[Price_per_Unit]]*tbl_Sales[[#This Row],[Quantity]]</f>
        <v>49.52</v>
      </c>
      <c r="M5272" s="6">
        <f>tbl_Sales[[#This Row],[Cost_per_Unit]]*tbl_Sales[[#This Row],[Quantity]]</f>
        <v>42.9</v>
      </c>
      <c r="N5272" s="6">
        <f>tbl_Sales[[#This Row],[Sales]]-tbl_Sales[[#This Row],[Total_Cost]]</f>
        <v>6.6200000000000045</v>
      </c>
    </row>
    <row r="5273" spans="1:14">
      <c r="A5273" t="s">
        <v>5277</v>
      </c>
      <c r="B5273" s="4">
        <v>45242</v>
      </c>
      <c r="C5273" t="s">
        <v>8138</v>
      </c>
      <c r="D5273" t="str">
        <f>VLOOKUP(Sales_Data!$C5273,tbl_Customers[],2,FALSE)</f>
        <v>Customer_501</v>
      </c>
      <c r="E5273" t="str">
        <f>VLOOKUP(tbl_Sales[[#This Row],[Customer_ID]],tbl_Customers[],5,0)</f>
        <v>West</v>
      </c>
      <c r="F5273" t="s">
        <v>8565</v>
      </c>
      <c r="G5273" t="str">
        <f>VLOOKUP(Sales_Data!$F5273,tbl_Products[],2,FALSE)</f>
        <v>Product_31</v>
      </c>
      <c r="H5273" t="str">
        <f>VLOOKUP(tbl_Sales[[#This Row],[Product_ID]],tbl_Products[],3,0)</f>
        <v>Apparel</v>
      </c>
      <c r="I5273">
        <v>5</v>
      </c>
      <c r="J5273" s="10">
        <f>VLOOKUP(tbl_Sales[[#This Row],[Product_ID]],tbl_Products[],4,0)</f>
        <v>3.66</v>
      </c>
      <c r="K5273" s="6">
        <v>98.69</v>
      </c>
      <c r="L5273" s="6">
        <f>tbl_Sales[[#This Row],[Price_per_Unit]]*tbl_Sales[[#This Row],[Quantity]]</f>
        <v>493.45</v>
      </c>
      <c r="M5273" s="6">
        <f>tbl_Sales[[#This Row],[Cost_per_Unit]]*tbl_Sales[[#This Row],[Quantity]]</f>
        <v>18.3</v>
      </c>
      <c r="N5273" s="6">
        <f>tbl_Sales[[#This Row],[Sales]]-tbl_Sales[[#This Row],[Total_Cost]]</f>
        <v>475.15</v>
      </c>
    </row>
    <row r="5274" spans="1:14">
      <c r="A5274" t="s">
        <v>5278</v>
      </c>
      <c r="B5274" s="4">
        <v>45265</v>
      </c>
      <c r="C5274" t="s">
        <v>8137</v>
      </c>
      <c r="D5274" t="str">
        <f>VLOOKUP(Sales_Data!$C5274,tbl_Customers[],2,FALSE)</f>
        <v>Customer_1355</v>
      </c>
      <c r="E5274" t="str">
        <f>VLOOKUP(tbl_Sales[[#This Row],[Customer_ID]],tbl_Customers[],5,0)</f>
        <v>East</v>
      </c>
      <c r="F5274" t="s">
        <v>8545</v>
      </c>
      <c r="G5274" t="str">
        <f>VLOOKUP(Sales_Data!$F5274,tbl_Products[],2,FALSE)</f>
        <v>Product_9</v>
      </c>
      <c r="H5274" t="str">
        <f>VLOOKUP(tbl_Sales[[#This Row],[Product_ID]],tbl_Products[],3,0)</f>
        <v>Apparel</v>
      </c>
      <c r="I5274">
        <v>4</v>
      </c>
      <c r="J5274" s="10">
        <f>VLOOKUP(tbl_Sales[[#This Row],[Product_ID]],tbl_Products[],4,0)</f>
        <v>14.27</v>
      </c>
      <c r="K5274" s="6">
        <v>27.07</v>
      </c>
      <c r="L5274" s="6">
        <f>tbl_Sales[[#This Row],[Price_per_Unit]]*tbl_Sales[[#This Row],[Quantity]]</f>
        <v>108.28</v>
      </c>
      <c r="M5274" s="6">
        <f>tbl_Sales[[#This Row],[Cost_per_Unit]]*tbl_Sales[[#This Row],[Quantity]]</f>
        <v>57.08</v>
      </c>
      <c r="N5274" s="6">
        <f>tbl_Sales[[#This Row],[Sales]]-tbl_Sales[[#This Row],[Total_Cost]]</f>
        <v>51.2</v>
      </c>
    </row>
    <row r="5275" spans="1:14">
      <c r="A5275" t="s">
        <v>5279</v>
      </c>
      <c r="B5275" s="4">
        <v>45081</v>
      </c>
      <c r="C5275" t="s">
        <v>8292</v>
      </c>
      <c r="D5275" t="str">
        <f>VLOOKUP(Sales_Data!$C5275,tbl_Customers[],2,FALSE)</f>
        <v>Customer_1082</v>
      </c>
      <c r="E5275" t="str">
        <f>VLOOKUP(tbl_Sales[[#This Row],[Customer_ID]],tbl_Customers[],5,0)</f>
        <v>North</v>
      </c>
      <c r="F5275" t="s">
        <v>8518</v>
      </c>
      <c r="G5275" t="str">
        <f>VLOOKUP(Sales_Data!$F5275,tbl_Products[],2,FALSE)</f>
        <v>Product_35</v>
      </c>
      <c r="H5275" t="str">
        <f>VLOOKUP(tbl_Sales[[#This Row],[Product_ID]],tbl_Products[],3,0)</f>
        <v>Toys</v>
      </c>
      <c r="I5275">
        <v>6</v>
      </c>
      <c r="J5275" s="10">
        <f>VLOOKUP(tbl_Sales[[#This Row],[Product_ID]],tbl_Products[],4,0)</f>
        <v>40.75</v>
      </c>
      <c r="K5275" s="6">
        <v>19.920000000000002</v>
      </c>
      <c r="L5275" s="6">
        <f>tbl_Sales[[#This Row],[Price_per_Unit]]*tbl_Sales[[#This Row],[Quantity]]</f>
        <v>119.52000000000001</v>
      </c>
      <c r="M5275" s="6">
        <f>tbl_Sales[[#This Row],[Cost_per_Unit]]*tbl_Sales[[#This Row],[Quantity]]</f>
        <v>244.5</v>
      </c>
      <c r="N5275" s="6">
        <f>tbl_Sales[[#This Row],[Sales]]-tbl_Sales[[#This Row],[Total_Cost]]</f>
        <v>-124.97999999999999</v>
      </c>
    </row>
    <row r="5276" spans="1:14">
      <c r="A5276" t="s">
        <v>5280</v>
      </c>
      <c r="B5276" s="4">
        <v>45178</v>
      </c>
      <c r="C5276" t="s">
        <v>7564</v>
      </c>
      <c r="D5276" t="str">
        <f>VLOOKUP(Sales_Data!$C5276,tbl_Customers[],2,FALSE)</f>
        <v>Customer_1401</v>
      </c>
      <c r="E5276" t="str">
        <f>VLOOKUP(tbl_Sales[[#This Row],[Customer_ID]],tbl_Customers[],5,0)</f>
        <v>North</v>
      </c>
      <c r="F5276" t="s">
        <v>8532</v>
      </c>
      <c r="G5276" t="str">
        <f>VLOOKUP(Sales_Data!$F5276,tbl_Products[],2,FALSE)</f>
        <v>Product_23</v>
      </c>
      <c r="H5276" t="str">
        <f>VLOOKUP(tbl_Sales[[#This Row],[Product_ID]],tbl_Products[],3,0)</f>
        <v>Apparel</v>
      </c>
      <c r="I5276">
        <v>6</v>
      </c>
      <c r="J5276" s="10">
        <f>VLOOKUP(tbl_Sales[[#This Row],[Product_ID]],tbl_Products[],4,0)</f>
        <v>2.85</v>
      </c>
      <c r="K5276" s="6">
        <v>55.83</v>
      </c>
      <c r="L5276" s="6">
        <f>tbl_Sales[[#This Row],[Price_per_Unit]]*tbl_Sales[[#This Row],[Quantity]]</f>
        <v>334.98</v>
      </c>
      <c r="M5276" s="6">
        <f>tbl_Sales[[#This Row],[Cost_per_Unit]]*tbl_Sales[[#This Row],[Quantity]]</f>
        <v>17.100000000000001</v>
      </c>
      <c r="N5276" s="6">
        <f>tbl_Sales[[#This Row],[Sales]]-tbl_Sales[[#This Row],[Total_Cost]]</f>
        <v>317.88</v>
      </c>
    </row>
    <row r="5277" spans="1:14">
      <c r="A5277" t="s">
        <v>5281</v>
      </c>
      <c r="B5277" s="4">
        <v>45220</v>
      </c>
      <c r="C5277" t="s">
        <v>8464</v>
      </c>
      <c r="D5277" t="str">
        <f>VLOOKUP(Sales_Data!$C5277,tbl_Customers[],2,FALSE)</f>
        <v>Customer_1248</v>
      </c>
      <c r="E5277" t="str">
        <f>VLOOKUP(tbl_Sales[[#This Row],[Customer_ID]],tbl_Customers[],5,0)</f>
        <v>East</v>
      </c>
      <c r="F5277" t="s">
        <v>8494</v>
      </c>
      <c r="G5277" t="str">
        <f>VLOOKUP(Sales_Data!$F5277,tbl_Products[],2,FALSE)</f>
        <v>Product_15</v>
      </c>
      <c r="H5277" t="str">
        <f>VLOOKUP(tbl_Sales[[#This Row],[Product_ID]],tbl_Products[],3,0)</f>
        <v>Apparel</v>
      </c>
      <c r="I5277">
        <v>7</v>
      </c>
      <c r="J5277" s="10">
        <f>VLOOKUP(tbl_Sales[[#This Row],[Product_ID]],tbl_Products[],4,0)</f>
        <v>22.93</v>
      </c>
      <c r="K5277" s="6">
        <v>90.02</v>
      </c>
      <c r="L5277" s="6">
        <f>tbl_Sales[[#This Row],[Price_per_Unit]]*tbl_Sales[[#This Row],[Quantity]]</f>
        <v>630.14</v>
      </c>
      <c r="M5277" s="6">
        <f>tbl_Sales[[#This Row],[Cost_per_Unit]]*tbl_Sales[[#This Row],[Quantity]]</f>
        <v>160.51</v>
      </c>
      <c r="N5277" s="6">
        <f>tbl_Sales[[#This Row],[Sales]]-tbl_Sales[[#This Row],[Total_Cost]]</f>
        <v>469.63</v>
      </c>
    </row>
    <row r="5278" spans="1:14">
      <c r="A5278" t="s">
        <v>5282</v>
      </c>
      <c r="B5278" s="4">
        <v>45208</v>
      </c>
      <c r="C5278" t="s">
        <v>8014</v>
      </c>
      <c r="D5278" t="str">
        <f>VLOOKUP(Sales_Data!$C5278,tbl_Customers[],2,FALSE)</f>
        <v>Customer_87</v>
      </c>
      <c r="E5278" t="str">
        <f>VLOOKUP(tbl_Sales[[#This Row],[Customer_ID]],tbl_Customers[],5,0)</f>
        <v>East</v>
      </c>
      <c r="F5278" t="s">
        <v>8507</v>
      </c>
      <c r="G5278" t="str">
        <f>VLOOKUP(Sales_Data!$F5278,tbl_Products[],2,FALSE)</f>
        <v>Product_58</v>
      </c>
      <c r="H5278" t="str">
        <f>VLOOKUP(tbl_Sales[[#This Row],[Product_ID]],tbl_Products[],3,0)</f>
        <v>Home Goods</v>
      </c>
      <c r="I5278">
        <v>6</v>
      </c>
      <c r="J5278" s="10">
        <f>VLOOKUP(tbl_Sales[[#This Row],[Product_ID]],tbl_Products[],4,0)</f>
        <v>23.97</v>
      </c>
      <c r="K5278" s="6">
        <v>76.239999999999995</v>
      </c>
      <c r="L5278" s="6">
        <f>tbl_Sales[[#This Row],[Price_per_Unit]]*tbl_Sales[[#This Row],[Quantity]]</f>
        <v>457.43999999999994</v>
      </c>
      <c r="M5278" s="6">
        <f>tbl_Sales[[#This Row],[Cost_per_Unit]]*tbl_Sales[[#This Row],[Quantity]]</f>
        <v>143.82</v>
      </c>
      <c r="N5278" s="6">
        <f>tbl_Sales[[#This Row],[Sales]]-tbl_Sales[[#This Row],[Total_Cost]]</f>
        <v>313.61999999999995</v>
      </c>
    </row>
    <row r="5279" spans="1:14">
      <c r="A5279" t="s">
        <v>5283</v>
      </c>
      <c r="B5279" s="4">
        <v>45110</v>
      </c>
      <c r="C5279" t="s">
        <v>8422</v>
      </c>
      <c r="D5279" t="str">
        <f>VLOOKUP(Sales_Data!$C5279,tbl_Customers[],2,FALSE)</f>
        <v>Customer_1244</v>
      </c>
      <c r="E5279" t="str">
        <f>VLOOKUP(tbl_Sales[[#This Row],[Customer_ID]],tbl_Customers[],5,0)</f>
        <v>East</v>
      </c>
      <c r="F5279" t="s">
        <v>8538</v>
      </c>
      <c r="G5279" t="str">
        <f>VLOOKUP(Sales_Data!$F5279,tbl_Products[],2,FALSE)</f>
        <v>Product_44</v>
      </c>
      <c r="H5279" t="str">
        <f>VLOOKUP(tbl_Sales[[#This Row],[Product_ID]],tbl_Products[],3,0)</f>
        <v>Electronics</v>
      </c>
      <c r="I5279">
        <v>3</v>
      </c>
      <c r="J5279" s="10">
        <f>VLOOKUP(tbl_Sales[[#This Row],[Product_ID]],tbl_Products[],4,0)</f>
        <v>39.729999999999997</v>
      </c>
      <c r="K5279" s="6">
        <v>42.02</v>
      </c>
      <c r="L5279" s="6">
        <f>tbl_Sales[[#This Row],[Price_per_Unit]]*tbl_Sales[[#This Row],[Quantity]]</f>
        <v>126.06</v>
      </c>
      <c r="M5279" s="6">
        <f>tbl_Sales[[#This Row],[Cost_per_Unit]]*tbl_Sales[[#This Row],[Quantity]]</f>
        <v>119.19</v>
      </c>
      <c r="N5279" s="6">
        <f>tbl_Sales[[#This Row],[Sales]]-tbl_Sales[[#This Row],[Total_Cost]]</f>
        <v>6.8700000000000045</v>
      </c>
    </row>
    <row r="5280" spans="1:14">
      <c r="A5280" t="s">
        <v>5284</v>
      </c>
      <c r="B5280" s="4">
        <v>44964</v>
      </c>
      <c r="C5280" t="s">
        <v>7972</v>
      </c>
      <c r="D5280" t="str">
        <f>VLOOKUP(Sales_Data!$C5280,tbl_Customers[],2,FALSE)</f>
        <v>Customer_919</v>
      </c>
      <c r="E5280" t="str">
        <f>VLOOKUP(tbl_Sales[[#This Row],[Customer_ID]],tbl_Customers[],5,0)</f>
        <v>East</v>
      </c>
      <c r="F5280" t="s">
        <v>8539</v>
      </c>
      <c r="G5280" t="str">
        <f>VLOOKUP(Sales_Data!$F5280,tbl_Products[],2,FALSE)</f>
        <v>Product_16</v>
      </c>
      <c r="H5280" t="str">
        <f>VLOOKUP(tbl_Sales[[#This Row],[Product_ID]],tbl_Products[],3,0)</f>
        <v>Home Goods</v>
      </c>
      <c r="I5280">
        <v>7</v>
      </c>
      <c r="J5280" s="10">
        <f>VLOOKUP(tbl_Sales[[#This Row],[Product_ID]],tbl_Products[],4,0)</f>
        <v>15.25</v>
      </c>
      <c r="K5280" s="6">
        <v>13.28</v>
      </c>
      <c r="L5280" s="6">
        <f>tbl_Sales[[#This Row],[Price_per_Unit]]*tbl_Sales[[#This Row],[Quantity]]</f>
        <v>92.96</v>
      </c>
      <c r="M5280" s="6">
        <f>tbl_Sales[[#This Row],[Cost_per_Unit]]*tbl_Sales[[#This Row],[Quantity]]</f>
        <v>106.75</v>
      </c>
      <c r="N5280" s="6">
        <f>tbl_Sales[[#This Row],[Sales]]-tbl_Sales[[#This Row],[Total_Cost]]</f>
        <v>-13.790000000000006</v>
      </c>
    </row>
    <row r="5281" spans="1:14">
      <c r="A5281" t="s">
        <v>5285</v>
      </c>
      <c r="B5281" s="4">
        <v>45289</v>
      </c>
      <c r="C5281" t="s">
        <v>8106</v>
      </c>
      <c r="D5281" t="str">
        <f>VLOOKUP(Sales_Data!$C5281,tbl_Customers[],2,FALSE)</f>
        <v>Customer_346</v>
      </c>
      <c r="E5281" t="str">
        <f>VLOOKUP(tbl_Sales[[#This Row],[Customer_ID]],tbl_Customers[],5,0)</f>
        <v>South</v>
      </c>
      <c r="F5281" t="s">
        <v>8501</v>
      </c>
      <c r="G5281" t="str">
        <f>VLOOKUP(Sales_Data!$F5281,tbl_Products[],2,FALSE)</f>
        <v>Product_65</v>
      </c>
      <c r="H5281" t="str">
        <f>VLOOKUP(tbl_Sales[[#This Row],[Product_ID]],tbl_Products[],3,0)</f>
        <v>Health</v>
      </c>
      <c r="I5281">
        <v>6</v>
      </c>
      <c r="J5281" s="10">
        <f>VLOOKUP(tbl_Sales[[#This Row],[Product_ID]],tbl_Products[],4,0)</f>
        <v>37.880000000000003</v>
      </c>
      <c r="K5281" s="6">
        <v>78.39</v>
      </c>
      <c r="L5281" s="6">
        <f>tbl_Sales[[#This Row],[Price_per_Unit]]*tbl_Sales[[#This Row],[Quantity]]</f>
        <v>470.34000000000003</v>
      </c>
      <c r="M5281" s="6">
        <f>tbl_Sales[[#This Row],[Cost_per_Unit]]*tbl_Sales[[#This Row],[Quantity]]</f>
        <v>227.28000000000003</v>
      </c>
      <c r="N5281" s="6">
        <f>tbl_Sales[[#This Row],[Sales]]-tbl_Sales[[#This Row],[Total_Cost]]</f>
        <v>243.06</v>
      </c>
    </row>
    <row r="5282" spans="1:14">
      <c r="A5282" t="s">
        <v>5286</v>
      </c>
      <c r="B5282" s="4">
        <v>45089</v>
      </c>
      <c r="C5282" t="s">
        <v>7906</v>
      </c>
      <c r="D5282" t="str">
        <f>VLOOKUP(Sales_Data!$C5282,tbl_Customers[],2,FALSE)</f>
        <v>Customer_1382</v>
      </c>
      <c r="E5282" t="str">
        <f>VLOOKUP(tbl_Sales[[#This Row],[Customer_ID]],tbl_Customers[],5,0)</f>
        <v>West</v>
      </c>
      <c r="F5282" t="s">
        <v>8567</v>
      </c>
      <c r="G5282" t="str">
        <f>VLOOKUP(Sales_Data!$F5282,tbl_Products[],2,FALSE)</f>
        <v>Product_69</v>
      </c>
      <c r="H5282" t="str">
        <f>VLOOKUP(tbl_Sales[[#This Row],[Product_ID]],tbl_Products[],3,0)</f>
        <v>Home Goods</v>
      </c>
      <c r="I5282">
        <v>6</v>
      </c>
      <c r="J5282" s="10">
        <f>VLOOKUP(tbl_Sales[[#This Row],[Product_ID]],tbl_Products[],4,0)</f>
        <v>8.86</v>
      </c>
      <c r="K5282" s="6">
        <v>55.43</v>
      </c>
      <c r="L5282" s="6">
        <f>tbl_Sales[[#This Row],[Price_per_Unit]]*tbl_Sales[[#This Row],[Quantity]]</f>
        <v>332.58</v>
      </c>
      <c r="M5282" s="6">
        <f>tbl_Sales[[#This Row],[Cost_per_Unit]]*tbl_Sales[[#This Row],[Quantity]]</f>
        <v>53.16</v>
      </c>
      <c r="N5282" s="6">
        <f>tbl_Sales[[#This Row],[Sales]]-tbl_Sales[[#This Row],[Total_Cost]]</f>
        <v>279.41999999999996</v>
      </c>
    </row>
    <row r="5283" spans="1:14">
      <c r="A5283" t="s">
        <v>5287</v>
      </c>
      <c r="B5283" s="4">
        <v>45196</v>
      </c>
      <c r="C5283" t="s">
        <v>7057</v>
      </c>
      <c r="D5283" t="str">
        <f>VLOOKUP(Sales_Data!$C5283,tbl_Customers[],2,FALSE)</f>
        <v>Customer_1073</v>
      </c>
      <c r="E5283" t="str">
        <f>VLOOKUP(tbl_Sales[[#This Row],[Customer_ID]],tbl_Customers[],5,0)</f>
        <v>West</v>
      </c>
      <c r="F5283" t="s">
        <v>8541</v>
      </c>
      <c r="G5283" t="str">
        <f>VLOOKUP(Sales_Data!$F5283,tbl_Products[],2,FALSE)</f>
        <v>Product_60</v>
      </c>
      <c r="H5283" t="str">
        <f>VLOOKUP(tbl_Sales[[#This Row],[Product_ID]],tbl_Products[],3,0)</f>
        <v>Health</v>
      </c>
      <c r="I5283">
        <v>4</v>
      </c>
      <c r="J5283" s="10">
        <f>VLOOKUP(tbl_Sales[[#This Row],[Product_ID]],tbl_Products[],4,0)</f>
        <v>1.01</v>
      </c>
      <c r="K5283" s="6">
        <v>23.05</v>
      </c>
      <c r="L5283" s="6">
        <f>tbl_Sales[[#This Row],[Price_per_Unit]]*tbl_Sales[[#This Row],[Quantity]]</f>
        <v>92.2</v>
      </c>
      <c r="M5283" s="6">
        <f>tbl_Sales[[#This Row],[Cost_per_Unit]]*tbl_Sales[[#This Row],[Quantity]]</f>
        <v>4.04</v>
      </c>
      <c r="N5283" s="6">
        <f>tbl_Sales[[#This Row],[Sales]]-tbl_Sales[[#This Row],[Total_Cost]]</f>
        <v>88.16</v>
      </c>
    </row>
    <row r="5284" spans="1:14">
      <c r="A5284" t="s">
        <v>5288</v>
      </c>
      <c r="B5284" s="4">
        <v>45039</v>
      </c>
      <c r="C5284" t="s">
        <v>8451</v>
      </c>
      <c r="D5284" t="str">
        <f>VLOOKUP(Sales_Data!$C5284,tbl_Customers[],2,FALSE)</f>
        <v>Customer_461</v>
      </c>
      <c r="E5284" t="str">
        <f>VLOOKUP(tbl_Sales[[#This Row],[Customer_ID]],tbl_Customers[],5,0)</f>
        <v>North</v>
      </c>
      <c r="F5284" t="s">
        <v>8561</v>
      </c>
      <c r="G5284" t="str">
        <f>VLOOKUP(Sales_Data!$F5284,tbl_Products[],2,FALSE)</f>
        <v>Product_66</v>
      </c>
      <c r="H5284" t="str">
        <f>VLOOKUP(tbl_Sales[[#This Row],[Product_ID]],tbl_Products[],3,0)</f>
        <v>Health</v>
      </c>
      <c r="I5284">
        <v>2</v>
      </c>
      <c r="J5284" s="10">
        <f>VLOOKUP(tbl_Sales[[#This Row],[Product_ID]],tbl_Products[],4,0)</f>
        <v>1.38</v>
      </c>
      <c r="K5284" s="6">
        <v>27.92</v>
      </c>
      <c r="L5284" s="6">
        <f>tbl_Sales[[#This Row],[Price_per_Unit]]*tbl_Sales[[#This Row],[Quantity]]</f>
        <v>55.84</v>
      </c>
      <c r="M5284" s="6">
        <f>tbl_Sales[[#This Row],[Cost_per_Unit]]*tbl_Sales[[#This Row],[Quantity]]</f>
        <v>2.76</v>
      </c>
      <c r="N5284" s="6">
        <f>tbl_Sales[[#This Row],[Sales]]-tbl_Sales[[#This Row],[Total_Cost]]</f>
        <v>53.080000000000005</v>
      </c>
    </row>
    <row r="5285" spans="1:14">
      <c r="A5285" t="s">
        <v>5289</v>
      </c>
      <c r="B5285" s="4">
        <v>45021</v>
      </c>
      <c r="C5285" t="s">
        <v>7289</v>
      </c>
      <c r="D5285" t="str">
        <f>VLOOKUP(Sales_Data!$C5285,tbl_Customers[],2,FALSE)</f>
        <v>Customer_359</v>
      </c>
      <c r="E5285" t="str">
        <f>VLOOKUP(tbl_Sales[[#This Row],[Customer_ID]],tbl_Customers[],5,0)</f>
        <v>East</v>
      </c>
      <c r="F5285" t="s">
        <v>8539</v>
      </c>
      <c r="G5285" t="str">
        <f>VLOOKUP(Sales_Data!$F5285,tbl_Products[],2,FALSE)</f>
        <v>Product_16</v>
      </c>
      <c r="H5285" t="str">
        <f>VLOOKUP(tbl_Sales[[#This Row],[Product_ID]],tbl_Products[],3,0)</f>
        <v>Home Goods</v>
      </c>
      <c r="I5285">
        <v>2</v>
      </c>
      <c r="J5285" s="10">
        <f>VLOOKUP(tbl_Sales[[#This Row],[Product_ID]],tbl_Products[],4,0)</f>
        <v>15.25</v>
      </c>
      <c r="K5285" s="6">
        <v>77.17</v>
      </c>
      <c r="L5285" s="6">
        <f>tbl_Sales[[#This Row],[Price_per_Unit]]*tbl_Sales[[#This Row],[Quantity]]</f>
        <v>154.34</v>
      </c>
      <c r="M5285" s="6">
        <f>tbl_Sales[[#This Row],[Cost_per_Unit]]*tbl_Sales[[#This Row],[Quantity]]</f>
        <v>30.5</v>
      </c>
      <c r="N5285" s="6">
        <f>tbl_Sales[[#This Row],[Sales]]-tbl_Sales[[#This Row],[Total_Cost]]</f>
        <v>123.84</v>
      </c>
    </row>
    <row r="5286" spans="1:14">
      <c r="A5286" t="s">
        <v>5290</v>
      </c>
      <c r="B5286" s="4">
        <v>45193</v>
      </c>
      <c r="C5286" t="s">
        <v>8465</v>
      </c>
      <c r="D5286" t="str">
        <f>VLOOKUP(Sales_Data!$C5286,tbl_Customers[],2,FALSE)</f>
        <v>Customer_154</v>
      </c>
      <c r="E5286" t="str">
        <f>VLOOKUP(tbl_Sales[[#This Row],[Customer_ID]],tbl_Customers[],5,0)</f>
        <v>East</v>
      </c>
      <c r="F5286" t="s">
        <v>8517</v>
      </c>
      <c r="G5286" t="str">
        <f>VLOOKUP(Sales_Data!$F5286,tbl_Products[],2,FALSE)</f>
        <v>Product_62</v>
      </c>
      <c r="H5286" t="str">
        <f>VLOOKUP(tbl_Sales[[#This Row],[Product_ID]],tbl_Products[],3,0)</f>
        <v>Health</v>
      </c>
      <c r="I5286">
        <v>7</v>
      </c>
      <c r="J5286" s="10">
        <f>VLOOKUP(tbl_Sales[[#This Row],[Product_ID]],tbl_Products[],4,0)</f>
        <v>24.52</v>
      </c>
      <c r="K5286" s="6">
        <v>75.03</v>
      </c>
      <c r="L5286" s="6">
        <f>tbl_Sales[[#This Row],[Price_per_Unit]]*tbl_Sales[[#This Row],[Quantity]]</f>
        <v>525.21</v>
      </c>
      <c r="M5286" s="6">
        <f>tbl_Sales[[#This Row],[Cost_per_Unit]]*tbl_Sales[[#This Row],[Quantity]]</f>
        <v>171.64</v>
      </c>
      <c r="N5286" s="6">
        <f>tbl_Sales[[#This Row],[Sales]]-tbl_Sales[[#This Row],[Total_Cost]]</f>
        <v>353.57000000000005</v>
      </c>
    </row>
    <row r="5287" spans="1:14">
      <c r="A5287" t="s">
        <v>5291</v>
      </c>
      <c r="B5287" s="4">
        <v>44961</v>
      </c>
      <c r="C5287" t="s">
        <v>7544</v>
      </c>
      <c r="D5287" t="str">
        <f>VLOOKUP(Sales_Data!$C5287,tbl_Customers[],2,FALSE)</f>
        <v>Customer_752</v>
      </c>
      <c r="E5287" t="str">
        <f>VLOOKUP(tbl_Sales[[#This Row],[Customer_ID]],tbl_Customers[],5,0)</f>
        <v>West</v>
      </c>
      <c r="F5287" t="s">
        <v>8531</v>
      </c>
      <c r="G5287" t="str">
        <f>VLOOKUP(Sales_Data!$F5287,tbl_Products[],2,FALSE)</f>
        <v>Product_36</v>
      </c>
      <c r="H5287" t="str">
        <f>VLOOKUP(tbl_Sales[[#This Row],[Product_ID]],tbl_Products[],3,0)</f>
        <v>Home Goods</v>
      </c>
      <c r="I5287">
        <v>2</v>
      </c>
      <c r="J5287" s="10">
        <f>VLOOKUP(tbl_Sales[[#This Row],[Product_ID]],tbl_Products[],4,0)</f>
        <v>32.54</v>
      </c>
      <c r="K5287" s="6">
        <v>33.909999999999997</v>
      </c>
      <c r="L5287" s="6">
        <f>tbl_Sales[[#This Row],[Price_per_Unit]]*tbl_Sales[[#This Row],[Quantity]]</f>
        <v>67.819999999999993</v>
      </c>
      <c r="M5287" s="6">
        <f>tbl_Sales[[#This Row],[Cost_per_Unit]]*tbl_Sales[[#This Row],[Quantity]]</f>
        <v>65.08</v>
      </c>
      <c r="N5287" s="6">
        <f>tbl_Sales[[#This Row],[Sales]]-tbl_Sales[[#This Row],[Total_Cost]]</f>
        <v>2.7399999999999949</v>
      </c>
    </row>
    <row r="5288" spans="1:14">
      <c r="A5288" t="s">
        <v>5292</v>
      </c>
      <c r="B5288" s="4">
        <v>45185</v>
      </c>
      <c r="C5288" t="s">
        <v>7795</v>
      </c>
      <c r="D5288" t="str">
        <f>VLOOKUP(Sales_Data!$C5288,tbl_Customers[],2,FALSE)</f>
        <v>Customer_274</v>
      </c>
      <c r="E5288" t="str">
        <f>VLOOKUP(tbl_Sales[[#This Row],[Customer_ID]],tbl_Customers[],5,0)</f>
        <v>West</v>
      </c>
      <c r="F5288" t="s">
        <v>8551</v>
      </c>
      <c r="G5288" t="str">
        <f>VLOOKUP(Sales_Data!$F5288,tbl_Products[],2,FALSE)</f>
        <v>Product_11</v>
      </c>
      <c r="H5288" t="str">
        <f>VLOOKUP(tbl_Sales[[#This Row],[Product_ID]],tbl_Products[],3,0)</f>
        <v>Health</v>
      </c>
      <c r="I5288">
        <v>2</v>
      </c>
      <c r="J5288" s="10">
        <f>VLOOKUP(tbl_Sales[[#This Row],[Product_ID]],tbl_Products[],4,0)</f>
        <v>11.76</v>
      </c>
      <c r="K5288" s="6">
        <v>15.9</v>
      </c>
      <c r="L5288" s="6">
        <f>tbl_Sales[[#This Row],[Price_per_Unit]]*tbl_Sales[[#This Row],[Quantity]]</f>
        <v>31.8</v>
      </c>
      <c r="M5288" s="6">
        <f>tbl_Sales[[#This Row],[Cost_per_Unit]]*tbl_Sales[[#This Row],[Quantity]]</f>
        <v>23.52</v>
      </c>
      <c r="N5288" s="6">
        <f>tbl_Sales[[#This Row],[Sales]]-tbl_Sales[[#This Row],[Total_Cost]]</f>
        <v>8.2800000000000011</v>
      </c>
    </row>
    <row r="5289" spans="1:14">
      <c r="A5289" t="s">
        <v>5293</v>
      </c>
      <c r="B5289" s="4">
        <v>45008</v>
      </c>
      <c r="C5289" t="s">
        <v>7344</v>
      </c>
      <c r="D5289" t="str">
        <f>VLOOKUP(Sales_Data!$C5289,tbl_Customers[],2,FALSE)</f>
        <v>Customer_1053</v>
      </c>
      <c r="E5289" t="str">
        <f>VLOOKUP(tbl_Sales[[#This Row],[Customer_ID]],tbl_Customers[],5,0)</f>
        <v>West</v>
      </c>
      <c r="F5289" t="s">
        <v>8515</v>
      </c>
      <c r="G5289" t="str">
        <f>VLOOKUP(Sales_Data!$F5289,tbl_Products[],2,FALSE)</f>
        <v>Product_46</v>
      </c>
      <c r="H5289" t="str">
        <f>VLOOKUP(tbl_Sales[[#This Row],[Product_ID]],tbl_Products[],3,0)</f>
        <v>Health</v>
      </c>
      <c r="I5289">
        <v>1</v>
      </c>
      <c r="J5289" s="10">
        <f>VLOOKUP(tbl_Sales[[#This Row],[Product_ID]],tbl_Products[],4,0)</f>
        <v>19.34</v>
      </c>
      <c r="K5289" s="6">
        <v>30.08</v>
      </c>
      <c r="L5289" s="6">
        <f>tbl_Sales[[#This Row],[Price_per_Unit]]*tbl_Sales[[#This Row],[Quantity]]</f>
        <v>30.08</v>
      </c>
      <c r="M5289" s="6">
        <f>tbl_Sales[[#This Row],[Cost_per_Unit]]*tbl_Sales[[#This Row],[Quantity]]</f>
        <v>19.34</v>
      </c>
      <c r="N5289" s="6">
        <f>tbl_Sales[[#This Row],[Sales]]-tbl_Sales[[#This Row],[Total_Cost]]</f>
        <v>10.739999999999998</v>
      </c>
    </row>
    <row r="5290" spans="1:14">
      <c r="A5290" t="s">
        <v>5294</v>
      </c>
      <c r="B5290" s="4">
        <v>45139</v>
      </c>
      <c r="C5290" t="s">
        <v>7962</v>
      </c>
      <c r="D5290" t="str">
        <f>VLOOKUP(Sales_Data!$C5290,tbl_Customers[],2,FALSE)</f>
        <v>Customer_724</v>
      </c>
      <c r="E5290" t="str">
        <f>VLOOKUP(tbl_Sales[[#This Row],[Customer_ID]],tbl_Customers[],5,0)</f>
        <v>South</v>
      </c>
      <c r="F5290" t="s">
        <v>8527</v>
      </c>
      <c r="G5290" t="str">
        <f>VLOOKUP(Sales_Data!$F5290,tbl_Products[],2,FALSE)</f>
        <v>Product_12</v>
      </c>
      <c r="H5290" t="str">
        <f>VLOOKUP(tbl_Sales[[#This Row],[Product_ID]],tbl_Products[],3,0)</f>
        <v>Toys</v>
      </c>
      <c r="I5290">
        <v>9</v>
      </c>
      <c r="J5290" s="10">
        <f>VLOOKUP(tbl_Sales[[#This Row],[Product_ID]],tbl_Products[],4,0)</f>
        <v>8.02</v>
      </c>
      <c r="K5290" s="6">
        <v>5.83</v>
      </c>
      <c r="L5290" s="6">
        <f>tbl_Sales[[#This Row],[Price_per_Unit]]*tbl_Sales[[#This Row],[Quantity]]</f>
        <v>52.47</v>
      </c>
      <c r="M5290" s="6">
        <f>tbl_Sales[[#This Row],[Cost_per_Unit]]*tbl_Sales[[#This Row],[Quantity]]</f>
        <v>72.179999999999993</v>
      </c>
      <c r="N5290" s="6">
        <f>tbl_Sales[[#This Row],[Sales]]-tbl_Sales[[#This Row],[Total_Cost]]</f>
        <v>-19.709999999999994</v>
      </c>
    </row>
    <row r="5291" spans="1:14">
      <c r="A5291" t="s">
        <v>5295</v>
      </c>
      <c r="B5291" s="4">
        <v>45205</v>
      </c>
      <c r="C5291" t="s">
        <v>8288</v>
      </c>
      <c r="D5291" t="str">
        <f>VLOOKUP(Sales_Data!$C5291,tbl_Customers[],2,FALSE)</f>
        <v>Customer_105</v>
      </c>
      <c r="E5291" t="str">
        <f>VLOOKUP(tbl_Sales[[#This Row],[Customer_ID]],tbl_Customers[],5,0)</f>
        <v>East</v>
      </c>
      <c r="F5291" t="s">
        <v>8515</v>
      </c>
      <c r="G5291" t="str">
        <f>VLOOKUP(Sales_Data!$F5291,tbl_Products[],2,FALSE)</f>
        <v>Product_46</v>
      </c>
      <c r="H5291" t="str">
        <f>VLOOKUP(tbl_Sales[[#This Row],[Product_ID]],tbl_Products[],3,0)</f>
        <v>Health</v>
      </c>
      <c r="I5291">
        <v>1</v>
      </c>
      <c r="J5291" s="10">
        <f>VLOOKUP(tbl_Sales[[#This Row],[Product_ID]],tbl_Products[],4,0)</f>
        <v>19.34</v>
      </c>
      <c r="K5291" s="6">
        <v>6.26</v>
      </c>
      <c r="L5291" s="6">
        <f>tbl_Sales[[#This Row],[Price_per_Unit]]*tbl_Sales[[#This Row],[Quantity]]</f>
        <v>6.26</v>
      </c>
      <c r="M5291" s="6">
        <f>tbl_Sales[[#This Row],[Cost_per_Unit]]*tbl_Sales[[#This Row],[Quantity]]</f>
        <v>19.34</v>
      </c>
      <c r="N5291" s="6">
        <f>tbl_Sales[[#This Row],[Sales]]-tbl_Sales[[#This Row],[Total_Cost]]</f>
        <v>-13.08</v>
      </c>
    </row>
    <row r="5292" spans="1:14">
      <c r="A5292" t="s">
        <v>5296</v>
      </c>
      <c r="B5292" s="4">
        <v>45201</v>
      </c>
      <c r="C5292" t="s">
        <v>7011</v>
      </c>
      <c r="D5292" t="str">
        <f>VLOOKUP(Sales_Data!$C5292,tbl_Customers[],2,FALSE)</f>
        <v>Customer_866</v>
      </c>
      <c r="E5292" t="str">
        <f>VLOOKUP(tbl_Sales[[#This Row],[Customer_ID]],tbl_Customers[],5,0)</f>
        <v>East</v>
      </c>
      <c r="F5292" t="s">
        <v>8532</v>
      </c>
      <c r="G5292" t="str">
        <f>VLOOKUP(Sales_Data!$F5292,tbl_Products[],2,FALSE)</f>
        <v>Product_23</v>
      </c>
      <c r="H5292" t="str">
        <f>VLOOKUP(tbl_Sales[[#This Row],[Product_ID]],tbl_Products[],3,0)</f>
        <v>Apparel</v>
      </c>
      <c r="I5292">
        <v>6</v>
      </c>
      <c r="J5292" s="10">
        <f>VLOOKUP(tbl_Sales[[#This Row],[Product_ID]],tbl_Products[],4,0)</f>
        <v>2.85</v>
      </c>
      <c r="K5292" s="6">
        <v>42.21</v>
      </c>
      <c r="L5292" s="6">
        <f>tbl_Sales[[#This Row],[Price_per_Unit]]*tbl_Sales[[#This Row],[Quantity]]</f>
        <v>253.26</v>
      </c>
      <c r="M5292" s="6">
        <f>tbl_Sales[[#This Row],[Cost_per_Unit]]*tbl_Sales[[#This Row],[Quantity]]</f>
        <v>17.100000000000001</v>
      </c>
      <c r="N5292" s="6">
        <f>tbl_Sales[[#This Row],[Sales]]-tbl_Sales[[#This Row],[Total_Cost]]</f>
        <v>236.16</v>
      </c>
    </row>
    <row r="5293" spans="1:14">
      <c r="A5293" t="s">
        <v>5297</v>
      </c>
      <c r="B5293" s="4">
        <v>45133</v>
      </c>
      <c r="C5293" t="s">
        <v>7881</v>
      </c>
      <c r="D5293" t="str">
        <f>VLOOKUP(Sales_Data!$C5293,tbl_Customers[],2,FALSE)</f>
        <v>Customer_1015</v>
      </c>
      <c r="E5293" t="str">
        <f>VLOOKUP(tbl_Sales[[#This Row],[Customer_ID]],tbl_Customers[],5,0)</f>
        <v>North</v>
      </c>
      <c r="F5293" t="s">
        <v>8553</v>
      </c>
      <c r="G5293" t="str">
        <f>VLOOKUP(Sales_Data!$F5293,tbl_Products[],2,FALSE)</f>
        <v>Product_50</v>
      </c>
      <c r="H5293" t="str">
        <f>VLOOKUP(tbl_Sales[[#This Row],[Product_ID]],tbl_Products[],3,0)</f>
        <v>Apparel</v>
      </c>
      <c r="I5293">
        <v>8</v>
      </c>
      <c r="J5293" s="10">
        <f>VLOOKUP(tbl_Sales[[#This Row],[Product_ID]],tbl_Products[],4,0)</f>
        <v>42.74</v>
      </c>
      <c r="K5293" s="6">
        <v>31.97</v>
      </c>
      <c r="L5293" s="6">
        <f>tbl_Sales[[#This Row],[Price_per_Unit]]*tbl_Sales[[#This Row],[Quantity]]</f>
        <v>255.76</v>
      </c>
      <c r="M5293" s="6">
        <f>tbl_Sales[[#This Row],[Cost_per_Unit]]*tbl_Sales[[#This Row],[Quantity]]</f>
        <v>341.92</v>
      </c>
      <c r="N5293" s="6">
        <f>tbl_Sales[[#This Row],[Sales]]-tbl_Sales[[#This Row],[Total_Cost]]</f>
        <v>-86.160000000000025</v>
      </c>
    </row>
    <row r="5294" spans="1:14">
      <c r="A5294" t="s">
        <v>5298</v>
      </c>
      <c r="B5294" s="4">
        <v>44974</v>
      </c>
      <c r="C5294" t="s">
        <v>7152</v>
      </c>
      <c r="D5294" t="str">
        <f>VLOOKUP(Sales_Data!$C5294,tbl_Customers[],2,FALSE)</f>
        <v>Customer_777</v>
      </c>
      <c r="E5294" t="str">
        <f>VLOOKUP(tbl_Sales[[#This Row],[Customer_ID]],tbl_Customers[],5,0)</f>
        <v>West</v>
      </c>
      <c r="F5294" t="s">
        <v>8528</v>
      </c>
      <c r="G5294" t="str">
        <f>VLOOKUP(Sales_Data!$F5294,tbl_Products[],2,FALSE)</f>
        <v>Product_25</v>
      </c>
      <c r="H5294" t="str">
        <f>VLOOKUP(tbl_Sales[[#This Row],[Product_ID]],tbl_Products[],3,0)</f>
        <v>Electronics</v>
      </c>
      <c r="I5294">
        <v>6</v>
      </c>
      <c r="J5294" s="10">
        <f>VLOOKUP(tbl_Sales[[#This Row],[Product_ID]],tbl_Products[],4,0)</f>
        <v>48.19</v>
      </c>
      <c r="K5294" s="6">
        <v>38.619999999999997</v>
      </c>
      <c r="L5294" s="6">
        <f>tbl_Sales[[#This Row],[Price_per_Unit]]*tbl_Sales[[#This Row],[Quantity]]</f>
        <v>231.71999999999997</v>
      </c>
      <c r="M5294" s="6">
        <f>tbl_Sales[[#This Row],[Cost_per_Unit]]*tbl_Sales[[#This Row],[Quantity]]</f>
        <v>289.14</v>
      </c>
      <c r="N5294" s="6">
        <f>tbl_Sales[[#This Row],[Sales]]-tbl_Sales[[#This Row],[Total_Cost]]</f>
        <v>-57.420000000000016</v>
      </c>
    </row>
    <row r="5295" spans="1:14">
      <c r="A5295" t="s">
        <v>5299</v>
      </c>
      <c r="B5295" s="4">
        <v>45105</v>
      </c>
      <c r="C5295" t="s">
        <v>7068</v>
      </c>
      <c r="D5295" t="str">
        <f>VLOOKUP(Sales_Data!$C5295,tbl_Customers[],2,FALSE)</f>
        <v>Customer_350</v>
      </c>
      <c r="E5295" t="str">
        <f>VLOOKUP(tbl_Sales[[#This Row],[Customer_ID]],tbl_Customers[],5,0)</f>
        <v>West</v>
      </c>
      <c r="F5295" t="s">
        <v>8510</v>
      </c>
      <c r="G5295" t="str">
        <f>VLOOKUP(Sales_Data!$F5295,tbl_Products[],2,FALSE)</f>
        <v>Product_70</v>
      </c>
      <c r="H5295" t="str">
        <f>VLOOKUP(tbl_Sales[[#This Row],[Product_ID]],tbl_Products[],3,0)</f>
        <v>Apparel</v>
      </c>
      <c r="I5295">
        <v>7</v>
      </c>
      <c r="J5295" s="10">
        <f>VLOOKUP(tbl_Sales[[#This Row],[Product_ID]],tbl_Products[],4,0)</f>
        <v>26.74</v>
      </c>
      <c r="K5295" s="6">
        <v>17.04</v>
      </c>
      <c r="L5295" s="6">
        <f>tbl_Sales[[#This Row],[Price_per_Unit]]*tbl_Sales[[#This Row],[Quantity]]</f>
        <v>119.28</v>
      </c>
      <c r="M5295" s="6">
        <f>tbl_Sales[[#This Row],[Cost_per_Unit]]*tbl_Sales[[#This Row],[Quantity]]</f>
        <v>187.17999999999998</v>
      </c>
      <c r="N5295" s="6">
        <f>tbl_Sales[[#This Row],[Sales]]-tbl_Sales[[#This Row],[Total_Cost]]</f>
        <v>-67.899999999999977</v>
      </c>
    </row>
    <row r="5296" spans="1:14">
      <c r="A5296" t="s">
        <v>5300</v>
      </c>
      <c r="B5296" s="4">
        <v>45040</v>
      </c>
      <c r="C5296" t="s">
        <v>7850</v>
      </c>
      <c r="D5296" t="str">
        <f>VLOOKUP(Sales_Data!$C5296,tbl_Customers[],2,FALSE)</f>
        <v>Customer_765</v>
      </c>
      <c r="E5296" t="str">
        <f>VLOOKUP(tbl_Sales[[#This Row],[Customer_ID]],tbl_Customers[],5,0)</f>
        <v>West</v>
      </c>
      <c r="F5296" t="s">
        <v>8511</v>
      </c>
      <c r="G5296" t="str">
        <f>VLOOKUP(Sales_Data!$F5296,tbl_Products[],2,FALSE)</f>
        <v>Product_33</v>
      </c>
      <c r="H5296" t="str">
        <f>VLOOKUP(tbl_Sales[[#This Row],[Product_ID]],tbl_Products[],3,0)</f>
        <v>Electronics</v>
      </c>
      <c r="I5296">
        <v>9</v>
      </c>
      <c r="J5296" s="10">
        <f>VLOOKUP(tbl_Sales[[#This Row],[Product_ID]],tbl_Products[],4,0)</f>
        <v>45.26</v>
      </c>
      <c r="K5296" s="6">
        <v>63.67</v>
      </c>
      <c r="L5296" s="6">
        <f>tbl_Sales[[#This Row],[Price_per_Unit]]*tbl_Sales[[#This Row],[Quantity]]</f>
        <v>573.03</v>
      </c>
      <c r="M5296" s="6">
        <f>tbl_Sales[[#This Row],[Cost_per_Unit]]*tbl_Sales[[#This Row],[Quantity]]</f>
        <v>407.34</v>
      </c>
      <c r="N5296" s="6">
        <f>tbl_Sales[[#This Row],[Sales]]-tbl_Sales[[#This Row],[Total_Cost]]</f>
        <v>165.69</v>
      </c>
    </row>
    <row r="5297" spans="1:14">
      <c r="A5297" t="s">
        <v>5301</v>
      </c>
      <c r="B5297" s="4">
        <v>45036</v>
      </c>
      <c r="C5297" t="s">
        <v>7024</v>
      </c>
      <c r="D5297" t="str">
        <f>VLOOKUP(Sales_Data!$C5297,tbl_Customers[],2,FALSE)</f>
        <v>Customer_232</v>
      </c>
      <c r="E5297" t="str">
        <f>VLOOKUP(tbl_Sales[[#This Row],[Customer_ID]],tbl_Customers[],5,0)</f>
        <v>West</v>
      </c>
      <c r="F5297" t="s">
        <v>8496</v>
      </c>
      <c r="G5297" t="str">
        <f>VLOOKUP(Sales_Data!$F5297,tbl_Products[],2,FALSE)</f>
        <v>Product_3</v>
      </c>
      <c r="H5297" t="str">
        <f>VLOOKUP(tbl_Sales[[#This Row],[Product_ID]],tbl_Products[],3,0)</f>
        <v>Health</v>
      </c>
      <c r="I5297">
        <v>5</v>
      </c>
      <c r="J5297" s="10">
        <f>VLOOKUP(tbl_Sales[[#This Row],[Product_ID]],tbl_Products[],4,0)</f>
        <v>28.91</v>
      </c>
      <c r="K5297" s="6">
        <v>72.91</v>
      </c>
      <c r="L5297" s="6">
        <f>tbl_Sales[[#This Row],[Price_per_Unit]]*tbl_Sales[[#This Row],[Quantity]]</f>
        <v>364.54999999999995</v>
      </c>
      <c r="M5297" s="6">
        <f>tbl_Sales[[#This Row],[Cost_per_Unit]]*tbl_Sales[[#This Row],[Quantity]]</f>
        <v>144.55000000000001</v>
      </c>
      <c r="N5297" s="6">
        <f>tbl_Sales[[#This Row],[Sales]]-tbl_Sales[[#This Row],[Total_Cost]]</f>
        <v>219.99999999999994</v>
      </c>
    </row>
    <row r="5298" spans="1:14">
      <c r="A5298" t="s">
        <v>5302</v>
      </c>
      <c r="B5298" s="4">
        <v>45266</v>
      </c>
      <c r="C5298" t="s">
        <v>7235</v>
      </c>
      <c r="D5298" t="str">
        <f>VLOOKUP(Sales_Data!$C5298,tbl_Customers[],2,FALSE)</f>
        <v>Customer_693</v>
      </c>
      <c r="E5298" t="str">
        <f>VLOOKUP(tbl_Sales[[#This Row],[Customer_ID]],tbl_Customers[],5,0)</f>
        <v>South</v>
      </c>
      <c r="F5298" t="s">
        <v>8527</v>
      </c>
      <c r="G5298" t="str">
        <f>VLOOKUP(Sales_Data!$F5298,tbl_Products[],2,FALSE)</f>
        <v>Product_12</v>
      </c>
      <c r="H5298" t="str">
        <f>VLOOKUP(tbl_Sales[[#This Row],[Product_ID]],tbl_Products[],3,0)</f>
        <v>Toys</v>
      </c>
      <c r="I5298">
        <v>7</v>
      </c>
      <c r="J5298" s="10">
        <f>VLOOKUP(tbl_Sales[[#This Row],[Product_ID]],tbl_Products[],4,0)</f>
        <v>8.02</v>
      </c>
      <c r="K5298" s="6">
        <v>57.74</v>
      </c>
      <c r="L5298" s="6">
        <f>tbl_Sales[[#This Row],[Price_per_Unit]]*tbl_Sales[[#This Row],[Quantity]]</f>
        <v>404.18</v>
      </c>
      <c r="M5298" s="6">
        <f>tbl_Sales[[#This Row],[Cost_per_Unit]]*tbl_Sales[[#This Row],[Quantity]]</f>
        <v>56.14</v>
      </c>
      <c r="N5298" s="6">
        <f>tbl_Sales[[#This Row],[Sales]]-tbl_Sales[[#This Row],[Total_Cost]]</f>
        <v>348.04</v>
      </c>
    </row>
    <row r="5299" spans="1:14">
      <c r="A5299" t="s">
        <v>5303</v>
      </c>
      <c r="B5299" s="4">
        <v>45096</v>
      </c>
      <c r="C5299" t="s">
        <v>8096</v>
      </c>
      <c r="D5299" t="str">
        <f>VLOOKUP(Sales_Data!$C5299,tbl_Customers[],2,FALSE)</f>
        <v>Customer_1391</v>
      </c>
      <c r="E5299" t="str">
        <f>VLOOKUP(tbl_Sales[[#This Row],[Customer_ID]],tbl_Customers[],5,0)</f>
        <v>West</v>
      </c>
      <c r="F5299" t="s">
        <v>8545</v>
      </c>
      <c r="G5299" t="str">
        <f>VLOOKUP(Sales_Data!$F5299,tbl_Products[],2,FALSE)</f>
        <v>Product_9</v>
      </c>
      <c r="H5299" t="str">
        <f>VLOOKUP(tbl_Sales[[#This Row],[Product_ID]],tbl_Products[],3,0)</f>
        <v>Apparel</v>
      </c>
      <c r="I5299">
        <v>4</v>
      </c>
      <c r="J5299" s="10">
        <f>VLOOKUP(tbl_Sales[[#This Row],[Product_ID]],tbl_Products[],4,0)</f>
        <v>14.27</v>
      </c>
      <c r="K5299" s="6">
        <v>61.3</v>
      </c>
      <c r="L5299" s="6">
        <f>tbl_Sales[[#This Row],[Price_per_Unit]]*tbl_Sales[[#This Row],[Quantity]]</f>
        <v>245.2</v>
      </c>
      <c r="M5299" s="6">
        <f>tbl_Sales[[#This Row],[Cost_per_Unit]]*tbl_Sales[[#This Row],[Quantity]]</f>
        <v>57.08</v>
      </c>
      <c r="N5299" s="6">
        <f>tbl_Sales[[#This Row],[Sales]]-tbl_Sales[[#This Row],[Total_Cost]]</f>
        <v>188.12</v>
      </c>
    </row>
    <row r="5300" spans="1:14">
      <c r="A5300" t="s">
        <v>5304</v>
      </c>
      <c r="B5300" s="4">
        <v>45096</v>
      </c>
      <c r="C5300" t="s">
        <v>8215</v>
      </c>
      <c r="D5300" t="str">
        <f>VLOOKUP(Sales_Data!$C5300,tbl_Customers[],2,FALSE)</f>
        <v>Customer_512</v>
      </c>
      <c r="E5300" t="str">
        <f>VLOOKUP(tbl_Sales[[#This Row],[Customer_ID]],tbl_Customers[],5,0)</f>
        <v>North</v>
      </c>
      <c r="F5300" t="s">
        <v>8544</v>
      </c>
      <c r="G5300" t="str">
        <f>VLOOKUP(Sales_Data!$F5300,tbl_Products[],2,FALSE)</f>
        <v>Product_21</v>
      </c>
      <c r="H5300" t="str">
        <f>VLOOKUP(tbl_Sales[[#This Row],[Product_ID]],tbl_Products[],3,0)</f>
        <v>Toys</v>
      </c>
      <c r="I5300">
        <v>8</v>
      </c>
      <c r="J5300" s="10">
        <f>VLOOKUP(tbl_Sales[[#This Row],[Product_ID]],tbl_Products[],4,0)</f>
        <v>3.13</v>
      </c>
      <c r="K5300" s="6">
        <v>28.18</v>
      </c>
      <c r="L5300" s="6">
        <f>tbl_Sales[[#This Row],[Price_per_Unit]]*tbl_Sales[[#This Row],[Quantity]]</f>
        <v>225.44</v>
      </c>
      <c r="M5300" s="6">
        <f>tbl_Sales[[#This Row],[Cost_per_Unit]]*tbl_Sales[[#This Row],[Quantity]]</f>
        <v>25.04</v>
      </c>
      <c r="N5300" s="6">
        <f>tbl_Sales[[#This Row],[Sales]]-tbl_Sales[[#This Row],[Total_Cost]]</f>
        <v>200.4</v>
      </c>
    </row>
    <row r="5301" spans="1:14">
      <c r="A5301" t="s">
        <v>5305</v>
      </c>
      <c r="B5301" s="4">
        <v>45111</v>
      </c>
      <c r="C5301" t="s">
        <v>7566</v>
      </c>
      <c r="D5301" t="str">
        <f>VLOOKUP(Sales_Data!$C5301,tbl_Customers[],2,FALSE)</f>
        <v>Customer_1105</v>
      </c>
      <c r="E5301" t="str">
        <f>VLOOKUP(tbl_Sales[[#This Row],[Customer_ID]],tbl_Customers[],5,0)</f>
        <v>North</v>
      </c>
      <c r="F5301" t="s">
        <v>8503</v>
      </c>
      <c r="G5301" t="str">
        <f>VLOOKUP(Sales_Data!$F5301,tbl_Products[],2,FALSE)</f>
        <v>Product_19</v>
      </c>
      <c r="H5301" t="str">
        <f>VLOOKUP(tbl_Sales[[#This Row],[Product_ID]],tbl_Products[],3,0)</f>
        <v>Apparel</v>
      </c>
      <c r="I5301">
        <v>3</v>
      </c>
      <c r="J5301" s="10">
        <f>VLOOKUP(tbl_Sales[[#This Row],[Product_ID]],tbl_Products[],4,0)</f>
        <v>41.78</v>
      </c>
      <c r="K5301" s="6">
        <v>8.66</v>
      </c>
      <c r="L5301" s="6">
        <f>tbl_Sales[[#This Row],[Price_per_Unit]]*tbl_Sales[[#This Row],[Quantity]]</f>
        <v>25.98</v>
      </c>
      <c r="M5301" s="6">
        <f>tbl_Sales[[#This Row],[Cost_per_Unit]]*tbl_Sales[[#This Row],[Quantity]]</f>
        <v>125.34</v>
      </c>
      <c r="N5301" s="6">
        <f>tbl_Sales[[#This Row],[Sales]]-tbl_Sales[[#This Row],[Total_Cost]]</f>
        <v>-99.36</v>
      </c>
    </row>
    <row r="5302" spans="1:14">
      <c r="A5302" t="s">
        <v>5306</v>
      </c>
      <c r="B5302" s="4">
        <v>45077</v>
      </c>
      <c r="C5302" t="s">
        <v>7205</v>
      </c>
      <c r="D5302" t="str">
        <f>VLOOKUP(Sales_Data!$C5302,tbl_Customers[],2,FALSE)</f>
        <v>Customer_242</v>
      </c>
      <c r="E5302" t="str">
        <f>VLOOKUP(tbl_Sales[[#This Row],[Customer_ID]],tbl_Customers[],5,0)</f>
        <v>East</v>
      </c>
      <c r="F5302" t="s">
        <v>8538</v>
      </c>
      <c r="G5302" t="str">
        <f>VLOOKUP(Sales_Data!$F5302,tbl_Products[],2,FALSE)</f>
        <v>Product_44</v>
      </c>
      <c r="H5302" t="str">
        <f>VLOOKUP(tbl_Sales[[#This Row],[Product_ID]],tbl_Products[],3,0)</f>
        <v>Electronics</v>
      </c>
      <c r="I5302">
        <v>2</v>
      </c>
      <c r="J5302" s="10">
        <f>VLOOKUP(tbl_Sales[[#This Row],[Product_ID]],tbl_Products[],4,0)</f>
        <v>39.729999999999997</v>
      </c>
      <c r="K5302" s="6">
        <v>91.13</v>
      </c>
      <c r="L5302" s="6">
        <f>tbl_Sales[[#This Row],[Price_per_Unit]]*tbl_Sales[[#This Row],[Quantity]]</f>
        <v>182.26</v>
      </c>
      <c r="M5302" s="6">
        <f>tbl_Sales[[#This Row],[Cost_per_Unit]]*tbl_Sales[[#This Row],[Quantity]]</f>
        <v>79.459999999999994</v>
      </c>
      <c r="N5302" s="6">
        <f>tbl_Sales[[#This Row],[Sales]]-tbl_Sales[[#This Row],[Total_Cost]]</f>
        <v>102.8</v>
      </c>
    </row>
    <row r="5303" spans="1:14">
      <c r="A5303" t="s">
        <v>5307</v>
      </c>
      <c r="B5303" s="4">
        <v>45038</v>
      </c>
      <c r="C5303" t="s">
        <v>7198</v>
      </c>
      <c r="D5303" t="str">
        <f>VLOOKUP(Sales_Data!$C5303,tbl_Customers[],2,FALSE)</f>
        <v>Customer_595</v>
      </c>
      <c r="E5303" t="str">
        <f>VLOOKUP(tbl_Sales[[#This Row],[Customer_ID]],tbl_Customers[],5,0)</f>
        <v>West</v>
      </c>
      <c r="F5303" t="s">
        <v>8544</v>
      </c>
      <c r="G5303" t="str">
        <f>VLOOKUP(Sales_Data!$F5303,tbl_Products[],2,FALSE)</f>
        <v>Product_21</v>
      </c>
      <c r="H5303" t="str">
        <f>VLOOKUP(tbl_Sales[[#This Row],[Product_ID]],tbl_Products[],3,0)</f>
        <v>Toys</v>
      </c>
      <c r="I5303">
        <v>5</v>
      </c>
      <c r="J5303" s="10">
        <f>VLOOKUP(tbl_Sales[[#This Row],[Product_ID]],tbl_Products[],4,0)</f>
        <v>3.13</v>
      </c>
      <c r="K5303" s="6">
        <v>39.76</v>
      </c>
      <c r="L5303" s="6">
        <f>tbl_Sales[[#This Row],[Price_per_Unit]]*tbl_Sales[[#This Row],[Quantity]]</f>
        <v>198.79999999999998</v>
      </c>
      <c r="M5303" s="6">
        <f>tbl_Sales[[#This Row],[Cost_per_Unit]]*tbl_Sales[[#This Row],[Quantity]]</f>
        <v>15.649999999999999</v>
      </c>
      <c r="N5303" s="6">
        <f>tbl_Sales[[#This Row],[Sales]]-tbl_Sales[[#This Row],[Total_Cost]]</f>
        <v>183.14999999999998</v>
      </c>
    </row>
    <row r="5304" spans="1:14">
      <c r="A5304" t="s">
        <v>5308</v>
      </c>
      <c r="B5304" s="4">
        <v>45243</v>
      </c>
      <c r="C5304" t="s">
        <v>7149</v>
      </c>
      <c r="D5304" t="str">
        <f>VLOOKUP(Sales_Data!$C5304,tbl_Customers[],2,FALSE)</f>
        <v>Customer_613</v>
      </c>
      <c r="E5304" t="str">
        <f>VLOOKUP(tbl_Sales[[#This Row],[Customer_ID]],tbl_Customers[],5,0)</f>
        <v>North</v>
      </c>
      <c r="F5304" t="s">
        <v>8516</v>
      </c>
      <c r="G5304" t="str">
        <f>VLOOKUP(Sales_Data!$F5304,tbl_Products[],2,FALSE)</f>
        <v>Product_67</v>
      </c>
      <c r="H5304" t="str">
        <f>VLOOKUP(tbl_Sales[[#This Row],[Product_ID]],tbl_Products[],3,0)</f>
        <v>Toys</v>
      </c>
      <c r="I5304">
        <v>7</v>
      </c>
      <c r="J5304" s="10">
        <f>VLOOKUP(tbl_Sales[[#This Row],[Product_ID]],tbl_Products[],4,0)</f>
        <v>13.68</v>
      </c>
      <c r="K5304" s="6">
        <v>64.16</v>
      </c>
      <c r="L5304" s="6">
        <f>tbl_Sales[[#This Row],[Price_per_Unit]]*tbl_Sales[[#This Row],[Quantity]]</f>
        <v>449.12</v>
      </c>
      <c r="M5304" s="6">
        <f>tbl_Sales[[#This Row],[Cost_per_Unit]]*tbl_Sales[[#This Row],[Quantity]]</f>
        <v>95.759999999999991</v>
      </c>
      <c r="N5304" s="6">
        <f>tbl_Sales[[#This Row],[Sales]]-tbl_Sales[[#This Row],[Total_Cost]]</f>
        <v>353.36</v>
      </c>
    </row>
    <row r="5305" spans="1:14">
      <c r="A5305" t="s">
        <v>5309</v>
      </c>
      <c r="B5305" s="4">
        <v>45198</v>
      </c>
      <c r="C5305" t="s">
        <v>7548</v>
      </c>
      <c r="D5305" t="str">
        <f>VLOOKUP(Sales_Data!$C5305,tbl_Customers[],2,FALSE)</f>
        <v>Customer_990</v>
      </c>
      <c r="E5305" t="str">
        <f>VLOOKUP(tbl_Sales[[#This Row],[Customer_ID]],tbl_Customers[],5,0)</f>
        <v>South</v>
      </c>
      <c r="F5305" t="s">
        <v>8567</v>
      </c>
      <c r="G5305" t="str">
        <f>VLOOKUP(Sales_Data!$F5305,tbl_Products[],2,FALSE)</f>
        <v>Product_69</v>
      </c>
      <c r="H5305" t="str">
        <f>VLOOKUP(tbl_Sales[[#This Row],[Product_ID]],tbl_Products[],3,0)</f>
        <v>Home Goods</v>
      </c>
      <c r="I5305">
        <v>3</v>
      </c>
      <c r="J5305" s="10">
        <f>VLOOKUP(tbl_Sales[[#This Row],[Product_ID]],tbl_Products[],4,0)</f>
        <v>8.86</v>
      </c>
      <c r="K5305" s="6">
        <v>99.15</v>
      </c>
      <c r="L5305" s="6">
        <f>tbl_Sales[[#This Row],[Price_per_Unit]]*tbl_Sales[[#This Row],[Quantity]]</f>
        <v>297.45000000000005</v>
      </c>
      <c r="M5305" s="6">
        <f>tbl_Sales[[#This Row],[Cost_per_Unit]]*tbl_Sales[[#This Row],[Quantity]]</f>
        <v>26.58</v>
      </c>
      <c r="N5305" s="6">
        <f>tbl_Sales[[#This Row],[Sales]]-tbl_Sales[[#This Row],[Total_Cost]]</f>
        <v>270.87000000000006</v>
      </c>
    </row>
    <row r="5306" spans="1:14">
      <c r="A5306" t="s">
        <v>5310</v>
      </c>
      <c r="B5306" s="4">
        <v>45170</v>
      </c>
      <c r="C5306" t="s">
        <v>8119</v>
      </c>
      <c r="D5306" t="str">
        <f>VLOOKUP(Sales_Data!$C5306,tbl_Customers[],2,FALSE)</f>
        <v>Customer_602</v>
      </c>
      <c r="E5306" t="str">
        <f>VLOOKUP(tbl_Sales[[#This Row],[Customer_ID]],tbl_Customers[],5,0)</f>
        <v>East</v>
      </c>
      <c r="F5306" t="s">
        <v>8528</v>
      </c>
      <c r="G5306" t="str">
        <f>VLOOKUP(Sales_Data!$F5306,tbl_Products[],2,FALSE)</f>
        <v>Product_25</v>
      </c>
      <c r="H5306" t="str">
        <f>VLOOKUP(tbl_Sales[[#This Row],[Product_ID]],tbl_Products[],3,0)</f>
        <v>Electronics</v>
      </c>
      <c r="I5306">
        <v>6</v>
      </c>
      <c r="J5306" s="10">
        <f>VLOOKUP(tbl_Sales[[#This Row],[Product_ID]],tbl_Products[],4,0)</f>
        <v>48.19</v>
      </c>
      <c r="K5306" s="6">
        <v>47.11</v>
      </c>
      <c r="L5306" s="6">
        <f>tbl_Sales[[#This Row],[Price_per_Unit]]*tbl_Sales[[#This Row],[Quantity]]</f>
        <v>282.65999999999997</v>
      </c>
      <c r="M5306" s="6">
        <f>tbl_Sales[[#This Row],[Cost_per_Unit]]*tbl_Sales[[#This Row],[Quantity]]</f>
        <v>289.14</v>
      </c>
      <c r="N5306" s="6">
        <f>tbl_Sales[[#This Row],[Sales]]-tbl_Sales[[#This Row],[Total_Cost]]</f>
        <v>-6.4800000000000182</v>
      </c>
    </row>
    <row r="5307" spans="1:14">
      <c r="A5307" t="s">
        <v>5311</v>
      </c>
      <c r="B5307" s="4">
        <v>45214</v>
      </c>
      <c r="C5307" t="s">
        <v>7694</v>
      </c>
      <c r="D5307" t="str">
        <f>VLOOKUP(Sales_Data!$C5307,tbl_Customers[],2,FALSE)</f>
        <v>Customer_543</v>
      </c>
      <c r="E5307" t="str">
        <f>VLOOKUP(tbl_Sales[[#This Row],[Customer_ID]],tbl_Customers[],5,0)</f>
        <v>North</v>
      </c>
      <c r="F5307" t="s">
        <v>8517</v>
      </c>
      <c r="G5307" t="str">
        <f>VLOOKUP(Sales_Data!$F5307,tbl_Products[],2,FALSE)</f>
        <v>Product_62</v>
      </c>
      <c r="H5307" t="str">
        <f>VLOOKUP(tbl_Sales[[#This Row],[Product_ID]],tbl_Products[],3,0)</f>
        <v>Health</v>
      </c>
      <c r="I5307">
        <v>9</v>
      </c>
      <c r="J5307" s="10">
        <f>VLOOKUP(tbl_Sales[[#This Row],[Product_ID]],tbl_Products[],4,0)</f>
        <v>24.52</v>
      </c>
      <c r="K5307" s="6">
        <v>15.41</v>
      </c>
      <c r="L5307" s="6">
        <f>tbl_Sales[[#This Row],[Price_per_Unit]]*tbl_Sales[[#This Row],[Quantity]]</f>
        <v>138.69</v>
      </c>
      <c r="M5307" s="6">
        <f>tbl_Sales[[#This Row],[Cost_per_Unit]]*tbl_Sales[[#This Row],[Quantity]]</f>
        <v>220.68</v>
      </c>
      <c r="N5307" s="6">
        <f>tbl_Sales[[#This Row],[Sales]]-tbl_Sales[[#This Row],[Total_Cost]]</f>
        <v>-81.990000000000009</v>
      </c>
    </row>
    <row r="5308" spans="1:14">
      <c r="A5308" t="s">
        <v>5312</v>
      </c>
      <c r="B5308" s="4">
        <v>45259</v>
      </c>
      <c r="C5308" t="s">
        <v>7784</v>
      </c>
      <c r="D5308" t="str">
        <f>VLOOKUP(Sales_Data!$C5308,tbl_Customers[],2,FALSE)</f>
        <v>Customer_437</v>
      </c>
      <c r="E5308" t="str">
        <f>VLOOKUP(tbl_Sales[[#This Row],[Customer_ID]],tbl_Customers[],5,0)</f>
        <v>North</v>
      </c>
      <c r="F5308" t="s">
        <v>8509</v>
      </c>
      <c r="G5308" t="str">
        <f>VLOOKUP(Sales_Data!$F5308,tbl_Products[],2,FALSE)</f>
        <v>Product_45</v>
      </c>
      <c r="H5308" t="str">
        <f>VLOOKUP(tbl_Sales[[#This Row],[Product_ID]],tbl_Products[],3,0)</f>
        <v>Home Goods</v>
      </c>
      <c r="I5308">
        <v>4</v>
      </c>
      <c r="J5308" s="10">
        <f>VLOOKUP(tbl_Sales[[#This Row],[Product_ID]],tbl_Products[],4,0)</f>
        <v>47.88</v>
      </c>
      <c r="K5308" s="6">
        <v>27.94</v>
      </c>
      <c r="L5308" s="6">
        <f>tbl_Sales[[#This Row],[Price_per_Unit]]*tbl_Sales[[#This Row],[Quantity]]</f>
        <v>111.76</v>
      </c>
      <c r="M5308" s="6">
        <f>tbl_Sales[[#This Row],[Cost_per_Unit]]*tbl_Sales[[#This Row],[Quantity]]</f>
        <v>191.52</v>
      </c>
      <c r="N5308" s="6">
        <f>tbl_Sales[[#This Row],[Sales]]-tbl_Sales[[#This Row],[Total_Cost]]</f>
        <v>-79.760000000000005</v>
      </c>
    </row>
    <row r="5309" spans="1:14">
      <c r="A5309" t="s">
        <v>5313</v>
      </c>
      <c r="B5309" s="4">
        <v>44931</v>
      </c>
      <c r="C5309" t="s">
        <v>8338</v>
      </c>
      <c r="D5309" t="str">
        <f>VLOOKUP(Sales_Data!$C5309,tbl_Customers[],2,FALSE)</f>
        <v>Customer_5</v>
      </c>
      <c r="E5309" t="str">
        <f>VLOOKUP(tbl_Sales[[#This Row],[Customer_ID]],tbl_Customers[],5,0)</f>
        <v>West</v>
      </c>
      <c r="F5309" t="s">
        <v>8522</v>
      </c>
      <c r="G5309" t="str">
        <f>VLOOKUP(Sales_Data!$F5309,tbl_Products[],2,FALSE)</f>
        <v>Product_4</v>
      </c>
      <c r="H5309" t="str">
        <f>VLOOKUP(tbl_Sales[[#This Row],[Product_ID]],tbl_Products[],3,0)</f>
        <v>Toys</v>
      </c>
      <c r="I5309">
        <v>2</v>
      </c>
      <c r="J5309" s="10">
        <f>VLOOKUP(tbl_Sales[[#This Row],[Product_ID]],tbl_Products[],4,0)</f>
        <v>14.75</v>
      </c>
      <c r="K5309" s="6">
        <v>92.19</v>
      </c>
      <c r="L5309" s="6">
        <f>tbl_Sales[[#This Row],[Price_per_Unit]]*tbl_Sales[[#This Row],[Quantity]]</f>
        <v>184.38</v>
      </c>
      <c r="M5309" s="6">
        <f>tbl_Sales[[#This Row],[Cost_per_Unit]]*tbl_Sales[[#This Row],[Quantity]]</f>
        <v>29.5</v>
      </c>
      <c r="N5309" s="6">
        <f>tbl_Sales[[#This Row],[Sales]]-tbl_Sales[[#This Row],[Total_Cost]]</f>
        <v>154.88</v>
      </c>
    </row>
    <row r="5310" spans="1:14">
      <c r="A5310" t="s">
        <v>5314</v>
      </c>
      <c r="B5310" s="4">
        <v>44985</v>
      </c>
      <c r="C5310" t="s">
        <v>8390</v>
      </c>
      <c r="D5310" t="str">
        <f>VLOOKUP(Sales_Data!$C5310,tbl_Customers[],2,FALSE)</f>
        <v>Customer_1293</v>
      </c>
      <c r="E5310" t="str">
        <f>VLOOKUP(tbl_Sales[[#This Row],[Customer_ID]],tbl_Customers[],5,0)</f>
        <v>South</v>
      </c>
      <c r="F5310" t="s">
        <v>8538</v>
      </c>
      <c r="G5310" t="str">
        <f>VLOOKUP(Sales_Data!$F5310,tbl_Products[],2,FALSE)</f>
        <v>Product_44</v>
      </c>
      <c r="H5310" t="str">
        <f>VLOOKUP(tbl_Sales[[#This Row],[Product_ID]],tbl_Products[],3,0)</f>
        <v>Electronics</v>
      </c>
      <c r="I5310">
        <v>2</v>
      </c>
      <c r="J5310" s="10">
        <f>VLOOKUP(tbl_Sales[[#This Row],[Product_ID]],tbl_Products[],4,0)</f>
        <v>39.729999999999997</v>
      </c>
      <c r="K5310" s="6">
        <v>6.63</v>
      </c>
      <c r="L5310" s="6">
        <f>tbl_Sales[[#This Row],[Price_per_Unit]]*tbl_Sales[[#This Row],[Quantity]]</f>
        <v>13.26</v>
      </c>
      <c r="M5310" s="6">
        <f>tbl_Sales[[#This Row],[Cost_per_Unit]]*tbl_Sales[[#This Row],[Quantity]]</f>
        <v>79.459999999999994</v>
      </c>
      <c r="N5310" s="6">
        <f>tbl_Sales[[#This Row],[Sales]]-tbl_Sales[[#This Row],[Total_Cost]]</f>
        <v>-66.199999999999989</v>
      </c>
    </row>
    <row r="5311" spans="1:14">
      <c r="A5311" t="s">
        <v>5315</v>
      </c>
      <c r="B5311" s="4">
        <v>45269</v>
      </c>
      <c r="C5311" t="s">
        <v>7857</v>
      </c>
      <c r="D5311" t="str">
        <f>VLOOKUP(Sales_Data!$C5311,tbl_Customers[],2,FALSE)</f>
        <v>Customer_1165</v>
      </c>
      <c r="E5311" t="str">
        <f>VLOOKUP(tbl_Sales[[#This Row],[Customer_ID]],tbl_Customers[],5,0)</f>
        <v>South</v>
      </c>
      <c r="F5311" t="s">
        <v>8553</v>
      </c>
      <c r="G5311" t="str">
        <f>VLOOKUP(Sales_Data!$F5311,tbl_Products[],2,FALSE)</f>
        <v>Product_50</v>
      </c>
      <c r="H5311" t="str">
        <f>VLOOKUP(tbl_Sales[[#This Row],[Product_ID]],tbl_Products[],3,0)</f>
        <v>Apparel</v>
      </c>
      <c r="I5311">
        <v>1</v>
      </c>
      <c r="J5311" s="10">
        <f>VLOOKUP(tbl_Sales[[#This Row],[Product_ID]],tbl_Products[],4,0)</f>
        <v>42.74</v>
      </c>
      <c r="K5311" s="6">
        <v>58.07</v>
      </c>
      <c r="L5311" s="6">
        <f>tbl_Sales[[#This Row],[Price_per_Unit]]*tbl_Sales[[#This Row],[Quantity]]</f>
        <v>58.07</v>
      </c>
      <c r="M5311" s="6">
        <f>tbl_Sales[[#This Row],[Cost_per_Unit]]*tbl_Sales[[#This Row],[Quantity]]</f>
        <v>42.74</v>
      </c>
      <c r="N5311" s="6">
        <f>tbl_Sales[[#This Row],[Sales]]-tbl_Sales[[#This Row],[Total_Cost]]</f>
        <v>15.329999999999998</v>
      </c>
    </row>
    <row r="5312" spans="1:14">
      <c r="A5312" t="s">
        <v>5316</v>
      </c>
      <c r="B5312" s="4">
        <v>45104</v>
      </c>
      <c r="C5312" t="s">
        <v>8453</v>
      </c>
      <c r="D5312" t="str">
        <f>VLOOKUP(Sales_Data!$C5312,tbl_Customers[],2,FALSE)</f>
        <v>Customer_807</v>
      </c>
      <c r="E5312" t="str">
        <f>VLOOKUP(tbl_Sales[[#This Row],[Customer_ID]],tbl_Customers[],5,0)</f>
        <v>West</v>
      </c>
      <c r="F5312" t="s">
        <v>8525</v>
      </c>
      <c r="G5312" t="str">
        <f>VLOOKUP(Sales_Data!$F5312,tbl_Products[],2,FALSE)</f>
        <v>Product_56</v>
      </c>
      <c r="H5312" t="str">
        <f>VLOOKUP(tbl_Sales[[#This Row],[Product_ID]],tbl_Products[],3,0)</f>
        <v>Apparel</v>
      </c>
      <c r="I5312">
        <v>9</v>
      </c>
      <c r="J5312" s="10">
        <f>VLOOKUP(tbl_Sales[[#This Row],[Product_ID]],tbl_Products[],4,0)</f>
        <v>3.21</v>
      </c>
      <c r="K5312" s="6">
        <v>69.36</v>
      </c>
      <c r="L5312" s="6">
        <f>tbl_Sales[[#This Row],[Price_per_Unit]]*tbl_Sales[[#This Row],[Quantity]]</f>
        <v>624.24</v>
      </c>
      <c r="M5312" s="6">
        <f>tbl_Sales[[#This Row],[Cost_per_Unit]]*tbl_Sales[[#This Row],[Quantity]]</f>
        <v>28.89</v>
      </c>
      <c r="N5312" s="6">
        <f>tbl_Sales[[#This Row],[Sales]]-tbl_Sales[[#This Row],[Total_Cost]]</f>
        <v>595.35</v>
      </c>
    </row>
    <row r="5313" spans="1:14">
      <c r="A5313" t="s">
        <v>5317</v>
      </c>
      <c r="B5313" s="4">
        <v>45155</v>
      </c>
      <c r="C5313" t="s">
        <v>7461</v>
      </c>
      <c r="D5313" t="str">
        <f>VLOOKUP(Sales_Data!$C5313,tbl_Customers[],2,FALSE)</f>
        <v>Customer_446</v>
      </c>
      <c r="E5313" t="str">
        <f>VLOOKUP(tbl_Sales[[#This Row],[Customer_ID]],tbl_Customers[],5,0)</f>
        <v>South</v>
      </c>
      <c r="F5313" t="s">
        <v>8530</v>
      </c>
      <c r="G5313" t="str">
        <f>VLOOKUP(Sales_Data!$F5313,tbl_Products[],2,FALSE)</f>
        <v>Product_14</v>
      </c>
      <c r="H5313" t="str">
        <f>VLOOKUP(tbl_Sales[[#This Row],[Product_ID]],tbl_Products[],3,0)</f>
        <v>Toys</v>
      </c>
      <c r="I5313">
        <v>2</v>
      </c>
      <c r="J5313" s="10">
        <f>VLOOKUP(tbl_Sales[[#This Row],[Product_ID]],tbl_Products[],4,0)</f>
        <v>36.64</v>
      </c>
      <c r="K5313" s="6">
        <v>77.900000000000006</v>
      </c>
      <c r="L5313" s="6">
        <f>tbl_Sales[[#This Row],[Price_per_Unit]]*tbl_Sales[[#This Row],[Quantity]]</f>
        <v>155.80000000000001</v>
      </c>
      <c r="M5313" s="6">
        <f>tbl_Sales[[#This Row],[Cost_per_Unit]]*tbl_Sales[[#This Row],[Quantity]]</f>
        <v>73.28</v>
      </c>
      <c r="N5313" s="6">
        <f>tbl_Sales[[#This Row],[Sales]]-tbl_Sales[[#This Row],[Total_Cost]]</f>
        <v>82.52000000000001</v>
      </c>
    </row>
    <row r="5314" spans="1:14">
      <c r="A5314" t="s">
        <v>5318</v>
      </c>
      <c r="B5314" s="4">
        <v>45050</v>
      </c>
      <c r="C5314" t="s">
        <v>7892</v>
      </c>
      <c r="D5314" t="str">
        <f>VLOOKUP(Sales_Data!$C5314,tbl_Customers[],2,FALSE)</f>
        <v>Customer_625</v>
      </c>
      <c r="E5314" t="str">
        <f>VLOOKUP(tbl_Sales[[#This Row],[Customer_ID]],tbl_Customers[],5,0)</f>
        <v>North</v>
      </c>
      <c r="F5314" t="s">
        <v>8561</v>
      </c>
      <c r="G5314" t="str">
        <f>VLOOKUP(Sales_Data!$F5314,tbl_Products[],2,FALSE)</f>
        <v>Product_66</v>
      </c>
      <c r="H5314" t="str">
        <f>VLOOKUP(tbl_Sales[[#This Row],[Product_ID]],tbl_Products[],3,0)</f>
        <v>Health</v>
      </c>
      <c r="I5314">
        <v>6</v>
      </c>
      <c r="J5314" s="10">
        <f>VLOOKUP(tbl_Sales[[#This Row],[Product_ID]],tbl_Products[],4,0)</f>
        <v>1.38</v>
      </c>
      <c r="K5314" s="6">
        <v>29.42</v>
      </c>
      <c r="L5314" s="6">
        <f>tbl_Sales[[#This Row],[Price_per_Unit]]*tbl_Sales[[#This Row],[Quantity]]</f>
        <v>176.52</v>
      </c>
      <c r="M5314" s="6">
        <f>tbl_Sales[[#This Row],[Cost_per_Unit]]*tbl_Sales[[#This Row],[Quantity]]</f>
        <v>8.2799999999999994</v>
      </c>
      <c r="N5314" s="6">
        <f>tbl_Sales[[#This Row],[Sales]]-tbl_Sales[[#This Row],[Total_Cost]]</f>
        <v>168.24</v>
      </c>
    </row>
    <row r="5315" spans="1:14">
      <c r="A5315" t="s">
        <v>5319</v>
      </c>
      <c r="B5315" s="4">
        <v>45255</v>
      </c>
      <c r="C5315" t="s">
        <v>8466</v>
      </c>
      <c r="D5315" t="str">
        <f>VLOOKUP(Sales_Data!$C5315,tbl_Customers[],2,FALSE)</f>
        <v>Customer_1317</v>
      </c>
      <c r="E5315" t="str">
        <f>VLOOKUP(tbl_Sales[[#This Row],[Customer_ID]],tbl_Customers[],5,0)</f>
        <v>North</v>
      </c>
      <c r="F5315" t="s">
        <v>8555</v>
      </c>
      <c r="G5315" t="str">
        <f>VLOOKUP(Sales_Data!$F5315,tbl_Products[],2,FALSE)</f>
        <v>Product_52</v>
      </c>
      <c r="H5315" t="str">
        <f>VLOOKUP(tbl_Sales[[#This Row],[Product_ID]],tbl_Products[],3,0)</f>
        <v>Toys</v>
      </c>
      <c r="I5315">
        <v>2</v>
      </c>
      <c r="J5315" s="10">
        <f>VLOOKUP(tbl_Sales[[#This Row],[Product_ID]],tbl_Products[],4,0)</f>
        <v>46.58</v>
      </c>
      <c r="K5315" s="6">
        <v>84.44</v>
      </c>
      <c r="L5315" s="6">
        <f>tbl_Sales[[#This Row],[Price_per_Unit]]*tbl_Sales[[#This Row],[Quantity]]</f>
        <v>168.88</v>
      </c>
      <c r="M5315" s="6">
        <f>tbl_Sales[[#This Row],[Cost_per_Unit]]*tbl_Sales[[#This Row],[Quantity]]</f>
        <v>93.16</v>
      </c>
      <c r="N5315" s="6">
        <f>tbl_Sales[[#This Row],[Sales]]-tbl_Sales[[#This Row],[Total_Cost]]</f>
        <v>75.72</v>
      </c>
    </row>
    <row r="5316" spans="1:14">
      <c r="A5316" t="s">
        <v>5320</v>
      </c>
      <c r="B5316" s="4">
        <v>45241</v>
      </c>
      <c r="C5316" t="s">
        <v>7718</v>
      </c>
      <c r="D5316" t="str">
        <f>VLOOKUP(Sales_Data!$C5316,tbl_Customers[],2,FALSE)</f>
        <v>Customer_1056</v>
      </c>
      <c r="E5316" t="str">
        <f>VLOOKUP(tbl_Sales[[#This Row],[Customer_ID]],tbl_Customers[],5,0)</f>
        <v>North</v>
      </c>
      <c r="F5316" t="s">
        <v>8546</v>
      </c>
      <c r="G5316" t="str">
        <f>VLOOKUP(Sales_Data!$F5316,tbl_Products[],2,FALSE)</f>
        <v>Product_28</v>
      </c>
      <c r="H5316" t="str">
        <f>VLOOKUP(tbl_Sales[[#This Row],[Product_ID]],tbl_Products[],3,0)</f>
        <v>Toys</v>
      </c>
      <c r="I5316">
        <v>3</v>
      </c>
      <c r="J5316" s="10">
        <f>VLOOKUP(tbl_Sales[[#This Row],[Product_ID]],tbl_Products[],4,0)</f>
        <v>23.58</v>
      </c>
      <c r="K5316" s="6">
        <v>87.14</v>
      </c>
      <c r="L5316" s="6">
        <f>tbl_Sales[[#This Row],[Price_per_Unit]]*tbl_Sales[[#This Row],[Quantity]]</f>
        <v>261.42</v>
      </c>
      <c r="M5316" s="6">
        <f>tbl_Sales[[#This Row],[Cost_per_Unit]]*tbl_Sales[[#This Row],[Quantity]]</f>
        <v>70.739999999999995</v>
      </c>
      <c r="N5316" s="6">
        <f>tbl_Sales[[#This Row],[Sales]]-tbl_Sales[[#This Row],[Total_Cost]]</f>
        <v>190.68</v>
      </c>
    </row>
    <row r="5317" spans="1:14">
      <c r="A5317" t="s">
        <v>5321</v>
      </c>
      <c r="B5317" s="4">
        <v>45245</v>
      </c>
      <c r="C5317" t="s">
        <v>7239</v>
      </c>
      <c r="D5317" t="str">
        <f>VLOOKUP(Sales_Data!$C5317,tbl_Customers[],2,FALSE)</f>
        <v>Customer_73</v>
      </c>
      <c r="E5317" t="str">
        <f>VLOOKUP(tbl_Sales[[#This Row],[Customer_ID]],tbl_Customers[],5,0)</f>
        <v>West</v>
      </c>
      <c r="F5317" t="s">
        <v>8502</v>
      </c>
      <c r="G5317" t="str">
        <f>VLOOKUP(Sales_Data!$F5317,tbl_Products[],2,FALSE)</f>
        <v>Product_22</v>
      </c>
      <c r="H5317" t="str">
        <f>VLOOKUP(tbl_Sales[[#This Row],[Product_ID]],tbl_Products[],3,0)</f>
        <v>Electronics</v>
      </c>
      <c r="I5317">
        <v>8</v>
      </c>
      <c r="J5317" s="10">
        <f>VLOOKUP(tbl_Sales[[#This Row],[Product_ID]],tbl_Products[],4,0)</f>
        <v>38.15</v>
      </c>
      <c r="K5317" s="6">
        <v>12.74</v>
      </c>
      <c r="L5317" s="6">
        <f>tbl_Sales[[#This Row],[Price_per_Unit]]*tbl_Sales[[#This Row],[Quantity]]</f>
        <v>101.92</v>
      </c>
      <c r="M5317" s="6">
        <f>tbl_Sales[[#This Row],[Cost_per_Unit]]*tbl_Sales[[#This Row],[Quantity]]</f>
        <v>305.2</v>
      </c>
      <c r="N5317" s="6">
        <f>tbl_Sales[[#This Row],[Sales]]-tbl_Sales[[#This Row],[Total_Cost]]</f>
        <v>-203.27999999999997</v>
      </c>
    </row>
    <row r="5318" spans="1:14">
      <c r="A5318" t="s">
        <v>5322</v>
      </c>
      <c r="B5318" s="4">
        <v>45051</v>
      </c>
      <c r="C5318" t="s">
        <v>7447</v>
      </c>
      <c r="D5318" t="str">
        <f>VLOOKUP(Sales_Data!$C5318,tbl_Customers[],2,FALSE)</f>
        <v>Customer_949</v>
      </c>
      <c r="E5318" t="str">
        <f>VLOOKUP(tbl_Sales[[#This Row],[Customer_ID]],tbl_Customers[],5,0)</f>
        <v>East</v>
      </c>
      <c r="F5318" t="s">
        <v>8528</v>
      </c>
      <c r="G5318" t="str">
        <f>VLOOKUP(Sales_Data!$F5318,tbl_Products[],2,FALSE)</f>
        <v>Product_25</v>
      </c>
      <c r="H5318" t="str">
        <f>VLOOKUP(tbl_Sales[[#This Row],[Product_ID]],tbl_Products[],3,0)</f>
        <v>Electronics</v>
      </c>
      <c r="I5318">
        <v>4</v>
      </c>
      <c r="J5318" s="10">
        <f>VLOOKUP(tbl_Sales[[#This Row],[Product_ID]],tbl_Products[],4,0)</f>
        <v>48.19</v>
      </c>
      <c r="K5318" s="6">
        <v>89.52</v>
      </c>
      <c r="L5318" s="6">
        <f>tbl_Sales[[#This Row],[Price_per_Unit]]*tbl_Sales[[#This Row],[Quantity]]</f>
        <v>358.08</v>
      </c>
      <c r="M5318" s="6">
        <f>tbl_Sales[[#This Row],[Cost_per_Unit]]*tbl_Sales[[#This Row],[Quantity]]</f>
        <v>192.76</v>
      </c>
      <c r="N5318" s="6">
        <f>tbl_Sales[[#This Row],[Sales]]-tbl_Sales[[#This Row],[Total_Cost]]</f>
        <v>165.32</v>
      </c>
    </row>
    <row r="5319" spans="1:14">
      <c r="A5319" t="s">
        <v>5323</v>
      </c>
      <c r="B5319" s="4">
        <v>44947</v>
      </c>
      <c r="C5319" t="s">
        <v>8226</v>
      </c>
      <c r="D5319" t="str">
        <f>VLOOKUP(Sales_Data!$C5319,tbl_Customers[],2,FALSE)</f>
        <v>Customer_1266</v>
      </c>
      <c r="E5319" t="str">
        <f>VLOOKUP(tbl_Sales[[#This Row],[Customer_ID]],tbl_Customers[],5,0)</f>
        <v>South</v>
      </c>
      <c r="F5319" t="s">
        <v>8517</v>
      </c>
      <c r="G5319" t="str">
        <f>VLOOKUP(Sales_Data!$F5319,tbl_Products[],2,FALSE)</f>
        <v>Product_62</v>
      </c>
      <c r="H5319" t="str">
        <f>VLOOKUP(tbl_Sales[[#This Row],[Product_ID]],tbl_Products[],3,0)</f>
        <v>Health</v>
      </c>
      <c r="I5319">
        <v>5</v>
      </c>
      <c r="J5319" s="10">
        <f>VLOOKUP(tbl_Sales[[#This Row],[Product_ID]],tbl_Products[],4,0)</f>
        <v>24.52</v>
      </c>
      <c r="K5319" s="6">
        <v>24.21</v>
      </c>
      <c r="L5319" s="6">
        <f>tbl_Sales[[#This Row],[Price_per_Unit]]*tbl_Sales[[#This Row],[Quantity]]</f>
        <v>121.05000000000001</v>
      </c>
      <c r="M5319" s="6">
        <f>tbl_Sales[[#This Row],[Cost_per_Unit]]*tbl_Sales[[#This Row],[Quantity]]</f>
        <v>122.6</v>
      </c>
      <c r="N5319" s="6">
        <f>tbl_Sales[[#This Row],[Sales]]-tbl_Sales[[#This Row],[Total_Cost]]</f>
        <v>-1.5499999999999829</v>
      </c>
    </row>
    <row r="5320" spans="1:14">
      <c r="A5320" t="s">
        <v>5324</v>
      </c>
      <c r="B5320" s="4">
        <v>45276</v>
      </c>
      <c r="C5320" t="s">
        <v>8290</v>
      </c>
      <c r="D5320" t="str">
        <f>VLOOKUP(Sales_Data!$C5320,tbl_Customers[],2,FALSE)</f>
        <v>Customer_1000</v>
      </c>
      <c r="E5320" t="str">
        <f>VLOOKUP(tbl_Sales[[#This Row],[Customer_ID]],tbl_Customers[],5,0)</f>
        <v>West</v>
      </c>
      <c r="F5320" t="s">
        <v>8545</v>
      </c>
      <c r="G5320" t="str">
        <f>VLOOKUP(Sales_Data!$F5320,tbl_Products[],2,FALSE)</f>
        <v>Product_9</v>
      </c>
      <c r="H5320" t="str">
        <f>VLOOKUP(tbl_Sales[[#This Row],[Product_ID]],tbl_Products[],3,0)</f>
        <v>Apparel</v>
      </c>
      <c r="I5320">
        <v>3</v>
      </c>
      <c r="J5320" s="10">
        <f>VLOOKUP(tbl_Sales[[#This Row],[Product_ID]],tbl_Products[],4,0)</f>
        <v>14.27</v>
      </c>
      <c r="K5320" s="6">
        <v>23</v>
      </c>
      <c r="L5320" s="6">
        <f>tbl_Sales[[#This Row],[Price_per_Unit]]*tbl_Sales[[#This Row],[Quantity]]</f>
        <v>69</v>
      </c>
      <c r="M5320" s="6">
        <f>tbl_Sales[[#This Row],[Cost_per_Unit]]*tbl_Sales[[#This Row],[Quantity]]</f>
        <v>42.81</v>
      </c>
      <c r="N5320" s="6">
        <f>tbl_Sales[[#This Row],[Sales]]-tbl_Sales[[#This Row],[Total_Cost]]</f>
        <v>26.189999999999998</v>
      </c>
    </row>
    <row r="5321" spans="1:14">
      <c r="A5321" t="s">
        <v>5325</v>
      </c>
      <c r="B5321" s="4">
        <v>45091</v>
      </c>
      <c r="C5321" t="s">
        <v>8386</v>
      </c>
      <c r="D5321" t="str">
        <f>VLOOKUP(Sales_Data!$C5321,tbl_Customers[],2,FALSE)</f>
        <v>Customer_118</v>
      </c>
      <c r="E5321" t="str">
        <f>VLOOKUP(tbl_Sales[[#This Row],[Customer_ID]],tbl_Customers[],5,0)</f>
        <v>North</v>
      </c>
      <c r="F5321" t="s">
        <v>8499</v>
      </c>
      <c r="G5321" t="str">
        <f>VLOOKUP(Sales_Data!$F5321,tbl_Products[],2,FALSE)</f>
        <v>Product_30</v>
      </c>
      <c r="H5321" t="str">
        <f>VLOOKUP(tbl_Sales[[#This Row],[Product_ID]],tbl_Products[],3,0)</f>
        <v>Apparel</v>
      </c>
      <c r="I5321">
        <v>9</v>
      </c>
      <c r="J5321" s="10">
        <f>VLOOKUP(tbl_Sales[[#This Row],[Product_ID]],tbl_Products[],4,0)</f>
        <v>49.21</v>
      </c>
      <c r="K5321" s="6">
        <v>93.94</v>
      </c>
      <c r="L5321" s="6">
        <f>tbl_Sales[[#This Row],[Price_per_Unit]]*tbl_Sales[[#This Row],[Quantity]]</f>
        <v>845.46</v>
      </c>
      <c r="M5321" s="6">
        <f>tbl_Sales[[#This Row],[Cost_per_Unit]]*tbl_Sales[[#This Row],[Quantity]]</f>
        <v>442.89</v>
      </c>
      <c r="N5321" s="6">
        <f>tbl_Sales[[#This Row],[Sales]]-tbl_Sales[[#This Row],[Total_Cost]]</f>
        <v>402.57000000000005</v>
      </c>
    </row>
    <row r="5322" spans="1:14">
      <c r="A5322" t="s">
        <v>5326</v>
      </c>
      <c r="B5322" s="4">
        <v>45122</v>
      </c>
      <c r="C5322" t="s">
        <v>7376</v>
      </c>
      <c r="D5322" t="str">
        <f>VLOOKUP(Sales_Data!$C5322,tbl_Customers[],2,FALSE)</f>
        <v>Customer_729</v>
      </c>
      <c r="E5322" t="str">
        <f>VLOOKUP(tbl_Sales[[#This Row],[Customer_ID]],tbl_Customers[],5,0)</f>
        <v>East</v>
      </c>
      <c r="F5322" t="s">
        <v>8521</v>
      </c>
      <c r="G5322" t="str">
        <f>VLOOKUP(Sales_Data!$F5322,tbl_Products[],2,FALSE)</f>
        <v>Product_64</v>
      </c>
      <c r="H5322" t="str">
        <f>VLOOKUP(tbl_Sales[[#This Row],[Product_ID]],tbl_Products[],3,0)</f>
        <v>Home Goods</v>
      </c>
      <c r="I5322">
        <v>4</v>
      </c>
      <c r="J5322" s="10">
        <f>VLOOKUP(tbl_Sales[[#This Row],[Product_ID]],tbl_Products[],4,0)</f>
        <v>16.21</v>
      </c>
      <c r="K5322" s="6">
        <v>82.62</v>
      </c>
      <c r="L5322" s="6">
        <f>tbl_Sales[[#This Row],[Price_per_Unit]]*tbl_Sales[[#This Row],[Quantity]]</f>
        <v>330.48</v>
      </c>
      <c r="M5322" s="6">
        <f>tbl_Sales[[#This Row],[Cost_per_Unit]]*tbl_Sales[[#This Row],[Quantity]]</f>
        <v>64.84</v>
      </c>
      <c r="N5322" s="6">
        <f>tbl_Sales[[#This Row],[Sales]]-tbl_Sales[[#This Row],[Total_Cost]]</f>
        <v>265.64</v>
      </c>
    </row>
    <row r="5323" spans="1:14">
      <c r="A5323" t="s">
        <v>5327</v>
      </c>
      <c r="B5323" s="4">
        <v>44985</v>
      </c>
      <c r="C5323" t="s">
        <v>7223</v>
      </c>
      <c r="D5323" t="str">
        <f>VLOOKUP(Sales_Data!$C5323,tbl_Customers[],2,FALSE)</f>
        <v>Customer_13</v>
      </c>
      <c r="E5323" t="str">
        <f>VLOOKUP(tbl_Sales[[#This Row],[Customer_ID]],tbl_Customers[],5,0)</f>
        <v>East</v>
      </c>
      <c r="F5323" t="s">
        <v>8543</v>
      </c>
      <c r="G5323" t="str">
        <f>VLOOKUP(Sales_Data!$F5323,tbl_Products[],2,FALSE)</f>
        <v>Product_72</v>
      </c>
      <c r="H5323" t="str">
        <f>VLOOKUP(tbl_Sales[[#This Row],[Product_ID]],tbl_Products[],3,0)</f>
        <v>Toys</v>
      </c>
      <c r="I5323">
        <v>5</v>
      </c>
      <c r="J5323" s="10">
        <f>VLOOKUP(tbl_Sales[[#This Row],[Product_ID]],tbl_Products[],4,0)</f>
        <v>23.2</v>
      </c>
      <c r="K5323" s="6">
        <v>18.87</v>
      </c>
      <c r="L5323" s="6">
        <f>tbl_Sales[[#This Row],[Price_per_Unit]]*tbl_Sales[[#This Row],[Quantity]]</f>
        <v>94.350000000000009</v>
      </c>
      <c r="M5323" s="6">
        <f>tbl_Sales[[#This Row],[Cost_per_Unit]]*tbl_Sales[[#This Row],[Quantity]]</f>
        <v>116</v>
      </c>
      <c r="N5323" s="6">
        <f>tbl_Sales[[#This Row],[Sales]]-tbl_Sales[[#This Row],[Total_Cost]]</f>
        <v>-21.649999999999991</v>
      </c>
    </row>
    <row r="5324" spans="1:14">
      <c r="A5324" t="s">
        <v>5328</v>
      </c>
      <c r="B5324" s="4">
        <v>45124</v>
      </c>
      <c r="C5324" t="s">
        <v>7207</v>
      </c>
      <c r="D5324" t="str">
        <f>VLOOKUP(Sales_Data!$C5324,tbl_Customers[],2,FALSE)</f>
        <v>Customer_1261</v>
      </c>
      <c r="E5324" t="str">
        <f>VLOOKUP(tbl_Sales[[#This Row],[Customer_ID]],tbl_Customers[],5,0)</f>
        <v>South</v>
      </c>
      <c r="F5324" t="s">
        <v>8513</v>
      </c>
      <c r="G5324" t="str">
        <f>VLOOKUP(Sales_Data!$F5324,tbl_Products[],2,FALSE)</f>
        <v>Product_59</v>
      </c>
      <c r="H5324" t="str">
        <f>VLOOKUP(tbl_Sales[[#This Row],[Product_ID]],tbl_Products[],3,0)</f>
        <v>Home Goods</v>
      </c>
      <c r="I5324">
        <v>6</v>
      </c>
      <c r="J5324" s="10">
        <f>VLOOKUP(tbl_Sales[[#This Row],[Product_ID]],tbl_Products[],4,0)</f>
        <v>40.85</v>
      </c>
      <c r="K5324" s="6">
        <v>13.82</v>
      </c>
      <c r="L5324" s="6">
        <f>tbl_Sales[[#This Row],[Price_per_Unit]]*tbl_Sales[[#This Row],[Quantity]]</f>
        <v>82.92</v>
      </c>
      <c r="M5324" s="6">
        <f>tbl_Sales[[#This Row],[Cost_per_Unit]]*tbl_Sales[[#This Row],[Quantity]]</f>
        <v>245.10000000000002</v>
      </c>
      <c r="N5324" s="6">
        <f>tbl_Sales[[#This Row],[Sales]]-tbl_Sales[[#This Row],[Total_Cost]]</f>
        <v>-162.18</v>
      </c>
    </row>
    <row r="5325" spans="1:14">
      <c r="A5325" t="s">
        <v>5329</v>
      </c>
      <c r="B5325" s="4">
        <v>45058</v>
      </c>
      <c r="C5325" t="s">
        <v>8257</v>
      </c>
      <c r="D5325" t="str">
        <f>VLOOKUP(Sales_Data!$C5325,tbl_Customers[],2,FALSE)</f>
        <v>Customer_943</v>
      </c>
      <c r="E5325" t="str">
        <f>VLOOKUP(tbl_Sales[[#This Row],[Customer_ID]],tbl_Customers[],5,0)</f>
        <v>West</v>
      </c>
      <c r="F5325" t="s">
        <v>8553</v>
      </c>
      <c r="G5325" t="str">
        <f>VLOOKUP(Sales_Data!$F5325,tbl_Products[],2,FALSE)</f>
        <v>Product_50</v>
      </c>
      <c r="H5325" t="str">
        <f>VLOOKUP(tbl_Sales[[#This Row],[Product_ID]],tbl_Products[],3,0)</f>
        <v>Apparel</v>
      </c>
      <c r="I5325">
        <v>1</v>
      </c>
      <c r="J5325" s="10">
        <f>VLOOKUP(tbl_Sales[[#This Row],[Product_ID]],tbl_Products[],4,0)</f>
        <v>42.74</v>
      </c>
      <c r="K5325" s="6">
        <v>89.73</v>
      </c>
      <c r="L5325" s="6">
        <f>tbl_Sales[[#This Row],[Price_per_Unit]]*tbl_Sales[[#This Row],[Quantity]]</f>
        <v>89.73</v>
      </c>
      <c r="M5325" s="6">
        <f>tbl_Sales[[#This Row],[Cost_per_Unit]]*tbl_Sales[[#This Row],[Quantity]]</f>
        <v>42.74</v>
      </c>
      <c r="N5325" s="6">
        <f>tbl_Sales[[#This Row],[Sales]]-tbl_Sales[[#This Row],[Total_Cost]]</f>
        <v>46.99</v>
      </c>
    </row>
    <row r="5326" spans="1:14">
      <c r="A5326" t="s">
        <v>5330</v>
      </c>
      <c r="B5326" s="4">
        <v>45203</v>
      </c>
      <c r="C5326" t="s">
        <v>8360</v>
      </c>
      <c r="D5326" t="str">
        <f>VLOOKUP(Sales_Data!$C5326,tbl_Customers[],2,FALSE)</f>
        <v>Customer_673</v>
      </c>
      <c r="E5326" t="str">
        <f>VLOOKUP(tbl_Sales[[#This Row],[Customer_ID]],tbl_Customers[],5,0)</f>
        <v>East</v>
      </c>
      <c r="F5326" t="s">
        <v>8556</v>
      </c>
      <c r="G5326" t="str">
        <f>VLOOKUP(Sales_Data!$F5326,tbl_Products[],2,FALSE)</f>
        <v>Product_42</v>
      </c>
      <c r="H5326" t="str">
        <f>VLOOKUP(tbl_Sales[[#This Row],[Product_ID]],tbl_Products[],3,0)</f>
        <v>Electronics</v>
      </c>
      <c r="I5326">
        <v>9</v>
      </c>
      <c r="J5326" s="10">
        <f>VLOOKUP(tbl_Sales[[#This Row],[Product_ID]],tbl_Products[],4,0)</f>
        <v>28.03</v>
      </c>
      <c r="K5326" s="6">
        <v>61.76</v>
      </c>
      <c r="L5326" s="6">
        <f>tbl_Sales[[#This Row],[Price_per_Unit]]*tbl_Sales[[#This Row],[Quantity]]</f>
        <v>555.84</v>
      </c>
      <c r="M5326" s="6">
        <f>tbl_Sales[[#This Row],[Cost_per_Unit]]*tbl_Sales[[#This Row],[Quantity]]</f>
        <v>252.27</v>
      </c>
      <c r="N5326" s="6">
        <f>tbl_Sales[[#This Row],[Sales]]-tbl_Sales[[#This Row],[Total_Cost]]</f>
        <v>303.57000000000005</v>
      </c>
    </row>
    <row r="5327" spans="1:14">
      <c r="A5327" t="s">
        <v>5331</v>
      </c>
      <c r="B5327" s="4">
        <v>45071</v>
      </c>
      <c r="C5327" t="s">
        <v>7128</v>
      </c>
      <c r="D5327" t="str">
        <f>VLOOKUP(Sales_Data!$C5327,tbl_Customers[],2,FALSE)</f>
        <v>Customer_612</v>
      </c>
      <c r="E5327" t="str">
        <f>VLOOKUP(tbl_Sales[[#This Row],[Customer_ID]],tbl_Customers[],5,0)</f>
        <v>West</v>
      </c>
      <c r="F5327" t="s">
        <v>8562</v>
      </c>
      <c r="G5327" t="str">
        <f>VLOOKUP(Sales_Data!$F5327,tbl_Products[],2,FALSE)</f>
        <v>Product_48</v>
      </c>
      <c r="H5327" t="str">
        <f>VLOOKUP(tbl_Sales[[#This Row],[Product_ID]],tbl_Products[],3,0)</f>
        <v>Apparel</v>
      </c>
      <c r="I5327">
        <v>8</v>
      </c>
      <c r="J5327" s="10">
        <f>VLOOKUP(tbl_Sales[[#This Row],[Product_ID]],tbl_Products[],4,0)</f>
        <v>25.33</v>
      </c>
      <c r="K5327" s="6">
        <v>40.99</v>
      </c>
      <c r="L5327" s="6">
        <f>tbl_Sales[[#This Row],[Price_per_Unit]]*tbl_Sales[[#This Row],[Quantity]]</f>
        <v>327.92</v>
      </c>
      <c r="M5327" s="6">
        <f>tbl_Sales[[#This Row],[Cost_per_Unit]]*tbl_Sales[[#This Row],[Quantity]]</f>
        <v>202.64</v>
      </c>
      <c r="N5327" s="6">
        <f>tbl_Sales[[#This Row],[Sales]]-tbl_Sales[[#This Row],[Total_Cost]]</f>
        <v>125.28000000000003</v>
      </c>
    </row>
    <row r="5328" spans="1:14">
      <c r="A5328" t="s">
        <v>5332</v>
      </c>
      <c r="B5328" s="4">
        <v>44939</v>
      </c>
      <c r="C5328" t="s">
        <v>7186</v>
      </c>
      <c r="D5328" t="str">
        <f>VLOOKUP(Sales_Data!$C5328,tbl_Customers[],2,FALSE)</f>
        <v>Customer_725</v>
      </c>
      <c r="E5328" t="str">
        <f>VLOOKUP(tbl_Sales[[#This Row],[Customer_ID]],tbl_Customers[],5,0)</f>
        <v>North</v>
      </c>
      <c r="F5328" t="s">
        <v>8550</v>
      </c>
      <c r="G5328" t="str">
        <f>VLOOKUP(Sales_Data!$F5328,tbl_Products[],2,FALSE)</f>
        <v>Product_26</v>
      </c>
      <c r="H5328" t="str">
        <f>VLOOKUP(tbl_Sales[[#This Row],[Product_ID]],tbl_Products[],3,0)</f>
        <v>Health</v>
      </c>
      <c r="I5328">
        <v>2</v>
      </c>
      <c r="J5328" s="10">
        <f>VLOOKUP(tbl_Sales[[#This Row],[Product_ID]],tbl_Products[],4,0)</f>
        <v>31.77</v>
      </c>
      <c r="K5328" s="6">
        <v>29.3</v>
      </c>
      <c r="L5328" s="6">
        <f>tbl_Sales[[#This Row],[Price_per_Unit]]*tbl_Sales[[#This Row],[Quantity]]</f>
        <v>58.6</v>
      </c>
      <c r="M5328" s="6">
        <f>tbl_Sales[[#This Row],[Cost_per_Unit]]*tbl_Sales[[#This Row],[Quantity]]</f>
        <v>63.54</v>
      </c>
      <c r="N5328" s="6">
        <f>tbl_Sales[[#This Row],[Sales]]-tbl_Sales[[#This Row],[Total_Cost]]</f>
        <v>-4.9399999999999977</v>
      </c>
    </row>
    <row r="5329" spans="1:14">
      <c r="A5329" t="s">
        <v>5333</v>
      </c>
      <c r="B5329" s="4">
        <v>45191</v>
      </c>
      <c r="C5329" t="s">
        <v>7418</v>
      </c>
      <c r="D5329" t="str">
        <f>VLOOKUP(Sales_Data!$C5329,tbl_Customers[],2,FALSE)</f>
        <v>Customer_220</v>
      </c>
      <c r="E5329" t="str">
        <f>VLOOKUP(tbl_Sales[[#This Row],[Customer_ID]],tbl_Customers[],5,0)</f>
        <v>West</v>
      </c>
      <c r="F5329" t="s">
        <v>8495</v>
      </c>
      <c r="G5329" t="str">
        <f>VLOOKUP(Sales_Data!$F5329,tbl_Products[],2,FALSE)</f>
        <v>Product_6</v>
      </c>
      <c r="H5329" t="str">
        <f>VLOOKUP(tbl_Sales[[#This Row],[Product_ID]],tbl_Products[],3,0)</f>
        <v>Apparel</v>
      </c>
      <c r="I5329">
        <v>1</v>
      </c>
      <c r="J5329" s="10">
        <f>VLOOKUP(tbl_Sales[[#This Row],[Product_ID]],tbl_Products[],4,0)</f>
        <v>33.65</v>
      </c>
      <c r="K5329" s="6">
        <v>47.42</v>
      </c>
      <c r="L5329" s="6">
        <f>tbl_Sales[[#This Row],[Price_per_Unit]]*tbl_Sales[[#This Row],[Quantity]]</f>
        <v>47.42</v>
      </c>
      <c r="M5329" s="6">
        <f>tbl_Sales[[#This Row],[Cost_per_Unit]]*tbl_Sales[[#This Row],[Quantity]]</f>
        <v>33.65</v>
      </c>
      <c r="N5329" s="6">
        <f>tbl_Sales[[#This Row],[Sales]]-tbl_Sales[[#This Row],[Total_Cost]]</f>
        <v>13.770000000000003</v>
      </c>
    </row>
    <row r="5330" spans="1:14">
      <c r="A5330" t="s">
        <v>5334</v>
      </c>
      <c r="B5330" s="4">
        <v>45118</v>
      </c>
      <c r="C5330" t="s">
        <v>7875</v>
      </c>
      <c r="D5330" t="str">
        <f>VLOOKUP(Sales_Data!$C5330,tbl_Customers[],2,FALSE)</f>
        <v>Customer_11</v>
      </c>
      <c r="E5330" t="str">
        <f>VLOOKUP(tbl_Sales[[#This Row],[Customer_ID]],tbl_Customers[],5,0)</f>
        <v>North</v>
      </c>
      <c r="F5330" t="s">
        <v>8552</v>
      </c>
      <c r="G5330" t="str">
        <f>VLOOKUP(Sales_Data!$F5330,tbl_Products[],2,FALSE)</f>
        <v>Product_5</v>
      </c>
      <c r="H5330" t="str">
        <f>VLOOKUP(tbl_Sales[[#This Row],[Product_ID]],tbl_Products[],3,0)</f>
        <v>Health</v>
      </c>
      <c r="I5330">
        <v>1</v>
      </c>
      <c r="J5330" s="10">
        <f>VLOOKUP(tbl_Sales[[#This Row],[Product_ID]],tbl_Products[],4,0)</f>
        <v>35.39</v>
      </c>
      <c r="K5330" s="6">
        <v>81.41</v>
      </c>
      <c r="L5330" s="6">
        <f>tbl_Sales[[#This Row],[Price_per_Unit]]*tbl_Sales[[#This Row],[Quantity]]</f>
        <v>81.41</v>
      </c>
      <c r="M5330" s="6">
        <f>tbl_Sales[[#This Row],[Cost_per_Unit]]*tbl_Sales[[#This Row],[Quantity]]</f>
        <v>35.39</v>
      </c>
      <c r="N5330" s="6">
        <f>tbl_Sales[[#This Row],[Sales]]-tbl_Sales[[#This Row],[Total_Cost]]</f>
        <v>46.019999999999996</v>
      </c>
    </row>
    <row r="5331" spans="1:14">
      <c r="A5331" t="s">
        <v>5335</v>
      </c>
      <c r="B5331" s="4">
        <v>45190</v>
      </c>
      <c r="C5331" t="s">
        <v>7211</v>
      </c>
      <c r="D5331" t="str">
        <f>VLOOKUP(Sales_Data!$C5331,tbl_Customers[],2,FALSE)</f>
        <v>Customer_717</v>
      </c>
      <c r="E5331" t="str">
        <f>VLOOKUP(tbl_Sales[[#This Row],[Customer_ID]],tbl_Customers[],5,0)</f>
        <v>South</v>
      </c>
      <c r="F5331" t="s">
        <v>8507</v>
      </c>
      <c r="G5331" t="str">
        <f>VLOOKUP(Sales_Data!$F5331,tbl_Products[],2,FALSE)</f>
        <v>Product_58</v>
      </c>
      <c r="H5331" t="str">
        <f>VLOOKUP(tbl_Sales[[#This Row],[Product_ID]],tbl_Products[],3,0)</f>
        <v>Home Goods</v>
      </c>
      <c r="I5331">
        <v>3</v>
      </c>
      <c r="J5331" s="10">
        <f>VLOOKUP(tbl_Sales[[#This Row],[Product_ID]],tbl_Products[],4,0)</f>
        <v>23.97</v>
      </c>
      <c r="K5331" s="6">
        <v>18.41</v>
      </c>
      <c r="L5331" s="6">
        <f>tbl_Sales[[#This Row],[Price_per_Unit]]*tbl_Sales[[#This Row],[Quantity]]</f>
        <v>55.230000000000004</v>
      </c>
      <c r="M5331" s="6">
        <f>tbl_Sales[[#This Row],[Cost_per_Unit]]*tbl_Sales[[#This Row],[Quantity]]</f>
        <v>71.91</v>
      </c>
      <c r="N5331" s="6">
        <f>tbl_Sales[[#This Row],[Sales]]-tbl_Sales[[#This Row],[Total_Cost]]</f>
        <v>-16.679999999999993</v>
      </c>
    </row>
    <row r="5332" spans="1:14">
      <c r="A5332" t="s">
        <v>5336</v>
      </c>
      <c r="B5332" s="4">
        <v>45187</v>
      </c>
      <c r="C5332" t="s">
        <v>7022</v>
      </c>
      <c r="D5332" t="str">
        <f>VLOOKUP(Sales_Data!$C5332,tbl_Customers[],2,FALSE)</f>
        <v>Customer_1480</v>
      </c>
      <c r="E5332" t="str">
        <f>VLOOKUP(tbl_Sales[[#This Row],[Customer_ID]],tbl_Customers[],5,0)</f>
        <v>East</v>
      </c>
      <c r="F5332" t="s">
        <v>8528</v>
      </c>
      <c r="G5332" t="str">
        <f>VLOOKUP(Sales_Data!$F5332,tbl_Products[],2,FALSE)</f>
        <v>Product_25</v>
      </c>
      <c r="H5332" t="str">
        <f>VLOOKUP(tbl_Sales[[#This Row],[Product_ID]],tbl_Products[],3,0)</f>
        <v>Electronics</v>
      </c>
      <c r="I5332">
        <v>2</v>
      </c>
      <c r="J5332" s="10">
        <f>VLOOKUP(tbl_Sales[[#This Row],[Product_ID]],tbl_Products[],4,0)</f>
        <v>48.19</v>
      </c>
      <c r="K5332" s="6">
        <v>97.38</v>
      </c>
      <c r="L5332" s="6">
        <f>tbl_Sales[[#This Row],[Price_per_Unit]]*tbl_Sales[[#This Row],[Quantity]]</f>
        <v>194.76</v>
      </c>
      <c r="M5332" s="6">
        <f>tbl_Sales[[#This Row],[Cost_per_Unit]]*tbl_Sales[[#This Row],[Quantity]]</f>
        <v>96.38</v>
      </c>
      <c r="N5332" s="6">
        <f>tbl_Sales[[#This Row],[Sales]]-tbl_Sales[[#This Row],[Total_Cost]]</f>
        <v>98.38</v>
      </c>
    </row>
    <row r="5333" spans="1:14">
      <c r="A5333" t="s">
        <v>5337</v>
      </c>
      <c r="B5333" s="4">
        <v>45155</v>
      </c>
      <c r="C5333" t="s">
        <v>8268</v>
      </c>
      <c r="D5333" t="str">
        <f>VLOOKUP(Sales_Data!$C5333,tbl_Customers[],2,FALSE)</f>
        <v>Customer_382</v>
      </c>
      <c r="E5333" t="str">
        <f>VLOOKUP(tbl_Sales[[#This Row],[Customer_ID]],tbl_Customers[],5,0)</f>
        <v>East</v>
      </c>
      <c r="F5333" t="s">
        <v>8548</v>
      </c>
      <c r="G5333" t="str">
        <f>VLOOKUP(Sales_Data!$F5333,tbl_Products[],2,FALSE)</f>
        <v>Product_1</v>
      </c>
      <c r="H5333" t="str">
        <f>VLOOKUP(tbl_Sales[[#This Row],[Product_ID]],tbl_Products[],3,0)</f>
        <v>Apparel</v>
      </c>
      <c r="I5333">
        <v>9</v>
      </c>
      <c r="J5333" s="10">
        <f>VLOOKUP(tbl_Sales[[#This Row],[Product_ID]],tbl_Products[],4,0)</f>
        <v>21.45</v>
      </c>
      <c r="K5333" s="6">
        <v>25.48</v>
      </c>
      <c r="L5333" s="6">
        <f>tbl_Sales[[#This Row],[Price_per_Unit]]*tbl_Sales[[#This Row],[Quantity]]</f>
        <v>229.32</v>
      </c>
      <c r="M5333" s="6">
        <f>tbl_Sales[[#This Row],[Cost_per_Unit]]*tbl_Sales[[#This Row],[Quantity]]</f>
        <v>193.04999999999998</v>
      </c>
      <c r="N5333" s="6">
        <f>tbl_Sales[[#This Row],[Sales]]-tbl_Sales[[#This Row],[Total_Cost]]</f>
        <v>36.27000000000001</v>
      </c>
    </row>
    <row r="5334" spans="1:14">
      <c r="A5334" t="s">
        <v>5338</v>
      </c>
      <c r="B5334" s="4">
        <v>45176</v>
      </c>
      <c r="C5334" t="s">
        <v>7778</v>
      </c>
      <c r="D5334" t="str">
        <f>VLOOKUP(Sales_Data!$C5334,tbl_Customers[],2,FALSE)</f>
        <v>Customer_824</v>
      </c>
      <c r="E5334" t="str">
        <f>VLOOKUP(tbl_Sales[[#This Row],[Customer_ID]],tbl_Customers[],5,0)</f>
        <v>West</v>
      </c>
      <c r="F5334" t="s">
        <v>8524</v>
      </c>
      <c r="G5334" t="str">
        <f>VLOOKUP(Sales_Data!$F5334,tbl_Products[],2,FALSE)</f>
        <v>Product_74</v>
      </c>
      <c r="H5334" t="str">
        <f>VLOOKUP(tbl_Sales[[#This Row],[Product_ID]],tbl_Products[],3,0)</f>
        <v>Home Goods</v>
      </c>
      <c r="I5334">
        <v>1</v>
      </c>
      <c r="J5334" s="10">
        <f>VLOOKUP(tbl_Sales[[#This Row],[Product_ID]],tbl_Products[],4,0)</f>
        <v>13.9</v>
      </c>
      <c r="K5334" s="6">
        <v>51.71</v>
      </c>
      <c r="L5334" s="6">
        <f>tbl_Sales[[#This Row],[Price_per_Unit]]*tbl_Sales[[#This Row],[Quantity]]</f>
        <v>51.71</v>
      </c>
      <c r="M5334" s="6">
        <f>tbl_Sales[[#This Row],[Cost_per_Unit]]*tbl_Sales[[#This Row],[Quantity]]</f>
        <v>13.9</v>
      </c>
      <c r="N5334" s="6">
        <f>tbl_Sales[[#This Row],[Sales]]-tbl_Sales[[#This Row],[Total_Cost]]</f>
        <v>37.81</v>
      </c>
    </row>
    <row r="5335" spans="1:14">
      <c r="A5335" t="s">
        <v>5339</v>
      </c>
      <c r="B5335" s="4">
        <v>44949</v>
      </c>
      <c r="C5335" t="s">
        <v>8085</v>
      </c>
      <c r="D5335" t="str">
        <f>VLOOKUP(Sales_Data!$C5335,tbl_Customers[],2,FALSE)</f>
        <v>Customer_727</v>
      </c>
      <c r="E5335" t="str">
        <f>VLOOKUP(tbl_Sales[[#This Row],[Customer_ID]],tbl_Customers[],5,0)</f>
        <v>West</v>
      </c>
      <c r="F5335" t="s">
        <v>8515</v>
      </c>
      <c r="G5335" t="str">
        <f>VLOOKUP(Sales_Data!$F5335,tbl_Products[],2,FALSE)</f>
        <v>Product_46</v>
      </c>
      <c r="H5335" t="str">
        <f>VLOOKUP(tbl_Sales[[#This Row],[Product_ID]],tbl_Products[],3,0)</f>
        <v>Health</v>
      </c>
      <c r="I5335">
        <v>3</v>
      </c>
      <c r="J5335" s="10">
        <f>VLOOKUP(tbl_Sales[[#This Row],[Product_ID]],tbl_Products[],4,0)</f>
        <v>19.34</v>
      </c>
      <c r="K5335" s="6">
        <v>68.8</v>
      </c>
      <c r="L5335" s="6">
        <f>tbl_Sales[[#This Row],[Price_per_Unit]]*tbl_Sales[[#This Row],[Quantity]]</f>
        <v>206.39999999999998</v>
      </c>
      <c r="M5335" s="6">
        <f>tbl_Sales[[#This Row],[Cost_per_Unit]]*tbl_Sales[[#This Row],[Quantity]]</f>
        <v>58.019999999999996</v>
      </c>
      <c r="N5335" s="6">
        <f>tbl_Sales[[#This Row],[Sales]]-tbl_Sales[[#This Row],[Total_Cost]]</f>
        <v>148.38</v>
      </c>
    </row>
    <row r="5336" spans="1:14">
      <c r="A5336" t="s">
        <v>5340</v>
      </c>
      <c r="B5336" s="4">
        <v>45078</v>
      </c>
      <c r="C5336" t="s">
        <v>8448</v>
      </c>
      <c r="D5336" t="str">
        <f>VLOOKUP(Sales_Data!$C5336,tbl_Customers[],2,FALSE)</f>
        <v>Customer_19</v>
      </c>
      <c r="E5336" t="str">
        <f>VLOOKUP(tbl_Sales[[#This Row],[Customer_ID]],tbl_Customers[],5,0)</f>
        <v>West</v>
      </c>
      <c r="F5336" t="s">
        <v>8496</v>
      </c>
      <c r="G5336" t="str">
        <f>VLOOKUP(Sales_Data!$F5336,tbl_Products[],2,FALSE)</f>
        <v>Product_3</v>
      </c>
      <c r="H5336" t="str">
        <f>VLOOKUP(tbl_Sales[[#This Row],[Product_ID]],tbl_Products[],3,0)</f>
        <v>Health</v>
      </c>
      <c r="I5336">
        <v>9</v>
      </c>
      <c r="J5336" s="10">
        <f>VLOOKUP(tbl_Sales[[#This Row],[Product_ID]],tbl_Products[],4,0)</f>
        <v>28.91</v>
      </c>
      <c r="K5336" s="6">
        <v>18.170000000000002</v>
      </c>
      <c r="L5336" s="6">
        <f>tbl_Sales[[#This Row],[Price_per_Unit]]*tbl_Sales[[#This Row],[Quantity]]</f>
        <v>163.53000000000003</v>
      </c>
      <c r="M5336" s="6">
        <f>tbl_Sales[[#This Row],[Cost_per_Unit]]*tbl_Sales[[#This Row],[Quantity]]</f>
        <v>260.19</v>
      </c>
      <c r="N5336" s="6">
        <f>tbl_Sales[[#This Row],[Sales]]-tbl_Sales[[#This Row],[Total_Cost]]</f>
        <v>-96.659999999999968</v>
      </c>
    </row>
    <row r="5337" spans="1:14">
      <c r="A5337" t="s">
        <v>5341</v>
      </c>
      <c r="B5337" s="4">
        <v>45260</v>
      </c>
      <c r="C5337" t="s">
        <v>8353</v>
      </c>
      <c r="D5337" t="str">
        <f>VLOOKUP(Sales_Data!$C5337,tbl_Customers[],2,FALSE)</f>
        <v>Customer_208</v>
      </c>
      <c r="E5337" t="str">
        <f>VLOOKUP(tbl_Sales[[#This Row],[Customer_ID]],tbl_Customers[],5,0)</f>
        <v>West</v>
      </c>
      <c r="F5337" t="s">
        <v>8562</v>
      </c>
      <c r="G5337" t="str">
        <f>VLOOKUP(Sales_Data!$F5337,tbl_Products[],2,FALSE)</f>
        <v>Product_48</v>
      </c>
      <c r="H5337" t="str">
        <f>VLOOKUP(tbl_Sales[[#This Row],[Product_ID]],tbl_Products[],3,0)</f>
        <v>Apparel</v>
      </c>
      <c r="I5337">
        <v>9</v>
      </c>
      <c r="J5337" s="10">
        <f>VLOOKUP(tbl_Sales[[#This Row],[Product_ID]],tbl_Products[],4,0)</f>
        <v>25.33</v>
      </c>
      <c r="K5337" s="6">
        <v>64.040000000000006</v>
      </c>
      <c r="L5337" s="6">
        <f>tbl_Sales[[#This Row],[Price_per_Unit]]*tbl_Sales[[#This Row],[Quantity]]</f>
        <v>576.36</v>
      </c>
      <c r="M5337" s="6">
        <f>tbl_Sales[[#This Row],[Cost_per_Unit]]*tbl_Sales[[#This Row],[Quantity]]</f>
        <v>227.96999999999997</v>
      </c>
      <c r="N5337" s="6">
        <f>tbl_Sales[[#This Row],[Sales]]-tbl_Sales[[#This Row],[Total_Cost]]</f>
        <v>348.39000000000004</v>
      </c>
    </row>
    <row r="5338" spans="1:14">
      <c r="A5338" t="s">
        <v>5342</v>
      </c>
      <c r="B5338" s="4">
        <v>45025</v>
      </c>
      <c r="C5338" t="s">
        <v>7435</v>
      </c>
      <c r="D5338" t="str">
        <f>VLOOKUP(Sales_Data!$C5338,tbl_Customers[],2,FALSE)</f>
        <v>Customer_883</v>
      </c>
      <c r="E5338" t="str">
        <f>VLOOKUP(tbl_Sales[[#This Row],[Customer_ID]],tbl_Customers[],5,0)</f>
        <v>North</v>
      </c>
      <c r="F5338" t="s">
        <v>8538</v>
      </c>
      <c r="G5338" t="str">
        <f>VLOOKUP(Sales_Data!$F5338,tbl_Products[],2,FALSE)</f>
        <v>Product_44</v>
      </c>
      <c r="H5338" t="str">
        <f>VLOOKUP(tbl_Sales[[#This Row],[Product_ID]],tbl_Products[],3,0)</f>
        <v>Electronics</v>
      </c>
      <c r="I5338">
        <v>5</v>
      </c>
      <c r="J5338" s="10">
        <f>VLOOKUP(tbl_Sales[[#This Row],[Product_ID]],tbl_Products[],4,0)</f>
        <v>39.729999999999997</v>
      </c>
      <c r="K5338" s="6">
        <v>35.19</v>
      </c>
      <c r="L5338" s="6">
        <f>tbl_Sales[[#This Row],[Price_per_Unit]]*tbl_Sales[[#This Row],[Quantity]]</f>
        <v>175.95</v>
      </c>
      <c r="M5338" s="6">
        <f>tbl_Sales[[#This Row],[Cost_per_Unit]]*tbl_Sales[[#This Row],[Quantity]]</f>
        <v>198.64999999999998</v>
      </c>
      <c r="N5338" s="6">
        <f>tbl_Sales[[#This Row],[Sales]]-tbl_Sales[[#This Row],[Total_Cost]]</f>
        <v>-22.699999999999989</v>
      </c>
    </row>
    <row r="5339" spans="1:14">
      <c r="A5339" t="s">
        <v>5343</v>
      </c>
      <c r="B5339" s="4">
        <v>45091</v>
      </c>
      <c r="C5339" t="s">
        <v>7697</v>
      </c>
      <c r="D5339" t="str">
        <f>VLOOKUP(Sales_Data!$C5339,tbl_Customers[],2,FALSE)</f>
        <v>Customer_1008</v>
      </c>
      <c r="E5339" t="str">
        <f>VLOOKUP(tbl_Sales[[#This Row],[Customer_ID]],tbl_Customers[],5,0)</f>
        <v>West</v>
      </c>
      <c r="F5339" t="s">
        <v>8535</v>
      </c>
      <c r="G5339" t="str">
        <f>VLOOKUP(Sales_Data!$F5339,tbl_Products[],2,FALSE)</f>
        <v>Product_54</v>
      </c>
      <c r="H5339" t="str">
        <f>VLOOKUP(tbl_Sales[[#This Row],[Product_ID]],tbl_Products[],3,0)</f>
        <v>Apparel</v>
      </c>
      <c r="I5339">
        <v>9</v>
      </c>
      <c r="J5339" s="10">
        <f>VLOOKUP(tbl_Sales[[#This Row],[Product_ID]],tbl_Products[],4,0)</f>
        <v>1.35</v>
      </c>
      <c r="K5339" s="6">
        <v>8.73</v>
      </c>
      <c r="L5339" s="6">
        <f>tbl_Sales[[#This Row],[Price_per_Unit]]*tbl_Sales[[#This Row],[Quantity]]</f>
        <v>78.570000000000007</v>
      </c>
      <c r="M5339" s="6">
        <f>tbl_Sales[[#This Row],[Cost_per_Unit]]*tbl_Sales[[#This Row],[Quantity]]</f>
        <v>12.15</v>
      </c>
      <c r="N5339" s="6">
        <f>tbl_Sales[[#This Row],[Sales]]-tbl_Sales[[#This Row],[Total_Cost]]</f>
        <v>66.42</v>
      </c>
    </row>
    <row r="5340" spans="1:14">
      <c r="A5340" t="s">
        <v>5344</v>
      </c>
      <c r="B5340" s="4">
        <v>45190</v>
      </c>
      <c r="C5340" t="s">
        <v>8320</v>
      </c>
      <c r="D5340" t="str">
        <f>VLOOKUP(Sales_Data!$C5340,tbl_Customers[],2,FALSE)</f>
        <v>Customer_405</v>
      </c>
      <c r="E5340" t="str">
        <f>VLOOKUP(tbl_Sales[[#This Row],[Customer_ID]],tbl_Customers[],5,0)</f>
        <v>South</v>
      </c>
      <c r="F5340" t="s">
        <v>8548</v>
      </c>
      <c r="G5340" t="str">
        <f>VLOOKUP(Sales_Data!$F5340,tbl_Products[],2,FALSE)</f>
        <v>Product_1</v>
      </c>
      <c r="H5340" t="str">
        <f>VLOOKUP(tbl_Sales[[#This Row],[Product_ID]],tbl_Products[],3,0)</f>
        <v>Apparel</v>
      </c>
      <c r="I5340">
        <v>7</v>
      </c>
      <c r="J5340" s="10">
        <f>VLOOKUP(tbl_Sales[[#This Row],[Product_ID]],tbl_Products[],4,0)</f>
        <v>21.45</v>
      </c>
      <c r="K5340" s="6">
        <v>41.22</v>
      </c>
      <c r="L5340" s="6">
        <f>tbl_Sales[[#This Row],[Price_per_Unit]]*tbl_Sales[[#This Row],[Quantity]]</f>
        <v>288.53999999999996</v>
      </c>
      <c r="M5340" s="6">
        <f>tbl_Sales[[#This Row],[Cost_per_Unit]]*tbl_Sales[[#This Row],[Quantity]]</f>
        <v>150.15</v>
      </c>
      <c r="N5340" s="6">
        <f>tbl_Sales[[#This Row],[Sales]]-tbl_Sales[[#This Row],[Total_Cost]]</f>
        <v>138.38999999999996</v>
      </c>
    </row>
    <row r="5341" spans="1:14">
      <c r="A5341" t="s">
        <v>5345</v>
      </c>
      <c r="B5341" s="4">
        <v>44969</v>
      </c>
      <c r="C5341" t="s">
        <v>7520</v>
      </c>
      <c r="D5341" t="str">
        <f>VLOOKUP(Sales_Data!$C5341,tbl_Customers[],2,FALSE)</f>
        <v>Customer_174</v>
      </c>
      <c r="E5341" t="str">
        <f>VLOOKUP(tbl_Sales[[#This Row],[Customer_ID]],tbl_Customers[],5,0)</f>
        <v>South</v>
      </c>
      <c r="F5341" t="s">
        <v>8560</v>
      </c>
      <c r="G5341" t="str">
        <f>VLOOKUP(Sales_Data!$F5341,tbl_Products[],2,FALSE)</f>
        <v>Product_41</v>
      </c>
      <c r="H5341" t="str">
        <f>VLOOKUP(tbl_Sales[[#This Row],[Product_ID]],tbl_Products[],3,0)</f>
        <v>Home Goods</v>
      </c>
      <c r="I5341">
        <v>8</v>
      </c>
      <c r="J5341" s="10">
        <f>VLOOKUP(tbl_Sales[[#This Row],[Product_ID]],tbl_Products[],4,0)</f>
        <v>31.5</v>
      </c>
      <c r="K5341" s="6">
        <v>89.77</v>
      </c>
      <c r="L5341" s="6">
        <f>tbl_Sales[[#This Row],[Price_per_Unit]]*tbl_Sales[[#This Row],[Quantity]]</f>
        <v>718.16</v>
      </c>
      <c r="M5341" s="6">
        <f>tbl_Sales[[#This Row],[Cost_per_Unit]]*tbl_Sales[[#This Row],[Quantity]]</f>
        <v>252</v>
      </c>
      <c r="N5341" s="6">
        <f>tbl_Sales[[#This Row],[Sales]]-tbl_Sales[[#This Row],[Total_Cost]]</f>
        <v>466.15999999999997</v>
      </c>
    </row>
    <row r="5342" spans="1:14">
      <c r="A5342" t="s">
        <v>5346</v>
      </c>
      <c r="B5342" s="4">
        <v>44976</v>
      </c>
      <c r="C5342" t="s">
        <v>7172</v>
      </c>
      <c r="D5342" t="str">
        <f>VLOOKUP(Sales_Data!$C5342,tbl_Customers[],2,FALSE)</f>
        <v>Customer_1084</v>
      </c>
      <c r="E5342" t="str">
        <f>VLOOKUP(tbl_Sales[[#This Row],[Customer_ID]],tbl_Customers[],5,0)</f>
        <v>North</v>
      </c>
      <c r="F5342" t="s">
        <v>8541</v>
      </c>
      <c r="G5342" t="str">
        <f>VLOOKUP(Sales_Data!$F5342,tbl_Products[],2,FALSE)</f>
        <v>Product_60</v>
      </c>
      <c r="H5342" t="str">
        <f>VLOOKUP(tbl_Sales[[#This Row],[Product_ID]],tbl_Products[],3,0)</f>
        <v>Health</v>
      </c>
      <c r="I5342">
        <v>5</v>
      </c>
      <c r="J5342" s="10">
        <f>VLOOKUP(tbl_Sales[[#This Row],[Product_ID]],tbl_Products[],4,0)</f>
        <v>1.01</v>
      </c>
      <c r="K5342" s="6">
        <v>98.96</v>
      </c>
      <c r="L5342" s="6">
        <f>tbl_Sales[[#This Row],[Price_per_Unit]]*tbl_Sales[[#This Row],[Quantity]]</f>
        <v>494.79999999999995</v>
      </c>
      <c r="M5342" s="6">
        <f>tbl_Sales[[#This Row],[Cost_per_Unit]]*tbl_Sales[[#This Row],[Quantity]]</f>
        <v>5.05</v>
      </c>
      <c r="N5342" s="6">
        <f>tbl_Sales[[#This Row],[Sales]]-tbl_Sales[[#This Row],[Total_Cost]]</f>
        <v>489.74999999999994</v>
      </c>
    </row>
    <row r="5343" spans="1:14">
      <c r="A5343" t="s">
        <v>5347</v>
      </c>
      <c r="B5343" s="4">
        <v>45012</v>
      </c>
      <c r="C5343" t="s">
        <v>8086</v>
      </c>
      <c r="D5343" t="str">
        <f>VLOOKUP(Sales_Data!$C5343,tbl_Customers[],2,FALSE)</f>
        <v>Customer_1054</v>
      </c>
      <c r="E5343" t="str">
        <f>VLOOKUP(tbl_Sales[[#This Row],[Customer_ID]],tbl_Customers[],5,0)</f>
        <v>East</v>
      </c>
      <c r="F5343" t="s">
        <v>8551</v>
      </c>
      <c r="G5343" t="str">
        <f>VLOOKUP(Sales_Data!$F5343,tbl_Products[],2,FALSE)</f>
        <v>Product_11</v>
      </c>
      <c r="H5343" t="str">
        <f>VLOOKUP(tbl_Sales[[#This Row],[Product_ID]],tbl_Products[],3,0)</f>
        <v>Health</v>
      </c>
      <c r="I5343">
        <v>9</v>
      </c>
      <c r="J5343" s="10">
        <f>VLOOKUP(tbl_Sales[[#This Row],[Product_ID]],tbl_Products[],4,0)</f>
        <v>11.76</v>
      </c>
      <c r="K5343" s="6">
        <v>17.57</v>
      </c>
      <c r="L5343" s="6">
        <f>tbl_Sales[[#This Row],[Price_per_Unit]]*tbl_Sales[[#This Row],[Quantity]]</f>
        <v>158.13</v>
      </c>
      <c r="M5343" s="6">
        <f>tbl_Sales[[#This Row],[Cost_per_Unit]]*tbl_Sales[[#This Row],[Quantity]]</f>
        <v>105.84</v>
      </c>
      <c r="N5343" s="6">
        <f>tbl_Sales[[#This Row],[Sales]]-tbl_Sales[[#This Row],[Total_Cost]]</f>
        <v>52.289999999999992</v>
      </c>
    </row>
    <row r="5344" spans="1:14">
      <c r="A5344" t="s">
        <v>5348</v>
      </c>
      <c r="B5344" s="4">
        <v>45202</v>
      </c>
      <c r="C5344" t="s">
        <v>7968</v>
      </c>
      <c r="D5344" t="str">
        <f>VLOOKUP(Sales_Data!$C5344,tbl_Customers[],2,FALSE)</f>
        <v>Customer_315</v>
      </c>
      <c r="E5344" t="str">
        <f>VLOOKUP(tbl_Sales[[#This Row],[Customer_ID]],tbl_Customers[],5,0)</f>
        <v>North</v>
      </c>
      <c r="F5344" t="s">
        <v>8549</v>
      </c>
      <c r="G5344" t="str">
        <f>VLOOKUP(Sales_Data!$F5344,tbl_Products[],2,FALSE)</f>
        <v>Product_18</v>
      </c>
      <c r="H5344" t="str">
        <f>VLOOKUP(tbl_Sales[[#This Row],[Product_ID]],tbl_Products[],3,0)</f>
        <v>Health</v>
      </c>
      <c r="I5344">
        <v>9</v>
      </c>
      <c r="J5344" s="10">
        <f>VLOOKUP(tbl_Sales[[#This Row],[Product_ID]],tbl_Products[],4,0)</f>
        <v>41.18</v>
      </c>
      <c r="K5344" s="6">
        <v>63.45</v>
      </c>
      <c r="L5344" s="6">
        <f>tbl_Sales[[#This Row],[Price_per_Unit]]*tbl_Sales[[#This Row],[Quantity]]</f>
        <v>571.05000000000007</v>
      </c>
      <c r="M5344" s="6">
        <f>tbl_Sales[[#This Row],[Cost_per_Unit]]*tbl_Sales[[#This Row],[Quantity]]</f>
        <v>370.62</v>
      </c>
      <c r="N5344" s="6">
        <f>tbl_Sales[[#This Row],[Sales]]-tbl_Sales[[#This Row],[Total_Cost]]</f>
        <v>200.43000000000006</v>
      </c>
    </row>
    <row r="5345" spans="1:14">
      <c r="A5345" t="s">
        <v>5349</v>
      </c>
      <c r="B5345" s="4">
        <v>45200</v>
      </c>
      <c r="C5345" t="s">
        <v>7541</v>
      </c>
      <c r="D5345" t="str">
        <f>VLOOKUP(Sales_Data!$C5345,tbl_Customers[],2,FALSE)</f>
        <v>Customer_842</v>
      </c>
      <c r="E5345" t="str">
        <f>VLOOKUP(tbl_Sales[[#This Row],[Customer_ID]],tbl_Customers[],5,0)</f>
        <v>North</v>
      </c>
      <c r="F5345" t="s">
        <v>8504</v>
      </c>
      <c r="G5345" t="str">
        <f>VLOOKUP(Sales_Data!$F5345,tbl_Products[],2,FALSE)</f>
        <v>Product_13</v>
      </c>
      <c r="H5345" t="str">
        <f>VLOOKUP(tbl_Sales[[#This Row],[Product_ID]],tbl_Products[],3,0)</f>
        <v>Toys</v>
      </c>
      <c r="I5345">
        <v>3</v>
      </c>
      <c r="J5345" s="10">
        <f>VLOOKUP(tbl_Sales[[#This Row],[Product_ID]],tbl_Products[],4,0)</f>
        <v>45.97</v>
      </c>
      <c r="K5345" s="6">
        <v>81.06</v>
      </c>
      <c r="L5345" s="6">
        <f>tbl_Sales[[#This Row],[Price_per_Unit]]*tbl_Sales[[#This Row],[Quantity]]</f>
        <v>243.18</v>
      </c>
      <c r="M5345" s="6">
        <f>tbl_Sales[[#This Row],[Cost_per_Unit]]*tbl_Sales[[#This Row],[Quantity]]</f>
        <v>137.91</v>
      </c>
      <c r="N5345" s="6">
        <f>tbl_Sales[[#This Row],[Sales]]-tbl_Sales[[#This Row],[Total_Cost]]</f>
        <v>105.27000000000001</v>
      </c>
    </row>
    <row r="5346" spans="1:14">
      <c r="A5346" t="s">
        <v>5350</v>
      </c>
      <c r="B5346" s="4">
        <v>44930</v>
      </c>
      <c r="C5346" t="s">
        <v>7049</v>
      </c>
      <c r="D5346" t="str">
        <f>VLOOKUP(Sales_Data!$C5346,tbl_Customers[],2,FALSE)</f>
        <v>Customer_254</v>
      </c>
      <c r="E5346" t="str">
        <f>VLOOKUP(tbl_Sales[[#This Row],[Customer_ID]],tbl_Customers[],5,0)</f>
        <v>East</v>
      </c>
      <c r="F5346" t="s">
        <v>8516</v>
      </c>
      <c r="G5346" t="str">
        <f>VLOOKUP(Sales_Data!$F5346,tbl_Products[],2,FALSE)</f>
        <v>Product_67</v>
      </c>
      <c r="H5346" t="str">
        <f>VLOOKUP(tbl_Sales[[#This Row],[Product_ID]],tbl_Products[],3,0)</f>
        <v>Toys</v>
      </c>
      <c r="I5346">
        <v>4</v>
      </c>
      <c r="J5346" s="10">
        <f>VLOOKUP(tbl_Sales[[#This Row],[Product_ID]],tbl_Products[],4,0)</f>
        <v>13.68</v>
      </c>
      <c r="K5346" s="6">
        <v>27.19</v>
      </c>
      <c r="L5346" s="6">
        <f>tbl_Sales[[#This Row],[Price_per_Unit]]*tbl_Sales[[#This Row],[Quantity]]</f>
        <v>108.76</v>
      </c>
      <c r="M5346" s="6">
        <f>tbl_Sales[[#This Row],[Cost_per_Unit]]*tbl_Sales[[#This Row],[Quantity]]</f>
        <v>54.72</v>
      </c>
      <c r="N5346" s="6">
        <f>tbl_Sales[[#This Row],[Sales]]-tbl_Sales[[#This Row],[Total_Cost]]</f>
        <v>54.040000000000006</v>
      </c>
    </row>
    <row r="5347" spans="1:14">
      <c r="A5347" t="s">
        <v>5351</v>
      </c>
      <c r="B5347" s="4">
        <v>45247</v>
      </c>
      <c r="C5347" t="s">
        <v>7403</v>
      </c>
      <c r="D5347" t="str">
        <f>VLOOKUP(Sales_Data!$C5347,tbl_Customers[],2,FALSE)</f>
        <v>Customer_999</v>
      </c>
      <c r="E5347" t="str">
        <f>VLOOKUP(tbl_Sales[[#This Row],[Customer_ID]],tbl_Customers[],5,0)</f>
        <v>East</v>
      </c>
      <c r="F5347" t="s">
        <v>8543</v>
      </c>
      <c r="G5347" t="str">
        <f>VLOOKUP(Sales_Data!$F5347,tbl_Products[],2,FALSE)</f>
        <v>Product_72</v>
      </c>
      <c r="H5347" t="str">
        <f>VLOOKUP(tbl_Sales[[#This Row],[Product_ID]],tbl_Products[],3,0)</f>
        <v>Toys</v>
      </c>
      <c r="I5347">
        <v>6</v>
      </c>
      <c r="J5347" s="10">
        <f>VLOOKUP(tbl_Sales[[#This Row],[Product_ID]],tbl_Products[],4,0)</f>
        <v>23.2</v>
      </c>
      <c r="K5347" s="6">
        <v>74.510000000000005</v>
      </c>
      <c r="L5347" s="6">
        <f>tbl_Sales[[#This Row],[Price_per_Unit]]*tbl_Sales[[#This Row],[Quantity]]</f>
        <v>447.06000000000006</v>
      </c>
      <c r="M5347" s="6">
        <f>tbl_Sales[[#This Row],[Cost_per_Unit]]*tbl_Sales[[#This Row],[Quantity]]</f>
        <v>139.19999999999999</v>
      </c>
      <c r="N5347" s="6">
        <f>tbl_Sales[[#This Row],[Sales]]-tbl_Sales[[#This Row],[Total_Cost]]</f>
        <v>307.86000000000007</v>
      </c>
    </row>
    <row r="5348" spans="1:14">
      <c r="A5348" t="s">
        <v>5352</v>
      </c>
      <c r="B5348" s="4">
        <v>44960</v>
      </c>
      <c r="C5348" t="s">
        <v>7802</v>
      </c>
      <c r="D5348" t="str">
        <f>VLOOKUP(Sales_Data!$C5348,tbl_Customers[],2,FALSE)</f>
        <v>Customer_15</v>
      </c>
      <c r="E5348" t="str">
        <f>VLOOKUP(tbl_Sales[[#This Row],[Customer_ID]],tbl_Customers[],5,0)</f>
        <v>South</v>
      </c>
      <c r="F5348" t="s">
        <v>8494</v>
      </c>
      <c r="G5348" t="str">
        <f>VLOOKUP(Sales_Data!$F5348,tbl_Products[],2,FALSE)</f>
        <v>Product_15</v>
      </c>
      <c r="H5348" t="str">
        <f>VLOOKUP(tbl_Sales[[#This Row],[Product_ID]],tbl_Products[],3,0)</f>
        <v>Apparel</v>
      </c>
      <c r="I5348">
        <v>1</v>
      </c>
      <c r="J5348" s="10">
        <f>VLOOKUP(tbl_Sales[[#This Row],[Product_ID]],tbl_Products[],4,0)</f>
        <v>22.93</v>
      </c>
      <c r="K5348" s="6">
        <v>38.5</v>
      </c>
      <c r="L5348" s="6">
        <f>tbl_Sales[[#This Row],[Price_per_Unit]]*tbl_Sales[[#This Row],[Quantity]]</f>
        <v>38.5</v>
      </c>
      <c r="M5348" s="6">
        <f>tbl_Sales[[#This Row],[Cost_per_Unit]]*tbl_Sales[[#This Row],[Quantity]]</f>
        <v>22.93</v>
      </c>
      <c r="N5348" s="6">
        <f>tbl_Sales[[#This Row],[Sales]]-tbl_Sales[[#This Row],[Total_Cost]]</f>
        <v>15.57</v>
      </c>
    </row>
    <row r="5349" spans="1:14">
      <c r="A5349" t="s">
        <v>5353</v>
      </c>
      <c r="B5349" s="4">
        <v>45034</v>
      </c>
      <c r="C5349" t="s">
        <v>7243</v>
      </c>
      <c r="D5349" t="str">
        <f>VLOOKUP(Sales_Data!$C5349,tbl_Customers[],2,FALSE)</f>
        <v>Customer_319</v>
      </c>
      <c r="E5349" t="str">
        <f>VLOOKUP(tbl_Sales[[#This Row],[Customer_ID]],tbl_Customers[],5,0)</f>
        <v>East</v>
      </c>
      <c r="F5349" t="s">
        <v>8549</v>
      </c>
      <c r="G5349" t="str">
        <f>VLOOKUP(Sales_Data!$F5349,tbl_Products[],2,FALSE)</f>
        <v>Product_18</v>
      </c>
      <c r="H5349" t="str">
        <f>VLOOKUP(tbl_Sales[[#This Row],[Product_ID]],tbl_Products[],3,0)</f>
        <v>Health</v>
      </c>
      <c r="I5349">
        <v>8</v>
      </c>
      <c r="J5349" s="10">
        <f>VLOOKUP(tbl_Sales[[#This Row],[Product_ID]],tbl_Products[],4,0)</f>
        <v>41.18</v>
      </c>
      <c r="K5349" s="6">
        <v>22.27</v>
      </c>
      <c r="L5349" s="6">
        <f>tbl_Sales[[#This Row],[Price_per_Unit]]*tbl_Sales[[#This Row],[Quantity]]</f>
        <v>178.16</v>
      </c>
      <c r="M5349" s="6">
        <f>tbl_Sales[[#This Row],[Cost_per_Unit]]*tbl_Sales[[#This Row],[Quantity]]</f>
        <v>329.44</v>
      </c>
      <c r="N5349" s="6">
        <f>tbl_Sales[[#This Row],[Sales]]-tbl_Sales[[#This Row],[Total_Cost]]</f>
        <v>-151.28</v>
      </c>
    </row>
    <row r="5350" spans="1:14">
      <c r="A5350" t="s">
        <v>5354</v>
      </c>
      <c r="B5350" s="4">
        <v>45270</v>
      </c>
      <c r="C5350" t="s">
        <v>7587</v>
      </c>
      <c r="D5350" t="str">
        <f>VLOOKUP(Sales_Data!$C5350,tbl_Customers[],2,FALSE)</f>
        <v>Customer_1345</v>
      </c>
      <c r="E5350" t="str">
        <f>VLOOKUP(tbl_Sales[[#This Row],[Customer_ID]],tbl_Customers[],5,0)</f>
        <v>North</v>
      </c>
      <c r="F5350" t="s">
        <v>8493</v>
      </c>
      <c r="G5350" t="str">
        <f>VLOOKUP(Sales_Data!$F5350,tbl_Products[],2,FALSE)</f>
        <v>Product_61</v>
      </c>
      <c r="H5350" t="str">
        <f>VLOOKUP(tbl_Sales[[#This Row],[Product_ID]],tbl_Products[],3,0)</f>
        <v>Health</v>
      </c>
      <c r="I5350">
        <v>1</v>
      </c>
      <c r="J5350" s="10">
        <f>VLOOKUP(tbl_Sales[[#This Row],[Product_ID]],tbl_Products[],4,0)</f>
        <v>47.78</v>
      </c>
      <c r="K5350" s="6">
        <v>90.62</v>
      </c>
      <c r="L5350" s="6">
        <f>tbl_Sales[[#This Row],[Price_per_Unit]]*tbl_Sales[[#This Row],[Quantity]]</f>
        <v>90.62</v>
      </c>
      <c r="M5350" s="6">
        <f>tbl_Sales[[#This Row],[Cost_per_Unit]]*tbl_Sales[[#This Row],[Quantity]]</f>
        <v>47.78</v>
      </c>
      <c r="N5350" s="6">
        <f>tbl_Sales[[#This Row],[Sales]]-tbl_Sales[[#This Row],[Total_Cost]]</f>
        <v>42.84</v>
      </c>
    </row>
    <row r="5351" spans="1:14">
      <c r="A5351" t="s">
        <v>5355</v>
      </c>
      <c r="B5351" s="4">
        <v>45249</v>
      </c>
      <c r="C5351" t="s">
        <v>7042</v>
      </c>
      <c r="D5351" t="str">
        <f>VLOOKUP(Sales_Data!$C5351,tbl_Customers[],2,FALSE)</f>
        <v>Customer_513</v>
      </c>
      <c r="E5351" t="str">
        <f>VLOOKUP(tbl_Sales[[#This Row],[Customer_ID]],tbl_Customers[],5,0)</f>
        <v>North</v>
      </c>
      <c r="F5351" t="s">
        <v>8521</v>
      </c>
      <c r="G5351" t="str">
        <f>VLOOKUP(Sales_Data!$F5351,tbl_Products[],2,FALSE)</f>
        <v>Product_64</v>
      </c>
      <c r="H5351" t="str">
        <f>VLOOKUP(tbl_Sales[[#This Row],[Product_ID]],tbl_Products[],3,0)</f>
        <v>Home Goods</v>
      </c>
      <c r="I5351">
        <v>7</v>
      </c>
      <c r="J5351" s="10">
        <f>VLOOKUP(tbl_Sales[[#This Row],[Product_ID]],tbl_Products[],4,0)</f>
        <v>16.21</v>
      </c>
      <c r="K5351" s="6">
        <v>38.06</v>
      </c>
      <c r="L5351" s="6">
        <f>tbl_Sales[[#This Row],[Price_per_Unit]]*tbl_Sales[[#This Row],[Quantity]]</f>
        <v>266.42</v>
      </c>
      <c r="M5351" s="6">
        <f>tbl_Sales[[#This Row],[Cost_per_Unit]]*tbl_Sales[[#This Row],[Quantity]]</f>
        <v>113.47</v>
      </c>
      <c r="N5351" s="6">
        <f>tbl_Sales[[#This Row],[Sales]]-tbl_Sales[[#This Row],[Total_Cost]]</f>
        <v>152.95000000000002</v>
      </c>
    </row>
    <row r="5352" spans="1:14">
      <c r="A5352" t="s">
        <v>5356</v>
      </c>
      <c r="B5352" s="4">
        <v>45036</v>
      </c>
      <c r="C5352" t="s">
        <v>8467</v>
      </c>
      <c r="D5352" t="str">
        <f>VLOOKUP(Sales_Data!$C5352,tbl_Customers[],2,FALSE)</f>
        <v>Customer_464</v>
      </c>
      <c r="E5352" t="str">
        <f>VLOOKUP(tbl_Sales[[#This Row],[Customer_ID]],tbl_Customers[],5,0)</f>
        <v>East</v>
      </c>
      <c r="F5352" t="s">
        <v>8557</v>
      </c>
      <c r="G5352" t="str">
        <f>VLOOKUP(Sales_Data!$F5352,tbl_Products[],2,FALSE)</f>
        <v>Product_71</v>
      </c>
      <c r="H5352" t="str">
        <f>VLOOKUP(tbl_Sales[[#This Row],[Product_ID]],tbl_Products[],3,0)</f>
        <v>Electronics</v>
      </c>
      <c r="I5352">
        <v>7</v>
      </c>
      <c r="J5352" s="10">
        <f>VLOOKUP(tbl_Sales[[#This Row],[Product_ID]],tbl_Products[],4,0)</f>
        <v>34.61</v>
      </c>
      <c r="K5352" s="6">
        <v>97.67</v>
      </c>
      <c r="L5352" s="6">
        <f>tbl_Sales[[#This Row],[Price_per_Unit]]*tbl_Sales[[#This Row],[Quantity]]</f>
        <v>683.69</v>
      </c>
      <c r="M5352" s="6">
        <f>tbl_Sales[[#This Row],[Cost_per_Unit]]*tbl_Sales[[#This Row],[Quantity]]</f>
        <v>242.26999999999998</v>
      </c>
      <c r="N5352" s="6">
        <f>tbl_Sales[[#This Row],[Sales]]-tbl_Sales[[#This Row],[Total_Cost]]</f>
        <v>441.42000000000007</v>
      </c>
    </row>
    <row r="5353" spans="1:14">
      <c r="A5353" t="s">
        <v>5357</v>
      </c>
      <c r="B5353" s="4">
        <v>45277</v>
      </c>
      <c r="C5353" t="s">
        <v>7392</v>
      </c>
      <c r="D5353" t="str">
        <f>VLOOKUP(Sales_Data!$C5353,tbl_Customers[],2,FALSE)</f>
        <v>Customer_964</v>
      </c>
      <c r="E5353" t="str">
        <f>VLOOKUP(tbl_Sales[[#This Row],[Customer_ID]],tbl_Customers[],5,0)</f>
        <v>South</v>
      </c>
      <c r="F5353" t="s">
        <v>8557</v>
      </c>
      <c r="G5353" t="str">
        <f>VLOOKUP(Sales_Data!$F5353,tbl_Products[],2,FALSE)</f>
        <v>Product_71</v>
      </c>
      <c r="H5353" t="str">
        <f>VLOOKUP(tbl_Sales[[#This Row],[Product_ID]],tbl_Products[],3,0)</f>
        <v>Electronics</v>
      </c>
      <c r="I5353">
        <v>5</v>
      </c>
      <c r="J5353" s="10">
        <f>VLOOKUP(tbl_Sales[[#This Row],[Product_ID]],tbl_Products[],4,0)</f>
        <v>34.61</v>
      </c>
      <c r="K5353" s="6">
        <v>23.46</v>
      </c>
      <c r="L5353" s="6">
        <f>tbl_Sales[[#This Row],[Price_per_Unit]]*tbl_Sales[[#This Row],[Quantity]]</f>
        <v>117.30000000000001</v>
      </c>
      <c r="M5353" s="6">
        <f>tbl_Sales[[#This Row],[Cost_per_Unit]]*tbl_Sales[[#This Row],[Quantity]]</f>
        <v>173.05</v>
      </c>
      <c r="N5353" s="6">
        <f>tbl_Sales[[#This Row],[Sales]]-tbl_Sales[[#This Row],[Total_Cost]]</f>
        <v>-55.75</v>
      </c>
    </row>
    <row r="5354" spans="1:14">
      <c r="A5354" t="s">
        <v>5358</v>
      </c>
      <c r="B5354" s="4">
        <v>45144</v>
      </c>
      <c r="C5354" t="s">
        <v>8341</v>
      </c>
      <c r="D5354" t="str">
        <f>VLOOKUP(Sales_Data!$C5354,tbl_Customers[],2,FALSE)</f>
        <v>Customer_810</v>
      </c>
      <c r="E5354" t="str">
        <f>VLOOKUP(tbl_Sales[[#This Row],[Customer_ID]],tbl_Customers[],5,0)</f>
        <v>South</v>
      </c>
      <c r="F5354" t="s">
        <v>8538</v>
      </c>
      <c r="G5354" t="str">
        <f>VLOOKUP(Sales_Data!$F5354,tbl_Products[],2,FALSE)</f>
        <v>Product_44</v>
      </c>
      <c r="H5354" t="str">
        <f>VLOOKUP(tbl_Sales[[#This Row],[Product_ID]],tbl_Products[],3,0)</f>
        <v>Electronics</v>
      </c>
      <c r="I5354">
        <v>6</v>
      </c>
      <c r="J5354" s="10">
        <f>VLOOKUP(tbl_Sales[[#This Row],[Product_ID]],tbl_Products[],4,0)</f>
        <v>39.729999999999997</v>
      </c>
      <c r="K5354" s="6">
        <v>41.31</v>
      </c>
      <c r="L5354" s="6">
        <f>tbl_Sales[[#This Row],[Price_per_Unit]]*tbl_Sales[[#This Row],[Quantity]]</f>
        <v>247.86</v>
      </c>
      <c r="M5354" s="6">
        <f>tbl_Sales[[#This Row],[Cost_per_Unit]]*tbl_Sales[[#This Row],[Quantity]]</f>
        <v>238.38</v>
      </c>
      <c r="N5354" s="6">
        <f>tbl_Sales[[#This Row],[Sales]]-tbl_Sales[[#This Row],[Total_Cost]]</f>
        <v>9.4800000000000182</v>
      </c>
    </row>
    <row r="5355" spans="1:14">
      <c r="A5355" t="s">
        <v>5359</v>
      </c>
      <c r="B5355" s="4">
        <v>44980</v>
      </c>
      <c r="C5355" t="s">
        <v>7291</v>
      </c>
      <c r="D5355" t="str">
        <f>VLOOKUP(Sales_Data!$C5355,tbl_Customers[],2,FALSE)</f>
        <v>Customer_767</v>
      </c>
      <c r="E5355" t="str">
        <f>VLOOKUP(tbl_Sales[[#This Row],[Customer_ID]],tbl_Customers[],5,0)</f>
        <v>East</v>
      </c>
      <c r="F5355" t="s">
        <v>8539</v>
      </c>
      <c r="G5355" t="str">
        <f>VLOOKUP(Sales_Data!$F5355,tbl_Products[],2,FALSE)</f>
        <v>Product_16</v>
      </c>
      <c r="H5355" t="str">
        <f>VLOOKUP(tbl_Sales[[#This Row],[Product_ID]],tbl_Products[],3,0)</f>
        <v>Home Goods</v>
      </c>
      <c r="I5355">
        <v>7</v>
      </c>
      <c r="J5355" s="10">
        <f>VLOOKUP(tbl_Sales[[#This Row],[Product_ID]],tbl_Products[],4,0)</f>
        <v>15.25</v>
      </c>
      <c r="K5355" s="6">
        <v>78.92</v>
      </c>
      <c r="L5355" s="6">
        <f>tbl_Sales[[#This Row],[Price_per_Unit]]*tbl_Sales[[#This Row],[Quantity]]</f>
        <v>552.44000000000005</v>
      </c>
      <c r="M5355" s="6">
        <f>tbl_Sales[[#This Row],[Cost_per_Unit]]*tbl_Sales[[#This Row],[Quantity]]</f>
        <v>106.75</v>
      </c>
      <c r="N5355" s="6">
        <f>tbl_Sales[[#This Row],[Sales]]-tbl_Sales[[#This Row],[Total_Cost]]</f>
        <v>445.69000000000005</v>
      </c>
    </row>
    <row r="5356" spans="1:14">
      <c r="A5356" t="s">
        <v>5360</v>
      </c>
      <c r="B5356" s="4">
        <v>45032</v>
      </c>
      <c r="C5356" t="s">
        <v>7149</v>
      </c>
      <c r="D5356" t="str">
        <f>VLOOKUP(Sales_Data!$C5356,tbl_Customers[],2,FALSE)</f>
        <v>Customer_613</v>
      </c>
      <c r="E5356" t="str">
        <f>VLOOKUP(tbl_Sales[[#This Row],[Customer_ID]],tbl_Customers[],5,0)</f>
        <v>North</v>
      </c>
      <c r="F5356" t="s">
        <v>8552</v>
      </c>
      <c r="G5356" t="str">
        <f>VLOOKUP(Sales_Data!$F5356,tbl_Products[],2,FALSE)</f>
        <v>Product_5</v>
      </c>
      <c r="H5356" t="str">
        <f>VLOOKUP(tbl_Sales[[#This Row],[Product_ID]],tbl_Products[],3,0)</f>
        <v>Health</v>
      </c>
      <c r="I5356">
        <v>2</v>
      </c>
      <c r="J5356" s="10">
        <f>VLOOKUP(tbl_Sales[[#This Row],[Product_ID]],tbl_Products[],4,0)</f>
        <v>35.39</v>
      </c>
      <c r="K5356" s="6">
        <v>77.53</v>
      </c>
      <c r="L5356" s="6">
        <f>tbl_Sales[[#This Row],[Price_per_Unit]]*tbl_Sales[[#This Row],[Quantity]]</f>
        <v>155.06</v>
      </c>
      <c r="M5356" s="6">
        <f>tbl_Sales[[#This Row],[Cost_per_Unit]]*tbl_Sales[[#This Row],[Quantity]]</f>
        <v>70.78</v>
      </c>
      <c r="N5356" s="6">
        <f>tbl_Sales[[#This Row],[Sales]]-tbl_Sales[[#This Row],[Total_Cost]]</f>
        <v>84.28</v>
      </c>
    </row>
    <row r="5357" spans="1:14">
      <c r="A5357" t="s">
        <v>5361</v>
      </c>
      <c r="B5357" s="4">
        <v>45202</v>
      </c>
      <c r="C5357" t="s">
        <v>8171</v>
      </c>
      <c r="D5357" t="str">
        <f>VLOOKUP(Sales_Data!$C5357,tbl_Customers[],2,FALSE)</f>
        <v>Customer_747</v>
      </c>
      <c r="E5357" t="str">
        <f>VLOOKUP(tbl_Sales[[#This Row],[Customer_ID]],tbl_Customers[],5,0)</f>
        <v>East</v>
      </c>
      <c r="F5357" t="s">
        <v>8560</v>
      </c>
      <c r="G5357" t="str">
        <f>VLOOKUP(Sales_Data!$F5357,tbl_Products[],2,FALSE)</f>
        <v>Product_41</v>
      </c>
      <c r="H5357" t="str">
        <f>VLOOKUP(tbl_Sales[[#This Row],[Product_ID]],tbl_Products[],3,0)</f>
        <v>Home Goods</v>
      </c>
      <c r="I5357">
        <v>2</v>
      </c>
      <c r="J5357" s="10">
        <f>VLOOKUP(tbl_Sales[[#This Row],[Product_ID]],tbl_Products[],4,0)</f>
        <v>31.5</v>
      </c>
      <c r="K5357" s="6">
        <v>18.18</v>
      </c>
      <c r="L5357" s="6">
        <f>tbl_Sales[[#This Row],[Price_per_Unit]]*tbl_Sales[[#This Row],[Quantity]]</f>
        <v>36.36</v>
      </c>
      <c r="M5357" s="6">
        <f>tbl_Sales[[#This Row],[Cost_per_Unit]]*tbl_Sales[[#This Row],[Quantity]]</f>
        <v>63</v>
      </c>
      <c r="N5357" s="6">
        <f>tbl_Sales[[#This Row],[Sales]]-tbl_Sales[[#This Row],[Total_Cost]]</f>
        <v>-26.64</v>
      </c>
    </row>
    <row r="5358" spans="1:14">
      <c r="A5358" t="s">
        <v>5362</v>
      </c>
      <c r="B5358" s="4">
        <v>45286</v>
      </c>
      <c r="C5358" t="s">
        <v>8427</v>
      </c>
      <c r="D5358" t="str">
        <f>VLOOKUP(Sales_Data!$C5358,tbl_Customers[],2,FALSE)</f>
        <v>Customer_878</v>
      </c>
      <c r="E5358" t="str">
        <f>VLOOKUP(tbl_Sales[[#This Row],[Customer_ID]],tbl_Customers[],5,0)</f>
        <v>East</v>
      </c>
      <c r="F5358" t="s">
        <v>8523</v>
      </c>
      <c r="G5358" t="str">
        <f>VLOOKUP(Sales_Data!$F5358,tbl_Products[],2,FALSE)</f>
        <v>Product_32</v>
      </c>
      <c r="H5358" t="str">
        <f>VLOOKUP(tbl_Sales[[#This Row],[Product_ID]],tbl_Products[],3,0)</f>
        <v>Home Goods</v>
      </c>
      <c r="I5358">
        <v>6</v>
      </c>
      <c r="J5358" s="10">
        <f>VLOOKUP(tbl_Sales[[#This Row],[Product_ID]],tbl_Products[],4,0)</f>
        <v>24.03</v>
      </c>
      <c r="K5358" s="6">
        <v>67.260000000000005</v>
      </c>
      <c r="L5358" s="6">
        <f>tbl_Sales[[#This Row],[Price_per_Unit]]*tbl_Sales[[#This Row],[Quantity]]</f>
        <v>403.56000000000006</v>
      </c>
      <c r="M5358" s="6">
        <f>tbl_Sales[[#This Row],[Cost_per_Unit]]*tbl_Sales[[#This Row],[Quantity]]</f>
        <v>144.18</v>
      </c>
      <c r="N5358" s="6">
        <f>tbl_Sales[[#This Row],[Sales]]-tbl_Sales[[#This Row],[Total_Cost]]</f>
        <v>259.38000000000005</v>
      </c>
    </row>
    <row r="5359" spans="1:14">
      <c r="A5359" t="s">
        <v>5363</v>
      </c>
      <c r="B5359" s="4">
        <v>45149</v>
      </c>
      <c r="C5359" t="s">
        <v>7965</v>
      </c>
      <c r="D5359" t="str">
        <f>VLOOKUP(Sales_Data!$C5359,tbl_Customers[],2,FALSE)</f>
        <v>Customer_374</v>
      </c>
      <c r="E5359" t="str">
        <f>VLOOKUP(tbl_Sales[[#This Row],[Customer_ID]],tbl_Customers[],5,0)</f>
        <v>North</v>
      </c>
      <c r="F5359" t="s">
        <v>8536</v>
      </c>
      <c r="G5359" t="str">
        <f>VLOOKUP(Sales_Data!$F5359,tbl_Products[],2,FALSE)</f>
        <v>Product_40</v>
      </c>
      <c r="H5359" t="str">
        <f>VLOOKUP(tbl_Sales[[#This Row],[Product_ID]],tbl_Products[],3,0)</f>
        <v>Health</v>
      </c>
      <c r="I5359">
        <v>4</v>
      </c>
      <c r="J5359" s="10">
        <f>VLOOKUP(tbl_Sales[[#This Row],[Product_ID]],tbl_Products[],4,0)</f>
        <v>30.96</v>
      </c>
      <c r="K5359" s="6">
        <v>83.68</v>
      </c>
      <c r="L5359" s="6">
        <f>tbl_Sales[[#This Row],[Price_per_Unit]]*tbl_Sales[[#This Row],[Quantity]]</f>
        <v>334.72</v>
      </c>
      <c r="M5359" s="6">
        <f>tbl_Sales[[#This Row],[Cost_per_Unit]]*tbl_Sales[[#This Row],[Quantity]]</f>
        <v>123.84</v>
      </c>
      <c r="N5359" s="6">
        <f>tbl_Sales[[#This Row],[Sales]]-tbl_Sales[[#This Row],[Total_Cost]]</f>
        <v>210.88000000000002</v>
      </c>
    </row>
    <row r="5360" spans="1:14">
      <c r="A5360" t="s">
        <v>5364</v>
      </c>
      <c r="B5360" s="4">
        <v>45258</v>
      </c>
      <c r="C5360" t="s">
        <v>7759</v>
      </c>
      <c r="D5360" t="str">
        <f>VLOOKUP(Sales_Data!$C5360,tbl_Customers[],2,FALSE)</f>
        <v>Customer_1099</v>
      </c>
      <c r="E5360" t="str">
        <f>VLOOKUP(tbl_Sales[[#This Row],[Customer_ID]],tbl_Customers[],5,0)</f>
        <v>North</v>
      </c>
      <c r="F5360" t="s">
        <v>8567</v>
      </c>
      <c r="G5360" t="str">
        <f>VLOOKUP(Sales_Data!$F5360,tbl_Products[],2,FALSE)</f>
        <v>Product_69</v>
      </c>
      <c r="H5360" t="str">
        <f>VLOOKUP(tbl_Sales[[#This Row],[Product_ID]],tbl_Products[],3,0)</f>
        <v>Home Goods</v>
      </c>
      <c r="I5360">
        <v>8</v>
      </c>
      <c r="J5360" s="10">
        <f>VLOOKUP(tbl_Sales[[#This Row],[Product_ID]],tbl_Products[],4,0)</f>
        <v>8.86</v>
      </c>
      <c r="K5360" s="6">
        <v>39.880000000000003</v>
      </c>
      <c r="L5360" s="6">
        <f>tbl_Sales[[#This Row],[Price_per_Unit]]*tbl_Sales[[#This Row],[Quantity]]</f>
        <v>319.04000000000002</v>
      </c>
      <c r="M5360" s="6">
        <f>tbl_Sales[[#This Row],[Cost_per_Unit]]*tbl_Sales[[#This Row],[Quantity]]</f>
        <v>70.88</v>
      </c>
      <c r="N5360" s="6">
        <f>tbl_Sales[[#This Row],[Sales]]-tbl_Sales[[#This Row],[Total_Cost]]</f>
        <v>248.16000000000003</v>
      </c>
    </row>
    <row r="5361" spans="1:14">
      <c r="A5361" t="s">
        <v>5365</v>
      </c>
      <c r="B5361" s="4">
        <v>44963</v>
      </c>
      <c r="C5361" t="s">
        <v>7540</v>
      </c>
      <c r="D5361" t="str">
        <f>VLOOKUP(Sales_Data!$C5361,tbl_Customers[],2,FALSE)</f>
        <v>Customer_552</v>
      </c>
      <c r="E5361" t="str">
        <f>VLOOKUP(tbl_Sales[[#This Row],[Customer_ID]],tbl_Customers[],5,0)</f>
        <v>East</v>
      </c>
      <c r="F5361" t="s">
        <v>8554</v>
      </c>
      <c r="G5361" t="str">
        <f>VLOOKUP(Sales_Data!$F5361,tbl_Products[],2,FALSE)</f>
        <v>Product_55</v>
      </c>
      <c r="H5361" t="str">
        <f>VLOOKUP(tbl_Sales[[#This Row],[Product_ID]],tbl_Products[],3,0)</f>
        <v>Apparel</v>
      </c>
      <c r="I5361">
        <v>5</v>
      </c>
      <c r="J5361" s="10">
        <f>VLOOKUP(tbl_Sales[[#This Row],[Product_ID]],tbl_Products[],4,0)</f>
        <v>36.08</v>
      </c>
      <c r="K5361" s="6">
        <v>88.79</v>
      </c>
      <c r="L5361" s="6">
        <f>tbl_Sales[[#This Row],[Price_per_Unit]]*tbl_Sales[[#This Row],[Quantity]]</f>
        <v>443.95000000000005</v>
      </c>
      <c r="M5361" s="6">
        <f>tbl_Sales[[#This Row],[Cost_per_Unit]]*tbl_Sales[[#This Row],[Quantity]]</f>
        <v>180.39999999999998</v>
      </c>
      <c r="N5361" s="6">
        <f>tbl_Sales[[#This Row],[Sales]]-tbl_Sales[[#This Row],[Total_Cost]]</f>
        <v>263.55000000000007</v>
      </c>
    </row>
    <row r="5362" spans="1:14">
      <c r="A5362" t="s">
        <v>5366</v>
      </c>
      <c r="B5362" s="4">
        <v>45278</v>
      </c>
      <c r="C5362" t="s">
        <v>7455</v>
      </c>
      <c r="D5362" t="str">
        <f>VLOOKUP(Sales_Data!$C5362,tbl_Customers[],2,FALSE)</f>
        <v>Customer_223</v>
      </c>
      <c r="E5362" t="str">
        <f>VLOOKUP(tbl_Sales[[#This Row],[Customer_ID]],tbl_Customers[],5,0)</f>
        <v>North</v>
      </c>
      <c r="F5362" t="s">
        <v>8498</v>
      </c>
      <c r="G5362" t="str">
        <f>VLOOKUP(Sales_Data!$F5362,tbl_Products[],2,FALSE)</f>
        <v>Product_38</v>
      </c>
      <c r="H5362" t="str">
        <f>VLOOKUP(tbl_Sales[[#This Row],[Product_ID]],tbl_Products[],3,0)</f>
        <v>Toys</v>
      </c>
      <c r="I5362">
        <v>8</v>
      </c>
      <c r="J5362" s="10">
        <f>VLOOKUP(tbl_Sales[[#This Row],[Product_ID]],tbl_Products[],4,0)</f>
        <v>35.82</v>
      </c>
      <c r="K5362" s="6">
        <v>27.66</v>
      </c>
      <c r="L5362" s="6">
        <f>tbl_Sales[[#This Row],[Price_per_Unit]]*tbl_Sales[[#This Row],[Quantity]]</f>
        <v>221.28</v>
      </c>
      <c r="M5362" s="6">
        <f>tbl_Sales[[#This Row],[Cost_per_Unit]]*tbl_Sales[[#This Row],[Quantity]]</f>
        <v>286.56</v>
      </c>
      <c r="N5362" s="6">
        <f>tbl_Sales[[#This Row],[Sales]]-tbl_Sales[[#This Row],[Total_Cost]]</f>
        <v>-65.28</v>
      </c>
    </row>
    <row r="5363" spans="1:14">
      <c r="A5363" t="s">
        <v>5367</v>
      </c>
      <c r="B5363" s="4">
        <v>45005</v>
      </c>
      <c r="C5363" t="s">
        <v>7791</v>
      </c>
      <c r="D5363" t="str">
        <f>VLOOKUP(Sales_Data!$C5363,tbl_Customers[],2,FALSE)</f>
        <v>Customer_899</v>
      </c>
      <c r="E5363" t="str">
        <f>VLOOKUP(tbl_Sales[[#This Row],[Customer_ID]],tbl_Customers[],5,0)</f>
        <v>West</v>
      </c>
      <c r="F5363" t="s">
        <v>8552</v>
      </c>
      <c r="G5363" t="str">
        <f>VLOOKUP(Sales_Data!$F5363,tbl_Products[],2,FALSE)</f>
        <v>Product_5</v>
      </c>
      <c r="H5363" t="str">
        <f>VLOOKUP(tbl_Sales[[#This Row],[Product_ID]],tbl_Products[],3,0)</f>
        <v>Health</v>
      </c>
      <c r="I5363">
        <v>3</v>
      </c>
      <c r="J5363" s="10">
        <f>VLOOKUP(tbl_Sales[[#This Row],[Product_ID]],tbl_Products[],4,0)</f>
        <v>35.39</v>
      </c>
      <c r="K5363" s="6">
        <v>60.36</v>
      </c>
      <c r="L5363" s="6">
        <f>tbl_Sales[[#This Row],[Price_per_Unit]]*tbl_Sales[[#This Row],[Quantity]]</f>
        <v>181.07999999999998</v>
      </c>
      <c r="M5363" s="6">
        <f>tbl_Sales[[#This Row],[Cost_per_Unit]]*tbl_Sales[[#This Row],[Quantity]]</f>
        <v>106.17</v>
      </c>
      <c r="N5363" s="6">
        <f>tbl_Sales[[#This Row],[Sales]]-tbl_Sales[[#This Row],[Total_Cost]]</f>
        <v>74.909999999999982</v>
      </c>
    </row>
    <row r="5364" spans="1:14">
      <c r="A5364" t="s">
        <v>5368</v>
      </c>
      <c r="B5364" s="4">
        <v>44939</v>
      </c>
      <c r="C5364" t="s">
        <v>7587</v>
      </c>
      <c r="D5364" t="str">
        <f>VLOOKUP(Sales_Data!$C5364,tbl_Customers[],2,FALSE)</f>
        <v>Customer_1345</v>
      </c>
      <c r="E5364" t="str">
        <f>VLOOKUP(tbl_Sales[[#This Row],[Customer_ID]],tbl_Customers[],5,0)</f>
        <v>North</v>
      </c>
      <c r="F5364" t="s">
        <v>8530</v>
      </c>
      <c r="G5364" t="str">
        <f>VLOOKUP(Sales_Data!$F5364,tbl_Products[],2,FALSE)</f>
        <v>Product_14</v>
      </c>
      <c r="H5364" t="str">
        <f>VLOOKUP(tbl_Sales[[#This Row],[Product_ID]],tbl_Products[],3,0)</f>
        <v>Toys</v>
      </c>
      <c r="I5364">
        <v>3</v>
      </c>
      <c r="J5364" s="10">
        <f>VLOOKUP(tbl_Sales[[#This Row],[Product_ID]],tbl_Products[],4,0)</f>
        <v>36.64</v>
      </c>
      <c r="K5364" s="6">
        <v>27.69</v>
      </c>
      <c r="L5364" s="6">
        <f>tbl_Sales[[#This Row],[Price_per_Unit]]*tbl_Sales[[#This Row],[Quantity]]</f>
        <v>83.070000000000007</v>
      </c>
      <c r="M5364" s="6">
        <f>tbl_Sales[[#This Row],[Cost_per_Unit]]*tbl_Sales[[#This Row],[Quantity]]</f>
        <v>109.92</v>
      </c>
      <c r="N5364" s="6">
        <f>tbl_Sales[[#This Row],[Sales]]-tbl_Sales[[#This Row],[Total_Cost]]</f>
        <v>-26.849999999999994</v>
      </c>
    </row>
    <row r="5365" spans="1:14">
      <c r="A5365" t="s">
        <v>5369</v>
      </c>
      <c r="B5365" s="4">
        <v>45162</v>
      </c>
      <c r="C5365" t="s">
        <v>8310</v>
      </c>
      <c r="D5365" t="str">
        <f>VLOOKUP(Sales_Data!$C5365,tbl_Customers[],2,FALSE)</f>
        <v>Customer_900</v>
      </c>
      <c r="E5365" t="str">
        <f>VLOOKUP(tbl_Sales[[#This Row],[Customer_ID]],tbl_Customers[],5,0)</f>
        <v>North</v>
      </c>
      <c r="F5365" t="s">
        <v>8564</v>
      </c>
      <c r="G5365" t="str">
        <f>VLOOKUP(Sales_Data!$F5365,tbl_Products[],2,FALSE)</f>
        <v>Product_8</v>
      </c>
      <c r="H5365" t="str">
        <f>VLOOKUP(tbl_Sales[[#This Row],[Product_ID]],tbl_Products[],3,0)</f>
        <v>Electronics</v>
      </c>
      <c r="I5365">
        <v>7</v>
      </c>
      <c r="J5365" s="10">
        <f>VLOOKUP(tbl_Sales[[#This Row],[Product_ID]],tbl_Products[],4,0)</f>
        <v>22.03</v>
      </c>
      <c r="K5365" s="6">
        <v>53.04</v>
      </c>
      <c r="L5365" s="6">
        <f>tbl_Sales[[#This Row],[Price_per_Unit]]*tbl_Sales[[#This Row],[Quantity]]</f>
        <v>371.28</v>
      </c>
      <c r="M5365" s="6">
        <f>tbl_Sales[[#This Row],[Cost_per_Unit]]*tbl_Sales[[#This Row],[Quantity]]</f>
        <v>154.21</v>
      </c>
      <c r="N5365" s="6">
        <f>tbl_Sales[[#This Row],[Sales]]-tbl_Sales[[#This Row],[Total_Cost]]</f>
        <v>217.06999999999996</v>
      </c>
    </row>
    <row r="5366" spans="1:14">
      <c r="A5366" t="s">
        <v>5370</v>
      </c>
      <c r="B5366" s="4">
        <v>45096</v>
      </c>
      <c r="C5366" t="s">
        <v>7688</v>
      </c>
      <c r="D5366" t="str">
        <f>VLOOKUP(Sales_Data!$C5366,tbl_Customers[],2,FALSE)</f>
        <v>Customer_332</v>
      </c>
      <c r="E5366" t="str">
        <f>VLOOKUP(tbl_Sales[[#This Row],[Customer_ID]],tbl_Customers[],5,0)</f>
        <v>North</v>
      </c>
      <c r="F5366" t="s">
        <v>8505</v>
      </c>
      <c r="G5366" t="str">
        <f>VLOOKUP(Sales_Data!$F5366,tbl_Products[],2,FALSE)</f>
        <v>Product_39</v>
      </c>
      <c r="H5366" t="str">
        <f>VLOOKUP(tbl_Sales[[#This Row],[Product_ID]],tbl_Products[],3,0)</f>
        <v>Toys</v>
      </c>
      <c r="I5366">
        <v>1</v>
      </c>
      <c r="J5366" s="10">
        <f>VLOOKUP(tbl_Sales[[#This Row],[Product_ID]],tbl_Products[],4,0)</f>
        <v>32.950000000000003</v>
      </c>
      <c r="K5366" s="6">
        <v>22.74</v>
      </c>
      <c r="L5366" s="6">
        <f>tbl_Sales[[#This Row],[Price_per_Unit]]*tbl_Sales[[#This Row],[Quantity]]</f>
        <v>22.74</v>
      </c>
      <c r="M5366" s="6">
        <f>tbl_Sales[[#This Row],[Cost_per_Unit]]*tbl_Sales[[#This Row],[Quantity]]</f>
        <v>32.950000000000003</v>
      </c>
      <c r="N5366" s="6">
        <f>tbl_Sales[[#This Row],[Sales]]-tbl_Sales[[#This Row],[Total_Cost]]</f>
        <v>-10.210000000000004</v>
      </c>
    </row>
    <row r="5367" spans="1:14">
      <c r="A5367" t="s">
        <v>5371</v>
      </c>
      <c r="B5367" s="4">
        <v>44946</v>
      </c>
      <c r="C5367" t="s">
        <v>7745</v>
      </c>
      <c r="D5367" t="str">
        <f>VLOOKUP(Sales_Data!$C5367,tbl_Customers[],2,FALSE)</f>
        <v>Customer_287</v>
      </c>
      <c r="E5367" t="str">
        <f>VLOOKUP(tbl_Sales[[#This Row],[Customer_ID]],tbl_Customers[],5,0)</f>
        <v>West</v>
      </c>
      <c r="F5367" t="s">
        <v>8549</v>
      </c>
      <c r="G5367" t="str">
        <f>VLOOKUP(Sales_Data!$F5367,tbl_Products[],2,FALSE)</f>
        <v>Product_18</v>
      </c>
      <c r="H5367" t="str">
        <f>VLOOKUP(tbl_Sales[[#This Row],[Product_ID]],tbl_Products[],3,0)</f>
        <v>Health</v>
      </c>
      <c r="I5367">
        <v>5</v>
      </c>
      <c r="J5367" s="10">
        <f>VLOOKUP(tbl_Sales[[#This Row],[Product_ID]],tbl_Products[],4,0)</f>
        <v>41.18</v>
      </c>
      <c r="K5367" s="6">
        <v>65.290000000000006</v>
      </c>
      <c r="L5367" s="6">
        <f>tbl_Sales[[#This Row],[Price_per_Unit]]*tbl_Sales[[#This Row],[Quantity]]</f>
        <v>326.45000000000005</v>
      </c>
      <c r="M5367" s="6">
        <f>tbl_Sales[[#This Row],[Cost_per_Unit]]*tbl_Sales[[#This Row],[Quantity]]</f>
        <v>205.9</v>
      </c>
      <c r="N5367" s="6">
        <f>tbl_Sales[[#This Row],[Sales]]-tbl_Sales[[#This Row],[Total_Cost]]</f>
        <v>120.55000000000004</v>
      </c>
    </row>
    <row r="5368" spans="1:14">
      <c r="A5368" t="s">
        <v>5372</v>
      </c>
      <c r="B5368" s="4">
        <v>44971</v>
      </c>
      <c r="C5368" t="s">
        <v>7186</v>
      </c>
      <c r="D5368" t="str">
        <f>VLOOKUP(Sales_Data!$C5368,tbl_Customers[],2,FALSE)</f>
        <v>Customer_725</v>
      </c>
      <c r="E5368" t="str">
        <f>VLOOKUP(tbl_Sales[[#This Row],[Customer_ID]],tbl_Customers[],5,0)</f>
        <v>North</v>
      </c>
      <c r="F5368" t="s">
        <v>8533</v>
      </c>
      <c r="G5368" t="str">
        <f>VLOOKUP(Sales_Data!$F5368,tbl_Products[],2,FALSE)</f>
        <v>Product_34</v>
      </c>
      <c r="H5368" t="str">
        <f>VLOOKUP(tbl_Sales[[#This Row],[Product_ID]],tbl_Products[],3,0)</f>
        <v>Electronics</v>
      </c>
      <c r="I5368">
        <v>8</v>
      </c>
      <c r="J5368" s="10">
        <f>VLOOKUP(tbl_Sales[[#This Row],[Product_ID]],tbl_Products[],4,0)</f>
        <v>21.9</v>
      </c>
      <c r="K5368" s="6">
        <v>30.48</v>
      </c>
      <c r="L5368" s="6">
        <f>tbl_Sales[[#This Row],[Price_per_Unit]]*tbl_Sales[[#This Row],[Quantity]]</f>
        <v>243.84</v>
      </c>
      <c r="M5368" s="6">
        <f>tbl_Sales[[#This Row],[Cost_per_Unit]]*tbl_Sales[[#This Row],[Quantity]]</f>
        <v>175.2</v>
      </c>
      <c r="N5368" s="6">
        <f>tbl_Sales[[#This Row],[Sales]]-tbl_Sales[[#This Row],[Total_Cost]]</f>
        <v>68.640000000000015</v>
      </c>
    </row>
    <row r="5369" spans="1:14">
      <c r="A5369" t="s">
        <v>5373</v>
      </c>
      <c r="B5369" s="4">
        <v>44964</v>
      </c>
      <c r="C5369" t="s">
        <v>8170</v>
      </c>
      <c r="D5369" t="str">
        <f>VLOOKUP(Sales_Data!$C5369,tbl_Customers[],2,FALSE)</f>
        <v>Customer_889</v>
      </c>
      <c r="E5369" t="str">
        <f>VLOOKUP(tbl_Sales[[#This Row],[Customer_ID]],tbl_Customers[],5,0)</f>
        <v>North</v>
      </c>
      <c r="F5369" t="s">
        <v>8529</v>
      </c>
      <c r="G5369" t="str">
        <f>VLOOKUP(Sales_Data!$F5369,tbl_Products[],2,FALSE)</f>
        <v>Product_49</v>
      </c>
      <c r="H5369" t="str">
        <f>VLOOKUP(tbl_Sales[[#This Row],[Product_ID]],tbl_Products[],3,0)</f>
        <v>Toys</v>
      </c>
      <c r="I5369">
        <v>7</v>
      </c>
      <c r="J5369" s="10">
        <f>VLOOKUP(tbl_Sales[[#This Row],[Product_ID]],tbl_Products[],4,0)</f>
        <v>44.18</v>
      </c>
      <c r="K5369" s="6">
        <v>94.18</v>
      </c>
      <c r="L5369" s="6">
        <f>tbl_Sales[[#This Row],[Price_per_Unit]]*tbl_Sales[[#This Row],[Quantity]]</f>
        <v>659.26</v>
      </c>
      <c r="M5369" s="6">
        <f>tbl_Sales[[#This Row],[Cost_per_Unit]]*tbl_Sales[[#This Row],[Quantity]]</f>
        <v>309.26</v>
      </c>
      <c r="N5369" s="6">
        <f>tbl_Sales[[#This Row],[Sales]]-tbl_Sales[[#This Row],[Total_Cost]]</f>
        <v>350</v>
      </c>
    </row>
    <row r="5370" spans="1:14">
      <c r="A5370" t="s">
        <v>5374</v>
      </c>
      <c r="B5370" s="4">
        <v>44954</v>
      </c>
      <c r="C5370" t="s">
        <v>7096</v>
      </c>
      <c r="D5370" t="str">
        <f>VLOOKUP(Sales_Data!$C5370,tbl_Customers[],2,FALSE)</f>
        <v>Customer_12</v>
      </c>
      <c r="E5370" t="str">
        <f>VLOOKUP(tbl_Sales[[#This Row],[Customer_ID]],tbl_Customers[],5,0)</f>
        <v>West</v>
      </c>
      <c r="F5370" t="s">
        <v>8542</v>
      </c>
      <c r="G5370" t="str">
        <f>VLOOKUP(Sales_Data!$F5370,tbl_Products[],2,FALSE)</f>
        <v>Product_20</v>
      </c>
      <c r="H5370" t="str">
        <f>VLOOKUP(tbl_Sales[[#This Row],[Product_ID]],tbl_Products[],3,0)</f>
        <v>Electronics</v>
      </c>
      <c r="I5370">
        <v>8</v>
      </c>
      <c r="J5370" s="10">
        <f>VLOOKUP(tbl_Sales[[#This Row],[Product_ID]],tbl_Products[],4,0)</f>
        <v>19.98</v>
      </c>
      <c r="K5370" s="6">
        <v>48.76</v>
      </c>
      <c r="L5370" s="6">
        <f>tbl_Sales[[#This Row],[Price_per_Unit]]*tbl_Sales[[#This Row],[Quantity]]</f>
        <v>390.08</v>
      </c>
      <c r="M5370" s="6">
        <f>tbl_Sales[[#This Row],[Cost_per_Unit]]*tbl_Sales[[#This Row],[Quantity]]</f>
        <v>159.84</v>
      </c>
      <c r="N5370" s="6">
        <f>tbl_Sales[[#This Row],[Sales]]-tbl_Sales[[#This Row],[Total_Cost]]</f>
        <v>230.23999999999998</v>
      </c>
    </row>
    <row r="5371" spans="1:14">
      <c r="A5371" t="s">
        <v>5375</v>
      </c>
      <c r="B5371" s="4">
        <v>45018</v>
      </c>
      <c r="C5371" t="s">
        <v>7493</v>
      </c>
      <c r="D5371" t="str">
        <f>VLOOKUP(Sales_Data!$C5371,tbl_Customers[],2,FALSE)</f>
        <v>Customer_736</v>
      </c>
      <c r="E5371" t="str">
        <f>VLOOKUP(tbl_Sales[[#This Row],[Customer_ID]],tbl_Customers[],5,0)</f>
        <v>South</v>
      </c>
      <c r="F5371" t="s">
        <v>8531</v>
      </c>
      <c r="G5371" t="str">
        <f>VLOOKUP(Sales_Data!$F5371,tbl_Products[],2,FALSE)</f>
        <v>Product_36</v>
      </c>
      <c r="H5371" t="str">
        <f>VLOOKUP(tbl_Sales[[#This Row],[Product_ID]],tbl_Products[],3,0)</f>
        <v>Home Goods</v>
      </c>
      <c r="I5371">
        <v>4</v>
      </c>
      <c r="J5371" s="10">
        <f>VLOOKUP(tbl_Sales[[#This Row],[Product_ID]],tbl_Products[],4,0)</f>
        <v>32.54</v>
      </c>
      <c r="K5371" s="6">
        <v>96.45</v>
      </c>
      <c r="L5371" s="6">
        <f>tbl_Sales[[#This Row],[Price_per_Unit]]*tbl_Sales[[#This Row],[Quantity]]</f>
        <v>385.8</v>
      </c>
      <c r="M5371" s="6">
        <f>tbl_Sales[[#This Row],[Cost_per_Unit]]*tbl_Sales[[#This Row],[Quantity]]</f>
        <v>130.16</v>
      </c>
      <c r="N5371" s="6">
        <f>tbl_Sales[[#This Row],[Sales]]-tbl_Sales[[#This Row],[Total_Cost]]</f>
        <v>255.64000000000001</v>
      </c>
    </row>
    <row r="5372" spans="1:14">
      <c r="A5372" t="s">
        <v>5376</v>
      </c>
      <c r="B5372" s="4">
        <v>45055</v>
      </c>
      <c r="C5372" t="s">
        <v>7911</v>
      </c>
      <c r="D5372" t="str">
        <f>VLOOKUP(Sales_Data!$C5372,tbl_Customers[],2,FALSE)</f>
        <v>Customer_1453</v>
      </c>
      <c r="E5372" t="str">
        <f>VLOOKUP(tbl_Sales[[#This Row],[Customer_ID]],tbl_Customers[],5,0)</f>
        <v>North</v>
      </c>
      <c r="F5372" t="s">
        <v>8538</v>
      </c>
      <c r="G5372" t="str">
        <f>VLOOKUP(Sales_Data!$F5372,tbl_Products[],2,FALSE)</f>
        <v>Product_44</v>
      </c>
      <c r="H5372" t="str">
        <f>VLOOKUP(tbl_Sales[[#This Row],[Product_ID]],tbl_Products[],3,0)</f>
        <v>Electronics</v>
      </c>
      <c r="I5372">
        <v>7</v>
      </c>
      <c r="J5372" s="10">
        <f>VLOOKUP(tbl_Sales[[#This Row],[Product_ID]],tbl_Products[],4,0)</f>
        <v>39.729999999999997</v>
      </c>
      <c r="K5372" s="6">
        <v>87.99</v>
      </c>
      <c r="L5372" s="6">
        <f>tbl_Sales[[#This Row],[Price_per_Unit]]*tbl_Sales[[#This Row],[Quantity]]</f>
        <v>615.92999999999995</v>
      </c>
      <c r="M5372" s="6">
        <f>tbl_Sales[[#This Row],[Cost_per_Unit]]*tbl_Sales[[#This Row],[Quantity]]</f>
        <v>278.10999999999996</v>
      </c>
      <c r="N5372" s="6">
        <f>tbl_Sales[[#This Row],[Sales]]-tbl_Sales[[#This Row],[Total_Cost]]</f>
        <v>337.82</v>
      </c>
    </row>
    <row r="5373" spans="1:14">
      <c r="A5373" t="s">
        <v>5377</v>
      </c>
      <c r="B5373" s="4">
        <v>45212</v>
      </c>
      <c r="C5373" t="s">
        <v>8217</v>
      </c>
      <c r="D5373" t="str">
        <f>VLOOKUP(Sales_Data!$C5373,tbl_Customers[],2,FALSE)</f>
        <v>Customer_407</v>
      </c>
      <c r="E5373" t="str">
        <f>VLOOKUP(tbl_Sales[[#This Row],[Customer_ID]],tbl_Customers[],5,0)</f>
        <v>South</v>
      </c>
      <c r="F5373" t="s">
        <v>8519</v>
      </c>
      <c r="G5373" t="str">
        <f>VLOOKUP(Sales_Data!$F5373,tbl_Products[],2,FALSE)</f>
        <v>Product_53</v>
      </c>
      <c r="H5373" t="str">
        <f>VLOOKUP(tbl_Sales[[#This Row],[Product_ID]],tbl_Products[],3,0)</f>
        <v>Electronics</v>
      </c>
      <c r="I5373">
        <v>8</v>
      </c>
      <c r="J5373" s="10">
        <f>VLOOKUP(tbl_Sales[[#This Row],[Product_ID]],tbl_Products[],4,0)</f>
        <v>21.34</v>
      </c>
      <c r="K5373" s="6">
        <v>60.85</v>
      </c>
      <c r="L5373" s="6">
        <f>tbl_Sales[[#This Row],[Price_per_Unit]]*tbl_Sales[[#This Row],[Quantity]]</f>
        <v>486.8</v>
      </c>
      <c r="M5373" s="6">
        <f>tbl_Sales[[#This Row],[Cost_per_Unit]]*tbl_Sales[[#This Row],[Quantity]]</f>
        <v>170.72</v>
      </c>
      <c r="N5373" s="6">
        <f>tbl_Sales[[#This Row],[Sales]]-tbl_Sales[[#This Row],[Total_Cost]]</f>
        <v>316.08000000000004</v>
      </c>
    </row>
    <row r="5374" spans="1:14">
      <c r="A5374" t="s">
        <v>5378</v>
      </c>
      <c r="B5374" s="4">
        <v>44963</v>
      </c>
      <c r="C5374" t="s">
        <v>8214</v>
      </c>
      <c r="D5374" t="str">
        <f>VLOOKUP(Sales_Data!$C5374,tbl_Customers[],2,FALSE)</f>
        <v>Customer_227</v>
      </c>
      <c r="E5374" t="str">
        <f>VLOOKUP(tbl_Sales[[#This Row],[Customer_ID]],tbl_Customers[],5,0)</f>
        <v>East</v>
      </c>
      <c r="F5374" t="s">
        <v>8566</v>
      </c>
      <c r="G5374" t="str">
        <f>VLOOKUP(Sales_Data!$F5374,tbl_Products[],2,FALSE)</f>
        <v>Product_10</v>
      </c>
      <c r="H5374" t="str">
        <f>VLOOKUP(tbl_Sales[[#This Row],[Product_ID]],tbl_Products[],3,0)</f>
        <v>Apparel</v>
      </c>
      <c r="I5374">
        <v>2</v>
      </c>
      <c r="J5374" s="10">
        <f>VLOOKUP(tbl_Sales[[#This Row],[Product_ID]],tbl_Products[],4,0)</f>
        <v>14.95</v>
      </c>
      <c r="K5374" s="6">
        <v>58.39</v>
      </c>
      <c r="L5374" s="6">
        <f>tbl_Sales[[#This Row],[Price_per_Unit]]*tbl_Sales[[#This Row],[Quantity]]</f>
        <v>116.78</v>
      </c>
      <c r="M5374" s="6">
        <f>tbl_Sales[[#This Row],[Cost_per_Unit]]*tbl_Sales[[#This Row],[Quantity]]</f>
        <v>29.9</v>
      </c>
      <c r="N5374" s="6">
        <f>tbl_Sales[[#This Row],[Sales]]-tbl_Sales[[#This Row],[Total_Cost]]</f>
        <v>86.88</v>
      </c>
    </row>
    <row r="5375" spans="1:14">
      <c r="A5375" t="s">
        <v>5379</v>
      </c>
      <c r="B5375" s="4">
        <v>45221</v>
      </c>
      <c r="C5375" t="s">
        <v>7744</v>
      </c>
      <c r="D5375" t="str">
        <f>VLOOKUP(Sales_Data!$C5375,tbl_Customers[],2,FALSE)</f>
        <v>Customer_389</v>
      </c>
      <c r="E5375" t="str">
        <f>VLOOKUP(tbl_Sales[[#This Row],[Customer_ID]],tbl_Customers[],5,0)</f>
        <v>West</v>
      </c>
      <c r="F5375" t="s">
        <v>8500</v>
      </c>
      <c r="G5375" t="str">
        <f>VLOOKUP(Sales_Data!$F5375,tbl_Products[],2,FALSE)</f>
        <v>Product_68</v>
      </c>
      <c r="H5375" t="str">
        <f>VLOOKUP(tbl_Sales[[#This Row],[Product_ID]],tbl_Products[],3,0)</f>
        <v>Home Goods</v>
      </c>
      <c r="I5375">
        <v>9</v>
      </c>
      <c r="J5375" s="10">
        <f>VLOOKUP(tbl_Sales[[#This Row],[Product_ID]],tbl_Products[],4,0)</f>
        <v>17.45</v>
      </c>
      <c r="K5375" s="6">
        <v>57.01</v>
      </c>
      <c r="L5375" s="6">
        <f>tbl_Sales[[#This Row],[Price_per_Unit]]*tbl_Sales[[#This Row],[Quantity]]</f>
        <v>513.09</v>
      </c>
      <c r="M5375" s="6">
        <f>tbl_Sales[[#This Row],[Cost_per_Unit]]*tbl_Sales[[#This Row],[Quantity]]</f>
        <v>157.04999999999998</v>
      </c>
      <c r="N5375" s="6">
        <f>tbl_Sales[[#This Row],[Sales]]-tbl_Sales[[#This Row],[Total_Cost]]</f>
        <v>356.04000000000008</v>
      </c>
    </row>
    <row r="5376" spans="1:14">
      <c r="A5376" t="s">
        <v>5380</v>
      </c>
      <c r="B5376" s="4">
        <v>45043</v>
      </c>
      <c r="C5376" t="s">
        <v>7832</v>
      </c>
      <c r="D5376" t="str">
        <f>VLOOKUP(Sales_Data!$C5376,tbl_Customers[],2,FALSE)</f>
        <v>Customer_584</v>
      </c>
      <c r="E5376" t="str">
        <f>VLOOKUP(tbl_Sales[[#This Row],[Customer_ID]],tbl_Customers[],5,0)</f>
        <v>East</v>
      </c>
      <c r="F5376" t="s">
        <v>8512</v>
      </c>
      <c r="G5376" t="str">
        <f>VLOOKUP(Sales_Data!$F5376,tbl_Products[],2,FALSE)</f>
        <v>Product_47</v>
      </c>
      <c r="H5376" t="str">
        <f>VLOOKUP(tbl_Sales[[#This Row],[Product_ID]],tbl_Products[],3,0)</f>
        <v>Home Goods</v>
      </c>
      <c r="I5376">
        <v>5</v>
      </c>
      <c r="J5376" s="10">
        <f>VLOOKUP(tbl_Sales[[#This Row],[Product_ID]],tbl_Products[],4,0)</f>
        <v>22.66</v>
      </c>
      <c r="K5376" s="6">
        <v>63.15</v>
      </c>
      <c r="L5376" s="6">
        <f>tbl_Sales[[#This Row],[Price_per_Unit]]*tbl_Sales[[#This Row],[Quantity]]</f>
        <v>315.75</v>
      </c>
      <c r="M5376" s="6">
        <f>tbl_Sales[[#This Row],[Cost_per_Unit]]*tbl_Sales[[#This Row],[Quantity]]</f>
        <v>113.3</v>
      </c>
      <c r="N5376" s="6">
        <f>tbl_Sales[[#This Row],[Sales]]-tbl_Sales[[#This Row],[Total_Cost]]</f>
        <v>202.45</v>
      </c>
    </row>
    <row r="5377" spans="1:14">
      <c r="A5377" t="s">
        <v>5381</v>
      </c>
      <c r="B5377" s="4">
        <v>45059</v>
      </c>
      <c r="C5377" t="s">
        <v>7877</v>
      </c>
      <c r="D5377" t="str">
        <f>VLOOKUP(Sales_Data!$C5377,tbl_Customers[],2,FALSE)</f>
        <v>Customer_83</v>
      </c>
      <c r="E5377" t="str">
        <f>VLOOKUP(tbl_Sales[[#This Row],[Customer_ID]],tbl_Customers[],5,0)</f>
        <v>South</v>
      </c>
      <c r="F5377" t="s">
        <v>8566</v>
      </c>
      <c r="G5377" t="str">
        <f>VLOOKUP(Sales_Data!$F5377,tbl_Products[],2,FALSE)</f>
        <v>Product_10</v>
      </c>
      <c r="H5377" t="str">
        <f>VLOOKUP(tbl_Sales[[#This Row],[Product_ID]],tbl_Products[],3,0)</f>
        <v>Apparel</v>
      </c>
      <c r="I5377">
        <v>7</v>
      </c>
      <c r="J5377" s="10">
        <f>VLOOKUP(tbl_Sales[[#This Row],[Product_ID]],tbl_Products[],4,0)</f>
        <v>14.95</v>
      </c>
      <c r="K5377" s="6">
        <v>45.71</v>
      </c>
      <c r="L5377" s="6">
        <f>tbl_Sales[[#This Row],[Price_per_Unit]]*tbl_Sales[[#This Row],[Quantity]]</f>
        <v>319.97000000000003</v>
      </c>
      <c r="M5377" s="6">
        <f>tbl_Sales[[#This Row],[Cost_per_Unit]]*tbl_Sales[[#This Row],[Quantity]]</f>
        <v>104.64999999999999</v>
      </c>
      <c r="N5377" s="6">
        <f>tbl_Sales[[#This Row],[Sales]]-tbl_Sales[[#This Row],[Total_Cost]]</f>
        <v>215.32000000000005</v>
      </c>
    </row>
    <row r="5378" spans="1:14">
      <c r="A5378" t="s">
        <v>5382</v>
      </c>
      <c r="B5378" s="4">
        <v>45135</v>
      </c>
      <c r="C5378" t="s">
        <v>7795</v>
      </c>
      <c r="D5378" t="str">
        <f>VLOOKUP(Sales_Data!$C5378,tbl_Customers[],2,FALSE)</f>
        <v>Customer_274</v>
      </c>
      <c r="E5378" t="str">
        <f>VLOOKUP(tbl_Sales[[#This Row],[Customer_ID]],tbl_Customers[],5,0)</f>
        <v>West</v>
      </c>
      <c r="F5378" t="s">
        <v>8521</v>
      </c>
      <c r="G5378" t="str">
        <f>VLOOKUP(Sales_Data!$F5378,tbl_Products[],2,FALSE)</f>
        <v>Product_64</v>
      </c>
      <c r="H5378" t="str">
        <f>VLOOKUP(tbl_Sales[[#This Row],[Product_ID]],tbl_Products[],3,0)</f>
        <v>Home Goods</v>
      </c>
      <c r="I5378">
        <v>4</v>
      </c>
      <c r="J5378" s="10">
        <f>VLOOKUP(tbl_Sales[[#This Row],[Product_ID]],tbl_Products[],4,0)</f>
        <v>16.21</v>
      </c>
      <c r="K5378" s="6">
        <v>50.89</v>
      </c>
      <c r="L5378" s="6">
        <f>tbl_Sales[[#This Row],[Price_per_Unit]]*tbl_Sales[[#This Row],[Quantity]]</f>
        <v>203.56</v>
      </c>
      <c r="M5378" s="6">
        <f>tbl_Sales[[#This Row],[Cost_per_Unit]]*tbl_Sales[[#This Row],[Quantity]]</f>
        <v>64.84</v>
      </c>
      <c r="N5378" s="6">
        <f>tbl_Sales[[#This Row],[Sales]]-tbl_Sales[[#This Row],[Total_Cost]]</f>
        <v>138.72</v>
      </c>
    </row>
    <row r="5379" spans="1:14">
      <c r="A5379" t="s">
        <v>5383</v>
      </c>
      <c r="B5379" s="4">
        <v>45125</v>
      </c>
      <c r="C5379" t="s">
        <v>8104</v>
      </c>
      <c r="D5379" t="str">
        <f>VLOOKUP(Sales_Data!$C5379,tbl_Customers[],2,FALSE)</f>
        <v>Customer_809</v>
      </c>
      <c r="E5379" t="str">
        <f>VLOOKUP(tbl_Sales[[#This Row],[Customer_ID]],tbl_Customers[],5,0)</f>
        <v>North</v>
      </c>
      <c r="F5379" t="s">
        <v>8536</v>
      </c>
      <c r="G5379" t="str">
        <f>VLOOKUP(Sales_Data!$F5379,tbl_Products[],2,FALSE)</f>
        <v>Product_40</v>
      </c>
      <c r="H5379" t="str">
        <f>VLOOKUP(tbl_Sales[[#This Row],[Product_ID]],tbl_Products[],3,0)</f>
        <v>Health</v>
      </c>
      <c r="I5379">
        <v>5</v>
      </c>
      <c r="J5379" s="10">
        <f>VLOOKUP(tbl_Sales[[#This Row],[Product_ID]],tbl_Products[],4,0)</f>
        <v>30.96</v>
      </c>
      <c r="K5379" s="6">
        <v>90.38</v>
      </c>
      <c r="L5379" s="6">
        <f>tbl_Sales[[#This Row],[Price_per_Unit]]*tbl_Sales[[#This Row],[Quantity]]</f>
        <v>451.9</v>
      </c>
      <c r="M5379" s="6">
        <f>tbl_Sales[[#This Row],[Cost_per_Unit]]*tbl_Sales[[#This Row],[Quantity]]</f>
        <v>154.80000000000001</v>
      </c>
      <c r="N5379" s="6">
        <f>tbl_Sales[[#This Row],[Sales]]-tbl_Sales[[#This Row],[Total_Cost]]</f>
        <v>297.09999999999997</v>
      </c>
    </row>
    <row r="5380" spans="1:14">
      <c r="A5380" t="s">
        <v>5384</v>
      </c>
      <c r="B5380" s="4">
        <v>45157</v>
      </c>
      <c r="C5380" t="s">
        <v>7573</v>
      </c>
      <c r="D5380" t="str">
        <f>VLOOKUP(Sales_Data!$C5380,tbl_Customers[],2,FALSE)</f>
        <v>Customer_863</v>
      </c>
      <c r="E5380" t="str">
        <f>VLOOKUP(tbl_Sales[[#This Row],[Customer_ID]],tbl_Customers[],5,0)</f>
        <v>West</v>
      </c>
      <c r="F5380" t="s">
        <v>8505</v>
      </c>
      <c r="G5380" t="str">
        <f>VLOOKUP(Sales_Data!$F5380,tbl_Products[],2,FALSE)</f>
        <v>Product_39</v>
      </c>
      <c r="H5380" t="str">
        <f>VLOOKUP(tbl_Sales[[#This Row],[Product_ID]],tbl_Products[],3,0)</f>
        <v>Toys</v>
      </c>
      <c r="I5380">
        <v>3</v>
      </c>
      <c r="J5380" s="10">
        <f>VLOOKUP(tbl_Sales[[#This Row],[Product_ID]],tbl_Products[],4,0)</f>
        <v>32.950000000000003</v>
      </c>
      <c r="K5380" s="6">
        <v>53.03</v>
      </c>
      <c r="L5380" s="6">
        <f>tbl_Sales[[#This Row],[Price_per_Unit]]*tbl_Sales[[#This Row],[Quantity]]</f>
        <v>159.09</v>
      </c>
      <c r="M5380" s="6">
        <f>tbl_Sales[[#This Row],[Cost_per_Unit]]*tbl_Sales[[#This Row],[Quantity]]</f>
        <v>98.850000000000009</v>
      </c>
      <c r="N5380" s="6">
        <f>tbl_Sales[[#This Row],[Sales]]-tbl_Sales[[#This Row],[Total_Cost]]</f>
        <v>60.239999999999995</v>
      </c>
    </row>
    <row r="5381" spans="1:14">
      <c r="A5381" t="s">
        <v>5385</v>
      </c>
      <c r="B5381" s="4">
        <v>45249</v>
      </c>
      <c r="C5381" t="s">
        <v>7129</v>
      </c>
      <c r="D5381" t="str">
        <f>VLOOKUP(Sales_Data!$C5381,tbl_Customers[],2,FALSE)</f>
        <v>Customer_679</v>
      </c>
      <c r="E5381" t="str">
        <f>VLOOKUP(tbl_Sales[[#This Row],[Customer_ID]],tbl_Customers[],5,0)</f>
        <v>South</v>
      </c>
      <c r="F5381" t="s">
        <v>8519</v>
      </c>
      <c r="G5381" t="str">
        <f>VLOOKUP(Sales_Data!$F5381,tbl_Products[],2,FALSE)</f>
        <v>Product_53</v>
      </c>
      <c r="H5381" t="str">
        <f>VLOOKUP(tbl_Sales[[#This Row],[Product_ID]],tbl_Products[],3,0)</f>
        <v>Electronics</v>
      </c>
      <c r="I5381">
        <v>3</v>
      </c>
      <c r="J5381" s="10">
        <f>VLOOKUP(tbl_Sales[[#This Row],[Product_ID]],tbl_Products[],4,0)</f>
        <v>21.34</v>
      </c>
      <c r="K5381" s="6">
        <v>26.04</v>
      </c>
      <c r="L5381" s="6">
        <f>tbl_Sales[[#This Row],[Price_per_Unit]]*tbl_Sales[[#This Row],[Quantity]]</f>
        <v>78.12</v>
      </c>
      <c r="M5381" s="6">
        <f>tbl_Sales[[#This Row],[Cost_per_Unit]]*tbl_Sales[[#This Row],[Quantity]]</f>
        <v>64.02</v>
      </c>
      <c r="N5381" s="6">
        <f>tbl_Sales[[#This Row],[Sales]]-tbl_Sales[[#This Row],[Total_Cost]]</f>
        <v>14.100000000000009</v>
      </c>
    </row>
    <row r="5382" spans="1:14">
      <c r="A5382" t="s">
        <v>5386</v>
      </c>
      <c r="B5382" s="4">
        <v>45134</v>
      </c>
      <c r="C5382" t="s">
        <v>7280</v>
      </c>
      <c r="D5382" t="str">
        <f>VLOOKUP(Sales_Data!$C5382,tbl_Customers[],2,FALSE)</f>
        <v>Customer_65</v>
      </c>
      <c r="E5382" t="str">
        <f>VLOOKUP(tbl_Sales[[#This Row],[Customer_ID]],tbl_Customers[],5,0)</f>
        <v>North</v>
      </c>
      <c r="F5382" t="s">
        <v>8496</v>
      </c>
      <c r="G5382" t="str">
        <f>VLOOKUP(Sales_Data!$F5382,tbl_Products[],2,FALSE)</f>
        <v>Product_3</v>
      </c>
      <c r="H5382" t="str">
        <f>VLOOKUP(tbl_Sales[[#This Row],[Product_ID]],tbl_Products[],3,0)</f>
        <v>Health</v>
      </c>
      <c r="I5382">
        <v>1</v>
      </c>
      <c r="J5382" s="10">
        <f>VLOOKUP(tbl_Sales[[#This Row],[Product_ID]],tbl_Products[],4,0)</f>
        <v>28.91</v>
      </c>
      <c r="K5382" s="6">
        <v>68.400000000000006</v>
      </c>
      <c r="L5382" s="6">
        <f>tbl_Sales[[#This Row],[Price_per_Unit]]*tbl_Sales[[#This Row],[Quantity]]</f>
        <v>68.400000000000006</v>
      </c>
      <c r="M5382" s="6">
        <f>tbl_Sales[[#This Row],[Cost_per_Unit]]*tbl_Sales[[#This Row],[Quantity]]</f>
        <v>28.91</v>
      </c>
      <c r="N5382" s="6">
        <f>tbl_Sales[[#This Row],[Sales]]-tbl_Sales[[#This Row],[Total_Cost]]</f>
        <v>39.490000000000009</v>
      </c>
    </row>
    <row r="5383" spans="1:14">
      <c r="A5383" t="s">
        <v>5387</v>
      </c>
      <c r="B5383" s="4">
        <v>45148</v>
      </c>
      <c r="C5383" t="s">
        <v>8075</v>
      </c>
      <c r="D5383" t="str">
        <f>VLOOKUP(Sales_Data!$C5383,tbl_Customers[],2,FALSE)</f>
        <v>Customer_329</v>
      </c>
      <c r="E5383" t="str">
        <f>VLOOKUP(tbl_Sales[[#This Row],[Customer_ID]],tbl_Customers[],5,0)</f>
        <v>North</v>
      </c>
      <c r="F5383" t="s">
        <v>8522</v>
      </c>
      <c r="G5383" t="str">
        <f>VLOOKUP(Sales_Data!$F5383,tbl_Products[],2,FALSE)</f>
        <v>Product_4</v>
      </c>
      <c r="H5383" t="str">
        <f>VLOOKUP(tbl_Sales[[#This Row],[Product_ID]],tbl_Products[],3,0)</f>
        <v>Toys</v>
      </c>
      <c r="I5383">
        <v>9</v>
      </c>
      <c r="J5383" s="10">
        <f>VLOOKUP(tbl_Sales[[#This Row],[Product_ID]],tbl_Products[],4,0)</f>
        <v>14.75</v>
      </c>
      <c r="K5383" s="6">
        <v>81.83</v>
      </c>
      <c r="L5383" s="6">
        <f>tbl_Sales[[#This Row],[Price_per_Unit]]*tbl_Sales[[#This Row],[Quantity]]</f>
        <v>736.47</v>
      </c>
      <c r="M5383" s="6">
        <f>tbl_Sales[[#This Row],[Cost_per_Unit]]*tbl_Sales[[#This Row],[Quantity]]</f>
        <v>132.75</v>
      </c>
      <c r="N5383" s="6">
        <f>tbl_Sales[[#This Row],[Sales]]-tbl_Sales[[#This Row],[Total_Cost]]</f>
        <v>603.72</v>
      </c>
    </row>
    <row r="5384" spans="1:14">
      <c r="A5384" t="s">
        <v>5388</v>
      </c>
      <c r="B5384" s="4">
        <v>45088</v>
      </c>
      <c r="C5384" t="s">
        <v>7967</v>
      </c>
      <c r="D5384" t="str">
        <f>VLOOKUP(Sales_Data!$C5384,tbl_Customers[],2,FALSE)</f>
        <v>Customer_1365</v>
      </c>
      <c r="E5384" t="str">
        <f>VLOOKUP(tbl_Sales[[#This Row],[Customer_ID]],tbl_Customers[],5,0)</f>
        <v>East</v>
      </c>
      <c r="F5384" t="s">
        <v>8540</v>
      </c>
      <c r="G5384" t="str">
        <f>VLOOKUP(Sales_Data!$F5384,tbl_Products[],2,FALSE)</f>
        <v>Product_37</v>
      </c>
      <c r="H5384" t="str">
        <f>VLOOKUP(tbl_Sales[[#This Row],[Product_ID]],tbl_Products[],3,0)</f>
        <v>Toys</v>
      </c>
      <c r="I5384">
        <v>8</v>
      </c>
      <c r="J5384" s="10">
        <f>VLOOKUP(tbl_Sales[[#This Row],[Product_ID]],tbl_Products[],4,0)</f>
        <v>29.86</v>
      </c>
      <c r="K5384" s="6">
        <v>57.06</v>
      </c>
      <c r="L5384" s="6">
        <f>tbl_Sales[[#This Row],[Price_per_Unit]]*tbl_Sales[[#This Row],[Quantity]]</f>
        <v>456.48</v>
      </c>
      <c r="M5384" s="6">
        <f>tbl_Sales[[#This Row],[Cost_per_Unit]]*tbl_Sales[[#This Row],[Quantity]]</f>
        <v>238.88</v>
      </c>
      <c r="N5384" s="6">
        <f>tbl_Sales[[#This Row],[Sales]]-tbl_Sales[[#This Row],[Total_Cost]]</f>
        <v>217.60000000000002</v>
      </c>
    </row>
    <row r="5385" spans="1:14">
      <c r="A5385" t="s">
        <v>5389</v>
      </c>
      <c r="B5385" s="4">
        <v>44935</v>
      </c>
      <c r="C5385" t="s">
        <v>7840</v>
      </c>
      <c r="D5385" t="str">
        <f>VLOOKUP(Sales_Data!$C5385,tbl_Customers[],2,FALSE)</f>
        <v>Customer_408</v>
      </c>
      <c r="E5385" t="str">
        <f>VLOOKUP(tbl_Sales[[#This Row],[Customer_ID]],tbl_Customers[],5,0)</f>
        <v>West</v>
      </c>
      <c r="F5385" t="s">
        <v>8556</v>
      </c>
      <c r="G5385" t="str">
        <f>VLOOKUP(Sales_Data!$F5385,tbl_Products[],2,FALSE)</f>
        <v>Product_42</v>
      </c>
      <c r="H5385" t="str">
        <f>VLOOKUP(tbl_Sales[[#This Row],[Product_ID]],tbl_Products[],3,0)</f>
        <v>Electronics</v>
      </c>
      <c r="I5385">
        <v>9</v>
      </c>
      <c r="J5385" s="10">
        <f>VLOOKUP(tbl_Sales[[#This Row],[Product_ID]],tbl_Products[],4,0)</f>
        <v>28.03</v>
      </c>
      <c r="K5385" s="6">
        <v>61.07</v>
      </c>
      <c r="L5385" s="6">
        <f>tbl_Sales[[#This Row],[Price_per_Unit]]*tbl_Sales[[#This Row],[Quantity]]</f>
        <v>549.63</v>
      </c>
      <c r="M5385" s="6">
        <f>tbl_Sales[[#This Row],[Cost_per_Unit]]*tbl_Sales[[#This Row],[Quantity]]</f>
        <v>252.27</v>
      </c>
      <c r="N5385" s="6">
        <f>tbl_Sales[[#This Row],[Sales]]-tbl_Sales[[#This Row],[Total_Cost]]</f>
        <v>297.36</v>
      </c>
    </row>
    <row r="5386" spans="1:14">
      <c r="A5386" t="s">
        <v>5390</v>
      </c>
      <c r="B5386" s="4">
        <v>45126</v>
      </c>
      <c r="C5386" t="s">
        <v>7237</v>
      </c>
      <c r="D5386" t="str">
        <f>VLOOKUP(Sales_Data!$C5386,tbl_Customers[],2,FALSE)</f>
        <v>Customer_982</v>
      </c>
      <c r="E5386" t="str">
        <f>VLOOKUP(tbl_Sales[[#This Row],[Customer_ID]],tbl_Customers[],5,0)</f>
        <v>North</v>
      </c>
      <c r="F5386" t="s">
        <v>8558</v>
      </c>
      <c r="G5386" t="str">
        <f>VLOOKUP(Sales_Data!$F5386,tbl_Products[],2,FALSE)</f>
        <v>Product_24</v>
      </c>
      <c r="H5386" t="str">
        <f>VLOOKUP(tbl_Sales[[#This Row],[Product_ID]],tbl_Products[],3,0)</f>
        <v>Apparel</v>
      </c>
      <c r="I5386">
        <v>9</v>
      </c>
      <c r="J5386" s="10">
        <f>VLOOKUP(tbl_Sales[[#This Row],[Product_ID]],tbl_Products[],4,0)</f>
        <v>47.62</v>
      </c>
      <c r="K5386" s="6">
        <v>31.5</v>
      </c>
      <c r="L5386" s="6">
        <f>tbl_Sales[[#This Row],[Price_per_Unit]]*tbl_Sales[[#This Row],[Quantity]]</f>
        <v>283.5</v>
      </c>
      <c r="M5386" s="6">
        <f>tbl_Sales[[#This Row],[Cost_per_Unit]]*tbl_Sales[[#This Row],[Quantity]]</f>
        <v>428.58</v>
      </c>
      <c r="N5386" s="6">
        <f>tbl_Sales[[#This Row],[Sales]]-tbl_Sales[[#This Row],[Total_Cost]]</f>
        <v>-145.07999999999998</v>
      </c>
    </row>
    <row r="5387" spans="1:14">
      <c r="A5387" t="s">
        <v>5391</v>
      </c>
      <c r="B5387" s="4">
        <v>45271</v>
      </c>
      <c r="C5387" t="s">
        <v>7400</v>
      </c>
      <c r="D5387" t="str">
        <f>VLOOKUP(Sales_Data!$C5387,tbl_Customers[],2,FALSE)</f>
        <v>Customer_1363</v>
      </c>
      <c r="E5387" t="str">
        <f>VLOOKUP(tbl_Sales[[#This Row],[Customer_ID]],tbl_Customers[],5,0)</f>
        <v>West</v>
      </c>
      <c r="F5387" t="s">
        <v>8527</v>
      </c>
      <c r="G5387" t="str">
        <f>VLOOKUP(Sales_Data!$F5387,tbl_Products[],2,FALSE)</f>
        <v>Product_12</v>
      </c>
      <c r="H5387" t="str">
        <f>VLOOKUP(tbl_Sales[[#This Row],[Product_ID]],tbl_Products[],3,0)</f>
        <v>Toys</v>
      </c>
      <c r="I5387">
        <v>8</v>
      </c>
      <c r="J5387" s="10">
        <f>VLOOKUP(tbl_Sales[[#This Row],[Product_ID]],tbl_Products[],4,0)</f>
        <v>8.02</v>
      </c>
      <c r="K5387" s="6">
        <v>49.33</v>
      </c>
      <c r="L5387" s="6">
        <f>tbl_Sales[[#This Row],[Price_per_Unit]]*tbl_Sales[[#This Row],[Quantity]]</f>
        <v>394.64</v>
      </c>
      <c r="M5387" s="6">
        <f>tbl_Sales[[#This Row],[Cost_per_Unit]]*tbl_Sales[[#This Row],[Quantity]]</f>
        <v>64.16</v>
      </c>
      <c r="N5387" s="6">
        <f>tbl_Sales[[#This Row],[Sales]]-tbl_Sales[[#This Row],[Total_Cost]]</f>
        <v>330.48</v>
      </c>
    </row>
    <row r="5388" spans="1:14">
      <c r="A5388" t="s">
        <v>5392</v>
      </c>
      <c r="B5388" s="4">
        <v>44987</v>
      </c>
      <c r="C5388" t="s">
        <v>8311</v>
      </c>
      <c r="D5388" t="str">
        <f>VLOOKUP(Sales_Data!$C5388,tbl_Customers[],2,FALSE)</f>
        <v>Customer_545</v>
      </c>
      <c r="E5388" t="str">
        <f>VLOOKUP(tbl_Sales[[#This Row],[Customer_ID]],tbl_Customers[],5,0)</f>
        <v>West</v>
      </c>
      <c r="F5388" t="s">
        <v>8549</v>
      </c>
      <c r="G5388" t="str">
        <f>VLOOKUP(Sales_Data!$F5388,tbl_Products[],2,FALSE)</f>
        <v>Product_18</v>
      </c>
      <c r="H5388" t="str">
        <f>VLOOKUP(tbl_Sales[[#This Row],[Product_ID]],tbl_Products[],3,0)</f>
        <v>Health</v>
      </c>
      <c r="I5388">
        <v>9</v>
      </c>
      <c r="J5388" s="10">
        <f>VLOOKUP(tbl_Sales[[#This Row],[Product_ID]],tbl_Products[],4,0)</f>
        <v>41.18</v>
      </c>
      <c r="K5388" s="6">
        <v>86.66</v>
      </c>
      <c r="L5388" s="6">
        <f>tbl_Sales[[#This Row],[Price_per_Unit]]*tbl_Sales[[#This Row],[Quantity]]</f>
        <v>779.93999999999994</v>
      </c>
      <c r="M5388" s="6">
        <f>tbl_Sales[[#This Row],[Cost_per_Unit]]*tbl_Sales[[#This Row],[Quantity]]</f>
        <v>370.62</v>
      </c>
      <c r="N5388" s="6">
        <f>tbl_Sales[[#This Row],[Sales]]-tbl_Sales[[#This Row],[Total_Cost]]</f>
        <v>409.31999999999994</v>
      </c>
    </row>
    <row r="5389" spans="1:14">
      <c r="A5389" t="s">
        <v>5393</v>
      </c>
      <c r="B5389" s="4">
        <v>45200</v>
      </c>
      <c r="C5389" t="s">
        <v>8068</v>
      </c>
      <c r="D5389" t="str">
        <f>VLOOKUP(Sales_Data!$C5389,tbl_Customers[],2,FALSE)</f>
        <v>Customer_244</v>
      </c>
      <c r="E5389" t="str">
        <f>VLOOKUP(tbl_Sales[[#This Row],[Customer_ID]],tbl_Customers[],5,0)</f>
        <v>South</v>
      </c>
      <c r="F5389" t="s">
        <v>8500</v>
      </c>
      <c r="G5389" t="str">
        <f>VLOOKUP(Sales_Data!$F5389,tbl_Products[],2,FALSE)</f>
        <v>Product_68</v>
      </c>
      <c r="H5389" t="str">
        <f>VLOOKUP(tbl_Sales[[#This Row],[Product_ID]],tbl_Products[],3,0)</f>
        <v>Home Goods</v>
      </c>
      <c r="I5389">
        <v>5</v>
      </c>
      <c r="J5389" s="10">
        <f>VLOOKUP(tbl_Sales[[#This Row],[Product_ID]],tbl_Products[],4,0)</f>
        <v>17.45</v>
      </c>
      <c r="K5389" s="6">
        <v>84.58</v>
      </c>
      <c r="L5389" s="6">
        <f>tbl_Sales[[#This Row],[Price_per_Unit]]*tbl_Sales[[#This Row],[Quantity]]</f>
        <v>422.9</v>
      </c>
      <c r="M5389" s="6">
        <f>tbl_Sales[[#This Row],[Cost_per_Unit]]*tbl_Sales[[#This Row],[Quantity]]</f>
        <v>87.25</v>
      </c>
      <c r="N5389" s="6">
        <f>tbl_Sales[[#This Row],[Sales]]-tbl_Sales[[#This Row],[Total_Cost]]</f>
        <v>335.65</v>
      </c>
    </row>
    <row r="5390" spans="1:14">
      <c r="A5390" t="s">
        <v>5394</v>
      </c>
      <c r="B5390" s="4">
        <v>44930</v>
      </c>
      <c r="C5390" t="s">
        <v>7573</v>
      </c>
      <c r="D5390" t="str">
        <f>VLOOKUP(Sales_Data!$C5390,tbl_Customers[],2,FALSE)</f>
        <v>Customer_863</v>
      </c>
      <c r="E5390" t="str">
        <f>VLOOKUP(tbl_Sales[[#This Row],[Customer_ID]],tbl_Customers[],5,0)</f>
        <v>West</v>
      </c>
      <c r="F5390" t="s">
        <v>8504</v>
      </c>
      <c r="G5390" t="str">
        <f>VLOOKUP(Sales_Data!$F5390,tbl_Products[],2,FALSE)</f>
        <v>Product_13</v>
      </c>
      <c r="H5390" t="str">
        <f>VLOOKUP(tbl_Sales[[#This Row],[Product_ID]],tbl_Products[],3,0)</f>
        <v>Toys</v>
      </c>
      <c r="I5390">
        <v>4</v>
      </c>
      <c r="J5390" s="10">
        <f>VLOOKUP(tbl_Sales[[#This Row],[Product_ID]],tbl_Products[],4,0)</f>
        <v>45.97</v>
      </c>
      <c r="K5390" s="6">
        <v>83.66</v>
      </c>
      <c r="L5390" s="6">
        <f>tbl_Sales[[#This Row],[Price_per_Unit]]*tbl_Sales[[#This Row],[Quantity]]</f>
        <v>334.64</v>
      </c>
      <c r="M5390" s="6">
        <f>tbl_Sales[[#This Row],[Cost_per_Unit]]*tbl_Sales[[#This Row],[Quantity]]</f>
        <v>183.88</v>
      </c>
      <c r="N5390" s="6">
        <f>tbl_Sales[[#This Row],[Sales]]-tbl_Sales[[#This Row],[Total_Cost]]</f>
        <v>150.76</v>
      </c>
    </row>
    <row r="5391" spans="1:14">
      <c r="A5391" t="s">
        <v>5395</v>
      </c>
      <c r="B5391" s="4">
        <v>45255</v>
      </c>
      <c r="C5391" t="s">
        <v>7748</v>
      </c>
      <c r="D5391" t="str">
        <f>VLOOKUP(Sales_Data!$C5391,tbl_Customers[],2,FALSE)</f>
        <v>Customer_1002</v>
      </c>
      <c r="E5391" t="str">
        <f>VLOOKUP(tbl_Sales[[#This Row],[Customer_ID]],tbl_Customers[],5,0)</f>
        <v>West</v>
      </c>
      <c r="F5391" t="s">
        <v>8512</v>
      </c>
      <c r="G5391" t="str">
        <f>VLOOKUP(Sales_Data!$F5391,tbl_Products[],2,FALSE)</f>
        <v>Product_47</v>
      </c>
      <c r="H5391" t="str">
        <f>VLOOKUP(tbl_Sales[[#This Row],[Product_ID]],tbl_Products[],3,0)</f>
        <v>Home Goods</v>
      </c>
      <c r="I5391">
        <v>3</v>
      </c>
      <c r="J5391" s="10">
        <f>VLOOKUP(tbl_Sales[[#This Row],[Product_ID]],tbl_Products[],4,0)</f>
        <v>22.66</v>
      </c>
      <c r="K5391" s="6">
        <v>79.97</v>
      </c>
      <c r="L5391" s="6">
        <f>tbl_Sales[[#This Row],[Price_per_Unit]]*tbl_Sales[[#This Row],[Quantity]]</f>
        <v>239.91</v>
      </c>
      <c r="M5391" s="6">
        <f>tbl_Sales[[#This Row],[Cost_per_Unit]]*tbl_Sales[[#This Row],[Quantity]]</f>
        <v>67.98</v>
      </c>
      <c r="N5391" s="6">
        <f>tbl_Sales[[#This Row],[Sales]]-tbl_Sales[[#This Row],[Total_Cost]]</f>
        <v>171.93</v>
      </c>
    </row>
    <row r="5392" spans="1:14">
      <c r="A5392" t="s">
        <v>5396</v>
      </c>
      <c r="B5392" s="4">
        <v>45243</v>
      </c>
      <c r="C5392" t="s">
        <v>7222</v>
      </c>
      <c r="D5392" t="str">
        <f>VLOOKUP(Sales_Data!$C5392,tbl_Customers[],2,FALSE)</f>
        <v>Customer_1127</v>
      </c>
      <c r="E5392" t="str">
        <f>VLOOKUP(tbl_Sales[[#This Row],[Customer_ID]],tbl_Customers[],5,0)</f>
        <v>East</v>
      </c>
      <c r="F5392" t="s">
        <v>8494</v>
      </c>
      <c r="G5392" t="str">
        <f>VLOOKUP(Sales_Data!$F5392,tbl_Products[],2,FALSE)</f>
        <v>Product_15</v>
      </c>
      <c r="H5392" t="str">
        <f>VLOOKUP(tbl_Sales[[#This Row],[Product_ID]],tbl_Products[],3,0)</f>
        <v>Apparel</v>
      </c>
      <c r="I5392">
        <v>5</v>
      </c>
      <c r="J5392" s="10">
        <f>VLOOKUP(tbl_Sales[[#This Row],[Product_ID]],tbl_Products[],4,0)</f>
        <v>22.93</v>
      </c>
      <c r="K5392" s="6">
        <v>90.62</v>
      </c>
      <c r="L5392" s="6">
        <f>tbl_Sales[[#This Row],[Price_per_Unit]]*tbl_Sales[[#This Row],[Quantity]]</f>
        <v>453.1</v>
      </c>
      <c r="M5392" s="6">
        <f>tbl_Sales[[#This Row],[Cost_per_Unit]]*tbl_Sales[[#This Row],[Quantity]]</f>
        <v>114.65</v>
      </c>
      <c r="N5392" s="6">
        <f>tbl_Sales[[#This Row],[Sales]]-tbl_Sales[[#This Row],[Total_Cost]]</f>
        <v>338.45000000000005</v>
      </c>
    </row>
    <row r="5393" spans="1:14">
      <c r="A5393" t="s">
        <v>5397</v>
      </c>
      <c r="B5393" s="4">
        <v>44959</v>
      </c>
      <c r="C5393" t="s">
        <v>7881</v>
      </c>
      <c r="D5393" t="str">
        <f>VLOOKUP(Sales_Data!$C5393,tbl_Customers[],2,FALSE)</f>
        <v>Customer_1015</v>
      </c>
      <c r="E5393" t="str">
        <f>VLOOKUP(tbl_Sales[[#This Row],[Customer_ID]],tbl_Customers[],5,0)</f>
        <v>North</v>
      </c>
      <c r="F5393" t="s">
        <v>8504</v>
      </c>
      <c r="G5393" t="str">
        <f>VLOOKUP(Sales_Data!$F5393,tbl_Products[],2,FALSE)</f>
        <v>Product_13</v>
      </c>
      <c r="H5393" t="str">
        <f>VLOOKUP(tbl_Sales[[#This Row],[Product_ID]],tbl_Products[],3,0)</f>
        <v>Toys</v>
      </c>
      <c r="I5393">
        <v>5</v>
      </c>
      <c r="J5393" s="10">
        <f>VLOOKUP(tbl_Sales[[#This Row],[Product_ID]],tbl_Products[],4,0)</f>
        <v>45.97</v>
      </c>
      <c r="K5393" s="6">
        <v>71.73</v>
      </c>
      <c r="L5393" s="6">
        <f>tbl_Sales[[#This Row],[Price_per_Unit]]*tbl_Sales[[#This Row],[Quantity]]</f>
        <v>358.65000000000003</v>
      </c>
      <c r="M5393" s="6">
        <f>tbl_Sales[[#This Row],[Cost_per_Unit]]*tbl_Sales[[#This Row],[Quantity]]</f>
        <v>229.85</v>
      </c>
      <c r="N5393" s="6">
        <f>tbl_Sales[[#This Row],[Sales]]-tbl_Sales[[#This Row],[Total_Cost]]</f>
        <v>128.80000000000004</v>
      </c>
    </row>
    <row r="5394" spans="1:14">
      <c r="A5394" t="s">
        <v>5398</v>
      </c>
      <c r="B5394" s="4">
        <v>45226</v>
      </c>
      <c r="C5394" t="s">
        <v>7729</v>
      </c>
      <c r="D5394" t="str">
        <f>VLOOKUP(Sales_Data!$C5394,tbl_Customers[],2,FALSE)</f>
        <v>Customer_1397</v>
      </c>
      <c r="E5394" t="str">
        <f>VLOOKUP(tbl_Sales[[#This Row],[Customer_ID]],tbl_Customers[],5,0)</f>
        <v>East</v>
      </c>
      <c r="F5394" t="s">
        <v>8533</v>
      </c>
      <c r="G5394" t="str">
        <f>VLOOKUP(Sales_Data!$F5394,tbl_Products[],2,FALSE)</f>
        <v>Product_34</v>
      </c>
      <c r="H5394" t="str">
        <f>VLOOKUP(tbl_Sales[[#This Row],[Product_ID]],tbl_Products[],3,0)</f>
        <v>Electronics</v>
      </c>
      <c r="I5394">
        <v>3</v>
      </c>
      <c r="J5394" s="10">
        <f>VLOOKUP(tbl_Sales[[#This Row],[Product_ID]],tbl_Products[],4,0)</f>
        <v>21.9</v>
      </c>
      <c r="K5394" s="6">
        <v>43.71</v>
      </c>
      <c r="L5394" s="6">
        <f>tbl_Sales[[#This Row],[Price_per_Unit]]*tbl_Sales[[#This Row],[Quantity]]</f>
        <v>131.13</v>
      </c>
      <c r="M5394" s="6">
        <f>tbl_Sales[[#This Row],[Cost_per_Unit]]*tbl_Sales[[#This Row],[Quantity]]</f>
        <v>65.699999999999989</v>
      </c>
      <c r="N5394" s="6">
        <f>tbl_Sales[[#This Row],[Sales]]-tbl_Sales[[#This Row],[Total_Cost]]</f>
        <v>65.430000000000007</v>
      </c>
    </row>
    <row r="5395" spans="1:14">
      <c r="A5395" t="s">
        <v>5399</v>
      </c>
      <c r="B5395" s="4">
        <v>44950</v>
      </c>
      <c r="C5395" t="s">
        <v>7417</v>
      </c>
      <c r="D5395" t="str">
        <f>VLOOKUP(Sales_Data!$C5395,tbl_Customers[],2,FALSE)</f>
        <v>Customer_1463</v>
      </c>
      <c r="E5395" t="str">
        <f>VLOOKUP(tbl_Sales[[#This Row],[Customer_ID]],tbl_Customers[],5,0)</f>
        <v>West</v>
      </c>
      <c r="F5395" t="s">
        <v>8506</v>
      </c>
      <c r="G5395" t="str">
        <f>VLOOKUP(Sales_Data!$F5395,tbl_Products[],2,FALSE)</f>
        <v>Product_43</v>
      </c>
      <c r="H5395" t="str">
        <f>VLOOKUP(tbl_Sales[[#This Row],[Product_ID]],tbl_Products[],3,0)</f>
        <v>Health</v>
      </c>
      <c r="I5395">
        <v>1</v>
      </c>
      <c r="J5395" s="10">
        <f>VLOOKUP(tbl_Sales[[#This Row],[Product_ID]],tbl_Products[],4,0)</f>
        <v>4.59</v>
      </c>
      <c r="K5395" s="6">
        <v>29.6</v>
      </c>
      <c r="L5395" s="6">
        <f>tbl_Sales[[#This Row],[Price_per_Unit]]*tbl_Sales[[#This Row],[Quantity]]</f>
        <v>29.6</v>
      </c>
      <c r="M5395" s="6">
        <f>tbl_Sales[[#This Row],[Cost_per_Unit]]*tbl_Sales[[#This Row],[Quantity]]</f>
        <v>4.59</v>
      </c>
      <c r="N5395" s="6">
        <f>tbl_Sales[[#This Row],[Sales]]-tbl_Sales[[#This Row],[Total_Cost]]</f>
        <v>25.01</v>
      </c>
    </row>
    <row r="5396" spans="1:14">
      <c r="A5396" t="s">
        <v>5400</v>
      </c>
      <c r="B5396" s="4">
        <v>45285</v>
      </c>
      <c r="C5396" t="s">
        <v>7413</v>
      </c>
      <c r="D5396" t="str">
        <f>VLOOKUP(Sales_Data!$C5396,tbl_Customers[],2,FALSE)</f>
        <v>Customer_261</v>
      </c>
      <c r="E5396" t="str">
        <f>VLOOKUP(tbl_Sales[[#This Row],[Customer_ID]],tbl_Customers[],5,0)</f>
        <v>South</v>
      </c>
      <c r="F5396" t="s">
        <v>8560</v>
      </c>
      <c r="G5396" t="str">
        <f>VLOOKUP(Sales_Data!$F5396,tbl_Products[],2,FALSE)</f>
        <v>Product_41</v>
      </c>
      <c r="H5396" t="str">
        <f>VLOOKUP(tbl_Sales[[#This Row],[Product_ID]],tbl_Products[],3,0)</f>
        <v>Home Goods</v>
      </c>
      <c r="I5396">
        <v>5</v>
      </c>
      <c r="J5396" s="10">
        <f>VLOOKUP(tbl_Sales[[#This Row],[Product_ID]],tbl_Products[],4,0)</f>
        <v>31.5</v>
      </c>
      <c r="K5396" s="6">
        <v>45.72</v>
      </c>
      <c r="L5396" s="6">
        <f>tbl_Sales[[#This Row],[Price_per_Unit]]*tbl_Sales[[#This Row],[Quantity]]</f>
        <v>228.6</v>
      </c>
      <c r="M5396" s="6">
        <f>tbl_Sales[[#This Row],[Cost_per_Unit]]*tbl_Sales[[#This Row],[Quantity]]</f>
        <v>157.5</v>
      </c>
      <c r="N5396" s="6">
        <f>tbl_Sales[[#This Row],[Sales]]-tbl_Sales[[#This Row],[Total_Cost]]</f>
        <v>71.099999999999994</v>
      </c>
    </row>
    <row r="5397" spans="1:14">
      <c r="A5397" t="s">
        <v>5401</v>
      </c>
      <c r="B5397" s="4">
        <v>44964</v>
      </c>
      <c r="C5397" t="s">
        <v>7401</v>
      </c>
      <c r="D5397" t="str">
        <f>VLOOKUP(Sales_Data!$C5397,tbl_Customers[],2,FALSE)</f>
        <v>Customer_666</v>
      </c>
      <c r="E5397" t="str">
        <f>VLOOKUP(tbl_Sales[[#This Row],[Customer_ID]],tbl_Customers[],5,0)</f>
        <v>East</v>
      </c>
      <c r="F5397" t="s">
        <v>8539</v>
      </c>
      <c r="G5397" t="str">
        <f>VLOOKUP(Sales_Data!$F5397,tbl_Products[],2,FALSE)</f>
        <v>Product_16</v>
      </c>
      <c r="H5397" t="str">
        <f>VLOOKUP(tbl_Sales[[#This Row],[Product_ID]],tbl_Products[],3,0)</f>
        <v>Home Goods</v>
      </c>
      <c r="I5397">
        <v>7</v>
      </c>
      <c r="J5397" s="10">
        <f>VLOOKUP(tbl_Sales[[#This Row],[Product_ID]],tbl_Products[],4,0)</f>
        <v>15.25</v>
      </c>
      <c r="K5397" s="6">
        <v>85.15</v>
      </c>
      <c r="L5397" s="6">
        <f>tbl_Sales[[#This Row],[Price_per_Unit]]*tbl_Sales[[#This Row],[Quantity]]</f>
        <v>596.05000000000007</v>
      </c>
      <c r="M5397" s="6">
        <f>tbl_Sales[[#This Row],[Cost_per_Unit]]*tbl_Sales[[#This Row],[Quantity]]</f>
        <v>106.75</v>
      </c>
      <c r="N5397" s="6">
        <f>tbl_Sales[[#This Row],[Sales]]-tbl_Sales[[#This Row],[Total_Cost]]</f>
        <v>489.30000000000007</v>
      </c>
    </row>
    <row r="5398" spans="1:14">
      <c r="A5398" t="s">
        <v>5402</v>
      </c>
      <c r="B5398" s="4">
        <v>45110</v>
      </c>
      <c r="C5398" t="s">
        <v>8289</v>
      </c>
      <c r="D5398" t="str">
        <f>VLOOKUP(Sales_Data!$C5398,tbl_Customers[],2,FALSE)</f>
        <v>Customer_819</v>
      </c>
      <c r="E5398" t="str">
        <f>VLOOKUP(tbl_Sales[[#This Row],[Customer_ID]],tbl_Customers[],5,0)</f>
        <v>North</v>
      </c>
      <c r="F5398" t="s">
        <v>8558</v>
      </c>
      <c r="G5398" t="str">
        <f>VLOOKUP(Sales_Data!$F5398,tbl_Products[],2,FALSE)</f>
        <v>Product_24</v>
      </c>
      <c r="H5398" t="str">
        <f>VLOOKUP(tbl_Sales[[#This Row],[Product_ID]],tbl_Products[],3,0)</f>
        <v>Apparel</v>
      </c>
      <c r="I5398">
        <v>6</v>
      </c>
      <c r="J5398" s="10">
        <f>VLOOKUP(tbl_Sales[[#This Row],[Product_ID]],tbl_Products[],4,0)</f>
        <v>47.62</v>
      </c>
      <c r="K5398" s="6">
        <v>63.66</v>
      </c>
      <c r="L5398" s="6">
        <f>tbl_Sales[[#This Row],[Price_per_Unit]]*tbl_Sales[[#This Row],[Quantity]]</f>
        <v>381.96</v>
      </c>
      <c r="M5398" s="6">
        <f>tbl_Sales[[#This Row],[Cost_per_Unit]]*tbl_Sales[[#This Row],[Quantity]]</f>
        <v>285.71999999999997</v>
      </c>
      <c r="N5398" s="6">
        <f>tbl_Sales[[#This Row],[Sales]]-tbl_Sales[[#This Row],[Total_Cost]]</f>
        <v>96.240000000000009</v>
      </c>
    </row>
    <row r="5399" spans="1:14">
      <c r="A5399" t="s">
        <v>5403</v>
      </c>
      <c r="B5399" s="4">
        <v>45184</v>
      </c>
      <c r="C5399" t="s">
        <v>7539</v>
      </c>
      <c r="D5399" t="str">
        <f>VLOOKUP(Sales_Data!$C5399,tbl_Customers[],2,FALSE)</f>
        <v>Customer_1028</v>
      </c>
      <c r="E5399" t="str">
        <f>VLOOKUP(tbl_Sales[[#This Row],[Customer_ID]],tbl_Customers[],5,0)</f>
        <v>West</v>
      </c>
      <c r="F5399" t="s">
        <v>8524</v>
      </c>
      <c r="G5399" t="str">
        <f>VLOOKUP(Sales_Data!$F5399,tbl_Products[],2,FALSE)</f>
        <v>Product_74</v>
      </c>
      <c r="H5399" t="str">
        <f>VLOOKUP(tbl_Sales[[#This Row],[Product_ID]],tbl_Products[],3,0)</f>
        <v>Home Goods</v>
      </c>
      <c r="I5399">
        <v>7</v>
      </c>
      <c r="J5399" s="10">
        <f>VLOOKUP(tbl_Sales[[#This Row],[Product_ID]],tbl_Products[],4,0)</f>
        <v>13.9</v>
      </c>
      <c r="K5399" s="6">
        <v>42.73</v>
      </c>
      <c r="L5399" s="6">
        <f>tbl_Sales[[#This Row],[Price_per_Unit]]*tbl_Sales[[#This Row],[Quantity]]</f>
        <v>299.10999999999996</v>
      </c>
      <c r="M5399" s="6">
        <f>tbl_Sales[[#This Row],[Cost_per_Unit]]*tbl_Sales[[#This Row],[Quantity]]</f>
        <v>97.3</v>
      </c>
      <c r="N5399" s="6">
        <f>tbl_Sales[[#This Row],[Sales]]-tbl_Sales[[#This Row],[Total_Cost]]</f>
        <v>201.80999999999995</v>
      </c>
    </row>
    <row r="5400" spans="1:14">
      <c r="A5400" t="s">
        <v>5404</v>
      </c>
      <c r="B5400" s="4">
        <v>44981</v>
      </c>
      <c r="C5400" t="s">
        <v>7621</v>
      </c>
      <c r="D5400" t="str">
        <f>VLOOKUP(Sales_Data!$C5400,tbl_Customers[],2,FALSE)</f>
        <v>Customer_1487</v>
      </c>
      <c r="E5400" t="str">
        <f>VLOOKUP(tbl_Sales[[#This Row],[Customer_ID]],tbl_Customers[],5,0)</f>
        <v>West</v>
      </c>
      <c r="F5400" t="s">
        <v>8546</v>
      </c>
      <c r="G5400" t="str">
        <f>VLOOKUP(Sales_Data!$F5400,tbl_Products[],2,FALSE)</f>
        <v>Product_28</v>
      </c>
      <c r="H5400" t="str">
        <f>VLOOKUP(tbl_Sales[[#This Row],[Product_ID]],tbl_Products[],3,0)</f>
        <v>Toys</v>
      </c>
      <c r="I5400">
        <v>9</v>
      </c>
      <c r="J5400" s="10">
        <f>VLOOKUP(tbl_Sales[[#This Row],[Product_ID]],tbl_Products[],4,0)</f>
        <v>23.58</v>
      </c>
      <c r="K5400" s="6">
        <v>96.45</v>
      </c>
      <c r="L5400" s="6">
        <f>tbl_Sales[[#This Row],[Price_per_Unit]]*tbl_Sales[[#This Row],[Quantity]]</f>
        <v>868.05000000000007</v>
      </c>
      <c r="M5400" s="6">
        <f>tbl_Sales[[#This Row],[Cost_per_Unit]]*tbl_Sales[[#This Row],[Quantity]]</f>
        <v>212.21999999999997</v>
      </c>
      <c r="N5400" s="6">
        <f>tbl_Sales[[#This Row],[Sales]]-tbl_Sales[[#This Row],[Total_Cost]]</f>
        <v>655.83000000000015</v>
      </c>
    </row>
    <row r="5401" spans="1:14">
      <c r="A5401" t="s">
        <v>5405</v>
      </c>
      <c r="B5401" s="4">
        <v>45075</v>
      </c>
      <c r="C5401" t="s">
        <v>7749</v>
      </c>
      <c r="D5401" t="str">
        <f>VLOOKUP(Sales_Data!$C5401,tbl_Customers[],2,FALSE)</f>
        <v>Customer_797</v>
      </c>
      <c r="E5401" t="str">
        <f>VLOOKUP(tbl_Sales[[#This Row],[Customer_ID]],tbl_Customers[],5,0)</f>
        <v>East</v>
      </c>
      <c r="F5401" t="s">
        <v>8537</v>
      </c>
      <c r="G5401" t="str">
        <f>VLOOKUP(Sales_Data!$F5401,tbl_Products[],2,FALSE)</f>
        <v>Product_75</v>
      </c>
      <c r="H5401" t="str">
        <f>VLOOKUP(tbl_Sales[[#This Row],[Product_ID]],tbl_Products[],3,0)</f>
        <v>Electronics</v>
      </c>
      <c r="I5401">
        <v>3</v>
      </c>
      <c r="J5401" s="10">
        <f>VLOOKUP(tbl_Sales[[#This Row],[Product_ID]],tbl_Products[],4,0)</f>
        <v>2.25</v>
      </c>
      <c r="K5401" s="6">
        <v>72.41</v>
      </c>
      <c r="L5401" s="6">
        <f>tbl_Sales[[#This Row],[Price_per_Unit]]*tbl_Sales[[#This Row],[Quantity]]</f>
        <v>217.23</v>
      </c>
      <c r="M5401" s="6">
        <f>tbl_Sales[[#This Row],[Cost_per_Unit]]*tbl_Sales[[#This Row],[Quantity]]</f>
        <v>6.75</v>
      </c>
      <c r="N5401" s="6">
        <f>tbl_Sales[[#This Row],[Sales]]-tbl_Sales[[#This Row],[Total_Cost]]</f>
        <v>210.48</v>
      </c>
    </row>
    <row r="5402" spans="1:14">
      <c r="A5402" t="s">
        <v>5406</v>
      </c>
      <c r="B5402" s="4">
        <v>45278</v>
      </c>
      <c r="C5402" t="s">
        <v>7086</v>
      </c>
      <c r="D5402" t="str">
        <f>VLOOKUP(Sales_Data!$C5402,tbl_Customers[],2,FALSE)</f>
        <v>Customer_270</v>
      </c>
      <c r="E5402" t="str">
        <f>VLOOKUP(tbl_Sales[[#This Row],[Customer_ID]],tbl_Customers[],5,0)</f>
        <v>East</v>
      </c>
      <c r="F5402" t="s">
        <v>8551</v>
      </c>
      <c r="G5402" t="str">
        <f>VLOOKUP(Sales_Data!$F5402,tbl_Products[],2,FALSE)</f>
        <v>Product_11</v>
      </c>
      <c r="H5402" t="str">
        <f>VLOOKUP(tbl_Sales[[#This Row],[Product_ID]],tbl_Products[],3,0)</f>
        <v>Health</v>
      </c>
      <c r="I5402">
        <v>8</v>
      </c>
      <c r="J5402" s="10">
        <f>VLOOKUP(tbl_Sales[[#This Row],[Product_ID]],tbl_Products[],4,0)</f>
        <v>11.76</v>
      </c>
      <c r="K5402" s="6">
        <v>85.22</v>
      </c>
      <c r="L5402" s="6">
        <f>tbl_Sales[[#This Row],[Price_per_Unit]]*tbl_Sales[[#This Row],[Quantity]]</f>
        <v>681.76</v>
      </c>
      <c r="M5402" s="6">
        <f>tbl_Sales[[#This Row],[Cost_per_Unit]]*tbl_Sales[[#This Row],[Quantity]]</f>
        <v>94.08</v>
      </c>
      <c r="N5402" s="6">
        <f>tbl_Sales[[#This Row],[Sales]]-tbl_Sales[[#This Row],[Total_Cost]]</f>
        <v>587.67999999999995</v>
      </c>
    </row>
    <row r="5403" spans="1:14">
      <c r="A5403" t="s">
        <v>5407</v>
      </c>
      <c r="B5403" s="4">
        <v>45081</v>
      </c>
      <c r="C5403" t="s">
        <v>7494</v>
      </c>
      <c r="D5403" t="str">
        <f>VLOOKUP(Sales_Data!$C5403,tbl_Customers[],2,FALSE)</f>
        <v>Customer_225</v>
      </c>
      <c r="E5403" t="str">
        <f>VLOOKUP(tbl_Sales[[#This Row],[Customer_ID]],tbl_Customers[],5,0)</f>
        <v>South</v>
      </c>
      <c r="F5403" t="s">
        <v>8499</v>
      </c>
      <c r="G5403" t="str">
        <f>VLOOKUP(Sales_Data!$F5403,tbl_Products[],2,FALSE)</f>
        <v>Product_30</v>
      </c>
      <c r="H5403" t="str">
        <f>VLOOKUP(tbl_Sales[[#This Row],[Product_ID]],tbl_Products[],3,0)</f>
        <v>Apparel</v>
      </c>
      <c r="I5403">
        <v>5</v>
      </c>
      <c r="J5403" s="10">
        <f>VLOOKUP(tbl_Sales[[#This Row],[Product_ID]],tbl_Products[],4,0)</f>
        <v>49.21</v>
      </c>
      <c r="K5403" s="6">
        <v>88.71</v>
      </c>
      <c r="L5403" s="6">
        <f>tbl_Sales[[#This Row],[Price_per_Unit]]*tbl_Sales[[#This Row],[Quantity]]</f>
        <v>443.54999999999995</v>
      </c>
      <c r="M5403" s="6">
        <f>tbl_Sales[[#This Row],[Cost_per_Unit]]*tbl_Sales[[#This Row],[Quantity]]</f>
        <v>246.05</v>
      </c>
      <c r="N5403" s="6">
        <f>tbl_Sales[[#This Row],[Sales]]-tbl_Sales[[#This Row],[Total_Cost]]</f>
        <v>197.49999999999994</v>
      </c>
    </row>
    <row r="5404" spans="1:14">
      <c r="A5404" t="s">
        <v>5408</v>
      </c>
      <c r="B5404" s="4">
        <v>45237</v>
      </c>
      <c r="C5404" t="s">
        <v>8064</v>
      </c>
      <c r="D5404" t="str">
        <f>VLOOKUP(Sales_Data!$C5404,tbl_Customers[],2,FALSE)</f>
        <v>Customer_221</v>
      </c>
      <c r="E5404" t="str">
        <f>VLOOKUP(tbl_Sales[[#This Row],[Customer_ID]],tbl_Customers[],5,0)</f>
        <v>North</v>
      </c>
      <c r="F5404" t="s">
        <v>8547</v>
      </c>
      <c r="G5404" t="str">
        <f>VLOOKUP(Sales_Data!$F5404,tbl_Products[],2,FALSE)</f>
        <v>Product_7</v>
      </c>
      <c r="H5404" t="str">
        <f>VLOOKUP(tbl_Sales[[#This Row],[Product_ID]],tbl_Products[],3,0)</f>
        <v>Apparel</v>
      </c>
      <c r="I5404">
        <v>8</v>
      </c>
      <c r="J5404" s="10">
        <f>VLOOKUP(tbl_Sales[[#This Row],[Product_ID]],tbl_Products[],4,0)</f>
        <v>48.6</v>
      </c>
      <c r="K5404" s="6">
        <v>99.21</v>
      </c>
      <c r="L5404" s="6">
        <f>tbl_Sales[[#This Row],[Price_per_Unit]]*tbl_Sales[[#This Row],[Quantity]]</f>
        <v>793.68</v>
      </c>
      <c r="M5404" s="6">
        <f>tbl_Sales[[#This Row],[Cost_per_Unit]]*tbl_Sales[[#This Row],[Quantity]]</f>
        <v>388.8</v>
      </c>
      <c r="N5404" s="6">
        <f>tbl_Sales[[#This Row],[Sales]]-tbl_Sales[[#This Row],[Total_Cost]]</f>
        <v>404.87999999999994</v>
      </c>
    </row>
    <row r="5405" spans="1:14">
      <c r="A5405" t="s">
        <v>5409</v>
      </c>
      <c r="B5405" s="4">
        <v>44971</v>
      </c>
      <c r="C5405" t="s">
        <v>7947</v>
      </c>
      <c r="D5405" t="str">
        <f>VLOOKUP(Sales_Data!$C5405,tbl_Customers[],2,FALSE)</f>
        <v>Customer_44</v>
      </c>
      <c r="E5405" t="str">
        <f>VLOOKUP(tbl_Sales[[#This Row],[Customer_ID]],tbl_Customers[],5,0)</f>
        <v>East</v>
      </c>
      <c r="F5405" t="s">
        <v>8531</v>
      </c>
      <c r="G5405" t="str">
        <f>VLOOKUP(Sales_Data!$F5405,tbl_Products[],2,FALSE)</f>
        <v>Product_36</v>
      </c>
      <c r="H5405" t="str">
        <f>VLOOKUP(tbl_Sales[[#This Row],[Product_ID]],tbl_Products[],3,0)</f>
        <v>Home Goods</v>
      </c>
      <c r="I5405">
        <v>1</v>
      </c>
      <c r="J5405" s="10">
        <f>VLOOKUP(tbl_Sales[[#This Row],[Product_ID]],tbl_Products[],4,0)</f>
        <v>32.54</v>
      </c>
      <c r="K5405" s="6">
        <v>44.33</v>
      </c>
      <c r="L5405" s="6">
        <f>tbl_Sales[[#This Row],[Price_per_Unit]]*tbl_Sales[[#This Row],[Quantity]]</f>
        <v>44.33</v>
      </c>
      <c r="M5405" s="6">
        <f>tbl_Sales[[#This Row],[Cost_per_Unit]]*tbl_Sales[[#This Row],[Quantity]]</f>
        <v>32.54</v>
      </c>
      <c r="N5405" s="6">
        <f>tbl_Sales[[#This Row],[Sales]]-tbl_Sales[[#This Row],[Total_Cost]]</f>
        <v>11.79</v>
      </c>
    </row>
    <row r="5406" spans="1:14">
      <c r="A5406" t="s">
        <v>5410</v>
      </c>
      <c r="B5406" s="4">
        <v>45071</v>
      </c>
      <c r="C5406" t="s">
        <v>8322</v>
      </c>
      <c r="D5406" t="str">
        <f>VLOOKUP(Sales_Data!$C5406,tbl_Customers[],2,FALSE)</f>
        <v>Customer_259</v>
      </c>
      <c r="E5406" t="str">
        <f>VLOOKUP(tbl_Sales[[#This Row],[Customer_ID]],tbl_Customers[],5,0)</f>
        <v>North</v>
      </c>
      <c r="F5406" t="s">
        <v>8536</v>
      </c>
      <c r="G5406" t="str">
        <f>VLOOKUP(Sales_Data!$F5406,tbl_Products[],2,FALSE)</f>
        <v>Product_40</v>
      </c>
      <c r="H5406" t="str">
        <f>VLOOKUP(tbl_Sales[[#This Row],[Product_ID]],tbl_Products[],3,0)</f>
        <v>Health</v>
      </c>
      <c r="I5406">
        <v>9</v>
      </c>
      <c r="J5406" s="10">
        <f>VLOOKUP(tbl_Sales[[#This Row],[Product_ID]],tbl_Products[],4,0)</f>
        <v>30.96</v>
      </c>
      <c r="K5406" s="6">
        <v>53.77</v>
      </c>
      <c r="L5406" s="6">
        <f>tbl_Sales[[#This Row],[Price_per_Unit]]*tbl_Sales[[#This Row],[Quantity]]</f>
        <v>483.93</v>
      </c>
      <c r="M5406" s="6">
        <f>tbl_Sales[[#This Row],[Cost_per_Unit]]*tbl_Sales[[#This Row],[Quantity]]</f>
        <v>278.64</v>
      </c>
      <c r="N5406" s="6">
        <f>tbl_Sales[[#This Row],[Sales]]-tbl_Sales[[#This Row],[Total_Cost]]</f>
        <v>205.29000000000002</v>
      </c>
    </row>
    <row r="5407" spans="1:14">
      <c r="A5407" t="s">
        <v>5411</v>
      </c>
      <c r="B5407" s="4">
        <v>45151</v>
      </c>
      <c r="C5407" t="s">
        <v>7243</v>
      </c>
      <c r="D5407" t="str">
        <f>VLOOKUP(Sales_Data!$C5407,tbl_Customers[],2,FALSE)</f>
        <v>Customer_319</v>
      </c>
      <c r="E5407" t="str">
        <f>VLOOKUP(tbl_Sales[[#This Row],[Customer_ID]],tbl_Customers[],5,0)</f>
        <v>East</v>
      </c>
      <c r="F5407" t="s">
        <v>8557</v>
      </c>
      <c r="G5407" t="str">
        <f>VLOOKUP(Sales_Data!$F5407,tbl_Products[],2,FALSE)</f>
        <v>Product_71</v>
      </c>
      <c r="H5407" t="str">
        <f>VLOOKUP(tbl_Sales[[#This Row],[Product_ID]],tbl_Products[],3,0)</f>
        <v>Electronics</v>
      </c>
      <c r="I5407">
        <v>7</v>
      </c>
      <c r="J5407" s="10">
        <f>VLOOKUP(tbl_Sales[[#This Row],[Product_ID]],tbl_Products[],4,0)</f>
        <v>34.61</v>
      </c>
      <c r="K5407" s="6">
        <v>37.96</v>
      </c>
      <c r="L5407" s="6">
        <f>tbl_Sales[[#This Row],[Price_per_Unit]]*tbl_Sales[[#This Row],[Quantity]]</f>
        <v>265.72000000000003</v>
      </c>
      <c r="M5407" s="6">
        <f>tbl_Sales[[#This Row],[Cost_per_Unit]]*tbl_Sales[[#This Row],[Quantity]]</f>
        <v>242.26999999999998</v>
      </c>
      <c r="N5407" s="6">
        <f>tbl_Sales[[#This Row],[Sales]]-tbl_Sales[[#This Row],[Total_Cost]]</f>
        <v>23.450000000000045</v>
      </c>
    </row>
    <row r="5408" spans="1:14">
      <c r="A5408" t="s">
        <v>5412</v>
      </c>
      <c r="B5408" s="4">
        <v>45122</v>
      </c>
      <c r="C5408" t="s">
        <v>7970</v>
      </c>
      <c r="D5408" t="str">
        <f>VLOOKUP(Sales_Data!$C5408,tbl_Customers[],2,FALSE)</f>
        <v>Customer_705</v>
      </c>
      <c r="E5408" t="str">
        <f>VLOOKUP(tbl_Sales[[#This Row],[Customer_ID]],tbl_Customers[],5,0)</f>
        <v>South</v>
      </c>
      <c r="F5408" t="s">
        <v>8510</v>
      </c>
      <c r="G5408" t="str">
        <f>VLOOKUP(Sales_Data!$F5408,tbl_Products[],2,FALSE)</f>
        <v>Product_70</v>
      </c>
      <c r="H5408" t="str">
        <f>VLOOKUP(tbl_Sales[[#This Row],[Product_ID]],tbl_Products[],3,0)</f>
        <v>Apparel</v>
      </c>
      <c r="I5408">
        <v>1</v>
      </c>
      <c r="J5408" s="10">
        <f>VLOOKUP(tbl_Sales[[#This Row],[Product_ID]],tbl_Products[],4,0)</f>
        <v>26.74</v>
      </c>
      <c r="K5408" s="6">
        <v>26.57</v>
      </c>
      <c r="L5408" s="6">
        <f>tbl_Sales[[#This Row],[Price_per_Unit]]*tbl_Sales[[#This Row],[Quantity]]</f>
        <v>26.57</v>
      </c>
      <c r="M5408" s="6">
        <f>tbl_Sales[[#This Row],[Cost_per_Unit]]*tbl_Sales[[#This Row],[Quantity]]</f>
        <v>26.74</v>
      </c>
      <c r="N5408" s="6">
        <f>tbl_Sales[[#This Row],[Sales]]-tbl_Sales[[#This Row],[Total_Cost]]</f>
        <v>-0.16999999999999815</v>
      </c>
    </row>
    <row r="5409" spans="1:14">
      <c r="A5409" t="s">
        <v>5413</v>
      </c>
      <c r="B5409" s="4">
        <v>45129</v>
      </c>
      <c r="C5409" t="s">
        <v>7297</v>
      </c>
      <c r="D5409" t="str">
        <f>VLOOKUP(Sales_Data!$C5409,tbl_Customers[],2,FALSE)</f>
        <v>Customer_1025</v>
      </c>
      <c r="E5409" t="str">
        <f>VLOOKUP(tbl_Sales[[#This Row],[Customer_ID]],tbl_Customers[],5,0)</f>
        <v>West</v>
      </c>
      <c r="F5409" t="s">
        <v>8551</v>
      </c>
      <c r="G5409" t="str">
        <f>VLOOKUP(Sales_Data!$F5409,tbl_Products[],2,FALSE)</f>
        <v>Product_11</v>
      </c>
      <c r="H5409" t="str">
        <f>VLOOKUP(tbl_Sales[[#This Row],[Product_ID]],tbl_Products[],3,0)</f>
        <v>Health</v>
      </c>
      <c r="I5409">
        <v>3</v>
      </c>
      <c r="J5409" s="10">
        <f>VLOOKUP(tbl_Sales[[#This Row],[Product_ID]],tbl_Products[],4,0)</f>
        <v>11.76</v>
      </c>
      <c r="K5409" s="6">
        <v>39.35</v>
      </c>
      <c r="L5409" s="6">
        <f>tbl_Sales[[#This Row],[Price_per_Unit]]*tbl_Sales[[#This Row],[Quantity]]</f>
        <v>118.05000000000001</v>
      </c>
      <c r="M5409" s="6">
        <f>tbl_Sales[[#This Row],[Cost_per_Unit]]*tbl_Sales[[#This Row],[Quantity]]</f>
        <v>35.28</v>
      </c>
      <c r="N5409" s="6">
        <f>tbl_Sales[[#This Row],[Sales]]-tbl_Sales[[#This Row],[Total_Cost]]</f>
        <v>82.77000000000001</v>
      </c>
    </row>
    <row r="5410" spans="1:14">
      <c r="A5410" t="s">
        <v>5414</v>
      </c>
      <c r="B5410" s="4">
        <v>45265</v>
      </c>
      <c r="C5410" t="s">
        <v>8279</v>
      </c>
      <c r="D5410" t="str">
        <f>VLOOKUP(Sales_Data!$C5410,tbl_Customers[],2,FALSE)</f>
        <v>Customer_28</v>
      </c>
      <c r="E5410" t="str">
        <f>VLOOKUP(tbl_Sales[[#This Row],[Customer_ID]],tbl_Customers[],5,0)</f>
        <v>East</v>
      </c>
      <c r="F5410" t="s">
        <v>8557</v>
      </c>
      <c r="G5410" t="str">
        <f>VLOOKUP(Sales_Data!$F5410,tbl_Products[],2,FALSE)</f>
        <v>Product_71</v>
      </c>
      <c r="H5410" t="str">
        <f>VLOOKUP(tbl_Sales[[#This Row],[Product_ID]],tbl_Products[],3,0)</f>
        <v>Electronics</v>
      </c>
      <c r="I5410">
        <v>7</v>
      </c>
      <c r="J5410" s="10">
        <f>VLOOKUP(tbl_Sales[[#This Row],[Product_ID]],tbl_Products[],4,0)</f>
        <v>34.61</v>
      </c>
      <c r="K5410" s="6">
        <v>70.89</v>
      </c>
      <c r="L5410" s="6">
        <f>tbl_Sales[[#This Row],[Price_per_Unit]]*tbl_Sales[[#This Row],[Quantity]]</f>
        <v>496.23</v>
      </c>
      <c r="M5410" s="6">
        <f>tbl_Sales[[#This Row],[Cost_per_Unit]]*tbl_Sales[[#This Row],[Quantity]]</f>
        <v>242.26999999999998</v>
      </c>
      <c r="N5410" s="6">
        <f>tbl_Sales[[#This Row],[Sales]]-tbl_Sales[[#This Row],[Total_Cost]]</f>
        <v>253.96000000000004</v>
      </c>
    </row>
    <row r="5411" spans="1:14">
      <c r="A5411" t="s">
        <v>5415</v>
      </c>
      <c r="B5411" s="4">
        <v>44942</v>
      </c>
      <c r="C5411" t="s">
        <v>7389</v>
      </c>
      <c r="D5411" t="str">
        <f>VLOOKUP(Sales_Data!$C5411,tbl_Customers[],2,FALSE)</f>
        <v>Customer_1402</v>
      </c>
      <c r="E5411" t="str">
        <f>VLOOKUP(tbl_Sales[[#This Row],[Customer_ID]],tbl_Customers[],5,0)</f>
        <v>West</v>
      </c>
      <c r="F5411" t="s">
        <v>8524</v>
      </c>
      <c r="G5411" t="str">
        <f>VLOOKUP(Sales_Data!$F5411,tbl_Products[],2,FALSE)</f>
        <v>Product_74</v>
      </c>
      <c r="H5411" t="str">
        <f>VLOOKUP(tbl_Sales[[#This Row],[Product_ID]],tbl_Products[],3,0)</f>
        <v>Home Goods</v>
      </c>
      <c r="I5411">
        <v>5</v>
      </c>
      <c r="J5411" s="10">
        <f>VLOOKUP(tbl_Sales[[#This Row],[Product_ID]],tbl_Products[],4,0)</f>
        <v>13.9</v>
      </c>
      <c r="K5411" s="6">
        <v>37.28</v>
      </c>
      <c r="L5411" s="6">
        <f>tbl_Sales[[#This Row],[Price_per_Unit]]*tbl_Sales[[#This Row],[Quantity]]</f>
        <v>186.4</v>
      </c>
      <c r="M5411" s="6">
        <f>tbl_Sales[[#This Row],[Cost_per_Unit]]*tbl_Sales[[#This Row],[Quantity]]</f>
        <v>69.5</v>
      </c>
      <c r="N5411" s="6">
        <f>tbl_Sales[[#This Row],[Sales]]-tbl_Sales[[#This Row],[Total_Cost]]</f>
        <v>116.9</v>
      </c>
    </row>
    <row r="5412" spans="1:14">
      <c r="A5412" t="s">
        <v>5416</v>
      </c>
      <c r="B5412" s="4">
        <v>45169</v>
      </c>
      <c r="C5412" t="s">
        <v>7538</v>
      </c>
      <c r="D5412" t="str">
        <f>VLOOKUP(Sales_Data!$C5412,tbl_Customers[],2,FALSE)</f>
        <v>Customer_485</v>
      </c>
      <c r="E5412" t="str">
        <f>VLOOKUP(tbl_Sales[[#This Row],[Customer_ID]],tbl_Customers[],5,0)</f>
        <v>North</v>
      </c>
      <c r="F5412" t="s">
        <v>8510</v>
      </c>
      <c r="G5412" t="str">
        <f>VLOOKUP(Sales_Data!$F5412,tbl_Products[],2,FALSE)</f>
        <v>Product_70</v>
      </c>
      <c r="H5412" t="str">
        <f>VLOOKUP(tbl_Sales[[#This Row],[Product_ID]],tbl_Products[],3,0)</f>
        <v>Apparel</v>
      </c>
      <c r="I5412">
        <v>5</v>
      </c>
      <c r="J5412" s="10">
        <f>VLOOKUP(tbl_Sales[[#This Row],[Product_ID]],tbl_Products[],4,0)</f>
        <v>26.74</v>
      </c>
      <c r="K5412" s="6">
        <v>19.8</v>
      </c>
      <c r="L5412" s="6">
        <f>tbl_Sales[[#This Row],[Price_per_Unit]]*tbl_Sales[[#This Row],[Quantity]]</f>
        <v>99</v>
      </c>
      <c r="M5412" s="6">
        <f>tbl_Sales[[#This Row],[Cost_per_Unit]]*tbl_Sales[[#This Row],[Quantity]]</f>
        <v>133.69999999999999</v>
      </c>
      <c r="N5412" s="6">
        <f>tbl_Sales[[#This Row],[Sales]]-tbl_Sales[[#This Row],[Total_Cost]]</f>
        <v>-34.699999999999989</v>
      </c>
    </row>
    <row r="5413" spans="1:14">
      <c r="A5413" t="s">
        <v>5417</v>
      </c>
      <c r="B5413" s="4">
        <v>45007</v>
      </c>
      <c r="C5413" t="s">
        <v>8209</v>
      </c>
      <c r="D5413" t="str">
        <f>VLOOKUP(Sales_Data!$C5413,tbl_Customers[],2,FALSE)</f>
        <v>Customer_107</v>
      </c>
      <c r="E5413" t="str">
        <f>VLOOKUP(tbl_Sales[[#This Row],[Customer_ID]],tbl_Customers[],5,0)</f>
        <v>North</v>
      </c>
      <c r="F5413" t="s">
        <v>8505</v>
      </c>
      <c r="G5413" t="str">
        <f>VLOOKUP(Sales_Data!$F5413,tbl_Products[],2,FALSE)</f>
        <v>Product_39</v>
      </c>
      <c r="H5413" t="str">
        <f>VLOOKUP(tbl_Sales[[#This Row],[Product_ID]],tbl_Products[],3,0)</f>
        <v>Toys</v>
      </c>
      <c r="I5413">
        <v>6</v>
      </c>
      <c r="J5413" s="10">
        <f>VLOOKUP(tbl_Sales[[#This Row],[Product_ID]],tbl_Products[],4,0)</f>
        <v>32.950000000000003</v>
      </c>
      <c r="K5413" s="6">
        <v>14.86</v>
      </c>
      <c r="L5413" s="6">
        <f>tbl_Sales[[#This Row],[Price_per_Unit]]*tbl_Sales[[#This Row],[Quantity]]</f>
        <v>89.16</v>
      </c>
      <c r="M5413" s="6">
        <f>tbl_Sales[[#This Row],[Cost_per_Unit]]*tbl_Sales[[#This Row],[Quantity]]</f>
        <v>197.70000000000002</v>
      </c>
      <c r="N5413" s="6">
        <f>tbl_Sales[[#This Row],[Sales]]-tbl_Sales[[#This Row],[Total_Cost]]</f>
        <v>-108.54000000000002</v>
      </c>
    </row>
    <row r="5414" spans="1:14">
      <c r="A5414" t="s">
        <v>5418</v>
      </c>
      <c r="B5414" s="4">
        <v>45200</v>
      </c>
      <c r="C5414" t="s">
        <v>7640</v>
      </c>
      <c r="D5414" t="str">
        <f>VLOOKUP(Sales_Data!$C5414,tbl_Customers[],2,FALSE)</f>
        <v>Customer_1390</v>
      </c>
      <c r="E5414" t="str">
        <f>VLOOKUP(tbl_Sales[[#This Row],[Customer_ID]],tbl_Customers[],5,0)</f>
        <v>East</v>
      </c>
      <c r="F5414" t="s">
        <v>8557</v>
      </c>
      <c r="G5414" t="str">
        <f>VLOOKUP(Sales_Data!$F5414,tbl_Products[],2,FALSE)</f>
        <v>Product_71</v>
      </c>
      <c r="H5414" t="str">
        <f>VLOOKUP(tbl_Sales[[#This Row],[Product_ID]],tbl_Products[],3,0)</f>
        <v>Electronics</v>
      </c>
      <c r="I5414">
        <v>3</v>
      </c>
      <c r="J5414" s="10">
        <f>VLOOKUP(tbl_Sales[[#This Row],[Product_ID]],tbl_Products[],4,0)</f>
        <v>34.61</v>
      </c>
      <c r="K5414" s="6">
        <v>85.57</v>
      </c>
      <c r="L5414" s="6">
        <f>tbl_Sales[[#This Row],[Price_per_Unit]]*tbl_Sales[[#This Row],[Quantity]]</f>
        <v>256.70999999999998</v>
      </c>
      <c r="M5414" s="6">
        <f>tbl_Sales[[#This Row],[Cost_per_Unit]]*tbl_Sales[[#This Row],[Quantity]]</f>
        <v>103.83</v>
      </c>
      <c r="N5414" s="6">
        <f>tbl_Sales[[#This Row],[Sales]]-tbl_Sales[[#This Row],[Total_Cost]]</f>
        <v>152.88</v>
      </c>
    </row>
    <row r="5415" spans="1:14">
      <c r="A5415" t="s">
        <v>5419</v>
      </c>
      <c r="B5415" s="4">
        <v>45039</v>
      </c>
      <c r="C5415" t="s">
        <v>7438</v>
      </c>
      <c r="D5415" t="str">
        <f>VLOOKUP(Sales_Data!$C5415,tbl_Customers[],2,FALSE)</f>
        <v>Customer_701</v>
      </c>
      <c r="E5415" t="str">
        <f>VLOOKUP(tbl_Sales[[#This Row],[Customer_ID]],tbl_Customers[],5,0)</f>
        <v>East</v>
      </c>
      <c r="F5415" t="s">
        <v>8505</v>
      </c>
      <c r="G5415" t="str">
        <f>VLOOKUP(Sales_Data!$F5415,tbl_Products[],2,FALSE)</f>
        <v>Product_39</v>
      </c>
      <c r="H5415" t="str">
        <f>VLOOKUP(tbl_Sales[[#This Row],[Product_ID]],tbl_Products[],3,0)</f>
        <v>Toys</v>
      </c>
      <c r="I5415">
        <v>5</v>
      </c>
      <c r="J5415" s="10">
        <f>VLOOKUP(tbl_Sales[[#This Row],[Product_ID]],tbl_Products[],4,0)</f>
        <v>32.950000000000003</v>
      </c>
      <c r="K5415" s="6">
        <v>83.75</v>
      </c>
      <c r="L5415" s="6">
        <f>tbl_Sales[[#This Row],[Price_per_Unit]]*tbl_Sales[[#This Row],[Quantity]]</f>
        <v>418.75</v>
      </c>
      <c r="M5415" s="6">
        <f>tbl_Sales[[#This Row],[Cost_per_Unit]]*tbl_Sales[[#This Row],[Quantity]]</f>
        <v>164.75</v>
      </c>
      <c r="N5415" s="6">
        <f>tbl_Sales[[#This Row],[Sales]]-tbl_Sales[[#This Row],[Total_Cost]]</f>
        <v>254</v>
      </c>
    </row>
    <row r="5416" spans="1:14">
      <c r="A5416" t="s">
        <v>5420</v>
      </c>
      <c r="B5416" s="4">
        <v>44996</v>
      </c>
      <c r="C5416" t="s">
        <v>8395</v>
      </c>
      <c r="D5416" t="str">
        <f>VLOOKUP(Sales_Data!$C5416,tbl_Customers[],2,FALSE)</f>
        <v>Customer_880</v>
      </c>
      <c r="E5416" t="str">
        <f>VLOOKUP(tbl_Sales[[#This Row],[Customer_ID]],tbl_Customers[],5,0)</f>
        <v>East</v>
      </c>
      <c r="F5416" t="s">
        <v>8504</v>
      </c>
      <c r="G5416" t="str">
        <f>VLOOKUP(Sales_Data!$F5416,tbl_Products[],2,FALSE)</f>
        <v>Product_13</v>
      </c>
      <c r="H5416" t="str">
        <f>VLOOKUP(tbl_Sales[[#This Row],[Product_ID]],tbl_Products[],3,0)</f>
        <v>Toys</v>
      </c>
      <c r="I5416">
        <v>2</v>
      </c>
      <c r="J5416" s="10">
        <f>VLOOKUP(tbl_Sales[[#This Row],[Product_ID]],tbl_Products[],4,0)</f>
        <v>45.97</v>
      </c>
      <c r="K5416" s="6">
        <v>51.44</v>
      </c>
      <c r="L5416" s="6">
        <f>tbl_Sales[[#This Row],[Price_per_Unit]]*tbl_Sales[[#This Row],[Quantity]]</f>
        <v>102.88</v>
      </c>
      <c r="M5416" s="6">
        <f>tbl_Sales[[#This Row],[Cost_per_Unit]]*tbl_Sales[[#This Row],[Quantity]]</f>
        <v>91.94</v>
      </c>
      <c r="N5416" s="6">
        <f>tbl_Sales[[#This Row],[Sales]]-tbl_Sales[[#This Row],[Total_Cost]]</f>
        <v>10.939999999999998</v>
      </c>
    </row>
    <row r="5417" spans="1:14">
      <c r="A5417" t="s">
        <v>5421</v>
      </c>
      <c r="B5417" s="4">
        <v>45127</v>
      </c>
      <c r="C5417" t="s">
        <v>8350</v>
      </c>
      <c r="D5417" t="str">
        <f>VLOOKUP(Sales_Data!$C5417,tbl_Customers[],2,FALSE)</f>
        <v>Customer_1223</v>
      </c>
      <c r="E5417" t="str">
        <f>VLOOKUP(tbl_Sales[[#This Row],[Customer_ID]],tbl_Customers[],5,0)</f>
        <v>North</v>
      </c>
      <c r="F5417" t="s">
        <v>8555</v>
      </c>
      <c r="G5417" t="str">
        <f>VLOOKUP(Sales_Data!$F5417,tbl_Products[],2,FALSE)</f>
        <v>Product_52</v>
      </c>
      <c r="H5417" t="str">
        <f>VLOOKUP(tbl_Sales[[#This Row],[Product_ID]],tbl_Products[],3,0)</f>
        <v>Toys</v>
      </c>
      <c r="I5417">
        <v>4</v>
      </c>
      <c r="J5417" s="10">
        <f>VLOOKUP(tbl_Sales[[#This Row],[Product_ID]],tbl_Products[],4,0)</f>
        <v>46.58</v>
      </c>
      <c r="K5417" s="6">
        <v>64.31</v>
      </c>
      <c r="L5417" s="6">
        <f>tbl_Sales[[#This Row],[Price_per_Unit]]*tbl_Sales[[#This Row],[Quantity]]</f>
        <v>257.24</v>
      </c>
      <c r="M5417" s="6">
        <f>tbl_Sales[[#This Row],[Cost_per_Unit]]*tbl_Sales[[#This Row],[Quantity]]</f>
        <v>186.32</v>
      </c>
      <c r="N5417" s="6">
        <f>tbl_Sales[[#This Row],[Sales]]-tbl_Sales[[#This Row],[Total_Cost]]</f>
        <v>70.920000000000016</v>
      </c>
    </row>
    <row r="5418" spans="1:14">
      <c r="A5418" t="s">
        <v>5422</v>
      </c>
      <c r="B5418" s="4">
        <v>45206</v>
      </c>
      <c r="C5418" t="s">
        <v>7482</v>
      </c>
      <c r="D5418" t="str">
        <f>VLOOKUP(Sales_Data!$C5418,tbl_Customers[],2,FALSE)</f>
        <v>Customer_17</v>
      </c>
      <c r="E5418" t="str">
        <f>VLOOKUP(tbl_Sales[[#This Row],[Customer_ID]],tbl_Customers[],5,0)</f>
        <v>North</v>
      </c>
      <c r="F5418" t="s">
        <v>8495</v>
      </c>
      <c r="G5418" t="str">
        <f>VLOOKUP(Sales_Data!$F5418,tbl_Products[],2,FALSE)</f>
        <v>Product_6</v>
      </c>
      <c r="H5418" t="str">
        <f>VLOOKUP(tbl_Sales[[#This Row],[Product_ID]],tbl_Products[],3,0)</f>
        <v>Apparel</v>
      </c>
      <c r="I5418">
        <v>7</v>
      </c>
      <c r="J5418" s="10">
        <f>VLOOKUP(tbl_Sales[[#This Row],[Product_ID]],tbl_Products[],4,0)</f>
        <v>33.65</v>
      </c>
      <c r="K5418" s="6">
        <v>66.209999999999994</v>
      </c>
      <c r="L5418" s="6">
        <f>tbl_Sales[[#This Row],[Price_per_Unit]]*tbl_Sales[[#This Row],[Quantity]]</f>
        <v>463.46999999999997</v>
      </c>
      <c r="M5418" s="6">
        <f>tbl_Sales[[#This Row],[Cost_per_Unit]]*tbl_Sales[[#This Row],[Quantity]]</f>
        <v>235.54999999999998</v>
      </c>
      <c r="N5418" s="6">
        <f>tbl_Sales[[#This Row],[Sales]]-tbl_Sales[[#This Row],[Total_Cost]]</f>
        <v>227.92</v>
      </c>
    </row>
    <row r="5419" spans="1:14">
      <c r="A5419" t="s">
        <v>5423</v>
      </c>
      <c r="B5419" s="4">
        <v>45078</v>
      </c>
      <c r="C5419" t="s">
        <v>7872</v>
      </c>
      <c r="D5419" t="str">
        <f>VLOOKUP(Sales_Data!$C5419,tbl_Customers[],2,FALSE)</f>
        <v>Customer_890</v>
      </c>
      <c r="E5419" t="str">
        <f>VLOOKUP(tbl_Sales[[#This Row],[Customer_ID]],tbl_Customers[],5,0)</f>
        <v>South</v>
      </c>
      <c r="F5419" t="s">
        <v>8536</v>
      </c>
      <c r="G5419" t="str">
        <f>VLOOKUP(Sales_Data!$F5419,tbl_Products[],2,FALSE)</f>
        <v>Product_40</v>
      </c>
      <c r="H5419" t="str">
        <f>VLOOKUP(tbl_Sales[[#This Row],[Product_ID]],tbl_Products[],3,0)</f>
        <v>Health</v>
      </c>
      <c r="I5419">
        <v>6</v>
      </c>
      <c r="J5419" s="10">
        <f>VLOOKUP(tbl_Sales[[#This Row],[Product_ID]],tbl_Products[],4,0)</f>
        <v>30.96</v>
      </c>
      <c r="K5419" s="6">
        <v>25.68</v>
      </c>
      <c r="L5419" s="6">
        <f>tbl_Sales[[#This Row],[Price_per_Unit]]*tbl_Sales[[#This Row],[Quantity]]</f>
        <v>154.07999999999998</v>
      </c>
      <c r="M5419" s="6">
        <f>tbl_Sales[[#This Row],[Cost_per_Unit]]*tbl_Sales[[#This Row],[Quantity]]</f>
        <v>185.76</v>
      </c>
      <c r="N5419" s="6">
        <f>tbl_Sales[[#This Row],[Sales]]-tbl_Sales[[#This Row],[Total_Cost]]</f>
        <v>-31.680000000000007</v>
      </c>
    </row>
    <row r="5420" spans="1:14">
      <c r="A5420" t="s">
        <v>5424</v>
      </c>
      <c r="B5420" s="4">
        <v>45251</v>
      </c>
      <c r="C5420" t="s">
        <v>8468</v>
      </c>
      <c r="D5420" t="str">
        <f>VLOOKUP(Sales_Data!$C5420,tbl_Customers[],2,FALSE)</f>
        <v>Customer_984</v>
      </c>
      <c r="E5420" t="str">
        <f>VLOOKUP(tbl_Sales[[#This Row],[Customer_ID]],tbl_Customers[],5,0)</f>
        <v>East</v>
      </c>
      <c r="F5420" t="s">
        <v>8535</v>
      </c>
      <c r="G5420" t="str">
        <f>VLOOKUP(Sales_Data!$F5420,tbl_Products[],2,FALSE)</f>
        <v>Product_54</v>
      </c>
      <c r="H5420" t="str">
        <f>VLOOKUP(tbl_Sales[[#This Row],[Product_ID]],tbl_Products[],3,0)</f>
        <v>Apparel</v>
      </c>
      <c r="I5420">
        <v>9</v>
      </c>
      <c r="J5420" s="10">
        <f>VLOOKUP(tbl_Sales[[#This Row],[Product_ID]],tbl_Products[],4,0)</f>
        <v>1.35</v>
      </c>
      <c r="K5420" s="6">
        <v>80.09</v>
      </c>
      <c r="L5420" s="6">
        <f>tbl_Sales[[#This Row],[Price_per_Unit]]*tbl_Sales[[#This Row],[Quantity]]</f>
        <v>720.81000000000006</v>
      </c>
      <c r="M5420" s="6">
        <f>tbl_Sales[[#This Row],[Cost_per_Unit]]*tbl_Sales[[#This Row],[Quantity]]</f>
        <v>12.15</v>
      </c>
      <c r="N5420" s="6">
        <f>tbl_Sales[[#This Row],[Sales]]-tbl_Sales[[#This Row],[Total_Cost]]</f>
        <v>708.66000000000008</v>
      </c>
    </row>
    <row r="5421" spans="1:14">
      <c r="A5421" t="s">
        <v>5425</v>
      </c>
      <c r="B5421" s="4">
        <v>45000</v>
      </c>
      <c r="C5421" t="s">
        <v>7576</v>
      </c>
      <c r="D5421" t="str">
        <f>VLOOKUP(Sales_Data!$C5421,tbl_Customers[],2,FALSE)</f>
        <v>Customer_593</v>
      </c>
      <c r="E5421" t="str">
        <f>VLOOKUP(tbl_Sales[[#This Row],[Customer_ID]],tbl_Customers[],5,0)</f>
        <v>South</v>
      </c>
      <c r="F5421" t="s">
        <v>8527</v>
      </c>
      <c r="G5421" t="str">
        <f>VLOOKUP(Sales_Data!$F5421,tbl_Products[],2,FALSE)</f>
        <v>Product_12</v>
      </c>
      <c r="H5421" t="str">
        <f>VLOOKUP(tbl_Sales[[#This Row],[Product_ID]],tbl_Products[],3,0)</f>
        <v>Toys</v>
      </c>
      <c r="I5421">
        <v>2</v>
      </c>
      <c r="J5421" s="10">
        <f>VLOOKUP(tbl_Sales[[#This Row],[Product_ID]],tbl_Products[],4,0)</f>
        <v>8.02</v>
      </c>
      <c r="K5421" s="6">
        <v>60.47</v>
      </c>
      <c r="L5421" s="6">
        <f>tbl_Sales[[#This Row],[Price_per_Unit]]*tbl_Sales[[#This Row],[Quantity]]</f>
        <v>120.94</v>
      </c>
      <c r="M5421" s="6">
        <f>tbl_Sales[[#This Row],[Cost_per_Unit]]*tbl_Sales[[#This Row],[Quantity]]</f>
        <v>16.04</v>
      </c>
      <c r="N5421" s="6">
        <f>tbl_Sales[[#This Row],[Sales]]-tbl_Sales[[#This Row],[Total_Cost]]</f>
        <v>104.9</v>
      </c>
    </row>
    <row r="5422" spans="1:14">
      <c r="A5422" t="s">
        <v>5426</v>
      </c>
      <c r="B5422" s="4">
        <v>45079</v>
      </c>
      <c r="C5422" t="s">
        <v>7495</v>
      </c>
      <c r="D5422" t="str">
        <f>VLOOKUP(Sales_Data!$C5422,tbl_Customers[],2,FALSE)</f>
        <v>Customer_578</v>
      </c>
      <c r="E5422" t="str">
        <f>VLOOKUP(tbl_Sales[[#This Row],[Customer_ID]],tbl_Customers[],5,0)</f>
        <v>South</v>
      </c>
      <c r="F5422" t="s">
        <v>8506</v>
      </c>
      <c r="G5422" t="str">
        <f>VLOOKUP(Sales_Data!$F5422,tbl_Products[],2,FALSE)</f>
        <v>Product_43</v>
      </c>
      <c r="H5422" t="str">
        <f>VLOOKUP(tbl_Sales[[#This Row],[Product_ID]],tbl_Products[],3,0)</f>
        <v>Health</v>
      </c>
      <c r="I5422">
        <v>8</v>
      </c>
      <c r="J5422" s="10">
        <f>VLOOKUP(tbl_Sales[[#This Row],[Product_ID]],tbl_Products[],4,0)</f>
        <v>4.59</v>
      </c>
      <c r="K5422" s="6">
        <v>81.99</v>
      </c>
      <c r="L5422" s="6">
        <f>tbl_Sales[[#This Row],[Price_per_Unit]]*tbl_Sales[[#This Row],[Quantity]]</f>
        <v>655.92</v>
      </c>
      <c r="M5422" s="6">
        <f>tbl_Sales[[#This Row],[Cost_per_Unit]]*tbl_Sales[[#This Row],[Quantity]]</f>
        <v>36.72</v>
      </c>
      <c r="N5422" s="6">
        <f>tbl_Sales[[#This Row],[Sales]]-tbl_Sales[[#This Row],[Total_Cost]]</f>
        <v>619.19999999999993</v>
      </c>
    </row>
    <row r="5423" spans="1:14">
      <c r="A5423" t="s">
        <v>5427</v>
      </c>
      <c r="B5423" s="4">
        <v>45273</v>
      </c>
      <c r="C5423" t="s">
        <v>7925</v>
      </c>
      <c r="D5423" t="str">
        <f>VLOOKUP(Sales_Data!$C5423,tbl_Customers[],2,FALSE)</f>
        <v>Customer_996</v>
      </c>
      <c r="E5423" t="str">
        <f>VLOOKUP(tbl_Sales[[#This Row],[Customer_ID]],tbl_Customers[],5,0)</f>
        <v>West</v>
      </c>
      <c r="F5423" t="s">
        <v>8518</v>
      </c>
      <c r="G5423" t="str">
        <f>VLOOKUP(Sales_Data!$F5423,tbl_Products[],2,FALSE)</f>
        <v>Product_35</v>
      </c>
      <c r="H5423" t="str">
        <f>VLOOKUP(tbl_Sales[[#This Row],[Product_ID]],tbl_Products[],3,0)</f>
        <v>Toys</v>
      </c>
      <c r="I5423">
        <v>5</v>
      </c>
      <c r="J5423" s="10">
        <f>VLOOKUP(tbl_Sales[[#This Row],[Product_ID]],tbl_Products[],4,0)</f>
        <v>40.75</v>
      </c>
      <c r="K5423" s="6">
        <v>17.8</v>
      </c>
      <c r="L5423" s="6">
        <f>tbl_Sales[[#This Row],[Price_per_Unit]]*tbl_Sales[[#This Row],[Quantity]]</f>
        <v>89</v>
      </c>
      <c r="M5423" s="6">
        <f>tbl_Sales[[#This Row],[Cost_per_Unit]]*tbl_Sales[[#This Row],[Quantity]]</f>
        <v>203.75</v>
      </c>
      <c r="N5423" s="6">
        <f>tbl_Sales[[#This Row],[Sales]]-tbl_Sales[[#This Row],[Total_Cost]]</f>
        <v>-114.75</v>
      </c>
    </row>
    <row r="5424" spans="1:14">
      <c r="A5424" t="s">
        <v>5428</v>
      </c>
      <c r="B5424" s="4">
        <v>45258</v>
      </c>
      <c r="C5424" t="s">
        <v>8421</v>
      </c>
      <c r="D5424" t="str">
        <f>VLOOKUP(Sales_Data!$C5424,tbl_Customers[],2,FALSE)</f>
        <v>Customer_170</v>
      </c>
      <c r="E5424" t="str">
        <f>VLOOKUP(tbl_Sales[[#This Row],[Customer_ID]],tbl_Customers[],5,0)</f>
        <v>South</v>
      </c>
      <c r="F5424" t="s">
        <v>8547</v>
      </c>
      <c r="G5424" t="str">
        <f>VLOOKUP(Sales_Data!$F5424,tbl_Products[],2,FALSE)</f>
        <v>Product_7</v>
      </c>
      <c r="H5424" t="str">
        <f>VLOOKUP(tbl_Sales[[#This Row],[Product_ID]],tbl_Products[],3,0)</f>
        <v>Apparel</v>
      </c>
      <c r="I5424">
        <v>1</v>
      </c>
      <c r="J5424" s="10">
        <f>VLOOKUP(tbl_Sales[[#This Row],[Product_ID]],tbl_Products[],4,0)</f>
        <v>48.6</v>
      </c>
      <c r="K5424" s="6">
        <v>22.14</v>
      </c>
      <c r="L5424" s="6">
        <f>tbl_Sales[[#This Row],[Price_per_Unit]]*tbl_Sales[[#This Row],[Quantity]]</f>
        <v>22.14</v>
      </c>
      <c r="M5424" s="6">
        <f>tbl_Sales[[#This Row],[Cost_per_Unit]]*tbl_Sales[[#This Row],[Quantity]]</f>
        <v>48.6</v>
      </c>
      <c r="N5424" s="6">
        <f>tbl_Sales[[#This Row],[Sales]]-tbl_Sales[[#This Row],[Total_Cost]]</f>
        <v>-26.46</v>
      </c>
    </row>
    <row r="5425" spans="1:14">
      <c r="A5425" t="s">
        <v>5429</v>
      </c>
      <c r="B5425" s="4">
        <v>45118</v>
      </c>
      <c r="C5425" t="s">
        <v>8227</v>
      </c>
      <c r="D5425" t="str">
        <f>VLOOKUP(Sales_Data!$C5425,tbl_Customers[],2,FALSE)</f>
        <v>Customer_879</v>
      </c>
      <c r="E5425" t="str">
        <f>VLOOKUP(tbl_Sales[[#This Row],[Customer_ID]],tbl_Customers[],5,0)</f>
        <v>South</v>
      </c>
      <c r="F5425" t="s">
        <v>8549</v>
      </c>
      <c r="G5425" t="str">
        <f>VLOOKUP(Sales_Data!$F5425,tbl_Products[],2,FALSE)</f>
        <v>Product_18</v>
      </c>
      <c r="H5425" t="str">
        <f>VLOOKUP(tbl_Sales[[#This Row],[Product_ID]],tbl_Products[],3,0)</f>
        <v>Health</v>
      </c>
      <c r="I5425">
        <v>9</v>
      </c>
      <c r="J5425" s="10">
        <f>VLOOKUP(tbl_Sales[[#This Row],[Product_ID]],tbl_Products[],4,0)</f>
        <v>41.18</v>
      </c>
      <c r="K5425" s="6">
        <v>6.09</v>
      </c>
      <c r="L5425" s="6">
        <f>tbl_Sales[[#This Row],[Price_per_Unit]]*tbl_Sales[[#This Row],[Quantity]]</f>
        <v>54.81</v>
      </c>
      <c r="M5425" s="6">
        <f>tbl_Sales[[#This Row],[Cost_per_Unit]]*tbl_Sales[[#This Row],[Quantity]]</f>
        <v>370.62</v>
      </c>
      <c r="N5425" s="6">
        <f>tbl_Sales[[#This Row],[Sales]]-tbl_Sales[[#This Row],[Total_Cost]]</f>
        <v>-315.81</v>
      </c>
    </row>
    <row r="5426" spans="1:14">
      <c r="A5426" t="s">
        <v>5430</v>
      </c>
      <c r="B5426" s="4">
        <v>44932</v>
      </c>
      <c r="C5426" t="s">
        <v>7871</v>
      </c>
      <c r="D5426" t="str">
        <f>VLOOKUP(Sales_Data!$C5426,tbl_Customers[],2,FALSE)</f>
        <v>Customer_508</v>
      </c>
      <c r="E5426" t="str">
        <f>VLOOKUP(tbl_Sales[[#This Row],[Customer_ID]],tbl_Customers[],5,0)</f>
        <v>West</v>
      </c>
      <c r="F5426" t="s">
        <v>8545</v>
      </c>
      <c r="G5426" t="str">
        <f>VLOOKUP(Sales_Data!$F5426,tbl_Products[],2,FALSE)</f>
        <v>Product_9</v>
      </c>
      <c r="H5426" t="str">
        <f>VLOOKUP(tbl_Sales[[#This Row],[Product_ID]],tbl_Products[],3,0)</f>
        <v>Apparel</v>
      </c>
      <c r="I5426">
        <v>8</v>
      </c>
      <c r="J5426" s="10">
        <f>VLOOKUP(tbl_Sales[[#This Row],[Product_ID]],tbl_Products[],4,0)</f>
        <v>14.27</v>
      </c>
      <c r="K5426" s="6">
        <v>47.2</v>
      </c>
      <c r="L5426" s="6">
        <f>tbl_Sales[[#This Row],[Price_per_Unit]]*tbl_Sales[[#This Row],[Quantity]]</f>
        <v>377.6</v>
      </c>
      <c r="M5426" s="6">
        <f>tbl_Sales[[#This Row],[Cost_per_Unit]]*tbl_Sales[[#This Row],[Quantity]]</f>
        <v>114.16</v>
      </c>
      <c r="N5426" s="6">
        <f>tbl_Sales[[#This Row],[Sales]]-tbl_Sales[[#This Row],[Total_Cost]]</f>
        <v>263.44000000000005</v>
      </c>
    </row>
    <row r="5427" spans="1:14">
      <c r="A5427" t="s">
        <v>5431</v>
      </c>
      <c r="B5427" s="4">
        <v>45210</v>
      </c>
      <c r="C5427" t="s">
        <v>7985</v>
      </c>
      <c r="D5427" t="str">
        <f>VLOOKUP(Sales_Data!$C5427,tbl_Customers[],2,FALSE)</f>
        <v>Customer_1265</v>
      </c>
      <c r="E5427" t="str">
        <f>VLOOKUP(tbl_Sales[[#This Row],[Customer_ID]],tbl_Customers[],5,0)</f>
        <v>South</v>
      </c>
      <c r="F5427" t="s">
        <v>8504</v>
      </c>
      <c r="G5427" t="str">
        <f>VLOOKUP(Sales_Data!$F5427,tbl_Products[],2,FALSE)</f>
        <v>Product_13</v>
      </c>
      <c r="H5427" t="str">
        <f>VLOOKUP(tbl_Sales[[#This Row],[Product_ID]],tbl_Products[],3,0)</f>
        <v>Toys</v>
      </c>
      <c r="I5427">
        <v>9</v>
      </c>
      <c r="J5427" s="10">
        <f>VLOOKUP(tbl_Sales[[#This Row],[Product_ID]],tbl_Products[],4,0)</f>
        <v>45.97</v>
      </c>
      <c r="K5427" s="6">
        <v>66.27</v>
      </c>
      <c r="L5427" s="6">
        <f>tbl_Sales[[#This Row],[Price_per_Unit]]*tbl_Sales[[#This Row],[Quantity]]</f>
        <v>596.42999999999995</v>
      </c>
      <c r="M5427" s="6">
        <f>tbl_Sales[[#This Row],[Cost_per_Unit]]*tbl_Sales[[#This Row],[Quantity]]</f>
        <v>413.73</v>
      </c>
      <c r="N5427" s="6">
        <f>tbl_Sales[[#This Row],[Sales]]-tbl_Sales[[#This Row],[Total_Cost]]</f>
        <v>182.69999999999993</v>
      </c>
    </row>
    <row r="5428" spans="1:14">
      <c r="A5428" t="s">
        <v>5432</v>
      </c>
      <c r="B5428" s="4">
        <v>45211</v>
      </c>
      <c r="C5428" t="s">
        <v>8117</v>
      </c>
      <c r="D5428" t="str">
        <f>VLOOKUP(Sales_Data!$C5428,tbl_Customers[],2,FALSE)</f>
        <v>Customer_313</v>
      </c>
      <c r="E5428" t="str">
        <f>VLOOKUP(tbl_Sales[[#This Row],[Customer_ID]],tbl_Customers[],5,0)</f>
        <v>North</v>
      </c>
      <c r="F5428" t="s">
        <v>8548</v>
      </c>
      <c r="G5428" t="str">
        <f>VLOOKUP(Sales_Data!$F5428,tbl_Products[],2,FALSE)</f>
        <v>Product_1</v>
      </c>
      <c r="H5428" t="str">
        <f>VLOOKUP(tbl_Sales[[#This Row],[Product_ID]],tbl_Products[],3,0)</f>
        <v>Apparel</v>
      </c>
      <c r="I5428">
        <v>6</v>
      </c>
      <c r="J5428" s="10">
        <f>VLOOKUP(tbl_Sales[[#This Row],[Product_ID]],tbl_Products[],4,0)</f>
        <v>21.45</v>
      </c>
      <c r="K5428" s="6">
        <v>45.42</v>
      </c>
      <c r="L5428" s="6">
        <f>tbl_Sales[[#This Row],[Price_per_Unit]]*tbl_Sales[[#This Row],[Quantity]]</f>
        <v>272.52</v>
      </c>
      <c r="M5428" s="6">
        <f>tbl_Sales[[#This Row],[Cost_per_Unit]]*tbl_Sales[[#This Row],[Quantity]]</f>
        <v>128.69999999999999</v>
      </c>
      <c r="N5428" s="6">
        <f>tbl_Sales[[#This Row],[Sales]]-tbl_Sales[[#This Row],[Total_Cost]]</f>
        <v>143.82</v>
      </c>
    </row>
    <row r="5429" spans="1:14">
      <c r="A5429" t="s">
        <v>5433</v>
      </c>
      <c r="B5429" s="4">
        <v>44999</v>
      </c>
      <c r="C5429" t="s">
        <v>7192</v>
      </c>
      <c r="D5429" t="str">
        <f>VLOOKUP(Sales_Data!$C5429,tbl_Customers[],2,FALSE)</f>
        <v>Customer_1494</v>
      </c>
      <c r="E5429" t="str">
        <f>VLOOKUP(tbl_Sales[[#This Row],[Customer_ID]],tbl_Customers[],5,0)</f>
        <v>East</v>
      </c>
      <c r="F5429" t="s">
        <v>8530</v>
      </c>
      <c r="G5429" t="str">
        <f>VLOOKUP(Sales_Data!$F5429,tbl_Products[],2,FALSE)</f>
        <v>Product_14</v>
      </c>
      <c r="H5429" t="str">
        <f>VLOOKUP(tbl_Sales[[#This Row],[Product_ID]],tbl_Products[],3,0)</f>
        <v>Toys</v>
      </c>
      <c r="I5429">
        <v>2</v>
      </c>
      <c r="J5429" s="10">
        <f>VLOOKUP(tbl_Sales[[#This Row],[Product_ID]],tbl_Products[],4,0)</f>
        <v>36.64</v>
      </c>
      <c r="K5429" s="6">
        <v>26.3</v>
      </c>
      <c r="L5429" s="6">
        <f>tbl_Sales[[#This Row],[Price_per_Unit]]*tbl_Sales[[#This Row],[Quantity]]</f>
        <v>52.6</v>
      </c>
      <c r="M5429" s="6">
        <f>tbl_Sales[[#This Row],[Cost_per_Unit]]*tbl_Sales[[#This Row],[Quantity]]</f>
        <v>73.28</v>
      </c>
      <c r="N5429" s="6">
        <f>tbl_Sales[[#This Row],[Sales]]-tbl_Sales[[#This Row],[Total_Cost]]</f>
        <v>-20.68</v>
      </c>
    </row>
    <row r="5430" spans="1:14">
      <c r="A5430" t="s">
        <v>5434</v>
      </c>
      <c r="B5430" s="4">
        <v>44990</v>
      </c>
      <c r="C5430" t="s">
        <v>7061</v>
      </c>
      <c r="D5430" t="str">
        <f>VLOOKUP(Sales_Data!$C5430,tbl_Customers[],2,FALSE)</f>
        <v>Customer_1048</v>
      </c>
      <c r="E5430" t="str">
        <f>VLOOKUP(tbl_Sales[[#This Row],[Customer_ID]],tbl_Customers[],5,0)</f>
        <v>North</v>
      </c>
      <c r="F5430" t="s">
        <v>8517</v>
      </c>
      <c r="G5430" t="str">
        <f>VLOOKUP(Sales_Data!$F5430,tbl_Products[],2,FALSE)</f>
        <v>Product_62</v>
      </c>
      <c r="H5430" t="str">
        <f>VLOOKUP(tbl_Sales[[#This Row],[Product_ID]],tbl_Products[],3,0)</f>
        <v>Health</v>
      </c>
      <c r="I5430">
        <v>5</v>
      </c>
      <c r="J5430" s="10">
        <f>VLOOKUP(tbl_Sales[[#This Row],[Product_ID]],tbl_Products[],4,0)</f>
        <v>24.52</v>
      </c>
      <c r="K5430" s="6">
        <v>70.989999999999995</v>
      </c>
      <c r="L5430" s="6">
        <f>tbl_Sales[[#This Row],[Price_per_Unit]]*tbl_Sales[[#This Row],[Quantity]]</f>
        <v>354.95</v>
      </c>
      <c r="M5430" s="6">
        <f>tbl_Sales[[#This Row],[Cost_per_Unit]]*tbl_Sales[[#This Row],[Quantity]]</f>
        <v>122.6</v>
      </c>
      <c r="N5430" s="6">
        <f>tbl_Sales[[#This Row],[Sales]]-tbl_Sales[[#This Row],[Total_Cost]]</f>
        <v>232.35</v>
      </c>
    </row>
    <row r="5431" spans="1:14">
      <c r="A5431" t="s">
        <v>5435</v>
      </c>
      <c r="B5431" s="4">
        <v>44948</v>
      </c>
      <c r="C5431" t="s">
        <v>8166</v>
      </c>
      <c r="D5431" t="str">
        <f>VLOOKUP(Sales_Data!$C5431,tbl_Customers[],2,FALSE)</f>
        <v>Customer_383</v>
      </c>
      <c r="E5431" t="str">
        <f>VLOOKUP(tbl_Sales[[#This Row],[Customer_ID]],tbl_Customers[],5,0)</f>
        <v>North</v>
      </c>
      <c r="F5431" t="s">
        <v>8495</v>
      </c>
      <c r="G5431" t="str">
        <f>VLOOKUP(Sales_Data!$F5431,tbl_Products[],2,FALSE)</f>
        <v>Product_6</v>
      </c>
      <c r="H5431" t="str">
        <f>VLOOKUP(tbl_Sales[[#This Row],[Product_ID]],tbl_Products[],3,0)</f>
        <v>Apparel</v>
      </c>
      <c r="I5431">
        <v>7</v>
      </c>
      <c r="J5431" s="10">
        <f>VLOOKUP(tbl_Sales[[#This Row],[Product_ID]],tbl_Products[],4,0)</f>
        <v>33.65</v>
      </c>
      <c r="K5431" s="6">
        <v>62.26</v>
      </c>
      <c r="L5431" s="6">
        <f>tbl_Sales[[#This Row],[Price_per_Unit]]*tbl_Sales[[#This Row],[Quantity]]</f>
        <v>435.82</v>
      </c>
      <c r="M5431" s="6">
        <f>tbl_Sales[[#This Row],[Cost_per_Unit]]*tbl_Sales[[#This Row],[Quantity]]</f>
        <v>235.54999999999998</v>
      </c>
      <c r="N5431" s="6">
        <f>tbl_Sales[[#This Row],[Sales]]-tbl_Sales[[#This Row],[Total_Cost]]</f>
        <v>200.27</v>
      </c>
    </row>
    <row r="5432" spans="1:14">
      <c r="A5432" t="s">
        <v>5436</v>
      </c>
      <c r="B5432" s="4">
        <v>44929</v>
      </c>
      <c r="C5432" t="s">
        <v>8419</v>
      </c>
      <c r="D5432" t="str">
        <f>VLOOKUP(Sales_Data!$C5432,tbl_Customers[],2,FALSE)</f>
        <v>Customer_511</v>
      </c>
      <c r="E5432" t="str">
        <f>VLOOKUP(tbl_Sales[[#This Row],[Customer_ID]],tbl_Customers[],5,0)</f>
        <v>South</v>
      </c>
      <c r="F5432" t="s">
        <v>8493</v>
      </c>
      <c r="G5432" t="str">
        <f>VLOOKUP(Sales_Data!$F5432,tbl_Products[],2,FALSE)</f>
        <v>Product_61</v>
      </c>
      <c r="H5432" t="str">
        <f>VLOOKUP(tbl_Sales[[#This Row],[Product_ID]],tbl_Products[],3,0)</f>
        <v>Health</v>
      </c>
      <c r="I5432">
        <v>9</v>
      </c>
      <c r="J5432" s="10">
        <f>VLOOKUP(tbl_Sales[[#This Row],[Product_ID]],tbl_Products[],4,0)</f>
        <v>47.78</v>
      </c>
      <c r="K5432" s="6">
        <v>61.72</v>
      </c>
      <c r="L5432" s="6">
        <f>tbl_Sales[[#This Row],[Price_per_Unit]]*tbl_Sales[[#This Row],[Quantity]]</f>
        <v>555.48</v>
      </c>
      <c r="M5432" s="6">
        <f>tbl_Sales[[#This Row],[Cost_per_Unit]]*tbl_Sales[[#This Row],[Quantity]]</f>
        <v>430.02</v>
      </c>
      <c r="N5432" s="6">
        <f>tbl_Sales[[#This Row],[Sales]]-tbl_Sales[[#This Row],[Total_Cost]]</f>
        <v>125.46000000000004</v>
      </c>
    </row>
    <row r="5433" spans="1:14">
      <c r="A5433" t="s">
        <v>5437</v>
      </c>
      <c r="B5433" s="4">
        <v>45220</v>
      </c>
      <c r="C5433" t="s">
        <v>7598</v>
      </c>
      <c r="D5433" t="str">
        <f>VLOOKUP(Sales_Data!$C5433,tbl_Customers[],2,FALSE)</f>
        <v>Customer_576</v>
      </c>
      <c r="E5433" t="str">
        <f>VLOOKUP(tbl_Sales[[#This Row],[Customer_ID]],tbl_Customers[],5,0)</f>
        <v>East</v>
      </c>
      <c r="F5433" t="s">
        <v>8512</v>
      </c>
      <c r="G5433" t="str">
        <f>VLOOKUP(Sales_Data!$F5433,tbl_Products[],2,FALSE)</f>
        <v>Product_47</v>
      </c>
      <c r="H5433" t="str">
        <f>VLOOKUP(tbl_Sales[[#This Row],[Product_ID]],tbl_Products[],3,0)</f>
        <v>Home Goods</v>
      </c>
      <c r="I5433">
        <v>1</v>
      </c>
      <c r="J5433" s="10">
        <f>VLOOKUP(tbl_Sales[[#This Row],[Product_ID]],tbl_Products[],4,0)</f>
        <v>22.66</v>
      </c>
      <c r="K5433" s="6">
        <v>27.61</v>
      </c>
      <c r="L5433" s="6">
        <f>tbl_Sales[[#This Row],[Price_per_Unit]]*tbl_Sales[[#This Row],[Quantity]]</f>
        <v>27.61</v>
      </c>
      <c r="M5433" s="6">
        <f>tbl_Sales[[#This Row],[Cost_per_Unit]]*tbl_Sales[[#This Row],[Quantity]]</f>
        <v>22.66</v>
      </c>
      <c r="N5433" s="6">
        <f>tbl_Sales[[#This Row],[Sales]]-tbl_Sales[[#This Row],[Total_Cost]]</f>
        <v>4.9499999999999993</v>
      </c>
    </row>
    <row r="5434" spans="1:14">
      <c r="A5434" t="s">
        <v>5438</v>
      </c>
      <c r="B5434" s="4">
        <v>45232</v>
      </c>
      <c r="C5434" t="s">
        <v>8352</v>
      </c>
      <c r="D5434" t="str">
        <f>VLOOKUP(Sales_Data!$C5434,tbl_Customers[],2,FALSE)</f>
        <v>Customer_236</v>
      </c>
      <c r="E5434" t="str">
        <f>VLOOKUP(tbl_Sales[[#This Row],[Customer_ID]],tbl_Customers[],5,0)</f>
        <v>South</v>
      </c>
      <c r="F5434" t="s">
        <v>8555</v>
      </c>
      <c r="G5434" t="str">
        <f>VLOOKUP(Sales_Data!$F5434,tbl_Products[],2,FALSE)</f>
        <v>Product_52</v>
      </c>
      <c r="H5434" t="str">
        <f>VLOOKUP(tbl_Sales[[#This Row],[Product_ID]],tbl_Products[],3,0)</f>
        <v>Toys</v>
      </c>
      <c r="I5434">
        <v>7</v>
      </c>
      <c r="J5434" s="10">
        <f>VLOOKUP(tbl_Sales[[#This Row],[Product_ID]],tbl_Products[],4,0)</f>
        <v>46.58</v>
      </c>
      <c r="K5434" s="6">
        <v>75.489999999999995</v>
      </c>
      <c r="L5434" s="6">
        <f>tbl_Sales[[#This Row],[Price_per_Unit]]*tbl_Sales[[#This Row],[Quantity]]</f>
        <v>528.42999999999995</v>
      </c>
      <c r="M5434" s="6">
        <f>tbl_Sales[[#This Row],[Cost_per_Unit]]*tbl_Sales[[#This Row],[Quantity]]</f>
        <v>326.06</v>
      </c>
      <c r="N5434" s="6">
        <f>tbl_Sales[[#This Row],[Sales]]-tbl_Sales[[#This Row],[Total_Cost]]</f>
        <v>202.36999999999995</v>
      </c>
    </row>
    <row r="5435" spans="1:14">
      <c r="A5435" t="s">
        <v>5439</v>
      </c>
      <c r="B5435" s="4">
        <v>45128</v>
      </c>
      <c r="C5435" t="s">
        <v>8129</v>
      </c>
      <c r="D5435" t="str">
        <f>VLOOKUP(Sales_Data!$C5435,tbl_Customers[],2,FALSE)</f>
        <v>Customer_540</v>
      </c>
      <c r="E5435" t="str">
        <f>VLOOKUP(tbl_Sales[[#This Row],[Customer_ID]],tbl_Customers[],5,0)</f>
        <v>North</v>
      </c>
      <c r="F5435" t="s">
        <v>8510</v>
      </c>
      <c r="G5435" t="str">
        <f>VLOOKUP(Sales_Data!$F5435,tbl_Products[],2,FALSE)</f>
        <v>Product_70</v>
      </c>
      <c r="H5435" t="str">
        <f>VLOOKUP(tbl_Sales[[#This Row],[Product_ID]],tbl_Products[],3,0)</f>
        <v>Apparel</v>
      </c>
      <c r="I5435">
        <v>7</v>
      </c>
      <c r="J5435" s="10">
        <f>VLOOKUP(tbl_Sales[[#This Row],[Product_ID]],tbl_Products[],4,0)</f>
        <v>26.74</v>
      </c>
      <c r="K5435" s="6">
        <v>98.61</v>
      </c>
      <c r="L5435" s="6">
        <f>tbl_Sales[[#This Row],[Price_per_Unit]]*tbl_Sales[[#This Row],[Quantity]]</f>
        <v>690.27</v>
      </c>
      <c r="M5435" s="6">
        <f>tbl_Sales[[#This Row],[Cost_per_Unit]]*tbl_Sales[[#This Row],[Quantity]]</f>
        <v>187.17999999999998</v>
      </c>
      <c r="N5435" s="6">
        <f>tbl_Sales[[#This Row],[Sales]]-tbl_Sales[[#This Row],[Total_Cost]]</f>
        <v>503.09000000000003</v>
      </c>
    </row>
    <row r="5436" spans="1:14">
      <c r="A5436" t="s">
        <v>5440</v>
      </c>
      <c r="B5436" s="4">
        <v>45202</v>
      </c>
      <c r="C5436" t="s">
        <v>7610</v>
      </c>
      <c r="D5436" t="str">
        <f>VLOOKUP(Sales_Data!$C5436,tbl_Customers[],2,FALSE)</f>
        <v>Customer_1436</v>
      </c>
      <c r="E5436" t="str">
        <f>VLOOKUP(tbl_Sales[[#This Row],[Customer_ID]],tbl_Customers[],5,0)</f>
        <v>North</v>
      </c>
      <c r="F5436" t="s">
        <v>8530</v>
      </c>
      <c r="G5436" t="str">
        <f>VLOOKUP(Sales_Data!$F5436,tbl_Products[],2,FALSE)</f>
        <v>Product_14</v>
      </c>
      <c r="H5436" t="str">
        <f>VLOOKUP(tbl_Sales[[#This Row],[Product_ID]],tbl_Products[],3,0)</f>
        <v>Toys</v>
      </c>
      <c r="I5436">
        <v>6</v>
      </c>
      <c r="J5436" s="10">
        <f>VLOOKUP(tbl_Sales[[#This Row],[Product_ID]],tbl_Products[],4,0)</f>
        <v>36.64</v>
      </c>
      <c r="K5436" s="6">
        <v>22.61</v>
      </c>
      <c r="L5436" s="6">
        <f>tbl_Sales[[#This Row],[Price_per_Unit]]*tbl_Sales[[#This Row],[Quantity]]</f>
        <v>135.66</v>
      </c>
      <c r="M5436" s="6">
        <f>tbl_Sales[[#This Row],[Cost_per_Unit]]*tbl_Sales[[#This Row],[Quantity]]</f>
        <v>219.84</v>
      </c>
      <c r="N5436" s="6">
        <f>tbl_Sales[[#This Row],[Sales]]-tbl_Sales[[#This Row],[Total_Cost]]</f>
        <v>-84.18</v>
      </c>
    </row>
    <row r="5437" spans="1:14">
      <c r="A5437" t="s">
        <v>5441</v>
      </c>
      <c r="B5437" s="4">
        <v>45207</v>
      </c>
      <c r="C5437" t="s">
        <v>8378</v>
      </c>
      <c r="D5437" t="str">
        <f>VLOOKUP(Sales_Data!$C5437,tbl_Customers[],2,FALSE)</f>
        <v>Customer_507</v>
      </c>
      <c r="E5437" t="str">
        <f>VLOOKUP(tbl_Sales[[#This Row],[Customer_ID]],tbl_Customers[],5,0)</f>
        <v>North</v>
      </c>
      <c r="F5437" t="s">
        <v>8533</v>
      </c>
      <c r="G5437" t="str">
        <f>VLOOKUP(Sales_Data!$F5437,tbl_Products[],2,FALSE)</f>
        <v>Product_34</v>
      </c>
      <c r="H5437" t="str">
        <f>VLOOKUP(tbl_Sales[[#This Row],[Product_ID]],tbl_Products[],3,0)</f>
        <v>Electronics</v>
      </c>
      <c r="I5437">
        <v>3</v>
      </c>
      <c r="J5437" s="10">
        <f>VLOOKUP(tbl_Sales[[#This Row],[Product_ID]],tbl_Products[],4,0)</f>
        <v>21.9</v>
      </c>
      <c r="K5437" s="6">
        <v>47.61</v>
      </c>
      <c r="L5437" s="6">
        <f>tbl_Sales[[#This Row],[Price_per_Unit]]*tbl_Sales[[#This Row],[Quantity]]</f>
        <v>142.82999999999998</v>
      </c>
      <c r="M5437" s="6">
        <f>tbl_Sales[[#This Row],[Cost_per_Unit]]*tbl_Sales[[#This Row],[Quantity]]</f>
        <v>65.699999999999989</v>
      </c>
      <c r="N5437" s="6">
        <f>tbl_Sales[[#This Row],[Sales]]-tbl_Sales[[#This Row],[Total_Cost]]</f>
        <v>77.13</v>
      </c>
    </row>
    <row r="5438" spans="1:14">
      <c r="A5438" t="s">
        <v>5442</v>
      </c>
      <c r="B5438" s="4">
        <v>44970</v>
      </c>
      <c r="C5438" t="s">
        <v>7967</v>
      </c>
      <c r="D5438" t="str">
        <f>VLOOKUP(Sales_Data!$C5438,tbl_Customers[],2,FALSE)</f>
        <v>Customer_1365</v>
      </c>
      <c r="E5438" t="str">
        <f>VLOOKUP(tbl_Sales[[#This Row],[Customer_ID]],tbl_Customers[],5,0)</f>
        <v>East</v>
      </c>
      <c r="F5438" t="s">
        <v>8544</v>
      </c>
      <c r="G5438" t="str">
        <f>VLOOKUP(Sales_Data!$F5438,tbl_Products[],2,FALSE)</f>
        <v>Product_21</v>
      </c>
      <c r="H5438" t="str">
        <f>VLOOKUP(tbl_Sales[[#This Row],[Product_ID]],tbl_Products[],3,0)</f>
        <v>Toys</v>
      </c>
      <c r="I5438">
        <v>4</v>
      </c>
      <c r="J5438" s="10">
        <f>VLOOKUP(tbl_Sales[[#This Row],[Product_ID]],tbl_Products[],4,0)</f>
        <v>3.13</v>
      </c>
      <c r="K5438" s="6">
        <v>73.38</v>
      </c>
      <c r="L5438" s="6">
        <f>tbl_Sales[[#This Row],[Price_per_Unit]]*tbl_Sales[[#This Row],[Quantity]]</f>
        <v>293.52</v>
      </c>
      <c r="M5438" s="6">
        <f>tbl_Sales[[#This Row],[Cost_per_Unit]]*tbl_Sales[[#This Row],[Quantity]]</f>
        <v>12.52</v>
      </c>
      <c r="N5438" s="6">
        <f>tbl_Sales[[#This Row],[Sales]]-tbl_Sales[[#This Row],[Total_Cost]]</f>
        <v>281</v>
      </c>
    </row>
    <row r="5439" spans="1:14">
      <c r="A5439" t="s">
        <v>5443</v>
      </c>
      <c r="B5439" s="4">
        <v>45083</v>
      </c>
      <c r="C5439" t="s">
        <v>8227</v>
      </c>
      <c r="D5439" t="str">
        <f>VLOOKUP(Sales_Data!$C5439,tbl_Customers[],2,FALSE)</f>
        <v>Customer_879</v>
      </c>
      <c r="E5439" t="str">
        <f>VLOOKUP(tbl_Sales[[#This Row],[Customer_ID]],tbl_Customers[],5,0)</f>
        <v>South</v>
      </c>
      <c r="F5439" t="s">
        <v>8543</v>
      </c>
      <c r="G5439" t="str">
        <f>VLOOKUP(Sales_Data!$F5439,tbl_Products[],2,FALSE)</f>
        <v>Product_72</v>
      </c>
      <c r="H5439" t="str">
        <f>VLOOKUP(tbl_Sales[[#This Row],[Product_ID]],tbl_Products[],3,0)</f>
        <v>Toys</v>
      </c>
      <c r="I5439">
        <v>1</v>
      </c>
      <c r="J5439" s="10">
        <f>VLOOKUP(tbl_Sales[[#This Row],[Product_ID]],tbl_Products[],4,0)</f>
        <v>23.2</v>
      </c>
      <c r="K5439" s="6">
        <v>21.14</v>
      </c>
      <c r="L5439" s="6">
        <f>tbl_Sales[[#This Row],[Price_per_Unit]]*tbl_Sales[[#This Row],[Quantity]]</f>
        <v>21.14</v>
      </c>
      <c r="M5439" s="6">
        <f>tbl_Sales[[#This Row],[Cost_per_Unit]]*tbl_Sales[[#This Row],[Quantity]]</f>
        <v>23.2</v>
      </c>
      <c r="N5439" s="6">
        <f>tbl_Sales[[#This Row],[Sales]]-tbl_Sales[[#This Row],[Total_Cost]]</f>
        <v>-2.0599999999999987</v>
      </c>
    </row>
    <row r="5440" spans="1:14">
      <c r="A5440" t="s">
        <v>5444</v>
      </c>
      <c r="B5440" s="4">
        <v>45034</v>
      </c>
      <c r="C5440" t="s">
        <v>8217</v>
      </c>
      <c r="D5440" t="str">
        <f>VLOOKUP(Sales_Data!$C5440,tbl_Customers[],2,FALSE)</f>
        <v>Customer_407</v>
      </c>
      <c r="E5440" t="str">
        <f>VLOOKUP(tbl_Sales[[#This Row],[Customer_ID]],tbl_Customers[],5,0)</f>
        <v>South</v>
      </c>
      <c r="F5440" t="s">
        <v>8523</v>
      </c>
      <c r="G5440" t="str">
        <f>VLOOKUP(Sales_Data!$F5440,tbl_Products[],2,FALSE)</f>
        <v>Product_32</v>
      </c>
      <c r="H5440" t="str">
        <f>VLOOKUP(tbl_Sales[[#This Row],[Product_ID]],tbl_Products[],3,0)</f>
        <v>Home Goods</v>
      </c>
      <c r="I5440">
        <v>7</v>
      </c>
      <c r="J5440" s="10">
        <f>VLOOKUP(tbl_Sales[[#This Row],[Product_ID]],tbl_Products[],4,0)</f>
        <v>24.03</v>
      </c>
      <c r="K5440" s="6">
        <v>5.0999999999999996</v>
      </c>
      <c r="L5440" s="6">
        <f>tbl_Sales[[#This Row],[Price_per_Unit]]*tbl_Sales[[#This Row],[Quantity]]</f>
        <v>35.699999999999996</v>
      </c>
      <c r="M5440" s="6">
        <f>tbl_Sales[[#This Row],[Cost_per_Unit]]*tbl_Sales[[#This Row],[Quantity]]</f>
        <v>168.21</v>
      </c>
      <c r="N5440" s="6">
        <f>tbl_Sales[[#This Row],[Sales]]-tbl_Sales[[#This Row],[Total_Cost]]</f>
        <v>-132.51000000000002</v>
      </c>
    </row>
    <row r="5441" spans="1:14">
      <c r="A5441" t="s">
        <v>5445</v>
      </c>
      <c r="B5441" s="4">
        <v>45103</v>
      </c>
      <c r="C5441" t="s">
        <v>7943</v>
      </c>
      <c r="D5441" t="str">
        <f>VLOOKUP(Sales_Data!$C5441,tbl_Customers[],2,FALSE)</f>
        <v>Customer_971</v>
      </c>
      <c r="E5441" t="str">
        <f>VLOOKUP(tbl_Sales[[#This Row],[Customer_ID]],tbl_Customers[],5,0)</f>
        <v>East</v>
      </c>
      <c r="F5441" t="s">
        <v>8551</v>
      </c>
      <c r="G5441" t="str">
        <f>VLOOKUP(Sales_Data!$F5441,tbl_Products[],2,FALSE)</f>
        <v>Product_11</v>
      </c>
      <c r="H5441" t="str">
        <f>VLOOKUP(tbl_Sales[[#This Row],[Product_ID]],tbl_Products[],3,0)</f>
        <v>Health</v>
      </c>
      <c r="I5441">
        <v>9</v>
      </c>
      <c r="J5441" s="10">
        <f>VLOOKUP(tbl_Sales[[#This Row],[Product_ID]],tbl_Products[],4,0)</f>
        <v>11.76</v>
      </c>
      <c r="K5441" s="6">
        <v>38</v>
      </c>
      <c r="L5441" s="6">
        <f>tbl_Sales[[#This Row],[Price_per_Unit]]*tbl_Sales[[#This Row],[Quantity]]</f>
        <v>342</v>
      </c>
      <c r="M5441" s="6">
        <f>tbl_Sales[[#This Row],[Cost_per_Unit]]*tbl_Sales[[#This Row],[Quantity]]</f>
        <v>105.84</v>
      </c>
      <c r="N5441" s="6">
        <f>tbl_Sales[[#This Row],[Sales]]-tbl_Sales[[#This Row],[Total_Cost]]</f>
        <v>236.16</v>
      </c>
    </row>
    <row r="5442" spans="1:14">
      <c r="A5442" t="s">
        <v>5446</v>
      </c>
      <c r="B5442" s="4">
        <v>45035</v>
      </c>
      <c r="C5442" t="s">
        <v>7052</v>
      </c>
      <c r="D5442" t="str">
        <f>VLOOKUP(Sales_Data!$C5442,tbl_Customers[],2,FALSE)</f>
        <v>Customer_1447</v>
      </c>
      <c r="E5442" t="str">
        <f>VLOOKUP(tbl_Sales[[#This Row],[Customer_ID]],tbl_Customers[],5,0)</f>
        <v>South</v>
      </c>
      <c r="F5442" t="s">
        <v>8506</v>
      </c>
      <c r="G5442" t="str">
        <f>VLOOKUP(Sales_Data!$F5442,tbl_Products[],2,FALSE)</f>
        <v>Product_43</v>
      </c>
      <c r="H5442" t="str">
        <f>VLOOKUP(tbl_Sales[[#This Row],[Product_ID]],tbl_Products[],3,0)</f>
        <v>Health</v>
      </c>
      <c r="I5442">
        <v>3</v>
      </c>
      <c r="J5442" s="10">
        <f>VLOOKUP(tbl_Sales[[#This Row],[Product_ID]],tbl_Products[],4,0)</f>
        <v>4.59</v>
      </c>
      <c r="K5442" s="6">
        <v>71.19</v>
      </c>
      <c r="L5442" s="6">
        <f>tbl_Sales[[#This Row],[Price_per_Unit]]*tbl_Sales[[#This Row],[Quantity]]</f>
        <v>213.57</v>
      </c>
      <c r="M5442" s="6">
        <f>tbl_Sales[[#This Row],[Cost_per_Unit]]*tbl_Sales[[#This Row],[Quantity]]</f>
        <v>13.77</v>
      </c>
      <c r="N5442" s="6">
        <f>tbl_Sales[[#This Row],[Sales]]-tbl_Sales[[#This Row],[Total_Cost]]</f>
        <v>199.79999999999998</v>
      </c>
    </row>
    <row r="5443" spans="1:14">
      <c r="A5443" t="s">
        <v>5447</v>
      </c>
      <c r="B5443" s="4">
        <v>45138</v>
      </c>
      <c r="C5443" t="s">
        <v>7323</v>
      </c>
      <c r="D5443" t="str">
        <f>VLOOKUP(Sales_Data!$C5443,tbl_Customers[],2,FALSE)</f>
        <v>Customer_212</v>
      </c>
      <c r="E5443" t="str">
        <f>VLOOKUP(tbl_Sales[[#This Row],[Customer_ID]],tbl_Customers[],5,0)</f>
        <v>South</v>
      </c>
      <c r="F5443" t="s">
        <v>8502</v>
      </c>
      <c r="G5443" t="str">
        <f>VLOOKUP(Sales_Data!$F5443,tbl_Products[],2,FALSE)</f>
        <v>Product_22</v>
      </c>
      <c r="H5443" t="str">
        <f>VLOOKUP(tbl_Sales[[#This Row],[Product_ID]],tbl_Products[],3,0)</f>
        <v>Electronics</v>
      </c>
      <c r="I5443">
        <v>6</v>
      </c>
      <c r="J5443" s="10">
        <f>VLOOKUP(tbl_Sales[[#This Row],[Product_ID]],tbl_Products[],4,0)</f>
        <v>38.15</v>
      </c>
      <c r="K5443" s="6">
        <v>55.34</v>
      </c>
      <c r="L5443" s="6">
        <f>tbl_Sales[[#This Row],[Price_per_Unit]]*tbl_Sales[[#This Row],[Quantity]]</f>
        <v>332.04</v>
      </c>
      <c r="M5443" s="6">
        <f>tbl_Sales[[#This Row],[Cost_per_Unit]]*tbl_Sales[[#This Row],[Quantity]]</f>
        <v>228.89999999999998</v>
      </c>
      <c r="N5443" s="6">
        <f>tbl_Sales[[#This Row],[Sales]]-tbl_Sales[[#This Row],[Total_Cost]]</f>
        <v>103.14000000000004</v>
      </c>
    </row>
    <row r="5444" spans="1:14">
      <c r="A5444" t="s">
        <v>5448</v>
      </c>
      <c r="B5444" s="4">
        <v>45257</v>
      </c>
      <c r="C5444" t="s">
        <v>7610</v>
      </c>
      <c r="D5444" t="str">
        <f>VLOOKUP(Sales_Data!$C5444,tbl_Customers[],2,FALSE)</f>
        <v>Customer_1436</v>
      </c>
      <c r="E5444" t="str">
        <f>VLOOKUP(tbl_Sales[[#This Row],[Customer_ID]],tbl_Customers[],5,0)</f>
        <v>North</v>
      </c>
      <c r="F5444" t="s">
        <v>8558</v>
      </c>
      <c r="G5444" t="str">
        <f>VLOOKUP(Sales_Data!$F5444,tbl_Products[],2,FALSE)</f>
        <v>Product_24</v>
      </c>
      <c r="H5444" t="str">
        <f>VLOOKUP(tbl_Sales[[#This Row],[Product_ID]],tbl_Products[],3,0)</f>
        <v>Apparel</v>
      </c>
      <c r="I5444">
        <v>5</v>
      </c>
      <c r="J5444" s="10">
        <f>VLOOKUP(tbl_Sales[[#This Row],[Product_ID]],tbl_Products[],4,0)</f>
        <v>47.62</v>
      </c>
      <c r="K5444" s="6">
        <v>27.1</v>
      </c>
      <c r="L5444" s="6">
        <f>tbl_Sales[[#This Row],[Price_per_Unit]]*tbl_Sales[[#This Row],[Quantity]]</f>
        <v>135.5</v>
      </c>
      <c r="M5444" s="6">
        <f>tbl_Sales[[#This Row],[Cost_per_Unit]]*tbl_Sales[[#This Row],[Quantity]]</f>
        <v>238.1</v>
      </c>
      <c r="N5444" s="6">
        <f>tbl_Sales[[#This Row],[Sales]]-tbl_Sales[[#This Row],[Total_Cost]]</f>
        <v>-102.6</v>
      </c>
    </row>
    <row r="5445" spans="1:14">
      <c r="A5445" t="s">
        <v>5449</v>
      </c>
      <c r="B5445" s="4">
        <v>45189</v>
      </c>
      <c r="C5445" t="s">
        <v>7080</v>
      </c>
      <c r="D5445" t="str">
        <f>VLOOKUP(Sales_Data!$C5445,tbl_Customers[],2,FALSE)</f>
        <v>Customer_1496</v>
      </c>
      <c r="E5445" t="str">
        <f>VLOOKUP(tbl_Sales[[#This Row],[Customer_ID]],tbl_Customers[],5,0)</f>
        <v>West</v>
      </c>
      <c r="F5445" t="s">
        <v>8497</v>
      </c>
      <c r="G5445" t="str">
        <f>VLOOKUP(Sales_Data!$F5445,tbl_Products[],2,FALSE)</f>
        <v>Product_73</v>
      </c>
      <c r="H5445" t="str">
        <f>VLOOKUP(tbl_Sales[[#This Row],[Product_ID]],tbl_Products[],3,0)</f>
        <v>Apparel</v>
      </c>
      <c r="I5445">
        <v>3</v>
      </c>
      <c r="J5445" s="10">
        <f>VLOOKUP(tbl_Sales[[#This Row],[Product_ID]],tbl_Products[],4,0)</f>
        <v>1.21</v>
      </c>
      <c r="K5445" s="6">
        <v>96.12</v>
      </c>
      <c r="L5445" s="6">
        <f>tbl_Sales[[#This Row],[Price_per_Unit]]*tbl_Sales[[#This Row],[Quantity]]</f>
        <v>288.36</v>
      </c>
      <c r="M5445" s="6">
        <f>tbl_Sales[[#This Row],[Cost_per_Unit]]*tbl_Sales[[#This Row],[Quantity]]</f>
        <v>3.63</v>
      </c>
      <c r="N5445" s="6">
        <f>tbl_Sales[[#This Row],[Sales]]-tbl_Sales[[#This Row],[Total_Cost]]</f>
        <v>284.73</v>
      </c>
    </row>
    <row r="5446" spans="1:14">
      <c r="A5446" t="s">
        <v>5450</v>
      </c>
      <c r="B5446" s="4">
        <v>44999</v>
      </c>
      <c r="C5446" t="s">
        <v>8449</v>
      </c>
      <c r="D5446" t="str">
        <f>VLOOKUP(Sales_Data!$C5446,tbl_Customers[],2,FALSE)</f>
        <v>Customer_1029</v>
      </c>
      <c r="E5446" t="str">
        <f>VLOOKUP(tbl_Sales[[#This Row],[Customer_ID]],tbl_Customers[],5,0)</f>
        <v>East</v>
      </c>
      <c r="F5446" t="s">
        <v>8530</v>
      </c>
      <c r="G5446" t="str">
        <f>VLOOKUP(Sales_Data!$F5446,tbl_Products[],2,FALSE)</f>
        <v>Product_14</v>
      </c>
      <c r="H5446" t="str">
        <f>VLOOKUP(tbl_Sales[[#This Row],[Product_ID]],tbl_Products[],3,0)</f>
        <v>Toys</v>
      </c>
      <c r="I5446">
        <v>5</v>
      </c>
      <c r="J5446" s="10">
        <f>VLOOKUP(tbl_Sales[[#This Row],[Product_ID]],tbl_Products[],4,0)</f>
        <v>36.64</v>
      </c>
      <c r="K5446" s="6">
        <v>17.579999999999998</v>
      </c>
      <c r="L5446" s="6">
        <f>tbl_Sales[[#This Row],[Price_per_Unit]]*tbl_Sales[[#This Row],[Quantity]]</f>
        <v>87.899999999999991</v>
      </c>
      <c r="M5446" s="6">
        <f>tbl_Sales[[#This Row],[Cost_per_Unit]]*tbl_Sales[[#This Row],[Quantity]]</f>
        <v>183.2</v>
      </c>
      <c r="N5446" s="6">
        <f>tbl_Sales[[#This Row],[Sales]]-tbl_Sales[[#This Row],[Total_Cost]]</f>
        <v>-95.3</v>
      </c>
    </row>
    <row r="5447" spans="1:14">
      <c r="A5447" t="s">
        <v>5451</v>
      </c>
      <c r="B5447" s="4">
        <v>45009</v>
      </c>
      <c r="C5447" t="s">
        <v>7137</v>
      </c>
      <c r="D5447" t="str">
        <f>VLOOKUP(Sales_Data!$C5447,tbl_Customers[],2,FALSE)</f>
        <v>Customer_1252</v>
      </c>
      <c r="E5447" t="str">
        <f>VLOOKUP(tbl_Sales[[#This Row],[Customer_ID]],tbl_Customers[],5,0)</f>
        <v>West</v>
      </c>
      <c r="F5447" t="s">
        <v>8496</v>
      </c>
      <c r="G5447" t="str">
        <f>VLOOKUP(Sales_Data!$F5447,tbl_Products[],2,FALSE)</f>
        <v>Product_3</v>
      </c>
      <c r="H5447" t="str">
        <f>VLOOKUP(tbl_Sales[[#This Row],[Product_ID]],tbl_Products[],3,0)</f>
        <v>Health</v>
      </c>
      <c r="I5447">
        <v>2</v>
      </c>
      <c r="J5447" s="10">
        <f>VLOOKUP(tbl_Sales[[#This Row],[Product_ID]],tbl_Products[],4,0)</f>
        <v>28.91</v>
      </c>
      <c r="K5447" s="6">
        <v>64.209999999999994</v>
      </c>
      <c r="L5447" s="6">
        <f>tbl_Sales[[#This Row],[Price_per_Unit]]*tbl_Sales[[#This Row],[Quantity]]</f>
        <v>128.41999999999999</v>
      </c>
      <c r="M5447" s="6">
        <f>tbl_Sales[[#This Row],[Cost_per_Unit]]*tbl_Sales[[#This Row],[Quantity]]</f>
        <v>57.82</v>
      </c>
      <c r="N5447" s="6">
        <f>tbl_Sales[[#This Row],[Sales]]-tbl_Sales[[#This Row],[Total_Cost]]</f>
        <v>70.599999999999994</v>
      </c>
    </row>
    <row r="5448" spans="1:14">
      <c r="A5448" t="s">
        <v>5452</v>
      </c>
      <c r="B5448" s="4">
        <v>45021</v>
      </c>
      <c r="C5448" t="s">
        <v>8349</v>
      </c>
      <c r="D5448" t="str">
        <f>VLOOKUP(Sales_Data!$C5448,tbl_Customers[],2,FALSE)</f>
        <v>Customer_372</v>
      </c>
      <c r="E5448" t="str">
        <f>VLOOKUP(tbl_Sales[[#This Row],[Customer_ID]],tbl_Customers[],5,0)</f>
        <v>South</v>
      </c>
      <c r="F5448" t="s">
        <v>8493</v>
      </c>
      <c r="G5448" t="str">
        <f>VLOOKUP(Sales_Data!$F5448,tbl_Products[],2,FALSE)</f>
        <v>Product_61</v>
      </c>
      <c r="H5448" t="str">
        <f>VLOOKUP(tbl_Sales[[#This Row],[Product_ID]],tbl_Products[],3,0)</f>
        <v>Health</v>
      </c>
      <c r="I5448">
        <v>2</v>
      </c>
      <c r="J5448" s="10">
        <f>VLOOKUP(tbl_Sales[[#This Row],[Product_ID]],tbl_Products[],4,0)</f>
        <v>47.78</v>
      </c>
      <c r="K5448" s="6">
        <v>29.65</v>
      </c>
      <c r="L5448" s="6">
        <f>tbl_Sales[[#This Row],[Price_per_Unit]]*tbl_Sales[[#This Row],[Quantity]]</f>
        <v>59.3</v>
      </c>
      <c r="M5448" s="6">
        <f>tbl_Sales[[#This Row],[Cost_per_Unit]]*tbl_Sales[[#This Row],[Quantity]]</f>
        <v>95.56</v>
      </c>
      <c r="N5448" s="6">
        <f>tbl_Sales[[#This Row],[Sales]]-tbl_Sales[[#This Row],[Total_Cost]]</f>
        <v>-36.260000000000005</v>
      </c>
    </row>
    <row r="5449" spans="1:14">
      <c r="A5449" t="s">
        <v>5453</v>
      </c>
      <c r="B5449" s="4">
        <v>45040</v>
      </c>
      <c r="C5449" t="s">
        <v>8095</v>
      </c>
      <c r="D5449" t="str">
        <f>VLOOKUP(Sales_Data!$C5449,tbl_Customers[],2,FALSE)</f>
        <v>Customer_387</v>
      </c>
      <c r="E5449" t="str">
        <f>VLOOKUP(tbl_Sales[[#This Row],[Customer_ID]],tbl_Customers[],5,0)</f>
        <v>South</v>
      </c>
      <c r="F5449" t="s">
        <v>8546</v>
      </c>
      <c r="G5449" t="str">
        <f>VLOOKUP(Sales_Data!$F5449,tbl_Products[],2,FALSE)</f>
        <v>Product_28</v>
      </c>
      <c r="H5449" t="str">
        <f>VLOOKUP(tbl_Sales[[#This Row],[Product_ID]],tbl_Products[],3,0)</f>
        <v>Toys</v>
      </c>
      <c r="I5449">
        <v>3</v>
      </c>
      <c r="J5449" s="10">
        <f>VLOOKUP(tbl_Sales[[#This Row],[Product_ID]],tbl_Products[],4,0)</f>
        <v>23.58</v>
      </c>
      <c r="K5449" s="6">
        <v>78.89</v>
      </c>
      <c r="L5449" s="6">
        <f>tbl_Sales[[#This Row],[Price_per_Unit]]*tbl_Sales[[#This Row],[Quantity]]</f>
        <v>236.67000000000002</v>
      </c>
      <c r="M5449" s="6">
        <f>tbl_Sales[[#This Row],[Cost_per_Unit]]*tbl_Sales[[#This Row],[Quantity]]</f>
        <v>70.739999999999995</v>
      </c>
      <c r="N5449" s="6">
        <f>tbl_Sales[[#This Row],[Sales]]-tbl_Sales[[#This Row],[Total_Cost]]</f>
        <v>165.93</v>
      </c>
    </row>
    <row r="5450" spans="1:14">
      <c r="A5450" t="s">
        <v>5454</v>
      </c>
      <c r="B5450" s="4">
        <v>45242</v>
      </c>
      <c r="C5450" t="s">
        <v>7434</v>
      </c>
      <c r="D5450" t="str">
        <f>VLOOKUP(Sales_Data!$C5450,tbl_Customers[],2,FALSE)</f>
        <v>Customer_1211</v>
      </c>
      <c r="E5450" t="str">
        <f>VLOOKUP(tbl_Sales[[#This Row],[Customer_ID]],tbl_Customers[],5,0)</f>
        <v>North</v>
      </c>
      <c r="F5450" t="s">
        <v>8563</v>
      </c>
      <c r="G5450" t="str">
        <f>VLOOKUP(Sales_Data!$F5450,tbl_Products[],2,FALSE)</f>
        <v>Product_17</v>
      </c>
      <c r="H5450" t="str">
        <f>VLOOKUP(tbl_Sales[[#This Row],[Product_ID]],tbl_Products[],3,0)</f>
        <v>Toys</v>
      </c>
      <c r="I5450">
        <v>4</v>
      </c>
      <c r="J5450" s="10">
        <f>VLOOKUP(tbl_Sales[[#This Row],[Product_ID]],tbl_Products[],4,0)</f>
        <v>36.229999999999997</v>
      </c>
      <c r="K5450" s="6">
        <v>37.21</v>
      </c>
      <c r="L5450" s="6">
        <f>tbl_Sales[[#This Row],[Price_per_Unit]]*tbl_Sales[[#This Row],[Quantity]]</f>
        <v>148.84</v>
      </c>
      <c r="M5450" s="6">
        <f>tbl_Sales[[#This Row],[Cost_per_Unit]]*tbl_Sales[[#This Row],[Quantity]]</f>
        <v>144.91999999999999</v>
      </c>
      <c r="N5450" s="6">
        <f>tbl_Sales[[#This Row],[Sales]]-tbl_Sales[[#This Row],[Total_Cost]]</f>
        <v>3.9200000000000159</v>
      </c>
    </row>
    <row r="5451" spans="1:14">
      <c r="A5451" t="s">
        <v>5455</v>
      </c>
      <c r="B5451" s="4">
        <v>45056</v>
      </c>
      <c r="C5451" t="s">
        <v>7171</v>
      </c>
      <c r="D5451" t="str">
        <f>VLOOKUP(Sales_Data!$C5451,tbl_Customers[],2,FALSE)</f>
        <v>Customer_1289</v>
      </c>
      <c r="E5451" t="str">
        <f>VLOOKUP(tbl_Sales[[#This Row],[Customer_ID]],tbl_Customers[],5,0)</f>
        <v>South</v>
      </c>
      <c r="F5451" t="s">
        <v>8502</v>
      </c>
      <c r="G5451" t="str">
        <f>VLOOKUP(Sales_Data!$F5451,tbl_Products[],2,FALSE)</f>
        <v>Product_22</v>
      </c>
      <c r="H5451" t="str">
        <f>VLOOKUP(tbl_Sales[[#This Row],[Product_ID]],tbl_Products[],3,0)</f>
        <v>Electronics</v>
      </c>
      <c r="I5451">
        <v>1</v>
      </c>
      <c r="J5451" s="10">
        <f>VLOOKUP(tbl_Sales[[#This Row],[Product_ID]],tbl_Products[],4,0)</f>
        <v>38.15</v>
      </c>
      <c r="K5451" s="6">
        <v>81.63</v>
      </c>
      <c r="L5451" s="6">
        <f>tbl_Sales[[#This Row],[Price_per_Unit]]*tbl_Sales[[#This Row],[Quantity]]</f>
        <v>81.63</v>
      </c>
      <c r="M5451" s="6">
        <f>tbl_Sales[[#This Row],[Cost_per_Unit]]*tbl_Sales[[#This Row],[Quantity]]</f>
        <v>38.15</v>
      </c>
      <c r="N5451" s="6">
        <f>tbl_Sales[[#This Row],[Sales]]-tbl_Sales[[#This Row],[Total_Cost]]</f>
        <v>43.48</v>
      </c>
    </row>
    <row r="5452" spans="1:14">
      <c r="A5452" t="s">
        <v>5456</v>
      </c>
      <c r="B5452" s="4">
        <v>45026</v>
      </c>
      <c r="C5452" t="s">
        <v>8433</v>
      </c>
      <c r="D5452" t="str">
        <f>VLOOKUP(Sales_Data!$C5452,tbl_Customers[],2,FALSE)</f>
        <v>Customer_1300</v>
      </c>
      <c r="E5452" t="str">
        <f>VLOOKUP(tbl_Sales[[#This Row],[Customer_ID]],tbl_Customers[],5,0)</f>
        <v>North</v>
      </c>
      <c r="F5452" t="s">
        <v>8561</v>
      </c>
      <c r="G5452" t="str">
        <f>VLOOKUP(Sales_Data!$F5452,tbl_Products[],2,FALSE)</f>
        <v>Product_66</v>
      </c>
      <c r="H5452" t="str">
        <f>VLOOKUP(tbl_Sales[[#This Row],[Product_ID]],tbl_Products[],3,0)</f>
        <v>Health</v>
      </c>
      <c r="I5452">
        <v>7</v>
      </c>
      <c r="J5452" s="10">
        <f>VLOOKUP(tbl_Sales[[#This Row],[Product_ID]],tbl_Products[],4,0)</f>
        <v>1.38</v>
      </c>
      <c r="K5452" s="6">
        <v>85.81</v>
      </c>
      <c r="L5452" s="6">
        <f>tbl_Sales[[#This Row],[Price_per_Unit]]*tbl_Sales[[#This Row],[Quantity]]</f>
        <v>600.67000000000007</v>
      </c>
      <c r="M5452" s="6">
        <f>tbl_Sales[[#This Row],[Cost_per_Unit]]*tbl_Sales[[#This Row],[Quantity]]</f>
        <v>9.66</v>
      </c>
      <c r="N5452" s="6">
        <f>tbl_Sales[[#This Row],[Sales]]-tbl_Sales[[#This Row],[Total_Cost]]</f>
        <v>591.0100000000001</v>
      </c>
    </row>
    <row r="5453" spans="1:14">
      <c r="A5453" t="s">
        <v>5457</v>
      </c>
      <c r="B5453" s="4">
        <v>44985</v>
      </c>
      <c r="C5453" t="s">
        <v>7712</v>
      </c>
      <c r="D5453" t="str">
        <f>VLOOKUP(Sales_Data!$C5453,tbl_Customers[],2,FALSE)</f>
        <v>Customer_305</v>
      </c>
      <c r="E5453" t="str">
        <f>VLOOKUP(tbl_Sales[[#This Row],[Customer_ID]],tbl_Customers[],5,0)</f>
        <v>West</v>
      </c>
      <c r="F5453" t="s">
        <v>8565</v>
      </c>
      <c r="G5453" t="str">
        <f>VLOOKUP(Sales_Data!$F5453,tbl_Products[],2,FALSE)</f>
        <v>Product_31</v>
      </c>
      <c r="H5453" t="str">
        <f>VLOOKUP(tbl_Sales[[#This Row],[Product_ID]],tbl_Products[],3,0)</f>
        <v>Apparel</v>
      </c>
      <c r="I5453">
        <v>4</v>
      </c>
      <c r="J5453" s="10">
        <f>VLOOKUP(tbl_Sales[[#This Row],[Product_ID]],tbl_Products[],4,0)</f>
        <v>3.66</v>
      </c>
      <c r="K5453" s="6">
        <v>88.98</v>
      </c>
      <c r="L5453" s="6">
        <f>tbl_Sales[[#This Row],[Price_per_Unit]]*tbl_Sales[[#This Row],[Quantity]]</f>
        <v>355.92</v>
      </c>
      <c r="M5453" s="6">
        <f>tbl_Sales[[#This Row],[Cost_per_Unit]]*tbl_Sales[[#This Row],[Quantity]]</f>
        <v>14.64</v>
      </c>
      <c r="N5453" s="6">
        <f>tbl_Sales[[#This Row],[Sales]]-tbl_Sales[[#This Row],[Total_Cost]]</f>
        <v>341.28000000000003</v>
      </c>
    </row>
    <row r="5454" spans="1:14">
      <c r="A5454" t="s">
        <v>5458</v>
      </c>
      <c r="B5454" s="4">
        <v>45019</v>
      </c>
      <c r="C5454" t="s">
        <v>8431</v>
      </c>
      <c r="D5454" t="str">
        <f>VLOOKUP(Sales_Data!$C5454,tbl_Customers[],2,FALSE)</f>
        <v>Customer_470</v>
      </c>
      <c r="E5454" t="str">
        <f>VLOOKUP(tbl_Sales[[#This Row],[Customer_ID]],tbl_Customers[],5,0)</f>
        <v>West</v>
      </c>
      <c r="F5454" t="s">
        <v>8519</v>
      </c>
      <c r="G5454" t="str">
        <f>VLOOKUP(Sales_Data!$F5454,tbl_Products[],2,FALSE)</f>
        <v>Product_53</v>
      </c>
      <c r="H5454" t="str">
        <f>VLOOKUP(tbl_Sales[[#This Row],[Product_ID]],tbl_Products[],3,0)</f>
        <v>Electronics</v>
      </c>
      <c r="I5454">
        <v>2</v>
      </c>
      <c r="J5454" s="10">
        <f>VLOOKUP(tbl_Sales[[#This Row],[Product_ID]],tbl_Products[],4,0)</f>
        <v>21.34</v>
      </c>
      <c r="K5454" s="6">
        <v>39.35</v>
      </c>
      <c r="L5454" s="6">
        <f>tbl_Sales[[#This Row],[Price_per_Unit]]*tbl_Sales[[#This Row],[Quantity]]</f>
        <v>78.7</v>
      </c>
      <c r="M5454" s="6">
        <f>tbl_Sales[[#This Row],[Cost_per_Unit]]*tbl_Sales[[#This Row],[Quantity]]</f>
        <v>42.68</v>
      </c>
      <c r="N5454" s="6">
        <f>tbl_Sales[[#This Row],[Sales]]-tbl_Sales[[#This Row],[Total_Cost]]</f>
        <v>36.020000000000003</v>
      </c>
    </row>
    <row r="5455" spans="1:14">
      <c r="A5455" t="s">
        <v>5459</v>
      </c>
      <c r="B5455" s="4">
        <v>45270</v>
      </c>
      <c r="C5455" t="s">
        <v>8263</v>
      </c>
      <c r="D5455" t="str">
        <f>VLOOKUP(Sales_Data!$C5455,tbl_Customers[],2,FALSE)</f>
        <v>Customer_247</v>
      </c>
      <c r="E5455" t="str">
        <f>VLOOKUP(tbl_Sales[[#This Row],[Customer_ID]],tbl_Customers[],5,0)</f>
        <v>South</v>
      </c>
      <c r="F5455" t="s">
        <v>8548</v>
      </c>
      <c r="G5455" t="str">
        <f>VLOOKUP(Sales_Data!$F5455,tbl_Products[],2,FALSE)</f>
        <v>Product_1</v>
      </c>
      <c r="H5455" t="str">
        <f>VLOOKUP(tbl_Sales[[#This Row],[Product_ID]],tbl_Products[],3,0)</f>
        <v>Apparel</v>
      </c>
      <c r="I5455">
        <v>9</v>
      </c>
      <c r="J5455" s="10">
        <f>VLOOKUP(tbl_Sales[[#This Row],[Product_ID]],tbl_Products[],4,0)</f>
        <v>21.45</v>
      </c>
      <c r="K5455" s="6">
        <v>47.82</v>
      </c>
      <c r="L5455" s="6">
        <f>tbl_Sales[[#This Row],[Price_per_Unit]]*tbl_Sales[[#This Row],[Quantity]]</f>
        <v>430.38</v>
      </c>
      <c r="M5455" s="6">
        <f>tbl_Sales[[#This Row],[Cost_per_Unit]]*tbl_Sales[[#This Row],[Quantity]]</f>
        <v>193.04999999999998</v>
      </c>
      <c r="N5455" s="6">
        <f>tbl_Sales[[#This Row],[Sales]]-tbl_Sales[[#This Row],[Total_Cost]]</f>
        <v>237.33</v>
      </c>
    </row>
    <row r="5456" spans="1:14">
      <c r="A5456" t="s">
        <v>5460</v>
      </c>
      <c r="B5456" s="4">
        <v>45217</v>
      </c>
      <c r="C5456" t="s">
        <v>7942</v>
      </c>
      <c r="D5456" t="str">
        <f>VLOOKUP(Sales_Data!$C5456,tbl_Customers[],2,FALSE)</f>
        <v>Customer_271</v>
      </c>
      <c r="E5456" t="str">
        <f>VLOOKUP(tbl_Sales[[#This Row],[Customer_ID]],tbl_Customers[],5,0)</f>
        <v>West</v>
      </c>
      <c r="F5456" t="s">
        <v>8516</v>
      </c>
      <c r="G5456" t="str">
        <f>VLOOKUP(Sales_Data!$F5456,tbl_Products[],2,FALSE)</f>
        <v>Product_67</v>
      </c>
      <c r="H5456" t="str">
        <f>VLOOKUP(tbl_Sales[[#This Row],[Product_ID]],tbl_Products[],3,0)</f>
        <v>Toys</v>
      </c>
      <c r="I5456">
        <v>5</v>
      </c>
      <c r="J5456" s="10">
        <f>VLOOKUP(tbl_Sales[[#This Row],[Product_ID]],tbl_Products[],4,0)</f>
        <v>13.68</v>
      </c>
      <c r="K5456" s="6">
        <v>27.43</v>
      </c>
      <c r="L5456" s="6">
        <f>tbl_Sales[[#This Row],[Price_per_Unit]]*tbl_Sales[[#This Row],[Quantity]]</f>
        <v>137.15</v>
      </c>
      <c r="M5456" s="6">
        <f>tbl_Sales[[#This Row],[Cost_per_Unit]]*tbl_Sales[[#This Row],[Quantity]]</f>
        <v>68.400000000000006</v>
      </c>
      <c r="N5456" s="6">
        <f>tbl_Sales[[#This Row],[Sales]]-tbl_Sales[[#This Row],[Total_Cost]]</f>
        <v>68.75</v>
      </c>
    </row>
    <row r="5457" spans="1:14">
      <c r="A5457" t="s">
        <v>5461</v>
      </c>
      <c r="B5457" s="4">
        <v>44954</v>
      </c>
      <c r="C5457" t="s">
        <v>8225</v>
      </c>
      <c r="D5457" t="str">
        <f>VLOOKUP(Sales_Data!$C5457,tbl_Customers[],2,FALSE)</f>
        <v>Customer_822</v>
      </c>
      <c r="E5457" t="str">
        <f>VLOOKUP(tbl_Sales[[#This Row],[Customer_ID]],tbl_Customers[],5,0)</f>
        <v>West</v>
      </c>
      <c r="F5457" t="s">
        <v>8518</v>
      </c>
      <c r="G5457" t="str">
        <f>VLOOKUP(Sales_Data!$F5457,tbl_Products[],2,FALSE)</f>
        <v>Product_35</v>
      </c>
      <c r="H5457" t="str">
        <f>VLOOKUP(tbl_Sales[[#This Row],[Product_ID]],tbl_Products[],3,0)</f>
        <v>Toys</v>
      </c>
      <c r="I5457">
        <v>7</v>
      </c>
      <c r="J5457" s="10">
        <f>VLOOKUP(tbl_Sales[[#This Row],[Product_ID]],tbl_Products[],4,0)</f>
        <v>40.75</v>
      </c>
      <c r="K5457" s="6">
        <v>79.61</v>
      </c>
      <c r="L5457" s="6">
        <f>tbl_Sales[[#This Row],[Price_per_Unit]]*tbl_Sales[[#This Row],[Quantity]]</f>
        <v>557.27</v>
      </c>
      <c r="M5457" s="6">
        <f>tbl_Sales[[#This Row],[Cost_per_Unit]]*tbl_Sales[[#This Row],[Quantity]]</f>
        <v>285.25</v>
      </c>
      <c r="N5457" s="6">
        <f>tbl_Sales[[#This Row],[Sales]]-tbl_Sales[[#This Row],[Total_Cost]]</f>
        <v>272.02</v>
      </c>
    </row>
    <row r="5458" spans="1:14">
      <c r="A5458" t="s">
        <v>5462</v>
      </c>
      <c r="B5458" s="4">
        <v>45208</v>
      </c>
      <c r="C5458" t="s">
        <v>8404</v>
      </c>
      <c r="D5458" t="str">
        <f>VLOOKUP(Sales_Data!$C5458,tbl_Customers[],2,FALSE)</f>
        <v>Customer_79</v>
      </c>
      <c r="E5458" t="str">
        <f>VLOOKUP(tbl_Sales[[#This Row],[Customer_ID]],tbl_Customers[],5,0)</f>
        <v>North</v>
      </c>
      <c r="F5458" t="s">
        <v>8524</v>
      </c>
      <c r="G5458" t="str">
        <f>VLOOKUP(Sales_Data!$F5458,tbl_Products[],2,FALSE)</f>
        <v>Product_74</v>
      </c>
      <c r="H5458" t="str">
        <f>VLOOKUP(tbl_Sales[[#This Row],[Product_ID]],tbl_Products[],3,0)</f>
        <v>Home Goods</v>
      </c>
      <c r="I5458">
        <v>8</v>
      </c>
      <c r="J5458" s="10">
        <f>VLOOKUP(tbl_Sales[[#This Row],[Product_ID]],tbl_Products[],4,0)</f>
        <v>13.9</v>
      </c>
      <c r="K5458" s="6">
        <v>50.95</v>
      </c>
      <c r="L5458" s="6">
        <f>tbl_Sales[[#This Row],[Price_per_Unit]]*tbl_Sales[[#This Row],[Quantity]]</f>
        <v>407.6</v>
      </c>
      <c r="M5458" s="6">
        <f>tbl_Sales[[#This Row],[Cost_per_Unit]]*tbl_Sales[[#This Row],[Quantity]]</f>
        <v>111.2</v>
      </c>
      <c r="N5458" s="6">
        <f>tbl_Sales[[#This Row],[Sales]]-tbl_Sales[[#This Row],[Total_Cost]]</f>
        <v>296.40000000000003</v>
      </c>
    </row>
    <row r="5459" spans="1:14">
      <c r="A5459" t="s">
        <v>5463</v>
      </c>
      <c r="B5459" s="4">
        <v>45163</v>
      </c>
      <c r="C5459" t="s">
        <v>7340</v>
      </c>
      <c r="D5459" t="str">
        <f>VLOOKUP(Sales_Data!$C5459,tbl_Customers[],2,FALSE)</f>
        <v>Customer_561</v>
      </c>
      <c r="E5459" t="str">
        <f>VLOOKUP(tbl_Sales[[#This Row],[Customer_ID]],tbl_Customers[],5,0)</f>
        <v>West</v>
      </c>
      <c r="F5459" t="s">
        <v>8528</v>
      </c>
      <c r="G5459" t="str">
        <f>VLOOKUP(Sales_Data!$F5459,tbl_Products[],2,FALSE)</f>
        <v>Product_25</v>
      </c>
      <c r="H5459" t="str">
        <f>VLOOKUP(tbl_Sales[[#This Row],[Product_ID]],tbl_Products[],3,0)</f>
        <v>Electronics</v>
      </c>
      <c r="I5459">
        <v>2</v>
      </c>
      <c r="J5459" s="10">
        <f>VLOOKUP(tbl_Sales[[#This Row],[Product_ID]],tbl_Products[],4,0)</f>
        <v>48.19</v>
      </c>
      <c r="K5459" s="6">
        <v>66.41</v>
      </c>
      <c r="L5459" s="6">
        <f>tbl_Sales[[#This Row],[Price_per_Unit]]*tbl_Sales[[#This Row],[Quantity]]</f>
        <v>132.82</v>
      </c>
      <c r="M5459" s="6">
        <f>tbl_Sales[[#This Row],[Cost_per_Unit]]*tbl_Sales[[#This Row],[Quantity]]</f>
        <v>96.38</v>
      </c>
      <c r="N5459" s="6">
        <f>tbl_Sales[[#This Row],[Sales]]-tbl_Sales[[#This Row],[Total_Cost]]</f>
        <v>36.44</v>
      </c>
    </row>
    <row r="5460" spans="1:14">
      <c r="A5460" t="s">
        <v>5464</v>
      </c>
      <c r="B5460" s="4">
        <v>45257</v>
      </c>
      <c r="C5460" t="s">
        <v>7823</v>
      </c>
      <c r="D5460" t="str">
        <f>VLOOKUP(Sales_Data!$C5460,tbl_Customers[],2,FALSE)</f>
        <v>Customer_394</v>
      </c>
      <c r="E5460" t="str">
        <f>VLOOKUP(tbl_Sales[[#This Row],[Customer_ID]],tbl_Customers[],5,0)</f>
        <v>West</v>
      </c>
      <c r="F5460" t="s">
        <v>8521</v>
      </c>
      <c r="G5460" t="str">
        <f>VLOOKUP(Sales_Data!$F5460,tbl_Products[],2,FALSE)</f>
        <v>Product_64</v>
      </c>
      <c r="H5460" t="str">
        <f>VLOOKUP(tbl_Sales[[#This Row],[Product_ID]],tbl_Products[],3,0)</f>
        <v>Home Goods</v>
      </c>
      <c r="I5460">
        <v>4</v>
      </c>
      <c r="J5460" s="10">
        <f>VLOOKUP(tbl_Sales[[#This Row],[Product_ID]],tbl_Products[],4,0)</f>
        <v>16.21</v>
      </c>
      <c r="K5460" s="6">
        <v>43.86</v>
      </c>
      <c r="L5460" s="6">
        <f>tbl_Sales[[#This Row],[Price_per_Unit]]*tbl_Sales[[#This Row],[Quantity]]</f>
        <v>175.44</v>
      </c>
      <c r="M5460" s="6">
        <f>tbl_Sales[[#This Row],[Cost_per_Unit]]*tbl_Sales[[#This Row],[Quantity]]</f>
        <v>64.84</v>
      </c>
      <c r="N5460" s="6">
        <f>tbl_Sales[[#This Row],[Sales]]-tbl_Sales[[#This Row],[Total_Cost]]</f>
        <v>110.6</v>
      </c>
    </row>
    <row r="5461" spans="1:14">
      <c r="A5461" t="s">
        <v>5465</v>
      </c>
      <c r="B5461" s="4">
        <v>45208</v>
      </c>
      <c r="C5461" t="s">
        <v>8035</v>
      </c>
      <c r="D5461" t="str">
        <f>VLOOKUP(Sales_Data!$C5461,tbl_Customers[],2,FALSE)</f>
        <v>Customer_300</v>
      </c>
      <c r="E5461" t="str">
        <f>VLOOKUP(tbl_Sales[[#This Row],[Customer_ID]],tbl_Customers[],5,0)</f>
        <v>North</v>
      </c>
      <c r="F5461" t="s">
        <v>8557</v>
      </c>
      <c r="G5461" t="str">
        <f>VLOOKUP(Sales_Data!$F5461,tbl_Products[],2,FALSE)</f>
        <v>Product_71</v>
      </c>
      <c r="H5461" t="str">
        <f>VLOOKUP(tbl_Sales[[#This Row],[Product_ID]],tbl_Products[],3,0)</f>
        <v>Electronics</v>
      </c>
      <c r="I5461">
        <v>8</v>
      </c>
      <c r="J5461" s="10">
        <f>VLOOKUP(tbl_Sales[[#This Row],[Product_ID]],tbl_Products[],4,0)</f>
        <v>34.61</v>
      </c>
      <c r="K5461" s="6">
        <v>45.05</v>
      </c>
      <c r="L5461" s="6">
        <f>tbl_Sales[[#This Row],[Price_per_Unit]]*tbl_Sales[[#This Row],[Quantity]]</f>
        <v>360.4</v>
      </c>
      <c r="M5461" s="6">
        <f>tbl_Sales[[#This Row],[Cost_per_Unit]]*tbl_Sales[[#This Row],[Quantity]]</f>
        <v>276.88</v>
      </c>
      <c r="N5461" s="6">
        <f>tbl_Sales[[#This Row],[Sales]]-tbl_Sales[[#This Row],[Total_Cost]]</f>
        <v>83.519999999999982</v>
      </c>
    </row>
    <row r="5462" spans="1:14">
      <c r="A5462" t="s">
        <v>5466</v>
      </c>
      <c r="B5462" s="4">
        <v>44964</v>
      </c>
      <c r="C5462" t="s">
        <v>7368</v>
      </c>
      <c r="D5462" t="str">
        <f>VLOOKUP(Sales_Data!$C5462,tbl_Customers[],2,FALSE)</f>
        <v>Customer_874</v>
      </c>
      <c r="E5462" t="str">
        <f>VLOOKUP(tbl_Sales[[#This Row],[Customer_ID]],tbl_Customers[],5,0)</f>
        <v>West</v>
      </c>
      <c r="F5462" t="s">
        <v>8565</v>
      </c>
      <c r="G5462" t="str">
        <f>VLOOKUP(Sales_Data!$F5462,tbl_Products[],2,FALSE)</f>
        <v>Product_31</v>
      </c>
      <c r="H5462" t="str">
        <f>VLOOKUP(tbl_Sales[[#This Row],[Product_ID]],tbl_Products[],3,0)</f>
        <v>Apparel</v>
      </c>
      <c r="I5462">
        <v>6</v>
      </c>
      <c r="J5462" s="10">
        <f>VLOOKUP(tbl_Sales[[#This Row],[Product_ID]],tbl_Products[],4,0)</f>
        <v>3.66</v>
      </c>
      <c r="K5462" s="6">
        <v>98.64</v>
      </c>
      <c r="L5462" s="6">
        <f>tbl_Sales[[#This Row],[Price_per_Unit]]*tbl_Sales[[#This Row],[Quantity]]</f>
        <v>591.84</v>
      </c>
      <c r="M5462" s="6">
        <f>tbl_Sales[[#This Row],[Cost_per_Unit]]*tbl_Sales[[#This Row],[Quantity]]</f>
        <v>21.96</v>
      </c>
      <c r="N5462" s="6">
        <f>tbl_Sales[[#This Row],[Sales]]-tbl_Sales[[#This Row],[Total_Cost]]</f>
        <v>569.88</v>
      </c>
    </row>
    <row r="5463" spans="1:14">
      <c r="A5463" t="s">
        <v>5467</v>
      </c>
      <c r="B5463" s="4">
        <v>45075</v>
      </c>
      <c r="C5463" t="s">
        <v>8122</v>
      </c>
      <c r="D5463" t="str">
        <f>VLOOKUP(Sales_Data!$C5463,tbl_Customers[],2,FALSE)</f>
        <v>Customer_37</v>
      </c>
      <c r="E5463" t="str">
        <f>VLOOKUP(tbl_Sales[[#This Row],[Customer_ID]],tbl_Customers[],5,0)</f>
        <v>North</v>
      </c>
      <c r="F5463" t="s">
        <v>8564</v>
      </c>
      <c r="G5463" t="str">
        <f>VLOOKUP(Sales_Data!$F5463,tbl_Products[],2,FALSE)</f>
        <v>Product_8</v>
      </c>
      <c r="H5463" t="str">
        <f>VLOOKUP(tbl_Sales[[#This Row],[Product_ID]],tbl_Products[],3,0)</f>
        <v>Electronics</v>
      </c>
      <c r="I5463">
        <v>5</v>
      </c>
      <c r="J5463" s="10">
        <f>VLOOKUP(tbl_Sales[[#This Row],[Product_ID]],tbl_Products[],4,0)</f>
        <v>22.03</v>
      </c>
      <c r="K5463" s="6">
        <v>41.71</v>
      </c>
      <c r="L5463" s="6">
        <f>tbl_Sales[[#This Row],[Price_per_Unit]]*tbl_Sales[[#This Row],[Quantity]]</f>
        <v>208.55</v>
      </c>
      <c r="M5463" s="6">
        <f>tbl_Sales[[#This Row],[Cost_per_Unit]]*tbl_Sales[[#This Row],[Quantity]]</f>
        <v>110.15</v>
      </c>
      <c r="N5463" s="6">
        <f>tbl_Sales[[#This Row],[Sales]]-tbl_Sales[[#This Row],[Total_Cost]]</f>
        <v>98.4</v>
      </c>
    </row>
    <row r="5464" spans="1:14">
      <c r="A5464" t="s">
        <v>5468</v>
      </c>
      <c r="B5464" s="4">
        <v>45270</v>
      </c>
      <c r="C5464" t="s">
        <v>7375</v>
      </c>
      <c r="D5464" t="str">
        <f>VLOOKUP(Sales_Data!$C5464,tbl_Customers[],2,FALSE)</f>
        <v>Customer_1263</v>
      </c>
      <c r="E5464" t="str">
        <f>VLOOKUP(tbl_Sales[[#This Row],[Customer_ID]],tbl_Customers[],5,0)</f>
        <v>East</v>
      </c>
      <c r="F5464" t="s">
        <v>8525</v>
      </c>
      <c r="G5464" t="str">
        <f>VLOOKUP(Sales_Data!$F5464,tbl_Products[],2,FALSE)</f>
        <v>Product_56</v>
      </c>
      <c r="H5464" t="str">
        <f>VLOOKUP(tbl_Sales[[#This Row],[Product_ID]],tbl_Products[],3,0)</f>
        <v>Apparel</v>
      </c>
      <c r="I5464">
        <v>9</v>
      </c>
      <c r="J5464" s="10">
        <f>VLOOKUP(tbl_Sales[[#This Row],[Product_ID]],tbl_Products[],4,0)</f>
        <v>3.21</v>
      </c>
      <c r="K5464" s="6">
        <v>42.33</v>
      </c>
      <c r="L5464" s="6">
        <f>tbl_Sales[[#This Row],[Price_per_Unit]]*tbl_Sales[[#This Row],[Quantity]]</f>
        <v>380.96999999999997</v>
      </c>
      <c r="M5464" s="6">
        <f>tbl_Sales[[#This Row],[Cost_per_Unit]]*tbl_Sales[[#This Row],[Quantity]]</f>
        <v>28.89</v>
      </c>
      <c r="N5464" s="6">
        <f>tbl_Sales[[#This Row],[Sales]]-tbl_Sales[[#This Row],[Total_Cost]]</f>
        <v>352.08</v>
      </c>
    </row>
    <row r="5465" spans="1:14">
      <c r="A5465" t="s">
        <v>5469</v>
      </c>
      <c r="B5465" s="4">
        <v>44961</v>
      </c>
      <c r="C5465" t="s">
        <v>8012</v>
      </c>
      <c r="D5465" t="str">
        <f>VLOOKUP(Sales_Data!$C5465,tbl_Customers[],2,FALSE)</f>
        <v>Customer_409</v>
      </c>
      <c r="E5465" t="str">
        <f>VLOOKUP(tbl_Sales[[#This Row],[Customer_ID]],tbl_Customers[],5,0)</f>
        <v>East</v>
      </c>
      <c r="F5465" t="s">
        <v>8546</v>
      </c>
      <c r="G5465" t="str">
        <f>VLOOKUP(Sales_Data!$F5465,tbl_Products[],2,FALSE)</f>
        <v>Product_28</v>
      </c>
      <c r="H5465" t="str">
        <f>VLOOKUP(tbl_Sales[[#This Row],[Product_ID]],tbl_Products[],3,0)</f>
        <v>Toys</v>
      </c>
      <c r="I5465">
        <v>5</v>
      </c>
      <c r="J5465" s="10">
        <f>VLOOKUP(tbl_Sales[[#This Row],[Product_ID]],tbl_Products[],4,0)</f>
        <v>23.58</v>
      </c>
      <c r="K5465" s="6">
        <v>32.950000000000003</v>
      </c>
      <c r="L5465" s="6">
        <f>tbl_Sales[[#This Row],[Price_per_Unit]]*tbl_Sales[[#This Row],[Quantity]]</f>
        <v>164.75</v>
      </c>
      <c r="M5465" s="6">
        <f>tbl_Sales[[#This Row],[Cost_per_Unit]]*tbl_Sales[[#This Row],[Quantity]]</f>
        <v>117.89999999999999</v>
      </c>
      <c r="N5465" s="6">
        <f>tbl_Sales[[#This Row],[Sales]]-tbl_Sales[[#This Row],[Total_Cost]]</f>
        <v>46.850000000000009</v>
      </c>
    </row>
    <row r="5466" spans="1:14">
      <c r="A5466" t="s">
        <v>5470</v>
      </c>
      <c r="B5466" s="4">
        <v>45055</v>
      </c>
      <c r="C5466" t="s">
        <v>7050</v>
      </c>
      <c r="D5466" t="str">
        <f>VLOOKUP(Sales_Data!$C5466,tbl_Customers[],2,FALSE)</f>
        <v>Customer_187</v>
      </c>
      <c r="E5466" t="str">
        <f>VLOOKUP(tbl_Sales[[#This Row],[Customer_ID]],tbl_Customers[],5,0)</f>
        <v>East</v>
      </c>
      <c r="F5466" t="s">
        <v>8553</v>
      </c>
      <c r="G5466" t="str">
        <f>VLOOKUP(Sales_Data!$F5466,tbl_Products[],2,FALSE)</f>
        <v>Product_50</v>
      </c>
      <c r="H5466" t="str">
        <f>VLOOKUP(tbl_Sales[[#This Row],[Product_ID]],tbl_Products[],3,0)</f>
        <v>Apparel</v>
      </c>
      <c r="I5466">
        <v>3</v>
      </c>
      <c r="J5466" s="10">
        <f>VLOOKUP(tbl_Sales[[#This Row],[Product_ID]],tbl_Products[],4,0)</f>
        <v>42.74</v>
      </c>
      <c r="K5466" s="6">
        <v>90.36</v>
      </c>
      <c r="L5466" s="6">
        <f>tbl_Sales[[#This Row],[Price_per_Unit]]*tbl_Sales[[#This Row],[Quantity]]</f>
        <v>271.08</v>
      </c>
      <c r="M5466" s="6">
        <f>tbl_Sales[[#This Row],[Cost_per_Unit]]*tbl_Sales[[#This Row],[Quantity]]</f>
        <v>128.22</v>
      </c>
      <c r="N5466" s="6">
        <f>tbl_Sales[[#This Row],[Sales]]-tbl_Sales[[#This Row],[Total_Cost]]</f>
        <v>142.85999999999999</v>
      </c>
    </row>
    <row r="5467" spans="1:14">
      <c r="A5467" t="s">
        <v>5471</v>
      </c>
      <c r="B5467" s="4">
        <v>44977</v>
      </c>
      <c r="C5467" t="s">
        <v>8288</v>
      </c>
      <c r="D5467" t="str">
        <f>VLOOKUP(Sales_Data!$C5467,tbl_Customers[],2,FALSE)</f>
        <v>Customer_105</v>
      </c>
      <c r="E5467" t="str">
        <f>VLOOKUP(tbl_Sales[[#This Row],[Customer_ID]],tbl_Customers[],5,0)</f>
        <v>East</v>
      </c>
      <c r="F5467" t="s">
        <v>8528</v>
      </c>
      <c r="G5467" t="str">
        <f>VLOOKUP(Sales_Data!$F5467,tbl_Products[],2,FALSE)</f>
        <v>Product_25</v>
      </c>
      <c r="H5467" t="str">
        <f>VLOOKUP(tbl_Sales[[#This Row],[Product_ID]],tbl_Products[],3,0)</f>
        <v>Electronics</v>
      </c>
      <c r="I5467">
        <v>1</v>
      </c>
      <c r="J5467" s="10">
        <f>VLOOKUP(tbl_Sales[[#This Row],[Product_ID]],tbl_Products[],4,0)</f>
        <v>48.19</v>
      </c>
      <c r="K5467" s="6">
        <v>98.52</v>
      </c>
      <c r="L5467" s="6">
        <f>tbl_Sales[[#This Row],[Price_per_Unit]]*tbl_Sales[[#This Row],[Quantity]]</f>
        <v>98.52</v>
      </c>
      <c r="M5467" s="6">
        <f>tbl_Sales[[#This Row],[Cost_per_Unit]]*tbl_Sales[[#This Row],[Quantity]]</f>
        <v>48.19</v>
      </c>
      <c r="N5467" s="6">
        <f>tbl_Sales[[#This Row],[Sales]]-tbl_Sales[[#This Row],[Total_Cost]]</f>
        <v>50.33</v>
      </c>
    </row>
    <row r="5468" spans="1:14">
      <c r="A5468" t="s">
        <v>5472</v>
      </c>
      <c r="B5468" s="4">
        <v>45028</v>
      </c>
      <c r="C5468" t="s">
        <v>8355</v>
      </c>
      <c r="D5468" t="str">
        <f>VLOOKUP(Sales_Data!$C5468,tbl_Customers[],2,FALSE)</f>
        <v>Customer_779</v>
      </c>
      <c r="E5468" t="str">
        <f>VLOOKUP(tbl_Sales[[#This Row],[Customer_ID]],tbl_Customers[],5,0)</f>
        <v>South</v>
      </c>
      <c r="F5468" t="s">
        <v>8500</v>
      </c>
      <c r="G5468" t="str">
        <f>VLOOKUP(Sales_Data!$F5468,tbl_Products[],2,FALSE)</f>
        <v>Product_68</v>
      </c>
      <c r="H5468" t="str">
        <f>VLOOKUP(tbl_Sales[[#This Row],[Product_ID]],tbl_Products[],3,0)</f>
        <v>Home Goods</v>
      </c>
      <c r="I5468">
        <v>3</v>
      </c>
      <c r="J5468" s="10">
        <f>VLOOKUP(tbl_Sales[[#This Row],[Product_ID]],tbl_Products[],4,0)</f>
        <v>17.45</v>
      </c>
      <c r="K5468" s="6">
        <v>26.37</v>
      </c>
      <c r="L5468" s="6">
        <f>tbl_Sales[[#This Row],[Price_per_Unit]]*tbl_Sales[[#This Row],[Quantity]]</f>
        <v>79.11</v>
      </c>
      <c r="M5468" s="6">
        <f>tbl_Sales[[#This Row],[Cost_per_Unit]]*tbl_Sales[[#This Row],[Quantity]]</f>
        <v>52.349999999999994</v>
      </c>
      <c r="N5468" s="6">
        <f>tbl_Sales[[#This Row],[Sales]]-tbl_Sales[[#This Row],[Total_Cost]]</f>
        <v>26.760000000000005</v>
      </c>
    </row>
    <row r="5469" spans="1:14">
      <c r="A5469" t="s">
        <v>5473</v>
      </c>
      <c r="B5469" s="4">
        <v>45224</v>
      </c>
      <c r="C5469" t="s">
        <v>8087</v>
      </c>
      <c r="D5469" t="str">
        <f>VLOOKUP(Sales_Data!$C5469,tbl_Customers[],2,FALSE)</f>
        <v>Customer_835</v>
      </c>
      <c r="E5469" t="str">
        <f>VLOOKUP(tbl_Sales[[#This Row],[Customer_ID]],tbl_Customers[],5,0)</f>
        <v>North</v>
      </c>
      <c r="F5469" t="s">
        <v>8498</v>
      </c>
      <c r="G5469" t="str">
        <f>VLOOKUP(Sales_Data!$F5469,tbl_Products[],2,FALSE)</f>
        <v>Product_38</v>
      </c>
      <c r="H5469" t="str">
        <f>VLOOKUP(tbl_Sales[[#This Row],[Product_ID]],tbl_Products[],3,0)</f>
        <v>Toys</v>
      </c>
      <c r="I5469">
        <v>4</v>
      </c>
      <c r="J5469" s="10">
        <f>VLOOKUP(tbl_Sales[[#This Row],[Product_ID]],tbl_Products[],4,0)</f>
        <v>35.82</v>
      </c>
      <c r="K5469" s="6">
        <v>9.5399999999999991</v>
      </c>
      <c r="L5469" s="6">
        <f>tbl_Sales[[#This Row],[Price_per_Unit]]*tbl_Sales[[#This Row],[Quantity]]</f>
        <v>38.159999999999997</v>
      </c>
      <c r="M5469" s="6">
        <f>tbl_Sales[[#This Row],[Cost_per_Unit]]*tbl_Sales[[#This Row],[Quantity]]</f>
        <v>143.28</v>
      </c>
      <c r="N5469" s="6">
        <f>tbl_Sales[[#This Row],[Sales]]-tbl_Sales[[#This Row],[Total_Cost]]</f>
        <v>-105.12</v>
      </c>
    </row>
    <row r="5470" spans="1:14">
      <c r="A5470" t="s">
        <v>5474</v>
      </c>
      <c r="B5470" s="4">
        <v>45176</v>
      </c>
      <c r="C5470" t="s">
        <v>7288</v>
      </c>
      <c r="D5470" t="str">
        <f>VLOOKUP(Sales_Data!$C5470,tbl_Customers[],2,FALSE)</f>
        <v>Customer_1076</v>
      </c>
      <c r="E5470" t="str">
        <f>VLOOKUP(tbl_Sales[[#This Row],[Customer_ID]],tbl_Customers[],5,0)</f>
        <v>East</v>
      </c>
      <c r="F5470" t="s">
        <v>8509</v>
      </c>
      <c r="G5470" t="str">
        <f>VLOOKUP(Sales_Data!$F5470,tbl_Products[],2,FALSE)</f>
        <v>Product_45</v>
      </c>
      <c r="H5470" t="str">
        <f>VLOOKUP(tbl_Sales[[#This Row],[Product_ID]],tbl_Products[],3,0)</f>
        <v>Home Goods</v>
      </c>
      <c r="I5470">
        <v>2</v>
      </c>
      <c r="J5470" s="10">
        <f>VLOOKUP(tbl_Sales[[#This Row],[Product_ID]],tbl_Products[],4,0)</f>
        <v>47.88</v>
      </c>
      <c r="K5470" s="6">
        <v>36.54</v>
      </c>
      <c r="L5470" s="6">
        <f>tbl_Sales[[#This Row],[Price_per_Unit]]*tbl_Sales[[#This Row],[Quantity]]</f>
        <v>73.08</v>
      </c>
      <c r="M5470" s="6">
        <f>tbl_Sales[[#This Row],[Cost_per_Unit]]*tbl_Sales[[#This Row],[Quantity]]</f>
        <v>95.76</v>
      </c>
      <c r="N5470" s="6">
        <f>tbl_Sales[[#This Row],[Sales]]-tbl_Sales[[#This Row],[Total_Cost]]</f>
        <v>-22.680000000000007</v>
      </c>
    </row>
    <row r="5471" spans="1:14">
      <c r="A5471" t="s">
        <v>5475</v>
      </c>
      <c r="B5471" s="4">
        <v>45096</v>
      </c>
      <c r="C5471" t="s">
        <v>7956</v>
      </c>
      <c r="D5471" t="str">
        <f>VLOOKUP(Sales_Data!$C5471,tbl_Customers[],2,FALSE)</f>
        <v>Customer_628</v>
      </c>
      <c r="E5471" t="str">
        <f>VLOOKUP(tbl_Sales[[#This Row],[Customer_ID]],tbl_Customers[],5,0)</f>
        <v>East</v>
      </c>
      <c r="F5471" t="s">
        <v>8549</v>
      </c>
      <c r="G5471" t="str">
        <f>VLOOKUP(Sales_Data!$F5471,tbl_Products[],2,FALSE)</f>
        <v>Product_18</v>
      </c>
      <c r="H5471" t="str">
        <f>VLOOKUP(tbl_Sales[[#This Row],[Product_ID]],tbl_Products[],3,0)</f>
        <v>Health</v>
      </c>
      <c r="I5471">
        <v>9</v>
      </c>
      <c r="J5471" s="10">
        <f>VLOOKUP(tbl_Sales[[#This Row],[Product_ID]],tbl_Products[],4,0)</f>
        <v>41.18</v>
      </c>
      <c r="K5471" s="6">
        <v>58.87</v>
      </c>
      <c r="L5471" s="6">
        <f>tbl_Sales[[#This Row],[Price_per_Unit]]*tbl_Sales[[#This Row],[Quantity]]</f>
        <v>529.82999999999993</v>
      </c>
      <c r="M5471" s="6">
        <f>tbl_Sales[[#This Row],[Cost_per_Unit]]*tbl_Sales[[#This Row],[Quantity]]</f>
        <v>370.62</v>
      </c>
      <c r="N5471" s="6">
        <f>tbl_Sales[[#This Row],[Sales]]-tbl_Sales[[#This Row],[Total_Cost]]</f>
        <v>159.20999999999992</v>
      </c>
    </row>
    <row r="5472" spans="1:14">
      <c r="A5472" t="s">
        <v>5476</v>
      </c>
      <c r="B5472" s="4">
        <v>45109</v>
      </c>
      <c r="C5472" t="s">
        <v>7139</v>
      </c>
      <c r="D5472" t="str">
        <f>VLOOKUP(Sales_Data!$C5472,tbl_Customers[],2,FALSE)</f>
        <v>Customer_1434</v>
      </c>
      <c r="E5472" t="str">
        <f>VLOOKUP(tbl_Sales[[#This Row],[Customer_ID]],tbl_Customers[],5,0)</f>
        <v>North</v>
      </c>
      <c r="F5472" t="s">
        <v>8555</v>
      </c>
      <c r="G5472" t="str">
        <f>VLOOKUP(Sales_Data!$F5472,tbl_Products[],2,FALSE)</f>
        <v>Product_52</v>
      </c>
      <c r="H5472" t="str">
        <f>VLOOKUP(tbl_Sales[[#This Row],[Product_ID]],tbl_Products[],3,0)</f>
        <v>Toys</v>
      </c>
      <c r="I5472">
        <v>7</v>
      </c>
      <c r="J5472" s="10">
        <f>VLOOKUP(tbl_Sales[[#This Row],[Product_ID]],tbl_Products[],4,0)</f>
        <v>46.58</v>
      </c>
      <c r="K5472" s="6">
        <v>56.05</v>
      </c>
      <c r="L5472" s="6">
        <f>tbl_Sales[[#This Row],[Price_per_Unit]]*tbl_Sales[[#This Row],[Quantity]]</f>
        <v>392.34999999999997</v>
      </c>
      <c r="M5472" s="6">
        <f>tbl_Sales[[#This Row],[Cost_per_Unit]]*tbl_Sales[[#This Row],[Quantity]]</f>
        <v>326.06</v>
      </c>
      <c r="N5472" s="6">
        <f>tbl_Sales[[#This Row],[Sales]]-tbl_Sales[[#This Row],[Total_Cost]]</f>
        <v>66.289999999999964</v>
      </c>
    </row>
    <row r="5473" spans="1:14">
      <c r="A5473" t="s">
        <v>5477</v>
      </c>
      <c r="B5473" s="4">
        <v>44992</v>
      </c>
      <c r="C5473" t="s">
        <v>7565</v>
      </c>
      <c r="D5473" t="str">
        <f>VLOOKUP(Sales_Data!$C5473,tbl_Customers[],2,FALSE)</f>
        <v>Customer_1298</v>
      </c>
      <c r="E5473" t="str">
        <f>VLOOKUP(tbl_Sales[[#This Row],[Customer_ID]],tbl_Customers[],5,0)</f>
        <v>North</v>
      </c>
      <c r="F5473" t="s">
        <v>8519</v>
      </c>
      <c r="G5473" t="str">
        <f>VLOOKUP(Sales_Data!$F5473,tbl_Products[],2,FALSE)</f>
        <v>Product_53</v>
      </c>
      <c r="H5473" t="str">
        <f>VLOOKUP(tbl_Sales[[#This Row],[Product_ID]],tbl_Products[],3,0)</f>
        <v>Electronics</v>
      </c>
      <c r="I5473">
        <v>2</v>
      </c>
      <c r="J5473" s="10">
        <f>VLOOKUP(tbl_Sales[[#This Row],[Product_ID]],tbl_Products[],4,0)</f>
        <v>21.34</v>
      </c>
      <c r="K5473" s="6">
        <v>75.91</v>
      </c>
      <c r="L5473" s="6">
        <f>tbl_Sales[[#This Row],[Price_per_Unit]]*tbl_Sales[[#This Row],[Quantity]]</f>
        <v>151.82</v>
      </c>
      <c r="M5473" s="6">
        <f>tbl_Sales[[#This Row],[Cost_per_Unit]]*tbl_Sales[[#This Row],[Quantity]]</f>
        <v>42.68</v>
      </c>
      <c r="N5473" s="6">
        <f>tbl_Sales[[#This Row],[Sales]]-tbl_Sales[[#This Row],[Total_Cost]]</f>
        <v>109.13999999999999</v>
      </c>
    </row>
    <row r="5474" spans="1:14">
      <c r="A5474" t="s">
        <v>5478</v>
      </c>
      <c r="B5474" s="4">
        <v>45270</v>
      </c>
      <c r="C5474" t="s">
        <v>8469</v>
      </c>
      <c r="D5474" t="str">
        <f>VLOOKUP(Sales_Data!$C5474,tbl_Customers[],2,FALSE)</f>
        <v>Customer_474</v>
      </c>
      <c r="E5474" t="str">
        <f>VLOOKUP(tbl_Sales[[#This Row],[Customer_ID]],tbl_Customers[],5,0)</f>
        <v>South</v>
      </c>
      <c r="F5474" t="s">
        <v>8537</v>
      </c>
      <c r="G5474" t="str">
        <f>VLOOKUP(Sales_Data!$F5474,tbl_Products[],2,FALSE)</f>
        <v>Product_75</v>
      </c>
      <c r="H5474" t="str">
        <f>VLOOKUP(tbl_Sales[[#This Row],[Product_ID]],tbl_Products[],3,0)</f>
        <v>Electronics</v>
      </c>
      <c r="I5474">
        <v>3</v>
      </c>
      <c r="J5474" s="10">
        <f>VLOOKUP(tbl_Sales[[#This Row],[Product_ID]],tbl_Products[],4,0)</f>
        <v>2.25</v>
      </c>
      <c r="K5474" s="6">
        <v>52.69</v>
      </c>
      <c r="L5474" s="6">
        <f>tbl_Sales[[#This Row],[Price_per_Unit]]*tbl_Sales[[#This Row],[Quantity]]</f>
        <v>158.07</v>
      </c>
      <c r="M5474" s="6">
        <f>tbl_Sales[[#This Row],[Cost_per_Unit]]*tbl_Sales[[#This Row],[Quantity]]</f>
        <v>6.75</v>
      </c>
      <c r="N5474" s="6">
        <f>tbl_Sales[[#This Row],[Sales]]-tbl_Sales[[#This Row],[Total_Cost]]</f>
        <v>151.32</v>
      </c>
    </row>
    <row r="5475" spans="1:14">
      <c r="A5475" t="s">
        <v>5479</v>
      </c>
      <c r="B5475" s="4">
        <v>45262</v>
      </c>
      <c r="C5475" t="s">
        <v>7989</v>
      </c>
      <c r="D5475" t="str">
        <f>VLOOKUP(Sales_Data!$C5475,tbl_Customers[],2,FALSE)</f>
        <v>Customer_455</v>
      </c>
      <c r="E5475" t="str">
        <f>VLOOKUP(tbl_Sales[[#This Row],[Customer_ID]],tbl_Customers[],5,0)</f>
        <v>South</v>
      </c>
      <c r="F5475" t="s">
        <v>8540</v>
      </c>
      <c r="G5475" t="str">
        <f>VLOOKUP(Sales_Data!$F5475,tbl_Products[],2,FALSE)</f>
        <v>Product_37</v>
      </c>
      <c r="H5475" t="str">
        <f>VLOOKUP(tbl_Sales[[#This Row],[Product_ID]],tbl_Products[],3,0)</f>
        <v>Toys</v>
      </c>
      <c r="I5475">
        <v>2</v>
      </c>
      <c r="J5475" s="10">
        <f>VLOOKUP(tbl_Sales[[#This Row],[Product_ID]],tbl_Products[],4,0)</f>
        <v>29.86</v>
      </c>
      <c r="K5475" s="6">
        <v>30.93</v>
      </c>
      <c r="L5475" s="6">
        <f>tbl_Sales[[#This Row],[Price_per_Unit]]*tbl_Sales[[#This Row],[Quantity]]</f>
        <v>61.86</v>
      </c>
      <c r="M5475" s="6">
        <f>tbl_Sales[[#This Row],[Cost_per_Unit]]*tbl_Sales[[#This Row],[Quantity]]</f>
        <v>59.72</v>
      </c>
      <c r="N5475" s="6">
        <f>tbl_Sales[[#This Row],[Sales]]-tbl_Sales[[#This Row],[Total_Cost]]</f>
        <v>2.1400000000000006</v>
      </c>
    </row>
    <row r="5476" spans="1:14">
      <c r="A5476" t="s">
        <v>5480</v>
      </c>
      <c r="B5476" s="4">
        <v>45047</v>
      </c>
      <c r="C5476" t="s">
        <v>8146</v>
      </c>
      <c r="D5476" t="str">
        <f>VLOOKUP(Sales_Data!$C5476,tbl_Customers[],2,FALSE)</f>
        <v>Customer_689</v>
      </c>
      <c r="E5476" t="str">
        <f>VLOOKUP(tbl_Sales[[#This Row],[Customer_ID]],tbl_Customers[],5,0)</f>
        <v>North</v>
      </c>
      <c r="F5476" t="s">
        <v>8518</v>
      </c>
      <c r="G5476" t="str">
        <f>VLOOKUP(Sales_Data!$F5476,tbl_Products[],2,FALSE)</f>
        <v>Product_35</v>
      </c>
      <c r="H5476" t="str">
        <f>VLOOKUP(tbl_Sales[[#This Row],[Product_ID]],tbl_Products[],3,0)</f>
        <v>Toys</v>
      </c>
      <c r="I5476">
        <v>4</v>
      </c>
      <c r="J5476" s="10">
        <f>VLOOKUP(tbl_Sales[[#This Row],[Product_ID]],tbl_Products[],4,0)</f>
        <v>40.75</v>
      </c>
      <c r="K5476" s="6">
        <v>76.77</v>
      </c>
      <c r="L5476" s="6">
        <f>tbl_Sales[[#This Row],[Price_per_Unit]]*tbl_Sales[[#This Row],[Quantity]]</f>
        <v>307.08</v>
      </c>
      <c r="M5476" s="6">
        <f>tbl_Sales[[#This Row],[Cost_per_Unit]]*tbl_Sales[[#This Row],[Quantity]]</f>
        <v>163</v>
      </c>
      <c r="N5476" s="6">
        <f>tbl_Sales[[#This Row],[Sales]]-tbl_Sales[[#This Row],[Total_Cost]]</f>
        <v>144.07999999999998</v>
      </c>
    </row>
    <row r="5477" spans="1:14">
      <c r="A5477" t="s">
        <v>5481</v>
      </c>
      <c r="B5477" s="4">
        <v>44978</v>
      </c>
      <c r="C5477" t="s">
        <v>7776</v>
      </c>
      <c r="D5477" t="str">
        <f>VLOOKUP(Sales_Data!$C5477,tbl_Customers[],2,FALSE)</f>
        <v>Customer_873</v>
      </c>
      <c r="E5477" t="str">
        <f>VLOOKUP(tbl_Sales[[#This Row],[Customer_ID]],tbl_Customers[],5,0)</f>
        <v>South</v>
      </c>
      <c r="F5477" t="s">
        <v>8523</v>
      </c>
      <c r="G5477" t="str">
        <f>VLOOKUP(Sales_Data!$F5477,tbl_Products[],2,FALSE)</f>
        <v>Product_32</v>
      </c>
      <c r="H5477" t="str">
        <f>VLOOKUP(tbl_Sales[[#This Row],[Product_ID]],tbl_Products[],3,0)</f>
        <v>Home Goods</v>
      </c>
      <c r="I5477">
        <v>1</v>
      </c>
      <c r="J5477" s="10">
        <f>VLOOKUP(tbl_Sales[[#This Row],[Product_ID]],tbl_Products[],4,0)</f>
        <v>24.03</v>
      </c>
      <c r="K5477" s="6">
        <v>62.11</v>
      </c>
      <c r="L5477" s="6">
        <f>tbl_Sales[[#This Row],[Price_per_Unit]]*tbl_Sales[[#This Row],[Quantity]]</f>
        <v>62.11</v>
      </c>
      <c r="M5477" s="6">
        <f>tbl_Sales[[#This Row],[Cost_per_Unit]]*tbl_Sales[[#This Row],[Quantity]]</f>
        <v>24.03</v>
      </c>
      <c r="N5477" s="6">
        <f>tbl_Sales[[#This Row],[Sales]]-tbl_Sales[[#This Row],[Total_Cost]]</f>
        <v>38.08</v>
      </c>
    </row>
    <row r="5478" spans="1:14">
      <c r="A5478" t="s">
        <v>5482</v>
      </c>
      <c r="B5478" s="4">
        <v>45072</v>
      </c>
      <c r="C5478" t="s">
        <v>7237</v>
      </c>
      <c r="D5478" t="str">
        <f>VLOOKUP(Sales_Data!$C5478,tbl_Customers[],2,FALSE)</f>
        <v>Customer_982</v>
      </c>
      <c r="E5478" t="str">
        <f>VLOOKUP(tbl_Sales[[#This Row],[Customer_ID]],tbl_Customers[],5,0)</f>
        <v>North</v>
      </c>
      <c r="F5478" t="s">
        <v>8539</v>
      </c>
      <c r="G5478" t="str">
        <f>VLOOKUP(Sales_Data!$F5478,tbl_Products[],2,FALSE)</f>
        <v>Product_16</v>
      </c>
      <c r="H5478" t="str">
        <f>VLOOKUP(tbl_Sales[[#This Row],[Product_ID]],tbl_Products[],3,0)</f>
        <v>Home Goods</v>
      </c>
      <c r="I5478">
        <v>8</v>
      </c>
      <c r="J5478" s="10">
        <f>VLOOKUP(tbl_Sales[[#This Row],[Product_ID]],tbl_Products[],4,0)</f>
        <v>15.25</v>
      </c>
      <c r="K5478" s="6">
        <v>64.48</v>
      </c>
      <c r="L5478" s="6">
        <f>tbl_Sales[[#This Row],[Price_per_Unit]]*tbl_Sales[[#This Row],[Quantity]]</f>
        <v>515.84</v>
      </c>
      <c r="M5478" s="6">
        <f>tbl_Sales[[#This Row],[Cost_per_Unit]]*tbl_Sales[[#This Row],[Quantity]]</f>
        <v>122</v>
      </c>
      <c r="N5478" s="6">
        <f>tbl_Sales[[#This Row],[Sales]]-tbl_Sales[[#This Row],[Total_Cost]]</f>
        <v>393.84000000000003</v>
      </c>
    </row>
    <row r="5479" spans="1:14">
      <c r="A5479" t="s">
        <v>5483</v>
      </c>
      <c r="B5479" s="4">
        <v>45244</v>
      </c>
      <c r="C5479" t="s">
        <v>7460</v>
      </c>
      <c r="D5479" t="str">
        <f>VLOOKUP(Sales_Data!$C5479,tbl_Customers[],2,FALSE)</f>
        <v>Customer_126</v>
      </c>
      <c r="E5479" t="str">
        <f>VLOOKUP(tbl_Sales[[#This Row],[Customer_ID]],tbl_Customers[],5,0)</f>
        <v>North</v>
      </c>
      <c r="F5479" t="s">
        <v>8535</v>
      </c>
      <c r="G5479" t="str">
        <f>VLOOKUP(Sales_Data!$F5479,tbl_Products[],2,FALSE)</f>
        <v>Product_54</v>
      </c>
      <c r="H5479" t="str">
        <f>VLOOKUP(tbl_Sales[[#This Row],[Product_ID]],tbl_Products[],3,0)</f>
        <v>Apparel</v>
      </c>
      <c r="I5479">
        <v>2</v>
      </c>
      <c r="J5479" s="10">
        <f>VLOOKUP(tbl_Sales[[#This Row],[Product_ID]],tbl_Products[],4,0)</f>
        <v>1.35</v>
      </c>
      <c r="K5479" s="6">
        <v>30.46</v>
      </c>
      <c r="L5479" s="6">
        <f>tbl_Sales[[#This Row],[Price_per_Unit]]*tbl_Sales[[#This Row],[Quantity]]</f>
        <v>60.92</v>
      </c>
      <c r="M5479" s="6">
        <f>tbl_Sales[[#This Row],[Cost_per_Unit]]*tbl_Sales[[#This Row],[Quantity]]</f>
        <v>2.7</v>
      </c>
      <c r="N5479" s="6">
        <f>tbl_Sales[[#This Row],[Sales]]-tbl_Sales[[#This Row],[Total_Cost]]</f>
        <v>58.22</v>
      </c>
    </row>
    <row r="5480" spans="1:14">
      <c r="A5480" t="s">
        <v>5484</v>
      </c>
      <c r="B5480" s="4">
        <v>44962</v>
      </c>
      <c r="C5480" t="s">
        <v>8470</v>
      </c>
      <c r="D5480" t="str">
        <f>VLOOKUP(Sales_Data!$C5480,tbl_Customers[],2,FALSE)</f>
        <v>Customer_1045</v>
      </c>
      <c r="E5480" t="str">
        <f>VLOOKUP(tbl_Sales[[#This Row],[Customer_ID]],tbl_Customers[],5,0)</f>
        <v>East</v>
      </c>
      <c r="F5480" t="s">
        <v>8511</v>
      </c>
      <c r="G5480" t="str">
        <f>VLOOKUP(Sales_Data!$F5480,tbl_Products[],2,FALSE)</f>
        <v>Product_33</v>
      </c>
      <c r="H5480" t="str">
        <f>VLOOKUP(tbl_Sales[[#This Row],[Product_ID]],tbl_Products[],3,0)</f>
        <v>Electronics</v>
      </c>
      <c r="I5480">
        <v>9</v>
      </c>
      <c r="J5480" s="10">
        <f>VLOOKUP(tbl_Sales[[#This Row],[Product_ID]],tbl_Products[],4,0)</f>
        <v>45.26</v>
      </c>
      <c r="K5480" s="6">
        <v>18.61</v>
      </c>
      <c r="L5480" s="6">
        <f>tbl_Sales[[#This Row],[Price_per_Unit]]*tbl_Sales[[#This Row],[Quantity]]</f>
        <v>167.49</v>
      </c>
      <c r="M5480" s="6">
        <f>tbl_Sales[[#This Row],[Cost_per_Unit]]*tbl_Sales[[#This Row],[Quantity]]</f>
        <v>407.34</v>
      </c>
      <c r="N5480" s="6">
        <f>tbl_Sales[[#This Row],[Sales]]-tbl_Sales[[#This Row],[Total_Cost]]</f>
        <v>-239.84999999999997</v>
      </c>
    </row>
    <row r="5481" spans="1:14">
      <c r="A5481" t="s">
        <v>5485</v>
      </c>
      <c r="B5481" s="4">
        <v>45026</v>
      </c>
      <c r="C5481" t="s">
        <v>7179</v>
      </c>
      <c r="D5481" t="str">
        <f>VLOOKUP(Sales_Data!$C5481,tbl_Customers[],2,FALSE)</f>
        <v>Customer_875</v>
      </c>
      <c r="E5481" t="str">
        <f>VLOOKUP(tbl_Sales[[#This Row],[Customer_ID]],tbl_Customers[],5,0)</f>
        <v>North</v>
      </c>
      <c r="F5481" t="s">
        <v>8521</v>
      </c>
      <c r="G5481" t="str">
        <f>VLOOKUP(Sales_Data!$F5481,tbl_Products[],2,FALSE)</f>
        <v>Product_64</v>
      </c>
      <c r="H5481" t="str">
        <f>VLOOKUP(tbl_Sales[[#This Row],[Product_ID]],tbl_Products[],3,0)</f>
        <v>Home Goods</v>
      </c>
      <c r="I5481">
        <v>8</v>
      </c>
      <c r="J5481" s="10">
        <f>VLOOKUP(tbl_Sales[[#This Row],[Product_ID]],tbl_Products[],4,0)</f>
        <v>16.21</v>
      </c>
      <c r="K5481" s="6">
        <v>98.58</v>
      </c>
      <c r="L5481" s="6">
        <f>tbl_Sales[[#This Row],[Price_per_Unit]]*tbl_Sales[[#This Row],[Quantity]]</f>
        <v>788.64</v>
      </c>
      <c r="M5481" s="6">
        <f>tbl_Sales[[#This Row],[Cost_per_Unit]]*tbl_Sales[[#This Row],[Quantity]]</f>
        <v>129.68</v>
      </c>
      <c r="N5481" s="6">
        <f>tbl_Sales[[#This Row],[Sales]]-tbl_Sales[[#This Row],[Total_Cost]]</f>
        <v>658.96</v>
      </c>
    </row>
    <row r="5482" spans="1:14">
      <c r="A5482" t="s">
        <v>5486</v>
      </c>
      <c r="B5482" s="4">
        <v>45089</v>
      </c>
      <c r="C5482" t="s">
        <v>8108</v>
      </c>
      <c r="D5482" t="str">
        <f>VLOOKUP(Sales_Data!$C5482,tbl_Customers[],2,FALSE)</f>
        <v>Customer_1319</v>
      </c>
      <c r="E5482" t="str">
        <f>VLOOKUP(tbl_Sales[[#This Row],[Customer_ID]],tbl_Customers[],5,0)</f>
        <v>North</v>
      </c>
      <c r="F5482" t="s">
        <v>8548</v>
      </c>
      <c r="G5482" t="str">
        <f>VLOOKUP(Sales_Data!$F5482,tbl_Products[],2,FALSE)</f>
        <v>Product_1</v>
      </c>
      <c r="H5482" t="str">
        <f>VLOOKUP(tbl_Sales[[#This Row],[Product_ID]],tbl_Products[],3,0)</f>
        <v>Apparel</v>
      </c>
      <c r="I5482">
        <v>8</v>
      </c>
      <c r="J5482" s="10">
        <f>VLOOKUP(tbl_Sales[[#This Row],[Product_ID]],tbl_Products[],4,0)</f>
        <v>21.45</v>
      </c>
      <c r="K5482" s="6">
        <v>79.39</v>
      </c>
      <c r="L5482" s="6">
        <f>tbl_Sales[[#This Row],[Price_per_Unit]]*tbl_Sales[[#This Row],[Quantity]]</f>
        <v>635.12</v>
      </c>
      <c r="M5482" s="6">
        <f>tbl_Sales[[#This Row],[Cost_per_Unit]]*tbl_Sales[[#This Row],[Quantity]]</f>
        <v>171.6</v>
      </c>
      <c r="N5482" s="6">
        <f>tbl_Sales[[#This Row],[Sales]]-tbl_Sales[[#This Row],[Total_Cost]]</f>
        <v>463.52</v>
      </c>
    </row>
    <row r="5483" spans="1:14">
      <c r="A5483" t="s">
        <v>5487</v>
      </c>
      <c r="B5483" s="4">
        <v>45175</v>
      </c>
      <c r="C5483" t="s">
        <v>7076</v>
      </c>
      <c r="D5483" t="str">
        <f>VLOOKUP(Sales_Data!$C5483,tbl_Customers[],2,FALSE)</f>
        <v>Customer_106</v>
      </c>
      <c r="E5483" t="str">
        <f>VLOOKUP(tbl_Sales[[#This Row],[Customer_ID]],tbl_Customers[],5,0)</f>
        <v>South</v>
      </c>
      <c r="F5483" t="s">
        <v>8494</v>
      </c>
      <c r="G5483" t="str">
        <f>VLOOKUP(Sales_Data!$F5483,tbl_Products[],2,FALSE)</f>
        <v>Product_15</v>
      </c>
      <c r="H5483" t="str">
        <f>VLOOKUP(tbl_Sales[[#This Row],[Product_ID]],tbl_Products[],3,0)</f>
        <v>Apparel</v>
      </c>
      <c r="I5483">
        <v>2</v>
      </c>
      <c r="J5483" s="10">
        <f>VLOOKUP(tbl_Sales[[#This Row],[Product_ID]],tbl_Products[],4,0)</f>
        <v>22.93</v>
      </c>
      <c r="K5483" s="6">
        <v>22.14</v>
      </c>
      <c r="L5483" s="6">
        <f>tbl_Sales[[#This Row],[Price_per_Unit]]*tbl_Sales[[#This Row],[Quantity]]</f>
        <v>44.28</v>
      </c>
      <c r="M5483" s="6">
        <f>tbl_Sales[[#This Row],[Cost_per_Unit]]*tbl_Sales[[#This Row],[Quantity]]</f>
        <v>45.86</v>
      </c>
      <c r="N5483" s="6">
        <f>tbl_Sales[[#This Row],[Sales]]-tbl_Sales[[#This Row],[Total_Cost]]</f>
        <v>-1.5799999999999983</v>
      </c>
    </row>
    <row r="5484" spans="1:14">
      <c r="A5484" t="s">
        <v>5488</v>
      </c>
      <c r="B5484" s="4">
        <v>45157</v>
      </c>
      <c r="C5484" t="s">
        <v>7007</v>
      </c>
      <c r="D5484" t="str">
        <f>VLOOKUP(Sales_Data!$C5484,tbl_Customers[],2,FALSE)</f>
        <v>Customer_624</v>
      </c>
      <c r="E5484" t="str">
        <f>VLOOKUP(tbl_Sales[[#This Row],[Customer_ID]],tbl_Customers[],5,0)</f>
        <v>South</v>
      </c>
      <c r="F5484" t="s">
        <v>8555</v>
      </c>
      <c r="G5484" t="str">
        <f>VLOOKUP(Sales_Data!$F5484,tbl_Products[],2,FALSE)</f>
        <v>Product_52</v>
      </c>
      <c r="H5484" t="str">
        <f>VLOOKUP(tbl_Sales[[#This Row],[Product_ID]],tbl_Products[],3,0)</f>
        <v>Toys</v>
      </c>
      <c r="I5484">
        <v>6</v>
      </c>
      <c r="J5484" s="10">
        <f>VLOOKUP(tbl_Sales[[#This Row],[Product_ID]],tbl_Products[],4,0)</f>
        <v>46.58</v>
      </c>
      <c r="K5484" s="6">
        <v>59.88</v>
      </c>
      <c r="L5484" s="6">
        <f>tbl_Sales[[#This Row],[Price_per_Unit]]*tbl_Sales[[#This Row],[Quantity]]</f>
        <v>359.28000000000003</v>
      </c>
      <c r="M5484" s="6">
        <f>tbl_Sales[[#This Row],[Cost_per_Unit]]*tbl_Sales[[#This Row],[Quantity]]</f>
        <v>279.48</v>
      </c>
      <c r="N5484" s="6">
        <f>tbl_Sales[[#This Row],[Sales]]-tbl_Sales[[#This Row],[Total_Cost]]</f>
        <v>79.800000000000011</v>
      </c>
    </row>
    <row r="5485" spans="1:14">
      <c r="A5485" t="s">
        <v>5489</v>
      </c>
      <c r="B5485" s="4">
        <v>45095</v>
      </c>
      <c r="C5485" t="s">
        <v>7843</v>
      </c>
      <c r="D5485" t="str">
        <f>VLOOKUP(Sales_Data!$C5485,tbl_Customers[],2,FALSE)</f>
        <v>Customer_226</v>
      </c>
      <c r="E5485" t="str">
        <f>VLOOKUP(tbl_Sales[[#This Row],[Customer_ID]],tbl_Customers[],5,0)</f>
        <v>South</v>
      </c>
      <c r="F5485" t="s">
        <v>8528</v>
      </c>
      <c r="G5485" t="str">
        <f>VLOOKUP(Sales_Data!$F5485,tbl_Products[],2,FALSE)</f>
        <v>Product_25</v>
      </c>
      <c r="H5485" t="str">
        <f>VLOOKUP(tbl_Sales[[#This Row],[Product_ID]],tbl_Products[],3,0)</f>
        <v>Electronics</v>
      </c>
      <c r="I5485">
        <v>5</v>
      </c>
      <c r="J5485" s="10">
        <f>VLOOKUP(tbl_Sales[[#This Row],[Product_ID]],tbl_Products[],4,0)</f>
        <v>48.19</v>
      </c>
      <c r="K5485" s="6">
        <v>89.82</v>
      </c>
      <c r="L5485" s="6">
        <f>tbl_Sales[[#This Row],[Price_per_Unit]]*tbl_Sales[[#This Row],[Quantity]]</f>
        <v>449.09999999999997</v>
      </c>
      <c r="M5485" s="6">
        <f>tbl_Sales[[#This Row],[Cost_per_Unit]]*tbl_Sales[[#This Row],[Quantity]]</f>
        <v>240.95</v>
      </c>
      <c r="N5485" s="6">
        <f>tbl_Sales[[#This Row],[Sales]]-tbl_Sales[[#This Row],[Total_Cost]]</f>
        <v>208.14999999999998</v>
      </c>
    </row>
    <row r="5486" spans="1:14">
      <c r="A5486" t="s">
        <v>5490</v>
      </c>
      <c r="B5486" s="4">
        <v>45242</v>
      </c>
      <c r="C5486" t="s">
        <v>7540</v>
      </c>
      <c r="D5486" t="str">
        <f>VLOOKUP(Sales_Data!$C5486,tbl_Customers[],2,FALSE)</f>
        <v>Customer_552</v>
      </c>
      <c r="E5486" t="str">
        <f>VLOOKUP(tbl_Sales[[#This Row],[Customer_ID]],tbl_Customers[],5,0)</f>
        <v>East</v>
      </c>
      <c r="F5486" t="s">
        <v>8511</v>
      </c>
      <c r="G5486" t="str">
        <f>VLOOKUP(Sales_Data!$F5486,tbl_Products[],2,FALSE)</f>
        <v>Product_33</v>
      </c>
      <c r="H5486" t="str">
        <f>VLOOKUP(tbl_Sales[[#This Row],[Product_ID]],tbl_Products[],3,0)</f>
        <v>Electronics</v>
      </c>
      <c r="I5486">
        <v>4</v>
      </c>
      <c r="J5486" s="10">
        <f>VLOOKUP(tbl_Sales[[#This Row],[Product_ID]],tbl_Products[],4,0)</f>
        <v>45.26</v>
      </c>
      <c r="K5486" s="6">
        <v>18.89</v>
      </c>
      <c r="L5486" s="6">
        <f>tbl_Sales[[#This Row],[Price_per_Unit]]*tbl_Sales[[#This Row],[Quantity]]</f>
        <v>75.56</v>
      </c>
      <c r="M5486" s="6">
        <f>tbl_Sales[[#This Row],[Cost_per_Unit]]*tbl_Sales[[#This Row],[Quantity]]</f>
        <v>181.04</v>
      </c>
      <c r="N5486" s="6">
        <f>tbl_Sales[[#This Row],[Sales]]-tbl_Sales[[#This Row],[Total_Cost]]</f>
        <v>-105.47999999999999</v>
      </c>
    </row>
    <row r="5487" spans="1:14">
      <c r="A5487" t="s">
        <v>5491</v>
      </c>
      <c r="B5487" s="4">
        <v>45264</v>
      </c>
      <c r="C5487" t="s">
        <v>7398</v>
      </c>
      <c r="D5487" t="str">
        <f>VLOOKUP(Sales_Data!$C5487,tbl_Customers[],2,FALSE)</f>
        <v>Customer_745</v>
      </c>
      <c r="E5487" t="str">
        <f>VLOOKUP(tbl_Sales[[#This Row],[Customer_ID]],tbl_Customers[],5,0)</f>
        <v>East</v>
      </c>
      <c r="F5487" t="s">
        <v>8563</v>
      </c>
      <c r="G5487" t="str">
        <f>VLOOKUP(Sales_Data!$F5487,tbl_Products[],2,FALSE)</f>
        <v>Product_17</v>
      </c>
      <c r="H5487" t="str">
        <f>VLOOKUP(tbl_Sales[[#This Row],[Product_ID]],tbl_Products[],3,0)</f>
        <v>Toys</v>
      </c>
      <c r="I5487">
        <v>4</v>
      </c>
      <c r="J5487" s="10">
        <f>VLOOKUP(tbl_Sales[[#This Row],[Product_ID]],tbl_Products[],4,0)</f>
        <v>36.229999999999997</v>
      </c>
      <c r="K5487" s="6">
        <v>61.35</v>
      </c>
      <c r="L5487" s="6">
        <f>tbl_Sales[[#This Row],[Price_per_Unit]]*tbl_Sales[[#This Row],[Quantity]]</f>
        <v>245.4</v>
      </c>
      <c r="M5487" s="6">
        <f>tbl_Sales[[#This Row],[Cost_per_Unit]]*tbl_Sales[[#This Row],[Quantity]]</f>
        <v>144.91999999999999</v>
      </c>
      <c r="N5487" s="6">
        <f>tbl_Sales[[#This Row],[Sales]]-tbl_Sales[[#This Row],[Total_Cost]]</f>
        <v>100.48000000000002</v>
      </c>
    </row>
    <row r="5488" spans="1:14">
      <c r="A5488" t="s">
        <v>5492</v>
      </c>
      <c r="B5488" s="4">
        <v>45083</v>
      </c>
      <c r="C5488" t="s">
        <v>7264</v>
      </c>
      <c r="D5488" t="str">
        <f>VLOOKUP(Sales_Data!$C5488,tbl_Customers[],2,FALSE)</f>
        <v>Customer_575</v>
      </c>
      <c r="E5488" t="str">
        <f>VLOOKUP(tbl_Sales[[#This Row],[Customer_ID]],tbl_Customers[],5,0)</f>
        <v>West</v>
      </c>
      <c r="F5488" t="s">
        <v>8524</v>
      </c>
      <c r="G5488" t="str">
        <f>VLOOKUP(Sales_Data!$F5488,tbl_Products[],2,FALSE)</f>
        <v>Product_74</v>
      </c>
      <c r="H5488" t="str">
        <f>VLOOKUP(tbl_Sales[[#This Row],[Product_ID]],tbl_Products[],3,0)</f>
        <v>Home Goods</v>
      </c>
      <c r="I5488">
        <v>9</v>
      </c>
      <c r="J5488" s="10">
        <f>VLOOKUP(tbl_Sales[[#This Row],[Product_ID]],tbl_Products[],4,0)</f>
        <v>13.9</v>
      </c>
      <c r="K5488" s="6">
        <v>19.54</v>
      </c>
      <c r="L5488" s="6">
        <f>tbl_Sales[[#This Row],[Price_per_Unit]]*tbl_Sales[[#This Row],[Quantity]]</f>
        <v>175.85999999999999</v>
      </c>
      <c r="M5488" s="6">
        <f>tbl_Sales[[#This Row],[Cost_per_Unit]]*tbl_Sales[[#This Row],[Quantity]]</f>
        <v>125.10000000000001</v>
      </c>
      <c r="N5488" s="6">
        <f>tbl_Sales[[#This Row],[Sales]]-tbl_Sales[[#This Row],[Total_Cost]]</f>
        <v>50.759999999999977</v>
      </c>
    </row>
    <row r="5489" spans="1:14">
      <c r="A5489" t="s">
        <v>5493</v>
      </c>
      <c r="B5489" s="4">
        <v>45282</v>
      </c>
      <c r="C5489" t="s">
        <v>8471</v>
      </c>
      <c r="D5489" t="str">
        <f>VLOOKUP(Sales_Data!$C5489,tbl_Customers[],2,FALSE)</f>
        <v>Customer_719</v>
      </c>
      <c r="E5489" t="str">
        <f>VLOOKUP(tbl_Sales[[#This Row],[Customer_ID]],tbl_Customers[],5,0)</f>
        <v>East</v>
      </c>
      <c r="F5489" t="s">
        <v>8558</v>
      </c>
      <c r="G5489" t="str">
        <f>VLOOKUP(Sales_Data!$F5489,tbl_Products[],2,FALSE)</f>
        <v>Product_24</v>
      </c>
      <c r="H5489" t="str">
        <f>VLOOKUP(tbl_Sales[[#This Row],[Product_ID]],tbl_Products[],3,0)</f>
        <v>Apparel</v>
      </c>
      <c r="I5489">
        <v>8</v>
      </c>
      <c r="J5489" s="10">
        <f>VLOOKUP(tbl_Sales[[#This Row],[Product_ID]],tbl_Products[],4,0)</f>
        <v>47.62</v>
      </c>
      <c r="K5489" s="6">
        <v>90.61</v>
      </c>
      <c r="L5489" s="6">
        <f>tbl_Sales[[#This Row],[Price_per_Unit]]*tbl_Sales[[#This Row],[Quantity]]</f>
        <v>724.88</v>
      </c>
      <c r="M5489" s="6">
        <f>tbl_Sales[[#This Row],[Cost_per_Unit]]*tbl_Sales[[#This Row],[Quantity]]</f>
        <v>380.96</v>
      </c>
      <c r="N5489" s="6">
        <f>tbl_Sales[[#This Row],[Sales]]-tbl_Sales[[#This Row],[Total_Cost]]</f>
        <v>343.92</v>
      </c>
    </row>
    <row r="5490" spans="1:14">
      <c r="A5490" t="s">
        <v>5494</v>
      </c>
      <c r="B5490" s="4">
        <v>45226</v>
      </c>
      <c r="C5490" t="s">
        <v>7046</v>
      </c>
      <c r="D5490" t="str">
        <f>VLOOKUP(Sales_Data!$C5490,tbl_Customers[],2,FALSE)</f>
        <v>Customer_1458</v>
      </c>
      <c r="E5490" t="str">
        <f>VLOOKUP(tbl_Sales[[#This Row],[Customer_ID]],tbl_Customers[],5,0)</f>
        <v>West</v>
      </c>
      <c r="F5490" t="s">
        <v>8537</v>
      </c>
      <c r="G5490" t="str">
        <f>VLOOKUP(Sales_Data!$F5490,tbl_Products[],2,FALSE)</f>
        <v>Product_75</v>
      </c>
      <c r="H5490" t="str">
        <f>VLOOKUP(tbl_Sales[[#This Row],[Product_ID]],tbl_Products[],3,0)</f>
        <v>Electronics</v>
      </c>
      <c r="I5490">
        <v>5</v>
      </c>
      <c r="J5490" s="10">
        <f>VLOOKUP(tbl_Sales[[#This Row],[Product_ID]],tbl_Products[],4,0)</f>
        <v>2.25</v>
      </c>
      <c r="K5490" s="6">
        <v>13.93</v>
      </c>
      <c r="L5490" s="6">
        <f>tbl_Sales[[#This Row],[Price_per_Unit]]*tbl_Sales[[#This Row],[Quantity]]</f>
        <v>69.650000000000006</v>
      </c>
      <c r="M5490" s="6">
        <f>tbl_Sales[[#This Row],[Cost_per_Unit]]*tbl_Sales[[#This Row],[Quantity]]</f>
        <v>11.25</v>
      </c>
      <c r="N5490" s="6">
        <f>tbl_Sales[[#This Row],[Sales]]-tbl_Sales[[#This Row],[Total_Cost]]</f>
        <v>58.400000000000006</v>
      </c>
    </row>
    <row r="5491" spans="1:14">
      <c r="A5491" t="s">
        <v>5495</v>
      </c>
      <c r="B5491" s="4">
        <v>45005</v>
      </c>
      <c r="C5491" t="s">
        <v>7859</v>
      </c>
      <c r="D5491" t="str">
        <f>VLOOKUP(Sales_Data!$C5491,tbl_Customers[],2,FALSE)</f>
        <v>Customer_857</v>
      </c>
      <c r="E5491" t="str">
        <f>VLOOKUP(tbl_Sales[[#This Row],[Customer_ID]],tbl_Customers[],5,0)</f>
        <v>East</v>
      </c>
      <c r="F5491" t="s">
        <v>8539</v>
      </c>
      <c r="G5491" t="str">
        <f>VLOOKUP(Sales_Data!$F5491,tbl_Products[],2,FALSE)</f>
        <v>Product_16</v>
      </c>
      <c r="H5491" t="str">
        <f>VLOOKUP(tbl_Sales[[#This Row],[Product_ID]],tbl_Products[],3,0)</f>
        <v>Home Goods</v>
      </c>
      <c r="I5491">
        <v>8</v>
      </c>
      <c r="J5491" s="10">
        <f>VLOOKUP(tbl_Sales[[#This Row],[Product_ID]],tbl_Products[],4,0)</f>
        <v>15.25</v>
      </c>
      <c r="K5491" s="6">
        <v>64.97</v>
      </c>
      <c r="L5491" s="6">
        <f>tbl_Sales[[#This Row],[Price_per_Unit]]*tbl_Sales[[#This Row],[Quantity]]</f>
        <v>519.76</v>
      </c>
      <c r="M5491" s="6">
        <f>tbl_Sales[[#This Row],[Cost_per_Unit]]*tbl_Sales[[#This Row],[Quantity]]</f>
        <v>122</v>
      </c>
      <c r="N5491" s="6">
        <f>tbl_Sales[[#This Row],[Sales]]-tbl_Sales[[#This Row],[Total_Cost]]</f>
        <v>397.76</v>
      </c>
    </row>
    <row r="5492" spans="1:14">
      <c r="A5492" t="s">
        <v>5496</v>
      </c>
      <c r="B5492" s="4">
        <v>45216</v>
      </c>
      <c r="C5492" t="s">
        <v>7870</v>
      </c>
      <c r="D5492" t="str">
        <f>VLOOKUP(Sales_Data!$C5492,tbl_Customers[],2,FALSE)</f>
        <v>Customer_506</v>
      </c>
      <c r="E5492" t="str">
        <f>VLOOKUP(tbl_Sales[[#This Row],[Customer_ID]],tbl_Customers[],5,0)</f>
        <v>North</v>
      </c>
      <c r="F5492" t="s">
        <v>8523</v>
      </c>
      <c r="G5492" t="str">
        <f>VLOOKUP(Sales_Data!$F5492,tbl_Products[],2,FALSE)</f>
        <v>Product_32</v>
      </c>
      <c r="H5492" t="str">
        <f>VLOOKUP(tbl_Sales[[#This Row],[Product_ID]],tbl_Products[],3,0)</f>
        <v>Home Goods</v>
      </c>
      <c r="I5492">
        <v>9</v>
      </c>
      <c r="J5492" s="10">
        <f>VLOOKUP(tbl_Sales[[#This Row],[Product_ID]],tbl_Products[],4,0)</f>
        <v>24.03</v>
      </c>
      <c r="K5492" s="6">
        <v>93.74</v>
      </c>
      <c r="L5492" s="6">
        <f>tbl_Sales[[#This Row],[Price_per_Unit]]*tbl_Sales[[#This Row],[Quantity]]</f>
        <v>843.66</v>
      </c>
      <c r="M5492" s="6">
        <f>tbl_Sales[[#This Row],[Cost_per_Unit]]*tbl_Sales[[#This Row],[Quantity]]</f>
        <v>216.27</v>
      </c>
      <c r="N5492" s="6">
        <f>tbl_Sales[[#This Row],[Sales]]-tbl_Sales[[#This Row],[Total_Cost]]</f>
        <v>627.39</v>
      </c>
    </row>
    <row r="5493" spans="1:14">
      <c r="A5493" t="s">
        <v>5497</v>
      </c>
      <c r="B5493" s="4">
        <v>45217</v>
      </c>
      <c r="C5493" t="s">
        <v>7975</v>
      </c>
      <c r="D5493" t="str">
        <f>VLOOKUP(Sales_Data!$C5493,tbl_Customers[],2,FALSE)</f>
        <v>Customer_656</v>
      </c>
      <c r="E5493" t="str">
        <f>VLOOKUP(tbl_Sales[[#This Row],[Customer_ID]],tbl_Customers[],5,0)</f>
        <v>East</v>
      </c>
      <c r="F5493" t="s">
        <v>8563</v>
      </c>
      <c r="G5493" t="str">
        <f>VLOOKUP(Sales_Data!$F5493,tbl_Products[],2,FALSE)</f>
        <v>Product_17</v>
      </c>
      <c r="H5493" t="str">
        <f>VLOOKUP(tbl_Sales[[#This Row],[Product_ID]],tbl_Products[],3,0)</f>
        <v>Toys</v>
      </c>
      <c r="I5493">
        <v>8</v>
      </c>
      <c r="J5493" s="10">
        <f>VLOOKUP(tbl_Sales[[#This Row],[Product_ID]],tbl_Products[],4,0)</f>
        <v>36.229999999999997</v>
      </c>
      <c r="K5493" s="6">
        <v>32.85</v>
      </c>
      <c r="L5493" s="6">
        <f>tbl_Sales[[#This Row],[Price_per_Unit]]*tbl_Sales[[#This Row],[Quantity]]</f>
        <v>262.8</v>
      </c>
      <c r="M5493" s="6">
        <f>tbl_Sales[[#This Row],[Cost_per_Unit]]*tbl_Sales[[#This Row],[Quantity]]</f>
        <v>289.83999999999997</v>
      </c>
      <c r="N5493" s="6">
        <f>tbl_Sales[[#This Row],[Sales]]-tbl_Sales[[#This Row],[Total_Cost]]</f>
        <v>-27.039999999999964</v>
      </c>
    </row>
    <row r="5494" spans="1:14">
      <c r="A5494" t="s">
        <v>5498</v>
      </c>
      <c r="B5494" s="4">
        <v>45113</v>
      </c>
      <c r="C5494" t="s">
        <v>8154</v>
      </c>
      <c r="D5494" t="str">
        <f>VLOOKUP(Sales_Data!$C5494,tbl_Customers[],2,FALSE)</f>
        <v>Customer_98</v>
      </c>
      <c r="E5494" t="str">
        <f>VLOOKUP(tbl_Sales[[#This Row],[Customer_ID]],tbl_Customers[],5,0)</f>
        <v>East</v>
      </c>
      <c r="F5494" t="s">
        <v>8495</v>
      </c>
      <c r="G5494" t="str">
        <f>VLOOKUP(Sales_Data!$F5494,tbl_Products[],2,FALSE)</f>
        <v>Product_6</v>
      </c>
      <c r="H5494" t="str">
        <f>VLOOKUP(tbl_Sales[[#This Row],[Product_ID]],tbl_Products[],3,0)</f>
        <v>Apparel</v>
      </c>
      <c r="I5494">
        <v>4</v>
      </c>
      <c r="J5494" s="10">
        <f>VLOOKUP(tbl_Sales[[#This Row],[Product_ID]],tbl_Products[],4,0)</f>
        <v>33.65</v>
      </c>
      <c r="K5494" s="6">
        <v>56.91</v>
      </c>
      <c r="L5494" s="6">
        <f>tbl_Sales[[#This Row],[Price_per_Unit]]*tbl_Sales[[#This Row],[Quantity]]</f>
        <v>227.64</v>
      </c>
      <c r="M5494" s="6">
        <f>tbl_Sales[[#This Row],[Cost_per_Unit]]*tbl_Sales[[#This Row],[Quantity]]</f>
        <v>134.6</v>
      </c>
      <c r="N5494" s="6">
        <f>tbl_Sales[[#This Row],[Sales]]-tbl_Sales[[#This Row],[Total_Cost]]</f>
        <v>93.039999999999992</v>
      </c>
    </row>
    <row r="5495" spans="1:14">
      <c r="A5495" t="s">
        <v>5499</v>
      </c>
      <c r="B5495" s="4">
        <v>45088</v>
      </c>
      <c r="C5495" t="s">
        <v>8218</v>
      </c>
      <c r="D5495" t="str">
        <f>VLOOKUP(Sales_Data!$C5495,tbl_Customers[],2,FALSE)</f>
        <v>Customer_373</v>
      </c>
      <c r="E5495" t="str">
        <f>VLOOKUP(tbl_Sales[[#This Row],[Customer_ID]],tbl_Customers[],5,0)</f>
        <v>South</v>
      </c>
      <c r="F5495" t="s">
        <v>8499</v>
      </c>
      <c r="G5495" t="str">
        <f>VLOOKUP(Sales_Data!$F5495,tbl_Products[],2,FALSE)</f>
        <v>Product_30</v>
      </c>
      <c r="H5495" t="str">
        <f>VLOOKUP(tbl_Sales[[#This Row],[Product_ID]],tbl_Products[],3,0)</f>
        <v>Apparel</v>
      </c>
      <c r="I5495">
        <v>3</v>
      </c>
      <c r="J5495" s="10">
        <f>VLOOKUP(tbl_Sales[[#This Row],[Product_ID]],tbl_Products[],4,0)</f>
        <v>49.21</v>
      </c>
      <c r="K5495" s="6">
        <v>85.14</v>
      </c>
      <c r="L5495" s="6">
        <f>tbl_Sales[[#This Row],[Price_per_Unit]]*tbl_Sales[[#This Row],[Quantity]]</f>
        <v>255.42000000000002</v>
      </c>
      <c r="M5495" s="6">
        <f>tbl_Sales[[#This Row],[Cost_per_Unit]]*tbl_Sales[[#This Row],[Quantity]]</f>
        <v>147.63</v>
      </c>
      <c r="N5495" s="6">
        <f>tbl_Sales[[#This Row],[Sales]]-tbl_Sales[[#This Row],[Total_Cost]]</f>
        <v>107.79000000000002</v>
      </c>
    </row>
    <row r="5496" spans="1:14">
      <c r="A5496" t="s">
        <v>5500</v>
      </c>
      <c r="B5496" s="4">
        <v>45146</v>
      </c>
      <c r="C5496" t="s">
        <v>7794</v>
      </c>
      <c r="D5496" t="str">
        <f>VLOOKUP(Sales_Data!$C5496,tbl_Customers[],2,FALSE)</f>
        <v>Customer_84</v>
      </c>
      <c r="E5496" t="str">
        <f>VLOOKUP(tbl_Sales[[#This Row],[Customer_ID]],tbl_Customers[],5,0)</f>
        <v>South</v>
      </c>
      <c r="F5496" t="s">
        <v>8523</v>
      </c>
      <c r="G5496" t="str">
        <f>VLOOKUP(Sales_Data!$F5496,tbl_Products[],2,FALSE)</f>
        <v>Product_32</v>
      </c>
      <c r="H5496" t="str">
        <f>VLOOKUP(tbl_Sales[[#This Row],[Product_ID]],tbl_Products[],3,0)</f>
        <v>Home Goods</v>
      </c>
      <c r="I5496">
        <v>9</v>
      </c>
      <c r="J5496" s="10">
        <f>VLOOKUP(tbl_Sales[[#This Row],[Product_ID]],tbl_Products[],4,0)</f>
        <v>24.03</v>
      </c>
      <c r="K5496" s="6">
        <v>21.75</v>
      </c>
      <c r="L5496" s="6">
        <f>tbl_Sales[[#This Row],[Price_per_Unit]]*tbl_Sales[[#This Row],[Quantity]]</f>
        <v>195.75</v>
      </c>
      <c r="M5496" s="6">
        <f>tbl_Sales[[#This Row],[Cost_per_Unit]]*tbl_Sales[[#This Row],[Quantity]]</f>
        <v>216.27</v>
      </c>
      <c r="N5496" s="6">
        <f>tbl_Sales[[#This Row],[Sales]]-tbl_Sales[[#This Row],[Total_Cost]]</f>
        <v>-20.52000000000001</v>
      </c>
    </row>
    <row r="5497" spans="1:14">
      <c r="A5497" t="s">
        <v>5501</v>
      </c>
      <c r="B5497" s="4">
        <v>45013</v>
      </c>
      <c r="C5497" t="s">
        <v>7491</v>
      </c>
      <c r="D5497" t="str">
        <f>VLOOKUP(Sales_Data!$C5497,tbl_Customers[],2,FALSE)</f>
        <v>Customer_2</v>
      </c>
      <c r="E5497" t="str">
        <f>VLOOKUP(tbl_Sales[[#This Row],[Customer_ID]],tbl_Customers[],5,0)</f>
        <v>North</v>
      </c>
      <c r="F5497" t="s">
        <v>8495</v>
      </c>
      <c r="G5497" t="str">
        <f>VLOOKUP(Sales_Data!$F5497,tbl_Products[],2,FALSE)</f>
        <v>Product_6</v>
      </c>
      <c r="H5497" t="str">
        <f>VLOOKUP(tbl_Sales[[#This Row],[Product_ID]],tbl_Products[],3,0)</f>
        <v>Apparel</v>
      </c>
      <c r="I5497">
        <v>1</v>
      </c>
      <c r="J5497" s="10">
        <f>VLOOKUP(tbl_Sales[[#This Row],[Product_ID]],tbl_Products[],4,0)</f>
        <v>33.65</v>
      </c>
      <c r="K5497" s="6">
        <v>38.74</v>
      </c>
      <c r="L5497" s="6">
        <f>tbl_Sales[[#This Row],[Price_per_Unit]]*tbl_Sales[[#This Row],[Quantity]]</f>
        <v>38.74</v>
      </c>
      <c r="M5497" s="6">
        <f>tbl_Sales[[#This Row],[Cost_per_Unit]]*tbl_Sales[[#This Row],[Quantity]]</f>
        <v>33.65</v>
      </c>
      <c r="N5497" s="6">
        <f>tbl_Sales[[#This Row],[Sales]]-tbl_Sales[[#This Row],[Total_Cost]]</f>
        <v>5.0900000000000034</v>
      </c>
    </row>
    <row r="5498" spans="1:14">
      <c r="A5498" t="s">
        <v>5502</v>
      </c>
      <c r="B5498" s="4">
        <v>44929</v>
      </c>
      <c r="C5498" t="s">
        <v>8209</v>
      </c>
      <c r="D5498" t="str">
        <f>VLOOKUP(Sales_Data!$C5498,tbl_Customers[],2,FALSE)</f>
        <v>Customer_107</v>
      </c>
      <c r="E5498" t="str">
        <f>VLOOKUP(tbl_Sales[[#This Row],[Customer_ID]],tbl_Customers[],5,0)</f>
        <v>North</v>
      </c>
      <c r="F5498" t="s">
        <v>8566</v>
      </c>
      <c r="G5498" t="str">
        <f>VLOOKUP(Sales_Data!$F5498,tbl_Products[],2,FALSE)</f>
        <v>Product_10</v>
      </c>
      <c r="H5498" t="str">
        <f>VLOOKUP(tbl_Sales[[#This Row],[Product_ID]],tbl_Products[],3,0)</f>
        <v>Apparel</v>
      </c>
      <c r="I5498">
        <v>4</v>
      </c>
      <c r="J5498" s="10">
        <f>VLOOKUP(tbl_Sales[[#This Row],[Product_ID]],tbl_Products[],4,0)</f>
        <v>14.95</v>
      </c>
      <c r="K5498" s="6">
        <v>70.959999999999994</v>
      </c>
      <c r="L5498" s="6">
        <f>tbl_Sales[[#This Row],[Price_per_Unit]]*tbl_Sales[[#This Row],[Quantity]]</f>
        <v>283.83999999999997</v>
      </c>
      <c r="M5498" s="6">
        <f>tbl_Sales[[#This Row],[Cost_per_Unit]]*tbl_Sales[[#This Row],[Quantity]]</f>
        <v>59.8</v>
      </c>
      <c r="N5498" s="6">
        <f>tbl_Sales[[#This Row],[Sales]]-tbl_Sales[[#This Row],[Total_Cost]]</f>
        <v>224.03999999999996</v>
      </c>
    </row>
    <row r="5499" spans="1:14">
      <c r="A5499" t="s">
        <v>5503</v>
      </c>
      <c r="B5499" s="4">
        <v>45087</v>
      </c>
      <c r="C5499" t="s">
        <v>7459</v>
      </c>
      <c r="D5499" t="str">
        <f>VLOOKUP(Sales_Data!$C5499,tbl_Customers[],2,FALSE)</f>
        <v>Customer_1353</v>
      </c>
      <c r="E5499" t="str">
        <f>VLOOKUP(tbl_Sales[[#This Row],[Customer_ID]],tbl_Customers[],5,0)</f>
        <v>West</v>
      </c>
      <c r="F5499" t="s">
        <v>8534</v>
      </c>
      <c r="G5499" t="str">
        <f>VLOOKUP(Sales_Data!$F5499,tbl_Products[],2,FALSE)</f>
        <v>Product_51</v>
      </c>
      <c r="H5499" t="str">
        <f>VLOOKUP(tbl_Sales[[#This Row],[Product_ID]],tbl_Products[],3,0)</f>
        <v>Electronics</v>
      </c>
      <c r="I5499">
        <v>4</v>
      </c>
      <c r="J5499" s="10">
        <f>VLOOKUP(tbl_Sales[[#This Row],[Product_ID]],tbl_Products[],4,0)</f>
        <v>45.1</v>
      </c>
      <c r="K5499" s="6">
        <v>79.930000000000007</v>
      </c>
      <c r="L5499" s="6">
        <f>tbl_Sales[[#This Row],[Price_per_Unit]]*tbl_Sales[[#This Row],[Quantity]]</f>
        <v>319.72000000000003</v>
      </c>
      <c r="M5499" s="6">
        <f>tbl_Sales[[#This Row],[Cost_per_Unit]]*tbl_Sales[[#This Row],[Quantity]]</f>
        <v>180.4</v>
      </c>
      <c r="N5499" s="6">
        <f>tbl_Sales[[#This Row],[Sales]]-tbl_Sales[[#This Row],[Total_Cost]]</f>
        <v>139.32000000000002</v>
      </c>
    </row>
    <row r="5500" spans="1:14">
      <c r="A5500" t="s">
        <v>5504</v>
      </c>
      <c r="B5500" s="4">
        <v>45053</v>
      </c>
      <c r="C5500" t="s">
        <v>7783</v>
      </c>
      <c r="D5500" t="str">
        <f>VLOOKUP(Sales_Data!$C5500,tbl_Customers[],2,FALSE)</f>
        <v>Customer_659</v>
      </c>
      <c r="E5500" t="str">
        <f>VLOOKUP(tbl_Sales[[#This Row],[Customer_ID]],tbl_Customers[],5,0)</f>
        <v>West</v>
      </c>
      <c r="F5500" t="s">
        <v>8549</v>
      </c>
      <c r="G5500" t="str">
        <f>VLOOKUP(Sales_Data!$F5500,tbl_Products[],2,FALSE)</f>
        <v>Product_18</v>
      </c>
      <c r="H5500" t="str">
        <f>VLOOKUP(tbl_Sales[[#This Row],[Product_ID]],tbl_Products[],3,0)</f>
        <v>Health</v>
      </c>
      <c r="I5500">
        <v>5</v>
      </c>
      <c r="J5500" s="10">
        <f>VLOOKUP(tbl_Sales[[#This Row],[Product_ID]],tbl_Products[],4,0)</f>
        <v>41.18</v>
      </c>
      <c r="K5500" s="6">
        <v>94.68</v>
      </c>
      <c r="L5500" s="6">
        <f>tbl_Sales[[#This Row],[Price_per_Unit]]*tbl_Sales[[#This Row],[Quantity]]</f>
        <v>473.40000000000003</v>
      </c>
      <c r="M5500" s="6">
        <f>tbl_Sales[[#This Row],[Cost_per_Unit]]*tbl_Sales[[#This Row],[Quantity]]</f>
        <v>205.9</v>
      </c>
      <c r="N5500" s="6">
        <f>tbl_Sales[[#This Row],[Sales]]-tbl_Sales[[#This Row],[Total_Cost]]</f>
        <v>267.5</v>
      </c>
    </row>
    <row r="5501" spans="1:14">
      <c r="A5501" t="s">
        <v>5505</v>
      </c>
      <c r="B5501" s="4">
        <v>45040</v>
      </c>
      <c r="C5501" t="s">
        <v>7214</v>
      </c>
      <c r="D5501" t="str">
        <f>VLOOKUP(Sales_Data!$C5501,tbl_Customers[],2,FALSE)</f>
        <v>Customer_435</v>
      </c>
      <c r="E5501" t="str">
        <f>VLOOKUP(tbl_Sales[[#This Row],[Customer_ID]],tbl_Customers[],5,0)</f>
        <v>South</v>
      </c>
      <c r="F5501" t="s">
        <v>8546</v>
      </c>
      <c r="G5501" t="str">
        <f>VLOOKUP(Sales_Data!$F5501,tbl_Products[],2,FALSE)</f>
        <v>Product_28</v>
      </c>
      <c r="H5501" t="str">
        <f>VLOOKUP(tbl_Sales[[#This Row],[Product_ID]],tbl_Products[],3,0)</f>
        <v>Toys</v>
      </c>
      <c r="I5501">
        <v>8</v>
      </c>
      <c r="J5501" s="10">
        <f>VLOOKUP(tbl_Sales[[#This Row],[Product_ID]],tbl_Products[],4,0)</f>
        <v>23.58</v>
      </c>
      <c r="K5501" s="6">
        <v>98.04</v>
      </c>
      <c r="L5501" s="6">
        <f>tbl_Sales[[#This Row],[Price_per_Unit]]*tbl_Sales[[#This Row],[Quantity]]</f>
        <v>784.32</v>
      </c>
      <c r="M5501" s="6">
        <f>tbl_Sales[[#This Row],[Cost_per_Unit]]*tbl_Sales[[#This Row],[Quantity]]</f>
        <v>188.64</v>
      </c>
      <c r="N5501" s="6">
        <f>tbl_Sales[[#This Row],[Sales]]-tbl_Sales[[#This Row],[Total_Cost]]</f>
        <v>595.68000000000006</v>
      </c>
    </row>
    <row r="5502" spans="1:14">
      <c r="A5502" t="s">
        <v>5506</v>
      </c>
      <c r="B5502" s="4">
        <v>45291</v>
      </c>
      <c r="C5502" t="s">
        <v>7964</v>
      </c>
      <c r="D5502" t="str">
        <f>VLOOKUP(Sales_Data!$C5502,tbl_Customers[],2,FALSE)</f>
        <v>Customer_585</v>
      </c>
      <c r="E5502" t="str">
        <f>VLOOKUP(tbl_Sales[[#This Row],[Customer_ID]],tbl_Customers[],5,0)</f>
        <v>North</v>
      </c>
      <c r="F5502" t="s">
        <v>8531</v>
      </c>
      <c r="G5502" t="str">
        <f>VLOOKUP(Sales_Data!$F5502,tbl_Products[],2,FALSE)</f>
        <v>Product_36</v>
      </c>
      <c r="H5502" t="str">
        <f>VLOOKUP(tbl_Sales[[#This Row],[Product_ID]],tbl_Products[],3,0)</f>
        <v>Home Goods</v>
      </c>
      <c r="I5502">
        <v>2</v>
      </c>
      <c r="J5502" s="10">
        <f>VLOOKUP(tbl_Sales[[#This Row],[Product_ID]],tbl_Products[],4,0)</f>
        <v>32.54</v>
      </c>
      <c r="K5502" s="6">
        <v>85.55</v>
      </c>
      <c r="L5502" s="6">
        <f>tbl_Sales[[#This Row],[Price_per_Unit]]*tbl_Sales[[#This Row],[Quantity]]</f>
        <v>171.1</v>
      </c>
      <c r="M5502" s="6">
        <f>tbl_Sales[[#This Row],[Cost_per_Unit]]*tbl_Sales[[#This Row],[Quantity]]</f>
        <v>65.08</v>
      </c>
      <c r="N5502" s="6">
        <f>tbl_Sales[[#This Row],[Sales]]-tbl_Sales[[#This Row],[Total_Cost]]</f>
        <v>106.02</v>
      </c>
    </row>
    <row r="5503" spans="1:14">
      <c r="A5503" t="s">
        <v>5507</v>
      </c>
      <c r="B5503" s="4">
        <v>45255</v>
      </c>
      <c r="C5503" t="s">
        <v>8407</v>
      </c>
      <c r="D5503" t="str">
        <f>VLOOKUP(Sales_Data!$C5503,tbl_Customers[],2,FALSE)</f>
        <v>Customer_967</v>
      </c>
      <c r="E5503" t="str">
        <f>VLOOKUP(tbl_Sales[[#This Row],[Customer_ID]],tbl_Customers[],5,0)</f>
        <v>North</v>
      </c>
      <c r="F5503" t="s">
        <v>8494</v>
      </c>
      <c r="G5503" t="str">
        <f>VLOOKUP(Sales_Data!$F5503,tbl_Products[],2,FALSE)</f>
        <v>Product_15</v>
      </c>
      <c r="H5503" t="str">
        <f>VLOOKUP(tbl_Sales[[#This Row],[Product_ID]],tbl_Products[],3,0)</f>
        <v>Apparel</v>
      </c>
      <c r="I5503">
        <v>5</v>
      </c>
      <c r="J5503" s="10">
        <f>VLOOKUP(tbl_Sales[[#This Row],[Product_ID]],tbl_Products[],4,0)</f>
        <v>22.93</v>
      </c>
      <c r="K5503" s="6">
        <v>49.13</v>
      </c>
      <c r="L5503" s="6">
        <f>tbl_Sales[[#This Row],[Price_per_Unit]]*tbl_Sales[[#This Row],[Quantity]]</f>
        <v>245.65</v>
      </c>
      <c r="M5503" s="6">
        <f>tbl_Sales[[#This Row],[Cost_per_Unit]]*tbl_Sales[[#This Row],[Quantity]]</f>
        <v>114.65</v>
      </c>
      <c r="N5503" s="6">
        <f>tbl_Sales[[#This Row],[Sales]]-tbl_Sales[[#This Row],[Total_Cost]]</f>
        <v>131</v>
      </c>
    </row>
    <row r="5504" spans="1:14">
      <c r="A5504" t="s">
        <v>5508</v>
      </c>
      <c r="B5504" s="4">
        <v>45150</v>
      </c>
      <c r="C5504" t="s">
        <v>8397</v>
      </c>
      <c r="D5504" t="str">
        <f>VLOOKUP(Sales_Data!$C5504,tbl_Customers[],2,FALSE)</f>
        <v>Customer_574</v>
      </c>
      <c r="E5504" t="str">
        <f>VLOOKUP(tbl_Sales[[#This Row],[Customer_ID]],tbl_Customers[],5,0)</f>
        <v>West</v>
      </c>
      <c r="F5504" t="s">
        <v>8524</v>
      </c>
      <c r="G5504" t="str">
        <f>VLOOKUP(Sales_Data!$F5504,tbl_Products[],2,FALSE)</f>
        <v>Product_74</v>
      </c>
      <c r="H5504" t="str">
        <f>VLOOKUP(tbl_Sales[[#This Row],[Product_ID]],tbl_Products[],3,0)</f>
        <v>Home Goods</v>
      </c>
      <c r="I5504">
        <v>2</v>
      </c>
      <c r="J5504" s="10">
        <f>VLOOKUP(tbl_Sales[[#This Row],[Product_ID]],tbl_Products[],4,0)</f>
        <v>13.9</v>
      </c>
      <c r="K5504" s="6">
        <v>30.92</v>
      </c>
      <c r="L5504" s="6">
        <f>tbl_Sales[[#This Row],[Price_per_Unit]]*tbl_Sales[[#This Row],[Quantity]]</f>
        <v>61.84</v>
      </c>
      <c r="M5504" s="6">
        <f>tbl_Sales[[#This Row],[Cost_per_Unit]]*tbl_Sales[[#This Row],[Quantity]]</f>
        <v>27.8</v>
      </c>
      <c r="N5504" s="6">
        <f>tbl_Sales[[#This Row],[Sales]]-tbl_Sales[[#This Row],[Total_Cost]]</f>
        <v>34.040000000000006</v>
      </c>
    </row>
    <row r="5505" spans="1:14">
      <c r="A5505" t="s">
        <v>5509</v>
      </c>
      <c r="B5505" s="4">
        <v>45068</v>
      </c>
      <c r="C5505" t="s">
        <v>8346</v>
      </c>
      <c r="D5505" t="str">
        <f>VLOOKUP(Sales_Data!$C5505,tbl_Customers[],2,FALSE)</f>
        <v>Customer_1243</v>
      </c>
      <c r="E5505" t="str">
        <f>VLOOKUP(tbl_Sales[[#This Row],[Customer_ID]],tbl_Customers[],5,0)</f>
        <v>West</v>
      </c>
      <c r="F5505" t="s">
        <v>8548</v>
      </c>
      <c r="G5505" t="str">
        <f>VLOOKUP(Sales_Data!$F5505,tbl_Products[],2,FALSE)</f>
        <v>Product_1</v>
      </c>
      <c r="H5505" t="str">
        <f>VLOOKUP(tbl_Sales[[#This Row],[Product_ID]],tbl_Products[],3,0)</f>
        <v>Apparel</v>
      </c>
      <c r="I5505">
        <v>2</v>
      </c>
      <c r="J5505" s="10">
        <f>VLOOKUP(tbl_Sales[[#This Row],[Product_ID]],tbl_Products[],4,0)</f>
        <v>21.45</v>
      </c>
      <c r="K5505" s="6">
        <v>29.59</v>
      </c>
      <c r="L5505" s="6">
        <f>tbl_Sales[[#This Row],[Price_per_Unit]]*tbl_Sales[[#This Row],[Quantity]]</f>
        <v>59.18</v>
      </c>
      <c r="M5505" s="6">
        <f>tbl_Sales[[#This Row],[Cost_per_Unit]]*tbl_Sales[[#This Row],[Quantity]]</f>
        <v>42.9</v>
      </c>
      <c r="N5505" s="6">
        <f>tbl_Sales[[#This Row],[Sales]]-tbl_Sales[[#This Row],[Total_Cost]]</f>
        <v>16.28</v>
      </c>
    </row>
    <row r="5506" spans="1:14">
      <c r="A5506" t="s">
        <v>5510</v>
      </c>
      <c r="B5506" s="4">
        <v>45111</v>
      </c>
      <c r="C5506" t="s">
        <v>8300</v>
      </c>
      <c r="D5506" t="str">
        <f>VLOOKUP(Sales_Data!$C5506,tbl_Customers[],2,FALSE)</f>
        <v>Customer_207</v>
      </c>
      <c r="E5506" t="str">
        <f>VLOOKUP(tbl_Sales[[#This Row],[Customer_ID]],tbl_Customers[],5,0)</f>
        <v>East</v>
      </c>
      <c r="F5506" t="s">
        <v>8526</v>
      </c>
      <c r="G5506" t="str">
        <f>VLOOKUP(Sales_Data!$F5506,tbl_Products[],2,FALSE)</f>
        <v>Product_27</v>
      </c>
      <c r="H5506" t="str">
        <f>VLOOKUP(tbl_Sales[[#This Row],[Product_ID]],tbl_Products[],3,0)</f>
        <v>Home Goods</v>
      </c>
      <c r="I5506">
        <v>6</v>
      </c>
      <c r="J5506" s="10">
        <f>VLOOKUP(tbl_Sales[[#This Row],[Product_ID]],tbl_Products[],4,0)</f>
        <v>35.53</v>
      </c>
      <c r="K5506" s="6">
        <v>51.55</v>
      </c>
      <c r="L5506" s="6">
        <f>tbl_Sales[[#This Row],[Price_per_Unit]]*tbl_Sales[[#This Row],[Quantity]]</f>
        <v>309.29999999999995</v>
      </c>
      <c r="M5506" s="6">
        <f>tbl_Sales[[#This Row],[Cost_per_Unit]]*tbl_Sales[[#This Row],[Quantity]]</f>
        <v>213.18</v>
      </c>
      <c r="N5506" s="6">
        <f>tbl_Sales[[#This Row],[Sales]]-tbl_Sales[[#This Row],[Total_Cost]]</f>
        <v>96.119999999999948</v>
      </c>
    </row>
    <row r="5507" spans="1:14">
      <c r="A5507" t="s">
        <v>5511</v>
      </c>
      <c r="B5507" s="4">
        <v>44995</v>
      </c>
      <c r="C5507" t="s">
        <v>7435</v>
      </c>
      <c r="D5507" t="str">
        <f>VLOOKUP(Sales_Data!$C5507,tbl_Customers[],2,FALSE)</f>
        <v>Customer_883</v>
      </c>
      <c r="E5507" t="str">
        <f>VLOOKUP(tbl_Sales[[#This Row],[Customer_ID]],tbl_Customers[],5,0)</f>
        <v>North</v>
      </c>
      <c r="F5507" t="s">
        <v>8494</v>
      </c>
      <c r="G5507" t="str">
        <f>VLOOKUP(Sales_Data!$F5507,tbl_Products[],2,FALSE)</f>
        <v>Product_15</v>
      </c>
      <c r="H5507" t="str">
        <f>VLOOKUP(tbl_Sales[[#This Row],[Product_ID]],tbl_Products[],3,0)</f>
        <v>Apparel</v>
      </c>
      <c r="I5507">
        <v>2</v>
      </c>
      <c r="J5507" s="10">
        <f>VLOOKUP(tbl_Sales[[#This Row],[Product_ID]],tbl_Products[],4,0)</f>
        <v>22.93</v>
      </c>
      <c r="K5507" s="6">
        <v>55.69</v>
      </c>
      <c r="L5507" s="6">
        <f>tbl_Sales[[#This Row],[Price_per_Unit]]*tbl_Sales[[#This Row],[Quantity]]</f>
        <v>111.38</v>
      </c>
      <c r="M5507" s="6">
        <f>tbl_Sales[[#This Row],[Cost_per_Unit]]*tbl_Sales[[#This Row],[Quantity]]</f>
        <v>45.86</v>
      </c>
      <c r="N5507" s="6">
        <f>tbl_Sales[[#This Row],[Sales]]-tbl_Sales[[#This Row],[Total_Cost]]</f>
        <v>65.52</v>
      </c>
    </row>
    <row r="5508" spans="1:14">
      <c r="A5508" t="s">
        <v>5512</v>
      </c>
      <c r="B5508" s="4">
        <v>45274</v>
      </c>
      <c r="C5508" t="s">
        <v>7117</v>
      </c>
      <c r="D5508" t="str">
        <f>VLOOKUP(Sales_Data!$C5508,tbl_Customers[],2,FALSE)</f>
        <v>Customer_379</v>
      </c>
      <c r="E5508" t="str">
        <f>VLOOKUP(tbl_Sales[[#This Row],[Customer_ID]],tbl_Customers[],5,0)</f>
        <v>East</v>
      </c>
      <c r="F5508" t="s">
        <v>8514</v>
      </c>
      <c r="G5508" t="str">
        <f>VLOOKUP(Sales_Data!$F5508,tbl_Products[],2,FALSE)</f>
        <v>Product_2</v>
      </c>
      <c r="H5508" t="str">
        <f>VLOOKUP(tbl_Sales[[#This Row],[Product_ID]],tbl_Products[],3,0)</f>
        <v>Health</v>
      </c>
      <c r="I5508">
        <v>7</v>
      </c>
      <c r="J5508" s="10">
        <f>VLOOKUP(tbl_Sales[[#This Row],[Product_ID]],tbl_Products[],4,0)</f>
        <v>12.41</v>
      </c>
      <c r="K5508" s="6">
        <v>7.8</v>
      </c>
      <c r="L5508" s="6">
        <f>tbl_Sales[[#This Row],[Price_per_Unit]]*tbl_Sales[[#This Row],[Quantity]]</f>
        <v>54.6</v>
      </c>
      <c r="M5508" s="6">
        <f>tbl_Sales[[#This Row],[Cost_per_Unit]]*tbl_Sales[[#This Row],[Quantity]]</f>
        <v>86.87</v>
      </c>
      <c r="N5508" s="6">
        <f>tbl_Sales[[#This Row],[Sales]]-tbl_Sales[[#This Row],[Total_Cost]]</f>
        <v>-32.270000000000003</v>
      </c>
    </row>
    <row r="5509" spans="1:14">
      <c r="A5509" t="s">
        <v>5513</v>
      </c>
      <c r="B5509" s="4">
        <v>45096</v>
      </c>
      <c r="C5509" t="s">
        <v>7597</v>
      </c>
      <c r="D5509" t="str">
        <f>VLOOKUP(Sales_Data!$C5509,tbl_Customers[],2,FALSE)</f>
        <v>Customer_517</v>
      </c>
      <c r="E5509" t="str">
        <f>VLOOKUP(tbl_Sales[[#This Row],[Customer_ID]],tbl_Customers[],5,0)</f>
        <v>West</v>
      </c>
      <c r="F5509" t="s">
        <v>8519</v>
      </c>
      <c r="G5509" t="str">
        <f>VLOOKUP(Sales_Data!$F5509,tbl_Products[],2,FALSE)</f>
        <v>Product_53</v>
      </c>
      <c r="H5509" t="str">
        <f>VLOOKUP(tbl_Sales[[#This Row],[Product_ID]],tbl_Products[],3,0)</f>
        <v>Electronics</v>
      </c>
      <c r="I5509">
        <v>8</v>
      </c>
      <c r="J5509" s="10">
        <f>VLOOKUP(tbl_Sales[[#This Row],[Product_ID]],tbl_Products[],4,0)</f>
        <v>21.34</v>
      </c>
      <c r="K5509" s="6">
        <v>10.199999999999999</v>
      </c>
      <c r="L5509" s="6">
        <f>tbl_Sales[[#This Row],[Price_per_Unit]]*tbl_Sales[[#This Row],[Quantity]]</f>
        <v>81.599999999999994</v>
      </c>
      <c r="M5509" s="6">
        <f>tbl_Sales[[#This Row],[Cost_per_Unit]]*tbl_Sales[[#This Row],[Quantity]]</f>
        <v>170.72</v>
      </c>
      <c r="N5509" s="6">
        <f>tbl_Sales[[#This Row],[Sales]]-tbl_Sales[[#This Row],[Total_Cost]]</f>
        <v>-89.12</v>
      </c>
    </row>
    <row r="5510" spans="1:14">
      <c r="A5510" t="s">
        <v>5514</v>
      </c>
      <c r="B5510" s="4">
        <v>45172</v>
      </c>
      <c r="C5510" t="s">
        <v>8099</v>
      </c>
      <c r="D5510" t="str">
        <f>VLOOKUP(Sales_Data!$C5510,tbl_Customers[],2,FALSE)</f>
        <v>Customer_1007</v>
      </c>
      <c r="E5510" t="str">
        <f>VLOOKUP(tbl_Sales[[#This Row],[Customer_ID]],tbl_Customers[],5,0)</f>
        <v>West</v>
      </c>
      <c r="F5510" t="s">
        <v>8530</v>
      </c>
      <c r="G5510" t="str">
        <f>VLOOKUP(Sales_Data!$F5510,tbl_Products[],2,FALSE)</f>
        <v>Product_14</v>
      </c>
      <c r="H5510" t="str">
        <f>VLOOKUP(tbl_Sales[[#This Row],[Product_ID]],tbl_Products[],3,0)</f>
        <v>Toys</v>
      </c>
      <c r="I5510">
        <v>1</v>
      </c>
      <c r="J5510" s="10">
        <f>VLOOKUP(tbl_Sales[[#This Row],[Product_ID]],tbl_Products[],4,0)</f>
        <v>36.64</v>
      </c>
      <c r="K5510" s="6">
        <v>32.72</v>
      </c>
      <c r="L5510" s="6">
        <f>tbl_Sales[[#This Row],[Price_per_Unit]]*tbl_Sales[[#This Row],[Quantity]]</f>
        <v>32.72</v>
      </c>
      <c r="M5510" s="6">
        <f>tbl_Sales[[#This Row],[Cost_per_Unit]]*tbl_Sales[[#This Row],[Quantity]]</f>
        <v>36.64</v>
      </c>
      <c r="N5510" s="6">
        <f>tbl_Sales[[#This Row],[Sales]]-tbl_Sales[[#This Row],[Total_Cost]]</f>
        <v>-3.9200000000000017</v>
      </c>
    </row>
    <row r="5511" spans="1:14">
      <c r="A5511" t="s">
        <v>5515</v>
      </c>
      <c r="B5511" s="4">
        <v>45163</v>
      </c>
      <c r="C5511" t="s">
        <v>7398</v>
      </c>
      <c r="D5511" t="str">
        <f>VLOOKUP(Sales_Data!$C5511,tbl_Customers[],2,FALSE)</f>
        <v>Customer_745</v>
      </c>
      <c r="E5511" t="str">
        <f>VLOOKUP(tbl_Sales[[#This Row],[Customer_ID]],tbl_Customers[],5,0)</f>
        <v>East</v>
      </c>
      <c r="F5511" t="s">
        <v>8538</v>
      </c>
      <c r="G5511" t="str">
        <f>VLOOKUP(Sales_Data!$F5511,tbl_Products[],2,FALSE)</f>
        <v>Product_44</v>
      </c>
      <c r="H5511" t="str">
        <f>VLOOKUP(tbl_Sales[[#This Row],[Product_ID]],tbl_Products[],3,0)</f>
        <v>Electronics</v>
      </c>
      <c r="I5511">
        <v>1</v>
      </c>
      <c r="J5511" s="10">
        <f>VLOOKUP(tbl_Sales[[#This Row],[Product_ID]],tbl_Products[],4,0)</f>
        <v>39.729999999999997</v>
      </c>
      <c r="K5511" s="6">
        <v>76.430000000000007</v>
      </c>
      <c r="L5511" s="6">
        <f>tbl_Sales[[#This Row],[Price_per_Unit]]*tbl_Sales[[#This Row],[Quantity]]</f>
        <v>76.430000000000007</v>
      </c>
      <c r="M5511" s="6">
        <f>tbl_Sales[[#This Row],[Cost_per_Unit]]*tbl_Sales[[#This Row],[Quantity]]</f>
        <v>39.729999999999997</v>
      </c>
      <c r="N5511" s="6">
        <f>tbl_Sales[[#This Row],[Sales]]-tbl_Sales[[#This Row],[Total_Cost]]</f>
        <v>36.70000000000001</v>
      </c>
    </row>
    <row r="5512" spans="1:14">
      <c r="A5512" t="s">
        <v>5516</v>
      </c>
      <c r="B5512" s="4">
        <v>45155</v>
      </c>
      <c r="C5512" t="s">
        <v>7834</v>
      </c>
      <c r="D5512" t="str">
        <f>VLOOKUP(Sales_Data!$C5512,tbl_Customers[],2,FALSE)</f>
        <v>Customer_685</v>
      </c>
      <c r="E5512" t="str">
        <f>VLOOKUP(tbl_Sales[[#This Row],[Customer_ID]],tbl_Customers[],5,0)</f>
        <v>North</v>
      </c>
      <c r="F5512" t="s">
        <v>8526</v>
      </c>
      <c r="G5512" t="str">
        <f>VLOOKUP(Sales_Data!$F5512,tbl_Products[],2,FALSE)</f>
        <v>Product_27</v>
      </c>
      <c r="H5512" t="str">
        <f>VLOOKUP(tbl_Sales[[#This Row],[Product_ID]],tbl_Products[],3,0)</f>
        <v>Home Goods</v>
      </c>
      <c r="I5512">
        <v>2</v>
      </c>
      <c r="J5512" s="10">
        <f>VLOOKUP(tbl_Sales[[#This Row],[Product_ID]],tbl_Products[],4,0)</f>
        <v>35.53</v>
      </c>
      <c r="K5512" s="6">
        <v>13.53</v>
      </c>
      <c r="L5512" s="6">
        <f>tbl_Sales[[#This Row],[Price_per_Unit]]*tbl_Sales[[#This Row],[Quantity]]</f>
        <v>27.06</v>
      </c>
      <c r="M5512" s="6">
        <f>tbl_Sales[[#This Row],[Cost_per_Unit]]*tbl_Sales[[#This Row],[Quantity]]</f>
        <v>71.06</v>
      </c>
      <c r="N5512" s="6">
        <f>tbl_Sales[[#This Row],[Sales]]-tbl_Sales[[#This Row],[Total_Cost]]</f>
        <v>-44</v>
      </c>
    </row>
    <row r="5513" spans="1:14">
      <c r="A5513" t="s">
        <v>5517</v>
      </c>
      <c r="B5513" s="4">
        <v>45110</v>
      </c>
      <c r="C5513" t="s">
        <v>7007</v>
      </c>
      <c r="D5513" t="str">
        <f>VLOOKUP(Sales_Data!$C5513,tbl_Customers[],2,FALSE)</f>
        <v>Customer_624</v>
      </c>
      <c r="E5513" t="str">
        <f>VLOOKUP(tbl_Sales[[#This Row],[Customer_ID]],tbl_Customers[],5,0)</f>
        <v>South</v>
      </c>
      <c r="F5513" t="s">
        <v>8507</v>
      </c>
      <c r="G5513" t="str">
        <f>VLOOKUP(Sales_Data!$F5513,tbl_Products[],2,FALSE)</f>
        <v>Product_58</v>
      </c>
      <c r="H5513" t="str">
        <f>VLOOKUP(tbl_Sales[[#This Row],[Product_ID]],tbl_Products[],3,0)</f>
        <v>Home Goods</v>
      </c>
      <c r="I5513">
        <v>2</v>
      </c>
      <c r="J5513" s="10">
        <f>VLOOKUP(tbl_Sales[[#This Row],[Product_ID]],tbl_Products[],4,0)</f>
        <v>23.97</v>
      </c>
      <c r="K5513" s="6">
        <v>61.59</v>
      </c>
      <c r="L5513" s="6">
        <f>tbl_Sales[[#This Row],[Price_per_Unit]]*tbl_Sales[[#This Row],[Quantity]]</f>
        <v>123.18</v>
      </c>
      <c r="M5513" s="6">
        <f>tbl_Sales[[#This Row],[Cost_per_Unit]]*tbl_Sales[[#This Row],[Quantity]]</f>
        <v>47.94</v>
      </c>
      <c r="N5513" s="6">
        <f>tbl_Sales[[#This Row],[Sales]]-tbl_Sales[[#This Row],[Total_Cost]]</f>
        <v>75.240000000000009</v>
      </c>
    </row>
    <row r="5514" spans="1:14">
      <c r="A5514" t="s">
        <v>5518</v>
      </c>
      <c r="B5514" s="4">
        <v>45083</v>
      </c>
      <c r="C5514" t="s">
        <v>7602</v>
      </c>
      <c r="D5514" t="str">
        <f>VLOOKUP(Sales_Data!$C5514,tbl_Customers[],2,FALSE)</f>
        <v>Customer_229</v>
      </c>
      <c r="E5514" t="str">
        <f>VLOOKUP(tbl_Sales[[#This Row],[Customer_ID]],tbl_Customers[],5,0)</f>
        <v>North</v>
      </c>
      <c r="F5514" t="s">
        <v>8503</v>
      </c>
      <c r="G5514" t="str">
        <f>VLOOKUP(Sales_Data!$F5514,tbl_Products[],2,FALSE)</f>
        <v>Product_19</v>
      </c>
      <c r="H5514" t="str">
        <f>VLOOKUP(tbl_Sales[[#This Row],[Product_ID]],tbl_Products[],3,0)</f>
        <v>Apparel</v>
      </c>
      <c r="I5514">
        <v>5</v>
      </c>
      <c r="J5514" s="10">
        <f>VLOOKUP(tbl_Sales[[#This Row],[Product_ID]],tbl_Products[],4,0)</f>
        <v>41.78</v>
      </c>
      <c r="K5514" s="6">
        <v>84.35</v>
      </c>
      <c r="L5514" s="6">
        <f>tbl_Sales[[#This Row],[Price_per_Unit]]*tbl_Sales[[#This Row],[Quantity]]</f>
        <v>421.75</v>
      </c>
      <c r="M5514" s="6">
        <f>tbl_Sales[[#This Row],[Cost_per_Unit]]*tbl_Sales[[#This Row],[Quantity]]</f>
        <v>208.9</v>
      </c>
      <c r="N5514" s="6">
        <f>tbl_Sales[[#This Row],[Sales]]-tbl_Sales[[#This Row],[Total_Cost]]</f>
        <v>212.85</v>
      </c>
    </row>
    <row r="5515" spans="1:14">
      <c r="A5515" t="s">
        <v>5519</v>
      </c>
      <c r="B5515" s="4">
        <v>45176</v>
      </c>
      <c r="C5515" t="s">
        <v>8377</v>
      </c>
      <c r="D5515" t="str">
        <f>VLOOKUP(Sales_Data!$C5515,tbl_Customers[],2,FALSE)</f>
        <v>Customer_199</v>
      </c>
      <c r="E5515" t="str">
        <f>VLOOKUP(tbl_Sales[[#This Row],[Customer_ID]],tbl_Customers[],5,0)</f>
        <v>West</v>
      </c>
      <c r="F5515" t="s">
        <v>8503</v>
      </c>
      <c r="G5515" t="str">
        <f>VLOOKUP(Sales_Data!$F5515,tbl_Products[],2,FALSE)</f>
        <v>Product_19</v>
      </c>
      <c r="H5515" t="str">
        <f>VLOOKUP(tbl_Sales[[#This Row],[Product_ID]],tbl_Products[],3,0)</f>
        <v>Apparel</v>
      </c>
      <c r="I5515">
        <v>2</v>
      </c>
      <c r="J5515" s="10">
        <f>VLOOKUP(tbl_Sales[[#This Row],[Product_ID]],tbl_Products[],4,0)</f>
        <v>41.78</v>
      </c>
      <c r="K5515" s="6">
        <v>46.35</v>
      </c>
      <c r="L5515" s="6">
        <f>tbl_Sales[[#This Row],[Price_per_Unit]]*tbl_Sales[[#This Row],[Quantity]]</f>
        <v>92.7</v>
      </c>
      <c r="M5515" s="6">
        <f>tbl_Sales[[#This Row],[Cost_per_Unit]]*tbl_Sales[[#This Row],[Quantity]]</f>
        <v>83.56</v>
      </c>
      <c r="N5515" s="6">
        <f>tbl_Sales[[#This Row],[Sales]]-tbl_Sales[[#This Row],[Total_Cost]]</f>
        <v>9.14</v>
      </c>
    </row>
    <row r="5516" spans="1:14">
      <c r="A5516" t="s">
        <v>5520</v>
      </c>
      <c r="B5516" s="4">
        <v>45209</v>
      </c>
      <c r="C5516" t="s">
        <v>7891</v>
      </c>
      <c r="D5516" t="str">
        <f>VLOOKUP(Sales_Data!$C5516,tbl_Customers[],2,FALSE)</f>
        <v>Customer_1371</v>
      </c>
      <c r="E5516" t="str">
        <f>VLOOKUP(tbl_Sales[[#This Row],[Customer_ID]],tbl_Customers[],5,0)</f>
        <v>North</v>
      </c>
      <c r="F5516" t="s">
        <v>8539</v>
      </c>
      <c r="G5516" t="str">
        <f>VLOOKUP(Sales_Data!$F5516,tbl_Products[],2,FALSE)</f>
        <v>Product_16</v>
      </c>
      <c r="H5516" t="str">
        <f>VLOOKUP(tbl_Sales[[#This Row],[Product_ID]],tbl_Products[],3,0)</f>
        <v>Home Goods</v>
      </c>
      <c r="I5516">
        <v>5</v>
      </c>
      <c r="J5516" s="10">
        <f>VLOOKUP(tbl_Sales[[#This Row],[Product_ID]],tbl_Products[],4,0)</f>
        <v>15.25</v>
      </c>
      <c r="K5516" s="6">
        <v>92.81</v>
      </c>
      <c r="L5516" s="6">
        <f>tbl_Sales[[#This Row],[Price_per_Unit]]*tbl_Sales[[#This Row],[Quantity]]</f>
        <v>464.05</v>
      </c>
      <c r="M5516" s="6">
        <f>tbl_Sales[[#This Row],[Cost_per_Unit]]*tbl_Sales[[#This Row],[Quantity]]</f>
        <v>76.25</v>
      </c>
      <c r="N5516" s="6">
        <f>tbl_Sales[[#This Row],[Sales]]-tbl_Sales[[#This Row],[Total_Cost]]</f>
        <v>387.8</v>
      </c>
    </row>
    <row r="5517" spans="1:14">
      <c r="A5517" t="s">
        <v>5521</v>
      </c>
      <c r="B5517" s="4">
        <v>44982</v>
      </c>
      <c r="C5517" t="s">
        <v>8279</v>
      </c>
      <c r="D5517" t="str">
        <f>VLOOKUP(Sales_Data!$C5517,tbl_Customers[],2,FALSE)</f>
        <v>Customer_28</v>
      </c>
      <c r="E5517" t="str">
        <f>VLOOKUP(tbl_Sales[[#This Row],[Customer_ID]],tbl_Customers[],5,0)</f>
        <v>East</v>
      </c>
      <c r="F5517" t="s">
        <v>8562</v>
      </c>
      <c r="G5517" t="str">
        <f>VLOOKUP(Sales_Data!$F5517,tbl_Products[],2,FALSE)</f>
        <v>Product_48</v>
      </c>
      <c r="H5517" t="str">
        <f>VLOOKUP(tbl_Sales[[#This Row],[Product_ID]],tbl_Products[],3,0)</f>
        <v>Apparel</v>
      </c>
      <c r="I5517">
        <v>8</v>
      </c>
      <c r="J5517" s="10">
        <f>VLOOKUP(tbl_Sales[[#This Row],[Product_ID]],tbl_Products[],4,0)</f>
        <v>25.33</v>
      </c>
      <c r="K5517" s="6">
        <v>84.02</v>
      </c>
      <c r="L5517" s="6">
        <f>tbl_Sales[[#This Row],[Price_per_Unit]]*tbl_Sales[[#This Row],[Quantity]]</f>
        <v>672.16</v>
      </c>
      <c r="M5517" s="6">
        <f>tbl_Sales[[#This Row],[Cost_per_Unit]]*tbl_Sales[[#This Row],[Quantity]]</f>
        <v>202.64</v>
      </c>
      <c r="N5517" s="6">
        <f>tbl_Sales[[#This Row],[Sales]]-tbl_Sales[[#This Row],[Total_Cost]]</f>
        <v>469.52</v>
      </c>
    </row>
    <row r="5518" spans="1:14">
      <c r="A5518" t="s">
        <v>5522</v>
      </c>
      <c r="B5518" s="4">
        <v>45016</v>
      </c>
      <c r="C5518" t="s">
        <v>7642</v>
      </c>
      <c r="D5518" t="str">
        <f>VLOOKUP(Sales_Data!$C5518,tbl_Customers[],2,FALSE)</f>
        <v>Customer_1399</v>
      </c>
      <c r="E5518" t="str">
        <f>VLOOKUP(tbl_Sales[[#This Row],[Customer_ID]],tbl_Customers[],5,0)</f>
        <v>East</v>
      </c>
      <c r="F5518" t="s">
        <v>8556</v>
      </c>
      <c r="G5518" t="str">
        <f>VLOOKUP(Sales_Data!$F5518,tbl_Products[],2,FALSE)</f>
        <v>Product_42</v>
      </c>
      <c r="H5518" t="str">
        <f>VLOOKUP(tbl_Sales[[#This Row],[Product_ID]],tbl_Products[],3,0)</f>
        <v>Electronics</v>
      </c>
      <c r="I5518">
        <v>8</v>
      </c>
      <c r="J5518" s="10">
        <f>VLOOKUP(tbl_Sales[[#This Row],[Product_ID]],tbl_Products[],4,0)</f>
        <v>28.03</v>
      </c>
      <c r="K5518" s="6">
        <v>49.9</v>
      </c>
      <c r="L5518" s="6">
        <f>tbl_Sales[[#This Row],[Price_per_Unit]]*tbl_Sales[[#This Row],[Quantity]]</f>
        <v>399.2</v>
      </c>
      <c r="M5518" s="6">
        <f>tbl_Sales[[#This Row],[Cost_per_Unit]]*tbl_Sales[[#This Row],[Quantity]]</f>
        <v>224.24</v>
      </c>
      <c r="N5518" s="6">
        <f>tbl_Sales[[#This Row],[Sales]]-tbl_Sales[[#This Row],[Total_Cost]]</f>
        <v>174.95999999999998</v>
      </c>
    </row>
    <row r="5519" spans="1:14">
      <c r="A5519" t="s">
        <v>5523</v>
      </c>
      <c r="B5519" s="4">
        <v>45257</v>
      </c>
      <c r="C5519" t="s">
        <v>7529</v>
      </c>
      <c r="D5519" t="str">
        <f>VLOOKUP(Sales_Data!$C5519,tbl_Customers[],2,FALSE)</f>
        <v>Customer_1131</v>
      </c>
      <c r="E5519" t="str">
        <f>VLOOKUP(tbl_Sales[[#This Row],[Customer_ID]],tbl_Customers[],5,0)</f>
        <v>South</v>
      </c>
      <c r="F5519" t="s">
        <v>8519</v>
      </c>
      <c r="G5519" t="str">
        <f>VLOOKUP(Sales_Data!$F5519,tbl_Products[],2,FALSE)</f>
        <v>Product_53</v>
      </c>
      <c r="H5519" t="str">
        <f>VLOOKUP(tbl_Sales[[#This Row],[Product_ID]],tbl_Products[],3,0)</f>
        <v>Electronics</v>
      </c>
      <c r="I5519">
        <v>3</v>
      </c>
      <c r="J5519" s="10">
        <f>VLOOKUP(tbl_Sales[[#This Row],[Product_ID]],tbl_Products[],4,0)</f>
        <v>21.34</v>
      </c>
      <c r="K5519" s="6">
        <v>7.57</v>
      </c>
      <c r="L5519" s="6">
        <f>tbl_Sales[[#This Row],[Price_per_Unit]]*tbl_Sales[[#This Row],[Quantity]]</f>
        <v>22.71</v>
      </c>
      <c r="M5519" s="6">
        <f>tbl_Sales[[#This Row],[Cost_per_Unit]]*tbl_Sales[[#This Row],[Quantity]]</f>
        <v>64.02</v>
      </c>
      <c r="N5519" s="6">
        <f>tbl_Sales[[#This Row],[Sales]]-tbl_Sales[[#This Row],[Total_Cost]]</f>
        <v>-41.309999999999995</v>
      </c>
    </row>
    <row r="5520" spans="1:14">
      <c r="A5520" t="s">
        <v>5524</v>
      </c>
      <c r="B5520" s="4">
        <v>45237</v>
      </c>
      <c r="C5520" t="s">
        <v>7362</v>
      </c>
      <c r="D5520" t="str">
        <f>VLOOKUP(Sales_Data!$C5520,tbl_Customers[],2,FALSE)</f>
        <v>Customer_267</v>
      </c>
      <c r="E5520" t="str">
        <f>VLOOKUP(tbl_Sales[[#This Row],[Customer_ID]],tbl_Customers[],5,0)</f>
        <v>North</v>
      </c>
      <c r="F5520" t="s">
        <v>8529</v>
      </c>
      <c r="G5520" t="str">
        <f>VLOOKUP(Sales_Data!$F5520,tbl_Products[],2,FALSE)</f>
        <v>Product_49</v>
      </c>
      <c r="H5520" t="str">
        <f>VLOOKUP(tbl_Sales[[#This Row],[Product_ID]],tbl_Products[],3,0)</f>
        <v>Toys</v>
      </c>
      <c r="I5520">
        <v>6</v>
      </c>
      <c r="J5520" s="10">
        <f>VLOOKUP(tbl_Sales[[#This Row],[Product_ID]],tbl_Products[],4,0)</f>
        <v>44.18</v>
      </c>
      <c r="K5520" s="6">
        <v>23.99</v>
      </c>
      <c r="L5520" s="6">
        <f>tbl_Sales[[#This Row],[Price_per_Unit]]*tbl_Sales[[#This Row],[Quantity]]</f>
        <v>143.94</v>
      </c>
      <c r="M5520" s="6">
        <f>tbl_Sales[[#This Row],[Cost_per_Unit]]*tbl_Sales[[#This Row],[Quantity]]</f>
        <v>265.08</v>
      </c>
      <c r="N5520" s="6">
        <f>tbl_Sales[[#This Row],[Sales]]-tbl_Sales[[#This Row],[Total_Cost]]</f>
        <v>-121.13999999999999</v>
      </c>
    </row>
    <row r="5521" spans="1:14">
      <c r="A5521" t="s">
        <v>5525</v>
      </c>
      <c r="B5521" s="4">
        <v>44968</v>
      </c>
      <c r="C5521" t="s">
        <v>7129</v>
      </c>
      <c r="D5521" t="str">
        <f>VLOOKUP(Sales_Data!$C5521,tbl_Customers[],2,FALSE)</f>
        <v>Customer_679</v>
      </c>
      <c r="E5521" t="str">
        <f>VLOOKUP(tbl_Sales[[#This Row],[Customer_ID]],tbl_Customers[],5,0)</f>
        <v>South</v>
      </c>
      <c r="F5521" t="s">
        <v>8516</v>
      </c>
      <c r="G5521" t="str">
        <f>VLOOKUP(Sales_Data!$F5521,tbl_Products[],2,FALSE)</f>
        <v>Product_67</v>
      </c>
      <c r="H5521" t="str">
        <f>VLOOKUP(tbl_Sales[[#This Row],[Product_ID]],tbl_Products[],3,0)</f>
        <v>Toys</v>
      </c>
      <c r="I5521">
        <v>6</v>
      </c>
      <c r="J5521" s="10">
        <f>VLOOKUP(tbl_Sales[[#This Row],[Product_ID]],tbl_Products[],4,0)</f>
        <v>13.68</v>
      </c>
      <c r="K5521" s="6">
        <v>72.56</v>
      </c>
      <c r="L5521" s="6">
        <f>tbl_Sales[[#This Row],[Price_per_Unit]]*tbl_Sales[[#This Row],[Quantity]]</f>
        <v>435.36</v>
      </c>
      <c r="M5521" s="6">
        <f>tbl_Sales[[#This Row],[Cost_per_Unit]]*tbl_Sales[[#This Row],[Quantity]]</f>
        <v>82.08</v>
      </c>
      <c r="N5521" s="6">
        <f>tbl_Sales[[#This Row],[Sales]]-tbl_Sales[[#This Row],[Total_Cost]]</f>
        <v>353.28000000000003</v>
      </c>
    </row>
    <row r="5522" spans="1:14">
      <c r="A5522" t="s">
        <v>5526</v>
      </c>
      <c r="B5522" s="4">
        <v>45070</v>
      </c>
      <c r="C5522" t="s">
        <v>8242</v>
      </c>
      <c r="D5522" t="str">
        <f>VLOOKUP(Sales_Data!$C5522,tbl_Customers[],2,FALSE)</f>
        <v>Customer_739</v>
      </c>
      <c r="E5522" t="str">
        <f>VLOOKUP(tbl_Sales[[#This Row],[Customer_ID]],tbl_Customers[],5,0)</f>
        <v>East</v>
      </c>
      <c r="F5522" t="s">
        <v>8531</v>
      </c>
      <c r="G5522" t="str">
        <f>VLOOKUP(Sales_Data!$F5522,tbl_Products[],2,FALSE)</f>
        <v>Product_36</v>
      </c>
      <c r="H5522" t="str">
        <f>VLOOKUP(tbl_Sales[[#This Row],[Product_ID]],tbl_Products[],3,0)</f>
        <v>Home Goods</v>
      </c>
      <c r="I5522">
        <v>6</v>
      </c>
      <c r="J5522" s="10">
        <f>VLOOKUP(tbl_Sales[[#This Row],[Product_ID]],tbl_Products[],4,0)</f>
        <v>32.54</v>
      </c>
      <c r="K5522" s="6">
        <v>78.239999999999995</v>
      </c>
      <c r="L5522" s="6">
        <f>tbl_Sales[[#This Row],[Price_per_Unit]]*tbl_Sales[[#This Row],[Quantity]]</f>
        <v>469.43999999999994</v>
      </c>
      <c r="M5522" s="6">
        <f>tbl_Sales[[#This Row],[Cost_per_Unit]]*tbl_Sales[[#This Row],[Quantity]]</f>
        <v>195.24</v>
      </c>
      <c r="N5522" s="6">
        <f>tbl_Sales[[#This Row],[Sales]]-tbl_Sales[[#This Row],[Total_Cost]]</f>
        <v>274.19999999999993</v>
      </c>
    </row>
    <row r="5523" spans="1:14">
      <c r="A5523" t="s">
        <v>5527</v>
      </c>
      <c r="B5523" s="4">
        <v>44998</v>
      </c>
      <c r="C5523" t="s">
        <v>8029</v>
      </c>
      <c r="D5523" t="str">
        <f>VLOOKUP(Sales_Data!$C5523,tbl_Customers[],2,FALSE)</f>
        <v>Customer_741</v>
      </c>
      <c r="E5523" t="str">
        <f>VLOOKUP(tbl_Sales[[#This Row],[Customer_ID]],tbl_Customers[],5,0)</f>
        <v>South</v>
      </c>
      <c r="F5523" t="s">
        <v>8559</v>
      </c>
      <c r="G5523" t="str">
        <f>VLOOKUP(Sales_Data!$F5523,tbl_Products[],2,FALSE)</f>
        <v>Product_57</v>
      </c>
      <c r="H5523" t="str">
        <f>VLOOKUP(tbl_Sales[[#This Row],[Product_ID]],tbl_Products[],3,0)</f>
        <v>Toys</v>
      </c>
      <c r="I5523">
        <v>1</v>
      </c>
      <c r="J5523" s="10">
        <f>VLOOKUP(tbl_Sales[[#This Row],[Product_ID]],tbl_Products[],4,0)</f>
        <v>31.85</v>
      </c>
      <c r="K5523" s="6">
        <v>76.75</v>
      </c>
      <c r="L5523" s="6">
        <f>tbl_Sales[[#This Row],[Price_per_Unit]]*tbl_Sales[[#This Row],[Quantity]]</f>
        <v>76.75</v>
      </c>
      <c r="M5523" s="6">
        <f>tbl_Sales[[#This Row],[Cost_per_Unit]]*tbl_Sales[[#This Row],[Quantity]]</f>
        <v>31.85</v>
      </c>
      <c r="N5523" s="6">
        <f>tbl_Sales[[#This Row],[Sales]]-tbl_Sales[[#This Row],[Total_Cost]]</f>
        <v>44.9</v>
      </c>
    </row>
    <row r="5524" spans="1:14">
      <c r="A5524" t="s">
        <v>5528</v>
      </c>
      <c r="B5524" s="4">
        <v>45202</v>
      </c>
      <c r="C5524" t="s">
        <v>8347</v>
      </c>
      <c r="D5524" t="str">
        <f>VLOOKUP(Sales_Data!$C5524,tbl_Customers[],2,FALSE)</f>
        <v>Customer_1207</v>
      </c>
      <c r="E5524" t="str">
        <f>VLOOKUP(tbl_Sales[[#This Row],[Customer_ID]],tbl_Customers[],5,0)</f>
        <v>North</v>
      </c>
      <c r="F5524" t="s">
        <v>8550</v>
      </c>
      <c r="G5524" t="str">
        <f>VLOOKUP(Sales_Data!$F5524,tbl_Products[],2,FALSE)</f>
        <v>Product_26</v>
      </c>
      <c r="H5524" t="str">
        <f>VLOOKUP(tbl_Sales[[#This Row],[Product_ID]],tbl_Products[],3,0)</f>
        <v>Health</v>
      </c>
      <c r="I5524">
        <v>7</v>
      </c>
      <c r="J5524" s="10">
        <f>VLOOKUP(tbl_Sales[[#This Row],[Product_ID]],tbl_Products[],4,0)</f>
        <v>31.77</v>
      </c>
      <c r="K5524" s="6">
        <v>22.15</v>
      </c>
      <c r="L5524" s="6">
        <f>tbl_Sales[[#This Row],[Price_per_Unit]]*tbl_Sales[[#This Row],[Quantity]]</f>
        <v>155.04999999999998</v>
      </c>
      <c r="M5524" s="6">
        <f>tbl_Sales[[#This Row],[Cost_per_Unit]]*tbl_Sales[[#This Row],[Quantity]]</f>
        <v>222.39</v>
      </c>
      <c r="N5524" s="6">
        <f>tbl_Sales[[#This Row],[Sales]]-tbl_Sales[[#This Row],[Total_Cost]]</f>
        <v>-67.34</v>
      </c>
    </row>
    <row r="5525" spans="1:14">
      <c r="A5525" t="s">
        <v>5529</v>
      </c>
      <c r="B5525" s="4">
        <v>45027</v>
      </c>
      <c r="C5525" t="s">
        <v>7172</v>
      </c>
      <c r="D5525" t="str">
        <f>VLOOKUP(Sales_Data!$C5525,tbl_Customers[],2,FALSE)</f>
        <v>Customer_1084</v>
      </c>
      <c r="E5525" t="str">
        <f>VLOOKUP(tbl_Sales[[#This Row],[Customer_ID]],tbl_Customers[],5,0)</f>
        <v>North</v>
      </c>
      <c r="F5525" t="s">
        <v>8503</v>
      </c>
      <c r="G5525" t="str">
        <f>VLOOKUP(Sales_Data!$F5525,tbl_Products[],2,FALSE)</f>
        <v>Product_19</v>
      </c>
      <c r="H5525" t="str">
        <f>VLOOKUP(tbl_Sales[[#This Row],[Product_ID]],tbl_Products[],3,0)</f>
        <v>Apparel</v>
      </c>
      <c r="I5525">
        <v>9</v>
      </c>
      <c r="J5525" s="10">
        <f>VLOOKUP(tbl_Sales[[#This Row],[Product_ID]],tbl_Products[],4,0)</f>
        <v>41.78</v>
      </c>
      <c r="K5525" s="6">
        <v>8.83</v>
      </c>
      <c r="L5525" s="6">
        <f>tbl_Sales[[#This Row],[Price_per_Unit]]*tbl_Sales[[#This Row],[Quantity]]</f>
        <v>79.47</v>
      </c>
      <c r="M5525" s="6">
        <f>tbl_Sales[[#This Row],[Cost_per_Unit]]*tbl_Sales[[#This Row],[Quantity]]</f>
        <v>376.02</v>
      </c>
      <c r="N5525" s="6">
        <f>tbl_Sales[[#This Row],[Sales]]-tbl_Sales[[#This Row],[Total_Cost]]</f>
        <v>-296.54999999999995</v>
      </c>
    </row>
    <row r="5526" spans="1:14">
      <c r="A5526" t="s">
        <v>5530</v>
      </c>
      <c r="B5526" s="4">
        <v>45061</v>
      </c>
      <c r="C5526" t="s">
        <v>7176</v>
      </c>
      <c r="D5526" t="str">
        <f>VLOOKUP(Sales_Data!$C5526,tbl_Customers[],2,FALSE)</f>
        <v>Customer_1239</v>
      </c>
      <c r="E5526" t="str">
        <f>VLOOKUP(tbl_Sales[[#This Row],[Customer_ID]],tbl_Customers[],5,0)</f>
        <v>West</v>
      </c>
      <c r="F5526" t="s">
        <v>8526</v>
      </c>
      <c r="G5526" t="str">
        <f>VLOOKUP(Sales_Data!$F5526,tbl_Products[],2,FALSE)</f>
        <v>Product_27</v>
      </c>
      <c r="H5526" t="str">
        <f>VLOOKUP(tbl_Sales[[#This Row],[Product_ID]],tbl_Products[],3,0)</f>
        <v>Home Goods</v>
      </c>
      <c r="I5526">
        <v>4</v>
      </c>
      <c r="J5526" s="10">
        <f>VLOOKUP(tbl_Sales[[#This Row],[Product_ID]],tbl_Products[],4,0)</f>
        <v>35.53</v>
      </c>
      <c r="K5526" s="6">
        <v>30.13</v>
      </c>
      <c r="L5526" s="6">
        <f>tbl_Sales[[#This Row],[Price_per_Unit]]*tbl_Sales[[#This Row],[Quantity]]</f>
        <v>120.52</v>
      </c>
      <c r="M5526" s="6">
        <f>tbl_Sales[[#This Row],[Cost_per_Unit]]*tbl_Sales[[#This Row],[Quantity]]</f>
        <v>142.12</v>
      </c>
      <c r="N5526" s="6">
        <f>tbl_Sales[[#This Row],[Sales]]-tbl_Sales[[#This Row],[Total_Cost]]</f>
        <v>-21.600000000000009</v>
      </c>
    </row>
    <row r="5527" spans="1:14">
      <c r="A5527" t="s">
        <v>5531</v>
      </c>
      <c r="B5527" s="4">
        <v>45247</v>
      </c>
      <c r="C5527" t="s">
        <v>7285</v>
      </c>
      <c r="D5527" t="str">
        <f>VLOOKUP(Sales_Data!$C5527,tbl_Customers[],2,FALSE)</f>
        <v>Customer_762</v>
      </c>
      <c r="E5527" t="str">
        <f>VLOOKUP(tbl_Sales[[#This Row],[Customer_ID]],tbl_Customers[],5,0)</f>
        <v>West</v>
      </c>
      <c r="F5527" t="s">
        <v>8553</v>
      </c>
      <c r="G5527" t="str">
        <f>VLOOKUP(Sales_Data!$F5527,tbl_Products[],2,FALSE)</f>
        <v>Product_50</v>
      </c>
      <c r="H5527" t="str">
        <f>VLOOKUP(tbl_Sales[[#This Row],[Product_ID]],tbl_Products[],3,0)</f>
        <v>Apparel</v>
      </c>
      <c r="I5527">
        <v>7</v>
      </c>
      <c r="J5527" s="10">
        <f>VLOOKUP(tbl_Sales[[#This Row],[Product_ID]],tbl_Products[],4,0)</f>
        <v>42.74</v>
      </c>
      <c r="K5527" s="6">
        <v>39.229999999999997</v>
      </c>
      <c r="L5527" s="6">
        <f>tbl_Sales[[#This Row],[Price_per_Unit]]*tbl_Sales[[#This Row],[Quantity]]</f>
        <v>274.60999999999996</v>
      </c>
      <c r="M5527" s="6">
        <f>tbl_Sales[[#This Row],[Cost_per_Unit]]*tbl_Sales[[#This Row],[Quantity]]</f>
        <v>299.18</v>
      </c>
      <c r="N5527" s="6">
        <f>tbl_Sales[[#This Row],[Sales]]-tbl_Sales[[#This Row],[Total_Cost]]</f>
        <v>-24.57000000000005</v>
      </c>
    </row>
    <row r="5528" spans="1:14">
      <c r="A5528" t="s">
        <v>5532</v>
      </c>
      <c r="B5528" s="4">
        <v>44966</v>
      </c>
      <c r="C5528" t="s">
        <v>7099</v>
      </c>
      <c r="D5528" t="str">
        <f>VLOOKUP(Sales_Data!$C5528,tbl_Customers[],2,FALSE)</f>
        <v>Customer_488</v>
      </c>
      <c r="E5528" t="str">
        <f>VLOOKUP(tbl_Sales[[#This Row],[Customer_ID]],tbl_Customers[],5,0)</f>
        <v>South</v>
      </c>
      <c r="F5528" t="s">
        <v>8515</v>
      </c>
      <c r="G5528" t="str">
        <f>VLOOKUP(Sales_Data!$F5528,tbl_Products[],2,FALSE)</f>
        <v>Product_46</v>
      </c>
      <c r="H5528" t="str">
        <f>VLOOKUP(tbl_Sales[[#This Row],[Product_ID]],tbl_Products[],3,0)</f>
        <v>Health</v>
      </c>
      <c r="I5528">
        <v>4</v>
      </c>
      <c r="J5528" s="10">
        <f>VLOOKUP(tbl_Sales[[#This Row],[Product_ID]],tbl_Products[],4,0)</f>
        <v>19.34</v>
      </c>
      <c r="K5528" s="6">
        <v>43.35</v>
      </c>
      <c r="L5528" s="6">
        <f>tbl_Sales[[#This Row],[Price_per_Unit]]*tbl_Sales[[#This Row],[Quantity]]</f>
        <v>173.4</v>
      </c>
      <c r="M5528" s="6">
        <f>tbl_Sales[[#This Row],[Cost_per_Unit]]*tbl_Sales[[#This Row],[Quantity]]</f>
        <v>77.36</v>
      </c>
      <c r="N5528" s="6">
        <f>tbl_Sales[[#This Row],[Sales]]-tbl_Sales[[#This Row],[Total_Cost]]</f>
        <v>96.04</v>
      </c>
    </row>
    <row r="5529" spans="1:14">
      <c r="A5529" t="s">
        <v>5533</v>
      </c>
      <c r="B5529" s="4">
        <v>44965</v>
      </c>
      <c r="C5529" t="s">
        <v>8373</v>
      </c>
      <c r="D5529" t="str">
        <f>VLOOKUP(Sales_Data!$C5529,tbl_Customers[],2,FALSE)</f>
        <v>Customer_1332</v>
      </c>
      <c r="E5529" t="str">
        <f>VLOOKUP(tbl_Sales[[#This Row],[Customer_ID]],tbl_Customers[],5,0)</f>
        <v>South</v>
      </c>
      <c r="F5529" t="s">
        <v>8528</v>
      </c>
      <c r="G5529" t="str">
        <f>VLOOKUP(Sales_Data!$F5529,tbl_Products[],2,FALSE)</f>
        <v>Product_25</v>
      </c>
      <c r="H5529" t="str">
        <f>VLOOKUP(tbl_Sales[[#This Row],[Product_ID]],tbl_Products[],3,0)</f>
        <v>Electronics</v>
      </c>
      <c r="I5529">
        <v>3</v>
      </c>
      <c r="J5529" s="10">
        <f>VLOOKUP(tbl_Sales[[#This Row],[Product_ID]],tbl_Products[],4,0)</f>
        <v>48.19</v>
      </c>
      <c r="K5529" s="6">
        <v>53.91</v>
      </c>
      <c r="L5529" s="6">
        <f>tbl_Sales[[#This Row],[Price_per_Unit]]*tbl_Sales[[#This Row],[Quantity]]</f>
        <v>161.72999999999999</v>
      </c>
      <c r="M5529" s="6">
        <f>tbl_Sales[[#This Row],[Cost_per_Unit]]*tbl_Sales[[#This Row],[Quantity]]</f>
        <v>144.57</v>
      </c>
      <c r="N5529" s="6">
        <f>tbl_Sales[[#This Row],[Sales]]-tbl_Sales[[#This Row],[Total_Cost]]</f>
        <v>17.159999999999997</v>
      </c>
    </row>
    <row r="5530" spans="1:14">
      <c r="A5530" t="s">
        <v>5534</v>
      </c>
      <c r="B5530" s="4">
        <v>44936</v>
      </c>
      <c r="C5530" t="s">
        <v>7935</v>
      </c>
      <c r="D5530" t="str">
        <f>VLOOKUP(Sales_Data!$C5530,tbl_Customers[],2,FALSE)</f>
        <v>Customer_566</v>
      </c>
      <c r="E5530" t="str">
        <f>VLOOKUP(tbl_Sales[[#This Row],[Customer_ID]],tbl_Customers[],5,0)</f>
        <v>West</v>
      </c>
      <c r="F5530" t="s">
        <v>8523</v>
      </c>
      <c r="G5530" t="str">
        <f>VLOOKUP(Sales_Data!$F5530,tbl_Products[],2,FALSE)</f>
        <v>Product_32</v>
      </c>
      <c r="H5530" t="str">
        <f>VLOOKUP(tbl_Sales[[#This Row],[Product_ID]],tbl_Products[],3,0)</f>
        <v>Home Goods</v>
      </c>
      <c r="I5530">
        <v>5</v>
      </c>
      <c r="J5530" s="10">
        <f>VLOOKUP(tbl_Sales[[#This Row],[Product_ID]],tbl_Products[],4,0)</f>
        <v>24.03</v>
      </c>
      <c r="K5530" s="6">
        <v>96.15</v>
      </c>
      <c r="L5530" s="6">
        <f>tbl_Sales[[#This Row],[Price_per_Unit]]*tbl_Sales[[#This Row],[Quantity]]</f>
        <v>480.75</v>
      </c>
      <c r="M5530" s="6">
        <f>tbl_Sales[[#This Row],[Cost_per_Unit]]*tbl_Sales[[#This Row],[Quantity]]</f>
        <v>120.15</v>
      </c>
      <c r="N5530" s="6">
        <f>tbl_Sales[[#This Row],[Sales]]-tbl_Sales[[#This Row],[Total_Cost]]</f>
        <v>360.6</v>
      </c>
    </row>
    <row r="5531" spans="1:14">
      <c r="A5531" t="s">
        <v>5535</v>
      </c>
      <c r="B5531" s="4">
        <v>45186</v>
      </c>
      <c r="C5531" t="s">
        <v>8202</v>
      </c>
      <c r="D5531" t="str">
        <f>VLOOKUP(Sales_Data!$C5531,tbl_Customers[],2,FALSE)</f>
        <v>Customer_431</v>
      </c>
      <c r="E5531" t="str">
        <f>VLOOKUP(tbl_Sales[[#This Row],[Customer_ID]],tbl_Customers[],5,0)</f>
        <v>East</v>
      </c>
      <c r="F5531" t="s">
        <v>8508</v>
      </c>
      <c r="G5531" t="str">
        <f>VLOOKUP(Sales_Data!$F5531,tbl_Products[],2,FALSE)</f>
        <v>Product_63</v>
      </c>
      <c r="H5531" t="str">
        <f>VLOOKUP(tbl_Sales[[#This Row],[Product_ID]],tbl_Products[],3,0)</f>
        <v>Electronics</v>
      </c>
      <c r="I5531">
        <v>1</v>
      </c>
      <c r="J5531" s="10">
        <f>VLOOKUP(tbl_Sales[[#This Row],[Product_ID]],tbl_Products[],4,0)</f>
        <v>40</v>
      </c>
      <c r="K5531" s="6">
        <v>98.47</v>
      </c>
      <c r="L5531" s="6">
        <f>tbl_Sales[[#This Row],[Price_per_Unit]]*tbl_Sales[[#This Row],[Quantity]]</f>
        <v>98.47</v>
      </c>
      <c r="M5531" s="6">
        <f>tbl_Sales[[#This Row],[Cost_per_Unit]]*tbl_Sales[[#This Row],[Quantity]]</f>
        <v>40</v>
      </c>
      <c r="N5531" s="6">
        <f>tbl_Sales[[#This Row],[Sales]]-tbl_Sales[[#This Row],[Total_Cost]]</f>
        <v>58.47</v>
      </c>
    </row>
    <row r="5532" spans="1:14">
      <c r="A5532" t="s">
        <v>5536</v>
      </c>
      <c r="B5532" s="4">
        <v>45250</v>
      </c>
      <c r="C5532" t="s">
        <v>7650</v>
      </c>
      <c r="D5532" t="str">
        <f>VLOOKUP(Sales_Data!$C5532,tbl_Customers[],2,FALSE)</f>
        <v>Customer_1197</v>
      </c>
      <c r="E5532" t="str">
        <f>VLOOKUP(tbl_Sales[[#This Row],[Customer_ID]],tbl_Customers[],5,0)</f>
        <v>North</v>
      </c>
      <c r="F5532" t="s">
        <v>8508</v>
      </c>
      <c r="G5532" t="str">
        <f>VLOOKUP(Sales_Data!$F5532,tbl_Products[],2,FALSE)</f>
        <v>Product_63</v>
      </c>
      <c r="H5532" t="str">
        <f>VLOOKUP(tbl_Sales[[#This Row],[Product_ID]],tbl_Products[],3,0)</f>
        <v>Electronics</v>
      </c>
      <c r="I5532">
        <v>3</v>
      </c>
      <c r="J5532" s="10">
        <f>VLOOKUP(tbl_Sales[[#This Row],[Product_ID]],tbl_Products[],4,0)</f>
        <v>40</v>
      </c>
      <c r="K5532" s="6">
        <v>77.540000000000006</v>
      </c>
      <c r="L5532" s="6">
        <f>tbl_Sales[[#This Row],[Price_per_Unit]]*tbl_Sales[[#This Row],[Quantity]]</f>
        <v>232.62</v>
      </c>
      <c r="M5532" s="6">
        <f>tbl_Sales[[#This Row],[Cost_per_Unit]]*tbl_Sales[[#This Row],[Quantity]]</f>
        <v>120</v>
      </c>
      <c r="N5532" s="6">
        <f>tbl_Sales[[#This Row],[Sales]]-tbl_Sales[[#This Row],[Total_Cost]]</f>
        <v>112.62</v>
      </c>
    </row>
    <row r="5533" spans="1:14">
      <c r="A5533" t="s">
        <v>5537</v>
      </c>
      <c r="B5533" s="4">
        <v>44942</v>
      </c>
      <c r="C5533" t="s">
        <v>7059</v>
      </c>
      <c r="D5533" t="str">
        <f>VLOOKUP(Sales_Data!$C5533,tbl_Customers[],2,FALSE)</f>
        <v>Customer_787</v>
      </c>
      <c r="E5533" t="str">
        <f>VLOOKUP(tbl_Sales[[#This Row],[Customer_ID]],tbl_Customers[],5,0)</f>
        <v>North</v>
      </c>
      <c r="F5533" t="s">
        <v>8531</v>
      </c>
      <c r="G5533" t="str">
        <f>VLOOKUP(Sales_Data!$F5533,tbl_Products[],2,FALSE)</f>
        <v>Product_36</v>
      </c>
      <c r="H5533" t="str">
        <f>VLOOKUP(tbl_Sales[[#This Row],[Product_ID]],tbl_Products[],3,0)</f>
        <v>Home Goods</v>
      </c>
      <c r="I5533">
        <v>1</v>
      </c>
      <c r="J5533" s="10">
        <f>VLOOKUP(tbl_Sales[[#This Row],[Product_ID]],tbl_Products[],4,0)</f>
        <v>32.54</v>
      </c>
      <c r="K5533" s="6">
        <v>61.35</v>
      </c>
      <c r="L5533" s="6">
        <f>tbl_Sales[[#This Row],[Price_per_Unit]]*tbl_Sales[[#This Row],[Quantity]]</f>
        <v>61.35</v>
      </c>
      <c r="M5533" s="6">
        <f>tbl_Sales[[#This Row],[Cost_per_Unit]]*tbl_Sales[[#This Row],[Quantity]]</f>
        <v>32.54</v>
      </c>
      <c r="N5533" s="6">
        <f>tbl_Sales[[#This Row],[Sales]]-tbl_Sales[[#This Row],[Total_Cost]]</f>
        <v>28.810000000000002</v>
      </c>
    </row>
    <row r="5534" spans="1:14">
      <c r="A5534" t="s">
        <v>5538</v>
      </c>
      <c r="B5534" s="4">
        <v>45224</v>
      </c>
      <c r="C5534" t="s">
        <v>7320</v>
      </c>
      <c r="D5534" t="str">
        <f>VLOOKUP(Sales_Data!$C5534,tbl_Customers[],2,FALSE)</f>
        <v>Customer_179</v>
      </c>
      <c r="E5534" t="str">
        <f>VLOOKUP(tbl_Sales[[#This Row],[Customer_ID]],tbl_Customers[],5,0)</f>
        <v>South</v>
      </c>
      <c r="F5534" t="s">
        <v>8525</v>
      </c>
      <c r="G5534" t="str">
        <f>VLOOKUP(Sales_Data!$F5534,tbl_Products[],2,FALSE)</f>
        <v>Product_56</v>
      </c>
      <c r="H5534" t="str">
        <f>VLOOKUP(tbl_Sales[[#This Row],[Product_ID]],tbl_Products[],3,0)</f>
        <v>Apparel</v>
      </c>
      <c r="I5534">
        <v>6</v>
      </c>
      <c r="J5534" s="10">
        <f>VLOOKUP(tbl_Sales[[#This Row],[Product_ID]],tbl_Products[],4,0)</f>
        <v>3.21</v>
      </c>
      <c r="K5534" s="6">
        <v>50.6</v>
      </c>
      <c r="L5534" s="6">
        <f>tbl_Sales[[#This Row],[Price_per_Unit]]*tbl_Sales[[#This Row],[Quantity]]</f>
        <v>303.60000000000002</v>
      </c>
      <c r="M5534" s="6">
        <f>tbl_Sales[[#This Row],[Cost_per_Unit]]*tbl_Sales[[#This Row],[Quantity]]</f>
        <v>19.259999999999998</v>
      </c>
      <c r="N5534" s="6">
        <f>tbl_Sales[[#This Row],[Sales]]-tbl_Sales[[#This Row],[Total_Cost]]</f>
        <v>284.34000000000003</v>
      </c>
    </row>
    <row r="5535" spans="1:14">
      <c r="A5535" t="s">
        <v>5539</v>
      </c>
      <c r="B5535" s="4">
        <v>45223</v>
      </c>
      <c r="C5535" t="s">
        <v>7704</v>
      </c>
      <c r="D5535" t="str">
        <f>VLOOKUP(Sales_Data!$C5535,tbl_Customers[],2,FALSE)</f>
        <v>Customer_218</v>
      </c>
      <c r="E5535" t="str">
        <f>VLOOKUP(tbl_Sales[[#This Row],[Customer_ID]],tbl_Customers[],5,0)</f>
        <v>South</v>
      </c>
      <c r="F5535" t="s">
        <v>8547</v>
      </c>
      <c r="G5535" t="str">
        <f>VLOOKUP(Sales_Data!$F5535,tbl_Products[],2,FALSE)</f>
        <v>Product_7</v>
      </c>
      <c r="H5535" t="str">
        <f>VLOOKUP(tbl_Sales[[#This Row],[Product_ID]],tbl_Products[],3,0)</f>
        <v>Apparel</v>
      </c>
      <c r="I5535">
        <v>6</v>
      </c>
      <c r="J5535" s="10">
        <f>VLOOKUP(tbl_Sales[[#This Row],[Product_ID]],tbl_Products[],4,0)</f>
        <v>48.6</v>
      </c>
      <c r="K5535" s="6">
        <v>71.709999999999994</v>
      </c>
      <c r="L5535" s="6">
        <f>tbl_Sales[[#This Row],[Price_per_Unit]]*tbl_Sales[[#This Row],[Quantity]]</f>
        <v>430.26</v>
      </c>
      <c r="M5535" s="6">
        <f>tbl_Sales[[#This Row],[Cost_per_Unit]]*tbl_Sales[[#This Row],[Quantity]]</f>
        <v>291.60000000000002</v>
      </c>
      <c r="N5535" s="6">
        <f>tbl_Sales[[#This Row],[Sales]]-tbl_Sales[[#This Row],[Total_Cost]]</f>
        <v>138.65999999999997</v>
      </c>
    </row>
    <row r="5536" spans="1:14">
      <c r="A5536" t="s">
        <v>5540</v>
      </c>
      <c r="B5536" s="4">
        <v>45134</v>
      </c>
      <c r="C5536" t="s">
        <v>7768</v>
      </c>
      <c r="D5536" t="str">
        <f>VLOOKUP(Sales_Data!$C5536,tbl_Customers[],2,FALSE)</f>
        <v>Customer_268</v>
      </c>
      <c r="E5536" t="str">
        <f>VLOOKUP(tbl_Sales[[#This Row],[Customer_ID]],tbl_Customers[],5,0)</f>
        <v>East</v>
      </c>
      <c r="F5536" t="s">
        <v>8511</v>
      </c>
      <c r="G5536" t="str">
        <f>VLOOKUP(Sales_Data!$F5536,tbl_Products[],2,FALSE)</f>
        <v>Product_33</v>
      </c>
      <c r="H5536" t="str">
        <f>VLOOKUP(tbl_Sales[[#This Row],[Product_ID]],tbl_Products[],3,0)</f>
        <v>Electronics</v>
      </c>
      <c r="I5536">
        <v>9</v>
      </c>
      <c r="J5536" s="10">
        <f>VLOOKUP(tbl_Sales[[#This Row],[Product_ID]],tbl_Products[],4,0)</f>
        <v>45.26</v>
      </c>
      <c r="K5536" s="6">
        <v>51.19</v>
      </c>
      <c r="L5536" s="6">
        <f>tbl_Sales[[#This Row],[Price_per_Unit]]*tbl_Sales[[#This Row],[Quantity]]</f>
        <v>460.71</v>
      </c>
      <c r="M5536" s="6">
        <f>tbl_Sales[[#This Row],[Cost_per_Unit]]*tbl_Sales[[#This Row],[Quantity]]</f>
        <v>407.34</v>
      </c>
      <c r="N5536" s="6">
        <f>tbl_Sales[[#This Row],[Sales]]-tbl_Sales[[#This Row],[Total_Cost]]</f>
        <v>53.370000000000005</v>
      </c>
    </row>
    <row r="5537" spans="1:14">
      <c r="A5537" t="s">
        <v>5541</v>
      </c>
      <c r="B5537" s="4">
        <v>45229</v>
      </c>
      <c r="C5537" t="s">
        <v>7373</v>
      </c>
      <c r="D5537" t="str">
        <f>VLOOKUP(Sales_Data!$C5537,tbl_Customers[],2,FALSE)</f>
        <v>Customer_1290</v>
      </c>
      <c r="E5537" t="str">
        <f>VLOOKUP(tbl_Sales[[#This Row],[Customer_ID]],tbl_Customers[],5,0)</f>
        <v>West</v>
      </c>
      <c r="F5537" t="s">
        <v>8548</v>
      </c>
      <c r="G5537" t="str">
        <f>VLOOKUP(Sales_Data!$F5537,tbl_Products[],2,FALSE)</f>
        <v>Product_1</v>
      </c>
      <c r="H5537" t="str">
        <f>VLOOKUP(tbl_Sales[[#This Row],[Product_ID]],tbl_Products[],3,0)</f>
        <v>Apparel</v>
      </c>
      <c r="I5537">
        <v>7</v>
      </c>
      <c r="J5537" s="10">
        <f>VLOOKUP(tbl_Sales[[#This Row],[Product_ID]],tbl_Products[],4,0)</f>
        <v>21.45</v>
      </c>
      <c r="K5537" s="6">
        <v>74.540000000000006</v>
      </c>
      <c r="L5537" s="6">
        <f>tbl_Sales[[#This Row],[Price_per_Unit]]*tbl_Sales[[#This Row],[Quantity]]</f>
        <v>521.78000000000009</v>
      </c>
      <c r="M5537" s="6">
        <f>tbl_Sales[[#This Row],[Cost_per_Unit]]*tbl_Sales[[#This Row],[Quantity]]</f>
        <v>150.15</v>
      </c>
      <c r="N5537" s="6">
        <f>tbl_Sales[[#This Row],[Sales]]-tbl_Sales[[#This Row],[Total_Cost]]</f>
        <v>371.63000000000011</v>
      </c>
    </row>
    <row r="5538" spans="1:14">
      <c r="A5538" t="s">
        <v>5542</v>
      </c>
      <c r="B5538" s="4">
        <v>45035</v>
      </c>
      <c r="C5538" t="s">
        <v>8070</v>
      </c>
      <c r="D5538" t="str">
        <f>VLOOKUP(Sales_Data!$C5538,tbl_Customers[],2,FALSE)</f>
        <v>Customer_1233</v>
      </c>
      <c r="E5538" t="str">
        <f>VLOOKUP(tbl_Sales[[#This Row],[Customer_ID]],tbl_Customers[],5,0)</f>
        <v>South</v>
      </c>
      <c r="F5538" t="s">
        <v>8525</v>
      </c>
      <c r="G5538" t="str">
        <f>VLOOKUP(Sales_Data!$F5538,tbl_Products[],2,FALSE)</f>
        <v>Product_56</v>
      </c>
      <c r="H5538" t="str">
        <f>VLOOKUP(tbl_Sales[[#This Row],[Product_ID]],tbl_Products[],3,0)</f>
        <v>Apparel</v>
      </c>
      <c r="I5538">
        <v>6</v>
      </c>
      <c r="J5538" s="10">
        <f>VLOOKUP(tbl_Sales[[#This Row],[Product_ID]],tbl_Products[],4,0)</f>
        <v>3.21</v>
      </c>
      <c r="K5538" s="6">
        <v>50.11</v>
      </c>
      <c r="L5538" s="6">
        <f>tbl_Sales[[#This Row],[Price_per_Unit]]*tbl_Sales[[#This Row],[Quantity]]</f>
        <v>300.65999999999997</v>
      </c>
      <c r="M5538" s="6">
        <f>tbl_Sales[[#This Row],[Cost_per_Unit]]*tbl_Sales[[#This Row],[Quantity]]</f>
        <v>19.259999999999998</v>
      </c>
      <c r="N5538" s="6">
        <f>tbl_Sales[[#This Row],[Sales]]-tbl_Sales[[#This Row],[Total_Cost]]</f>
        <v>281.39999999999998</v>
      </c>
    </row>
    <row r="5539" spans="1:14">
      <c r="A5539" t="s">
        <v>5543</v>
      </c>
      <c r="B5539" s="4">
        <v>44945</v>
      </c>
      <c r="C5539" t="s">
        <v>8263</v>
      </c>
      <c r="D5539" t="str">
        <f>VLOOKUP(Sales_Data!$C5539,tbl_Customers[],2,FALSE)</f>
        <v>Customer_247</v>
      </c>
      <c r="E5539" t="str">
        <f>VLOOKUP(tbl_Sales[[#This Row],[Customer_ID]],tbl_Customers[],5,0)</f>
        <v>South</v>
      </c>
      <c r="F5539" t="s">
        <v>8541</v>
      </c>
      <c r="G5539" t="str">
        <f>VLOOKUP(Sales_Data!$F5539,tbl_Products[],2,FALSE)</f>
        <v>Product_60</v>
      </c>
      <c r="H5539" t="str">
        <f>VLOOKUP(tbl_Sales[[#This Row],[Product_ID]],tbl_Products[],3,0)</f>
        <v>Health</v>
      </c>
      <c r="I5539">
        <v>3</v>
      </c>
      <c r="J5539" s="10">
        <f>VLOOKUP(tbl_Sales[[#This Row],[Product_ID]],tbl_Products[],4,0)</f>
        <v>1.01</v>
      </c>
      <c r="K5539" s="6">
        <v>41.9</v>
      </c>
      <c r="L5539" s="6">
        <f>tbl_Sales[[#This Row],[Price_per_Unit]]*tbl_Sales[[#This Row],[Quantity]]</f>
        <v>125.69999999999999</v>
      </c>
      <c r="M5539" s="6">
        <f>tbl_Sales[[#This Row],[Cost_per_Unit]]*tbl_Sales[[#This Row],[Quantity]]</f>
        <v>3.0300000000000002</v>
      </c>
      <c r="N5539" s="6">
        <f>tbl_Sales[[#This Row],[Sales]]-tbl_Sales[[#This Row],[Total_Cost]]</f>
        <v>122.66999999999999</v>
      </c>
    </row>
    <row r="5540" spans="1:14">
      <c r="A5540" t="s">
        <v>5544</v>
      </c>
      <c r="B5540" s="4">
        <v>45209</v>
      </c>
      <c r="C5540" t="s">
        <v>7643</v>
      </c>
      <c r="D5540" t="str">
        <f>VLOOKUP(Sales_Data!$C5540,tbl_Customers[],2,FALSE)</f>
        <v>Customer_85</v>
      </c>
      <c r="E5540" t="str">
        <f>VLOOKUP(tbl_Sales[[#This Row],[Customer_ID]],tbl_Customers[],5,0)</f>
        <v>West</v>
      </c>
      <c r="F5540" t="s">
        <v>8544</v>
      </c>
      <c r="G5540" t="str">
        <f>VLOOKUP(Sales_Data!$F5540,tbl_Products[],2,FALSE)</f>
        <v>Product_21</v>
      </c>
      <c r="H5540" t="str">
        <f>VLOOKUP(tbl_Sales[[#This Row],[Product_ID]],tbl_Products[],3,0)</f>
        <v>Toys</v>
      </c>
      <c r="I5540">
        <v>2</v>
      </c>
      <c r="J5540" s="10">
        <f>VLOOKUP(tbl_Sales[[#This Row],[Product_ID]],tbl_Products[],4,0)</f>
        <v>3.13</v>
      </c>
      <c r="K5540" s="6">
        <v>46.36</v>
      </c>
      <c r="L5540" s="6">
        <f>tbl_Sales[[#This Row],[Price_per_Unit]]*tbl_Sales[[#This Row],[Quantity]]</f>
        <v>92.72</v>
      </c>
      <c r="M5540" s="6">
        <f>tbl_Sales[[#This Row],[Cost_per_Unit]]*tbl_Sales[[#This Row],[Quantity]]</f>
        <v>6.26</v>
      </c>
      <c r="N5540" s="6">
        <f>tbl_Sales[[#This Row],[Sales]]-tbl_Sales[[#This Row],[Total_Cost]]</f>
        <v>86.46</v>
      </c>
    </row>
    <row r="5541" spans="1:14">
      <c r="A5541" t="s">
        <v>5545</v>
      </c>
      <c r="B5541" s="4">
        <v>45060</v>
      </c>
      <c r="C5541" t="s">
        <v>8385</v>
      </c>
      <c r="D5541" t="str">
        <f>VLOOKUP(Sales_Data!$C5541,tbl_Customers[],2,FALSE)</f>
        <v>Customer_1202</v>
      </c>
      <c r="E5541" t="str">
        <f>VLOOKUP(tbl_Sales[[#This Row],[Customer_ID]],tbl_Customers[],5,0)</f>
        <v>West</v>
      </c>
      <c r="F5541" t="s">
        <v>8564</v>
      </c>
      <c r="G5541" t="str">
        <f>VLOOKUP(Sales_Data!$F5541,tbl_Products[],2,FALSE)</f>
        <v>Product_8</v>
      </c>
      <c r="H5541" t="str">
        <f>VLOOKUP(tbl_Sales[[#This Row],[Product_ID]],tbl_Products[],3,0)</f>
        <v>Electronics</v>
      </c>
      <c r="I5541">
        <v>5</v>
      </c>
      <c r="J5541" s="10">
        <f>VLOOKUP(tbl_Sales[[#This Row],[Product_ID]],tbl_Products[],4,0)</f>
        <v>22.03</v>
      </c>
      <c r="K5541" s="6">
        <v>30.1</v>
      </c>
      <c r="L5541" s="6">
        <f>tbl_Sales[[#This Row],[Price_per_Unit]]*tbl_Sales[[#This Row],[Quantity]]</f>
        <v>150.5</v>
      </c>
      <c r="M5541" s="6">
        <f>tbl_Sales[[#This Row],[Cost_per_Unit]]*tbl_Sales[[#This Row],[Quantity]]</f>
        <v>110.15</v>
      </c>
      <c r="N5541" s="6">
        <f>tbl_Sales[[#This Row],[Sales]]-tbl_Sales[[#This Row],[Total_Cost]]</f>
        <v>40.349999999999994</v>
      </c>
    </row>
    <row r="5542" spans="1:14">
      <c r="A5542" t="s">
        <v>5546</v>
      </c>
      <c r="B5542" s="4">
        <v>45205</v>
      </c>
      <c r="C5542" t="s">
        <v>7649</v>
      </c>
      <c r="D5542" t="str">
        <f>VLOOKUP(Sales_Data!$C5542,tbl_Customers[],2,FALSE)</f>
        <v>Customer_1341</v>
      </c>
      <c r="E5542" t="str">
        <f>VLOOKUP(tbl_Sales[[#This Row],[Customer_ID]],tbl_Customers[],5,0)</f>
        <v>North</v>
      </c>
      <c r="F5542" t="s">
        <v>8564</v>
      </c>
      <c r="G5542" t="str">
        <f>VLOOKUP(Sales_Data!$F5542,tbl_Products[],2,FALSE)</f>
        <v>Product_8</v>
      </c>
      <c r="H5542" t="str">
        <f>VLOOKUP(tbl_Sales[[#This Row],[Product_ID]],tbl_Products[],3,0)</f>
        <v>Electronics</v>
      </c>
      <c r="I5542">
        <v>8</v>
      </c>
      <c r="J5542" s="10">
        <f>VLOOKUP(tbl_Sales[[#This Row],[Product_ID]],tbl_Products[],4,0)</f>
        <v>22.03</v>
      </c>
      <c r="K5542" s="6">
        <v>83.34</v>
      </c>
      <c r="L5542" s="6">
        <f>tbl_Sales[[#This Row],[Price_per_Unit]]*tbl_Sales[[#This Row],[Quantity]]</f>
        <v>666.72</v>
      </c>
      <c r="M5542" s="6">
        <f>tbl_Sales[[#This Row],[Cost_per_Unit]]*tbl_Sales[[#This Row],[Quantity]]</f>
        <v>176.24</v>
      </c>
      <c r="N5542" s="6">
        <f>tbl_Sales[[#This Row],[Sales]]-tbl_Sales[[#This Row],[Total_Cost]]</f>
        <v>490.48</v>
      </c>
    </row>
    <row r="5543" spans="1:14">
      <c r="A5543" t="s">
        <v>5547</v>
      </c>
      <c r="B5543" s="4">
        <v>45203</v>
      </c>
      <c r="C5543" t="s">
        <v>8228</v>
      </c>
      <c r="D5543" t="str">
        <f>VLOOKUP(Sales_Data!$C5543,tbl_Customers[],2,FALSE)</f>
        <v>Customer_391</v>
      </c>
      <c r="E5543" t="str">
        <f>VLOOKUP(tbl_Sales[[#This Row],[Customer_ID]],tbl_Customers[],5,0)</f>
        <v>West</v>
      </c>
      <c r="F5543" t="s">
        <v>8513</v>
      </c>
      <c r="G5543" t="str">
        <f>VLOOKUP(Sales_Data!$F5543,tbl_Products[],2,FALSE)</f>
        <v>Product_59</v>
      </c>
      <c r="H5543" t="str">
        <f>VLOOKUP(tbl_Sales[[#This Row],[Product_ID]],tbl_Products[],3,0)</f>
        <v>Home Goods</v>
      </c>
      <c r="I5543">
        <v>5</v>
      </c>
      <c r="J5543" s="10">
        <f>VLOOKUP(tbl_Sales[[#This Row],[Product_ID]],tbl_Products[],4,0)</f>
        <v>40.85</v>
      </c>
      <c r="K5543" s="6">
        <v>98.7</v>
      </c>
      <c r="L5543" s="6">
        <f>tbl_Sales[[#This Row],[Price_per_Unit]]*tbl_Sales[[#This Row],[Quantity]]</f>
        <v>493.5</v>
      </c>
      <c r="M5543" s="6">
        <f>tbl_Sales[[#This Row],[Cost_per_Unit]]*tbl_Sales[[#This Row],[Quantity]]</f>
        <v>204.25</v>
      </c>
      <c r="N5543" s="6">
        <f>tbl_Sales[[#This Row],[Sales]]-tbl_Sales[[#This Row],[Total_Cost]]</f>
        <v>289.25</v>
      </c>
    </row>
    <row r="5544" spans="1:14">
      <c r="A5544" t="s">
        <v>5548</v>
      </c>
      <c r="B5544" s="4">
        <v>45168</v>
      </c>
      <c r="C5544" t="s">
        <v>7668</v>
      </c>
      <c r="D5544" t="str">
        <f>VLOOKUP(Sales_Data!$C5544,tbl_Customers[],2,FALSE)</f>
        <v>Customer_396</v>
      </c>
      <c r="E5544" t="str">
        <f>VLOOKUP(tbl_Sales[[#This Row],[Customer_ID]],tbl_Customers[],5,0)</f>
        <v>West</v>
      </c>
      <c r="F5544" t="s">
        <v>8500</v>
      </c>
      <c r="G5544" t="str">
        <f>VLOOKUP(Sales_Data!$F5544,tbl_Products[],2,FALSE)</f>
        <v>Product_68</v>
      </c>
      <c r="H5544" t="str">
        <f>VLOOKUP(tbl_Sales[[#This Row],[Product_ID]],tbl_Products[],3,0)</f>
        <v>Home Goods</v>
      </c>
      <c r="I5544">
        <v>7</v>
      </c>
      <c r="J5544" s="10">
        <f>VLOOKUP(tbl_Sales[[#This Row],[Product_ID]],tbl_Products[],4,0)</f>
        <v>17.45</v>
      </c>
      <c r="K5544" s="6">
        <v>51.62</v>
      </c>
      <c r="L5544" s="6">
        <f>tbl_Sales[[#This Row],[Price_per_Unit]]*tbl_Sales[[#This Row],[Quantity]]</f>
        <v>361.34</v>
      </c>
      <c r="M5544" s="6">
        <f>tbl_Sales[[#This Row],[Cost_per_Unit]]*tbl_Sales[[#This Row],[Quantity]]</f>
        <v>122.14999999999999</v>
      </c>
      <c r="N5544" s="6">
        <f>tbl_Sales[[#This Row],[Sales]]-tbl_Sales[[#This Row],[Total_Cost]]</f>
        <v>239.19</v>
      </c>
    </row>
    <row r="5545" spans="1:14">
      <c r="A5545" t="s">
        <v>5549</v>
      </c>
      <c r="B5545" s="4">
        <v>45261</v>
      </c>
      <c r="C5545" t="s">
        <v>7370</v>
      </c>
      <c r="D5545" t="str">
        <f>VLOOKUP(Sales_Data!$C5545,tbl_Customers[],2,FALSE)</f>
        <v>Customer_1444</v>
      </c>
      <c r="E5545" t="str">
        <f>VLOOKUP(tbl_Sales[[#This Row],[Customer_ID]],tbl_Customers[],5,0)</f>
        <v>North</v>
      </c>
      <c r="F5545" t="s">
        <v>8498</v>
      </c>
      <c r="G5545" t="str">
        <f>VLOOKUP(Sales_Data!$F5545,tbl_Products[],2,FALSE)</f>
        <v>Product_38</v>
      </c>
      <c r="H5545" t="str">
        <f>VLOOKUP(tbl_Sales[[#This Row],[Product_ID]],tbl_Products[],3,0)</f>
        <v>Toys</v>
      </c>
      <c r="I5545">
        <v>4</v>
      </c>
      <c r="J5545" s="10">
        <f>VLOOKUP(tbl_Sales[[#This Row],[Product_ID]],tbl_Products[],4,0)</f>
        <v>35.82</v>
      </c>
      <c r="K5545" s="6">
        <v>15.45</v>
      </c>
      <c r="L5545" s="6">
        <f>tbl_Sales[[#This Row],[Price_per_Unit]]*tbl_Sales[[#This Row],[Quantity]]</f>
        <v>61.8</v>
      </c>
      <c r="M5545" s="6">
        <f>tbl_Sales[[#This Row],[Cost_per_Unit]]*tbl_Sales[[#This Row],[Quantity]]</f>
        <v>143.28</v>
      </c>
      <c r="N5545" s="6">
        <f>tbl_Sales[[#This Row],[Sales]]-tbl_Sales[[#This Row],[Total_Cost]]</f>
        <v>-81.48</v>
      </c>
    </row>
    <row r="5546" spans="1:14">
      <c r="A5546" t="s">
        <v>5550</v>
      </c>
      <c r="B5546" s="4">
        <v>45003</v>
      </c>
      <c r="C5546" t="s">
        <v>7992</v>
      </c>
      <c r="D5546" t="str">
        <f>VLOOKUP(Sales_Data!$C5546,tbl_Customers[],2,FALSE)</f>
        <v>Customer_913</v>
      </c>
      <c r="E5546" t="str">
        <f>VLOOKUP(tbl_Sales[[#This Row],[Customer_ID]],tbl_Customers[],5,0)</f>
        <v>West</v>
      </c>
      <c r="F5546" t="s">
        <v>8526</v>
      </c>
      <c r="G5546" t="str">
        <f>VLOOKUP(Sales_Data!$F5546,tbl_Products[],2,FALSE)</f>
        <v>Product_27</v>
      </c>
      <c r="H5546" t="str">
        <f>VLOOKUP(tbl_Sales[[#This Row],[Product_ID]],tbl_Products[],3,0)</f>
        <v>Home Goods</v>
      </c>
      <c r="I5546">
        <v>7</v>
      </c>
      <c r="J5546" s="10">
        <f>VLOOKUP(tbl_Sales[[#This Row],[Product_ID]],tbl_Products[],4,0)</f>
        <v>35.53</v>
      </c>
      <c r="K5546" s="6">
        <v>99.57</v>
      </c>
      <c r="L5546" s="6">
        <f>tbl_Sales[[#This Row],[Price_per_Unit]]*tbl_Sales[[#This Row],[Quantity]]</f>
        <v>696.99</v>
      </c>
      <c r="M5546" s="6">
        <f>tbl_Sales[[#This Row],[Cost_per_Unit]]*tbl_Sales[[#This Row],[Quantity]]</f>
        <v>248.71</v>
      </c>
      <c r="N5546" s="6">
        <f>tbl_Sales[[#This Row],[Sales]]-tbl_Sales[[#This Row],[Total_Cost]]</f>
        <v>448.28</v>
      </c>
    </row>
    <row r="5547" spans="1:14">
      <c r="A5547" t="s">
        <v>5551</v>
      </c>
      <c r="B5547" s="4">
        <v>45114</v>
      </c>
      <c r="C5547" t="s">
        <v>8077</v>
      </c>
      <c r="D5547" t="str">
        <f>VLOOKUP(Sales_Data!$C5547,tbl_Customers[],2,FALSE)</f>
        <v>Customer_203</v>
      </c>
      <c r="E5547" t="str">
        <f>VLOOKUP(tbl_Sales[[#This Row],[Customer_ID]],tbl_Customers[],5,0)</f>
        <v>North</v>
      </c>
      <c r="F5547" t="s">
        <v>8519</v>
      </c>
      <c r="G5547" t="str">
        <f>VLOOKUP(Sales_Data!$F5547,tbl_Products[],2,FALSE)</f>
        <v>Product_53</v>
      </c>
      <c r="H5547" t="str">
        <f>VLOOKUP(tbl_Sales[[#This Row],[Product_ID]],tbl_Products[],3,0)</f>
        <v>Electronics</v>
      </c>
      <c r="I5547">
        <v>1</v>
      </c>
      <c r="J5547" s="10">
        <f>VLOOKUP(tbl_Sales[[#This Row],[Product_ID]],tbl_Products[],4,0)</f>
        <v>21.34</v>
      </c>
      <c r="K5547" s="6">
        <v>41.37</v>
      </c>
      <c r="L5547" s="6">
        <f>tbl_Sales[[#This Row],[Price_per_Unit]]*tbl_Sales[[#This Row],[Quantity]]</f>
        <v>41.37</v>
      </c>
      <c r="M5547" s="6">
        <f>tbl_Sales[[#This Row],[Cost_per_Unit]]*tbl_Sales[[#This Row],[Quantity]]</f>
        <v>21.34</v>
      </c>
      <c r="N5547" s="6">
        <f>tbl_Sales[[#This Row],[Sales]]-tbl_Sales[[#This Row],[Total_Cost]]</f>
        <v>20.029999999999998</v>
      </c>
    </row>
    <row r="5548" spans="1:14">
      <c r="A5548" t="s">
        <v>5552</v>
      </c>
      <c r="B5548" s="4">
        <v>45127</v>
      </c>
      <c r="C5548" t="s">
        <v>8465</v>
      </c>
      <c r="D5548" t="str">
        <f>VLOOKUP(Sales_Data!$C5548,tbl_Customers[],2,FALSE)</f>
        <v>Customer_154</v>
      </c>
      <c r="E5548" t="str">
        <f>VLOOKUP(tbl_Sales[[#This Row],[Customer_ID]],tbl_Customers[],5,0)</f>
        <v>East</v>
      </c>
      <c r="F5548" t="s">
        <v>8494</v>
      </c>
      <c r="G5548" t="str">
        <f>VLOOKUP(Sales_Data!$F5548,tbl_Products[],2,FALSE)</f>
        <v>Product_15</v>
      </c>
      <c r="H5548" t="str">
        <f>VLOOKUP(tbl_Sales[[#This Row],[Product_ID]],tbl_Products[],3,0)</f>
        <v>Apparel</v>
      </c>
      <c r="I5548">
        <v>7</v>
      </c>
      <c r="J5548" s="10">
        <f>VLOOKUP(tbl_Sales[[#This Row],[Product_ID]],tbl_Products[],4,0)</f>
        <v>22.93</v>
      </c>
      <c r="K5548" s="6">
        <v>43.36</v>
      </c>
      <c r="L5548" s="6">
        <f>tbl_Sales[[#This Row],[Price_per_Unit]]*tbl_Sales[[#This Row],[Quantity]]</f>
        <v>303.52</v>
      </c>
      <c r="M5548" s="6">
        <f>tbl_Sales[[#This Row],[Cost_per_Unit]]*tbl_Sales[[#This Row],[Quantity]]</f>
        <v>160.51</v>
      </c>
      <c r="N5548" s="6">
        <f>tbl_Sales[[#This Row],[Sales]]-tbl_Sales[[#This Row],[Total_Cost]]</f>
        <v>143.01</v>
      </c>
    </row>
    <row r="5549" spans="1:14">
      <c r="A5549" t="s">
        <v>5553</v>
      </c>
      <c r="B5549" s="4">
        <v>45041</v>
      </c>
      <c r="C5549" t="s">
        <v>7028</v>
      </c>
      <c r="D5549" t="str">
        <f>VLOOKUP(Sales_Data!$C5549,tbl_Customers[],2,FALSE)</f>
        <v>Customer_1120</v>
      </c>
      <c r="E5549" t="str">
        <f>VLOOKUP(tbl_Sales[[#This Row],[Customer_ID]],tbl_Customers[],5,0)</f>
        <v>North</v>
      </c>
      <c r="F5549" t="s">
        <v>8540</v>
      </c>
      <c r="G5549" t="str">
        <f>VLOOKUP(Sales_Data!$F5549,tbl_Products[],2,FALSE)</f>
        <v>Product_37</v>
      </c>
      <c r="H5549" t="str">
        <f>VLOOKUP(tbl_Sales[[#This Row],[Product_ID]],tbl_Products[],3,0)</f>
        <v>Toys</v>
      </c>
      <c r="I5549">
        <v>9</v>
      </c>
      <c r="J5549" s="10">
        <f>VLOOKUP(tbl_Sales[[#This Row],[Product_ID]],tbl_Products[],4,0)</f>
        <v>29.86</v>
      </c>
      <c r="K5549" s="6">
        <v>34.450000000000003</v>
      </c>
      <c r="L5549" s="6">
        <f>tbl_Sales[[#This Row],[Price_per_Unit]]*tbl_Sales[[#This Row],[Quantity]]</f>
        <v>310.05</v>
      </c>
      <c r="M5549" s="6">
        <f>tbl_Sales[[#This Row],[Cost_per_Unit]]*tbl_Sales[[#This Row],[Quantity]]</f>
        <v>268.74</v>
      </c>
      <c r="N5549" s="6">
        <f>tbl_Sales[[#This Row],[Sales]]-tbl_Sales[[#This Row],[Total_Cost]]</f>
        <v>41.31</v>
      </c>
    </row>
    <row r="5550" spans="1:14">
      <c r="A5550" t="s">
        <v>5554</v>
      </c>
      <c r="B5550" s="4">
        <v>45228</v>
      </c>
      <c r="C5550" t="s">
        <v>7825</v>
      </c>
      <c r="D5550" t="str">
        <f>VLOOKUP(Sales_Data!$C5550,tbl_Customers[],2,FALSE)</f>
        <v>Customer_1268</v>
      </c>
      <c r="E5550" t="str">
        <f>VLOOKUP(tbl_Sales[[#This Row],[Customer_ID]],tbl_Customers[],5,0)</f>
        <v>East</v>
      </c>
      <c r="F5550" t="s">
        <v>8503</v>
      </c>
      <c r="G5550" t="str">
        <f>VLOOKUP(Sales_Data!$F5550,tbl_Products[],2,FALSE)</f>
        <v>Product_19</v>
      </c>
      <c r="H5550" t="str">
        <f>VLOOKUP(tbl_Sales[[#This Row],[Product_ID]],tbl_Products[],3,0)</f>
        <v>Apparel</v>
      </c>
      <c r="I5550">
        <v>7</v>
      </c>
      <c r="J5550" s="10">
        <f>VLOOKUP(tbl_Sales[[#This Row],[Product_ID]],tbl_Products[],4,0)</f>
        <v>41.78</v>
      </c>
      <c r="K5550" s="6">
        <v>83.4</v>
      </c>
      <c r="L5550" s="6">
        <f>tbl_Sales[[#This Row],[Price_per_Unit]]*tbl_Sales[[#This Row],[Quantity]]</f>
        <v>583.80000000000007</v>
      </c>
      <c r="M5550" s="6">
        <f>tbl_Sales[[#This Row],[Cost_per_Unit]]*tbl_Sales[[#This Row],[Quantity]]</f>
        <v>292.46000000000004</v>
      </c>
      <c r="N5550" s="6">
        <f>tbl_Sales[[#This Row],[Sales]]-tbl_Sales[[#This Row],[Total_Cost]]</f>
        <v>291.34000000000003</v>
      </c>
    </row>
    <row r="5551" spans="1:14">
      <c r="A5551" t="s">
        <v>5555</v>
      </c>
      <c r="B5551" s="4">
        <v>45075</v>
      </c>
      <c r="C5551" t="s">
        <v>7614</v>
      </c>
      <c r="D5551" t="str">
        <f>VLOOKUP(Sales_Data!$C5551,tbl_Customers[],2,FALSE)</f>
        <v>Customer_703</v>
      </c>
      <c r="E5551" t="str">
        <f>VLOOKUP(tbl_Sales[[#This Row],[Customer_ID]],tbl_Customers[],5,0)</f>
        <v>East</v>
      </c>
      <c r="F5551" t="s">
        <v>8540</v>
      </c>
      <c r="G5551" t="str">
        <f>VLOOKUP(Sales_Data!$F5551,tbl_Products[],2,FALSE)</f>
        <v>Product_37</v>
      </c>
      <c r="H5551" t="str">
        <f>VLOOKUP(tbl_Sales[[#This Row],[Product_ID]],tbl_Products[],3,0)</f>
        <v>Toys</v>
      </c>
      <c r="I5551">
        <v>6</v>
      </c>
      <c r="J5551" s="10">
        <f>VLOOKUP(tbl_Sales[[#This Row],[Product_ID]],tbl_Products[],4,0)</f>
        <v>29.86</v>
      </c>
      <c r="K5551" s="6">
        <v>24.4</v>
      </c>
      <c r="L5551" s="6">
        <f>tbl_Sales[[#This Row],[Price_per_Unit]]*tbl_Sales[[#This Row],[Quantity]]</f>
        <v>146.39999999999998</v>
      </c>
      <c r="M5551" s="6">
        <f>tbl_Sales[[#This Row],[Cost_per_Unit]]*tbl_Sales[[#This Row],[Quantity]]</f>
        <v>179.16</v>
      </c>
      <c r="N5551" s="6">
        <f>tbl_Sales[[#This Row],[Sales]]-tbl_Sales[[#This Row],[Total_Cost]]</f>
        <v>-32.760000000000019</v>
      </c>
    </row>
    <row r="5552" spans="1:14">
      <c r="A5552" t="s">
        <v>5556</v>
      </c>
      <c r="B5552" s="4">
        <v>44995</v>
      </c>
      <c r="C5552" t="s">
        <v>7630</v>
      </c>
      <c r="D5552" t="str">
        <f>VLOOKUP(Sales_Data!$C5552,tbl_Customers[],2,FALSE)</f>
        <v>Customer_618</v>
      </c>
      <c r="E5552" t="str">
        <f>VLOOKUP(tbl_Sales[[#This Row],[Customer_ID]],tbl_Customers[],5,0)</f>
        <v>West</v>
      </c>
      <c r="F5552" t="s">
        <v>8531</v>
      </c>
      <c r="G5552" t="str">
        <f>VLOOKUP(Sales_Data!$F5552,tbl_Products[],2,FALSE)</f>
        <v>Product_36</v>
      </c>
      <c r="H5552" t="str">
        <f>VLOOKUP(tbl_Sales[[#This Row],[Product_ID]],tbl_Products[],3,0)</f>
        <v>Home Goods</v>
      </c>
      <c r="I5552">
        <v>6</v>
      </c>
      <c r="J5552" s="10">
        <f>VLOOKUP(tbl_Sales[[#This Row],[Product_ID]],tbl_Products[],4,0)</f>
        <v>32.54</v>
      </c>
      <c r="K5552" s="6">
        <v>90.13</v>
      </c>
      <c r="L5552" s="6">
        <f>tbl_Sales[[#This Row],[Price_per_Unit]]*tbl_Sales[[#This Row],[Quantity]]</f>
        <v>540.78</v>
      </c>
      <c r="M5552" s="6">
        <f>tbl_Sales[[#This Row],[Cost_per_Unit]]*tbl_Sales[[#This Row],[Quantity]]</f>
        <v>195.24</v>
      </c>
      <c r="N5552" s="6">
        <f>tbl_Sales[[#This Row],[Sales]]-tbl_Sales[[#This Row],[Total_Cost]]</f>
        <v>345.53999999999996</v>
      </c>
    </row>
    <row r="5553" spans="1:14">
      <c r="A5553" t="s">
        <v>5557</v>
      </c>
      <c r="B5553" s="4">
        <v>45164</v>
      </c>
      <c r="C5553" t="s">
        <v>7666</v>
      </c>
      <c r="D5553" t="str">
        <f>VLOOKUP(Sales_Data!$C5553,tbl_Customers[],2,FALSE)</f>
        <v>Customer_1486</v>
      </c>
      <c r="E5553" t="str">
        <f>VLOOKUP(tbl_Sales[[#This Row],[Customer_ID]],tbl_Customers[],5,0)</f>
        <v>North</v>
      </c>
      <c r="F5553" t="s">
        <v>8532</v>
      </c>
      <c r="G5553" t="str">
        <f>VLOOKUP(Sales_Data!$F5553,tbl_Products[],2,FALSE)</f>
        <v>Product_23</v>
      </c>
      <c r="H5553" t="str">
        <f>VLOOKUP(tbl_Sales[[#This Row],[Product_ID]],tbl_Products[],3,0)</f>
        <v>Apparel</v>
      </c>
      <c r="I5553">
        <v>6</v>
      </c>
      <c r="J5553" s="10">
        <f>VLOOKUP(tbl_Sales[[#This Row],[Product_ID]],tbl_Products[],4,0)</f>
        <v>2.85</v>
      </c>
      <c r="K5553" s="6">
        <v>90.28</v>
      </c>
      <c r="L5553" s="6">
        <f>tbl_Sales[[#This Row],[Price_per_Unit]]*tbl_Sales[[#This Row],[Quantity]]</f>
        <v>541.68000000000006</v>
      </c>
      <c r="M5553" s="6">
        <f>tbl_Sales[[#This Row],[Cost_per_Unit]]*tbl_Sales[[#This Row],[Quantity]]</f>
        <v>17.100000000000001</v>
      </c>
      <c r="N5553" s="6">
        <f>tbl_Sales[[#This Row],[Sales]]-tbl_Sales[[#This Row],[Total_Cost]]</f>
        <v>524.58000000000004</v>
      </c>
    </row>
    <row r="5554" spans="1:14">
      <c r="A5554" t="s">
        <v>5558</v>
      </c>
      <c r="B5554" s="4">
        <v>45183</v>
      </c>
      <c r="C5554" t="s">
        <v>7238</v>
      </c>
      <c r="D5554" t="str">
        <f>VLOOKUP(Sales_Data!$C5554,tbl_Customers[],2,FALSE)</f>
        <v>Customer_972</v>
      </c>
      <c r="E5554" t="str">
        <f>VLOOKUP(tbl_Sales[[#This Row],[Customer_ID]],tbl_Customers[],5,0)</f>
        <v>West</v>
      </c>
      <c r="F5554" t="s">
        <v>8554</v>
      </c>
      <c r="G5554" t="str">
        <f>VLOOKUP(Sales_Data!$F5554,tbl_Products[],2,FALSE)</f>
        <v>Product_55</v>
      </c>
      <c r="H5554" t="str">
        <f>VLOOKUP(tbl_Sales[[#This Row],[Product_ID]],tbl_Products[],3,0)</f>
        <v>Apparel</v>
      </c>
      <c r="I5554">
        <v>6</v>
      </c>
      <c r="J5554" s="10">
        <f>VLOOKUP(tbl_Sales[[#This Row],[Product_ID]],tbl_Products[],4,0)</f>
        <v>36.08</v>
      </c>
      <c r="K5554" s="6">
        <v>80.040000000000006</v>
      </c>
      <c r="L5554" s="6">
        <f>tbl_Sales[[#This Row],[Price_per_Unit]]*tbl_Sales[[#This Row],[Quantity]]</f>
        <v>480.24</v>
      </c>
      <c r="M5554" s="6">
        <f>tbl_Sales[[#This Row],[Cost_per_Unit]]*tbl_Sales[[#This Row],[Quantity]]</f>
        <v>216.48</v>
      </c>
      <c r="N5554" s="6">
        <f>tbl_Sales[[#This Row],[Sales]]-tbl_Sales[[#This Row],[Total_Cost]]</f>
        <v>263.76</v>
      </c>
    </row>
    <row r="5555" spans="1:14">
      <c r="A5555" t="s">
        <v>5559</v>
      </c>
      <c r="B5555" s="4">
        <v>45188</v>
      </c>
      <c r="C5555" t="s">
        <v>7039</v>
      </c>
      <c r="D5555" t="str">
        <f>VLOOKUP(Sales_Data!$C5555,tbl_Customers[],2,FALSE)</f>
        <v>Customer_414</v>
      </c>
      <c r="E5555" t="str">
        <f>VLOOKUP(tbl_Sales[[#This Row],[Customer_ID]],tbl_Customers[],5,0)</f>
        <v>South</v>
      </c>
      <c r="F5555" t="s">
        <v>8514</v>
      </c>
      <c r="G5555" t="str">
        <f>VLOOKUP(Sales_Data!$F5555,tbl_Products[],2,FALSE)</f>
        <v>Product_2</v>
      </c>
      <c r="H5555" t="str">
        <f>VLOOKUP(tbl_Sales[[#This Row],[Product_ID]],tbl_Products[],3,0)</f>
        <v>Health</v>
      </c>
      <c r="I5555">
        <v>6</v>
      </c>
      <c r="J5555" s="10">
        <f>VLOOKUP(tbl_Sales[[#This Row],[Product_ID]],tbl_Products[],4,0)</f>
        <v>12.41</v>
      </c>
      <c r="K5555" s="6">
        <v>58.74</v>
      </c>
      <c r="L5555" s="6">
        <f>tbl_Sales[[#This Row],[Price_per_Unit]]*tbl_Sales[[#This Row],[Quantity]]</f>
        <v>352.44</v>
      </c>
      <c r="M5555" s="6">
        <f>tbl_Sales[[#This Row],[Cost_per_Unit]]*tbl_Sales[[#This Row],[Quantity]]</f>
        <v>74.460000000000008</v>
      </c>
      <c r="N5555" s="6">
        <f>tbl_Sales[[#This Row],[Sales]]-tbl_Sales[[#This Row],[Total_Cost]]</f>
        <v>277.98</v>
      </c>
    </row>
    <row r="5556" spans="1:14">
      <c r="A5556" t="s">
        <v>5560</v>
      </c>
      <c r="B5556" s="4">
        <v>44973</v>
      </c>
      <c r="C5556" t="s">
        <v>7381</v>
      </c>
      <c r="D5556" t="str">
        <f>VLOOKUP(Sales_Data!$C5556,tbl_Customers[],2,FALSE)</f>
        <v>Customer_1093</v>
      </c>
      <c r="E5556" t="str">
        <f>VLOOKUP(tbl_Sales[[#This Row],[Customer_ID]],tbl_Customers[],5,0)</f>
        <v>West</v>
      </c>
      <c r="F5556" t="s">
        <v>8493</v>
      </c>
      <c r="G5556" t="str">
        <f>VLOOKUP(Sales_Data!$F5556,tbl_Products[],2,FALSE)</f>
        <v>Product_61</v>
      </c>
      <c r="H5556" t="str">
        <f>VLOOKUP(tbl_Sales[[#This Row],[Product_ID]],tbl_Products[],3,0)</f>
        <v>Health</v>
      </c>
      <c r="I5556">
        <v>7</v>
      </c>
      <c r="J5556" s="10">
        <f>VLOOKUP(tbl_Sales[[#This Row],[Product_ID]],tbl_Products[],4,0)</f>
        <v>47.78</v>
      </c>
      <c r="K5556" s="6">
        <v>89.38</v>
      </c>
      <c r="L5556" s="6">
        <f>tbl_Sales[[#This Row],[Price_per_Unit]]*tbl_Sales[[#This Row],[Quantity]]</f>
        <v>625.66</v>
      </c>
      <c r="M5556" s="6">
        <f>tbl_Sales[[#This Row],[Cost_per_Unit]]*tbl_Sales[[#This Row],[Quantity]]</f>
        <v>334.46000000000004</v>
      </c>
      <c r="N5556" s="6">
        <f>tbl_Sales[[#This Row],[Sales]]-tbl_Sales[[#This Row],[Total_Cost]]</f>
        <v>291.19999999999993</v>
      </c>
    </row>
    <row r="5557" spans="1:14">
      <c r="A5557" t="s">
        <v>5561</v>
      </c>
      <c r="B5557" s="4">
        <v>45130</v>
      </c>
      <c r="C5557" t="s">
        <v>7754</v>
      </c>
      <c r="D5557" t="str">
        <f>VLOOKUP(Sales_Data!$C5557,tbl_Customers[],2,FALSE)</f>
        <v>Customer_1477</v>
      </c>
      <c r="E5557" t="str">
        <f>VLOOKUP(tbl_Sales[[#This Row],[Customer_ID]],tbl_Customers[],5,0)</f>
        <v>East</v>
      </c>
      <c r="F5557" t="s">
        <v>8500</v>
      </c>
      <c r="G5557" t="str">
        <f>VLOOKUP(Sales_Data!$F5557,tbl_Products[],2,FALSE)</f>
        <v>Product_68</v>
      </c>
      <c r="H5557" t="str">
        <f>VLOOKUP(tbl_Sales[[#This Row],[Product_ID]],tbl_Products[],3,0)</f>
        <v>Home Goods</v>
      </c>
      <c r="I5557">
        <v>9</v>
      </c>
      <c r="J5557" s="10">
        <f>VLOOKUP(tbl_Sales[[#This Row],[Product_ID]],tbl_Products[],4,0)</f>
        <v>17.45</v>
      </c>
      <c r="K5557" s="6">
        <v>24.61</v>
      </c>
      <c r="L5557" s="6">
        <f>tbl_Sales[[#This Row],[Price_per_Unit]]*tbl_Sales[[#This Row],[Quantity]]</f>
        <v>221.49</v>
      </c>
      <c r="M5557" s="6">
        <f>tbl_Sales[[#This Row],[Cost_per_Unit]]*tbl_Sales[[#This Row],[Quantity]]</f>
        <v>157.04999999999998</v>
      </c>
      <c r="N5557" s="6">
        <f>tbl_Sales[[#This Row],[Sales]]-tbl_Sales[[#This Row],[Total_Cost]]</f>
        <v>64.440000000000026</v>
      </c>
    </row>
    <row r="5558" spans="1:14">
      <c r="A5558" t="s">
        <v>5562</v>
      </c>
      <c r="B5558" s="4">
        <v>45113</v>
      </c>
      <c r="C5558" t="s">
        <v>7968</v>
      </c>
      <c r="D5558" t="str">
        <f>VLOOKUP(Sales_Data!$C5558,tbl_Customers[],2,FALSE)</f>
        <v>Customer_315</v>
      </c>
      <c r="E5558" t="str">
        <f>VLOOKUP(tbl_Sales[[#This Row],[Customer_ID]],tbl_Customers[],5,0)</f>
        <v>North</v>
      </c>
      <c r="F5558" t="s">
        <v>8545</v>
      </c>
      <c r="G5558" t="str">
        <f>VLOOKUP(Sales_Data!$F5558,tbl_Products[],2,FALSE)</f>
        <v>Product_9</v>
      </c>
      <c r="H5558" t="str">
        <f>VLOOKUP(tbl_Sales[[#This Row],[Product_ID]],tbl_Products[],3,0)</f>
        <v>Apparel</v>
      </c>
      <c r="I5558">
        <v>6</v>
      </c>
      <c r="J5558" s="10">
        <f>VLOOKUP(tbl_Sales[[#This Row],[Product_ID]],tbl_Products[],4,0)</f>
        <v>14.27</v>
      </c>
      <c r="K5558" s="6">
        <v>18.32</v>
      </c>
      <c r="L5558" s="6">
        <f>tbl_Sales[[#This Row],[Price_per_Unit]]*tbl_Sales[[#This Row],[Quantity]]</f>
        <v>109.92</v>
      </c>
      <c r="M5558" s="6">
        <f>tbl_Sales[[#This Row],[Cost_per_Unit]]*tbl_Sales[[#This Row],[Quantity]]</f>
        <v>85.62</v>
      </c>
      <c r="N5558" s="6">
        <f>tbl_Sales[[#This Row],[Sales]]-tbl_Sales[[#This Row],[Total_Cost]]</f>
        <v>24.299999999999997</v>
      </c>
    </row>
    <row r="5559" spans="1:14">
      <c r="A5559" t="s">
        <v>5563</v>
      </c>
      <c r="B5559" s="4">
        <v>45184</v>
      </c>
      <c r="C5559" t="s">
        <v>7067</v>
      </c>
      <c r="D5559" t="str">
        <f>VLOOKUP(Sales_Data!$C5559,tbl_Customers[],2,FALSE)</f>
        <v>Customer_90</v>
      </c>
      <c r="E5559" t="str">
        <f>VLOOKUP(tbl_Sales[[#This Row],[Customer_ID]],tbl_Customers[],5,0)</f>
        <v>North</v>
      </c>
      <c r="F5559" t="s">
        <v>8513</v>
      </c>
      <c r="G5559" t="str">
        <f>VLOOKUP(Sales_Data!$F5559,tbl_Products[],2,FALSE)</f>
        <v>Product_59</v>
      </c>
      <c r="H5559" t="str">
        <f>VLOOKUP(tbl_Sales[[#This Row],[Product_ID]],tbl_Products[],3,0)</f>
        <v>Home Goods</v>
      </c>
      <c r="I5559">
        <v>1</v>
      </c>
      <c r="J5559" s="10">
        <f>VLOOKUP(tbl_Sales[[#This Row],[Product_ID]],tbl_Products[],4,0)</f>
        <v>40.85</v>
      </c>
      <c r="K5559" s="6">
        <v>90.12</v>
      </c>
      <c r="L5559" s="6">
        <f>tbl_Sales[[#This Row],[Price_per_Unit]]*tbl_Sales[[#This Row],[Quantity]]</f>
        <v>90.12</v>
      </c>
      <c r="M5559" s="6">
        <f>tbl_Sales[[#This Row],[Cost_per_Unit]]*tbl_Sales[[#This Row],[Quantity]]</f>
        <v>40.85</v>
      </c>
      <c r="N5559" s="6">
        <f>tbl_Sales[[#This Row],[Sales]]-tbl_Sales[[#This Row],[Total_Cost]]</f>
        <v>49.27</v>
      </c>
    </row>
    <row r="5560" spans="1:14">
      <c r="A5560" t="s">
        <v>5564</v>
      </c>
      <c r="B5560" s="4">
        <v>44932</v>
      </c>
      <c r="C5560" t="s">
        <v>7486</v>
      </c>
      <c r="D5560" t="str">
        <f>VLOOKUP(Sales_Data!$C5560,tbl_Customers[],2,FALSE)</f>
        <v>Customer_262</v>
      </c>
      <c r="E5560" t="str">
        <f>VLOOKUP(tbl_Sales[[#This Row],[Customer_ID]],tbl_Customers[],5,0)</f>
        <v>North</v>
      </c>
      <c r="F5560" t="s">
        <v>8509</v>
      </c>
      <c r="G5560" t="str">
        <f>VLOOKUP(Sales_Data!$F5560,tbl_Products[],2,FALSE)</f>
        <v>Product_45</v>
      </c>
      <c r="H5560" t="str">
        <f>VLOOKUP(tbl_Sales[[#This Row],[Product_ID]],tbl_Products[],3,0)</f>
        <v>Home Goods</v>
      </c>
      <c r="I5560">
        <v>7</v>
      </c>
      <c r="J5560" s="10">
        <f>VLOOKUP(tbl_Sales[[#This Row],[Product_ID]],tbl_Products[],4,0)</f>
        <v>47.88</v>
      </c>
      <c r="K5560" s="6">
        <v>44.12</v>
      </c>
      <c r="L5560" s="6">
        <f>tbl_Sales[[#This Row],[Price_per_Unit]]*tbl_Sales[[#This Row],[Quantity]]</f>
        <v>308.83999999999997</v>
      </c>
      <c r="M5560" s="6">
        <f>tbl_Sales[[#This Row],[Cost_per_Unit]]*tbl_Sales[[#This Row],[Quantity]]</f>
        <v>335.16</v>
      </c>
      <c r="N5560" s="6">
        <f>tbl_Sales[[#This Row],[Sales]]-tbl_Sales[[#This Row],[Total_Cost]]</f>
        <v>-26.32000000000005</v>
      </c>
    </row>
    <row r="5561" spans="1:14">
      <c r="A5561" t="s">
        <v>5565</v>
      </c>
      <c r="B5561" s="4">
        <v>45266</v>
      </c>
      <c r="C5561" t="s">
        <v>8079</v>
      </c>
      <c r="D5561" t="str">
        <f>VLOOKUP(Sales_Data!$C5561,tbl_Customers[],2,FALSE)</f>
        <v>Customer_393</v>
      </c>
      <c r="E5561" t="str">
        <f>VLOOKUP(tbl_Sales[[#This Row],[Customer_ID]],tbl_Customers[],5,0)</f>
        <v>West</v>
      </c>
      <c r="F5561" t="s">
        <v>8505</v>
      </c>
      <c r="G5561" t="str">
        <f>VLOOKUP(Sales_Data!$F5561,tbl_Products[],2,FALSE)</f>
        <v>Product_39</v>
      </c>
      <c r="H5561" t="str">
        <f>VLOOKUP(tbl_Sales[[#This Row],[Product_ID]],tbl_Products[],3,0)</f>
        <v>Toys</v>
      </c>
      <c r="I5561">
        <v>9</v>
      </c>
      <c r="J5561" s="10">
        <f>VLOOKUP(tbl_Sales[[#This Row],[Product_ID]],tbl_Products[],4,0)</f>
        <v>32.950000000000003</v>
      </c>
      <c r="K5561" s="6">
        <v>9.4700000000000006</v>
      </c>
      <c r="L5561" s="6">
        <f>tbl_Sales[[#This Row],[Price_per_Unit]]*tbl_Sales[[#This Row],[Quantity]]</f>
        <v>85.23</v>
      </c>
      <c r="M5561" s="6">
        <f>tbl_Sales[[#This Row],[Cost_per_Unit]]*tbl_Sales[[#This Row],[Quantity]]</f>
        <v>296.55</v>
      </c>
      <c r="N5561" s="6">
        <f>tbl_Sales[[#This Row],[Sales]]-tbl_Sales[[#This Row],[Total_Cost]]</f>
        <v>-211.32</v>
      </c>
    </row>
    <row r="5562" spans="1:14">
      <c r="A5562" t="s">
        <v>5566</v>
      </c>
      <c r="B5562" s="4">
        <v>45049</v>
      </c>
      <c r="C5562" t="s">
        <v>7859</v>
      </c>
      <c r="D5562" t="str">
        <f>VLOOKUP(Sales_Data!$C5562,tbl_Customers[],2,FALSE)</f>
        <v>Customer_857</v>
      </c>
      <c r="E5562" t="str">
        <f>VLOOKUP(tbl_Sales[[#This Row],[Customer_ID]],tbl_Customers[],5,0)</f>
        <v>East</v>
      </c>
      <c r="F5562" t="s">
        <v>8520</v>
      </c>
      <c r="G5562" t="str">
        <f>VLOOKUP(Sales_Data!$F5562,tbl_Products[],2,FALSE)</f>
        <v>Product_29</v>
      </c>
      <c r="H5562" t="str">
        <f>VLOOKUP(tbl_Sales[[#This Row],[Product_ID]],tbl_Products[],3,0)</f>
        <v>Home Goods</v>
      </c>
      <c r="I5562">
        <v>2</v>
      </c>
      <c r="J5562" s="10">
        <f>VLOOKUP(tbl_Sales[[#This Row],[Product_ID]],tbl_Products[],4,0)</f>
        <v>9.64</v>
      </c>
      <c r="K5562" s="6">
        <v>28.6</v>
      </c>
      <c r="L5562" s="6">
        <f>tbl_Sales[[#This Row],[Price_per_Unit]]*tbl_Sales[[#This Row],[Quantity]]</f>
        <v>57.2</v>
      </c>
      <c r="M5562" s="6">
        <f>tbl_Sales[[#This Row],[Cost_per_Unit]]*tbl_Sales[[#This Row],[Quantity]]</f>
        <v>19.28</v>
      </c>
      <c r="N5562" s="6">
        <f>tbl_Sales[[#This Row],[Sales]]-tbl_Sales[[#This Row],[Total_Cost]]</f>
        <v>37.92</v>
      </c>
    </row>
    <row r="5563" spans="1:14">
      <c r="A5563" t="s">
        <v>5567</v>
      </c>
      <c r="B5563" s="4">
        <v>45241</v>
      </c>
      <c r="C5563" t="s">
        <v>7065</v>
      </c>
      <c r="D5563" t="str">
        <f>VLOOKUP(Sales_Data!$C5563,tbl_Customers[],2,FALSE)</f>
        <v>Customer_1128</v>
      </c>
      <c r="E5563" t="str">
        <f>VLOOKUP(tbl_Sales[[#This Row],[Customer_ID]],tbl_Customers[],5,0)</f>
        <v>East</v>
      </c>
      <c r="F5563" t="s">
        <v>8507</v>
      </c>
      <c r="G5563" t="str">
        <f>VLOOKUP(Sales_Data!$F5563,tbl_Products[],2,FALSE)</f>
        <v>Product_58</v>
      </c>
      <c r="H5563" t="str">
        <f>VLOOKUP(tbl_Sales[[#This Row],[Product_ID]],tbl_Products[],3,0)</f>
        <v>Home Goods</v>
      </c>
      <c r="I5563">
        <v>9</v>
      </c>
      <c r="J5563" s="10">
        <f>VLOOKUP(tbl_Sales[[#This Row],[Product_ID]],tbl_Products[],4,0)</f>
        <v>23.97</v>
      </c>
      <c r="K5563" s="6">
        <v>69.650000000000006</v>
      </c>
      <c r="L5563" s="6">
        <f>tbl_Sales[[#This Row],[Price_per_Unit]]*tbl_Sales[[#This Row],[Quantity]]</f>
        <v>626.85</v>
      </c>
      <c r="M5563" s="6">
        <f>tbl_Sales[[#This Row],[Cost_per_Unit]]*tbl_Sales[[#This Row],[Quantity]]</f>
        <v>215.73</v>
      </c>
      <c r="N5563" s="6">
        <f>tbl_Sales[[#This Row],[Sales]]-tbl_Sales[[#This Row],[Total_Cost]]</f>
        <v>411.12</v>
      </c>
    </row>
    <row r="5564" spans="1:14">
      <c r="A5564" t="s">
        <v>5568</v>
      </c>
      <c r="B5564" s="4">
        <v>45277</v>
      </c>
      <c r="C5564" t="s">
        <v>7046</v>
      </c>
      <c r="D5564" t="str">
        <f>VLOOKUP(Sales_Data!$C5564,tbl_Customers[],2,FALSE)</f>
        <v>Customer_1458</v>
      </c>
      <c r="E5564" t="str">
        <f>VLOOKUP(tbl_Sales[[#This Row],[Customer_ID]],tbl_Customers[],5,0)</f>
        <v>West</v>
      </c>
      <c r="F5564" t="s">
        <v>8550</v>
      </c>
      <c r="G5564" t="str">
        <f>VLOOKUP(Sales_Data!$F5564,tbl_Products[],2,FALSE)</f>
        <v>Product_26</v>
      </c>
      <c r="H5564" t="str">
        <f>VLOOKUP(tbl_Sales[[#This Row],[Product_ID]],tbl_Products[],3,0)</f>
        <v>Health</v>
      </c>
      <c r="I5564">
        <v>9</v>
      </c>
      <c r="J5564" s="10">
        <f>VLOOKUP(tbl_Sales[[#This Row],[Product_ID]],tbl_Products[],4,0)</f>
        <v>31.77</v>
      </c>
      <c r="K5564" s="6">
        <v>41.69</v>
      </c>
      <c r="L5564" s="6">
        <f>tbl_Sales[[#This Row],[Price_per_Unit]]*tbl_Sales[[#This Row],[Quantity]]</f>
        <v>375.21</v>
      </c>
      <c r="M5564" s="6">
        <f>tbl_Sales[[#This Row],[Cost_per_Unit]]*tbl_Sales[[#This Row],[Quantity]]</f>
        <v>285.93</v>
      </c>
      <c r="N5564" s="6">
        <f>tbl_Sales[[#This Row],[Sales]]-tbl_Sales[[#This Row],[Total_Cost]]</f>
        <v>89.279999999999973</v>
      </c>
    </row>
    <row r="5565" spans="1:14">
      <c r="A5565" t="s">
        <v>5569</v>
      </c>
      <c r="B5565" s="4">
        <v>45011</v>
      </c>
      <c r="C5565" t="s">
        <v>8372</v>
      </c>
      <c r="D5565" t="str">
        <f>VLOOKUP(Sales_Data!$C5565,tbl_Customers[],2,FALSE)</f>
        <v>Customer_518</v>
      </c>
      <c r="E5565" t="str">
        <f>VLOOKUP(tbl_Sales[[#This Row],[Customer_ID]],tbl_Customers[],5,0)</f>
        <v>North</v>
      </c>
      <c r="F5565" t="s">
        <v>8531</v>
      </c>
      <c r="G5565" t="str">
        <f>VLOOKUP(Sales_Data!$F5565,tbl_Products[],2,FALSE)</f>
        <v>Product_36</v>
      </c>
      <c r="H5565" t="str">
        <f>VLOOKUP(tbl_Sales[[#This Row],[Product_ID]],tbl_Products[],3,0)</f>
        <v>Home Goods</v>
      </c>
      <c r="I5565">
        <v>3</v>
      </c>
      <c r="J5565" s="10">
        <f>VLOOKUP(tbl_Sales[[#This Row],[Product_ID]],tbl_Products[],4,0)</f>
        <v>32.54</v>
      </c>
      <c r="K5565" s="6">
        <v>39.11</v>
      </c>
      <c r="L5565" s="6">
        <f>tbl_Sales[[#This Row],[Price_per_Unit]]*tbl_Sales[[#This Row],[Quantity]]</f>
        <v>117.33</v>
      </c>
      <c r="M5565" s="6">
        <f>tbl_Sales[[#This Row],[Cost_per_Unit]]*tbl_Sales[[#This Row],[Quantity]]</f>
        <v>97.62</v>
      </c>
      <c r="N5565" s="6">
        <f>tbl_Sales[[#This Row],[Sales]]-tbl_Sales[[#This Row],[Total_Cost]]</f>
        <v>19.709999999999994</v>
      </c>
    </row>
    <row r="5566" spans="1:14">
      <c r="A5566" t="s">
        <v>5570</v>
      </c>
      <c r="B5566" s="4">
        <v>45190</v>
      </c>
      <c r="C5566" t="s">
        <v>7212</v>
      </c>
      <c r="D5566" t="str">
        <f>VLOOKUP(Sales_Data!$C5566,tbl_Customers[],2,FALSE)</f>
        <v>Customer_1148</v>
      </c>
      <c r="E5566" t="str">
        <f>VLOOKUP(tbl_Sales[[#This Row],[Customer_ID]],tbl_Customers[],5,0)</f>
        <v>South</v>
      </c>
      <c r="F5566" t="s">
        <v>8517</v>
      </c>
      <c r="G5566" t="str">
        <f>VLOOKUP(Sales_Data!$F5566,tbl_Products[],2,FALSE)</f>
        <v>Product_62</v>
      </c>
      <c r="H5566" t="str">
        <f>VLOOKUP(tbl_Sales[[#This Row],[Product_ID]],tbl_Products[],3,0)</f>
        <v>Health</v>
      </c>
      <c r="I5566">
        <v>4</v>
      </c>
      <c r="J5566" s="10">
        <f>VLOOKUP(tbl_Sales[[#This Row],[Product_ID]],tbl_Products[],4,0)</f>
        <v>24.52</v>
      </c>
      <c r="K5566" s="6">
        <v>29.95</v>
      </c>
      <c r="L5566" s="6">
        <f>tbl_Sales[[#This Row],[Price_per_Unit]]*tbl_Sales[[#This Row],[Quantity]]</f>
        <v>119.8</v>
      </c>
      <c r="M5566" s="6">
        <f>tbl_Sales[[#This Row],[Cost_per_Unit]]*tbl_Sales[[#This Row],[Quantity]]</f>
        <v>98.08</v>
      </c>
      <c r="N5566" s="6">
        <f>tbl_Sales[[#This Row],[Sales]]-tbl_Sales[[#This Row],[Total_Cost]]</f>
        <v>21.72</v>
      </c>
    </row>
    <row r="5567" spans="1:14">
      <c r="A5567" t="s">
        <v>5571</v>
      </c>
      <c r="B5567" s="4">
        <v>44998</v>
      </c>
      <c r="C5567" t="s">
        <v>8161</v>
      </c>
      <c r="D5567" t="str">
        <f>VLOOKUP(Sales_Data!$C5567,tbl_Customers[],2,FALSE)</f>
        <v>Customer_712</v>
      </c>
      <c r="E5567" t="str">
        <f>VLOOKUP(tbl_Sales[[#This Row],[Customer_ID]],tbl_Customers[],5,0)</f>
        <v>West</v>
      </c>
      <c r="F5567" t="s">
        <v>8553</v>
      </c>
      <c r="G5567" t="str">
        <f>VLOOKUP(Sales_Data!$F5567,tbl_Products[],2,FALSE)</f>
        <v>Product_50</v>
      </c>
      <c r="H5567" t="str">
        <f>VLOOKUP(tbl_Sales[[#This Row],[Product_ID]],tbl_Products[],3,0)</f>
        <v>Apparel</v>
      </c>
      <c r="I5567">
        <v>5</v>
      </c>
      <c r="J5567" s="10">
        <f>VLOOKUP(tbl_Sales[[#This Row],[Product_ID]],tbl_Products[],4,0)</f>
        <v>42.74</v>
      </c>
      <c r="K5567" s="6">
        <v>71.87</v>
      </c>
      <c r="L5567" s="6">
        <f>tbl_Sales[[#This Row],[Price_per_Unit]]*tbl_Sales[[#This Row],[Quantity]]</f>
        <v>359.35</v>
      </c>
      <c r="M5567" s="6">
        <f>tbl_Sales[[#This Row],[Cost_per_Unit]]*tbl_Sales[[#This Row],[Quantity]]</f>
        <v>213.70000000000002</v>
      </c>
      <c r="N5567" s="6">
        <f>tbl_Sales[[#This Row],[Sales]]-tbl_Sales[[#This Row],[Total_Cost]]</f>
        <v>145.65</v>
      </c>
    </row>
    <row r="5568" spans="1:14">
      <c r="A5568" t="s">
        <v>5572</v>
      </c>
      <c r="B5568" s="4">
        <v>45155</v>
      </c>
      <c r="C5568" t="s">
        <v>8472</v>
      </c>
      <c r="D5568" t="str">
        <f>VLOOKUP(Sales_Data!$C5568,tbl_Customers[],2,FALSE)</f>
        <v>Customer_750</v>
      </c>
      <c r="E5568" t="str">
        <f>VLOOKUP(tbl_Sales[[#This Row],[Customer_ID]],tbl_Customers[],5,0)</f>
        <v>East</v>
      </c>
      <c r="F5568" t="s">
        <v>8518</v>
      </c>
      <c r="G5568" t="str">
        <f>VLOOKUP(Sales_Data!$F5568,tbl_Products[],2,FALSE)</f>
        <v>Product_35</v>
      </c>
      <c r="H5568" t="str">
        <f>VLOOKUP(tbl_Sales[[#This Row],[Product_ID]],tbl_Products[],3,0)</f>
        <v>Toys</v>
      </c>
      <c r="I5568">
        <v>7</v>
      </c>
      <c r="J5568" s="10">
        <f>VLOOKUP(tbl_Sales[[#This Row],[Product_ID]],tbl_Products[],4,0)</f>
        <v>40.75</v>
      </c>
      <c r="K5568" s="6">
        <v>58.77</v>
      </c>
      <c r="L5568" s="6">
        <f>tbl_Sales[[#This Row],[Price_per_Unit]]*tbl_Sales[[#This Row],[Quantity]]</f>
        <v>411.39000000000004</v>
      </c>
      <c r="M5568" s="6">
        <f>tbl_Sales[[#This Row],[Cost_per_Unit]]*tbl_Sales[[#This Row],[Quantity]]</f>
        <v>285.25</v>
      </c>
      <c r="N5568" s="6">
        <f>tbl_Sales[[#This Row],[Sales]]-tbl_Sales[[#This Row],[Total_Cost]]</f>
        <v>126.14000000000004</v>
      </c>
    </row>
    <row r="5569" spans="1:14">
      <c r="A5569" t="s">
        <v>5573</v>
      </c>
      <c r="B5569" s="4">
        <v>45008</v>
      </c>
      <c r="C5569" t="s">
        <v>7972</v>
      </c>
      <c r="D5569" t="str">
        <f>VLOOKUP(Sales_Data!$C5569,tbl_Customers[],2,FALSE)</f>
        <v>Customer_919</v>
      </c>
      <c r="E5569" t="str">
        <f>VLOOKUP(tbl_Sales[[#This Row],[Customer_ID]],tbl_Customers[],5,0)</f>
        <v>East</v>
      </c>
      <c r="F5569" t="s">
        <v>8544</v>
      </c>
      <c r="G5569" t="str">
        <f>VLOOKUP(Sales_Data!$F5569,tbl_Products[],2,FALSE)</f>
        <v>Product_21</v>
      </c>
      <c r="H5569" t="str">
        <f>VLOOKUP(tbl_Sales[[#This Row],[Product_ID]],tbl_Products[],3,0)</f>
        <v>Toys</v>
      </c>
      <c r="I5569">
        <v>2</v>
      </c>
      <c r="J5569" s="10">
        <f>VLOOKUP(tbl_Sales[[#This Row],[Product_ID]],tbl_Products[],4,0)</f>
        <v>3.13</v>
      </c>
      <c r="K5569" s="6">
        <v>98.29</v>
      </c>
      <c r="L5569" s="6">
        <f>tbl_Sales[[#This Row],[Price_per_Unit]]*tbl_Sales[[#This Row],[Quantity]]</f>
        <v>196.58</v>
      </c>
      <c r="M5569" s="6">
        <f>tbl_Sales[[#This Row],[Cost_per_Unit]]*tbl_Sales[[#This Row],[Quantity]]</f>
        <v>6.26</v>
      </c>
      <c r="N5569" s="6">
        <f>tbl_Sales[[#This Row],[Sales]]-tbl_Sales[[#This Row],[Total_Cost]]</f>
        <v>190.32000000000002</v>
      </c>
    </row>
    <row r="5570" spans="1:14">
      <c r="A5570" t="s">
        <v>5574</v>
      </c>
      <c r="B5570" s="4">
        <v>45018</v>
      </c>
      <c r="C5570" t="s">
        <v>7373</v>
      </c>
      <c r="D5570" t="str">
        <f>VLOOKUP(Sales_Data!$C5570,tbl_Customers[],2,FALSE)</f>
        <v>Customer_1290</v>
      </c>
      <c r="E5570" t="str">
        <f>VLOOKUP(tbl_Sales[[#This Row],[Customer_ID]],tbl_Customers[],5,0)</f>
        <v>West</v>
      </c>
      <c r="F5570" t="s">
        <v>8517</v>
      </c>
      <c r="G5570" t="str">
        <f>VLOOKUP(Sales_Data!$F5570,tbl_Products[],2,FALSE)</f>
        <v>Product_62</v>
      </c>
      <c r="H5570" t="str">
        <f>VLOOKUP(tbl_Sales[[#This Row],[Product_ID]],tbl_Products[],3,0)</f>
        <v>Health</v>
      </c>
      <c r="I5570">
        <v>9</v>
      </c>
      <c r="J5570" s="10">
        <f>VLOOKUP(tbl_Sales[[#This Row],[Product_ID]],tbl_Products[],4,0)</f>
        <v>24.52</v>
      </c>
      <c r="K5570" s="6">
        <v>30.41</v>
      </c>
      <c r="L5570" s="6">
        <f>tbl_Sales[[#This Row],[Price_per_Unit]]*tbl_Sales[[#This Row],[Quantity]]</f>
        <v>273.69</v>
      </c>
      <c r="M5570" s="6">
        <f>tbl_Sales[[#This Row],[Cost_per_Unit]]*tbl_Sales[[#This Row],[Quantity]]</f>
        <v>220.68</v>
      </c>
      <c r="N5570" s="6">
        <f>tbl_Sales[[#This Row],[Sales]]-tbl_Sales[[#This Row],[Total_Cost]]</f>
        <v>53.009999999999991</v>
      </c>
    </row>
    <row r="5571" spans="1:14">
      <c r="A5571" t="s">
        <v>5575</v>
      </c>
      <c r="B5571" s="4">
        <v>45216</v>
      </c>
      <c r="C5571" t="s">
        <v>8157</v>
      </c>
      <c r="D5571" t="str">
        <f>VLOOKUP(Sales_Data!$C5571,tbl_Customers[],2,FALSE)</f>
        <v>Customer_1470</v>
      </c>
      <c r="E5571" t="str">
        <f>VLOOKUP(tbl_Sales[[#This Row],[Customer_ID]],tbl_Customers[],5,0)</f>
        <v>East</v>
      </c>
      <c r="F5571" t="s">
        <v>8520</v>
      </c>
      <c r="G5571" t="str">
        <f>VLOOKUP(Sales_Data!$F5571,tbl_Products[],2,FALSE)</f>
        <v>Product_29</v>
      </c>
      <c r="H5571" t="str">
        <f>VLOOKUP(tbl_Sales[[#This Row],[Product_ID]],tbl_Products[],3,0)</f>
        <v>Home Goods</v>
      </c>
      <c r="I5571">
        <v>5</v>
      </c>
      <c r="J5571" s="10">
        <f>VLOOKUP(tbl_Sales[[#This Row],[Product_ID]],tbl_Products[],4,0)</f>
        <v>9.64</v>
      </c>
      <c r="K5571" s="6">
        <v>24.07</v>
      </c>
      <c r="L5571" s="6">
        <f>tbl_Sales[[#This Row],[Price_per_Unit]]*tbl_Sales[[#This Row],[Quantity]]</f>
        <v>120.35</v>
      </c>
      <c r="M5571" s="6">
        <f>tbl_Sales[[#This Row],[Cost_per_Unit]]*tbl_Sales[[#This Row],[Quantity]]</f>
        <v>48.2</v>
      </c>
      <c r="N5571" s="6">
        <f>tbl_Sales[[#This Row],[Sales]]-tbl_Sales[[#This Row],[Total_Cost]]</f>
        <v>72.149999999999991</v>
      </c>
    </row>
    <row r="5572" spans="1:14">
      <c r="A5572" t="s">
        <v>5576</v>
      </c>
      <c r="B5572" s="4">
        <v>45216</v>
      </c>
      <c r="C5572" t="s">
        <v>7085</v>
      </c>
      <c r="D5572" t="str">
        <f>VLOOKUP(Sales_Data!$C5572,tbl_Customers[],2,FALSE)</f>
        <v>Customer_241</v>
      </c>
      <c r="E5572" t="str">
        <f>VLOOKUP(tbl_Sales[[#This Row],[Customer_ID]],tbl_Customers[],5,0)</f>
        <v>West</v>
      </c>
      <c r="F5572" t="s">
        <v>8559</v>
      </c>
      <c r="G5572" t="str">
        <f>VLOOKUP(Sales_Data!$F5572,tbl_Products[],2,FALSE)</f>
        <v>Product_57</v>
      </c>
      <c r="H5572" t="str">
        <f>VLOOKUP(tbl_Sales[[#This Row],[Product_ID]],tbl_Products[],3,0)</f>
        <v>Toys</v>
      </c>
      <c r="I5572">
        <v>8</v>
      </c>
      <c r="J5572" s="10">
        <f>VLOOKUP(tbl_Sales[[#This Row],[Product_ID]],tbl_Products[],4,0)</f>
        <v>31.85</v>
      </c>
      <c r="K5572" s="6">
        <v>93.73</v>
      </c>
      <c r="L5572" s="6">
        <f>tbl_Sales[[#This Row],[Price_per_Unit]]*tbl_Sales[[#This Row],[Quantity]]</f>
        <v>749.84</v>
      </c>
      <c r="M5572" s="6">
        <f>tbl_Sales[[#This Row],[Cost_per_Unit]]*tbl_Sales[[#This Row],[Quantity]]</f>
        <v>254.8</v>
      </c>
      <c r="N5572" s="6">
        <f>tbl_Sales[[#This Row],[Sales]]-tbl_Sales[[#This Row],[Total_Cost]]</f>
        <v>495.04</v>
      </c>
    </row>
    <row r="5573" spans="1:14">
      <c r="A5573" t="s">
        <v>5577</v>
      </c>
      <c r="B5573" s="4">
        <v>45264</v>
      </c>
      <c r="C5573" t="s">
        <v>7722</v>
      </c>
      <c r="D5573" t="str">
        <f>VLOOKUP(Sales_Data!$C5573,tbl_Customers[],2,FALSE)</f>
        <v>Customer_894</v>
      </c>
      <c r="E5573" t="str">
        <f>VLOOKUP(tbl_Sales[[#This Row],[Customer_ID]],tbl_Customers[],5,0)</f>
        <v>East</v>
      </c>
      <c r="F5573" t="s">
        <v>8549</v>
      </c>
      <c r="G5573" t="str">
        <f>VLOOKUP(Sales_Data!$F5573,tbl_Products[],2,FALSE)</f>
        <v>Product_18</v>
      </c>
      <c r="H5573" t="str">
        <f>VLOOKUP(tbl_Sales[[#This Row],[Product_ID]],tbl_Products[],3,0)</f>
        <v>Health</v>
      </c>
      <c r="I5573">
        <v>8</v>
      </c>
      <c r="J5573" s="10">
        <f>VLOOKUP(tbl_Sales[[#This Row],[Product_ID]],tbl_Products[],4,0)</f>
        <v>41.18</v>
      </c>
      <c r="K5573" s="6">
        <v>33.21</v>
      </c>
      <c r="L5573" s="6">
        <f>tbl_Sales[[#This Row],[Price_per_Unit]]*tbl_Sales[[#This Row],[Quantity]]</f>
        <v>265.68</v>
      </c>
      <c r="M5573" s="6">
        <f>tbl_Sales[[#This Row],[Cost_per_Unit]]*tbl_Sales[[#This Row],[Quantity]]</f>
        <v>329.44</v>
      </c>
      <c r="N5573" s="6">
        <f>tbl_Sales[[#This Row],[Sales]]-tbl_Sales[[#This Row],[Total_Cost]]</f>
        <v>-63.759999999999991</v>
      </c>
    </row>
    <row r="5574" spans="1:14">
      <c r="A5574" t="s">
        <v>5578</v>
      </c>
      <c r="B5574" s="4">
        <v>45001</v>
      </c>
      <c r="C5574" t="s">
        <v>7153</v>
      </c>
      <c r="D5574" t="str">
        <f>VLOOKUP(Sales_Data!$C5574,tbl_Customers[],2,FALSE)</f>
        <v>Customer_139</v>
      </c>
      <c r="E5574" t="str">
        <f>VLOOKUP(tbl_Sales[[#This Row],[Customer_ID]],tbl_Customers[],5,0)</f>
        <v>East</v>
      </c>
      <c r="F5574" t="s">
        <v>8496</v>
      </c>
      <c r="G5574" t="str">
        <f>VLOOKUP(Sales_Data!$F5574,tbl_Products[],2,FALSE)</f>
        <v>Product_3</v>
      </c>
      <c r="H5574" t="str">
        <f>VLOOKUP(tbl_Sales[[#This Row],[Product_ID]],tbl_Products[],3,0)</f>
        <v>Health</v>
      </c>
      <c r="I5574">
        <v>3</v>
      </c>
      <c r="J5574" s="10">
        <f>VLOOKUP(tbl_Sales[[#This Row],[Product_ID]],tbl_Products[],4,0)</f>
        <v>28.91</v>
      </c>
      <c r="K5574" s="6">
        <v>96.15</v>
      </c>
      <c r="L5574" s="6">
        <f>tbl_Sales[[#This Row],[Price_per_Unit]]*tbl_Sales[[#This Row],[Quantity]]</f>
        <v>288.45000000000005</v>
      </c>
      <c r="M5574" s="6">
        <f>tbl_Sales[[#This Row],[Cost_per_Unit]]*tbl_Sales[[#This Row],[Quantity]]</f>
        <v>86.73</v>
      </c>
      <c r="N5574" s="6">
        <f>tbl_Sales[[#This Row],[Sales]]-tbl_Sales[[#This Row],[Total_Cost]]</f>
        <v>201.72000000000003</v>
      </c>
    </row>
    <row r="5575" spans="1:14">
      <c r="A5575" t="s">
        <v>5579</v>
      </c>
      <c r="B5575" s="4">
        <v>45174</v>
      </c>
      <c r="C5575" t="s">
        <v>7296</v>
      </c>
      <c r="D5575" t="str">
        <f>VLOOKUP(Sales_Data!$C5575,tbl_Customers[],2,FALSE)</f>
        <v>Customer_989</v>
      </c>
      <c r="E5575" t="str">
        <f>VLOOKUP(tbl_Sales[[#This Row],[Customer_ID]],tbl_Customers[],5,0)</f>
        <v>East</v>
      </c>
      <c r="F5575" t="s">
        <v>8565</v>
      </c>
      <c r="G5575" t="str">
        <f>VLOOKUP(Sales_Data!$F5575,tbl_Products[],2,FALSE)</f>
        <v>Product_31</v>
      </c>
      <c r="H5575" t="str">
        <f>VLOOKUP(tbl_Sales[[#This Row],[Product_ID]],tbl_Products[],3,0)</f>
        <v>Apparel</v>
      </c>
      <c r="I5575">
        <v>3</v>
      </c>
      <c r="J5575" s="10">
        <f>VLOOKUP(tbl_Sales[[#This Row],[Product_ID]],tbl_Products[],4,0)</f>
        <v>3.66</v>
      </c>
      <c r="K5575" s="6">
        <v>70.430000000000007</v>
      </c>
      <c r="L5575" s="6">
        <f>tbl_Sales[[#This Row],[Price_per_Unit]]*tbl_Sales[[#This Row],[Quantity]]</f>
        <v>211.29000000000002</v>
      </c>
      <c r="M5575" s="6">
        <f>tbl_Sales[[#This Row],[Cost_per_Unit]]*tbl_Sales[[#This Row],[Quantity]]</f>
        <v>10.98</v>
      </c>
      <c r="N5575" s="6">
        <f>tbl_Sales[[#This Row],[Sales]]-tbl_Sales[[#This Row],[Total_Cost]]</f>
        <v>200.31000000000003</v>
      </c>
    </row>
    <row r="5576" spans="1:14">
      <c r="A5576" t="s">
        <v>5580</v>
      </c>
      <c r="B5576" s="4">
        <v>45110</v>
      </c>
      <c r="C5576" t="s">
        <v>7839</v>
      </c>
      <c r="D5576" t="str">
        <f>VLOOKUP(Sales_Data!$C5576,tbl_Customers[],2,FALSE)</f>
        <v>Customer_859</v>
      </c>
      <c r="E5576" t="str">
        <f>VLOOKUP(tbl_Sales[[#This Row],[Customer_ID]],tbl_Customers[],5,0)</f>
        <v>North</v>
      </c>
      <c r="F5576" t="s">
        <v>8508</v>
      </c>
      <c r="G5576" t="str">
        <f>VLOOKUP(Sales_Data!$F5576,tbl_Products[],2,FALSE)</f>
        <v>Product_63</v>
      </c>
      <c r="H5576" t="str">
        <f>VLOOKUP(tbl_Sales[[#This Row],[Product_ID]],tbl_Products[],3,0)</f>
        <v>Electronics</v>
      </c>
      <c r="I5576">
        <v>9</v>
      </c>
      <c r="J5576" s="10">
        <f>VLOOKUP(tbl_Sales[[#This Row],[Product_ID]],tbl_Products[],4,0)</f>
        <v>40</v>
      </c>
      <c r="K5576" s="6">
        <v>48.88</v>
      </c>
      <c r="L5576" s="6">
        <f>tbl_Sales[[#This Row],[Price_per_Unit]]*tbl_Sales[[#This Row],[Quantity]]</f>
        <v>439.92</v>
      </c>
      <c r="M5576" s="6">
        <f>tbl_Sales[[#This Row],[Cost_per_Unit]]*tbl_Sales[[#This Row],[Quantity]]</f>
        <v>360</v>
      </c>
      <c r="N5576" s="6">
        <f>tbl_Sales[[#This Row],[Sales]]-tbl_Sales[[#This Row],[Total_Cost]]</f>
        <v>79.920000000000016</v>
      </c>
    </row>
    <row r="5577" spans="1:14">
      <c r="A5577" t="s">
        <v>5581</v>
      </c>
      <c r="B5577" s="4">
        <v>44947</v>
      </c>
      <c r="C5577" t="s">
        <v>7057</v>
      </c>
      <c r="D5577" t="str">
        <f>VLOOKUP(Sales_Data!$C5577,tbl_Customers[],2,FALSE)</f>
        <v>Customer_1073</v>
      </c>
      <c r="E5577" t="str">
        <f>VLOOKUP(tbl_Sales[[#This Row],[Customer_ID]],tbl_Customers[],5,0)</f>
        <v>West</v>
      </c>
      <c r="F5577" t="s">
        <v>8553</v>
      </c>
      <c r="G5577" t="str">
        <f>VLOOKUP(Sales_Data!$F5577,tbl_Products[],2,FALSE)</f>
        <v>Product_50</v>
      </c>
      <c r="H5577" t="str">
        <f>VLOOKUP(tbl_Sales[[#This Row],[Product_ID]],tbl_Products[],3,0)</f>
        <v>Apparel</v>
      </c>
      <c r="I5577">
        <v>1</v>
      </c>
      <c r="J5577" s="10">
        <f>VLOOKUP(tbl_Sales[[#This Row],[Product_ID]],tbl_Products[],4,0)</f>
        <v>42.74</v>
      </c>
      <c r="K5577" s="6">
        <v>68.13</v>
      </c>
      <c r="L5577" s="6">
        <f>tbl_Sales[[#This Row],[Price_per_Unit]]*tbl_Sales[[#This Row],[Quantity]]</f>
        <v>68.13</v>
      </c>
      <c r="M5577" s="6">
        <f>tbl_Sales[[#This Row],[Cost_per_Unit]]*tbl_Sales[[#This Row],[Quantity]]</f>
        <v>42.74</v>
      </c>
      <c r="N5577" s="6">
        <f>tbl_Sales[[#This Row],[Sales]]-tbl_Sales[[#This Row],[Total_Cost]]</f>
        <v>25.389999999999993</v>
      </c>
    </row>
    <row r="5578" spans="1:14">
      <c r="A5578" t="s">
        <v>5582</v>
      </c>
      <c r="B5578" s="4">
        <v>45039</v>
      </c>
      <c r="C5578" t="s">
        <v>7920</v>
      </c>
      <c r="D5578" t="str">
        <f>VLOOKUP(Sales_Data!$C5578,tbl_Customers[],2,FALSE)</f>
        <v>Customer_1032</v>
      </c>
      <c r="E5578" t="str">
        <f>VLOOKUP(tbl_Sales[[#This Row],[Customer_ID]],tbl_Customers[],5,0)</f>
        <v>North</v>
      </c>
      <c r="F5578" t="s">
        <v>8520</v>
      </c>
      <c r="G5578" t="str">
        <f>VLOOKUP(Sales_Data!$F5578,tbl_Products[],2,FALSE)</f>
        <v>Product_29</v>
      </c>
      <c r="H5578" t="str">
        <f>VLOOKUP(tbl_Sales[[#This Row],[Product_ID]],tbl_Products[],3,0)</f>
        <v>Home Goods</v>
      </c>
      <c r="I5578">
        <v>1</v>
      </c>
      <c r="J5578" s="10">
        <f>VLOOKUP(tbl_Sales[[#This Row],[Product_ID]],tbl_Products[],4,0)</f>
        <v>9.64</v>
      </c>
      <c r="K5578" s="6">
        <v>40.090000000000003</v>
      </c>
      <c r="L5578" s="6">
        <f>tbl_Sales[[#This Row],[Price_per_Unit]]*tbl_Sales[[#This Row],[Quantity]]</f>
        <v>40.090000000000003</v>
      </c>
      <c r="M5578" s="6">
        <f>tbl_Sales[[#This Row],[Cost_per_Unit]]*tbl_Sales[[#This Row],[Quantity]]</f>
        <v>9.64</v>
      </c>
      <c r="N5578" s="6">
        <f>tbl_Sales[[#This Row],[Sales]]-tbl_Sales[[#This Row],[Total_Cost]]</f>
        <v>30.450000000000003</v>
      </c>
    </row>
    <row r="5579" spans="1:14">
      <c r="A5579" t="s">
        <v>5583</v>
      </c>
      <c r="B5579" s="4">
        <v>45176</v>
      </c>
      <c r="C5579" t="s">
        <v>8285</v>
      </c>
      <c r="D5579" t="str">
        <f>VLOOKUP(Sales_Data!$C5579,tbl_Customers[],2,FALSE)</f>
        <v>Customer_45</v>
      </c>
      <c r="E5579" t="str">
        <f>VLOOKUP(tbl_Sales[[#This Row],[Customer_ID]],tbl_Customers[],5,0)</f>
        <v>South</v>
      </c>
      <c r="F5579" t="s">
        <v>8557</v>
      </c>
      <c r="G5579" t="str">
        <f>VLOOKUP(Sales_Data!$F5579,tbl_Products[],2,FALSE)</f>
        <v>Product_71</v>
      </c>
      <c r="H5579" t="str">
        <f>VLOOKUP(tbl_Sales[[#This Row],[Product_ID]],tbl_Products[],3,0)</f>
        <v>Electronics</v>
      </c>
      <c r="I5579">
        <v>6</v>
      </c>
      <c r="J5579" s="10">
        <f>VLOOKUP(tbl_Sales[[#This Row],[Product_ID]],tbl_Products[],4,0)</f>
        <v>34.61</v>
      </c>
      <c r="K5579" s="6">
        <v>70.95</v>
      </c>
      <c r="L5579" s="6">
        <f>tbl_Sales[[#This Row],[Price_per_Unit]]*tbl_Sales[[#This Row],[Quantity]]</f>
        <v>425.70000000000005</v>
      </c>
      <c r="M5579" s="6">
        <f>tbl_Sales[[#This Row],[Cost_per_Unit]]*tbl_Sales[[#This Row],[Quantity]]</f>
        <v>207.66</v>
      </c>
      <c r="N5579" s="6">
        <f>tbl_Sales[[#This Row],[Sales]]-tbl_Sales[[#This Row],[Total_Cost]]</f>
        <v>218.04000000000005</v>
      </c>
    </row>
    <row r="5580" spans="1:14">
      <c r="A5580" t="s">
        <v>5584</v>
      </c>
      <c r="B5580" s="4">
        <v>45045</v>
      </c>
      <c r="C5580" t="s">
        <v>8149</v>
      </c>
      <c r="D5580" t="str">
        <f>VLOOKUP(Sales_Data!$C5580,tbl_Customers[],2,FALSE)</f>
        <v>Customer_342</v>
      </c>
      <c r="E5580" t="str">
        <f>VLOOKUP(tbl_Sales[[#This Row],[Customer_ID]],tbl_Customers[],5,0)</f>
        <v>South</v>
      </c>
      <c r="F5580" t="s">
        <v>8561</v>
      </c>
      <c r="G5580" t="str">
        <f>VLOOKUP(Sales_Data!$F5580,tbl_Products[],2,FALSE)</f>
        <v>Product_66</v>
      </c>
      <c r="H5580" t="str">
        <f>VLOOKUP(tbl_Sales[[#This Row],[Product_ID]],tbl_Products[],3,0)</f>
        <v>Health</v>
      </c>
      <c r="I5580">
        <v>1</v>
      </c>
      <c r="J5580" s="10">
        <f>VLOOKUP(tbl_Sales[[#This Row],[Product_ID]],tbl_Products[],4,0)</f>
        <v>1.38</v>
      </c>
      <c r="K5580" s="6">
        <v>84.94</v>
      </c>
      <c r="L5580" s="6">
        <f>tbl_Sales[[#This Row],[Price_per_Unit]]*tbl_Sales[[#This Row],[Quantity]]</f>
        <v>84.94</v>
      </c>
      <c r="M5580" s="6">
        <f>tbl_Sales[[#This Row],[Cost_per_Unit]]*tbl_Sales[[#This Row],[Quantity]]</f>
        <v>1.38</v>
      </c>
      <c r="N5580" s="6">
        <f>tbl_Sales[[#This Row],[Sales]]-tbl_Sales[[#This Row],[Total_Cost]]</f>
        <v>83.56</v>
      </c>
    </row>
    <row r="5581" spans="1:14">
      <c r="A5581" t="s">
        <v>5585</v>
      </c>
      <c r="B5581" s="4">
        <v>44959</v>
      </c>
      <c r="C5581" t="s">
        <v>7675</v>
      </c>
      <c r="D5581" t="str">
        <f>VLOOKUP(Sales_Data!$C5581,tbl_Customers[],2,FALSE)</f>
        <v>Customer_1228</v>
      </c>
      <c r="E5581" t="str">
        <f>VLOOKUP(tbl_Sales[[#This Row],[Customer_ID]],tbl_Customers[],5,0)</f>
        <v>East</v>
      </c>
      <c r="F5581" t="s">
        <v>8503</v>
      </c>
      <c r="G5581" t="str">
        <f>VLOOKUP(Sales_Data!$F5581,tbl_Products[],2,FALSE)</f>
        <v>Product_19</v>
      </c>
      <c r="H5581" t="str">
        <f>VLOOKUP(tbl_Sales[[#This Row],[Product_ID]],tbl_Products[],3,0)</f>
        <v>Apparel</v>
      </c>
      <c r="I5581">
        <v>5</v>
      </c>
      <c r="J5581" s="10">
        <f>VLOOKUP(tbl_Sales[[#This Row],[Product_ID]],tbl_Products[],4,0)</f>
        <v>41.78</v>
      </c>
      <c r="K5581" s="6">
        <v>69.44</v>
      </c>
      <c r="L5581" s="6">
        <f>tbl_Sales[[#This Row],[Price_per_Unit]]*tbl_Sales[[#This Row],[Quantity]]</f>
        <v>347.2</v>
      </c>
      <c r="M5581" s="6">
        <f>tbl_Sales[[#This Row],[Cost_per_Unit]]*tbl_Sales[[#This Row],[Quantity]]</f>
        <v>208.9</v>
      </c>
      <c r="N5581" s="6">
        <f>tbl_Sales[[#This Row],[Sales]]-tbl_Sales[[#This Row],[Total_Cost]]</f>
        <v>138.29999999999998</v>
      </c>
    </row>
    <row r="5582" spans="1:14">
      <c r="A5582" t="s">
        <v>5586</v>
      </c>
      <c r="B5582" s="4">
        <v>45062</v>
      </c>
      <c r="C5582" t="s">
        <v>8204</v>
      </c>
      <c r="D5582" t="str">
        <f>VLOOKUP(Sales_Data!$C5582,tbl_Customers[],2,FALSE)</f>
        <v>Customer_562</v>
      </c>
      <c r="E5582" t="str">
        <f>VLOOKUP(tbl_Sales[[#This Row],[Customer_ID]],tbl_Customers[],5,0)</f>
        <v>South</v>
      </c>
      <c r="F5582" t="s">
        <v>8494</v>
      </c>
      <c r="G5582" t="str">
        <f>VLOOKUP(Sales_Data!$F5582,tbl_Products[],2,FALSE)</f>
        <v>Product_15</v>
      </c>
      <c r="H5582" t="str">
        <f>VLOOKUP(tbl_Sales[[#This Row],[Product_ID]],tbl_Products[],3,0)</f>
        <v>Apparel</v>
      </c>
      <c r="I5582">
        <v>6</v>
      </c>
      <c r="J5582" s="10">
        <f>VLOOKUP(tbl_Sales[[#This Row],[Product_ID]],tbl_Products[],4,0)</f>
        <v>22.93</v>
      </c>
      <c r="K5582" s="6">
        <v>9.5500000000000007</v>
      </c>
      <c r="L5582" s="6">
        <f>tbl_Sales[[#This Row],[Price_per_Unit]]*tbl_Sales[[#This Row],[Quantity]]</f>
        <v>57.300000000000004</v>
      </c>
      <c r="M5582" s="6">
        <f>tbl_Sales[[#This Row],[Cost_per_Unit]]*tbl_Sales[[#This Row],[Quantity]]</f>
        <v>137.57999999999998</v>
      </c>
      <c r="N5582" s="6">
        <f>tbl_Sales[[#This Row],[Sales]]-tbl_Sales[[#This Row],[Total_Cost]]</f>
        <v>-80.279999999999973</v>
      </c>
    </row>
    <row r="5583" spans="1:14">
      <c r="A5583" t="s">
        <v>5587</v>
      </c>
      <c r="B5583" s="4">
        <v>45116</v>
      </c>
      <c r="C5583" t="s">
        <v>7788</v>
      </c>
      <c r="D5583" t="str">
        <f>VLOOKUP(Sales_Data!$C5583,tbl_Customers[],2,FALSE)</f>
        <v>Customer_1427</v>
      </c>
      <c r="E5583" t="str">
        <f>VLOOKUP(tbl_Sales[[#This Row],[Customer_ID]],tbl_Customers[],5,0)</f>
        <v>West</v>
      </c>
      <c r="F5583" t="s">
        <v>8518</v>
      </c>
      <c r="G5583" t="str">
        <f>VLOOKUP(Sales_Data!$F5583,tbl_Products[],2,FALSE)</f>
        <v>Product_35</v>
      </c>
      <c r="H5583" t="str">
        <f>VLOOKUP(tbl_Sales[[#This Row],[Product_ID]],tbl_Products[],3,0)</f>
        <v>Toys</v>
      </c>
      <c r="I5583">
        <v>5</v>
      </c>
      <c r="J5583" s="10">
        <f>VLOOKUP(tbl_Sales[[#This Row],[Product_ID]],tbl_Products[],4,0)</f>
        <v>40.75</v>
      </c>
      <c r="K5583" s="6">
        <v>31.03</v>
      </c>
      <c r="L5583" s="6">
        <f>tbl_Sales[[#This Row],[Price_per_Unit]]*tbl_Sales[[#This Row],[Quantity]]</f>
        <v>155.15</v>
      </c>
      <c r="M5583" s="6">
        <f>tbl_Sales[[#This Row],[Cost_per_Unit]]*tbl_Sales[[#This Row],[Quantity]]</f>
        <v>203.75</v>
      </c>
      <c r="N5583" s="6">
        <f>tbl_Sales[[#This Row],[Sales]]-tbl_Sales[[#This Row],[Total_Cost]]</f>
        <v>-48.599999999999994</v>
      </c>
    </row>
    <row r="5584" spans="1:14">
      <c r="A5584" t="s">
        <v>5588</v>
      </c>
      <c r="B5584" s="4">
        <v>45046</v>
      </c>
      <c r="C5584" t="s">
        <v>8260</v>
      </c>
      <c r="D5584" t="str">
        <f>VLOOKUP(Sales_Data!$C5584,tbl_Customers[],2,FALSE)</f>
        <v>Customer_265</v>
      </c>
      <c r="E5584" t="str">
        <f>VLOOKUP(tbl_Sales[[#This Row],[Customer_ID]],tbl_Customers[],5,0)</f>
        <v>North</v>
      </c>
      <c r="F5584" t="s">
        <v>8562</v>
      </c>
      <c r="G5584" t="str">
        <f>VLOOKUP(Sales_Data!$F5584,tbl_Products[],2,FALSE)</f>
        <v>Product_48</v>
      </c>
      <c r="H5584" t="str">
        <f>VLOOKUP(tbl_Sales[[#This Row],[Product_ID]],tbl_Products[],3,0)</f>
        <v>Apparel</v>
      </c>
      <c r="I5584">
        <v>7</v>
      </c>
      <c r="J5584" s="10">
        <f>VLOOKUP(tbl_Sales[[#This Row],[Product_ID]],tbl_Products[],4,0)</f>
        <v>25.33</v>
      </c>
      <c r="K5584" s="6">
        <v>10.81</v>
      </c>
      <c r="L5584" s="6">
        <f>tbl_Sales[[#This Row],[Price_per_Unit]]*tbl_Sales[[#This Row],[Quantity]]</f>
        <v>75.67</v>
      </c>
      <c r="M5584" s="6">
        <f>tbl_Sales[[#This Row],[Cost_per_Unit]]*tbl_Sales[[#This Row],[Quantity]]</f>
        <v>177.31</v>
      </c>
      <c r="N5584" s="6">
        <f>tbl_Sales[[#This Row],[Sales]]-tbl_Sales[[#This Row],[Total_Cost]]</f>
        <v>-101.64</v>
      </c>
    </row>
    <row r="5585" spans="1:14">
      <c r="A5585" t="s">
        <v>5589</v>
      </c>
      <c r="B5585" s="4">
        <v>44948</v>
      </c>
      <c r="C5585" t="s">
        <v>7736</v>
      </c>
      <c r="D5585" t="str">
        <f>VLOOKUP(Sales_Data!$C5585,tbl_Customers[],2,FALSE)</f>
        <v>Customer_594</v>
      </c>
      <c r="E5585" t="str">
        <f>VLOOKUP(tbl_Sales[[#This Row],[Customer_ID]],tbl_Customers[],5,0)</f>
        <v>South</v>
      </c>
      <c r="F5585" t="s">
        <v>8516</v>
      </c>
      <c r="G5585" t="str">
        <f>VLOOKUP(Sales_Data!$F5585,tbl_Products[],2,FALSE)</f>
        <v>Product_67</v>
      </c>
      <c r="H5585" t="str">
        <f>VLOOKUP(tbl_Sales[[#This Row],[Product_ID]],tbl_Products[],3,0)</f>
        <v>Toys</v>
      </c>
      <c r="I5585">
        <v>9</v>
      </c>
      <c r="J5585" s="10">
        <f>VLOOKUP(tbl_Sales[[#This Row],[Product_ID]],tbl_Products[],4,0)</f>
        <v>13.68</v>
      </c>
      <c r="K5585" s="6">
        <v>43.89</v>
      </c>
      <c r="L5585" s="6">
        <f>tbl_Sales[[#This Row],[Price_per_Unit]]*tbl_Sales[[#This Row],[Quantity]]</f>
        <v>395.01</v>
      </c>
      <c r="M5585" s="6">
        <f>tbl_Sales[[#This Row],[Cost_per_Unit]]*tbl_Sales[[#This Row],[Quantity]]</f>
        <v>123.12</v>
      </c>
      <c r="N5585" s="6">
        <f>tbl_Sales[[#This Row],[Sales]]-tbl_Sales[[#This Row],[Total_Cost]]</f>
        <v>271.89</v>
      </c>
    </row>
    <row r="5586" spans="1:14">
      <c r="A5586" t="s">
        <v>5590</v>
      </c>
      <c r="B5586" s="4">
        <v>45269</v>
      </c>
      <c r="C5586" t="s">
        <v>7209</v>
      </c>
      <c r="D5586" t="str">
        <f>VLOOKUP(Sales_Data!$C5586,tbl_Customers[],2,FALSE)</f>
        <v>Customer_94</v>
      </c>
      <c r="E5586" t="str">
        <f>VLOOKUP(tbl_Sales[[#This Row],[Customer_ID]],tbl_Customers[],5,0)</f>
        <v>East</v>
      </c>
      <c r="F5586" t="s">
        <v>8511</v>
      </c>
      <c r="G5586" t="str">
        <f>VLOOKUP(Sales_Data!$F5586,tbl_Products[],2,FALSE)</f>
        <v>Product_33</v>
      </c>
      <c r="H5586" t="str">
        <f>VLOOKUP(tbl_Sales[[#This Row],[Product_ID]],tbl_Products[],3,0)</f>
        <v>Electronics</v>
      </c>
      <c r="I5586">
        <v>5</v>
      </c>
      <c r="J5586" s="10">
        <f>VLOOKUP(tbl_Sales[[#This Row],[Product_ID]],tbl_Products[],4,0)</f>
        <v>45.26</v>
      </c>
      <c r="K5586" s="6">
        <v>7.46</v>
      </c>
      <c r="L5586" s="6">
        <f>tbl_Sales[[#This Row],[Price_per_Unit]]*tbl_Sales[[#This Row],[Quantity]]</f>
        <v>37.299999999999997</v>
      </c>
      <c r="M5586" s="6">
        <f>tbl_Sales[[#This Row],[Cost_per_Unit]]*tbl_Sales[[#This Row],[Quantity]]</f>
        <v>226.29999999999998</v>
      </c>
      <c r="N5586" s="6">
        <f>tbl_Sales[[#This Row],[Sales]]-tbl_Sales[[#This Row],[Total_Cost]]</f>
        <v>-189</v>
      </c>
    </row>
    <row r="5587" spans="1:14">
      <c r="A5587" t="s">
        <v>5591</v>
      </c>
      <c r="B5587" s="4">
        <v>45032</v>
      </c>
      <c r="C5587" t="s">
        <v>7681</v>
      </c>
      <c r="D5587" t="str">
        <f>VLOOKUP(Sales_Data!$C5587,tbl_Customers[],2,FALSE)</f>
        <v>Customer_1160</v>
      </c>
      <c r="E5587" t="str">
        <f>VLOOKUP(tbl_Sales[[#This Row],[Customer_ID]],tbl_Customers[],5,0)</f>
        <v>South</v>
      </c>
      <c r="F5587" t="s">
        <v>8504</v>
      </c>
      <c r="G5587" t="str">
        <f>VLOOKUP(Sales_Data!$F5587,tbl_Products[],2,FALSE)</f>
        <v>Product_13</v>
      </c>
      <c r="H5587" t="str">
        <f>VLOOKUP(tbl_Sales[[#This Row],[Product_ID]],tbl_Products[],3,0)</f>
        <v>Toys</v>
      </c>
      <c r="I5587">
        <v>3</v>
      </c>
      <c r="J5587" s="10">
        <f>VLOOKUP(tbl_Sales[[#This Row],[Product_ID]],tbl_Products[],4,0)</f>
        <v>45.97</v>
      </c>
      <c r="K5587" s="6">
        <v>45.54</v>
      </c>
      <c r="L5587" s="6">
        <f>tbl_Sales[[#This Row],[Price_per_Unit]]*tbl_Sales[[#This Row],[Quantity]]</f>
        <v>136.62</v>
      </c>
      <c r="M5587" s="6">
        <f>tbl_Sales[[#This Row],[Cost_per_Unit]]*tbl_Sales[[#This Row],[Quantity]]</f>
        <v>137.91</v>
      </c>
      <c r="N5587" s="6">
        <f>tbl_Sales[[#This Row],[Sales]]-tbl_Sales[[#This Row],[Total_Cost]]</f>
        <v>-1.289999999999992</v>
      </c>
    </row>
    <row r="5588" spans="1:14">
      <c r="A5588" t="s">
        <v>5592</v>
      </c>
      <c r="B5588" s="4">
        <v>45192</v>
      </c>
      <c r="C5588" t="s">
        <v>8291</v>
      </c>
      <c r="D5588" t="str">
        <f>VLOOKUP(Sales_Data!$C5588,tbl_Customers[],2,FALSE)</f>
        <v>Customer_125</v>
      </c>
      <c r="E5588" t="str">
        <f>VLOOKUP(tbl_Sales[[#This Row],[Customer_ID]],tbl_Customers[],5,0)</f>
        <v>East</v>
      </c>
      <c r="F5588" t="s">
        <v>8518</v>
      </c>
      <c r="G5588" t="str">
        <f>VLOOKUP(Sales_Data!$F5588,tbl_Products[],2,FALSE)</f>
        <v>Product_35</v>
      </c>
      <c r="H5588" t="str">
        <f>VLOOKUP(tbl_Sales[[#This Row],[Product_ID]],tbl_Products[],3,0)</f>
        <v>Toys</v>
      </c>
      <c r="I5588">
        <v>4</v>
      </c>
      <c r="J5588" s="10">
        <f>VLOOKUP(tbl_Sales[[#This Row],[Product_ID]],tbl_Products[],4,0)</f>
        <v>40.75</v>
      </c>
      <c r="K5588" s="6">
        <v>92.89</v>
      </c>
      <c r="L5588" s="6">
        <f>tbl_Sales[[#This Row],[Price_per_Unit]]*tbl_Sales[[#This Row],[Quantity]]</f>
        <v>371.56</v>
      </c>
      <c r="M5588" s="6">
        <f>tbl_Sales[[#This Row],[Cost_per_Unit]]*tbl_Sales[[#This Row],[Quantity]]</f>
        <v>163</v>
      </c>
      <c r="N5588" s="6">
        <f>tbl_Sales[[#This Row],[Sales]]-tbl_Sales[[#This Row],[Total_Cost]]</f>
        <v>208.56</v>
      </c>
    </row>
    <row r="5589" spans="1:14">
      <c r="A5589" t="s">
        <v>5593</v>
      </c>
      <c r="B5589" s="4">
        <v>45111</v>
      </c>
      <c r="C5589" t="s">
        <v>7808</v>
      </c>
      <c r="D5589" t="str">
        <f>VLOOKUP(Sales_Data!$C5589,tbl_Customers[],2,FALSE)</f>
        <v>Customer_1421</v>
      </c>
      <c r="E5589" t="str">
        <f>VLOOKUP(tbl_Sales[[#This Row],[Customer_ID]],tbl_Customers[],5,0)</f>
        <v>South</v>
      </c>
      <c r="F5589" t="s">
        <v>8516</v>
      </c>
      <c r="G5589" t="str">
        <f>VLOOKUP(Sales_Data!$F5589,tbl_Products[],2,FALSE)</f>
        <v>Product_67</v>
      </c>
      <c r="H5589" t="str">
        <f>VLOOKUP(tbl_Sales[[#This Row],[Product_ID]],tbl_Products[],3,0)</f>
        <v>Toys</v>
      </c>
      <c r="I5589">
        <v>3</v>
      </c>
      <c r="J5589" s="10">
        <f>VLOOKUP(tbl_Sales[[#This Row],[Product_ID]],tbl_Products[],4,0)</f>
        <v>13.68</v>
      </c>
      <c r="K5589" s="6">
        <v>57.55</v>
      </c>
      <c r="L5589" s="6">
        <f>tbl_Sales[[#This Row],[Price_per_Unit]]*tbl_Sales[[#This Row],[Quantity]]</f>
        <v>172.64999999999998</v>
      </c>
      <c r="M5589" s="6">
        <f>tbl_Sales[[#This Row],[Cost_per_Unit]]*tbl_Sales[[#This Row],[Quantity]]</f>
        <v>41.04</v>
      </c>
      <c r="N5589" s="6">
        <f>tbl_Sales[[#This Row],[Sales]]-tbl_Sales[[#This Row],[Total_Cost]]</f>
        <v>131.60999999999999</v>
      </c>
    </row>
    <row r="5590" spans="1:14">
      <c r="A5590" t="s">
        <v>5594</v>
      </c>
      <c r="B5590" s="4">
        <v>45125</v>
      </c>
      <c r="C5590" t="s">
        <v>7299</v>
      </c>
      <c r="D5590" t="str">
        <f>VLOOKUP(Sales_Data!$C5590,tbl_Customers[],2,FALSE)</f>
        <v>Customer_390</v>
      </c>
      <c r="E5590" t="str">
        <f>VLOOKUP(tbl_Sales[[#This Row],[Customer_ID]],tbl_Customers[],5,0)</f>
        <v>South</v>
      </c>
      <c r="F5590" t="s">
        <v>8536</v>
      </c>
      <c r="G5590" t="str">
        <f>VLOOKUP(Sales_Data!$F5590,tbl_Products[],2,FALSE)</f>
        <v>Product_40</v>
      </c>
      <c r="H5590" t="str">
        <f>VLOOKUP(tbl_Sales[[#This Row],[Product_ID]],tbl_Products[],3,0)</f>
        <v>Health</v>
      </c>
      <c r="I5590">
        <v>8</v>
      </c>
      <c r="J5590" s="10">
        <f>VLOOKUP(tbl_Sales[[#This Row],[Product_ID]],tbl_Products[],4,0)</f>
        <v>30.96</v>
      </c>
      <c r="K5590" s="6">
        <v>77.650000000000006</v>
      </c>
      <c r="L5590" s="6">
        <f>tbl_Sales[[#This Row],[Price_per_Unit]]*tbl_Sales[[#This Row],[Quantity]]</f>
        <v>621.20000000000005</v>
      </c>
      <c r="M5590" s="6">
        <f>tbl_Sales[[#This Row],[Cost_per_Unit]]*tbl_Sales[[#This Row],[Quantity]]</f>
        <v>247.68</v>
      </c>
      <c r="N5590" s="6">
        <f>tbl_Sales[[#This Row],[Sales]]-tbl_Sales[[#This Row],[Total_Cost]]</f>
        <v>373.52000000000004</v>
      </c>
    </row>
    <row r="5591" spans="1:14">
      <c r="A5591" t="s">
        <v>5595</v>
      </c>
      <c r="B5591" s="4">
        <v>45167</v>
      </c>
      <c r="C5591" t="s">
        <v>7999</v>
      </c>
      <c r="D5591" t="str">
        <f>VLOOKUP(Sales_Data!$C5591,tbl_Customers[],2,FALSE)</f>
        <v>Customer_815</v>
      </c>
      <c r="E5591" t="str">
        <f>VLOOKUP(tbl_Sales[[#This Row],[Customer_ID]],tbl_Customers[],5,0)</f>
        <v>West</v>
      </c>
      <c r="F5591" t="s">
        <v>8555</v>
      </c>
      <c r="G5591" t="str">
        <f>VLOOKUP(Sales_Data!$F5591,tbl_Products[],2,FALSE)</f>
        <v>Product_52</v>
      </c>
      <c r="H5591" t="str">
        <f>VLOOKUP(tbl_Sales[[#This Row],[Product_ID]],tbl_Products[],3,0)</f>
        <v>Toys</v>
      </c>
      <c r="I5591">
        <v>4</v>
      </c>
      <c r="J5591" s="10">
        <f>VLOOKUP(tbl_Sales[[#This Row],[Product_ID]],tbl_Products[],4,0)</f>
        <v>46.58</v>
      </c>
      <c r="K5591" s="6">
        <v>97.75</v>
      </c>
      <c r="L5591" s="6">
        <f>tbl_Sales[[#This Row],[Price_per_Unit]]*tbl_Sales[[#This Row],[Quantity]]</f>
        <v>391</v>
      </c>
      <c r="M5591" s="6">
        <f>tbl_Sales[[#This Row],[Cost_per_Unit]]*tbl_Sales[[#This Row],[Quantity]]</f>
        <v>186.32</v>
      </c>
      <c r="N5591" s="6">
        <f>tbl_Sales[[#This Row],[Sales]]-tbl_Sales[[#This Row],[Total_Cost]]</f>
        <v>204.68</v>
      </c>
    </row>
    <row r="5592" spans="1:14">
      <c r="A5592" t="s">
        <v>5596</v>
      </c>
      <c r="B5592" s="4">
        <v>45159</v>
      </c>
      <c r="C5592" t="s">
        <v>8130</v>
      </c>
      <c r="D5592" t="str">
        <f>VLOOKUP(Sales_Data!$C5592,tbl_Customers[],2,FALSE)</f>
        <v>Customer_1014</v>
      </c>
      <c r="E5592" t="str">
        <f>VLOOKUP(tbl_Sales[[#This Row],[Customer_ID]],tbl_Customers[],5,0)</f>
        <v>West</v>
      </c>
      <c r="F5592" t="s">
        <v>8496</v>
      </c>
      <c r="G5592" t="str">
        <f>VLOOKUP(Sales_Data!$F5592,tbl_Products[],2,FALSE)</f>
        <v>Product_3</v>
      </c>
      <c r="H5592" t="str">
        <f>VLOOKUP(tbl_Sales[[#This Row],[Product_ID]],tbl_Products[],3,0)</f>
        <v>Health</v>
      </c>
      <c r="I5592">
        <v>9</v>
      </c>
      <c r="J5592" s="10">
        <f>VLOOKUP(tbl_Sales[[#This Row],[Product_ID]],tbl_Products[],4,0)</f>
        <v>28.91</v>
      </c>
      <c r="K5592" s="6">
        <v>11.72</v>
      </c>
      <c r="L5592" s="6">
        <f>tbl_Sales[[#This Row],[Price_per_Unit]]*tbl_Sales[[#This Row],[Quantity]]</f>
        <v>105.48</v>
      </c>
      <c r="M5592" s="6">
        <f>tbl_Sales[[#This Row],[Cost_per_Unit]]*tbl_Sales[[#This Row],[Quantity]]</f>
        <v>260.19</v>
      </c>
      <c r="N5592" s="6">
        <f>tbl_Sales[[#This Row],[Sales]]-tbl_Sales[[#This Row],[Total_Cost]]</f>
        <v>-154.70999999999998</v>
      </c>
    </row>
    <row r="5593" spans="1:14">
      <c r="A5593" t="s">
        <v>5597</v>
      </c>
      <c r="B5593" s="4">
        <v>44950</v>
      </c>
      <c r="C5593" t="s">
        <v>7904</v>
      </c>
      <c r="D5593" t="str">
        <f>VLOOKUP(Sales_Data!$C5593,tbl_Customers[],2,FALSE)</f>
        <v>Customer_1403</v>
      </c>
      <c r="E5593" t="str">
        <f>VLOOKUP(tbl_Sales[[#This Row],[Customer_ID]],tbl_Customers[],5,0)</f>
        <v>West</v>
      </c>
      <c r="F5593" t="s">
        <v>8545</v>
      </c>
      <c r="G5593" t="str">
        <f>VLOOKUP(Sales_Data!$F5593,tbl_Products[],2,FALSE)</f>
        <v>Product_9</v>
      </c>
      <c r="H5593" t="str">
        <f>VLOOKUP(tbl_Sales[[#This Row],[Product_ID]],tbl_Products[],3,0)</f>
        <v>Apparel</v>
      </c>
      <c r="I5593">
        <v>6</v>
      </c>
      <c r="J5593" s="10">
        <f>VLOOKUP(tbl_Sales[[#This Row],[Product_ID]],tbl_Products[],4,0)</f>
        <v>14.27</v>
      </c>
      <c r="K5593" s="6">
        <v>77.5</v>
      </c>
      <c r="L5593" s="6">
        <f>tbl_Sales[[#This Row],[Price_per_Unit]]*tbl_Sales[[#This Row],[Quantity]]</f>
        <v>465</v>
      </c>
      <c r="M5593" s="6">
        <f>tbl_Sales[[#This Row],[Cost_per_Unit]]*tbl_Sales[[#This Row],[Quantity]]</f>
        <v>85.62</v>
      </c>
      <c r="N5593" s="6">
        <f>tbl_Sales[[#This Row],[Sales]]-tbl_Sales[[#This Row],[Total_Cost]]</f>
        <v>379.38</v>
      </c>
    </row>
    <row r="5594" spans="1:14">
      <c r="A5594" t="s">
        <v>5598</v>
      </c>
      <c r="B5594" s="4">
        <v>44947</v>
      </c>
      <c r="C5594" t="s">
        <v>7334</v>
      </c>
      <c r="D5594" t="str">
        <f>VLOOKUP(Sales_Data!$C5594,tbl_Customers[],2,FALSE)</f>
        <v>Customer_1091</v>
      </c>
      <c r="E5594" t="str">
        <f>VLOOKUP(tbl_Sales[[#This Row],[Customer_ID]],tbl_Customers[],5,0)</f>
        <v>North</v>
      </c>
      <c r="F5594" t="s">
        <v>8497</v>
      </c>
      <c r="G5594" t="str">
        <f>VLOOKUP(Sales_Data!$F5594,tbl_Products[],2,FALSE)</f>
        <v>Product_73</v>
      </c>
      <c r="H5594" t="str">
        <f>VLOOKUP(tbl_Sales[[#This Row],[Product_ID]],tbl_Products[],3,0)</f>
        <v>Apparel</v>
      </c>
      <c r="I5594">
        <v>1</v>
      </c>
      <c r="J5594" s="10">
        <f>VLOOKUP(tbl_Sales[[#This Row],[Product_ID]],tbl_Products[],4,0)</f>
        <v>1.21</v>
      </c>
      <c r="K5594" s="6">
        <v>60.2</v>
      </c>
      <c r="L5594" s="6">
        <f>tbl_Sales[[#This Row],[Price_per_Unit]]*tbl_Sales[[#This Row],[Quantity]]</f>
        <v>60.2</v>
      </c>
      <c r="M5594" s="6">
        <f>tbl_Sales[[#This Row],[Cost_per_Unit]]*tbl_Sales[[#This Row],[Quantity]]</f>
        <v>1.21</v>
      </c>
      <c r="N5594" s="6">
        <f>tbl_Sales[[#This Row],[Sales]]-tbl_Sales[[#This Row],[Total_Cost]]</f>
        <v>58.99</v>
      </c>
    </row>
    <row r="5595" spans="1:14">
      <c r="A5595" t="s">
        <v>5599</v>
      </c>
      <c r="B5595" s="4">
        <v>45259</v>
      </c>
      <c r="C5595" t="s">
        <v>8066</v>
      </c>
      <c r="D5595" t="str">
        <f>VLOOKUP(Sales_Data!$C5595,tbl_Customers[],2,FALSE)</f>
        <v>Customer_1052</v>
      </c>
      <c r="E5595" t="str">
        <f>VLOOKUP(tbl_Sales[[#This Row],[Customer_ID]],tbl_Customers[],5,0)</f>
        <v>West</v>
      </c>
      <c r="F5595" t="s">
        <v>8530</v>
      </c>
      <c r="G5595" t="str">
        <f>VLOOKUP(Sales_Data!$F5595,tbl_Products[],2,FALSE)</f>
        <v>Product_14</v>
      </c>
      <c r="H5595" t="str">
        <f>VLOOKUP(tbl_Sales[[#This Row],[Product_ID]],tbl_Products[],3,0)</f>
        <v>Toys</v>
      </c>
      <c r="I5595">
        <v>1</v>
      </c>
      <c r="J5595" s="10">
        <f>VLOOKUP(tbl_Sales[[#This Row],[Product_ID]],tbl_Products[],4,0)</f>
        <v>36.64</v>
      </c>
      <c r="K5595" s="6">
        <v>31.83</v>
      </c>
      <c r="L5595" s="6">
        <f>tbl_Sales[[#This Row],[Price_per_Unit]]*tbl_Sales[[#This Row],[Quantity]]</f>
        <v>31.83</v>
      </c>
      <c r="M5595" s="6">
        <f>tbl_Sales[[#This Row],[Cost_per_Unit]]*tbl_Sales[[#This Row],[Quantity]]</f>
        <v>36.64</v>
      </c>
      <c r="N5595" s="6">
        <f>tbl_Sales[[#This Row],[Sales]]-tbl_Sales[[#This Row],[Total_Cost]]</f>
        <v>-4.8100000000000023</v>
      </c>
    </row>
    <row r="5596" spans="1:14">
      <c r="A5596" t="s">
        <v>5600</v>
      </c>
      <c r="B5596" s="4">
        <v>45092</v>
      </c>
      <c r="C5596" t="s">
        <v>8465</v>
      </c>
      <c r="D5596" t="str">
        <f>VLOOKUP(Sales_Data!$C5596,tbl_Customers[],2,FALSE)</f>
        <v>Customer_154</v>
      </c>
      <c r="E5596" t="str">
        <f>VLOOKUP(tbl_Sales[[#This Row],[Customer_ID]],tbl_Customers[],5,0)</f>
        <v>East</v>
      </c>
      <c r="F5596" t="s">
        <v>8565</v>
      </c>
      <c r="G5596" t="str">
        <f>VLOOKUP(Sales_Data!$F5596,tbl_Products[],2,FALSE)</f>
        <v>Product_31</v>
      </c>
      <c r="H5596" t="str">
        <f>VLOOKUP(tbl_Sales[[#This Row],[Product_ID]],tbl_Products[],3,0)</f>
        <v>Apparel</v>
      </c>
      <c r="I5596">
        <v>4</v>
      </c>
      <c r="J5596" s="10">
        <f>VLOOKUP(tbl_Sales[[#This Row],[Product_ID]],tbl_Products[],4,0)</f>
        <v>3.66</v>
      </c>
      <c r="K5596" s="6">
        <v>77.069999999999993</v>
      </c>
      <c r="L5596" s="6">
        <f>tbl_Sales[[#This Row],[Price_per_Unit]]*tbl_Sales[[#This Row],[Quantity]]</f>
        <v>308.27999999999997</v>
      </c>
      <c r="M5596" s="6">
        <f>tbl_Sales[[#This Row],[Cost_per_Unit]]*tbl_Sales[[#This Row],[Quantity]]</f>
        <v>14.64</v>
      </c>
      <c r="N5596" s="6">
        <f>tbl_Sales[[#This Row],[Sales]]-tbl_Sales[[#This Row],[Total_Cost]]</f>
        <v>293.64</v>
      </c>
    </row>
    <row r="5597" spans="1:14">
      <c r="A5597" t="s">
        <v>5601</v>
      </c>
      <c r="B5597" s="4">
        <v>44979</v>
      </c>
      <c r="C5597" t="s">
        <v>8463</v>
      </c>
      <c r="D5597" t="str">
        <f>VLOOKUP(Sales_Data!$C5597,tbl_Customers[],2,FALSE)</f>
        <v>Customer_339</v>
      </c>
      <c r="E5597" t="str">
        <f>VLOOKUP(tbl_Sales[[#This Row],[Customer_ID]],tbl_Customers[],5,0)</f>
        <v>East</v>
      </c>
      <c r="F5597" t="s">
        <v>8540</v>
      </c>
      <c r="G5597" t="str">
        <f>VLOOKUP(Sales_Data!$F5597,tbl_Products[],2,FALSE)</f>
        <v>Product_37</v>
      </c>
      <c r="H5597" t="str">
        <f>VLOOKUP(tbl_Sales[[#This Row],[Product_ID]],tbl_Products[],3,0)</f>
        <v>Toys</v>
      </c>
      <c r="I5597">
        <v>3</v>
      </c>
      <c r="J5597" s="10">
        <f>VLOOKUP(tbl_Sales[[#This Row],[Product_ID]],tbl_Products[],4,0)</f>
        <v>29.86</v>
      </c>
      <c r="K5597" s="6">
        <v>48.67</v>
      </c>
      <c r="L5597" s="6">
        <f>tbl_Sales[[#This Row],[Price_per_Unit]]*tbl_Sales[[#This Row],[Quantity]]</f>
        <v>146.01</v>
      </c>
      <c r="M5597" s="6">
        <f>tbl_Sales[[#This Row],[Cost_per_Unit]]*tbl_Sales[[#This Row],[Quantity]]</f>
        <v>89.58</v>
      </c>
      <c r="N5597" s="6">
        <f>tbl_Sales[[#This Row],[Sales]]-tbl_Sales[[#This Row],[Total_Cost]]</f>
        <v>56.429999999999993</v>
      </c>
    </row>
    <row r="5598" spans="1:14">
      <c r="A5598" t="s">
        <v>5602</v>
      </c>
      <c r="B5598" s="4">
        <v>45287</v>
      </c>
      <c r="C5598" t="s">
        <v>7743</v>
      </c>
      <c r="D5598" t="str">
        <f>VLOOKUP(Sales_Data!$C5598,tbl_Customers[],2,FALSE)</f>
        <v>Customer_897</v>
      </c>
      <c r="E5598" t="str">
        <f>VLOOKUP(tbl_Sales[[#This Row],[Customer_ID]],tbl_Customers[],5,0)</f>
        <v>West</v>
      </c>
      <c r="F5598" t="s">
        <v>8511</v>
      </c>
      <c r="G5598" t="str">
        <f>VLOOKUP(Sales_Data!$F5598,tbl_Products[],2,FALSE)</f>
        <v>Product_33</v>
      </c>
      <c r="H5598" t="str">
        <f>VLOOKUP(tbl_Sales[[#This Row],[Product_ID]],tbl_Products[],3,0)</f>
        <v>Electronics</v>
      </c>
      <c r="I5598">
        <v>9</v>
      </c>
      <c r="J5598" s="10">
        <f>VLOOKUP(tbl_Sales[[#This Row],[Product_ID]],tbl_Products[],4,0)</f>
        <v>45.26</v>
      </c>
      <c r="K5598" s="6">
        <v>95.9</v>
      </c>
      <c r="L5598" s="6">
        <f>tbl_Sales[[#This Row],[Price_per_Unit]]*tbl_Sales[[#This Row],[Quantity]]</f>
        <v>863.1</v>
      </c>
      <c r="M5598" s="6">
        <f>tbl_Sales[[#This Row],[Cost_per_Unit]]*tbl_Sales[[#This Row],[Quantity]]</f>
        <v>407.34</v>
      </c>
      <c r="N5598" s="6">
        <f>tbl_Sales[[#This Row],[Sales]]-tbl_Sales[[#This Row],[Total_Cost]]</f>
        <v>455.76000000000005</v>
      </c>
    </row>
    <row r="5599" spans="1:14">
      <c r="A5599" t="s">
        <v>5603</v>
      </c>
      <c r="B5599" s="4">
        <v>45193</v>
      </c>
      <c r="C5599" t="s">
        <v>7527</v>
      </c>
      <c r="D5599" t="str">
        <f>VLOOKUP(Sales_Data!$C5599,tbl_Customers[],2,FALSE)</f>
        <v>Customer_1044</v>
      </c>
      <c r="E5599" t="str">
        <f>VLOOKUP(tbl_Sales[[#This Row],[Customer_ID]],tbl_Customers[],5,0)</f>
        <v>South</v>
      </c>
      <c r="F5599" t="s">
        <v>8523</v>
      </c>
      <c r="G5599" t="str">
        <f>VLOOKUP(Sales_Data!$F5599,tbl_Products[],2,FALSE)</f>
        <v>Product_32</v>
      </c>
      <c r="H5599" t="str">
        <f>VLOOKUP(tbl_Sales[[#This Row],[Product_ID]],tbl_Products[],3,0)</f>
        <v>Home Goods</v>
      </c>
      <c r="I5599">
        <v>4</v>
      </c>
      <c r="J5599" s="10">
        <f>VLOOKUP(tbl_Sales[[#This Row],[Product_ID]],tbl_Products[],4,0)</f>
        <v>24.03</v>
      </c>
      <c r="K5599" s="6">
        <v>82.95</v>
      </c>
      <c r="L5599" s="6">
        <f>tbl_Sales[[#This Row],[Price_per_Unit]]*tbl_Sales[[#This Row],[Quantity]]</f>
        <v>331.8</v>
      </c>
      <c r="M5599" s="6">
        <f>tbl_Sales[[#This Row],[Cost_per_Unit]]*tbl_Sales[[#This Row],[Quantity]]</f>
        <v>96.12</v>
      </c>
      <c r="N5599" s="6">
        <f>tbl_Sales[[#This Row],[Sales]]-tbl_Sales[[#This Row],[Total_Cost]]</f>
        <v>235.68</v>
      </c>
    </row>
    <row r="5600" spans="1:14">
      <c r="A5600" t="s">
        <v>5604</v>
      </c>
      <c r="B5600" s="4">
        <v>45251</v>
      </c>
      <c r="C5600" t="s">
        <v>7059</v>
      </c>
      <c r="D5600" t="str">
        <f>VLOOKUP(Sales_Data!$C5600,tbl_Customers[],2,FALSE)</f>
        <v>Customer_787</v>
      </c>
      <c r="E5600" t="str">
        <f>VLOOKUP(tbl_Sales[[#This Row],[Customer_ID]],tbl_Customers[],5,0)</f>
        <v>North</v>
      </c>
      <c r="F5600" t="s">
        <v>8543</v>
      </c>
      <c r="G5600" t="str">
        <f>VLOOKUP(Sales_Data!$F5600,tbl_Products[],2,FALSE)</f>
        <v>Product_72</v>
      </c>
      <c r="H5600" t="str">
        <f>VLOOKUP(tbl_Sales[[#This Row],[Product_ID]],tbl_Products[],3,0)</f>
        <v>Toys</v>
      </c>
      <c r="I5600">
        <v>4</v>
      </c>
      <c r="J5600" s="10">
        <f>VLOOKUP(tbl_Sales[[#This Row],[Product_ID]],tbl_Products[],4,0)</f>
        <v>23.2</v>
      </c>
      <c r="K5600" s="6">
        <v>22.25</v>
      </c>
      <c r="L5600" s="6">
        <f>tbl_Sales[[#This Row],[Price_per_Unit]]*tbl_Sales[[#This Row],[Quantity]]</f>
        <v>89</v>
      </c>
      <c r="M5600" s="6">
        <f>tbl_Sales[[#This Row],[Cost_per_Unit]]*tbl_Sales[[#This Row],[Quantity]]</f>
        <v>92.8</v>
      </c>
      <c r="N5600" s="6">
        <f>tbl_Sales[[#This Row],[Sales]]-tbl_Sales[[#This Row],[Total_Cost]]</f>
        <v>-3.7999999999999972</v>
      </c>
    </row>
    <row r="5601" spans="1:14">
      <c r="A5601" t="s">
        <v>5605</v>
      </c>
      <c r="B5601" s="4">
        <v>45067</v>
      </c>
      <c r="C5601" t="s">
        <v>7142</v>
      </c>
      <c r="D5601" t="str">
        <f>VLOOKUP(Sales_Data!$C5601,tbl_Customers[],2,FALSE)</f>
        <v>Customer_1152</v>
      </c>
      <c r="E5601" t="str">
        <f>VLOOKUP(tbl_Sales[[#This Row],[Customer_ID]],tbl_Customers[],5,0)</f>
        <v>North</v>
      </c>
      <c r="F5601" t="s">
        <v>8524</v>
      </c>
      <c r="G5601" t="str">
        <f>VLOOKUP(Sales_Data!$F5601,tbl_Products[],2,FALSE)</f>
        <v>Product_74</v>
      </c>
      <c r="H5601" t="str">
        <f>VLOOKUP(tbl_Sales[[#This Row],[Product_ID]],tbl_Products[],3,0)</f>
        <v>Home Goods</v>
      </c>
      <c r="I5601">
        <v>9</v>
      </c>
      <c r="J5601" s="10">
        <f>VLOOKUP(tbl_Sales[[#This Row],[Product_ID]],tbl_Products[],4,0)</f>
        <v>13.9</v>
      </c>
      <c r="K5601" s="6">
        <v>38.340000000000003</v>
      </c>
      <c r="L5601" s="6">
        <f>tbl_Sales[[#This Row],[Price_per_Unit]]*tbl_Sales[[#This Row],[Quantity]]</f>
        <v>345.06000000000006</v>
      </c>
      <c r="M5601" s="6">
        <f>tbl_Sales[[#This Row],[Cost_per_Unit]]*tbl_Sales[[#This Row],[Quantity]]</f>
        <v>125.10000000000001</v>
      </c>
      <c r="N5601" s="6">
        <f>tbl_Sales[[#This Row],[Sales]]-tbl_Sales[[#This Row],[Total_Cost]]</f>
        <v>219.96000000000004</v>
      </c>
    </row>
    <row r="5602" spans="1:14">
      <c r="A5602" t="s">
        <v>5606</v>
      </c>
      <c r="B5602" s="4">
        <v>45061</v>
      </c>
      <c r="C5602" t="s">
        <v>7714</v>
      </c>
      <c r="D5602" t="str">
        <f>VLOOKUP(Sales_Data!$C5602,tbl_Customers[],2,FALSE)</f>
        <v>Customer_800</v>
      </c>
      <c r="E5602" t="str">
        <f>VLOOKUP(tbl_Sales[[#This Row],[Customer_ID]],tbl_Customers[],5,0)</f>
        <v>East</v>
      </c>
      <c r="F5602" t="s">
        <v>8500</v>
      </c>
      <c r="G5602" t="str">
        <f>VLOOKUP(Sales_Data!$F5602,tbl_Products[],2,FALSE)</f>
        <v>Product_68</v>
      </c>
      <c r="H5602" t="str">
        <f>VLOOKUP(tbl_Sales[[#This Row],[Product_ID]],tbl_Products[],3,0)</f>
        <v>Home Goods</v>
      </c>
      <c r="I5602">
        <v>5</v>
      </c>
      <c r="J5602" s="10">
        <f>VLOOKUP(tbl_Sales[[#This Row],[Product_ID]],tbl_Products[],4,0)</f>
        <v>17.45</v>
      </c>
      <c r="K5602" s="6">
        <v>17.62</v>
      </c>
      <c r="L5602" s="6">
        <f>tbl_Sales[[#This Row],[Price_per_Unit]]*tbl_Sales[[#This Row],[Quantity]]</f>
        <v>88.100000000000009</v>
      </c>
      <c r="M5602" s="6">
        <f>tbl_Sales[[#This Row],[Cost_per_Unit]]*tbl_Sales[[#This Row],[Quantity]]</f>
        <v>87.25</v>
      </c>
      <c r="N5602" s="6">
        <f>tbl_Sales[[#This Row],[Sales]]-tbl_Sales[[#This Row],[Total_Cost]]</f>
        <v>0.85000000000000853</v>
      </c>
    </row>
    <row r="5603" spans="1:14">
      <c r="A5603" t="s">
        <v>5607</v>
      </c>
      <c r="B5603" s="4">
        <v>45223</v>
      </c>
      <c r="C5603" t="s">
        <v>7424</v>
      </c>
      <c r="D5603" t="str">
        <f>VLOOKUP(Sales_Data!$C5603,tbl_Customers[],2,FALSE)</f>
        <v>Customer_821</v>
      </c>
      <c r="E5603" t="str">
        <f>VLOOKUP(tbl_Sales[[#This Row],[Customer_ID]],tbl_Customers[],5,0)</f>
        <v>West</v>
      </c>
      <c r="F5603" t="s">
        <v>8558</v>
      </c>
      <c r="G5603" t="str">
        <f>VLOOKUP(Sales_Data!$F5603,tbl_Products[],2,FALSE)</f>
        <v>Product_24</v>
      </c>
      <c r="H5603" t="str">
        <f>VLOOKUP(tbl_Sales[[#This Row],[Product_ID]],tbl_Products[],3,0)</f>
        <v>Apparel</v>
      </c>
      <c r="I5603">
        <v>1</v>
      </c>
      <c r="J5603" s="10">
        <f>VLOOKUP(tbl_Sales[[#This Row],[Product_ID]],tbl_Products[],4,0)</f>
        <v>47.62</v>
      </c>
      <c r="K5603" s="6">
        <v>52.79</v>
      </c>
      <c r="L5603" s="6">
        <f>tbl_Sales[[#This Row],[Price_per_Unit]]*tbl_Sales[[#This Row],[Quantity]]</f>
        <v>52.79</v>
      </c>
      <c r="M5603" s="6">
        <f>tbl_Sales[[#This Row],[Cost_per_Unit]]*tbl_Sales[[#This Row],[Quantity]]</f>
        <v>47.62</v>
      </c>
      <c r="N5603" s="6">
        <f>tbl_Sales[[#This Row],[Sales]]-tbl_Sales[[#This Row],[Total_Cost]]</f>
        <v>5.1700000000000017</v>
      </c>
    </row>
    <row r="5604" spans="1:14">
      <c r="A5604" t="s">
        <v>5608</v>
      </c>
      <c r="B5604" s="4">
        <v>45205</v>
      </c>
      <c r="C5604" t="s">
        <v>8422</v>
      </c>
      <c r="D5604" t="str">
        <f>VLOOKUP(Sales_Data!$C5604,tbl_Customers[],2,FALSE)</f>
        <v>Customer_1244</v>
      </c>
      <c r="E5604" t="str">
        <f>VLOOKUP(tbl_Sales[[#This Row],[Customer_ID]],tbl_Customers[],5,0)</f>
        <v>East</v>
      </c>
      <c r="F5604" t="s">
        <v>8521</v>
      </c>
      <c r="G5604" t="str">
        <f>VLOOKUP(Sales_Data!$F5604,tbl_Products[],2,FALSE)</f>
        <v>Product_64</v>
      </c>
      <c r="H5604" t="str">
        <f>VLOOKUP(tbl_Sales[[#This Row],[Product_ID]],tbl_Products[],3,0)</f>
        <v>Home Goods</v>
      </c>
      <c r="I5604">
        <v>2</v>
      </c>
      <c r="J5604" s="10">
        <f>VLOOKUP(tbl_Sales[[#This Row],[Product_ID]],tbl_Products[],4,0)</f>
        <v>16.21</v>
      </c>
      <c r="K5604" s="6">
        <v>23.26</v>
      </c>
      <c r="L5604" s="6">
        <f>tbl_Sales[[#This Row],[Price_per_Unit]]*tbl_Sales[[#This Row],[Quantity]]</f>
        <v>46.52</v>
      </c>
      <c r="M5604" s="6">
        <f>tbl_Sales[[#This Row],[Cost_per_Unit]]*tbl_Sales[[#This Row],[Quantity]]</f>
        <v>32.42</v>
      </c>
      <c r="N5604" s="6">
        <f>tbl_Sales[[#This Row],[Sales]]-tbl_Sales[[#This Row],[Total_Cost]]</f>
        <v>14.100000000000001</v>
      </c>
    </row>
    <row r="5605" spans="1:14">
      <c r="A5605" t="s">
        <v>5609</v>
      </c>
      <c r="B5605" s="4">
        <v>45218</v>
      </c>
      <c r="C5605" t="s">
        <v>7281</v>
      </c>
      <c r="D5605" t="str">
        <f>VLOOKUP(Sales_Data!$C5605,tbl_Customers[],2,FALSE)</f>
        <v>Customer_557</v>
      </c>
      <c r="E5605" t="str">
        <f>VLOOKUP(tbl_Sales[[#This Row],[Customer_ID]],tbl_Customers[],5,0)</f>
        <v>North</v>
      </c>
      <c r="F5605" t="s">
        <v>8500</v>
      </c>
      <c r="G5605" t="str">
        <f>VLOOKUP(Sales_Data!$F5605,tbl_Products[],2,FALSE)</f>
        <v>Product_68</v>
      </c>
      <c r="H5605" t="str">
        <f>VLOOKUP(tbl_Sales[[#This Row],[Product_ID]],tbl_Products[],3,0)</f>
        <v>Home Goods</v>
      </c>
      <c r="I5605">
        <v>9</v>
      </c>
      <c r="J5605" s="10">
        <f>VLOOKUP(tbl_Sales[[#This Row],[Product_ID]],tbl_Products[],4,0)</f>
        <v>17.45</v>
      </c>
      <c r="K5605" s="6">
        <v>88.85</v>
      </c>
      <c r="L5605" s="6">
        <f>tbl_Sales[[#This Row],[Price_per_Unit]]*tbl_Sales[[#This Row],[Quantity]]</f>
        <v>799.65</v>
      </c>
      <c r="M5605" s="6">
        <f>tbl_Sales[[#This Row],[Cost_per_Unit]]*tbl_Sales[[#This Row],[Quantity]]</f>
        <v>157.04999999999998</v>
      </c>
      <c r="N5605" s="6">
        <f>tbl_Sales[[#This Row],[Sales]]-tbl_Sales[[#This Row],[Total_Cost]]</f>
        <v>642.6</v>
      </c>
    </row>
    <row r="5606" spans="1:14">
      <c r="A5606" t="s">
        <v>5610</v>
      </c>
      <c r="B5606" s="4">
        <v>45016</v>
      </c>
      <c r="C5606" t="s">
        <v>7346</v>
      </c>
      <c r="D5606" t="str">
        <f>VLOOKUP(Sales_Data!$C5606,tbl_Customers[],2,FALSE)</f>
        <v>Customer_424</v>
      </c>
      <c r="E5606" t="str">
        <f>VLOOKUP(tbl_Sales[[#This Row],[Customer_ID]],tbl_Customers[],5,0)</f>
        <v>South</v>
      </c>
      <c r="F5606" t="s">
        <v>8548</v>
      </c>
      <c r="G5606" t="str">
        <f>VLOOKUP(Sales_Data!$F5606,tbl_Products[],2,FALSE)</f>
        <v>Product_1</v>
      </c>
      <c r="H5606" t="str">
        <f>VLOOKUP(tbl_Sales[[#This Row],[Product_ID]],tbl_Products[],3,0)</f>
        <v>Apparel</v>
      </c>
      <c r="I5606">
        <v>5</v>
      </c>
      <c r="J5606" s="10">
        <f>VLOOKUP(tbl_Sales[[#This Row],[Product_ID]],tbl_Products[],4,0)</f>
        <v>21.45</v>
      </c>
      <c r="K5606" s="6">
        <v>26.34</v>
      </c>
      <c r="L5606" s="6">
        <f>tbl_Sales[[#This Row],[Price_per_Unit]]*tbl_Sales[[#This Row],[Quantity]]</f>
        <v>131.69999999999999</v>
      </c>
      <c r="M5606" s="6">
        <f>tbl_Sales[[#This Row],[Cost_per_Unit]]*tbl_Sales[[#This Row],[Quantity]]</f>
        <v>107.25</v>
      </c>
      <c r="N5606" s="6">
        <f>tbl_Sales[[#This Row],[Sales]]-tbl_Sales[[#This Row],[Total_Cost]]</f>
        <v>24.449999999999989</v>
      </c>
    </row>
    <row r="5607" spans="1:14">
      <c r="A5607" t="s">
        <v>5611</v>
      </c>
      <c r="B5607" s="4">
        <v>45119</v>
      </c>
      <c r="C5607" t="s">
        <v>8210</v>
      </c>
      <c r="D5607" t="str">
        <f>VLOOKUP(Sales_Data!$C5607,tbl_Customers[],2,FALSE)</f>
        <v>Customer_377</v>
      </c>
      <c r="E5607" t="str">
        <f>VLOOKUP(tbl_Sales[[#This Row],[Customer_ID]],tbl_Customers[],5,0)</f>
        <v>North</v>
      </c>
      <c r="F5607" t="s">
        <v>8542</v>
      </c>
      <c r="G5607" t="str">
        <f>VLOOKUP(Sales_Data!$F5607,tbl_Products[],2,FALSE)</f>
        <v>Product_20</v>
      </c>
      <c r="H5607" t="str">
        <f>VLOOKUP(tbl_Sales[[#This Row],[Product_ID]],tbl_Products[],3,0)</f>
        <v>Electronics</v>
      </c>
      <c r="I5607">
        <v>9</v>
      </c>
      <c r="J5607" s="10">
        <f>VLOOKUP(tbl_Sales[[#This Row],[Product_ID]],tbl_Products[],4,0)</f>
        <v>19.98</v>
      </c>
      <c r="K5607" s="6">
        <v>13.45</v>
      </c>
      <c r="L5607" s="6">
        <f>tbl_Sales[[#This Row],[Price_per_Unit]]*tbl_Sales[[#This Row],[Quantity]]</f>
        <v>121.05</v>
      </c>
      <c r="M5607" s="6">
        <f>tbl_Sales[[#This Row],[Cost_per_Unit]]*tbl_Sales[[#This Row],[Quantity]]</f>
        <v>179.82</v>
      </c>
      <c r="N5607" s="6">
        <f>tbl_Sales[[#This Row],[Sales]]-tbl_Sales[[#This Row],[Total_Cost]]</f>
        <v>-58.769999999999996</v>
      </c>
    </row>
    <row r="5608" spans="1:14">
      <c r="A5608" t="s">
        <v>5612</v>
      </c>
      <c r="B5608" s="4">
        <v>45261</v>
      </c>
      <c r="C5608" t="s">
        <v>7088</v>
      </c>
      <c r="D5608" t="str">
        <f>VLOOKUP(Sales_Data!$C5608,tbl_Customers[],2,FALSE)</f>
        <v>Customer_8</v>
      </c>
      <c r="E5608" t="str">
        <f>VLOOKUP(tbl_Sales[[#This Row],[Customer_ID]],tbl_Customers[],5,0)</f>
        <v>South</v>
      </c>
      <c r="F5608" t="s">
        <v>8496</v>
      </c>
      <c r="G5608" t="str">
        <f>VLOOKUP(Sales_Data!$F5608,tbl_Products[],2,FALSE)</f>
        <v>Product_3</v>
      </c>
      <c r="H5608" t="str">
        <f>VLOOKUP(tbl_Sales[[#This Row],[Product_ID]],tbl_Products[],3,0)</f>
        <v>Health</v>
      </c>
      <c r="I5608">
        <v>3</v>
      </c>
      <c r="J5608" s="10">
        <f>VLOOKUP(tbl_Sales[[#This Row],[Product_ID]],tbl_Products[],4,0)</f>
        <v>28.91</v>
      </c>
      <c r="K5608" s="6">
        <v>21.03</v>
      </c>
      <c r="L5608" s="6">
        <f>tbl_Sales[[#This Row],[Price_per_Unit]]*tbl_Sales[[#This Row],[Quantity]]</f>
        <v>63.09</v>
      </c>
      <c r="M5608" s="6">
        <f>tbl_Sales[[#This Row],[Cost_per_Unit]]*tbl_Sales[[#This Row],[Quantity]]</f>
        <v>86.73</v>
      </c>
      <c r="N5608" s="6">
        <f>tbl_Sales[[#This Row],[Sales]]-tbl_Sales[[#This Row],[Total_Cost]]</f>
        <v>-23.64</v>
      </c>
    </row>
    <row r="5609" spans="1:14">
      <c r="A5609" t="s">
        <v>5613</v>
      </c>
      <c r="B5609" s="4">
        <v>45120</v>
      </c>
      <c r="C5609" t="s">
        <v>7063</v>
      </c>
      <c r="D5609" t="str">
        <f>VLOOKUP(Sales_Data!$C5609,tbl_Customers[],2,FALSE)</f>
        <v>Customer_328</v>
      </c>
      <c r="E5609" t="str">
        <f>VLOOKUP(tbl_Sales[[#This Row],[Customer_ID]],tbl_Customers[],5,0)</f>
        <v>North</v>
      </c>
      <c r="F5609" t="s">
        <v>8556</v>
      </c>
      <c r="G5609" t="str">
        <f>VLOOKUP(Sales_Data!$F5609,tbl_Products[],2,FALSE)</f>
        <v>Product_42</v>
      </c>
      <c r="H5609" t="str">
        <f>VLOOKUP(tbl_Sales[[#This Row],[Product_ID]],tbl_Products[],3,0)</f>
        <v>Electronics</v>
      </c>
      <c r="I5609">
        <v>1</v>
      </c>
      <c r="J5609" s="10">
        <f>VLOOKUP(tbl_Sales[[#This Row],[Product_ID]],tbl_Products[],4,0)</f>
        <v>28.03</v>
      </c>
      <c r="K5609" s="6">
        <v>64.239999999999995</v>
      </c>
      <c r="L5609" s="6">
        <f>tbl_Sales[[#This Row],[Price_per_Unit]]*tbl_Sales[[#This Row],[Quantity]]</f>
        <v>64.239999999999995</v>
      </c>
      <c r="M5609" s="6">
        <f>tbl_Sales[[#This Row],[Cost_per_Unit]]*tbl_Sales[[#This Row],[Quantity]]</f>
        <v>28.03</v>
      </c>
      <c r="N5609" s="6">
        <f>tbl_Sales[[#This Row],[Sales]]-tbl_Sales[[#This Row],[Total_Cost]]</f>
        <v>36.209999999999994</v>
      </c>
    </row>
    <row r="5610" spans="1:14">
      <c r="A5610" t="s">
        <v>5614</v>
      </c>
      <c r="B5610" s="4">
        <v>45114</v>
      </c>
      <c r="C5610" t="s">
        <v>8127</v>
      </c>
      <c r="D5610" t="str">
        <f>VLOOKUP(Sales_Data!$C5610,tbl_Customers[],2,FALSE)</f>
        <v>Customer_1172</v>
      </c>
      <c r="E5610" t="str">
        <f>VLOOKUP(tbl_Sales[[#This Row],[Customer_ID]],tbl_Customers[],5,0)</f>
        <v>South</v>
      </c>
      <c r="F5610" t="s">
        <v>8557</v>
      </c>
      <c r="G5610" t="str">
        <f>VLOOKUP(Sales_Data!$F5610,tbl_Products[],2,FALSE)</f>
        <v>Product_71</v>
      </c>
      <c r="H5610" t="str">
        <f>VLOOKUP(tbl_Sales[[#This Row],[Product_ID]],tbl_Products[],3,0)</f>
        <v>Electronics</v>
      </c>
      <c r="I5610">
        <v>8</v>
      </c>
      <c r="J5610" s="10">
        <f>VLOOKUP(tbl_Sales[[#This Row],[Product_ID]],tbl_Products[],4,0)</f>
        <v>34.61</v>
      </c>
      <c r="K5610" s="6">
        <v>56.31</v>
      </c>
      <c r="L5610" s="6">
        <f>tbl_Sales[[#This Row],[Price_per_Unit]]*tbl_Sales[[#This Row],[Quantity]]</f>
        <v>450.48</v>
      </c>
      <c r="M5610" s="6">
        <f>tbl_Sales[[#This Row],[Cost_per_Unit]]*tbl_Sales[[#This Row],[Quantity]]</f>
        <v>276.88</v>
      </c>
      <c r="N5610" s="6">
        <f>tbl_Sales[[#This Row],[Sales]]-tbl_Sales[[#This Row],[Total_Cost]]</f>
        <v>173.60000000000002</v>
      </c>
    </row>
    <row r="5611" spans="1:14">
      <c r="A5611" t="s">
        <v>5615</v>
      </c>
      <c r="B5611" s="4">
        <v>45227</v>
      </c>
      <c r="C5611" t="s">
        <v>7888</v>
      </c>
      <c r="D5611" t="str">
        <f>VLOOKUP(Sales_Data!$C5611,tbl_Customers[],2,FALSE)</f>
        <v>Customer_447</v>
      </c>
      <c r="E5611" t="str">
        <f>VLOOKUP(tbl_Sales[[#This Row],[Customer_ID]],tbl_Customers[],5,0)</f>
        <v>North</v>
      </c>
      <c r="F5611" t="s">
        <v>8535</v>
      </c>
      <c r="G5611" t="str">
        <f>VLOOKUP(Sales_Data!$F5611,tbl_Products[],2,FALSE)</f>
        <v>Product_54</v>
      </c>
      <c r="H5611" t="str">
        <f>VLOOKUP(tbl_Sales[[#This Row],[Product_ID]],tbl_Products[],3,0)</f>
        <v>Apparel</v>
      </c>
      <c r="I5611">
        <v>8</v>
      </c>
      <c r="J5611" s="10">
        <f>VLOOKUP(tbl_Sales[[#This Row],[Product_ID]],tbl_Products[],4,0)</f>
        <v>1.35</v>
      </c>
      <c r="K5611" s="6">
        <v>58.21</v>
      </c>
      <c r="L5611" s="6">
        <f>tbl_Sales[[#This Row],[Price_per_Unit]]*tbl_Sales[[#This Row],[Quantity]]</f>
        <v>465.68</v>
      </c>
      <c r="M5611" s="6">
        <f>tbl_Sales[[#This Row],[Cost_per_Unit]]*tbl_Sales[[#This Row],[Quantity]]</f>
        <v>10.8</v>
      </c>
      <c r="N5611" s="6">
        <f>tbl_Sales[[#This Row],[Sales]]-tbl_Sales[[#This Row],[Total_Cost]]</f>
        <v>454.88</v>
      </c>
    </row>
    <row r="5612" spans="1:14">
      <c r="A5612" t="s">
        <v>5616</v>
      </c>
      <c r="B5612" s="4">
        <v>45261</v>
      </c>
      <c r="C5612" t="s">
        <v>7446</v>
      </c>
      <c r="D5612" t="str">
        <f>VLOOKUP(Sales_Data!$C5612,tbl_Customers[],2,FALSE)</f>
        <v>Customer_1213</v>
      </c>
      <c r="E5612" t="str">
        <f>VLOOKUP(tbl_Sales[[#This Row],[Customer_ID]],tbl_Customers[],5,0)</f>
        <v>West</v>
      </c>
      <c r="F5612" t="s">
        <v>8497</v>
      </c>
      <c r="G5612" t="str">
        <f>VLOOKUP(Sales_Data!$F5612,tbl_Products[],2,FALSE)</f>
        <v>Product_73</v>
      </c>
      <c r="H5612" t="str">
        <f>VLOOKUP(tbl_Sales[[#This Row],[Product_ID]],tbl_Products[],3,0)</f>
        <v>Apparel</v>
      </c>
      <c r="I5612">
        <v>8</v>
      </c>
      <c r="J5612" s="10">
        <f>VLOOKUP(tbl_Sales[[#This Row],[Product_ID]],tbl_Products[],4,0)</f>
        <v>1.21</v>
      </c>
      <c r="K5612" s="6">
        <v>90.67</v>
      </c>
      <c r="L5612" s="6">
        <f>tbl_Sales[[#This Row],[Price_per_Unit]]*tbl_Sales[[#This Row],[Quantity]]</f>
        <v>725.36</v>
      </c>
      <c r="M5612" s="6">
        <f>tbl_Sales[[#This Row],[Cost_per_Unit]]*tbl_Sales[[#This Row],[Quantity]]</f>
        <v>9.68</v>
      </c>
      <c r="N5612" s="6">
        <f>tbl_Sales[[#This Row],[Sales]]-tbl_Sales[[#This Row],[Total_Cost]]</f>
        <v>715.68000000000006</v>
      </c>
    </row>
    <row r="5613" spans="1:14">
      <c r="A5613" t="s">
        <v>5617</v>
      </c>
      <c r="B5613" s="4">
        <v>44966</v>
      </c>
      <c r="C5613" t="s">
        <v>7788</v>
      </c>
      <c r="D5613" t="str">
        <f>VLOOKUP(Sales_Data!$C5613,tbl_Customers[],2,FALSE)</f>
        <v>Customer_1427</v>
      </c>
      <c r="E5613" t="str">
        <f>VLOOKUP(tbl_Sales[[#This Row],[Customer_ID]],tbl_Customers[],5,0)</f>
        <v>West</v>
      </c>
      <c r="F5613" t="s">
        <v>8538</v>
      </c>
      <c r="G5613" t="str">
        <f>VLOOKUP(Sales_Data!$F5613,tbl_Products[],2,FALSE)</f>
        <v>Product_44</v>
      </c>
      <c r="H5613" t="str">
        <f>VLOOKUP(tbl_Sales[[#This Row],[Product_ID]],tbl_Products[],3,0)</f>
        <v>Electronics</v>
      </c>
      <c r="I5613">
        <v>8</v>
      </c>
      <c r="J5613" s="10">
        <f>VLOOKUP(tbl_Sales[[#This Row],[Product_ID]],tbl_Products[],4,0)</f>
        <v>39.729999999999997</v>
      </c>
      <c r="K5613" s="6">
        <v>20.88</v>
      </c>
      <c r="L5613" s="6">
        <f>tbl_Sales[[#This Row],[Price_per_Unit]]*tbl_Sales[[#This Row],[Quantity]]</f>
        <v>167.04</v>
      </c>
      <c r="M5613" s="6">
        <f>tbl_Sales[[#This Row],[Cost_per_Unit]]*tbl_Sales[[#This Row],[Quantity]]</f>
        <v>317.83999999999997</v>
      </c>
      <c r="N5613" s="6">
        <f>tbl_Sales[[#This Row],[Sales]]-tbl_Sales[[#This Row],[Total_Cost]]</f>
        <v>-150.79999999999998</v>
      </c>
    </row>
    <row r="5614" spans="1:14">
      <c r="A5614" t="s">
        <v>5618</v>
      </c>
      <c r="B5614" s="4">
        <v>45191</v>
      </c>
      <c r="C5614" t="s">
        <v>8448</v>
      </c>
      <c r="D5614" t="str">
        <f>VLOOKUP(Sales_Data!$C5614,tbl_Customers[],2,FALSE)</f>
        <v>Customer_19</v>
      </c>
      <c r="E5614" t="str">
        <f>VLOOKUP(tbl_Sales[[#This Row],[Customer_ID]],tbl_Customers[],5,0)</f>
        <v>West</v>
      </c>
      <c r="F5614" t="s">
        <v>8548</v>
      </c>
      <c r="G5614" t="str">
        <f>VLOOKUP(Sales_Data!$F5614,tbl_Products[],2,FALSE)</f>
        <v>Product_1</v>
      </c>
      <c r="H5614" t="str">
        <f>VLOOKUP(tbl_Sales[[#This Row],[Product_ID]],tbl_Products[],3,0)</f>
        <v>Apparel</v>
      </c>
      <c r="I5614">
        <v>1</v>
      </c>
      <c r="J5614" s="10">
        <f>VLOOKUP(tbl_Sales[[#This Row],[Product_ID]],tbl_Products[],4,0)</f>
        <v>21.45</v>
      </c>
      <c r="K5614" s="6">
        <v>91.9</v>
      </c>
      <c r="L5614" s="6">
        <f>tbl_Sales[[#This Row],[Price_per_Unit]]*tbl_Sales[[#This Row],[Quantity]]</f>
        <v>91.9</v>
      </c>
      <c r="M5614" s="6">
        <f>tbl_Sales[[#This Row],[Cost_per_Unit]]*tbl_Sales[[#This Row],[Quantity]]</f>
        <v>21.45</v>
      </c>
      <c r="N5614" s="6">
        <f>tbl_Sales[[#This Row],[Sales]]-tbl_Sales[[#This Row],[Total_Cost]]</f>
        <v>70.45</v>
      </c>
    </row>
    <row r="5615" spans="1:14">
      <c r="A5615" t="s">
        <v>5619</v>
      </c>
      <c r="B5615" s="4">
        <v>45055</v>
      </c>
      <c r="C5615" t="s">
        <v>8382</v>
      </c>
      <c r="D5615" t="str">
        <f>VLOOKUP(Sales_Data!$C5615,tbl_Customers[],2,FALSE)</f>
        <v>Customer_1051</v>
      </c>
      <c r="E5615" t="str">
        <f>VLOOKUP(tbl_Sales[[#This Row],[Customer_ID]],tbl_Customers[],5,0)</f>
        <v>West</v>
      </c>
      <c r="F5615" t="s">
        <v>8517</v>
      </c>
      <c r="G5615" t="str">
        <f>VLOOKUP(Sales_Data!$F5615,tbl_Products[],2,FALSE)</f>
        <v>Product_62</v>
      </c>
      <c r="H5615" t="str">
        <f>VLOOKUP(tbl_Sales[[#This Row],[Product_ID]],tbl_Products[],3,0)</f>
        <v>Health</v>
      </c>
      <c r="I5615">
        <v>8</v>
      </c>
      <c r="J5615" s="10">
        <f>VLOOKUP(tbl_Sales[[#This Row],[Product_ID]],tbl_Products[],4,0)</f>
        <v>24.52</v>
      </c>
      <c r="K5615" s="6">
        <v>60.35</v>
      </c>
      <c r="L5615" s="6">
        <f>tbl_Sales[[#This Row],[Price_per_Unit]]*tbl_Sales[[#This Row],[Quantity]]</f>
        <v>482.8</v>
      </c>
      <c r="M5615" s="6">
        <f>tbl_Sales[[#This Row],[Cost_per_Unit]]*tbl_Sales[[#This Row],[Quantity]]</f>
        <v>196.16</v>
      </c>
      <c r="N5615" s="6">
        <f>tbl_Sales[[#This Row],[Sales]]-tbl_Sales[[#This Row],[Total_Cost]]</f>
        <v>286.64</v>
      </c>
    </row>
    <row r="5616" spans="1:14">
      <c r="A5616" t="s">
        <v>5620</v>
      </c>
      <c r="B5616" s="4">
        <v>45119</v>
      </c>
      <c r="C5616" t="s">
        <v>7144</v>
      </c>
      <c r="D5616" t="str">
        <f>VLOOKUP(Sales_Data!$C5616,tbl_Customers[],2,FALSE)</f>
        <v>Customer_933</v>
      </c>
      <c r="E5616" t="str">
        <f>VLOOKUP(tbl_Sales[[#This Row],[Customer_ID]],tbl_Customers[],5,0)</f>
        <v>East</v>
      </c>
      <c r="F5616" t="s">
        <v>8528</v>
      </c>
      <c r="G5616" t="str">
        <f>VLOOKUP(Sales_Data!$F5616,tbl_Products[],2,FALSE)</f>
        <v>Product_25</v>
      </c>
      <c r="H5616" t="str">
        <f>VLOOKUP(tbl_Sales[[#This Row],[Product_ID]],tbl_Products[],3,0)</f>
        <v>Electronics</v>
      </c>
      <c r="I5616">
        <v>9</v>
      </c>
      <c r="J5616" s="10">
        <f>VLOOKUP(tbl_Sales[[#This Row],[Product_ID]],tbl_Products[],4,0)</f>
        <v>48.19</v>
      </c>
      <c r="K5616" s="6">
        <v>7.11</v>
      </c>
      <c r="L5616" s="6">
        <f>tbl_Sales[[#This Row],[Price_per_Unit]]*tbl_Sales[[#This Row],[Quantity]]</f>
        <v>63.99</v>
      </c>
      <c r="M5616" s="6">
        <f>tbl_Sales[[#This Row],[Cost_per_Unit]]*tbl_Sales[[#This Row],[Quantity]]</f>
        <v>433.71</v>
      </c>
      <c r="N5616" s="6">
        <f>tbl_Sales[[#This Row],[Sales]]-tbl_Sales[[#This Row],[Total_Cost]]</f>
        <v>-369.71999999999997</v>
      </c>
    </row>
    <row r="5617" spans="1:14">
      <c r="A5617" t="s">
        <v>5621</v>
      </c>
      <c r="B5617" s="4">
        <v>45041</v>
      </c>
      <c r="C5617" t="s">
        <v>7920</v>
      </c>
      <c r="D5617" t="str">
        <f>VLOOKUP(Sales_Data!$C5617,tbl_Customers[],2,FALSE)</f>
        <v>Customer_1032</v>
      </c>
      <c r="E5617" t="str">
        <f>VLOOKUP(tbl_Sales[[#This Row],[Customer_ID]],tbl_Customers[],5,0)</f>
        <v>North</v>
      </c>
      <c r="F5617" t="s">
        <v>8558</v>
      </c>
      <c r="G5617" t="str">
        <f>VLOOKUP(Sales_Data!$F5617,tbl_Products[],2,FALSE)</f>
        <v>Product_24</v>
      </c>
      <c r="H5617" t="str">
        <f>VLOOKUP(tbl_Sales[[#This Row],[Product_ID]],tbl_Products[],3,0)</f>
        <v>Apparel</v>
      </c>
      <c r="I5617">
        <v>6</v>
      </c>
      <c r="J5617" s="10">
        <f>VLOOKUP(tbl_Sales[[#This Row],[Product_ID]],tbl_Products[],4,0)</f>
        <v>47.62</v>
      </c>
      <c r="K5617" s="6">
        <v>94</v>
      </c>
      <c r="L5617" s="6">
        <f>tbl_Sales[[#This Row],[Price_per_Unit]]*tbl_Sales[[#This Row],[Quantity]]</f>
        <v>564</v>
      </c>
      <c r="M5617" s="6">
        <f>tbl_Sales[[#This Row],[Cost_per_Unit]]*tbl_Sales[[#This Row],[Quantity]]</f>
        <v>285.71999999999997</v>
      </c>
      <c r="N5617" s="6">
        <f>tbl_Sales[[#This Row],[Sales]]-tbl_Sales[[#This Row],[Total_Cost]]</f>
        <v>278.28000000000003</v>
      </c>
    </row>
    <row r="5618" spans="1:14">
      <c r="A5618" t="s">
        <v>5622</v>
      </c>
      <c r="B5618" s="4">
        <v>45191</v>
      </c>
      <c r="C5618" t="s">
        <v>7719</v>
      </c>
      <c r="D5618" t="str">
        <f>VLOOKUP(Sales_Data!$C5618,tbl_Customers[],2,FALSE)</f>
        <v>Customer_1450</v>
      </c>
      <c r="E5618" t="str">
        <f>VLOOKUP(tbl_Sales[[#This Row],[Customer_ID]],tbl_Customers[],5,0)</f>
        <v>South</v>
      </c>
      <c r="F5618" t="s">
        <v>8530</v>
      </c>
      <c r="G5618" t="str">
        <f>VLOOKUP(Sales_Data!$F5618,tbl_Products[],2,FALSE)</f>
        <v>Product_14</v>
      </c>
      <c r="H5618" t="str">
        <f>VLOOKUP(tbl_Sales[[#This Row],[Product_ID]],tbl_Products[],3,0)</f>
        <v>Toys</v>
      </c>
      <c r="I5618">
        <v>3</v>
      </c>
      <c r="J5618" s="10">
        <f>VLOOKUP(tbl_Sales[[#This Row],[Product_ID]],tbl_Products[],4,0)</f>
        <v>36.64</v>
      </c>
      <c r="K5618" s="6">
        <v>52.14</v>
      </c>
      <c r="L5618" s="6">
        <f>tbl_Sales[[#This Row],[Price_per_Unit]]*tbl_Sales[[#This Row],[Quantity]]</f>
        <v>156.42000000000002</v>
      </c>
      <c r="M5618" s="6">
        <f>tbl_Sales[[#This Row],[Cost_per_Unit]]*tbl_Sales[[#This Row],[Quantity]]</f>
        <v>109.92</v>
      </c>
      <c r="N5618" s="6">
        <f>tbl_Sales[[#This Row],[Sales]]-tbl_Sales[[#This Row],[Total_Cost]]</f>
        <v>46.500000000000014</v>
      </c>
    </row>
    <row r="5619" spans="1:14">
      <c r="A5619" t="s">
        <v>5623</v>
      </c>
      <c r="B5619" s="4">
        <v>45134</v>
      </c>
      <c r="C5619" t="s">
        <v>8276</v>
      </c>
      <c r="D5619" t="str">
        <f>VLOOKUP(Sales_Data!$C5619,tbl_Customers[],2,FALSE)</f>
        <v>Customer_1476</v>
      </c>
      <c r="E5619" t="str">
        <f>VLOOKUP(tbl_Sales[[#This Row],[Customer_ID]],tbl_Customers[],5,0)</f>
        <v>West</v>
      </c>
      <c r="F5619" t="s">
        <v>8536</v>
      </c>
      <c r="G5619" t="str">
        <f>VLOOKUP(Sales_Data!$F5619,tbl_Products[],2,FALSE)</f>
        <v>Product_40</v>
      </c>
      <c r="H5619" t="str">
        <f>VLOOKUP(tbl_Sales[[#This Row],[Product_ID]],tbl_Products[],3,0)</f>
        <v>Health</v>
      </c>
      <c r="I5619">
        <v>9</v>
      </c>
      <c r="J5619" s="10">
        <f>VLOOKUP(tbl_Sales[[#This Row],[Product_ID]],tbl_Products[],4,0)</f>
        <v>30.96</v>
      </c>
      <c r="K5619" s="6">
        <v>49.67</v>
      </c>
      <c r="L5619" s="6">
        <f>tbl_Sales[[#This Row],[Price_per_Unit]]*tbl_Sales[[#This Row],[Quantity]]</f>
        <v>447.03000000000003</v>
      </c>
      <c r="M5619" s="6">
        <f>tbl_Sales[[#This Row],[Cost_per_Unit]]*tbl_Sales[[#This Row],[Quantity]]</f>
        <v>278.64</v>
      </c>
      <c r="N5619" s="6">
        <f>tbl_Sales[[#This Row],[Sales]]-tbl_Sales[[#This Row],[Total_Cost]]</f>
        <v>168.39000000000004</v>
      </c>
    </row>
    <row r="5620" spans="1:14">
      <c r="A5620" t="s">
        <v>5624</v>
      </c>
      <c r="B5620" s="4">
        <v>45107</v>
      </c>
      <c r="C5620" t="s">
        <v>7288</v>
      </c>
      <c r="D5620" t="str">
        <f>VLOOKUP(Sales_Data!$C5620,tbl_Customers[],2,FALSE)</f>
        <v>Customer_1076</v>
      </c>
      <c r="E5620" t="str">
        <f>VLOOKUP(tbl_Sales[[#This Row],[Customer_ID]],tbl_Customers[],5,0)</f>
        <v>East</v>
      </c>
      <c r="F5620" t="s">
        <v>8554</v>
      </c>
      <c r="G5620" t="str">
        <f>VLOOKUP(Sales_Data!$F5620,tbl_Products[],2,FALSE)</f>
        <v>Product_55</v>
      </c>
      <c r="H5620" t="str">
        <f>VLOOKUP(tbl_Sales[[#This Row],[Product_ID]],tbl_Products[],3,0)</f>
        <v>Apparel</v>
      </c>
      <c r="I5620">
        <v>6</v>
      </c>
      <c r="J5620" s="10">
        <f>VLOOKUP(tbl_Sales[[#This Row],[Product_ID]],tbl_Products[],4,0)</f>
        <v>36.08</v>
      </c>
      <c r="K5620" s="6">
        <v>68.77</v>
      </c>
      <c r="L5620" s="6">
        <f>tbl_Sales[[#This Row],[Price_per_Unit]]*tbl_Sales[[#This Row],[Quantity]]</f>
        <v>412.62</v>
      </c>
      <c r="M5620" s="6">
        <f>tbl_Sales[[#This Row],[Cost_per_Unit]]*tbl_Sales[[#This Row],[Quantity]]</f>
        <v>216.48</v>
      </c>
      <c r="N5620" s="6">
        <f>tbl_Sales[[#This Row],[Sales]]-tbl_Sales[[#This Row],[Total_Cost]]</f>
        <v>196.14000000000001</v>
      </c>
    </row>
    <row r="5621" spans="1:14">
      <c r="A5621" t="s">
        <v>5625</v>
      </c>
      <c r="B5621" s="4">
        <v>45103</v>
      </c>
      <c r="C5621" t="s">
        <v>7706</v>
      </c>
      <c r="D5621" t="str">
        <f>VLOOKUP(Sales_Data!$C5621,tbl_Customers[],2,FALSE)</f>
        <v>Customer_531</v>
      </c>
      <c r="E5621" t="str">
        <f>VLOOKUP(tbl_Sales[[#This Row],[Customer_ID]],tbl_Customers[],5,0)</f>
        <v>South</v>
      </c>
      <c r="F5621" t="s">
        <v>8511</v>
      </c>
      <c r="G5621" t="str">
        <f>VLOOKUP(Sales_Data!$F5621,tbl_Products[],2,FALSE)</f>
        <v>Product_33</v>
      </c>
      <c r="H5621" t="str">
        <f>VLOOKUP(tbl_Sales[[#This Row],[Product_ID]],tbl_Products[],3,0)</f>
        <v>Electronics</v>
      </c>
      <c r="I5621">
        <v>1</v>
      </c>
      <c r="J5621" s="10">
        <f>VLOOKUP(tbl_Sales[[#This Row],[Product_ID]],tbl_Products[],4,0)</f>
        <v>45.26</v>
      </c>
      <c r="K5621" s="6">
        <v>83.1</v>
      </c>
      <c r="L5621" s="6">
        <f>tbl_Sales[[#This Row],[Price_per_Unit]]*tbl_Sales[[#This Row],[Quantity]]</f>
        <v>83.1</v>
      </c>
      <c r="M5621" s="6">
        <f>tbl_Sales[[#This Row],[Cost_per_Unit]]*tbl_Sales[[#This Row],[Quantity]]</f>
        <v>45.26</v>
      </c>
      <c r="N5621" s="6">
        <f>tbl_Sales[[#This Row],[Sales]]-tbl_Sales[[#This Row],[Total_Cost]]</f>
        <v>37.839999999999996</v>
      </c>
    </row>
    <row r="5622" spans="1:14">
      <c r="A5622" t="s">
        <v>5626</v>
      </c>
      <c r="B5622" s="4">
        <v>45176</v>
      </c>
      <c r="C5622" t="s">
        <v>8007</v>
      </c>
      <c r="D5622" t="str">
        <f>VLOOKUP(Sales_Data!$C5622,tbl_Customers[],2,FALSE)</f>
        <v>Customer_622</v>
      </c>
      <c r="E5622" t="str">
        <f>VLOOKUP(tbl_Sales[[#This Row],[Customer_ID]],tbl_Customers[],5,0)</f>
        <v>North</v>
      </c>
      <c r="F5622" t="s">
        <v>8518</v>
      </c>
      <c r="G5622" t="str">
        <f>VLOOKUP(Sales_Data!$F5622,tbl_Products[],2,FALSE)</f>
        <v>Product_35</v>
      </c>
      <c r="H5622" t="str">
        <f>VLOOKUP(tbl_Sales[[#This Row],[Product_ID]],tbl_Products[],3,0)</f>
        <v>Toys</v>
      </c>
      <c r="I5622">
        <v>1</v>
      </c>
      <c r="J5622" s="10">
        <f>VLOOKUP(tbl_Sales[[#This Row],[Product_ID]],tbl_Products[],4,0)</f>
        <v>40.75</v>
      </c>
      <c r="K5622" s="6">
        <v>26.61</v>
      </c>
      <c r="L5622" s="6">
        <f>tbl_Sales[[#This Row],[Price_per_Unit]]*tbl_Sales[[#This Row],[Quantity]]</f>
        <v>26.61</v>
      </c>
      <c r="M5622" s="6">
        <f>tbl_Sales[[#This Row],[Cost_per_Unit]]*tbl_Sales[[#This Row],[Quantity]]</f>
        <v>40.75</v>
      </c>
      <c r="N5622" s="6">
        <f>tbl_Sales[[#This Row],[Sales]]-tbl_Sales[[#This Row],[Total_Cost]]</f>
        <v>-14.14</v>
      </c>
    </row>
    <row r="5623" spans="1:14">
      <c r="A5623" t="s">
        <v>5627</v>
      </c>
      <c r="B5623" s="4">
        <v>45173</v>
      </c>
      <c r="C5623" t="s">
        <v>7775</v>
      </c>
      <c r="D5623" t="str">
        <f>VLOOKUP(Sales_Data!$C5623,tbl_Customers[],2,FALSE)</f>
        <v>Customer_452</v>
      </c>
      <c r="E5623" t="str">
        <f>VLOOKUP(tbl_Sales[[#This Row],[Customer_ID]],tbl_Customers[],5,0)</f>
        <v>South</v>
      </c>
      <c r="F5623" t="s">
        <v>8550</v>
      </c>
      <c r="G5623" t="str">
        <f>VLOOKUP(Sales_Data!$F5623,tbl_Products[],2,FALSE)</f>
        <v>Product_26</v>
      </c>
      <c r="H5623" t="str">
        <f>VLOOKUP(tbl_Sales[[#This Row],[Product_ID]],tbl_Products[],3,0)</f>
        <v>Health</v>
      </c>
      <c r="I5623">
        <v>6</v>
      </c>
      <c r="J5623" s="10">
        <f>VLOOKUP(tbl_Sales[[#This Row],[Product_ID]],tbl_Products[],4,0)</f>
        <v>31.77</v>
      </c>
      <c r="K5623" s="6">
        <v>79.33</v>
      </c>
      <c r="L5623" s="6">
        <f>tbl_Sales[[#This Row],[Price_per_Unit]]*tbl_Sales[[#This Row],[Quantity]]</f>
        <v>475.98</v>
      </c>
      <c r="M5623" s="6">
        <f>tbl_Sales[[#This Row],[Cost_per_Unit]]*tbl_Sales[[#This Row],[Quantity]]</f>
        <v>190.62</v>
      </c>
      <c r="N5623" s="6">
        <f>tbl_Sales[[#This Row],[Sales]]-tbl_Sales[[#This Row],[Total_Cost]]</f>
        <v>285.36</v>
      </c>
    </row>
    <row r="5624" spans="1:14">
      <c r="A5624" t="s">
        <v>5628</v>
      </c>
      <c r="B5624" s="4">
        <v>45236</v>
      </c>
      <c r="C5624" t="s">
        <v>8473</v>
      </c>
      <c r="D5624" t="str">
        <f>VLOOKUP(Sales_Data!$C5624,tbl_Customers[],2,FALSE)</f>
        <v>Customer_607</v>
      </c>
      <c r="E5624" t="str">
        <f>VLOOKUP(tbl_Sales[[#This Row],[Customer_ID]],tbl_Customers[],5,0)</f>
        <v>South</v>
      </c>
      <c r="F5624" t="s">
        <v>8555</v>
      </c>
      <c r="G5624" t="str">
        <f>VLOOKUP(Sales_Data!$F5624,tbl_Products[],2,FALSE)</f>
        <v>Product_52</v>
      </c>
      <c r="H5624" t="str">
        <f>VLOOKUP(tbl_Sales[[#This Row],[Product_ID]],tbl_Products[],3,0)</f>
        <v>Toys</v>
      </c>
      <c r="I5624">
        <v>2</v>
      </c>
      <c r="J5624" s="10">
        <f>VLOOKUP(tbl_Sales[[#This Row],[Product_ID]],tbl_Products[],4,0)</f>
        <v>46.58</v>
      </c>
      <c r="K5624" s="6">
        <v>34.979999999999997</v>
      </c>
      <c r="L5624" s="6">
        <f>tbl_Sales[[#This Row],[Price_per_Unit]]*tbl_Sales[[#This Row],[Quantity]]</f>
        <v>69.959999999999994</v>
      </c>
      <c r="M5624" s="6">
        <f>tbl_Sales[[#This Row],[Cost_per_Unit]]*tbl_Sales[[#This Row],[Quantity]]</f>
        <v>93.16</v>
      </c>
      <c r="N5624" s="6">
        <f>tbl_Sales[[#This Row],[Sales]]-tbl_Sales[[#This Row],[Total_Cost]]</f>
        <v>-23.200000000000003</v>
      </c>
    </row>
    <row r="5625" spans="1:14">
      <c r="A5625" t="s">
        <v>5629</v>
      </c>
      <c r="B5625" s="4">
        <v>44930</v>
      </c>
      <c r="C5625" t="s">
        <v>7677</v>
      </c>
      <c r="D5625" t="str">
        <f>VLOOKUP(Sales_Data!$C5625,tbl_Customers[],2,FALSE)</f>
        <v>Customer_1451</v>
      </c>
      <c r="E5625" t="str">
        <f>VLOOKUP(tbl_Sales[[#This Row],[Customer_ID]],tbl_Customers[],5,0)</f>
        <v>South</v>
      </c>
      <c r="F5625" t="s">
        <v>8497</v>
      </c>
      <c r="G5625" t="str">
        <f>VLOOKUP(Sales_Data!$F5625,tbl_Products[],2,FALSE)</f>
        <v>Product_73</v>
      </c>
      <c r="H5625" t="str">
        <f>VLOOKUP(tbl_Sales[[#This Row],[Product_ID]],tbl_Products[],3,0)</f>
        <v>Apparel</v>
      </c>
      <c r="I5625">
        <v>8</v>
      </c>
      <c r="J5625" s="10">
        <f>VLOOKUP(tbl_Sales[[#This Row],[Product_ID]],tbl_Products[],4,0)</f>
        <v>1.21</v>
      </c>
      <c r="K5625" s="6">
        <v>90.87</v>
      </c>
      <c r="L5625" s="6">
        <f>tbl_Sales[[#This Row],[Price_per_Unit]]*tbl_Sales[[#This Row],[Quantity]]</f>
        <v>726.96</v>
      </c>
      <c r="M5625" s="6">
        <f>tbl_Sales[[#This Row],[Cost_per_Unit]]*tbl_Sales[[#This Row],[Quantity]]</f>
        <v>9.68</v>
      </c>
      <c r="N5625" s="6">
        <f>tbl_Sales[[#This Row],[Sales]]-tbl_Sales[[#This Row],[Total_Cost]]</f>
        <v>717.28000000000009</v>
      </c>
    </row>
    <row r="5626" spans="1:14">
      <c r="A5626" t="s">
        <v>5630</v>
      </c>
      <c r="B5626" s="4">
        <v>45183</v>
      </c>
      <c r="C5626" t="s">
        <v>8267</v>
      </c>
      <c r="D5626" t="str">
        <f>VLOOKUP(Sales_Data!$C5626,tbl_Customers[],2,FALSE)</f>
        <v>Customer_550</v>
      </c>
      <c r="E5626" t="str">
        <f>VLOOKUP(tbl_Sales[[#This Row],[Customer_ID]],tbl_Customers[],5,0)</f>
        <v>South</v>
      </c>
      <c r="F5626" t="s">
        <v>8497</v>
      </c>
      <c r="G5626" t="str">
        <f>VLOOKUP(Sales_Data!$F5626,tbl_Products[],2,FALSE)</f>
        <v>Product_73</v>
      </c>
      <c r="H5626" t="str">
        <f>VLOOKUP(tbl_Sales[[#This Row],[Product_ID]],tbl_Products[],3,0)</f>
        <v>Apparel</v>
      </c>
      <c r="I5626">
        <v>6</v>
      </c>
      <c r="J5626" s="10">
        <f>VLOOKUP(tbl_Sales[[#This Row],[Product_ID]],tbl_Products[],4,0)</f>
        <v>1.21</v>
      </c>
      <c r="K5626" s="6">
        <v>19.829999999999998</v>
      </c>
      <c r="L5626" s="6">
        <f>tbl_Sales[[#This Row],[Price_per_Unit]]*tbl_Sales[[#This Row],[Quantity]]</f>
        <v>118.97999999999999</v>
      </c>
      <c r="M5626" s="6">
        <f>tbl_Sales[[#This Row],[Cost_per_Unit]]*tbl_Sales[[#This Row],[Quantity]]</f>
        <v>7.26</v>
      </c>
      <c r="N5626" s="6">
        <f>tbl_Sales[[#This Row],[Sales]]-tbl_Sales[[#This Row],[Total_Cost]]</f>
        <v>111.71999999999998</v>
      </c>
    </row>
    <row r="5627" spans="1:14">
      <c r="A5627" t="s">
        <v>5631</v>
      </c>
      <c r="B5627" s="4">
        <v>44998</v>
      </c>
      <c r="C5627" t="s">
        <v>7529</v>
      </c>
      <c r="D5627" t="str">
        <f>VLOOKUP(Sales_Data!$C5627,tbl_Customers[],2,FALSE)</f>
        <v>Customer_1131</v>
      </c>
      <c r="E5627" t="str">
        <f>VLOOKUP(tbl_Sales[[#This Row],[Customer_ID]],tbl_Customers[],5,0)</f>
        <v>South</v>
      </c>
      <c r="F5627" t="s">
        <v>8515</v>
      </c>
      <c r="G5627" t="str">
        <f>VLOOKUP(Sales_Data!$F5627,tbl_Products[],2,FALSE)</f>
        <v>Product_46</v>
      </c>
      <c r="H5627" t="str">
        <f>VLOOKUP(tbl_Sales[[#This Row],[Product_ID]],tbl_Products[],3,0)</f>
        <v>Health</v>
      </c>
      <c r="I5627">
        <v>8</v>
      </c>
      <c r="J5627" s="10">
        <f>VLOOKUP(tbl_Sales[[#This Row],[Product_ID]],tbl_Products[],4,0)</f>
        <v>19.34</v>
      </c>
      <c r="K5627" s="6">
        <v>73.63</v>
      </c>
      <c r="L5627" s="6">
        <f>tbl_Sales[[#This Row],[Price_per_Unit]]*tbl_Sales[[#This Row],[Quantity]]</f>
        <v>589.04</v>
      </c>
      <c r="M5627" s="6">
        <f>tbl_Sales[[#This Row],[Cost_per_Unit]]*tbl_Sales[[#This Row],[Quantity]]</f>
        <v>154.72</v>
      </c>
      <c r="N5627" s="6">
        <f>tbl_Sales[[#This Row],[Sales]]-tbl_Sales[[#This Row],[Total_Cost]]</f>
        <v>434.31999999999994</v>
      </c>
    </row>
    <row r="5628" spans="1:14">
      <c r="A5628" t="s">
        <v>5632</v>
      </c>
      <c r="B5628" s="4">
        <v>45152</v>
      </c>
      <c r="C5628" t="s">
        <v>8068</v>
      </c>
      <c r="D5628" t="str">
        <f>VLOOKUP(Sales_Data!$C5628,tbl_Customers[],2,FALSE)</f>
        <v>Customer_244</v>
      </c>
      <c r="E5628" t="str">
        <f>VLOOKUP(tbl_Sales[[#This Row],[Customer_ID]],tbl_Customers[],5,0)</f>
        <v>South</v>
      </c>
      <c r="F5628" t="s">
        <v>8504</v>
      </c>
      <c r="G5628" t="str">
        <f>VLOOKUP(Sales_Data!$F5628,tbl_Products[],2,FALSE)</f>
        <v>Product_13</v>
      </c>
      <c r="H5628" t="str">
        <f>VLOOKUP(tbl_Sales[[#This Row],[Product_ID]],tbl_Products[],3,0)</f>
        <v>Toys</v>
      </c>
      <c r="I5628">
        <v>4</v>
      </c>
      <c r="J5628" s="10">
        <f>VLOOKUP(tbl_Sales[[#This Row],[Product_ID]],tbl_Products[],4,0)</f>
        <v>45.97</v>
      </c>
      <c r="K5628" s="6">
        <v>56.01</v>
      </c>
      <c r="L5628" s="6">
        <f>tbl_Sales[[#This Row],[Price_per_Unit]]*tbl_Sales[[#This Row],[Quantity]]</f>
        <v>224.04</v>
      </c>
      <c r="M5628" s="6">
        <f>tbl_Sales[[#This Row],[Cost_per_Unit]]*tbl_Sales[[#This Row],[Quantity]]</f>
        <v>183.88</v>
      </c>
      <c r="N5628" s="6">
        <f>tbl_Sales[[#This Row],[Sales]]-tbl_Sales[[#This Row],[Total_Cost]]</f>
        <v>40.159999999999997</v>
      </c>
    </row>
    <row r="5629" spans="1:14">
      <c r="A5629" t="s">
        <v>5633</v>
      </c>
      <c r="B5629" s="4">
        <v>45011</v>
      </c>
      <c r="C5629" t="s">
        <v>7356</v>
      </c>
      <c r="D5629" t="str">
        <f>VLOOKUP(Sales_Data!$C5629,tbl_Customers[],2,FALSE)</f>
        <v>Customer_351</v>
      </c>
      <c r="E5629" t="str">
        <f>VLOOKUP(tbl_Sales[[#This Row],[Customer_ID]],tbl_Customers[],5,0)</f>
        <v>East</v>
      </c>
      <c r="F5629" t="s">
        <v>8529</v>
      </c>
      <c r="G5629" t="str">
        <f>VLOOKUP(Sales_Data!$F5629,tbl_Products[],2,FALSE)</f>
        <v>Product_49</v>
      </c>
      <c r="H5629" t="str">
        <f>VLOOKUP(tbl_Sales[[#This Row],[Product_ID]],tbl_Products[],3,0)</f>
        <v>Toys</v>
      </c>
      <c r="I5629">
        <v>6</v>
      </c>
      <c r="J5629" s="10">
        <f>VLOOKUP(tbl_Sales[[#This Row],[Product_ID]],tbl_Products[],4,0)</f>
        <v>44.18</v>
      </c>
      <c r="K5629" s="6">
        <v>23.65</v>
      </c>
      <c r="L5629" s="6">
        <f>tbl_Sales[[#This Row],[Price_per_Unit]]*tbl_Sales[[#This Row],[Quantity]]</f>
        <v>141.89999999999998</v>
      </c>
      <c r="M5629" s="6">
        <f>tbl_Sales[[#This Row],[Cost_per_Unit]]*tbl_Sales[[#This Row],[Quantity]]</f>
        <v>265.08</v>
      </c>
      <c r="N5629" s="6">
        <f>tbl_Sales[[#This Row],[Sales]]-tbl_Sales[[#This Row],[Total_Cost]]</f>
        <v>-123.18</v>
      </c>
    </row>
    <row r="5630" spans="1:14">
      <c r="A5630" t="s">
        <v>5634</v>
      </c>
      <c r="B5630" s="4">
        <v>45044</v>
      </c>
      <c r="C5630" t="s">
        <v>7394</v>
      </c>
      <c r="D5630" t="str">
        <f>VLOOKUP(Sales_Data!$C5630,tbl_Customers[],2,FALSE)</f>
        <v>Customer_459</v>
      </c>
      <c r="E5630" t="str">
        <f>VLOOKUP(tbl_Sales[[#This Row],[Customer_ID]],tbl_Customers[],5,0)</f>
        <v>West</v>
      </c>
      <c r="F5630" t="s">
        <v>8493</v>
      </c>
      <c r="G5630" t="str">
        <f>VLOOKUP(Sales_Data!$F5630,tbl_Products[],2,FALSE)</f>
        <v>Product_61</v>
      </c>
      <c r="H5630" t="str">
        <f>VLOOKUP(tbl_Sales[[#This Row],[Product_ID]],tbl_Products[],3,0)</f>
        <v>Health</v>
      </c>
      <c r="I5630">
        <v>1</v>
      </c>
      <c r="J5630" s="10">
        <f>VLOOKUP(tbl_Sales[[#This Row],[Product_ID]],tbl_Products[],4,0)</f>
        <v>47.78</v>
      </c>
      <c r="K5630" s="6">
        <v>45.7</v>
      </c>
      <c r="L5630" s="6">
        <f>tbl_Sales[[#This Row],[Price_per_Unit]]*tbl_Sales[[#This Row],[Quantity]]</f>
        <v>45.7</v>
      </c>
      <c r="M5630" s="6">
        <f>tbl_Sales[[#This Row],[Cost_per_Unit]]*tbl_Sales[[#This Row],[Quantity]]</f>
        <v>47.78</v>
      </c>
      <c r="N5630" s="6">
        <f>tbl_Sales[[#This Row],[Sales]]-tbl_Sales[[#This Row],[Total_Cost]]</f>
        <v>-2.0799999999999983</v>
      </c>
    </row>
    <row r="5631" spans="1:14">
      <c r="A5631" t="s">
        <v>5635</v>
      </c>
      <c r="B5631" s="4">
        <v>44966</v>
      </c>
      <c r="C5631" t="s">
        <v>7209</v>
      </c>
      <c r="D5631" t="str">
        <f>VLOOKUP(Sales_Data!$C5631,tbl_Customers[],2,FALSE)</f>
        <v>Customer_94</v>
      </c>
      <c r="E5631" t="str">
        <f>VLOOKUP(tbl_Sales[[#This Row],[Customer_ID]],tbl_Customers[],5,0)</f>
        <v>East</v>
      </c>
      <c r="F5631" t="s">
        <v>8550</v>
      </c>
      <c r="G5631" t="str">
        <f>VLOOKUP(Sales_Data!$F5631,tbl_Products[],2,FALSE)</f>
        <v>Product_26</v>
      </c>
      <c r="H5631" t="str">
        <f>VLOOKUP(tbl_Sales[[#This Row],[Product_ID]],tbl_Products[],3,0)</f>
        <v>Health</v>
      </c>
      <c r="I5631">
        <v>4</v>
      </c>
      <c r="J5631" s="10">
        <f>VLOOKUP(tbl_Sales[[#This Row],[Product_ID]],tbl_Products[],4,0)</f>
        <v>31.77</v>
      </c>
      <c r="K5631" s="6">
        <v>51.1</v>
      </c>
      <c r="L5631" s="6">
        <f>tbl_Sales[[#This Row],[Price_per_Unit]]*tbl_Sales[[#This Row],[Quantity]]</f>
        <v>204.4</v>
      </c>
      <c r="M5631" s="6">
        <f>tbl_Sales[[#This Row],[Cost_per_Unit]]*tbl_Sales[[#This Row],[Quantity]]</f>
        <v>127.08</v>
      </c>
      <c r="N5631" s="6">
        <f>tbl_Sales[[#This Row],[Sales]]-tbl_Sales[[#This Row],[Total_Cost]]</f>
        <v>77.320000000000007</v>
      </c>
    </row>
    <row r="5632" spans="1:14">
      <c r="A5632" t="s">
        <v>5636</v>
      </c>
      <c r="B5632" s="4">
        <v>45190</v>
      </c>
      <c r="C5632" t="s">
        <v>7381</v>
      </c>
      <c r="D5632" t="str">
        <f>VLOOKUP(Sales_Data!$C5632,tbl_Customers[],2,FALSE)</f>
        <v>Customer_1093</v>
      </c>
      <c r="E5632" t="str">
        <f>VLOOKUP(tbl_Sales[[#This Row],[Customer_ID]],tbl_Customers[],5,0)</f>
        <v>West</v>
      </c>
      <c r="F5632" t="s">
        <v>8523</v>
      </c>
      <c r="G5632" t="str">
        <f>VLOOKUP(Sales_Data!$F5632,tbl_Products[],2,FALSE)</f>
        <v>Product_32</v>
      </c>
      <c r="H5632" t="str">
        <f>VLOOKUP(tbl_Sales[[#This Row],[Product_ID]],tbl_Products[],3,0)</f>
        <v>Home Goods</v>
      </c>
      <c r="I5632">
        <v>2</v>
      </c>
      <c r="J5632" s="10">
        <f>VLOOKUP(tbl_Sales[[#This Row],[Product_ID]],tbl_Products[],4,0)</f>
        <v>24.03</v>
      </c>
      <c r="K5632" s="6">
        <v>27.29</v>
      </c>
      <c r="L5632" s="6">
        <f>tbl_Sales[[#This Row],[Price_per_Unit]]*tbl_Sales[[#This Row],[Quantity]]</f>
        <v>54.58</v>
      </c>
      <c r="M5632" s="6">
        <f>tbl_Sales[[#This Row],[Cost_per_Unit]]*tbl_Sales[[#This Row],[Quantity]]</f>
        <v>48.06</v>
      </c>
      <c r="N5632" s="6">
        <f>tbl_Sales[[#This Row],[Sales]]-tbl_Sales[[#This Row],[Total_Cost]]</f>
        <v>6.519999999999996</v>
      </c>
    </row>
    <row r="5633" spans="1:14">
      <c r="A5633" t="s">
        <v>5637</v>
      </c>
      <c r="B5633" s="4">
        <v>45256</v>
      </c>
      <c r="C5633" t="s">
        <v>7099</v>
      </c>
      <c r="D5633" t="str">
        <f>VLOOKUP(Sales_Data!$C5633,tbl_Customers[],2,FALSE)</f>
        <v>Customer_488</v>
      </c>
      <c r="E5633" t="str">
        <f>VLOOKUP(tbl_Sales[[#This Row],[Customer_ID]],tbl_Customers[],5,0)</f>
        <v>South</v>
      </c>
      <c r="F5633" t="s">
        <v>8556</v>
      </c>
      <c r="G5633" t="str">
        <f>VLOOKUP(Sales_Data!$F5633,tbl_Products[],2,FALSE)</f>
        <v>Product_42</v>
      </c>
      <c r="H5633" t="str">
        <f>VLOOKUP(tbl_Sales[[#This Row],[Product_ID]],tbl_Products[],3,0)</f>
        <v>Electronics</v>
      </c>
      <c r="I5633">
        <v>8</v>
      </c>
      <c r="J5633" s="10">
        <f>VLOOKUP(tbl_Sales[[#This Row],[Product_ID]],tbl_Products[],4,0)</f>
        <v>28.03</v>
      </c>
      <c r="K5633" s="6">
        <v>87.92</v>
      </c>
      <c r="L5633" s="6">
        <f>tbl_Sales[[#This Row],[Price_per_Unit]]*tbl_Sales[[#This Row],[Quantity]]</f>
        <v>703.36</v>
      </c>
      <c r="M5633" s="6">
        <f>tbl_Sales[[#This Row],[Cost_per_Unit]]*tbl_Sales[[#This Row],[Quantity]]</f>
        <v>224.24</v>
      </c>
      <c r="N5633" s="6">
        <f>tbl_Sales[[#This Row],[Sales]]-tbl_Sales[[#This Row],[Total_Cost]]</f>
        <v>479.12</v>
      </c>
    </row>
    <row r="5634" spans="1:14">
      <c r="A5634" t="s">
        <v>5638</v>
      </c>
      <c r="B5634" s="4">
        <v>45070</v>
      </c>
      <c r="C5634" t="s">
        <v>7588</v>
      </c>
      <c r="D5634" t="str">
        <f>VLOOKUP(Sales_Data!$C5634,tbl_Customers[],2,FALSE)</f>
        <v>Customer_598</v>
      </c>
      <c r="E5634" t="str">
        <f>VLOOKUP(tbl_Sales[[#This Row],[Customer_ID]],tbl_Customers[],5,0)</f>
        <v>North</v>
      </c>
      <c r="F5634" t="s">
        <v>8495</v>
      </c>
      <c r="G5634" t="str">
        <f>VLOOKUP(Sales_Data!$F5634,tbl_Products[],2,FALSE)</f>
        <v>Product_6</v>
      </c>
      <c r="H5634" t="str">
        <f>VLOOKUP(tbl_Sales[[#This Row],[Product_ID]],tbl_Products[],3,0)</f>
        <v>Apparel</v>
      </c>
      <c r="I5634">
        <v>5</v>
      </c>
      <c r="J5634" s="10">
        <f>VLOOKUP(tbl_Sales[[#This Row],[Product_ID]],tbl_Products[],4,0)</f>
        <v>33.65</v>
      </c>
      <c r="K5634" s="6">
        <v>27</v>
      </c>
      <c r="L5634" s="6">
        <f>tbl_Sales[[#This Row],[Price_per_Unit]]*tbl_Sales[[#This Row],[Quantity]]</f>
        <v>135</v>
      </c>
      <c r="M5634" s="6">
        <f>tbl_Sales[[#This Row],[Cost_per_Unit]]*tbl_Sales[[#This Row],[Quantity]]</f>
        <v>168.25</v>
      </c>
      <c r="N5634" s="6">
        <f>tbl_Sales[[#This Row],[Sales]]-tbl_Sales[[#This Row],[Total_Cost]]</f>
        <v>-33.25</v>
      </c>
    </row>
    <row r="5635" spans="1:14">
      <c r="A5635" t="s">
        <v>5639</v>
      </c>
      <c r="B5635" s="4">
        <v>45035</v>
      </c>
      <c r="C5635" t="s">
        <v>7739</v>
      </c>
      <c r="D5635" t="str">
        <f>VLOOKUP(Sales_Data!$C5635,tbl_Customers[],2,FALSE)</f>
        <v>Customer_81</v>
      </c>
      <c r="E5635" t="str">
        <f>VLOOKUP(tbl_Sales[[#This Row],[Customer_ID]],tbl_Customers[],5,0)</f>
        <v>East</v>
      </c>
      <c r="F5635" t="s">
        <v>8538</v>
      </c>
      <c r="G5635" t="str">
        <f>VLOOKUP(Sales_Data!$F5635,tbl_Products[],2,FALSE)</f>
        <v>Product_44</v>
      </c>
      <c r="H5635" t="str">
        <f>VLOOKUP(tbl_Sales[[#This Row],[Product_ID]],tbl_Products[],3,0)</f>
        <v>Electronics</v>
      </c>
      <c r="I5635">
        <v>7</v>
      </c>
      <c r="J5635" s="10">
        <f>VLOOKUP(tbl_Sales[[#This Row],[Product_ID]],tbl_Products[],4,0)</f>
        <v>39.729999999999997</v>
      </c>
      <c r="K5635" s="6">
        <v>28.83</v>
      </c>
      <c r="L5635" s="6">
        <f>tbl_Sales[[#This Row],[Price_per_Unit]]*tbl_Sales[[#This Row],[Quantity]]</f>
        <v>201.81</v>
      </c>
      <c r="M5635" s="6">
        <f>tbl_Sales[[#This Row],[Cost_per_Unit]]*tbl_Sales[[#This Row],[Quantity]]</f>
        <v>278.10999999999996</v>
      </c>
      <c r="N5635" s="6">
        <f>tbl_Sales[[#This Row],[Sales]]-tbl_Sales[[#This Row],[Total_Cost]]</f>
        <v>-76.299999999999955</v>
      </c>
    </row>
    <row r="5636" spans="1:14">
      <c r="A5636" t="s">
        <v>5640</v>
      </c>
      <c r="B5636" s="4">
        <v>45003</v>
      </c>
      <c r="C5636" t="s">
        <v>8462</v>
      </c>
      <c r="D5636" t="str">
        <f>VLOOKUP(Sales_Data!$C5636,tbl_Customers[],2,FALSE)</f>
        <v>Customer_1310</v>
      </c>
      <c r="E5636" t="str">
        <f>VLOOKUP(tbl_Sales[[#This Row],[Customer_ID]],tbl_Customers[],5,0)</f>
        <v>North</v>
      </c>
      <c r="F5636" t="s">
        <v>8515</v>
      </c>
      <c r="G5636" t="str">
        <f>VLOOKUP(Sales_Data!$F5636,tbl_Products[],2,FALSE)</f>
        <v>Product_46</v>
      </c>
      <c r="H5636" t="str">
        <f>VLOOKUP(tbl_Sales[[#This Row],[Product_ID]],tbl_Products[],3,0)</f>
        <v>Health</v>
      </c>
      <c r="I5636">
        <v>9</v>
      </c>
      <c r="J5636" s="10">
        <f>VLOOKUP(tbl_Sales[[#This Row],[Product_ID]],tbl_Products[],4,0)</f>
        <v>19.34</v>
      </c>
      <c r="K5636" s="6">
        <v>8.9499999999999993</v>
      </c>
      <c r="L5636" s="6">
        <f>tbl_Sales[[#This Row],[Price_per_Unit]]*tbl_Sales[[#This Row],[Quantity]]</f>
        <v>80.55</v>
      </c>
      <c r="M5636" s="6">
        <f>tbl_Sales[[#This Row],[Cost_per_Unit]]*tbl_Sales[[#This Row],[Quantity]]</f>
        <v>174.06</v>
      </c>
      <c r="N5636" s="6">
        <f>tbl_Sales[[#This Row],[Sales]]-tbl_Sales[[#This Row],[Total_Cost]]</f>
        <v>-93.51</v>
      </c>
    </row>
    <row r="5637" spans="1:14">
      <c r="A5637" t="s">
        <v>5641</v>
      </c>
      <c r="B5637" s="4">
        <v>45022</v>
      </c>
      <c r="C5637" t="s">
        <v>7118</v>
      </c>
      <c r="D5637" t="str">
        <f>VLOOKUP(Sales_Data!$C5637,tbl_Customers[],2,FALSE)</f>
        <v>Customer_304</v>
      </c>
      <c r="E5637" t="str">
        <f>VLOOKUP(tbl_Sales[[#This Row],[Customer_ID]],tbl_Customers[],5,0)</f>
        <v>East</v>
      </c>
      <c r="F5637" t="s">
        <v>8493</v>
      </c>
      <c r="G5637" t="str">
        <f>VLOOKUP(Sales_Data!$F5637,tbl_Products[],2,FALSE)</f>
        <v>Product_61</v>
      </c>
      <c r="H5637" t="str">
        <f>VLOOKUP(tbl_Sales[[#This Row],[Product_ID]],tbl_Products[],3,0)</f>
        <v>Health</v>
      </c>
      <c r="I5637">
        <v>7</v>
      </c>
      <c r="J5637" s="10">
        <f>VLOOKUP(tbl_Sales[[#This Row],[Product_ID]],tbl_Products[],4,0)</f>
        <v>47.78</v>
      </c>
      <c r="K5637" s="6">
        <v>74.11</v>
      </c>
      <c r="L5637" s="6">
        <f>tbl_Sales[[#This Row],[Price_per_Unit]]*tbl_Sales[[#This Row],[Quantity]]</f>
        <v>518.77</v>
      </c>
      <c r="M5637" s="6">
        <f>tbl_Sales[[#This Row],[Cost_per_Unit]]*tbl_Sales[[#This Row],[Quantity]]</f>
        <v>334.46000000000004</v>
      </c>
      <c r="N5637" s="6">
        <f>tbl_Sales[[#This Row],[Sales]]-tbl_Sales[[#This Row],[Total_Cost]]</f>
        <v>184.30999999999995</v>
      </c>
    </row>
    <row r="5638" spans="1:14">
      <c r="A5638" t="s">
        <v>5642</v>
      </c>
      <c r="B5638" s="4">
        <v>45007</v>
      </c>
      <c r="C5638" t="s">
        <v>8073</v>
      </c>
      <c r="D5638" t="str">
        <f>VLOOKUP(Sales_Data!$C5638,tbl_Customers[],2,FALSE)</f>
        <v>Customer_569</v>
      </c>
      <c r="E5638" t="str">
        <f>VLOOKUP(tbl_Sales[[#This Row],[Customer_ID]],tbl_Customers[],5,0)</f>
        <v>South</v>
      </c>
      <c r="F5638" t="s">
        <v>8565</v>
      </c>
      <c r="G5638" t="str">
        <f>VLOOKUP(Sales_Data!$F5638,tbl_Products[],2,FALSE)</f>
        <v>Product_31</v>
      </c>
      <c r="H5638" t="str">
        <f>VLOOKUP(tbl_Sales[[#This Row],[Product_ID]],tbl_Products[],3,0)</f>
        <v>Apparel</v>
      </c>
      <c r="I5638">
        <v>2</v>
      </c>
      <c r="J5638" s="10">
        <f>VLOOKUP(tbl_Sales[[#This Row],[Product_ID]],tbl_Products[],4,0)</f>
        <v>3.66</v>
      </c>
      <c r="K5638" s="6">
        <v>35.450000000000003</v>
      </c>
      <c r="L5638" s="6">
        <f>tbl_Sales[[#This Row],[Price_per_Unit]]*tbl_Sales[[#This Row],[Quantity]]</f>
        <v>70.900000000000006</v>
      </c>
      <c r="M5638" s="6">
        <f>tbl_Sales[[#This Row],[Cost_per_Unit]]*tbl_Sales[[#This Row],[Quantity]]</f>
        <v>7.32</v>
      </c>
      <c r="N5638" s="6">
        <f>tbl_Sales[[#This Row],[Sales]]-tbl_Sales[[#This Row],[Total_Cost]]</f>
        <v>63.580000000000005</v>
      </c>
    </row>
    <row r="5639" spans="1:14">
      <c r="A5639" t="s">
        <v>5643</v>
      </c>
      <c r="B5639" s="4">
        <v>45112</v>
      </c>
      <c r="C5639" t="s">
        <v>8232</v>
      </c>
      <c r="D5639" t="str">
        <f>VLOOKUP(Sales_Data!$C5639,tbl_Customers[],2,FALSE)</f>
        <v>Customer_273</v>
      </c>
      <c r="E5639" t="str">
        <f>VLOOKUP(tbl_Sales[[#This Row],[Customer_ID]],tbl_Customers[],5,0)</f>
        <v>West</v>
      </c>
      <c r="F5639" t="s">
        <v>8567</v>
      </c>
      <c r="G5639" t="str">
        <f>VLOOKUP(Sales_Data!$F5639,tbl_Products[],2,FALSE)</f>
        <v>Product_69</v>
      </c>
      <c r="H5639" t="str">
        <f>VLOOKUP(tbl_Sales[[#This Row],[Product_ID]],tbl_Products[],3,0)</f>
        <v>Home Goods</v>
      </c>
      <c r="I5639">
        <v>4</v>
      </c>
      <c r="J5639" s="10">
        <f>VLOOKUP(tbl_Sales[[#This Row],[Product_ID]],tbl_Products[],4,0)</f>
        <v>8.86</v>
      </c>
      <c r="K5639" s="6">
        <v>86.72</v>
      </c>
      <c r="L5639" s="6">
        <f>tbl_Sales[[#This Row],[Price_per_Unit]]*tbl_Sales[[#This Row],[Quantity]]</f>
        <v>346.88</v>
      </c>
      <c r="M5639" s="6">
        <f>tbl_Sales[[#This Row],[Cost_per_Unit]]*tbl_Sales[[#This Row],[Quantity]]</f>
        <v>35.44</v>
      </c>
      <c r="N5639" s="6">
        <f>tbl_Sales[[#This Row],[Sales]]-tbl_Sales[[#This Row],[Total_Cost]]</f>
        <v>311.44</v>
      </c>
    </row>
    <row r="5640" spans="1:14">
      <c r="A5640" t="s">
        <v>5644</v>
      </c>
      <c r="B5640" s="4">
        <v>45235</v>
      </c>
      <c r="C5640" t="s">
        <v>7646</v>
      </c>
      <c r="D5640" t="str">
        <f>VLOOKUP(Sales_Data!$C5640,tbl_Customers[],2,FALSE)</f>
        <v>Customer_554</v>
      </c>
      <c r="E5640" t="str">
        <f>VLOOKUP(tbl_Sales[[#This Row],[Customer_ID]],tbl_Customers[],5,0)</f>
        <v>North</v>
      </c>
      <c r="F5640" t="s">
        <v>8506</v>
      </c>
      <c r="G5640" t="str">
        <f>VLOOKUP(Sales_Data!$F5640,tbl_Products[],2,FALSE)</f>
        <v>Product_43</v>
      </c>
      <c r="H5640" t="str">
        <f>VLOOKUP(tbl_Sales[[#This Row],[Product_ID]],tbl_Products[],3,0)</f>
        <v>Health</v>
      </c>
      <c r="I5640">
        <v>3</v>
      </c>
      <c r="J5640" s="10">
        <f>VLOOKUP(tbl_Sales[[#This Row],[Product_ID]],tbl_Products[],4,0)</f>
        <v>4.59</v>
      </c>
      <c r="K5640" s="6">
        <v>93.02</v>
      </c>
      <c r="L5640" s="6">
        <f>tbl_Sales[[#This Row],[Price_per_Unit]]*tbl_Sales[[#This Row],[Quantity]]</f>
        <v>279.06</v>
      </c>
      <c r="M5640" s="6">
        <f>tbl_Sales[[#This Row],[Cost_per_Unit]]*tbl_Sales[[#This Row],[Quantity]]</f>
        <v>13.77</v>
      </c>
      <c r="N5640" s="6">
        <f>tbl_Sales[[#This Row],[Sales]]-tbl_Sales[[#This Row],[Total_Cost]]</f>
        <v>265.29000000000002</v>
      </c>
    </row>
    <row r="5641" spans="1:14">
      <c r="A5641" t="s">
        <v>5645</v>
      </c>
      <c r="B5641" s="4">
        <v>44987</v>
      </c>
      <c r="C5641" t="s">
        <v>7076</v>
      </c>
      <c r="D5641" t="str">
        <f>VLOOKUP(Sales_Data!$C5641,tbl_Customers[],2,FALSE)</f>
        <v>Customer_106</v>
      </c>
      <c r="E5641" t="str">
        <f>VLOOKUP(tbl_Sales[[#This Row],[Customer_ID]],tbl_Customers[],5,0)</f>
        <v>South</v>
      </c>
      <c r="F5641" t="s">
        <v>8521</v>
      </c>
      <c r="G5641" t="str">
        <f>VLOOKUP(Sales_Data!$F5641,tbl_Products[],2,FALSE)</f>
        <v>Product_64</v>
      </c>
      <c r="H5641" t="str">
        <f>VLOOKUP(tbl_Sales[[#This Row],[Product_ID]],tbl_Products[],3,0)</f>
        <v>Home Goods</v>
      </c>
      <c r="I5641">
        <v>7</v>
      </c>
      <c r="J5641" s="10">
        <f>VLOOKUP(tbl_Sales[[#This Row],[Product_ID]],tbl_Products[],4,0)</f>
        <v>16.21</v>
      </c>
      <c r="K5641" s="6">
        <v>34.4</v>
      </c>
      <c r="L5641" s="6">
        <f>tbl_Sales[[#This Row],[Price_per_Unit]]*tbl_Sales[[#This Row],[Quantity]]</f>
        <v>240.79999999999998</v>
      </c>
      <c r="M5641" s="6">
        <f>tbl_Sales[[#This Row],[Cost_per_Unit]]*tbl_Sales[[#This Row],[Quantity]]</f>
        <v>113.47</v>
      </c>
      <c r="N5641" s="6">
        <f>tbl_Sales[[#This Row],[Sales]]-tbl_Sales[[#This Row],[Total_Cost]]</f>
        <v>127.32999999999998</v>
      </c>
    </row>
    <row r="5642" spans="1:14">
      <c r="A5642" t="s">
        <v>5646</v>
      </c>
      <c r="B5642" s="4">
        <v>45265</v>
      </c>
      <c r="C5642" t="s">
        <v>7522</v>
      </c>
      <c r="D5642" t="str">
        <f>VLOOKUP(Sales_Data!$C5642,tbl_Customers[],2,FALSE)</f>
        <v>Customer_1316</v>
      </c>
      <c r="E5642" t="str">
        <f>VLOOKUP(tbl_Sales[[#This Row],[Customer_ID]],tbl_Customers[],5,0)</f>
        <v>West</v>
      </c>
      <c r="F5642" t="s">
        <v>8499</v>
      </c>
      <c r="G5642" t="str">
        <f>VLOOKUP(Sales_Data!$F5642,tbl_Products[],2,FALSE)</f>
        <v>Product_30</v>
      </c>
      <c r="H5642" t="str">
        <f>VLOOKUP(tbl_Sales[[#This Row],[Product_ID]],tbl_Products[],3,0)</f>
        <v>Apparel</v>
      </c>
      <c r="I5642">
        <v>4</v>
      </c>
      <c r="J5642" s="10">
        <f>VLOOKUP(tbl_Sales[[#This Row],[Product_ID]],tbl_Products[],4,0)</f>
        <v>49.21</v>
      </c>
      <c r="K5642" s="6">
        <v>70.260000000000005</v>
      </c>
      <c r="L5642" s="6">
        <f>tbl_Sales[[#This Row],[Price_per_Unit]]*tbl_Sales[[#This Row],[Quantity]]</f>
        <v>281.04000000000002</v>
      </c>
      <c r="M5642" s="6">
        <f>tbl_Sales[[#This Row],[Cost_per_Unit]]*tbl_Sales[[#This Row],[Quantity]]</f>
        <v>196.84</v>
      </c>
      <c r="N5642" s="6">
        <f>tbl_Sales[[#This Row],[Sales]]-tbl_Sales[[#This Row],[Total_Cost]]</f>
        <v>84.200000000000017</v>
      </c>
    </row>
    <row r="5643" spans="1:14">
      <c r="A5643" t="s">
        <v>5647</v>
      </c>
      <c r="B5643" s="4">
        <v>45044</v>
      </c>
      <c r="C5643" t="s">
        <v>8274</v>
      </c>
      <c r="D5643" t="str">
        <f>VLOOKUP(Sales_Data!$C5643,tbl_Customers[],2,FALSE)</f>
        <v>Customer_510</v>
      </c>
      <c r="E5643" t="str">
        <f>VLOOKUP(tbl_Sales[[#This Row],[Customer_ID]],tbl_Customers[],5,0)</f>
        <v>North</v>
      </c>
      <c r="F5643" t="s">
        <v>8525</v>
      </c>
      <c r="G5643" t="str">
        <f>VLOOKUP(Sales_Data!$F5643,tbl_Products[],2,FALSE)</f>
        <v>Product_56</v>
      </c>
      <c r="H5643" t="str">
        <f>VLOOKUP(tbl_Sales[[#This Row],[Product_ID]],tbl_Products[],3,0)</f>
        <v>Apparel</v>
      </c>
      <c r="I5643">
        <v>1</v>
      </c>
      <c r="J5643" s="10">
        <f>VLOOKUP(tbl_Sales[[#This Row],[Product_ID]],tbl_Products[],4,0)</f>
        <v>3.21</v>
      </c>
      <c r="K5643" s="6">
        <v>60.68</v>
      </c>
      <c r="L5643" s="6">
        <f>tbl_Sales[[#This Row],[Price_per_Unit]]*tbl_Sales[[#This Row],[Quantity]]</f>
        <v>60.68</v>
      </c>
      <c r="M5643" s="6">
        <f>tbl_Sales[[#This Row],[Cost_per_Unit]]*tbl_Sales[[#This Row],[Quantity]]</f>
        <v>3.21</v>
      </c>
      <c r="N5643" s="6">
        <f>tbl_Sales[[#This Row],[Sales]]-tbl_Sales[[#This Row],[Total_Cost]]</f>
        <v>57.47</v>
      </c>
    </row>
    <row r="5644" spans="1:14">
      <c r="A5644" t="s">
        <v>5648</v>
      </c>
      <c r="B5644" s="4">
        <v>45139</v>
      </c>
      <c r="C5644" t="s">
        <v>8202</v>
      </c>
      <c r="D5644" t="str">
        <f>VLOOKUP(Sales_Data!$C5644,tbl_Customers[],2,FALSE)</f>
        <v>Customer_431</v>
      </c>
      <c r="E5644" t="str">
        <f>VLOOKUP(tbl_Sales[[#This Row],[Customer_ID]],tbl_Customers[],5,0)</f>
        <v>East</v>
      </c>
      <c r="F5644" t="s">
        <v>8543</v>
      </c>
      <c r="G5644" t="str">
        <f>VLOOKUP(Sales_Data!$F5644,tbl_Products[],2,FALSE)</f>
        <v>Product_72</v>
      </c>
      <c r="H5644" t="str">
        <f>VLOOKUP(tbl_Sales[[#This Row],[Product_ID]],tbl_Products[],3,0)</f>
        <v>Toys</v>
      </c>
      <c r="I5644">
        <v>1</v>
      </c>
      <c r="J5644" s="10">
        <f>VLOOKUP(tbl_Sales[[#This Row],[Product_ID]],tbl_Products[],4,0)</f>
        <v>23.2</v>
      </c>
      <c r="K5644" s="6">
        <v>47.67</v>
      </c>
      <c r="L5644" s="6">
        <f>tbl_Sales[[#This Row],[Price_per_Unit]]*tbl_Sales[[#This Row],[Quantity]]</f>
        <v>47.67</v>
      </c>
      <c r="M5644" s="6">
        <f>tbl_Sales[[#This Row],[Cost_per_Unit]]*tbl_Sales[[#This Row],[Quantity]]</f>
        <v>23.2</v>
      </c>
      <c r="N5644" s="6">
        <f>tbl_Sales[[#This Row],[Sales]]-tbl_Sales[[#This Row],[Total_Cost]]</f>
        <v>24.470000000000002</v>
      </c>
    </row>
    <row r="5645" spans="1:14">
      <c r="A5645" t="s">
        <v>5649</v>
      </c>
      <c r="B5645" s="4">
        <v>45096</v>
      </c>
      <c r="C5645" t="s">
        <v>7269</v>
      </c>
      <c r="D5645" t="str">
        <f>VLOOKUP(Sales_Data!$C5645,tbl_Customers[],2,FALSE)</f>
        <v>Customer_1095</v>
      </c>
      <c r="E5645" t="str">
        <f>VLOOKUP(tbl_Sales[[#This Row],[Customer_ID]],tbl_Customers[],5,0)</f>
        <v>West</v>
      </c>
      <c r="F5645" t="s">
        <v>8496</v>
      </c>
      <c r="G5645" t="str">
        <f>VLOOKUP(Sales_Data!$F5645,tbl_Products[],2,FALSE)</f>
        <v>Product_3</v>
      </c>
      <c r="H5645" t="str">
        <f>VLOOKUP(tbl_Sales[[#This Row],[Product_ID]],tbl_Products[],3,0)</f>
        <v>Health</v>
      </c>
      <c r="I5645">
        <v>9</v>
      </c>
      <c r="J5645" s="10">
        <f>VLOOKUP(tbl_Sales[[#This Row],[Product_ID]],tbl_Products[],4,0)</f>
        <v>28.91</v>
      </c>
      <c r="K5645" s="6">
        <v>62.72</v>
      </c>
      <c r="L5645" s="6">
        <f>tbl_Sales[[#This Row],[Price_per_Unit]]*tbl_Sales[[#This Row],[Quantity]]</f>
        <v>564.48</v>
      </c>
      <c r="M5645" s="6">
        <f>tbl_Sales[[#This Row],[Cost_per_Unit]]*tbl_Sales[[#This Row],[Quantity]]</f>
        <v>260.19</v>
      </c>
      <c r="N5645" s="6">
        <f>tbl_Sales[[#This Row],[Sales]]-tbl_Sales[[#This Row],[Total_Cost]]</f>
        <v>304.29000000000002</v>
      </c>
    </row>
    <row r="5646" spans="1:14">
      <c r="A5646" t="s">
        <v>5650</v>
      </c>
      <c r="B5646" s="4">
        <v>44985</v>
      </c>
      <c r="C5646" t="s">
        <v>7314</v>
      </c>
      <c r="D5646" t="str">
        <f>VLOOKUP(Sales_Data!$C5646,tbl_Customers[],2,FALSE)</f>
        <v>Customer_238</v>
      </c>
      <c r="E5646" t="str">
        <f>VLOOKUP(tbl_Sales[[#This Row],[Customer_ID]],tbl_Customers[],5,0)</f>
        <v>West</v>
      </c>
      <c r="F5646" t="s">
        <v>8566</v>
      </c>
      <c r="G5646" t="str">
        <f>VLOOKUP(Sales_Data!$F5646,tbl_Products[],2,FALSE)</f>
        <v>Product_10</v>
      </c>
      <c r="H5646" t="str">
        <f>VLOOKUP(tbl_Sales[[#This Row],[Product_ID]],tbl_Products[],3,0)</f>
        <v>Apparel</v>
      </c>
      <c r="I5646">
        <v>7</v>
      </c>
      <c r="J5646" s="10">
        <f>VLOOKUP(tbl_Sales[[#This Row],[Product_ID]],tbl_Products[],4,0)</f>
        <v>14.95</v>
      </c>
      <c r="K5646" s="6">
        <v>51.18</v>
      </c>
      <c r="L5646" s="6">
        <f>tbl_Sales[[#This Row],[Price_per_Unit]]*tbl_Sales[[#This Row],[Quantity]]</f>
        <v>358.26</v>
      </c>
      <c r="M5646" s="6">
        <f>tbl_Sales[[#This Row],[Cost_per_Unit]]*tbl_Sales[[#This Row],[Quantity]]</f>
        <v>104.64999999999999</v>
      </c>
      <c r="N5646" s="6">
        <f>tbl_Sales[[#This Row],[Sales]]-tbl_Sales[[#This Row],[Total_Cost]]</f>
        <v>253.61</v>
      </c>
    </row>
    <row r="5647" spans="1:14">
      <c r="A5647" t="s">
        <v>5651</v>
      </c>
      <c r="B5647" s="4">
        <v>45173</v>
      </c>
      <c r="C5647" t="s">
        <v>7898</v>
      </c>
      <c r="D5647" t="str">
        <f>VLOOKUP(Sales_Data!$C5647,tbl_Customers[],2,FALSE)</f>
        <v>Customer_3</v>
      </c>
      <c r="E5647" t="str">
        <f>VLOOKUP(tbl_Sales[[#This Row],[Customer_ID]],tbl_Customers[],5,0)</f>
        <v>South</v>
      </c>
      <c r="F5647" t="s">
        <v>8530</v>
      </c>
      <c r="G5647" t="str">
        <f>VLOOKUP(Sales_Data!$F5647,tbl_Products[],2,FALSE)</f>
        <v>Product_14</v>
      </c>
      <c r="H5647" t="str">
        <f>VLOOKUP(tbl_Sales[[#This Row],[Product_ID]],tbl_Products[],3,0)</f>
        <v>Toys</v>
      </c>
      <c r="I5647">
        <v>1</v>
      </c>
      <c r="J5647" s="10">
        <f>VLOOKUP(tbl_Sales[[#This Row],[Product_ID]],tbl_Products[],4,0)</f>
        <v>36.64</v>
      </c>
      <c r="K5647" s="6">
        <v>75.86</v>
      </c>
      <c r="L5647" s="6">
        <f>tbl_Sales[[#This Row],[Price_per_Unit]]*tbl_Sales[[#This Row],[Quantity]]</f>
        <v>75.86</v>
      </c>
      <c r="M5647" s="6">
        <f>tbl_Sales[[#This Row],[Cost_per_Unit]]*tbl_Sales[[#This Row],[Quantity]]</f>
        <v>36.64</v>
      </c>
      <c r="N5647" s="6">
        <f>tbl_Sales[[#This Row],[Sales]]-tbl_Sales[[#This Row],[Total_Cost]]</f>
        <v>39.22</v>
      </c>
    </row>
    <row r="5648" spans="1:14">
      <c r="A5648" t="s">
        <v>5652</v>
      </c>
      <c r="B5648" s="4">
        <v>45272</v>
      </c>
      <c r="C5648" t="s">
        <v>7045</v>
      </c>
      <c r="D5648" t="str">
        <f>VLOOKUP(Sales_Data!$C5648,tbl_Customers[],2,FALSE)</f>
        <v>Customer_1329</v>
      </c>
      <c r="E5648" t="str">
        <f>VLOOKUP(tbl_Sales[[#This Row],[Customer_ID]],tbl_Customers[],5,0)</f>
        <v>North</v>
      </c>
      <c r="F5648" t="s">
        <v>8497</v>
      </c>
      <c r="G5648" t="str">
        <f>VLOOKUP(Sales_Data!$F5648,tbl_Products[],2,FALSE)</f>
        <v>Product_73</v>
      </c>
      <c r="H5648" t="str">
        <f>VLOOKUP(tbl_Sales[[#This Row],[Product_ID]],tbl_Products[],3,0)</f>
        <v>Apparel</v>
      </c>
      <c r="I5648">
        <v>1</v>
      </c>
      <c r="J5648" s="10">
        <f>VLOOKUP(tbl_Sales[[#This Row],[Product_ID]],tbl_Products[],4,0)</f>
        <v>1.21</v>
      </c>
      <c r="K5648" s="6">
        <v>13.74</v>
      </c>
      <c r="L5648" s="6">
        <f>tbl_Sales[[#This Row],[Price_per_Unit]]*tbl_Sales[[#This Row],[Quantity]]</f>
        <v>13.74</v>
      </c>
      <c r="M5648" s="6">
        <f>tbl_Sales[[#This Row],[Cost_per_Unit]]*tbl_Sales[[#This Row],[Quantity]]</f>
        <v>1.21</v>
      </c>
      <c r="N5648" s="6">
        <f>tbl_Sales[[#This Row],[Sales]]-tbl_Sales[[#This Row],[Total_Cost]]</f>
        <v>12.530000000000001</v>
      </c>
    </row>
    <row r="5649" spans="1:14">
      <c r="A5649" t="s">
        <v>5653</v>
      </c>
      <c r="B5649" s="4">
        <v>45172</v>
      </c>
      <c r="C5649" t="s">
        <v>8161</v>
      </c>
      <c r="D5649" t="str">
        <f>VLOOKUP(Sales_Data!$C5649,tbl_Customers[],2,FALSE)</f>
        <v>Customer_712</v>
      </c>
      <c r="E5649" t="str">
        <f>VLOOKUP(tbl_Sales[[#This Row],[Customer_ID]],tbl_Customers[],5,0)</f>
        <v>West</v>
      </c>
      <c r="F5649" t="s">
        <v>8549</v>
      </c>
      <c r="G5649" t="str">
        <f>VLOOKUP(Sales_Data!$F5649,tbl_Products[],2,FALSE)</f>
        <v>Product_18</v>
      </c>
      <c r="H5649" t="str">
        <f>VLOOKUP(tbl_Sales[[#This Row],[Product_ID]],tbl_Products[],3,0)</f>
        <v>Health</v>
      </c>
      <c r="I5649">
        <v>3</v>
      </c>
      <c r="J5649" s="10">
        <f>VLOOKUP(tbl_Sales[[#This Row],[Product_ID]],tbl_Products[],4,0)</f>
        <v>41.18</v>
      </c>
      <c r="K5649" s="6">
        <v>10.5</v>
      </c>
      <c r="L5649" s="6">
        <f>tbl_Sales[[#This Row],[Price_per_Unit]]*tbl_Sales[[#This Row],[Quantity]]</f>
        <v>31.5</v>
      </c>
      <c r="M5649" s="6">
        <f>tbl_Sales[[#This Row],[Cost_per_Unit]]*tbl_Sales[[#This Row],[Quantity]]</f>
        <v>123.53999999999999</v>
      </c>
      <c r="N5649" s="6">
        <f>tbl_Sales[[#This Row],[Sales]]-tbl_Sales[[#This Row],[Total_Cost]]</f>
        <v>-92.039999999999992</v>
      </c>
    </row>
    <row r="5650" spans="1:14">
      <c r="A5650" t="s">
        <v>5654</v>
      </c>
      <c r="B5650" s="4">
        <v>45172</v>
      </c>
      <c r="C5650" t="s">
        <v>7742</v>
      </c>
      <c r="D5650" t="str">
        <f>VLOOKUP(Sales_Data!$C5650,tbl_Customers[],2,FALSE)</f>
        <v>Customer_1296</v>
      </c>
      <c r="E5650" t="str">
        <f>VLOOKUP(tbl_Sales[[#This Row],[Customer_ID]],tbl_Customers[],5,0)</f>
        <v>North</v>
      </c>
      <c r="F5650" t="s">
        <v>8499</v>
      </c>
      <c r="G5650" t="str">
        <f>VLOOKUP(Sales_Data!$F5650,tbl_Products[],2,FALSE)</f>
        <v>Product_30</v>
      </c>
      <c r="H5650" t="str">
        <f>VLOOKUP(tbl_Sales[[#This Row],[Product_ID]],tbl_Products[],3,0)</f>
        <v>Apparel</v>
      </c>
      <c r="I5650">
        <v>5</v>
      </c>
      <c r="J5650" s="10">
        <f>VLOOKUP(tbl_Sales[[#This Row],[Product_ID]],tbl_Products[],4,0)</f>
        <v>49.21</v>
      </c>
      <c r="K5650" s="6">
        <v>33.6</v>
      </c>
      <c r="L5650" s="6">
        <f>tbl_Sales[[#This Row],[Price_per_Unit]]*tbl_Sales[[#This Row],[Quantity]]</f>
        <v>168</v>
      </c>
      <c r="M5650" s="6">
        <f>tbl_Sales[[#This Row],[Cost_per_Unit]]*tbl_Sales[[#This Row],[Quantity]]</f>
        <v>246.05</v>
      </c>
      <c r="N5650" s="6">
        <f>tbl_Sales[[#This Row],[Sales]]-tbl_Sales[[#This Row],[Total_Cost]]</f>
        <v>-78.050000000000011</v>
      </c>
    </row>
    <row r="5651" spans="1:14">
      <c r="A5651" t="s">
        <v>5655</v>
      </c>
      <c r="B5651" s="4">
        <v>45034</v>
      </c>
      <c r="C5651" t="s">
        <v>7997</v>
      </c>
      <c r="D5651" t="str">
        <f>VLOOKUP(Sales_Data!$C5651,tbl_Customers[],2,FALSE)</f>
        <v>Customer_1240</v>
      </c>
      <c r="E5651" t="str">
        <f>VLOOKUP(tbl_Sales[[#This Row],[Customer_ID]],tbl_Customers[],5,0)</f>
        <v>West</v>
      </c>
      <c r="F5651" t="s">
        <v>8519</v>
      </c>
      <c r="G5651" t="str">
        <f>VLOOKUP(Sales_Data!$F5651,tbl_Products[],2,FALSE)</f>
        <v>Product_53</v>
      </c>
      <c r="H5651" t="str">
        <f>VLOOKUP(tbl_Sales[[#This Row],[Product_ID]],tbl_Products[],3,0)</f>
        <v>Electronics</v>
      </c>
      <c r="I5651">
        <v>3</v>
      </c>
      <c r="J5651" s="10">
        <f>VLOOKUP(tbl_Sales[[#This Row],[Product_ID]],tbl_Products[],4,0)</f>
        <v>21.34</v>
      </c>
      <c r="K5651" s="6">
        <v>30.95</v>
      </c>
      <c r="L5651" s="6">
        <f>tbl_Sales[[#This Row],[Price_per_Unit]]*tbl_Sales[[#This Row],[Quantity]]</f>
        <v>92.85</v>
      </c>
      <c r="M5651" s="6">
        <f>tbl_Sales[[#This Row],[Cost_per_Unit]]*tbl_Sales[[#This Row],[Quantity]]</f>
        <v>64.02</v>
      </c>
      <c r="N5651" s="6">
        <f>tbl_Sales[[#This Row],[Sales]]-tbl_Sales[[#This Row],[Total_Cost]]</f>
        <v>28.83</v>
      </c>
    </row>
    <row r="5652" spans="1:14">
      <c r="A5652" t="s">
        <v>5656</v>
      </c>
      <c r="B5652" s="4">
        <v>45229</v>
      </c>
      <c r="C5652" t="s">
        <v>8383</v>
      </c>
      <c r="D5652" t="str">
        <f>VLOOKUP(Sales_Data!$C5652,tbl_Customers[],2,FALSE)</f>
        <v>Customer_756</v>
      </c>
      <c r="E5652" t="str">
        <f>VLOOKUP(tbl_Sales[[#This Row],[Customer_ID]],tbl_Customers[],5,0)</f>
        <v>West</v>
      </c>
      <c r="F5652" t="s">
        <v>8495</v>
      </c>
      <c r="G5652" t="str">
        <f>VLOOKUP(Sales_Data!$F5652,tbl_Products[],2,FALSE)</f>
        <v>Product_6</v>
      </c>
      <c r="H5652" t="str">
        <f>VLOOKUP(tbl_Sales[[#This Row],[Product_ID]],tbl_Products[],3,0)</f>
        <v>Apparel</v>
      </c>
      <c r="I5652">
        <v>1</v>
      </c>
      <c r="J5652" s="10">
        <f>VLOOKUP(tbl_Sales[[#This Row],[Product_ID]],tbl_Products[],4,0)</f>
        <v>33.65</v>
      </c>
      <c r="K5652" s="6">
        <v>31.34</v>
      </c>
      <c r="L5652" s="6">
        <f>tbl_Sales[[#This Row],[Price_per_Unit]]*tbl_Sales[[#This Row],[Quantity]]</f>
        <v>31.34</v>
      </c>
      <c r="M5652" s="6">
        <f>tbl_Sales[[#This Row],[Cost_per_Unit]]*tbl_Sales[[#This Row],[Quantity]]</f>
        <v>33.65</v>
      </c>
      <c r="N5652" s="6">
        <f>tbl_Sales[[#This Row],[Sales]]-tbl_Sales[[#This Row],[Total_Cost]]</f>
        <v>-2.3099999999999987</v>
      </c>
    </row>
    <row r="5653" spans="1:14">
      <c r="A5653" t="s">
        <v>5657</v>
      </c>
      <c r="B5653" s="4">
        <v>45009</v>
      </c>
      <c r="C5653" t="s">
        <v>7779</v>
      </c>
      <c r="D5653" t="str">
        <f>VLOOKUP(Sales_Data!$C5653,tbl_Customers[],2,FALSE)</f>
        <v>Customer_665</v>
      </c>
      <c r="E5653" t="str">
        <f>VLOOKUP(tbl_Sales[[#This Row],[Customer_ID]],tbl_Customers[],5,0)</f>
        <v>West</v>
      </c>
      <c r="F5653" t="s">
        <v>8526</v>
      </c>
      <c r="G5653" t="str">
        <f>VLOOKUP(Sales_Data!$F5653,tbl_Products[],2,FALSE)</f>
        <v>Product_27</v>
      </c>
      <c r="H5653" t="str">
        <f>VLOOKUP(tbl_Sales[[#This Row],[Product_ID]],tbl_Products[],3,0)</f>
        <v>Home Goods</v>
      </c>
      <c r="I5653">
        <v>6</v>
      </c>
      <c r="J5653" s="10">
        <f>VLOOKUP(tbl_Sales[[#This Row],[Product_ID]],tbl_Products[],4,0)</f>
        <v>35.53</v>
      </c>
      <c r="K5653" s="6">
        <v>31.52</v>
      </c>
      <c r="L5653" s="6">
        <f>tbl_Sales[[#This Row],[Price_per_Unit]]*tbl_Sales[[#This Row],[Quantity]]</f>
        <v>189.12</v>
      </c>
      <c r="M5653" s="6">
        <f>tbl_Sales[[#This Row],[Cost_per_Unit]]*tbl_Sales[[#This Row],[Quantity]]</f>
        <v>213.18</v>
      </c>
      <c r="N5653" s="6">
        <f>tbl_Sales[[#This Row],[Sales]]-tbl_Sales[[#This Row],[Total_Cost]]</f>
        <v>-24.060000000000002</v>
      </c>
    </row>
    <row r="5654" spans="1:14">
      <c r="A5654" t="s">
        <v>5658</v>
      </c>
      <c r="B5654" s="4">
        <v>45258</v>
      </c>
      <c r="C5654" t="s">
        <v>7883</v>
      </c>
      <c r="D5654" t="str">
        <f>VLOOKUP(Sales_Data!$C5654,tbl_Customers[],2,FALSE)</f>
        <v>Customer_171</v>
      </c>
      <c r="E5654" t="str">
        <f>VLOOKUP(tbl_Sales[[#This Row],[Customer_ID]],tbl_Customers[],5,0)</f>
        <v>West</v>
      </c>
      <c r="F5654" t="s">
        <v>8541</v>
      </c>
      <c r="G5654" t="str">
        <f>VLOOKUP(Sales_Data!$F5654,tbl_Products[],2,FALSE)</f>
        <v>Product_60</v>
      </c>
      <c r="H5654" t="str">
        <f>VLOOKUP(tbl_Sales[[#This Row],[Product_ID]],tbl_Products[],3,0)</f>
        <v>Health</v>
      </c>
      <c r="I5654">
        <v>6</v>
      </c>
      <c r="J5654" s="10">
        <f>VLOOKUP(tbl_Sales[[#This Row],[Product_ID]],tbl_Products[],4,0)</f>
        <v>1.01</v>
      </c>
      <c r="K5654" s="6">
        <v>16.68</v>
      </c>
      <c r="L5654" s="6">
        <f>tbl_Sales[[#This Row],[Price_per_Unit]]*tbl_Sales[[#This Row],[Quantity]]</f>
        <v>100.08</v>
      </c>
      <c r="M5654" s="6">
        <f>tbl_Sales[[#This Row],[Cost_per_Unit]]*tbl_Sales[[#This Row],[Quantity]]</f>
        <v>6.0600000000000005</v>
      </c>
      <c r="N5654" s="6">
        <f>tbl_Sales[[#This Row],[Sales]]-tbl_Sales[[#This Row],[Total_Cost]]</f>
        <v>94.02</v>
      </c>
    </row>
    <row r="5655" spans="1:14">
      <c r="A5655" t="s">
        <v>5659</v>
      </c>
      <c r="B5655" s="4">
        <v>45137</v>
      </c>
      <c r="C5655" t="s">
        <v>7277</v>
      </c>
      <c r="D5655" t="str">
        <f>VLOOKUP(Sales_Data!$C5655,tbl_Customers[],2,FALSE)</f>
        <v>Customer_1445</v>
      </c>
      <c r="E5655" t="str">
        <f>VLOOKUP(tbl_Sales[[#This Row],[Customer_ID]],tbl_Customers[],5,0)</f>
        <v>South</v>
      </c>
      <c r="F5655" t="s">
        <v>8519</v>
      </c>
      <c r="G5655" t="str">
        <f>VLOOKUP(Sales_Data!$F5655,tbl_Products[],2,FALSE)</f>
        <v>Product_53</v>
      </c>
      <c r="H5655" t="str">
        <f>VLOOKUP(tbl_Sales[[#This Row],[Product_ID]],tbl_Products[],3,0)</f>
        <v>Electronics</v>
      </c>
      <c r="I5655">
        <v>7</v>
      </c>
      <c r="J5655" s="10">
        <f>VLOOKUP(tbl_Sales[[#This Row],[Product_ID]],tbl_Products[],4,0)</f>
        <v>21.34</v>
      </c>
      <c r="K5655" s="6">
        <v>36.56</v>
      </c>
      <c r="L5655" s="6">
        <f>tbl_Sales[[#This Row],[Price_per_Unit]]*tbl_Sales[[#This Row],[Quantity]]</f>
        <v>255.92000000000002</v>
      </c>
      <c r="M5655" s="6">
        <f>tbl_Sales[[#This Row],[Cost_per_Unit]]*tbl_Sales[[#This Row],[Quantity]]</f>
        <v>149.38</v>
      </c>
      <c r="N5655" s="6">
        <f>tbl_Sales[[#This Row],[Sales]]-tbl_Sales[[#This Row],[Total_Cost]]</f>
        <v>106.54000000000002</v>
      </c>
    </row>
    <row r="5656" spans="1:14">
      <c r="A5656" t="s">
        <v>5660</v>
      </c>
      <c r="B5656" s="4">
        <v>44938</v>
      </c>
      <c r="C5656" t="s">
        <v>7489</v>
      </c>
      <c r="D5656" t="str">
        <f>VLOOKUP(Sales_Data!$C5656,tbl_Customers[],2,FALSE)</f>
        <v>Customer_1125</v>
      </c>
      <c r="E5656" t="str">
        <f>VLOOKUP(tbl_Sales[[#This Row],[Customer_ID]],tbl_Customers[],5,0)</f>
        <v>East</v>
      </c>
      <c r="F5656" t="s">
        <v>8567</v>
      </c>
      <c r="G5656" t="str">
        <f>VLOOKUP(Sales_Data!$F5656,tbl_Products[],2,FALSE)</f>
        <v>Product_69</v>
      </c>
      <c r="H5656" t="str">
        <f>VLOOKUP(tbl_Sales[[#This Row],[Product_ID]],tbl_Products[],3,0)</f>
        <v>Home Goods</v>
      </c>
      <c r="I5656">
        <v>3</v>
      </c>
      <c r="J5656" s="10">
        <f>VLOOKUP(tbl_Sales[[#This Row],[Product_ID]],tbl_Products[],4,0)</f>
        <v>8.86</v>
      </c>
      <c r="K5656" s="6">
        <v>72.16</v>
      </c>
      <c r="L5656" s="6">
        <f>tbl_Sales[[#This Row],[Price_per_Unit]]*tbl_Sales[[#This Row],[Quantity]]</f>
        <v>216.48</v>
      </c>
      <c r="M5656" s="6">
        <f>tbl_Sales[[#This Row],[Cost_per_Unit]]*tbl_Sales[[#This Row],[Quantity]]</f>
        <v>26.58</v>
      </c>
      <c r="N5656" s="6">
        <f>tbl_Sales[[#This Row],[Sales]]-tbl_Sales[[#This Row],[Total_Cost]]</f>
        <v>189.89999999999998</v>
      </c>
    </row>
    <row r="5657" spans="1:14">
      <c r="A5657" t="s">
        <v>5661</v>
      </c>
      <c r="B5657" s="4">
        <v>45051</v>
      </c>
      <c r="C5657" t="s">
        <v>8244</v>
      </c>
      <c r="D5657" t="str">
        <f>VLOOKUP(Sales_Data!$C5657,tbl_Customers[],2,FALSE)</f>
        <v>Customer_541</v>
      </c>
      <c r="E5657" t="str">
        <f>VLOOKUP(tbl_Sales[[#This Row],[Customer_ID]],tbl_Customers[],5,0)</f>
        <v>West</v>
      </c>
      <c r="F5657" t="s">
        <v>8566</v>
      </c>
      <c r="G5657" t="str">
        <f>VLOOKUP(Sales_Data!$F5657,tbl_Products[],2,FALSE)</f>
        <v>Product_10</v>
      </c>
      <c r="H5657" t="str">
        <f>VLOOKUP(tbl_Sales[[#This Row],[Product_ID]],tbl_Products[],3,0)</f>
        <v>Apparel</v>
      </c>
      <c r="I5657">
        <v>7</v>
      </c>
      <c r="J5657" s="10">
        <f>VLOOKUP(tbl_Sales[[#This Row],[Product_ID]],tbl_Products[],4,0)</f>
        <v>14.95</v>
      </c>
      <c r="K5657" s="6">
        <v>10.33</v>
      </c>
      <c r="L5657" s="6">
        <f>tbl_Sales[[#This Row],[Price_per_Unit]]*tbl_Sales[[#This Row],[Quantity]]</f>
        <v>72.31</v>
      </c>
      <c r="M5657" s="6">
        <f>tbl_Sales[[#This Row],[Cost_per_Unit]]*tbl_Sales[[#This Row],[Quantity]]</f>
        <v>104.64999999999999</v>
      </c>
      <c r="N5657" s="6">
        <f>tbl_Sales[[#This Row],[Sales]]-tbl_Sales[[#This Row],[Total_Cost]]</f>
        <v>-32.339999999999989</v>
      </c>
    </row>
    <row r="5658" spans="1:14">
      <c r="A5658" t="s">
        <v>5662</v>
      </c>
      <c r="B5658" s="4">
        <v>44949</v>
      </c>
      <c r="C5658" t="s">
        <v>8090</v>
      </c>
      <c r="D5658" t="str">
        <f>VLOOKUP(Sales_Data!$C5658,tbl_Customers[],2,FALSE)</f>
        <v>Customer_1479</v>
      </c>
      <c r="E5658" t="str">
        <f>VLOOKUP(tbl_Sales[[#This Row],[Customer_ID]],tbl_Customers[],5,0)</f>
        <v>South</v>
      </c>
      <c r="F5658" t="s">
        <v>8530</v>
      </c>
      <c r="G5658" t="str">
        <f>VLOOKUP(Sales_Data!$F5658,tbl_Products[],2,FALSE)</f>
        <v>Product_14</v>
      </c>
      <c r="H5658" t="str">
        <f>VLOOKUP(tbl_Sales[[#This Row],[Product_ID]],tbl_Products[],3,0)</f>
        <v>Toys</v>
      </c>
      <c r="I5658">
        <v>8</v>
      </c>
      <c r="J5658" s="10">
        <f>VLOOKUP(tbl_Sales[[#This Row],[Product_ID]],tbl_Products[],4,0)</f>
        <v>36.64</v>
      </c>
      <c r="K5658" s="6">
        <v>65.03</v>
      </c>
      <c r="L5658" s="6">
        <f>tbl_Sales[[#This Row],[Price_per_Unit]]*tbl_Sales[[#This Row],[Quantity]]</f>
        <v>520.24</v>
      </c>
      <c r="M5658" s="6">
        <f>tbl_Sales[[#This Row],[Cost_per_Unit]]*tbl_Sales[[#This Row],[Quantity]]</f>
        <v>293.12</v>
      </c>
      <c r="N5658" s="6">
        <f>tbl_Sales[[#This Row],[Sales]]-tbl_Sales[[#This Row],[Total_Cost]]</f>
        <v>227.12</v>
      </c>
    </row>
    <row r="5659" spans="1:14">
      <c r="A5659" t="s">
        <v>5663</v>
      </c>
      <c r="B5659" s="4">
        <v>44992</v>
      </c>
      <c r="C5659" t="s">
        <v>7795</v>
      </c>
      <c r="D5659" t="str">
        <f>VLOOKUP(Sales_Data!$C5659,tbl_Customers[],2,FALSE)</f>
        <v>Customer_274</v>
      </c>
      <c r="E5659" t="str">
        <f>VLOOKUP(tbl_Sales[[#This Row],[Customer_ID]],tbl_Customers[],5,0)</f>
        <v>West</v>
      </c>
      <c r="F5659" t="s">
        <v>8557</v>
      </c>
      <c r="G5659" t="str">
        <f>VLOOKUP(Sales_Data!$F5659,tbl_Products[],2,FALSE)</f>
        <v>Product_71</v>
      </c>
      <c r="H5659" t="str">
        <f>VLOOKUP(tbl_Sales[[#This Row],[Product_ID]],tbl_Products[],3,0)</f>
        <v>Electronics</v>
      </c>
      <c r="I5659">
        <v>2</v>
      </c>
      <c r="J5659" s="10">
        <f>VLOOKUP(tbl_Sales[[#This Row],[Product_ID]],tbl_Products[],4,0)</f>
        <v>34.61</v>
      </c>
      <c r="K5659" s="6">
        <v>38.270000000000003</v>
      </c>
      <c r="L5659" s="6">
        <f>tbl_Sales[[#This Row],[Price_per_Unit]]*tbl_Sales[[#This Row],[Quantity]]</f>
        <v>76.540000000000006</v>
      </c>
      <c r="M5659" s="6">
        <f>tbl_Sales[[#This Row],[Cost_per_Unit]]*tbl_Sales[[#This Row],[Quantity]]</f>
        <v>69.22</v>
      </c>
      <c r="N5659" s="6">
        <f>tbl_Sales[[#This Row],[Sales]]-tbl_Sales[[#This Row],[Total_Cost]]</f>
        <v>7.3200000000000074</v>
      </c>
    </row>
    <row r="5660" spans="1:14">
      <c r="A5660" t="s">
        <v>5664</v>
      </c>
      <c r="B5660" s="4">
        <v>45220</v>
      </c>
      <c r="C5660" t="s">
        <v>8192</v>
      </c>
      <c r="D5660" t="str">
        <f>VLOOKUP(Sales_Data!$C5660,tbl_Customers[],2,FALSE)</f>
        <v>Customer_837</v>
      </c>
      <c r="E5660" t="str">
        <f>VLOOKUP(tbl_Sales[[#This Row],[Customer_ID]],tbl_Customers[],5,0)</f>
        <v>East</v>
      </c>
      <c r="F5660" t="s">
        <v>8559</v>
      </c>
      <c r="G5660" t="str">
        <f>VLOOKUP(Sales_Data!$F5660,tbl_Products[],2,FALSE)</f>
        <v>Product_57</v>
      </c>
      <c r="H5660" t="str">
        <f>VLOOKUP(tbl_Sales[[#This Row],[Product_ID]],tbl_Products[],3,0)</f>
        <v>Toys</v>
      </c>
      <c r="I5660">
        <v>3</v>
      </c>
      <c r="J5660" s="10">
        <f>VLOOKUP(tbl_Sales[[#This Row],[Product_ID]],tbl_Products[],4,0)</f>
        <v>31.85</v>
      </c>
      <c r="K5660" s="6">
        <v>99.8</v>
      </c>
      <c r="L5660" s="6">
        <f>tbl_Sales[[#This Row],[Price_per_Unit]]*tbl_Sales[[#This Row],[Quantity]]</f>
        <v>299.39999999999998</v>
      </c>
      <c r="M5660" s="6">
        <f>tbl_Sales[[#This Row],[Cost_per_Unit]]*tbl_Sales[[#This Row],[Quantity]]</f>
        <v>95.550000000000011</v>
      </c>
      <c r="N5660" s="6">
        <f>tbl_Sales[[#This Row],[Sales]]-tbl_Sales[[#This Row],[Total_Cost]]</f>
        <v>203.84999999999997</v>
      </c>
    </row>
    <row r="5661" spans="1:14">
      <c r="A5661" t="s">
        <v>5665</v>
      </c>
      <c r="B5661" s="4">
        <v>45230</v>
      </c>
      <c r="C5661" t="s">
        <v>7483</v>
      </c>
      <c r="D5661" t="str">
        <f>VLOOKUP(Sales_Data!$C5661,tbl_Customers[],2,FALSE)</f>
        <v>Customer_1253</v>
      </c>
      <c r="E5661" t="str">
        <f>VLOOKUP(tbl_Sales[[#This Row],[Customer_ID]],tbl_Customers[],5,0)</f>
        <v>South</v>
      </c>
      <c r="F5661" t="s">
        <v>8549</v>
      </c>
      <c r="G5661" t="str">
        <f>VLOOKUP(Sales_Data!$F5661,tbl_Products[],2,FALSE)</f>
        <v>Product_18</v>
      </c>
      <c r="H5661" t="str">
        <f>VLOOKUP(tbl_Sales[[#This Row],[Product_ID]],tbl_Products[],3,0)</f>
        <v>Health</v>
      </c>
      <c r="I5661">
        <v>4</v>
      </c>
      <c r="J5661" s="10">
        <f>VLOOKUP(tbl_Sales[[#This Row],[Product_ID]],tbl_Products[],4,0)</f>
        <v>41.18</v>
      </c>
      <c r="K5661" s="6">
        <v>83.02</v>
      </c>
      <c r="L5661" s="6">
        <f>tbl_Sales[[#This Row],[Price_per_Unit]]*tbl_Sales[[#This Row],[Quantity]]</f>
        <v>332.08</v>
      </c>
      <c r="M5661" s="6">
        <f>tbl_Sales[[#This Row],[Cost_per_Unit]]*tbl_Sales[[#This Row],[Quantity]]</f>
        <v>164.72</v>
      </c>
      <c r="N5661" s="6">
        <f>tbl_Sales[[#This Row],[Sales]]-tbl_Sales[[#This Row],[Total_Cost]]</f>
        <v>167.35999999999999</v>
      </c>
    </row>
    <row r="5662" spans="1:14">
      <c r="A5662" t="s">
        <v>5666</v>
      </c>
      <c r="B5662" s="4">
        <v>45009</v>
      </c>
      <c r="C5662" t="s">
        <v>7575</v>
      </c>
      <c r="D5662" t="str">
        <f>VLOOKUP(Sales_Data!$C5662,tbl_Customers[],2,FALSE)</f>
        <v>Customer_604</v>
      </c>
      <c r="E5662" t="str">
        <f>VLOOKUP(tbl_Sales[[#This Row],[Customer_ID]],tbl_Customers[],5,0)</f>
        <v>East</v>
      </c>
      <c r="F5662" t="s">
        <v>8520</v>
      </c>
      <c r="G5662" t="str">
        <f>VLOOKUP(Sales_Data!$F5662,tbl_Products[],2,FALSE)</f>
        <v>Product_29</v>
      </c>
      <c r="H5662" t="str">
        <f>VLOOKUP(tbl_Sales[[#This Row],[Product_ID]],tbl_Products[],3,0)</f>
        <v>Home Goods</v>
      </c>
      <c r="I5662">
        <v>4</v>
      </c>
      <c r="J5662" s="10">
        <f>VLOOKUP(tbl_Sales[[#This Row],[Product_ID]],tbl_Products[],4,0)</f>
        <v>9.64</v>
      </c>
      <c r="K5662" s="6">
        <v>67.48</v>
      </c>
      <c r="L5662" s="6">
        <f>tbl_Sales[[#This Row],[Price_per_Unit]]*tbl_Sales[[#This Row],[Quantity]]</f>
        <v>269.92</v>
      </c>
      <c r="M5662" s="6">
        <f>tbl_Sales[[#This Row],[Cost_per_Unit]]*tbl_Sales[[#This Row],[Quantity]]</f>
        <v>38.56</v>
      </c>
      <c r="N5662" s="6">
        <f>tbl_Sales[[#This Row],[Sales]]-tbl_Sales[[#This Row],[Total_Cost]]</f>
        <v>231.36</v>
      </c>
    </row>
    <row r="5663" spans="1:14">
      <c r="A5663" t="s">
        <v>5667</v>
      </c>
      <c r="B5663" s="4">
        <v>44995</v>
      </c>
      <c r="C5663" t="s">
        <v>7779</v>
      </c>
      <c r="D5663" t="str">
        <f>VLOOKUP(Sales_Data!$C5663,tbl_Customers[],2,FALSE)</f>
        <v>Customer_665</v>
      </c>
      <c r="E5663" t="str">
        <f>VLOOKUP(tbl_Sales[[#This Row],[Customer_ID]],tbl_Customers[],5,0)</f>
        <v>West</v>
      </c>
      <c r="F5663" t="s">
        <v>8546</v>
      </c>
      <c r="G5663" t="str">
        <f>VLOOKUP(Sales_Data!$F5663,tbl_Products[],2,FALSE)</f>
        <v>Product_28</v>
      </c>
      <c r="H5663" t="str">
        <f>VLOOKUP(tbl_Sales[[#This Row],[Product_ID]],tbl_Products[],3,0)</f>
        <v>Toys</v>
      </c>
      <c r="I5663">
        <v>8</v>
      </c>
      <c r="J5663" s="10">
        <f>VLOOKUP(tbl_Sales[[#This Row],[Product_ID]],tbl_Products[],4,0)</f>
        <v>23.58</v>
      </c>
      <c r="K5663" s="6">
        <v>18.93</v>
      </c>
      <c r="L5663" s="6">
        <f>tbl_Sales[[#This Row],[Price_per_Unit]]*tbl_Sales[[#This Row],[Quantity]]</f>
        <v>151.44</v>
      </c>
      <c r="M5663" s="6">
        <f>tbl_Sales[[#This Row],[Cost_per_Unit]]*tbl_Sales[[#This Row],[Quantity]]</f>
        <v>188.64</v>
      </c>
      <c r="N5663" s="6">
        <f>tbl_Sales[[#This Row],[Sales]]-tbl_Sales[[#This Row],[Total_Cost]]</f>
        <v>-37.199999999999989</v>
      </c>
    </row>
    <row r="5664" spans="1:14">
      <c r="A5664" t="s">
        <v>5668</v>
      </c>
      <c r="B5664" s="4">
        <v>45249</v>
      </c>
      <c r="C5664" t="s">
        <v>8386</v>
      </c>
      <c r="D5664" t="str">
        <f>VLOOKUP(Sales_Data!$C5664,tbl_Customers[],2,FALSE)</f>
        <v>Customer_118</v>
      </c>
      <c r="E5664" t="str">
        <f>VLOOKUP(tbl_Sales[[#This Row],[Customer_ID]],tbl_Customers[],5,0)</f>
        <v>North</v>
      </c>
      <c r="F5664" t="s">
        <v>8546</v>
      </c>
      <c r="G5664" t="str">
        <f>VLOOKUP(Sales_Data!$F5664,tbl_Products[],2,FALSE)</f>
        <v>Product_28</v>
      </c>
      <c r="H5664" t="str">
        <f>VLOOKUP(tbl_Sales[[#This Row],[Product_ID]],tbl_Products[],3,0)</f>
        <v>Toys</v>
      </c>
      <c r="I5664">
        <v>8</v>
      </c>
      <c r="J5664" s="10">
        <f>VLOOKUP(tbl_Sales[[#This Row],[Product_ID]],tbl_Products[],4,0)</f>
        <v>23.58</v>
      </c>
      <c r="K5664" s="6">
        <v>71.239999999999995</v>
      </c>
      <c r="L5664" s="6">
        <f>tbl_Sales[[#This Row],[Price_per_Unit]]*tbl_Sales[[#This Row],[Quantity]]</f>
        <v>569.91999999999996</v>
      </c>
      <c r="M5664" s="6">
        <f>tbl_Sales[[#This Row],[Cost_per_Unit]]*tbl_Sales[[#This Row],[Quantity]]</f>
        <v>188.64</v>
      </c>
      <c r="N5664" s="6">
        <f>tbl_Sales[[#This Row],[Sales]]-tbl_Sales[[#This Row],[Total_Cost]]</f>
        <v>381.28</v>
      </c>
    </row>
    <row r="5665" spans="1:14">
      <c r="A5665" t="s">
        <v>5669</v>
      </c>
      <c r="B5665" s="4">
        <v>45189</v>
      </c>
      <c r="C5665" t="s">
        <v>8474</v>
      </c>
      <c r="D5665" t="str">
        <f>VLOOKUP(Sales_Data!$C5665,tbl_Customers[],2,FALSE)</f>
        <v>Customer_1282</v>
      </c>
      <c r="E5665" t="str">
        <f>VLOOKUP(tbl_Sales[[#This Row],[Customer_ID]],tbl_Customers[],5,0)</f>
        <v>South</v>
      </c>
      <c r="F5665" t="s">
        <v>8562</v>
      </c>
      <c r="G5665" t="str">
        <f>VLOOKUP(Sales_Data!$F5665,tbl_Products[],2,FALSE)</f>
        <v>Product_48</v>
      </c>
      <c r="H5665" t="str">
        <f>VLOOKUP(tbl_Sales[[#This Row],[Product_ID]],tbl_Products[],3,0)</f>
        <v>Apparel</v>
      </c>
      <c r="I5665">
        <v>8</v>
      </c>
      <c r="J5665" s="10">
        <f>VLOOKUP(tbl_Sales[[#This Row],[Product_ID]],tbl_Products[],4,0)</f>
        <v>25.33</v>
      </c>
      <c r="K5665" s="6">
        <v>11.32</v>
      </c>
      <c r="L5665" s="6">
        <f>tbl_Sales[[#This Row],[Price_per_Unit]]*tbl_Sales[[#This Row],[Quantity]]</f>
        <v>90.56</v>
      </c>
      <c r="M5665" s="6">
        <f>tbl_Sales[[#This Row],[Cost_per_Unit]]*tbl_Sales[[#This Row],[Quantity]]</f>
        <v>202.64</v>
      </c>
      <c r="N5665" s="6">
        <f>tbl_Sales[[#This Row],[Sales]]-tbl_Sales[[#This Row],[Total_Cost]]</f>
        <v>-112.07999999999998</v>
      </c>
    </row>
    <row r="5666" spans="1:14">
      <c r="A5666" t="s">
        <v>5670</v>
      </c>
      <c r="B5666" s="4">
        <v>44947</v>
      </c>
      <c r="C5666" t="s">
        <v>7659</v>
      </c>
      <c r="D5666" t="str">
        <f>VLOOKUP(Sales_Data!$C5666,tbl_Customers[],2,FALSE)</f>
        <v>Customer_22</v>
      </c>
      <c r="E5666" t="str">
        <f>VLOOKUP(tbl_Sales[[#This Row],[Customer_ID]],tbl_Customers[],5,0)</f>
        <v>South</v>
      </c>
      <c r="F5666" t="s">
        <v>8504</v>
      </c>
      <c r="G5666" t="str">
        <f>VLOOKUP(Sales_Data!$F5666,tbl_Products[],2,FALSE)</f>
        <v>Product_13</v>
      </c>
      <c r="H5666" t="str">
        <f>VLOOKUP(tbl_Sales[[#This Row],[Product_ID]],tbl_Products[],3,0)</f>
        <v>Toys</v>
      </c>
      <c r="I5666">
        <v>7</v>
      </c>
      <c r="J5666" s="10">
        <f>VLOOKUP(tbl_Sales[[#This Row],[Product_ID]],tbl_Products[],4,0)</f>
        <v>45.97</v>
      </c>
      <c r="K5666" s="6">
        <v>68.83</v>
      </c>
      <c r="L5666" s="6">
        <f>tbl_Sales[[#This Row],[Price_per_Unit]]*tbl_Sales[[#This Row],[Quantity]]</f>
        <v>481.81</v>
      </c>
      <c r="M5666" s="6">
        <f>tbl_Sales[[#This Row],[Cost_per_Unit]]*tbl_Sales[[#This Row],[Quantity]]</f>
        <v>321.78999999999996</v>
      </c>
      <c r="N5666" s="6">
        <f>tbl_Sales[[#This Row],[Sales]]-tbl_Sales[[#This Row],[Total_Cost]]</f>
        <v>160.02000000000004</v>
      </c>
    </row>
    <row r="5667" spans="1:14">
      <c r="A5667" t="s">
        <v>5671</v>
      </c>
      <c r="B5667" s="4">
        <v>45220</v>
      </c>
      <c r="C5667" t="s">
        <v>7376</v>
      </c>
      <c r="D5667" t="str">
        <f>VLOOKUP(Sales_Data!$C5667,tbl_Customers[],2,FALSE)</f>
        <v>Customer_729</v>
      </c>
      <c r="E5667" t="str">
        <f>VLOOKUP(tbl_Sales[[#This Row],[Customer_ID]],tbl_Customers[],5,0)</f>
        <v>East</v>
      </c>
      <c r="F5667" t="s">
        <v>8552</v>
      </c>
      <c r="G5667" t="str">
        <f>VLOOKUP(Sales_Data!$F5667,tbl_Products[],2,FALSE)</f>
        <v>Product_5</v>
      </c>
      <c r="H5667" t="str">
        <f>VLOOKUP(tbl_Sales[[#This Row],[Product_ID]],tbl_Products[],3,0)</f>
        <v>Health</v>
      </c>
      <c r="I5667">
        <v>8</v>
      </c>
      <c r="J5667" s="10">
        <f>VLOOKUP(tbl_Sales[[#This Row],[Product_ID]],tbl_Products[],4,0)</f>
        <v>35.39</v>
      </c>
      <c r="K5667" s="6">
        <v>51.9</v>
      </c>
      <c r="L5667" s="6">
        <f>tbl_Sales[[#This Row],[Price_per_Unit]]*tbl_Sales[[#This Row],[Quantity]]</f>
        <v>415.2</v>
      </c>
      <c r="M5667" s="6">
        <f>tbl_Sales[[#This Row],[Cost_per_Unit]]*tbl_Sales[[#This Row],[Quantity]]</f>
        <v>283.12</v>
      </c>
      <c r="N5667" s="6">
        <f>tbl_Sales[[#This Row],[Sales]]-tbl_Sales[[#This Row],[Total_Cost]]</f>
        <v>132.07999999999998</v>
      </c>
    </row>
    <row r="5668" spans="1:14">
      <c r="A5668" t="s">
        <v>5672</v>
      </c>
      <c r="B5668" s="4">
        <v>45002</v>
      </c>
      <c r="C5668" t="s">
        <v>7665</v>
      </c>
      <c r="D5668" t="str">
        <f>VLOOKUP(Sales_Data!$C5668,tbl_Customers[],2,FALSE)</f>
        <v>Customer_450</v>
      </c>
      <c r="E5668" t="str">
        <f>VLOOKUP(tbl_Sales[[#This Row],[Customer_ID]],tbl_Customers[],5,0)</f>
        <v>South</v>
      </c>
      <c r="F5668" t="s">
        <v>8511</v>
      </c>
      <c r="G5668" t="str">
        <f>VLOOKUP(Sales_Data!$F5668,tbl_Products[],2,FALSE)</f>
        <v>Product_33</v>
      </c>
      <c r="H5668" t="str">
        <f>VLOOKUP(tbl_Sales[[#This Row],[Product_ID]],tbl_Products[],3,0)</f>
        <v>Electronics</v>
      </c>
      <c r="I5668">
        <v>6</v>
      </c>
      <c r="J5668" s="10">
        <f>VLOOKUP(tbl_Sales[[#This Row],[Product_ID]],tbl_Products[],4,0)</f>
        <v>45.26</v>
      </c>
      <c r="K5668" s="6">
        <v>14.26</v>
      </c>
      <c r="L5668" s="6">
        <f>tbl_Sales[[#This Row],[Price_per_Unit]]*tbl_Sales[[#This Row],[Quantity]]</f>
        <v>85.56</v>
      </c>
      <c r="M5668" s="6">
        <f>tbl_Sales[[#This Row],[Cost_per_Unit]]*tbl_Sales[[#This Row],[Quantity]]</f>
        <v>271.56</v>
      </c>
      <c r="N5668" s="6">
        <f>tbl_Sales[[#This Row],[Sales]]-tbl_Sales[[#This Row],[Total_Cost]]</f>
        <v>-186</v>
      </c>
    </row>
    <row r="5669" spans="1:14">
      <c r="A5669" t="s">
        <v>5673</v>
      </c>
      <c r="B5669" s="4">
        <v>44955</v>
      </c>
      <c r="C5669" t="s">
        <v>7537</v>
      </c>
      <c r="D5669" t="str">
        <f>VLOOKUP(Sales_Data!$C5669,tbl_Customers[],2,FALSE)</f>
        <v>Customer_1497</v>
      </c>
      <c r="E5669" t="str">
        <f>VLOOKUP(tbl_Sales[[#This Row],[Customer_ID]],tbl_Customers[],5,0)</f>
        <v>West</v>
      </c>
      <c r="F5669" t="s">
        <v>8514</v>
      </c>
      <c r="G5669" t="str">
        <f>VLOOKUP(Sales_Data!$F5669,tbl_Products[],2,FALSE)</f>
        <v>Product_2</v>
      </c>
      <c r="H5669" t="str">
        <f>VLOOKUP(tbl_Sales[[#This Row],[Product_ID]],tbl_Products[],3,0)</f>
        <v>Health</v>
      </c>
      <c r="I5669">
        <v>3</v>
      </c>
      <c r="J5669" s="10">
        <f>VLOOKUP(tbl_Sales[[#This Row],[Product_ID]],tbl_Products[],4,0)</f>
        <v>12.41</v>
      </c>
      <c r="K5669" s="6">
        <v>48.1</v>
      </c>
      <c r="L5669" s="6">
        <f>tbl_Sales[[#This Row],[Price_per_Unit]]*tbl_Sales[[#This Row],[Quantity]]</f>
        <v>144.30000000000001</v>
      </c>
      <c r="M5669" s="6">
        <f>tbl_Sales[[#This Row],[Cost_per_Unit]]*tbl_Sales[[#This Row],[Quantity]]</f>
        <v>37.230000000000004</v>
      </c>
      <c r="N5669" s="6">
        <f>tbl_Sales[[#This Row],[Sales]]-tbl_Sales[[#This Row],[Total_Cost]]</f>
        <v>107.07000000000001</v>
      </c>
    </row>
    <row r="5670" spans="1:14">
      <c r="A5670" t="s">
        <v>5674</v>
      </c>
      <c r="B5670" s="4">
        <v>45012</v>
      </c>
      <c r="C5670" t="s">
        <v>7555</v>
      </c>
      <c r="D5670" t="str">
        <f>VLOOKUP(Sales_Data!$C5670,tbl_Customers[],2,FALSE)</f>
        <v>Customer_573</v>
      </c>
      <c r="E5670" t="str">
        <f>VLOOKUP(tbl_Sales[[#This Row],[Customer_ID]],tbl_Customers[],5,0)</f>
        <v>South</v>
      </c>
      <c r="F5670" t="s">
        <v>8519</v>
      </c>
      <c r="G5670" t="str">
        <f>VLOOKUP(Sales_Data!$F5670,tbl_Products[],2,FALSE)</f>
        <v>Product_53</v>
      </c>
      <c r="H5670" t="str">
        <f>VLOOKUP(tbl_Sales[[#This Row],[Product_ID]],tbl_Products[],3,0)</f>
        <v>Electronics</v>
      </c>
      <c r="I5670">
        <v>1</v>
      </c>
      <c r="J5670" s="10">
        <f>VLOOKUP(tbl_Sales[[#This Row],[Product_ID]],tbl_Products[],4,0)</f>
        <v>21.34</v>
      </c>
      <c r="K5670" s="6">
        <v>13.38</v>
      </c>
      <c r="L5670" s="6">
        <f>tbl_Sales[[#This Row],[Price_per_Unit]]*tbl_Sales[[#This Row],[Quantity]]</f>
        <v>13.38</v>
      </c>
      <c r="M5670" s="6">
        <f>tbl_Sales[[#This Row],[Cost_per_Unit]]*tbl_Sales[[#This Row],[Quantity]]</f>
        <v>21.34</v>
      </c>
      <c r="N5670" s="6">
        <f>tbl_Sales[[#This Row],[Sales]]-tbl_Sales[[#This Row],[Total_Cost]]</f>
        <v>-7.9599999999999991</v>
      </c>
    </row>
    <row r="5671" spans="1:14">
      <c r="A5671" t="s">
        <v>5675</v>
      </c>
      <c r="B5671" s="4">
        <v>45059</v>
      </c>
      <c r="C5671" t="s">
        <v>7737</v>
      </c>
      <c r="D5671" t="str">
        <f>VLOOKUP(Sales_Data!$C5671,tbl_Customers[],2,FALSE)</f>
        <v>Customer_362</v>
      </c>
      <c r="E5671" t="str">
        <f>VLOOKUP(tbl_Sales[[#This Row],[Customer_ID]],tbl_Customers[],5,0)</f>
        <v>North</v>
      </c>
      <c r="F5671" t="s">
        <v>8539</v>
      </c>
      <c r="G5671" t="str">
        <f>VLOOKUP(Sales_Data!$F5671,tbl_Products[],2,FALSE)</f>
        <v>Product_16</v>
      </c>
      <c r="H5671" t="str">
        <f>VLOOKUP(tbl_Sales[[#This Row],[Product_ID]],tbl_Products[],3,0)</f>
        <v>Home Goods</v>
      </c>
      <c r="I5671">
        <v>3</v>
      </c>
      <c r="J5671" s="10">
        <f>VLOOKUP(tbl_Sales[[#This Row],[Product_ID]],tbl_Products[],4,0)</f>
        <v>15.25</v>
      </c>
      <c r="K5671" s="6">
        <v>34.39</v>
      </c>
      <c r="L5671" s="6">
        <f>tbl_Sales[[#This Row],[Price_per_Unit]]*tbl_Sales[[#This Row],[Quantity]]</f>
        <v>103.17</v>
      </c>
      <c r="M5671" s="6">
        <f>tbl_Sales[[#This Row],[Cost_per_Unit]]*tbl_Sales[[#This Row],[Quantity]]</f>
        <v>45.75</v>
      </c>
      <c r="N5671" s="6">
        <f>tbl_Sales[[#This Row],[Sales]]-tbl_Sales[[#This Row],[Total_Cost]]</f>
        <v>57.42</v>
      </c>
    </row>
    <row r="5672" spans="1:14">
      <c r="A5672" t="s">
        <v>5676</v>
      </c>
      <c r="B5672" s="4">
        <v>45019</v>
      </c>
      <c r="C5672" t="s">
        <v>8233</v>
      </c>
      <c r="D5672" t="str">
        <f>VLOOKUP(Sales_Data!$C5672,tbl_Customers[],2,FALSE)</f>
        <v>Customer_525</v>
      </c>
      <c r="E5672" t="str">
        <f>VLOOKUP(tbl_Sales[[#This Row],[Customer_ID]],tbl_Customers[],5,0)</f>
        <v>South</v>
      </c>
      <c r="F5672" t="s">
        <v>8531</v>
      </c>
      <c r="G5672" t="str">
        <f>VLOOKUP(Sales_Data!$F5672,tbl_Products[],2,FALSE)</f>
        <v>Product_36</v>
      </c>
      <c r="H5672" t="str">
        <f>VLOOKUP(tbl_Sales[[#This Row],[Product_ID]],tbl_Products[],3,0)</f>
        <v>Home Goods</v>
      </c>
      <c r="I5672">
        <v>3</v>
      </c>
      <c r="J5672" s="10">
        <f>VLOOKUP(tbl_Sales[[#This Row],[Product_ID]],tbl_Products[],4,0)</f>
        <v>32.54</v>
      </c>
      <c r="K5672" s="6">
        <v>45.04</v>
      </c>
      <c r="L5672" s="6">
        <f>tbl_Sales[[#This Row],[Price_per_Unit]]*tbl_Sales[[#This Row],[Quantity]]</f>
        <v>135.12</v>
      </c>
      <c r="M5672" s="6">
        <f>tbl_Sales[[#This Row],[Cost_per_Unit]]*tbl_Sales[[#This Row],[Quantity]]</f>
        <v>97.62</v>
      </c>
      <c r="N5672" s="6">
        <f>tbl_Sales[[#This Row],[Sales]]-tbl_Sales[[#This Row],[Total_Cost]]</f>
        <v>37.5</v>
      </c>
    </row>
    <row r="5673" spans="1:14">
      <c r="A5673" t="s">
        <v>5677</v>
      </c>
      <c r="B5673" s="4">
        <v>45191</v>
      </c>
      <c r="C5673" t="s">
        <v>7516</v>
      </c>
      <c r="D5673" t="str">
        <f>VLOOKUP(Sales_Data!$C5673,tbl_Customers[],2,FALSE)</f>
        <v>Customer_33</v>
      </c>
      <c r="E5673" t="str">
        <f>VLOOKUP(tbl_Sales[[#This Row],[Customer_ID]],tbl_Customers[],5,0)</f>
        <v>North</v>
      </c>
      <c r="F5673" t="s">
        <v>8507</v>
      </c>
      <c r="G5673" t="str">
        <f>VLOOKUP(Sales_Data!$F5673,tbl_Products[],2,FALSE)</f>
        <v>Product_58</v>
      </c>
      <c r="H5673" t="str">
        <f>VLOOKUP(tbl_Sales[[#This Row],[Product_ID]],tbl_Products[],3,0)</f>
        <v>Home Goods</v>
      </c>
      <c r="I5673">
        <v>6</v>
      </c>
      <c r="J5673" s="10">
        <f>VLOOKUP(tbl_Sales[[#This Row],[Product_ID]],tbl_Products[],4,0)</f>
        <v>23.97</v>
      </c>
      <c r="K5673" s="6">
        <v>48.78</v>
      </c>
      <c r="L5673" s="6">
        <f>tbl_Sales[[#This Row],[Price_per_Unit]]*tbl_Sales[[#This Row],[Quantity]]</f>
        <v>292.68</v>
      </c>
      <c r="M5673" s="6">
        <f>tbl_Sales[[#This Row],[Cost_per_Unit]]*tbl_Sales[[#This Row],[Quantity]]</f>
        <v>143.82</v>
      </c>
      <c r="N5673" s="6">
        <f>tbl_Sales[[#This Row],[Sales]]-tbl_Sales[[#This Row],[Total_Cost]]</f>
        <v>148.86000000000001</v>
      </c>
    </row>
    <row r="5674" spans="1:14">
      <c r="A5674" t="s">
        <v>5678</v>
      </c>
      <c r="B5674" s="4">
        <v>45134</v>
      </c>
      <c r="C5674" t="s">
        <v>7836</v>
      </c>
      <c r="D5674" t="str">
        <f>VLOOKUP(Sales_Data!$C5674,tbl_Customers[],2,FALSE)</f>
        <v>Customer_1101</v>
      </c>
      <c r="E5674" t="str">
        <f>VLOOKUP(tbl_Sales[[#This Row],[Customer_ID]],tbl_Customers[],5,0)</f>
        <v>West</v>
      </c>
      <c r="F5674" t="s">
        <v>8526</v>
      </c>
      <c r="G5674" t="str">
        <f>VLOOKUP(Sales_Data!$F5674,tbl_Products[],2,FALSE)</f>
        <v>Product_27</v>
      </c>
      <c r="H5674" t="str">
        <f>VLOOKUP(tbl_Sales[[#This Row],[Product_ID]],tbl_Products[],3,0)</f>
        <v>Home Goods</v>
      </c>
      <c r="I5674">
        <v>4</v>
      </c>
      <c r="J5674" s="10">
        <f>VLOOKUP(tbl_Sales[[#This Row],[Product_ID]],tbl_Products[],4,0)</f>
        <v>35.53</v>
      </c>
      <c r="K5674" s="6">
        <v>55.68</v>
      </c>
      <c r="L5674" s="6">
        <f>tbl_Sales[[#This Row],[Price_per_Unit]]*tbl_Sales[[#This Row],[Quantity]]</f>
        <v>222.72</v>
      </c>
      <c r="M5674" s="6">
        <f>tbl_Sales[[#This Row],[Cost_per_Unit]]*tbl_Sales[[#This Row],[Quantity]]</f>
        <v>142.12</v>
      </c>
      <c r="N5674" s="6">
        <f>tbl_Sales[[#This Row],[Sales]]-tbl_Sales[[#This Row],[Total_Cost]]</f>
        <v>80.599999999999994</v>
      </c>
    </row>
    <row r="5675" spans="1:14">
      <c r="A5675" t="s">
        <v>5679</v>
      </c>
      <c r="B5675" s="4">
        <v>45233</v>
      </c>
      <c r="C5675" t="s">
        <v>8186</v>
      </c>
      <c r="D5675" t="str">
        <f>VLOOKUP(Sales_Data!$C5675,tbl_Customers[],2,FALSE)</f>
        <v>Customer_1347</v>
      </c>
      <c r="E5675" t="str">
        <f>VLOOKUP(tbl_Sales[[#This Row],[Customer_ID]],tbl_Customers[],5,0)</f>
        <v>East</v>
      </c>
      <c r="F5675" t="s">
        <v>8527</v>
      </c>
      <c r="G5675" t="str">
        <f>VLOOKUP(Sales_Data!$F5675,tbl_Products[],2,FALSE)</f>
        <v>Product_12</v>
      </c>
      <c r="H5675" t="str">
        <f>VLOOKUP(tbl_Sales[[#This Row],[Product_ID]],tbl_Products[],3,0)</f>
        <v>Toys</v>
      </c>
      <c r="I5675">
        <v>4</v>
      </c>
      <c r="J5675" s="10">
        <f>VLOOKUP(tbl_Sales[[#This Row],[Product_ID]],tbl_Products[],4,0)</f>
        <v>8.02</v>
      </c>
      <c r="K5675" s="6">
        <v>66.75</v>
      </c>
      <c r="L5675" s="6">
        <f>tbl_Sales[[#This Row],[Price_per_Unit]]*tbl_Sales[[#This Row],[Quantity]]</f>
        <v>267</v>
      </c>
      <c r="M5675" s="6">
        <f>tbl_Sales[[#This Row],[Cost_per_Unit]]*tbl_Sales[[#This Row],[Quantity]]</f>
        <v>32.08</v>
      </c>
      <c r="N5675" s="6">
        <f>tbl_Sales[[#This Row],[Sales]]-tbl_Sales[[#This Row],[Total_Cost]]</f>
        <v>234.92000000000002</v>
      </c>
    </row>
    <row r="5676" spans="1:14">
      <c r="A5676" t="s">
        <v>5680</v>
      </c>
      <c r="B5676" s="4">
        <v>45215</v>
      </c>
      <c r="C5676" t="s">
        <v>7988</v>
      </c>
      <c r="D5676" t="str">
        <f>VLOOKUP(Sales_Data!$C5676,tbl_Customers[],2,FALSE)</f>
        <v>Customer_1195</v>
      </c>
      <c r="E5676" t="str">
        <f>VLOOKUP(tbl_Sales[[#This Row],[Customer_ID]],tbl_Customers[],5,0)</f>
        <v>South</v>
      </c>
      <c r="F5676" t="s">
        <v>8538</v>
      </c>
      <c r="G5676" t="str">
        <f>VLOOKUP(Sales_Data!$F5676,tbl_Products[],2,FALSE)</f>
        <v>Product_44</v>
      </c>
      <c r="H5676" t="str">
        <f>VLOOKUP(tbl_Sales[[#This Row],[Product_ID]],tbl_Products[],3,0)</f>
        <v>Electronics</v>
      </c>
      <c r="I5676">
        <v>6</v>
      </c>
      <c r="J5676" s="10">
        <f>VLOOKUP(tbl_Sales[[#This Row],[Product_ID]],tbl_Products[],4,0)</f>
        <v>39.729999999999997</v>
      </c>
      <c r="K5676" s="6">
        <v>45.39</v>
      </c>
      <c r="L5676" s="6">
        <f>tbl_Sales[[#This Row],[Price_per_Unit]]*tbl_Sales[[#This Row],[Quantity]]</f>
        <v>272.34000000000003</v>
      </c>
      <c r="M5676" s="6">
        <f>tbl_Sales[[#This Row],[Cost_per_Unit]]*tbl_Sales[[#This Row],[Quantity]]</f>
        <v>238.38</v>
      </c>
      <c r="N5676" s="6">
        <f>tbl_Sales[[#This Row],[Sales]]-tbl_Sales[[#This Row],[Total_Cost]]</f>
        <v>33.960000000000036</v>
      </c>
    </row>
    <row r="5677" spans="1:14">
      <c r="A5677" t="s">
        <v>5681</v>
      </c>
      <c r="B5677" s="4">
        <v>45253</v>
      </c>
      <c r="C5677" t="s">
        <v>7704</v>
      </c>
      <c r="D5677" t="str">
        <f>VLOOKUP(Sales_Data!$C5677,tbl_Customers[],2,FALSE)</f>
        <v>Customer_218</v>
      </c>
      <c r="E5677" t="str">
        <f>VLOOKUP(tbl_Sales[[#This Row],[Customer_ID]],tbl_Customers[],5,0)</f>
        <v>South</v>
      </c>
      <c r="F5677" t="s">
        <v>8565</v>
      </c>
      <c r="G5677" t="str">
        <f>VLOOKUP(Sales_Data!$F5677,tbl_Products[],2,FALSE)</f>
        <v>Product_31</v>
      </c>
      <c r="H5677" t="str">
        <f>VLOOKUP(tbl_Sales[[#This Row],[Product_ID]],tbl_Products[],3,0)</f>
        <v>Apparel</v>
      </c>
      <c r="I5677">
        <v>4</v>
      </c>
      <c r="J5677" s="10">
        <f>VLOOKUP(tbl_Sales[[#This Row],[Product_ID]],tbl_Products[],4,0)</f>
        <v>3.66</v>
      </c>
      <c r="K5677" s="6">
        <v>54.58</v>
      </c>
      <c r="L5677" s="6">
        <f>tbl_Sales[[#This Row],[Price_per_Unit]]*tbl_Sales[[#This Row],[Quantity]]</f>
        <v>218.32</v>
      </c>
      <c r="M5677" s="6">
        <f>tbl_Sales[[#This Row],[Cost_per_Unit]]*tbl_Sales[[#This Row],[Quantity]]</f>
        <v>14.64</v>
      </c>
      <c r="N5677" s="6">
        <f>tbl_Sales[[#This Row],[Sales]]-tbl_Sales[[#This Row],[Total_Cost]]</f>
        <v>203.68</v>
      </c>
    </row>
    <row r="5678" spans="1:14">
      <c r="A5678" t="s">
        <v>5682</v>
      </c>
      <c r="B5678" s="4">
        <v>44936</v>
      </c>
      <c r="C5678" t="s">
        <v>7022</v>
      </c>
      <c r="D5678" t="str">
        <f>VLOOKUP(Sales_Data!$C5678,tbl_Customers[],2,FALSE)</f>
        <v>Customer_1480</v>
      </c>
      <c r="E5678" t="str">
        <f>VLOOKUP(tbl_Sales[[#This Row],[Customer_ID]],tbl_Customers[],5,0)</f>
        <v>East</v>
      </c>
      <c r="F5678" t="s">
        <v>8539</v>
      </c>
      <c r="G5678" t="str">
        <f>VLOOKUP(Sales_Data!$F5678,tbl_Products[],2,FALSE)</f>
        <v>Product_16</v>
      </c>
      <c r="H5678" t="str">
        <f>VLOOKUP(tbl_Sales[[#This Row],[Product_ID]],tbl_Products[],3,0)</f>
        <v>Home Goods</v>
      </c>
      <c r="I5678">
        <v>6</v>
      </c>
      <c r="J5678" s="10">
        <f>VLOOKUP(tbl_Sales[[#This Row],[Product_ID]],tbl_Products[],4,0)</f>
        <v>15.25</v>
      </c>
      <c r="K5678" s="6">
        <v>97.47</v>
      </c>
      <c r="L5678" s="6">
        <f>tbl_Sales[[#This Row],[Price_per_Unit]]*tbl_Sales[[#This Row],[Quantity]]</f>
        <v>584.81999999999994</v>
      </c>
      <c r="M5678" s="6">
        <f>tbl_Sales[[#This Row],[Cost_per_Unit]]*tbl_Sales[[#This Row],[Quantity]]</f>
        <v>91.5</v>
      </c>
      <c r="N5678" s="6">
        <f>tbl_Sales[[#This Row],[Sales]]-tbl_Sales[[#This Row],[Total_Cost]]</f>
        <v>493.31999999999994</v>
      </c>
    </row>
    <row r="5679" spans="1:14">
      <c r="A5679" t="s">
        <v>5683</v>
      </c>
      <c r="B5679" s="4">
        <v>45265</v>
      </c>
      <c r="C5679" t="s">
        <v>8044</v>
      </c>
      <c r="D5679" t="str">
        <f>VLOOKUP(Sales_Data!$C5679,tbl_Customers[],2,FALSE)</f>
        <v>Customer_1410</v>
      </c>
      <c r="E5679" t="str">
        <f>VLOOKUP(tbl_Sales[[#This Row],[Customer_ID]],tbl_Customers[],5,0)</f>
        <v>East</v>
      </c>
      <c r="F5679" t="s">
        <v>8527</v>
      </c>
      <c r="G5679" t="str">
        <f>VLOOKUP(Sales_Data!$F5679,tbl_Products[],2,FALSE)</f>
        <v>Product_12</v>
      </c>
      <c r="H5679" t="str">
        <f>VLOOKUP(tbl_Sales[[#This Row],[Product_ID]],tbl_Products[],3,0)</f>
        <v>Toys</v>
      </c>
      <c r="I5679">
        <v>8</v>
      </c>
      <c r="J5679" s="10">
        <f>VLOOKUP(tbl_Sales[[#This Row],[Product_ID]],tbl_Products[],4,0)</f>
        <v>8.02</v>
      </c>
      <c r="K5679" s="6">
        <v>19.579999999999998</v>
      </c>
      <c r="L5679" s="6">
        <f>tbl_Sales[[#This Row],[Price_per_Unit]]*tbl_Sales[[#This Row],[Quantity]]</f>
        <v>156.63999999999999</v>
      </c>
      <c r="M5679" s="6">
        <f>tbl_Sales[[#This Row],[Cost_per_Unit]]*tbl_Sales[[#This Row],[Quantity]]</f>
        <v>64.16</v>
      </c>
      <c r="N5679" s="6">
        <f>tbl_Sales[[#This Row],[Sales]]-tbl_Sales[[#This Row],[Total_Cost]]</f>
        <v>92.47999999999999</v>
      </c>
    </row>
    <row r="5680" spans="1:14">
      <c r="A5680" t="s">
        <v>5684</v>
      </c>
      <c r="B5680" s="4">
        <v>45072</v>
      </c>
      <c r="C5680" t="s">
        <v>7639</v>
      </c>
      <c r="D5680" t="str">
        <f>VLOOKUP(Sales_Data!$C5680,tbl_Customers[],2,FALSE)</f>
        <v>Customer_783</v>
      </c>
      <c r="E5680" t="str">
        <f>VLOOKUP(tbl_Sales[[#This Row],[Customer_ID]],tbl_Customers[],5,0)</f>
        <v>East</v>
      </c>
      <c r="F5680" t="s">
        <v>8511</v>
      </c>
      <c r="G5680" t="str">
        <f>VLOOKUP(Sales_Data!$F5680,tbl_Products[],2,FALSE)</f>
        <v>Product_33</v>
      </c>
      <c r="H5680" t="str">
        <f>VLOOKUP(tbl_Sales[[#This Row],[Product_ID]],tbl_Products[],3,0)</f>
        <v>Electronics</v>
      </c>
      <c r="I5680">
        <v>9</v>
      </c>
      <c r="J5680" s="10">
        <f>VLOOKUP(tbl_Sales[[#This Row],[Product_ID]],tbl_Products[],4,0)</f>
        <v>45.26</v>
      </c>
      <c r="K5680" s="6">
        <v>17.18</v>
      </c>
      <c r="L5680" s="6">
        <f>tbl_Sales[[#This Row],[Price_per_Unit]]*tbl_Sales[[#This Row],[Quantity]]</f>
        <v>154.62</v>
      </c>
      <c r="M5680" s="6">
        <f>tbl_Sales[[#This Row],[Cost_per_Unit]]*tbl_Sales[[#This Row],[Quantity]]</f>
        <v>407.34</v>
      </c>
      <c r="N5680" s="6">
        <f>tbl_Sales[[#This Row],[Sales]]-tbl_Sales[[#This Row],[Total_Cost]]</f>
        <v>-252.71999999999997</v>
      </c>
    </row>
    <row r="5681" spans="1:14">
      <c r="A5681" t="s">
        <v>5685</v>
      </c>
      <c r="B5681" s="4">
        <v>44970</v>
      </c>
      <c r="C5681" t="s">
        <v>7757</v>
      </c>
      <c r="D5681" t="str">
        <f>VLOOKUP(Sales_Data!$C5681,tbl_Customers[],2,FALSE)</f>
        <v>Customer_1340</v>
      </c>
      <c r="E5681" t="str">
        <f>VLOOKUP(tbl_Sales[[#This Row],[Customer_ID]],tbl_Customers[],5,0)</f>
        <v>South</v>
      </c>
      <c r="F5681" t="s">
        <v>8567</v>
      </c>
      <c r="G5681" t="str">
        <f>VLOOKUP(Sales_Data!$F5681,tbl_Products[],2,FALSE)</f>
        <v>Product_69</v>
      </c>
      <c r="H5681" t="str">
        <f>VLOOKUP(tbl_Sales[[#This Row],[Product_ID]],tbl_Products[],3,0)</f>
        <v>Home Goods</v>
      </c>
      <c r="I5681">
        <v>6</v>
      </c>
      <c r="J5681" s="10">
        <f>VLOOKUP(tbl_Sales[[#This Row],[Product_ID]],tbl_Products[],4,0)</f>
        <v>8.86</v>
      </c>
      <c r="K5681" s="6">
        <v>62.68</v>
      </c>
      <c r="L5681" s="6">
        <f>tbl_Sales[[#This Row],[Price_per_Unit]]*tbl_Sales[[#This Row],[Quantity]]</f>
        <v>376.08</v>
      </c>
      <c r="M5681" s="6">
        <f>tbl_Sales[[#This Row],[Cost_per_Unit]]*tbl_Sales[[#This Row],[Quantity]]</f>
        <v>53.16</v>
      </c>
      <c r="N5681" s="6">
        <f>tbl_Sales[[#This Row],[Sales]]-tbl_Sales[[#This Row],[Total_Cost]]</f>
        <v>322.91999999999996</v>
      </c>
    </row>
    <row r="5682" spans="1:14">
      <c r="A5682" t="s">
        <v>5686</v>
      </c>
      <c r="B5682" s="4">
        <v>45037</v>
      </c>
      <c r="C5682" t="s">
        <v>7687</v>
      </c>
      <c r="D5682" t="str">
        <f>VLOOKUP(Sales_Data!$C5682,tbl_Customers[],2,FALSE)</f>
        <v>Customer_528</v>
      </c>
      <c r="E5682" t="str">
        <f>VLOOKUP(tbl_Sales[[#This Row],[Customer_ID]],tbl_Customers[],5,0)</f>
        <v>East</v>
      </c>
      <c r="F5682" t="s">
        <v>8565</v>
      </c>
      <c r="G5682" t="str">
        <f>VLOOKUP(Sales_Data!$F5682,tbl_Products[],2,FALSE)</f>
        <v>Product_31</v>
      </c>
      <c r="H5682" t="str">
        <f>VLOOKUP(tbl_Sales[[#This Row],[Product_ID]],tbl_Products[],3,0)</f>
        <v>Apparel</v>
      </c>
      <c r="I5682">
        <v>5</v>
      </c>
      <c r="J5682" s="10">
        <f>VLOOKUP(tbl_Sales[[#This Row],[Product_ID]],tbl_Products[],4,0)</f>
        <v>3.66</v>
      </c>
      <c r="K5682" s="6">
        <v>47.44</v>
      </c>
      <c r="L5682" s="6">
        <f>tbl_Sales[[#This Row],[Price_per_Unit]]*tbl_Sales[[#This Row],[Quantity]]</f>
        <v>237.2</v>
      </c>
      <c r="M5682" s="6">
        <f>tbl_Sales[[#This Row],[Cost_per_Unit]]*tbl_Sales[[#This Row],[Quantity]]</f>
        <v>18.3</v>
      </c>
      <c r="N5682" s="6">
        <f>tbl_Sales[[#This Row],[Sales]]-tbl_Sales[[#This Row],[Total_Cost]]</f>
        <v>218.89999999999998</v>
      </c>
    </row>
    <row r="5683" spans="1:14">
      <c r="A5683" t="s">
        <v>5687</v>
      </c>
      <c r="B5683" s="4">
        <v>45156</v>
      </c>
      <c r="C5683" t="s">
        <v>7083</v>
      </c>
      <c r="D5683" t="str">
        <f>VLOOKUP(Sales_Data!$C5683,tbl_Customers[],2,FALSE)</f>
        <v>Customer_1283</v>
      </c>
      <c r="E5683" t="str">
        <f>VLOOKUP(tbl_Sales[[#This Row],[Customer_ID]],tbl_Customers[],5,0)</f>
        <v>North</v>
      </c>
      <c r="F5683" t="s">
        <v>8495</v>
      </c>
      <c r="G5683" t="str">
        <f>VLOOKUP(Sales_Data!$F5683,tbl_Products[],2,FALSE)</f>
        <v>Product_6</v>
      </c>
      <c r="H5683" t="str">
        <f>VLOOKUP(tbl_Sales[[#This Row],[Product_ID]],tbl_Products[],3,0)</f>
        <v>Apparel</v>
      </c>
      <c r="I5683">
        <v>3</v>
      </c>
      <c r="J5683" s="10">
        <f>VLOOKUP(tbl_Sales[[#This Row],[Product_ID]],tbl_Products[],4,0)</f>
        <v>33.65</v>
      </c>
      <c r="K5683" s="6">
        <v>62</v>
      </c>
      <c r="L5683" s="6">
        <f>tbl_Sales[[#This Row],[Price_per_Unit]]*tbl_Sales[[#This Row],[Quantity]]</f>
        <v>186</v>
      </c>
      <c r="M5683" s="6">
        <f>tbl_Sales[[#This Row],[Cost_per_Unit]]*tbl_Sales[[#This Row],[Quantity]]</f>
        <v>100.94999999999999</v>
      </c>
      <c r="N5683" s="6">
        <f>tbl_Sales[[#This Row],[Sales]]-tbl_Sales[[#This Row],[Total_Cost]]</f>
        <v>85.050000000000011</v>
      </c>
    </row>
    <row r="5684" spans="1:14">
      <c r="A5684" t="s">
        <v>5688</v>
      </c>
      <c r="B5684" s="4">
        <v>45237</v>
      </c>
      <c r="C5684" t="s">
        <v>8433</v>
      </c>
      <c r="D5684" t="str">
        <f>VLOOKUP(Sales_Data!$C5684,tbl_Customers[],2,FALSE)</f>
        <v>Customer_1300</v>
      </c>
      <c r="E5684" t="str">
        <f>VLOOKUP(tbl_Sales[[#This Row],[Customer_ID]],tbl_Customers[],5,0)</f>
        <v>North</v>
      </c>
      <c r="F5684" t="s">
        <v>8493</v>
      </c>
      <c r="G5684" t="str">
        <f>VLOOKUP(Sales_Data!$F5684,tbl_Products[],2,FALSE)</f>
        <v>Product_61</v>
      </c>
      <c r="H5684" t="str">
        <f>VLOOKUP(tbl_Sales[[#This Row],[Product_ID]],tbl_Products[],3,0)</f>
        <v>Health</v>
      </c>
      <c r="I5684">
        <v>7</v>
      </c>
      <c r="J5684" s="10">
        <f>VLOOKUP(tbl_Sales[[#This Row],[Product_ID]],tbl_Products[],4,0)</f>
        <v>47.78</v>
      </c>
      <c r="K5684" s="6">
        <v>29.55</v>
      </c>
      <c r="L5684" s="6">
        <f>tbl_Sales[[#This Row],[Price_per_Unit]]*tbl_Sales[[#This Row],[Quantity]]</f>
        <v>206.85</v>
      </c>
      <c r="M5684" s="6">
        <f>tbl_Sales[[#This Row],[Cost_per_Unit]]*tbl_Sales[[#This Row],[Quantity]]</f>
        <v>334.46000000000004</v>
      </c>
      <c r="N5684" s="6">
        <f>tbl_Sales[[#This Row],[Sales]]-tbl_Sales[[#This Row],[Total_Cost]]</f>
        <v>-127.61000000000004</v>
      </c>
    </row>
    <row r="5685" spans="1:14">
      <c r="A5685" t="s">
        <v>5689</v>
      </c>
      <c r="B5685" s="4">
        <v>45168</v>
      </c>
      <c r="C5685" t="s">
        <v>7411</v>
      </c>
      <c r="D5685" t="str">
        <f>VLOOKUP(Sales_Data!$C5685,tbl_Customers[],2,FALSE)</f>
        <v>Customer_1238</v>
      </c>
      <c r="E5685" t="str">
        <f>VLOOKUP(tbl_Sales[[#This Row],[Customer_ID]],tbl_Customers[],5,0)</f>
        <v>East</v>
      </c>
      <c r="F5685" t="s">
        <v>8531</v>
      </c>
      <c r="G5685" t="str">
        <f>VLOOKUP(Sales_Data!$F5685,tbl_Products[],2,FALSE)</f>
        <v>Product_36</v>
      </c>
      <c r="H5685" t="str">
        <f>VLOOKUP(tbl_Sales[[#This Row],[Product_ID]],tbl_Products[],3,0)</f>
        <v>Home Goods</v>
      </c>
      <c r="I5685">
        <v>4</v>
      </c>
      <c r="J5685" s="10">
        <f>VLOOKUP(tbl_Sales[[#This Row],[Product_ID]],tbl_Products[],4,0)</f>
        <v>32.54</v>
      </c>
      <c r="K5685" s="6">
        <v>63.89</v>
      </c>
      <c r="L5685" s="6">
        <f>tbl_Sales[[#This Row],[Price_per_Unit]]*tbl_Sales[[#This Row],[Quantity]]</f>
        <v>255.56</v>
      </c>
      <c r="M5685" s="6">
        <f>tbl_Sales[[#This Row],[Cost_per_Unit]]*tbl_Sales[[#This Row],[Quantity]]</f>
        <v>130.16</v>
      </c>
      <c r="N5685" s="6">
        <f>tbl_Sales[[#This Row],[Sales]]-tbl_Sales[[#This Row],[Total_Cost]]</f>
        <v>125.4</v>
      </c>
    </row>
    <row r="5686" spans="1:14">
      <c r="A5686" t="s">
        <v>5690</v>
      </c>
      <c r="B5686" s="4">
        <v>45173</v>
      </c>
      <c r="C5686" t="s">
        <v>7982</v>
      </c>
      <c r="D5686" t="str">
        <f>VLOOKUP(Sales_Data!$C5686,tbl_Customers[],2,FALSE)</f>
        <v>Customer_1129</v>
      </c>
      <c r="E5686" t="str">
        <f>VLOOKUP(tbl_Sales[[#This Row],[Customer_ID]],tbl_Customers[],5,0)</f>
        <v>West</v>
      </c>
      <c r="F5686" t="s">
        <v>8510</v>
      </c>
      <c r="G5686" t="str">
        <f>VLOOKUP(Sales_Data!$F5686,tbl_Products[],2,FALSE)</f>
        <v>Product_70</v>
      </c>
      <c r="H5686" t="str">
        <f>VLOOKUP(tbl_Sales[[#This Row],[Product_ID]],tbl_Products[],3,0)</f>
        <v>Apparel</v>
      </c>
      <c r="I5686">
        <v>6</v>
      </c>
      <c r="J5686" s="10">
        <f>VLOOKUP(tbl_Sales[[#This Row],[Product_ID]],tbl_Products[],4,0)</f>
        <v>26.74</v>
      </c>
      <c r="K5686" s="6">
        <v>65.900000000000006</v>
      </c>
      <c r="L5686" s="6">
        <f>tbl_Sales[[#This Row],[Price_per_Unit]]*tbl_Sales[[#This Row],[Quantity]]</f>
        <v>395.40000000000003</v>
      </c>
      <c r="M5686" s="6">
        <f>tbl_Sales[[#This Row],[Cost_per_Unit]]*tbl_Sales[[#This Row],[Quantity]]</f>
        <v>160.44</v>
      </c>
      <c r="N5686" s="6">
        <f>tbl_Sales[[#This Row],[Sales]]-tbl_Sales[[#This Row],[Total_Cost]]</f>
        <v>234.96000000000004</v>
      </c>
    </row>
    <row r="5687" spans="1:14">
      <c r="A5687" t="s">
        <v>5691</v>
      </c>
      <c r="B5687" s="4">
        <v>45014</v>
      </c>
      <c r="C5687" t="s">
        <v>7809</v>
      </c>
      <c r="D5687" t="str">
        <f>VLOOKUP(Sales_Data!$C5687,tbl_Customers[],2,FALSE)</f>
        <v>Customer_423</v>
      </c>
      <c r="E5687" t="str">
        <f>VLOOKUP(tbl_Sales[[#This Row],[Customer_ID]],tbl_Customers[],5,0)</f>
        <v>South</v>
      </c>
      <c r="F5687" t="s">
        <v>8502</v>
      </c>
      <c r="G5687" t="str">
        <f>VLOOKUP(Sales_Data!$F5687,tbl_Products[],2,FALSE)</f>
        <v>Product_22</v>
      </c>
      <c r="H5687" t="str">
        <f>VLOOKUP(tbl_Sales[[#This Row],[Product_ID]],tbl_Products[],3,0)</f>
        <v>Electronics</v>
      </c>
      <c r="I5687">
        <v>5</v>
      </c>
      <c r="J5687" s="10">
        <f>VLOOKUP(tbl_Sales[[#This Row],[Product_ID]],tbl_Products[],4,0)</f>
        <v>38.15</v>
      </c>
      <c r="K5687" s="6">
        <v>68.86</v>
      </c>
      <c r="L5687" s="6">
        <f>tbl_Sales[[#This Row],[Price_per_Unit]]*tbl_Sales[[#This Row],[Quantity]]</f>
        <v>344.3</v>
      </c>
      <c r="M5687" s="6">
        <f>tbl_Sales[[#This Row],[Cost_per_Unit]]*tbl_Sales[[#This Row],[Quantity]]</f>
        <v>190.75</v>
      </c>
      <c r="N5687" s="6">
        <f>tbl_Sales[[#This Row],[Sales]]-tbl_Sales[[#This Row],[Total_Cost]]</f>
        <v>153.55000000000001</v>
      </c>
    </row>
    <row r="5688" spans="1:14">
      <c r="A5688" t="s">
        <v>5692</v>
      </c>
      <c r="B5688" s="4">
        <v>45039</v>
      </c>
      <c r="C5688" t="s">
        <v>7980</v>
      </c>
      <c r="D5688" t="str">
        <f>VLOOKUP(Sales_Data!$C5688,tbl_Customers[],2,FALSE)</f>
        <v>Customer_906</v>
      </c>
      <c r="E5688" t="str">
        <f>VLOOKUP(tbl_Sales[[#This Row],[Customer_ID]],tbl_Customers[],5,0)</f>
        <v>North</v>
      </c>
      <c r="F5688" t="s">
        <v>8548</v>
      </c>
      <c r="G5688" t="str">
        <f>VLOOKUP(Sales_Data!$F5688,tbl_Products[],2,FALSE)</f>
        <v>Product_1</v>
      </c>
      <c r="H5688" t="str">
        <f>VLOOKUP(tbl_Sales[[#This Row],[Product_ID]],tbl_Products[],3,0)</f>
        <v>Apparel</v>
      </c>
      <c r="I5688">
        <v>1</v>
      </c>
      <c r="J5688" s="10">
        <f>VLOOKUP(tbl_Sales[[#This Row],[Product_ID]],tbl_Products[],4,0)</f>
        <v>21.45</v>
      </c>
      <c r="K5688" s="6">
        <v>23.98</v>
      </c>
      <c r="L5688" s="6">
        <f>tbl_Sales[[#This Row],[Price_per_Unit]]*tbl_Sales[[#This Row],[Quantity]]</f>
        <v>23.98</v>
      </c>
      <c r="M5688" s="6">
        <f>tbl_Sales[[#This Row],[Cost_per_Unit]]*tbl_Sales[[#This Row],[Quantity]]</f>
        <v>21.45</v>
      </c>
      <c r="N5688" s="6">
        <f>tbl_Sales[[#This Row],[Sales]]-tbl_Sales[[#This Row],[Total_Cost]]</f>
        <v>2.5300000000000011</v>
      </c>
    </row>
    <row r="5689" spans="1:14">
      <c r="A5689" t="s">
        <v>5693</v>
      </c>
      <c r="B5689" s="4">
        <v>45137</v>
      </c>
      <c r="C5689" t="s">
        <v>7775</v>
      </c>
      <c r="D5689" t="str">
        <f>VLOOKUP(Sales_Data!$C5689,tbl_Customers[],2,FALSE)</f>
        <v>Customer_452</v>
      </c>
      <c r="E5689" t="str">
        <f>VLOOKUP(tbl_Sales[[#This Row],[Customer_ID]],tbl_Customers[],5,0)</f>
        <v>South</v>
      </c>
      <c r="F5689" t="s">
        <v>8508</v>
      </c>
      <c r="G5689" t="str">
        <f>VLOOKUP(Sales_Data!$F5689,tbl_Products[],2,FALSE)</f>
        <v>Product_63</v>
      </c>
      <c r="H5689" t="str">
        <f>VLOOKUP(tbl_Sales[[#This Row],[Product_ID]],tbl_Products[],3,0)</f>
        <v>Electronics</v>
      </c>
      <c r="I5689">
        <v>9</v>
      </c>
      <c r="J5689" s="10">
        <f>VLOOKUP(tbl_Sales[[#This Row],[Product_ID]],tbl_Products[],4,0)</f>
        <v>40</v>
      </c>
      <c r="K5689" s="6">
        <v>67.2</v>
      </c>
      <c r="L5689" s="6">
        <f>tbl_Sales[[#This Row],[Price_per_Unit]]*tbl_Sales[[#This Row],[Quantity]]</f>
        <v>604.80000000000007</v>
      </c>
      <c r="M5689" s="6">
        <f>tbl_Sales[[#This Row],[Cost_per_Unit]]*tbl_Sales[[#This Row],[Quantity]]</f>
        <v>360</v>
      </c>
      <c r="N5689" s="6">
        <f>tbl_Sales[[#This Row],[Sales]]-tbl_Sales[[#This Row],[Total_Cost]]</f>
        <v>244.80000000000007</v>
      </c>
    </row>
    <row r="5690" spans="1:14">
      <c r="A5690" t="s">
        <v>5694</v>
      </c>
      <c r="B5690" s="4">
        <v>45234</v>
      </c>
      <c r="C5690" t="s">
        <v>7779</v>
      </c>
      <c r="D5690" t="str">
        <f>VLOOKUP(Sales_Data!$C5690,tbl_Customers[],2,FALSE)</f>
        <v>Customer_665</v>
      </c>
      <c r="E5690" t="str">
        <f>VLOOKUP(tbl_Sales[[#This Row],[Customer_ID]],tbl_Customers[],5,0)</f>
        <v>West</v>
      </c>
      <c r="F5690" t="s">
        <v>8546</v>
      </c>
      <c r="G5690" t="str">
        <f>VLOOKUP(Sales_Data!$F5690,tbl_Products[],2,FALSE)</f>
        <v>Product_28</v>
      </c>
      <c r="H5690" t="str">
        <f>VLOOKUP(tbl_Sales[[#This Row],[Product_ID]],tbl_Products[],3,0)</f>
        <v>Toys</v>
      </c>
      <c r="I5690">
        <v>6</v>
      </c>
      <c r="J5690" s="10">
        <f>VLOOKUP(tbl_Sales[[#This Row],[Product_ID]],tbl_Products[],4,0)</f>
        <v>23.58</v>
      </c>
      <c r="K5690" s="6">
        <v>76.36</v>
      </c>
      <c r="L5690" s="6">
        <f>tbl_Sales[[#This Row],[Price_per_Unit]]*tbl_Sales[[#This Row],[Quantity]]</f>
        <v>458.15999999999997</v>
      </c>
      <c r="M5690" s="6">
        <f>tbl_Sales[[#This Row],[Cost_per_Unit]]*tbl_Sales[[#This Row],[Quantity]]</f>
        <v>141.47999999999999</v>
      </c>
      <c r="N5690" s="6">
        <f>tbl_Sales[[#This Row],[Sales]]-tbl_Sales[[#This Row],[Total_Cost]]</f>
        <v>316.67999999999995</v>
      </c>
    </row>
    <row r="5691" spans="1:14">
      <c r="A5691" t="s">
        <v>5695</v>
      </c>
      <c r="B5691" s="4">
        <v>45000</v>
      </c>
      <c r="C5691" t="s">
        <v>8438</v>
      </c>
      <c r="D5691" t="str">
        <f>VLOOKUP(Sales_Data!$C5691,tbl_Customers[],2,FALSE)</f>
        <v>Customer_551</v>
      </c>
      <c r="E5691" t="str">
        <f>VLOOKUP(tbl_Sales[[#This Row],[Customer_ID]],tbl_Customers[],5,0)</f>
        <v>West</v>
      </c>
      <c r="F5691" t="s">
        <v>8519</v>
      </c>
      <c r="G5691" t="str">
        <f>VLOOKUP(Sales_Data!$F5691,tbl_Products[],2,FALSE)</f>
        <v>Product_53</v>
      </c>
      <c r="H5691" t="str">
        <f>VLOOKUP(tbl_Sales[[#This Row],[Product_ID]],tbl_Products[],3,0)</f>
        <v>Electronics</v>
      </c>
      <c r="I5691">
        <v>3</v>
      </c>
      <c r="J5691" s="10">
        <f>VLOOKUP(tbl_Sales[[#This Row],[Product_ID]],tbl_Products[],4,0)</f>
        <v>21.34</v>
      </c>
      <c r="K5691" s="6">
        <v>65.28</v>
      </c>
      <c r="L5691" s="6">
        <f>tbl_Sales[[#This Row],[Price_per_Unit]]*tbl_Sales[[#This Row],[Quantity]]</f>
        <v>195.84</v>
      </c>
      <c r="M5691" s="6">
        <f>tbl_Sales[[#This Row],[Cost_per_Unit]]*tbl_Sales[[#This Row],[Quantity]]</f>
        <v>64.02</v>
      </c>
      <c r="N5691" s="6">
        <f>tbl_Sales[[#This Row],[Sales]]-tbl_Sales[[#This Row],[Total_Cost]]</f>
        <v>131.82</v>
      </c>
    </row>
    <row r="5692" spans="1:14">
      <c r="A5692" t="s">
        <v>5696</v>
      </c>
      <c r="B5692" s="4">
        <v>45225</v>
      </c>
      <c r="C5692" t="s">
        <v>8248</v>
      </c>
      <c r="D5692" t="str">
        <f>VLOOKUP(Sales_Data!$C5692,tbl_Customers[],2,FALSE)</f>
        <v>Customer_418</v>
      </c>
      <c r="E5692" t="str">
        <f>VLOOKUP(tbl_Sales[[#This Row],[Customer_ID]],tbl_Customers[],5,0)</f>
        <v>East</v>
      </c>
      <c r="F5692" t="s">
        <v>8506</v>
      </c>
      <c r="G5692" t="str">
        <f>VLOOKUP(Sales_Data!$F5692,tbl_Products[],2,FALSE)</f>
        <v>Product_43</v>
      </c>
      <c r="H5692" t="str">
        <f>VLOOKUP(tbl_Sales[[#This Row],[Product_ID]],tbl_Products[],3,0)</f>
        <v>Health</v>
      </c>
      <c r="I5692">
        <v>4</v>
      </c>
      <c r="J5692" s="10">
        <f>VLOOKUP(tbl_Sales[[#This Row],[Product_ID]],tbl_Products[],4,0)</f>
        <v>4.59</v>
      </c>
      <c r="K5692" s="6">
        <v>25.27</v>
      </c>
      <c r="L5692" s="6">
        <f>tbl_Sales[[#This Row],[Price_per_Unit]]*tbl_Sales[[#This Row],[Quantity]]</f>
        <v>101.08</v>
      </c>
      <c r="M5692" s="6">
        <f>tbl_Sales[[#This Row],[Cost_per_Unit]]*tbl_Sales[[#This Row],[Quantity]]</f>
        <v>18.36</v>
      </c>
      <c r="N5692" s="6">
        <f>tbl_Sales[[#This Row],[Sales]]-tbl_Sales[[#This Row],[Total_Cost]]</f>
        <v>82.72</v>
      </c>
    </row>
    <row r="5693" spans="1:14">
      <c r="A5693" t="s">
        <v>5697</v>
      </c>
      <c r="B5693" s="4">
        <v>45020</v>
      </c>
      <c r="C5693" t="s">
        <v>7793</v>
      </c>
      <c r="D5693" t="str">
        <f>VLOOKUP(Sales_Data!$C5693,tbl_Customers[],2,FALSE)</f>
        <v>Customer_1192</v>
      </c>
      <c r="E5693" t="str">
        <f>VLOOKUP(tbl_Sales[[#This Row],[Customer_ID]],tbl_Customers[],5,0)</f>
        <v>North</v>
      </c>
      <c r="F5693" t="s">
        <v>8504</v>
      </c>
      <c r="G5693" t="str">
        <f>VLOOKUP(Sales_Data!$F5693,tbl_Products[],2,FALSE)</f>
        <v>Product_13</v>
      </c>
      <c r="H5693" t="str">
        <f>VLOOKUP(tbl_Sales[[#This Row],[Product_ID]],tbl_Products[],3,0)</f>
        <v>Toys</v>
      </c>
      <c r="I5693">
        <v>7</v>
      </c>
      <c r="J5693" s="10">
        <f>VLOOKUP(tbl_Sales[[#This Row],[Product_ID]],tbl_Products[],4,0)</f>
        <v>45.97</v>
      </c>
      <c r="K5693" s="6">
        <v>89.15</v>
      </c>
      <c r="L5693" s="6">
        <f>tbl_Sales[[#This Row],[Price_per_Unit]]*tbl_Sales[[#This Row],[Quantity]]</f>
        <v>624.05000000000007</v>
      </c>
      <c r="M5693" s="6">
        <f>tbl_Sales[[#This Row],[Cost_per_Unit]]*tbl_Sales[[#This Row],[Quantity]]</f>
        <v>321.78999999999996</v>
      </c>
      <c r="N5693" s="6">
        <f>tbl_Sales[[#This Row],[Sales]]-tbl_Sales[[#This Row],[Total_Cost]]</f>
        <v>302.2600000000001</v>
      </c>
    </row>
    <row r="5694" spans="1:14">
      <c r="A5694" t="s">
        <v>5698</v>
      </c>
      <c r="B5694" s="4">
        <v>45246</v>
      </c>
      <c r="C5694" t="s">
        <v>7373</v>
      </c>
      <c r="D5694" t="str">
        <f>VLOOKUP(Sales_Data!$C5694,tbl_Customers[],2,FALSE)</f>
        <v>Customer_1290</v>
      </c>
      <c r="E5694" t="str">
        <f>VLOOKUP(tbl_Sales[[#This Row],[Customer_ID]],tbl_Customers[],5,0)</f>
        <v>West</v>
      </c>
      <c r="F5694" t="s">
        <v>8527</v>
      </c>
      <c r="G5694" t="str">
        <f>VLOOKUP(Sales_Data!$F5694,tbl_Products[],2,FALSE)</f>
        <v>Product_12</v>
      </c>
      <c r="H5694" t="str">
        <f>VLOOKUP(tbl_Sales[[#This Row],[Product_ID]],tbl_Products[],3,0)</f>
        <v>Toys</v>
      </c>
      <c r="I5694">
        <v>7</v>
      </c>
      <c r="J5694" s="10">
        <f>VLOOKUP(tbl_Sales[[#This Row],[Product_ID]],tbl_Products[],4,0)</f>
        <v>8.02</v>
      </c>
      <c r="K5694" s="6">
        <v>81.3</v>
      </c>
      <c r="L5694" s="6">
        <f>tbl_Sales[[#This Row],[Price_per_Unit]]*tbl_Sales[[#This Row],[Quantity]]</f>
        <v>569.1</v>
      </c>
      <c r="M5694" s="6">
        <f>tbl_Sales[[#This Row],[Cost_per_Unit]]*tbl_Sales[[#This Row],[Quantity]]</f>
        <v>56.14</v>
      </c>
      <c r="N5694" s="6">
        <f>tbl_Sales[[#This Row],[Sales]]-tbl_Sales[[#This Row],[Total_Cost]]</f>
        <v>512.96</v>
      </c>
    </row>
    <row r="5695" spans="1:14">
      <c r="A5695" t="s">
        <v>5699</v>
      </c>
      <c r="B5695" s="4">
        <v>45264</v>
      </c>
      <c r="C5695" t="s">
        <v>8341</v>
      </c>
      <c r="D5695" t="str">
        <f>VLOOKUP(Sales_Data!$C5695,tbl_Customers[],2,FALSE)</f>
        <v>Customer_810</v>
      </c>
      <c r="E5695" t="str">
        <f>VLOOKUP(tbl_Sales[[#This Row],[Customer_ID]],tbl_Customers[],5,0)</f>
        <v>South</v>
      </c>
      <c r="F5695" t="s">
        <v>8501</v>
      </c>
      <c r="G5695" t="str">
        <f>VLOOKUP(Sales_Data!$F5695,tbl_Products[],2,FALSE)</f>
        <v>Product_65</v>
      </c>
      <c r="H5695" t="str">
        <f>VLOOKUP(tbl_Sales[[#This Row],[Product_ID]],tbl_Products[],3,0)</f>
        <v>Health</v>
      </c>
      <c r="I5695">
        <v>8</v>
      </c>
      <c r="J5695" s="10">
        <f>VLOOKUP(tbl_Sales[[#This Row],[Product_ID]],tbl_Products[],4,0)</f>
        <v>37.880000000000003</v>
      </c>
      <c r="K5695" s="6">
        <v>39.840000000000003</v>
      </c>
      <c r="L5695" s="6">
        <f>tbl_Sales[[#This Row],[Price_per_Unit]]*tbl_Sales[[#This Row],[Quantity]]</f>
        <v>318.72000000000003</v>
      </c>
      <c r="M5695" s="6">
        <f>tbl_Sales[[#This Row],[Cost_per_Unit]]*tbl_Sales[[#This Row],[Quantity]]</f>
        <v>303.04000000000002</v>
      </c>
      <c r="N5695" s="6">
        <f>tbl_Sales[[#This Row],[Sales]]-tbl_Sales[[#This Row],[Total_Cost]]</f>
        <v>15.680000000000007</v>
      </c>
    </row>
    <row r="5696" spans="1:14">
      <c r="A5696" t="s">
        <v>5700</v>
      </c>
      <c r="B5696" s="4">
        <v>45188</v>
      </c>
      <c r="C5696" t="s">
        <v>7243</v>
      </c>
      <c r="D5696" t="str">
        <f>VLOOKUP(Sales_Data!$C5696,tbl_Customers[],2,FALSE)</f>
        <v>Customer_319</v>
      </c>
      <c r="E5696" t="str">
        <f>VLOOKUP(tbl_Sales[[#This Row],[Customer_ID]],tbl_Customers[],5,0)</f>
        <v>East</v>
      </c>
      <c r="F5696" t="s">
        <v>8537</v>
      </c>
      <c r="G5696" t="str">
        <f>VLOOKUP(Sales_Data!$F5696,tbl_Products[],2,FALSE)</f>
        <v>Product_75</v>
      </c>
      <c r="H5696" t="str">
        <f>VLOOKUP(tbl_Sales[[#This Row],[Product_ID]],tbl_Products[],3,0)</f>
        <v>Electronics</v>
      </c>
      <c r="I5696">
        <v>8</v>
      </c>
      <c r="J5696" s="10">
        <f>VLOOKUP(tbl_Sales[[#This Row],[Product_ID]],tbl_Products[],4,0)</f>
        <v>2.25</v>
      </c>
      <c r="K5696" s="6">
        <v>76.41</v>
      </c>
      <c r="L5696" s="6">
        <f>tbl_Sales[[#This Row],[Price_per_Unit]]*tbl_Sales[[#This Row],[Quantity]]</f>
        <v>611.28</v>
      </c>
      <c r="M5696" s="6">
        <f>tbl_Sales[[#This Row],[Cost_per_Unit]]*tbl_Sales[[#This Row],[Quantity]]</f>
        <v>18</v>
      </c>
      <c r="N5696" s="6">
        <f>tbl_Sales[[#This Row],[Sales]]-tbl_Sales[[#This Row],[Total_Cost]]</f>
        <v>593.28</v>
      </c>
    </row>
    <row r="5697" spans="1:14">
      <c r="A5697" t="s">
        <v>5701</v>
      </c>
      <c r="B5697" s="4">
        <v>45062</v>
      </c>
      <c r="C5697" t="s">
        <v>7081</v>
      </c>
      <c r="D5697" t="str">
        <f>VLOOKUP(Sales_Data!$C5697,tbl_Customers[],2,FALSE)</f>
        <v>Customer_914</v>
      </c>
      <c r="E5697" t="str">
        <f>VLOOKUP(tbl_Sales[[#This Row],[Customer_ID]],tbl_Customers[],5,0)</f>
        <v>South</v>
      </c>
      <c r="F5697" t="s">
        <v>8499</v>
      </c>
      <c r="G5697" t="str">
        <f>VLOOKUP(Sales_Data!$F5697,tbl_Products[],2,FALSE)</f>
        <v>Product_30</v>
      </c>
      <c r="H5697" t="str">
        <f>VLOOKUP(tbl_Sales[[#This Row],[Product_ID]],tbl_Products[],3,0)</f>
        <v>Apparel</v>
      </c>
      <c r="I5697">
        <v>4</v>
      </c>
      <c r="J5697" s="10">
        <f>VLOOKUP(tbl_Sales[[#This Row],[Product_ID]],tbl_Products[],4,0)</f>
        <v>49.21</v>
      </c>
      <c r="K5697" s="6">
        <v>99.97</v>
      </c>
      <c r="L5697" s="6">
        <f>tbl_Sales[[#This Row],[Price_per_Unit]]*tbl_Sales[[#This Row],[Quantity]]</f>
        <v>399.88</v>
      </c>
      <c r="M5697" s="6">
        <f>tbl_Sales[[#This Row],[Cost_per_Unit]]*tbl_Sales[[#This Row],[Quantity]]</f>
        <v>196.84</v>
      </c>
      <c r="N5697" s="6">
        <f>tbl_Sales[[#This Row],[Sales]]-tbl_Sales[[#This Row],[Total_Cost]]</f>
        <v>203.04</v>
      </c>
    </row>
    <row r="5698" spans="1:14">
      <c r="A5698" t="s">
        <v>5702</v>
      </c>
      <c r="B5698" s="4">
        <v>45012</v>
      </c>
      <c r="C5698" t="s">
        <v>7393</v>
      </c>
      <c r="D5698" t="str">
        <f>VLOOKUP(Sales_Data!$C5698,tbl_Customers[],2,FALSE)</f>
        <v>Customer_475</v>
      </c>
      <c r="E5698" t="str">
        <f>VLOOKUP(tbl_Sales[[#This Row],[Customer_ID]],tbl_Customers[],5,0)</f>
        <v>South</v>
      </c>
      <c r="F5698" t="s">
        <v>8524</v>
      </c>
      <c r="G5698" t="str">
        <f>VLOOKUP(Sales_Data!$F5698,tbl_Products[],2,FALSE)</f>
        <v>Product_74</v>
      </c>
      <c r="H5698" t="str">
        <f>VLOOKUP(tbl_Sales[[#This Row],[Product_ID]],tbl_Products[],3,0)</f>
        <v>Home Goods</v>
      </c>
      <c r="I5698">
        <v>6</v>
      </c>
      <c r="J5698" s="10">
        <f>VLOOKUP(tbl_Sales[[#This Row],[Product_ID]],tbl_Products[],4,0)</f>
        <v>13.9</v>
      </c>
      <c r="K5698" s="6">
        <v>51.24</v>
      </c>
      <c r="L5698" s="6">
        <f>tbl_Sales[[#This Row],[Price_per_Unit]]*tbl_Sales[[#This Row],[Quantity]]</f>
        <v>307.44</v>
      </c>
      <c r="M5698" s="6">
        <f>tbl_Sales[[#This Row],[Cost_per_Unit]]*tbl_Sales[[#This Row],[Quantity]]</f>
        <v>83.4</v>
      </c>
      <c r="N5698" s="6">
        <f>tbl_Sales[[#This Row],[Sales]]-tbl_Sales[[#This Row],[Total_Cost]]</f>
        <v>224.04</v>
      </c>
    </row>
    <row r="5699" spans="1:14">
      <c r="A5699" t="s">
        <v>5703</v>
      </c>
      <c r="B5699" s="4">
        <v>45278</v>
      </c>
      <c r="C5699" t="s">
        <v>7170</v>
      </c>
      <c r="D5699" t="str">
        <f>VLOOKUP(Sales_Data!$C5699,tbl_Customers[],2,FALSE)</f>
        <v>Customer_1495</v>
      </c>
      <c r="E5699" t="str">
        <f>VLOOKUP(tbl_Sales[[#This Row],[Customer_ID]],tbl_Customers[],5,0)</f>
        <v>West</v>
      </c>
      <c r="F5699" t="s">
        <v>8531</v>
      </c>
      <c r="G5699" t="str">
        <f>VLOOKUP(Sales_Data!$F5699,tbl_Products[],2,FALSE)</f>
        <v>Product_36</v>
      </c>
      <c r="H5699" t="str">
        <f>VLOOKUP(tbl_Sales[[#This Row],[Product_ID]],tbl_Products[],3,0)</f>
        <v>Home Goods</v>
      </c>
      <c r="I5699">
        <v>1</v>
      </c>
      <c r="J5699" s="10">
        <f>VLOOKUP(tbl_Sales[[#This Row],[Product_ID]],tbl_Products[],4,0)</f>
        <v>32.54</v>
      </c>
      <c r="K5699" s="6">
        <v>11.21</v>
      </c>
      <c r="L5699" s="6">
        <f>tbl_Sales[[#This Row],[Price_per_Unit]]*tbl_Sales[[#This Row],[Quantity]]</f>
        <v>11.21</v>
      </c>
      <c r="M5699" s="6">
        <f>tbl_Sales[[#This Row],[Cost_per_Unit]]*tbl_Sales[[#This Row],[Quantity]]</f>
        <v>32.54</v>
      </c>
      <c r="N5699" s="6">
        <f>tbl_Sales[[#This Row],[Sales]]-tbl_Sales[[#This Row],[Total_Cost]]</f>
        <v>-21.33</v>
      </c>
    </row>
    <row r="5700" spans="1:14">
      <c r="A5700" t="s">
        <v>5704</v>
      </c>
      <c r="B5700" s="4">
        <v>45102</v>
      </c>
      <c r="C5700" t="s">
        <v>8294</v>
      </c>
      <c r="D5700" t="str">
        <f>VLOOKUP(Sales_Data!$C5700,tbl_Customers[],2,FALSE)</f>
        <v>Customer_1488</v>
      </c>
      <c r="E5700" t="str">
        <f>VLOOKUP(tbl_Sales[[#This Row],[Customer_ID]],tbl_Customers[],5,0)</f>
        <v>East</v>
      </c>
      <c r="F5700" t="s">
        <v>8548</v>
      </c>
      <c r="G5700" t="str">
        <f>VLOOKUP(Sales_Data!$F5700,tbl_Products[],2,FALSE)</f>
        <v>Product_1</v>
      </c>
      <c r="H5700" t="str">
        <f>VLOOKUP(tbl_Sales[[#This Row],[Product_ID]],tbl_Products[],3,0)</f>
        <v>Apparel</v>
      </c>
      <c r="I5700">
        <v>1</v>
      </c>
      <c r="J5700" s="10">
        <f>VLOOKUP(tbl_Sales[[#This Row],[Product_ID]],tbl_Products[],4,0)</f>
        <v>21.45</v>
      </c>
      <c r="K5700" s="6">
        <v>7.98</v>
      </c>
      <c r="L5700" s="6">
        <f>tbl_Sales[[#This Row],[Price_per_Unit]]*tbl_Sales[[#This Row],[Quantity]]</f>
        <v>7.98</v>
      </c>
      <c r="M5700" s="6">
        <f>tbl_Sales[[#This Row],[Cost_per_Unit]]*tbl_Sales[[#This Row],[Quantity]]</f>
        <v>21.45</v>
      </c>
      <c r="N5700" s="6">
        <f>tbl_Sales[[#This Row],[Sales]]-tbl_Sales[[#This Row],[Total_Cost]]</f>
        <v>-13.469999999999999</v>
      </c>
    </row>
    <row r="5701" spans="1:14">
      <c r="A5701" t="s">
        <v>5705</v>
      </c>
      <c r="B5701" s="4">
        <v>45159</v>
      </c>
      <c r="C5701" t="s">
        <v>8170</v>
      </c>
      <c r="D5701" t="str">
        <f>VLOOKUP(Sales_Data!$C5701,tbl_Customers[],2,FALSE)</f>
        <v>Customer_889</v>
      </c>
      <c r="E5701" t="str">
        <f>VLOOKUP(tbl_Sales[[#This Row],[Customer_ID]],tbl_Customers[],5,0)</f>
        <v>North</v>
      </c>
      <c r="F5701" t="s">
        <v>8554</v>
      </c>
      <c r="G5701" t="str">
        <f>VLOOKUP(Sales_Data!$F5701,tbl_Products[],2,FALSE)</f>
        <v>Product_55</v>
      </c>
      <c r="H5701" t="str">
        <f>VLOOKUP(tbl_Sales[[#This Row],[Product_ID]],tbl_Products[],3,0)</f>
        <v>Apparel</v>
      </c>
      <c r="I5701">
        <v>9</v>
      </c>
      <c r="J5701" s="10">
        <f>VLOOKUP(tbl_Sales[[#This Row],[Product_ID]],tbl_Products[],4,0)</f>
        <v>36.08</v>
      </c>
      <c r="K5701" s="6">
        <v>76.28</v>
      </c>
      <c r="L5701" s="6">
        <f>tbl_Sales[[#This Row],[Price_per_Unit]]*tbl_Sales[[#This Row],[Quantity]]</f>
        <v>686.52</v>
      </c>
      <c r="M5701" s="6">
        <f>tbl_Sales[[#This Row],[Cost_per_Unit]]*tbl_Sales[[#This Row],[Quantity]]</f>
        <v>324.71999999999997</v>
      </c>
      <c r="N5701" s="6">
        <f>tbl_Sales[[#This Row],[Sales]]-tbl_Sales[[#This Row],[Total_Cost]]</f>
        <v>361.8</v>
      </c>
    </row>
    <row r="5702" spans="1:14">
      <c r="A5702" t="s">
        <v>5706</v>
      </c>
      <c r="B5702" s="4">
        <v>45232</v>
      </c>
      <c r="C5702" t="s">
        <v>7151</v>
      </c>
      <c r="D5702" t="str">
        <f>VLOOKUP(Sales_Data!$C5702,tbl_Customers[],2,FALSE)</f>
        <v>Customer_755</v>
      </c>
      <c r="E5702" t="str">
        <f>VLOOKUP(tbl_Sales[[#This Row],[Customer_ID]],tbl_Customers[],5,0)</f>
        <v>East</v>
      </c>
      <c r="F5702" t="s">
        <v>8509</v>
      </c>
      <c r="G5702" t="str">
        <f>VLOOKUP(Sales_Data!$F5702,tbl_Products[],2,FALSE)</f>
        <v>Product_45</v>
      </c>
      <c r="H5702" t="str">
        <f>VLOOKUP(tbl_Sales[[#This Row],[Product_ID]],tbl_Products[],3,0)</f>
        <v>Home Goods</v>
      </c>
      <c r="I5702">
        <v>5</v>
      </c>
      <c r="J5702" s="10">
        <f>VLOOKUP(tbl_Sales[[#This Row],[Product_ID]],tbl_Products[],4,0)</f>
        <v>47.88</v>
      </c>
      <c r="K5702" s="6">
        <v>6.98</v>
      </c>
      <c r="L5702" s="6">
        <f>tbl_Sales[[#This Row],[Price_per_Unit]]*tbl_Sales[[#This Row],[Quantity]]</f>
        <v>34.900000000000006</v>
      </c>
      <c r="M5702" s="6">
        <f>tbl_Sales[[#This Row],[Cost_per_Unit]]*tbl_Sales[[#This Row],[Quantity]]</f>
        <v>239.4</v>
      </c>
      <c r="N5702" s="6">
        <f>tbl_Sales[[#This Row],[Sales]]-tbl_Sales[[#This Row],[Total_Cost]]</f>
        <v>-204.5</v>
      </c>
    </row>
    <row r="5703" spans="1:14">
      <c r="A5703" t="s">
        <v>5707</v>
      </c>
      <c r="B5703" s="4">
        <v>45229</v>
      </c>
      <c r="C5703" t="s">
        <v>7118</v>
      </c>
      <c r="D5703" t="str">
        <f>VLOOKUP(Sales_Data!$C5703,tbl_Customers[],2,FALSE)</f>
        <v>Customer_304</v>
      </c>
      <c r="E5703" t="str">
        <f>VLOOKUP(tbl_Sales[[#This Row],[Customer_ID]],tbl_Customers[],5,0)</f>
        <v>East</v>
      </c>
      <c r="F5703" t="s">
        <v>8515</v>
      </c>
      <c r="G5703" t="str">
        <f>VLOOKUP(Sales_Data!$F5703,tbl_Products[],2,FALSE)</f>
        <v>Product_46</v>
      </c>
      <c r="H5703" t="str">
        <f>VLOOKUP(tbl_Sales[[#This Row],[Product_ID]],tbl_Products[],3,0)</f>
        <v>Health</v>
      </c>
      <c r="I5703">
        <v>3</v>
      </c>
      <c r="J5703" s="10">
        <f>VLOOKUP(tbl_Sales[[#This Row],[Product_ID]],tbl_Products[],4,0)</f>
        <v>19.34</v>
      </c>
      <c r="K5703" s="6">
        <v>42.96</v>
      </c>
      <c r="L5703" s="6">
        <f>tbl_Sales[[#This Row],[Price_per_Unit]]*tbl_Sales[[#This Row],[Quantity]]</f>
        <v>128.88</v>
      </c>
      <c r="M5703" s="6">
        <f>tbl_Sales[[#This Row],[Cost_per_Unit]]*tbl_Sales[[#This Row],[Quantity]]</f>
        <v>58.019999999999996</v>
      </c>
      <c r="N5703" s="6">
        <f>tbl_Sales[[#This Row],[Sales]]-tbl_Sales[[#This Row],[Total_Cost]]</f>
        <v>70.86</v>
      </c>
    </row>
    <row r="5704" spans="1:14">
      <c r="A5704" t="s">
        <v>5708</v>
      </c>
      <c r="B5704" s="4">
        <v>44962</v>
      </c>
      <c r="C5704" t="s">
        <v>7237</v>
      </c>
      <c r="D5704" t="str">
        <f>VLOOKUP(Sales_Data!$C5704,tbl_Customers[],2,FALSE)</f>
        <v>Customer_982</v>
      </c>
      <c r="E5704" t="str">
        <f>VLOOKUP(tbl_Sales[[#This Row],[Customer_ID]],tbl_Customers[],5,0)</f>
        <v>North</v>
      </c>
      <c r="F5704" t="s">
        <v>8507</v>
      </c>
      <c r="G5704" t="str">
        <f>VLOOKUP(Sales_Data!$F5704,tbl_Products[],2,FALSE)</f>
        <v>Product_58</v>
      </c>
      <c r="H5704" t="str">
        <f>VLOOKUP(tbl_Sales[[#This Row],[Product_ID]],tbl_Products[],3,0)</f>
        <v>Home Goods</v>
      </c>
      <c r="I5704">
        <v>5</v>
      </c>
      <c r="J5704" s="10">
        <f>VLOOKUP(tbl_Sales[[#This Row],[Product_ID]],tbl_Products[],4,0)</f>
        <v>23.97</v>
      </c>
      <c r="K5704" s="6">
        <v>15.33</v>
      </c>
      <c r="L5704" s="6">
        <f>tbl_Sales[[#This Row],[Price_per_Unit]]*tbl_Sales[[#This Row],[Quantity]]</f>
        <v>76.650000000000006</v>
      </c>
      <c r="M5704" s="6">
        <f>tbl_Sales[[#This Row],[Cost_per_Unit]]*tbl_Sales[[#This Row],[Quantity]]</f>
        <v>119.85</v>
      </c>
      <c r="N5704" s="6">
        <f>tbl_Sales[[#This Row],[Sales]]-tbl_Sales[[#This Row],[Total_Cost]]</f>
        <v>-43.199999999999989</v>
      </c>
    </row>
    <row r="5705" spans="1:14">
      <c r="A5705" t="s">
        <v>5709</v>
      </c>
      <c r="B5705" s="4">
        <v>45044</v>
      </c>
      <c r="C5705" t="s">
        <v>8247</v>
      </c>
      <c r="D5705" t="str">
        <f>VLOOKUP(Sales_Data!$C5705,tbl_Customers[],2,FALSE)</f>
        <v>Customer_192</v>
      </c>
      <c r="E5705" t="str">
        <f>VLOOKUP(tbl_Sales[[#This Row],[Customer_ID]],tbl_Customers[],5,0)</f>
        <v>South</v>
      </c>
      <c r="F5705" t="s">
        <v>8543</v>
      </c>
      <c r="G5705" t="str">
        <f>VLOOKUP(Sales_Data!$F5705,tbl_Products[],2,FALSE)</f>
        <v>Product_72</v>
      </c>
      <c r="H5705" t="str">
        <f>VLOOKUP(tbl_Sales[[#This Row],[Product_ID]],tbl_Products[],3,0)</f>
        <v>Toys</v>
      </c>
      <c r="I5705">
        <v>6</v>
      </c>
      <c r="J5705" s="10">
        <f>VLOOKUP(tbl_Sales[[#This Row],[Product_ID]],tbl_Products[],4,0)</f>
        <v>23.2</v>
      </c>
      <c r="K5705" s="6">
        <v>9.35</v>
      </c>
      <c r="L5705" s="6">
        <f>tbl_Sales[[#This Row],[Price_per_Unit]]*tbl_Sales[[#This Row],[Quantity]]</f>
        <v>56.099999999999994</v>
      </c>
      <c r="M5705" s="6">
        <f>tbl_Sales[[#This Row],[Cost_per_Unit]]*tbl_Sales[[#This Row],[Quantity]]</f>
        <v>139.19999999999999</v>
      </c>
      <c r="N5705" s="6">
        <f>tbl_Sales[[#This Row],[Sales]]-tbl_Sales[[#This Row],[Total_Cost]]</f>
        <v>-83.1</v>
      </c>
    </row>
    <row r="5706" spans="1:14">
      <c r="A5706" t="s">
        <v>5710</v>
      </c>
      <c r="B5706" s="4">
        <v>45120</v>
      </c>
      <c r="C5706" t="s">
        <v>7617</v>
      </c>
      <c r="D5706" t="str">
        <f>VLOOKUP(Sales_Data!$C5706,tbl_Customers[],2,FALSE)</f>
        <v>Customer_1016</v>
      </c>
      <c r="E5706" t="str">
        <f>VLOOKUP(tbl_Sales[[#This Row],[Customer_ID]],tbl_Customers[],5,0)</f>
        <v>South</v>
      </c>
      <c r="F5706" t="s">
        <v>8502</v>
      </c>
      <c r="G5706" t="str">
        <f>VLOOKUP(Sales_Data!$F5706,tbl_Products[],2,FALSE)</f>
        <v>Product_22</v>
      </c>
      <c r="H5706" t="str">
        <f>VLOOKUP(tbl_Sales[[#This Row],[Product_ID]],tbl_Products[],3,0)</f>
        <v>Electronics</v>
      </c>
      <c r="I5706">
        <v>9</v>
      </c>
      <c r="J5706" s="10">
        <f>VLOOKUP(tbl_Sales[[#This Row],[Product_ID]],tbl_Products[],4,0)</f>
        <v>38.15</v>
      </c>
      <c r="K5706" s="6">
        <v>32.31</v>
      </c>
      <c r="L5706" s="6">
        <f>tbl_Sales[[#This Row],[Price_per_Unit]]*tbl_Sales[[#This Row],[Quantity]]</f>
        <v>290.79000000000002</v>
      </c>
      <c r="M5706" s="6">
        <f>tbl_Sales[[#This Row],[Cost_per_Unit]]*tbl_Sales[[#This Row],[Quantity]]</f>
        <v>343.34999999999997</v>
      </c>
      <c r="N5706" s="6">
        <f>tbl_Sales[[#This Row],[Sales]]-tbl_Sales[[#This Row],[Total_Cost]]</f>
        <v>-52.559999999999945</v>
      </c>
    </row>
    <row r="5707" spans="1:14">
      <c r="A5707" t="s">
        <v>5711</v>
      </c>
      <c r="B5707" s="4">
        <v>45124</v>
      </c>
      <c r="C5707" t="s">
        <v>8349</v>
      </c>
      <c r="D5707" t="str">
        <f>VLOOKUP(Sales_Data!$C5707,tbl_Customers[],2,FALSE)</f>
        <v>Customer_372</v>
      </c>
      <c r="E5707" t="str">
        <f>VLOOKUP(tbl_Sales[[#This Row],[Customer_ID]],tbl_Customers[],5,0)</f>
        <v>South</v>
      </c>
      <c r="F5707" t="s">
        <v>8522</v>
      </c>
      <c r="G5707" t="str">
        <f>VLOOKUP(Sales_Data!$F5707,tbl_Products[],2,FALSE)</f>
        <v>Product_4</v>
      </c>
      <c r="H5707" t="str">
        <f>VLOOKUP(tbl_Sales[[#This Row],[Product_ID]],tbl_Products[],3,0)</f>
        <v>Toys</v>
      </c>
      <c r="I5707">
        <v>7</v>
      </c>
      <c r="J5707" s="10">
        <f>VLOOKUP(tbl_Sales[[#This Row],[Product_ID]],tbl_Products[],4,0)</f>
        <v>14.75</v>
      </c>
      <c r="K5707" s="6">
        <v>87.77</v>
      </c>
      <c r="L5707" s="6">
        <f>tbl_Sales[[#This Row],[Price_per_Unit]]*tbl_Sales[[#This Row],[Quantity]]</f>
        <v>614.39</v>
      </c>
      <c r="M5707" s="6">
        <f>tbl_Sales[[#This Row],[Cost_per_Unit]]*tbl_Sales[[#This Row],[Quantity]]</f>
        <v>103.25</v>
      </c>
      <c r="N5707" s="6">
        <f>tbl_Sales[[#This Row],[Sales]]-tbl_Sales[[#This Row],[Total_Cost]]</f>
        <v>511.14</v>
      </c>
    </row>
    <row r="5708" spans="1:14">
      <c r="A5708" t="s">
        <v>5712</v>
      </c>
      <c r="B5708" s="4">
        <v>44994</v>
      </c>
      <c r="C5708" t="s">
        <v>7310</v>
      </c>
      <c r="D5708" t="str">
        <f>VLOOKUP(Sales_Data!$C5708,tbl_Customers[],2,FALSE)</f>
        <v>Customer_941</v>
      </c>
      <c r="E5708" t="str">
        <f>VLOOKUP(tbl_Sales[[#This Row],[Customer_ID]],tbl_Customers[],5,0)</f>
        <v>West</v>
      </c>
      <c r="F5708" t="s">
        <v>8504</v>
      </c>
      <c r="G5708" t="str">
        <f>VLOOKUP(Sales_Data!$F5708,tbl_Products[],2,FALSE)</f>
        <v>Product_13</v>
      </c>
      <c r="H5708" t="str">
        <f>VLOOKUP(tbl_Sales[[#This Row],[Product_ID]],tbl_Products[],3,0)</f>
        <v>Toys</v>
      </c>
      <c r="I5708">
        <v>7</v>
      </c>
      <c r="J5708" s="10">
        <f>VLOOKUP(tbl_Sales[[#This Row],[Product_ID]],tbl_Products[],4,0)</f>
        <v>45.97</v>
      </c>
      <c r="K5708" s="6">
        <v>62.23</v>
      </c>
      <c r="L5708" s="6">
        <f>tbl_Sales[[#This Row],[Price_per_Unit]]*tbl_Sales[[#This Row],[Quantity]]</f>
        <v>435.60999999999996</v>
      </c>
      <c r="M5708" s="6">
        <f>tbl_Sales[[#This Row],[Cost_per_Unit]]*tbl_Sales[[#This Row],[Quantity]]</f>
        <v>321.78999999999996</v>
      </c>
      <c r="N5708" s="6">
        <f>tbl_Sales[[#This Row],[Sales]]-tbl_Sales[[#This Row],[Total_Cost]]</f>
        <v>113.82</v>
      </c>
    </row>
    <row r="5709" spans="1:14">
      <c r="A5709" t="s">
        <v>5713</v>
      </c>
      <c r="B5709" s="4">
        <v>44982</v>
      </c>
      <c r="C5709" t="s">
        <v>7117</v>
      </c>
      <c r="D5709" t="str">
        <f>VLOOKUP(Sales_Data!$C5709,tbl_Customers[],2,FALSE)</f>
        <v>Customer_379</v>
      </c>
      <c r="E5709" t="str">
        <f>VLOOKUP(tbl_Sales[[#This Row],[Customer_ID]],tbl_Customers[],5,0)</f>
        <v>East</v>
      </c>
      <c r="F5709" t="s">
        <v>8524</v>
      </c>
      <c r="G5709" t="str">
        <f>VLOOKUP(Sales_Data!$F5709,tbl_Products[],2,FALSE)</f>
        <v>Product_74</v>
      </c>
      <c r="H5709" t="str">
        <f>VLOOKUP(tbl_Sales[[#This Row],[Product_ID]],tbl_Products[],3,0)</f>
        <v>Home Goods</v>
      </c>
      <c r="I5709">
        <v>2</v>
      </c>
      <c r="J5709" s="10">
        <f>VLOOKUP(tbl_Sales[[#This Row],[Product_ID]],tbl_Products[],4,0)</f>
        <v>13.9</v>
      </c>
      <c r="K5709" s="6">
        <v>90.66</v>
      </c>
      <c r="L5709" s="6">
        <f>tbl_Sales[[#This Row],[Price_per_Unit]]*tbl_Sales[[#This Row],[Quantity]]</f>
        <v>181.32</v>
      </c>
      <c r="M5709" s="6">
        <f>tbl_Sales[[#This Row],[Cost_per_Unit]]*tbl_Sales[[#This Row],[Quantity]]</f>
        <v>27.8</v>
      </c>
      <c r="N5709" s="6">
        <f>tbl_Sales[[#This Row],[Sales]]-tbl_Sales[[#This Row],[Total_Cost]]</f>
        <v>153.51999999999998</v>
      </c>
    </row>
    <row r="5710" spans="1:14">
      <c r="A5710" t="s">
        <v>5714</v>
      </c>
      <c r="B5710" s="4">
        <v>44935</v>
      </c>
      <c r="C5710" t="s">
        <v>7451</v>
      </c>
      <c r="D5710" t="str">
        <f>VLOOKUP(Sales_Data!$C5710,tbl_Customers[],2,FALSE)</f>
        <v>Customer_361</v>
      </c>
      <c r="E5710" t="str">
        <f>VLOOKUP(tbl_Sales[[#This Row],[Customer_ID]],tbl_Customers[],5,0)</f>
        <v>West</v>
      </c>
      <c r="F5710" t="s">
        <v>8496</v>
      </c>
      <c r="G5710" t="str">
        <f>VLOOKUP(Sales_Data!$F5710,tbl_Products[],2,FALSE)</f>
        <v>Product_3</v>
      </c>
      <c r="H5710" t="str">
        <f>VLOOKUP(tbl_Sales[[#This Row],[Product_ID]],tbl_Products[],3,0)</f>
        <v>Health</v>
      </c>
      <c r="I5710">
        <v>9</v>
      </c>
      <c r="J5710" s="10">
        <f>VLOOKUP(tbl_Sales[[#This Row],[Product_ID]],tbl_Products[],4,0)</f>
        <v>28.91</v>
      </c>
      <c r="K5710" s="6">
        <v>19.57</v>
      </c>
      <c r="L5710" s="6">
        <f>tbl_Sales[[#This Row],[Price_per_Unit]]*tbl_Sales[[#This Row],[Quantity]]</f>
        <v>176.13</v>
      </c>
      <c r="M5710" s="6">
        <f>tbl_Sales[[#This Row],[Cost_per_Unit]]*tbl_Sales[[#This Row],[Quantity]]</f>
        <v>260.19</v>
      </c>
      <c r="N5710" s="6">
        <f>tbl_Sales[[#This Row],[Sales]]-tbl_Sales[[#This Row],[Total_Cost]]</f>
        <v>-84.06</v>
      </c>
    </row>
    <row r="5711" spans="1:14">
      <c r="A5711" t="s">
        <v>5715</v>
      </c>
      <c r="B5711" s="4">
        <v>45030</v>
      </c>
      <c r="C5711" t="s">
        <v>8095</v>
      </c>
      <c r="D5711" t="str">
        <f>VLOOKUP(Sales_Data!$C5711,tbl_Customers[],2,FALSE)</f>
        <v>Customer_387</v>
      </c>
      <c r="E5711" t="str">
        <f>VLOOKUP(tbl_Sales[[#This Row],[Customer_ID]],tbl_Customers[],5,0)</f>
        <v>South</v>
      </c>
      <c r="F5711" t="s">
        <v>8531</v>
      </c>
      <c r="G5711" t="str">
        <f>VLOOKUP(Sales_Data!$F5711,tbl_Products[],2,FALSE)</f>
        <v>Product_36</v>
      </c>
      <c r="H5711" t="str">
        <f>VLOOKUP(tbl_Sales[[#This Row],[Product_ID]],tbl_Products[],3,0)</f>
        <v>Home Goods</v>
      </c>
      <c r="I5711">
        <v>3</v>
      </c>
      <c r="J5711" s="10">
        <f>VLOOKUP(tbl_Sales[[#This Row],[Product_ID]],tbl_Products[],4,0)</f>
        <v>32.54</v>
      </c>
      <c r="K5711" s="6">
        <v>7.86</v>
      </c>
      <c r="L5711" s="6">
        <f>tbl_Sales[[#This Row],[Price_per_Unit]]*tbl_Sales[[#This Row],[Quantity]]</f>
        <v>23.580000000000002</v>
      </c>
      <c r="M5711" s="6">
        <f>tbl_Sales[[#This Row],[Cost_per_Unit]]*tbl_Sales[[#This Row],[Quantity]]</f>
        <v>97.62</v>
      </c>
      <c r="N5711" s="6">
        <f>tbl_Sales[[#This Row],[Sales]]-tbl_Sales[[#This Row],[Total_Cost]]</f>
        <v>-74.040000000000006</v>
      </c>
    </row>
    <row r="5712" spans="1:14">
      <c r="A5712" t="s">
        <v>5716</v>
      </c>
      <c r="B5712" s="4">
        <v>45194</v>
      </c>
      <c r="C5712" t="s">
        <v>8287</v>
      </c>
      <c r="D5712" t="str">
        <f>VLOOKUP(Sales_Data!$C5712,tbl_Customers[],2,FALSE)</f>
        <v>Customer_1167</v>
      </c>
      <c r="E5712" t="str">
        <f>VLOOKUP(tbl_Sales[[#This Row],[Customer_ID]],tbl_Customers[],5,0)</f>
        <v>West</v>
      </c>
      <c r="F5712" t="s">
        <v>8528</v>
      </c>
      <c r="G5712" t="str">
        <f>VLOOKUP(Sales_Data!$F5712,tbl_Products[],2,FALSE)</f>
        <v>Product_25</v>
      </c>
      <c r="H5712" t="str">
        <f>VLOOKUP(tbl_Sales[[#This Row],[Product_ID]],tbl_Products[],3,0)</f>
        <v>Electronics</v>
      </c>
      <c r="I5712">
        <v>5</v>
      </c>
      <c r="J5712" s="10">
        <f>VLOOKUP(tbl_Sales[[#This Row],[Product_ID]],tbl_Products[],4,0)</f>
        <v>48.19</v>
      </c>
      <c r="K5712" s="6">
        <v>26.89</v>
      </c>
      <c r="L5712" s="6">
        <f>tbl_Sales[[#This Row],[Price_per_Unit]]*tbl_Sales[[#This Row],[Quantity]]</f>
        <v>134.44999999999999</v>
      </c>
      <c r="M5712" s="6">
        <f>tbl_Sales[[#This Row],[Cost_per_Unit]]*tbl_Sales[[#This Row],[Quantity]]</f>
        <v>240.95</v>
      </c>
      <c r="N5712" s="6">
        <f>tbl_Sales[[#This Row],[Sales]]-tbl_Sales[[#This Row],[Total_Cost]]</f>
        <v>-106.5</v>
      </c>
    </row>
    <row r="5713" spans="1:14">
      <c r="A5713" t="s">
        <v>5717</v>
      </c>
      <c r="B5713" s="4">
        <v>45185</v>
      </c>
      <c r="C5713" t="s">
        <v>7720</v>
      </c>
      <c r="D5713" t="str">
        <f>VLOOKUP(Sales_Data!$C5713,tbl_Customers[],2,FALSE)</f>
        <v>Customer_1005</v>
      </c>
      <c r="E5713" t="str">
        <f>VLOOKUP(tbl_Sales[[#This Row],[Customer_ID]],tbl_Customers[],5,0)</f>
        <v>South</v>
      </c>
      <c r="F5713" t="s">
        <v>8532</v>
      </c>
      <c r="G5713" t="str">
        <f>VLOOKUP(Sales_Data!$F5713,tbl_Products[],2,FALSE)</f>
        <v>Product_23</v>
      </c>
      <c r="H5713" t="str">
        <f>VLOOKUP(tbl_Sales[[#This Row],[Product_ID]],tbl_Products[],3,0)</f>
        <v>Apparel</v>
      </c>
      <c r="I5713">
        <v>6</v>
      </c>
      <c r="J5713" s="10">
        <f>VLOOKUP(tbl_Sales[[#This Row],[Product_ID]],tbl_Products[],4,0)</f>
        <v>2.85</v>
      </c>
      <c r="K5713" s="6">
        <v>70.849999999999994</v>
      </c>
      <c r="L5713" s="6">
        <f>tbl_Sales[[#This Row],[Price_per_Unit]]*tbl_Sales[[#This Row],[Quantity]]</f>
        <v>425.09999999999997</v>
      </c>
      <c r="M5713" s="6">
        <f>tbl_Sales[[#This Row],[Cost_per_Unit]]*tbl_Sales[[#This Row],[Quantity]]</f>
        <v>17.100000000000001</v>
      </c>
      <c r="N5713" s="6">
        <f>tbl_Sales[[#This Row],[Sales]]-tbl_Sales[[#This Row],[Total_Cost]]</f>
        <v>407.99999999999994</v>
      </c>
    </row>
    <row r="5714" spans="1:14">
      <c r="A5714" t="s">
        <v>5718</v>
      </c>
      <c r="B5714" s="4">
        <v>45277</v>
      </c>
      <c r="C5714" t="s">
        <v>7192</v>
      </c>
      <c r="D5714" t="str">
        <f>VLOOKUP(Sales_Data!$C5714,tbl_Customers[],2,FALSE)</f>
        <v>Customer_1494</v>
      </c>
      <c r="E5714" t="str">
        <f>VLOOKUP(tbl_Sales[[#This Row],[Customer_ID]],tbl_Customers[],5,0)</f>
        <v>East</v>
      </c>
      <c r="F5714" t="s">
        <v>8544</v>
      </c>
      <c r="G5714" t="str">
        <f>VLOOKUP(Sales_Data!$F5714,tbl_Products[],2,FALSE)</f>
        <v>Product_21</v>
      </c>
      <c r="H5714" t="str">
        <f>VLOOKUP(tbl_Sales[[#This Row],[Product_ID]],tbl_Products[],3,0)</f>
        <v>Toys</v>
      </c>
      <c r="I5714">
        <v>8</v>
      </c>
      <c r="J5714" s="10">
        <f>VLOOKUP(tbl_Sales[[#This Row],[Product_ID]],tbl_Products[],4,0)</f>
        <v>3.13</v>
      </c>
      <c r="K5714" s="6">
        <v>21.67</v>
      </c>
      <c r="L5714" s="6">
        <f>tbl_Sales[[#This Row],[Price_per_Unit]]*tbl_Sales[[#This Row],[Quantity]]</f>
        <v>173.36</v>
      </c>
      <c r="M5714" s="6">
        <f>tbl_Sales[[#This Row],[Cost_per_Unit]]*tbl_Sales[[#This Row],[Quantity]]</f>
        <v>25.04</v>
      </c>
      <c r="N5714" s="6">
        <f>tbl_Sales[[#This Row],[Sales]]-tbl_Sales[[#This Row],[Total_Cost]]</f>
        <v>148.32000000000002</v>
      </c>
    </row>
    <row r="5715" spans="1:14">
      <c r="A5715" t="s">
        <v>5719</v>
      </c>
      <c r="B5715" s="4">
        <v>45141</v>
      </c>
      <c r="C5715" t="s">
        <v>8164</v>
      </c>
      <c r="D5715" t="str">
        <f>VLOOKUP(Sales_Data!$C5715,tbl_Customers[],2,FALSE)</f>
        <v>Customer_370</v>
      </c>
      <c r="E5715" t="str">
        <f>VLOOKUP(tbl_Sales[[#This Row],[Customer_ID]],tbl_Customers[],5,0)</f>
        <v>North</v>
      </c>
      <c r="F5715" t="s">
        <v>8499</v>
      </c>
      <c r="G5715" t="str">
        <f>VLOOKUP(Sales_Data!$F5715,tbl_Products[],2,FALSE)</f>
        <v>Product_30</v>
      </c>
      <c r="H5715" t="str">
        <f>VLOOKUP(tbl_Sales[[#This Row],[Product_ID]],tbl_Products[],3,0)</f>
        <v>Apparel</v>
      </c>
      <c r="I5715">
        <v>8</v>
      </c>
      <c r="J5715" s="10">
        <f>VLOOKUP(tbl_Sales[[#This Row],[Product_ID]],tbl_Products[],4,0)</f>
        <v>49.21</v>
      </c>
      <c r="K5715" s="6">
        <v>37.71</v>
      </c>
      <c r="L5715" s="6">
        <f>tbl_Sales[[#This Row],[Price_per_Unit]]*tbl_Sales[[#This Row],[Quantity]]</f>
        <v>301.68</v>
      </c>
      <c r="M5715" s="6">
        <f>tbl_Sales[[#This Row],[Cost_per_Unit]]*tbl_Sales[[#This Row],[Quantity]]</f>
        <v>393.68</v>
      </c>
      <c r="N5715" s="6">
        <f>tbl_Sales[[#This Row],[Sales]]-tbl_Sales[[#This Row],[Total_Cost]]</f>
        <v>-92</v>
      </c>
    </row>
    <row r="5716" spans="1:14">
      <c r="A5716" t="s">
        <v>5720</v>
      </c>
      <c r="B5716" s="4">
        <v>45003</v>
      </c>
      <c r="C5716" t="s">
        <v>7680</v>
      </c>
      <c r="D5716" t="str">
        <f>VLOOKUP(Sales_Data!$C5716,tbl_Customers[],2,FALSE)</f>
        <v>Customer_1327</v>
      </c>
      <c r="E5716" t="str">
        <f>VLOOKUP(tbl_Sales[[#This Row],[Customer_ID]],tbl_Customers[],5,0)</f>
        <v>West</v>
      </c>
      <c r="F5716" t="s">
        <v>8495</v>
      </c>
      <c r="G5716" t="str">
        <f>VLOOKUP(Sales_Data!$F5716,tbl_Products[],2,FALSE)</f>
        <v>Product_6</v>
      </c>
      <c r="H5716" t="str">
        <f>VLOOKUP(tbl_Sales[[#This Row],[Product_ID]],tbl_Products[],3,0)</f>
        <v>Apparel</v>
      </c>
      <c r="I5716">
        <v>3</v>
      </c>
      <c r="J5716" s="10">
        <f>VLOOKUP(tbl_Sales[[#This Row],[Product_ID]],tbl_Products[],4,0)</f>
        <v>33.65</v>
      </c>
      <c r="K5716" s="6">
        <v>5.94</v>
      </c>
      <c r="L5716" s="6">
        <f>tbl_Sales[[#This Row],[Price_per_Unit]]*tbl_Sales[[#This Row],[Quantity]]</f>
        <v>17.82</v>
      </c>
      <c r="M5716" s="6">
        <f>tbl_Sales[[#This Row],[Cost_per_Unit]]*tbl_Sales[[#This Row],[Quantity]]</f>
        <v>100.94999999999999</v>
      </c>
      <c r="N5716" s="6">
        <f>tbl_Sales[[#This Row],[Sales]]-tbl_Sales[[#This Row],[Total_Cost]]</f>
        <v>-83.13</v>
      </c>
    </row>
    <row r="5717" spans="1:14">
      <c r="A5717" t="s">
        <v>5721</v>
      </c>
      <c r="B5717" s="4">
        <v>45237</v>
      </c>
      <c r="C5717" t="s">
        <v>7495</v>
      </c>
      <c r="D5717" t="str">
        <f>VLOOKUP(Sales_Data!$C5717,tbl_Customers[],2,FALSE)</f>
        <v>Customer_578</v>
      </c>
      <c r="E5717" t="str">
        <f>VLOOKUP(tbl_Sales[[#This Row],[Customer_ID]],tbl_Customers[],5,0)</f>
        <v>South</v>
      </c>
      <c r="F5717" t="s">
        <v>8532</v>
      </c>
      <c r="G5717" t="str">
        <f>VLOOKUP(Sales_Data!$F5717,tbl_Products[],2,FALSE)</f>
        <v>Product_23</v>
      </c>
      <c r="H5717" t="str">
        <f>VLOOKUP(tbl_Sales[[#This Row],[Product_ID]],tbl_Products[],3,0)</f>
        <v>Apparel</v>
      </c>
      <c r="I5717">
        <v>8</v>
      </c>
      <c r="J5717" s="10">
        <f>VLOOKUP(tbl_Sales[[#This Row],[Product_ID]],tbl_Products[],4,0)</f>
        <v>2.85</v>
      </c>
      <c r="K5717" s="6">
        <v>17.059999999999999</v>
      </c>
      <c r="L5717" s="6">
        <f>tbl_Sales[[#This Row],[Price_per_Unit]]*tbl_Sales[[#This Row],[Quantity]]</f>
        <v>136.47999999999999</v>
      </c>
      <c r="M5717" s="6">
        <f>tbl_Sales[[#This Row],[Cost_per_Unit]]*tbl_Sales[[#This Row],[Quantity]]</f>
        <v>22.8</v>
      </c>
      <c r="N5717" s="6">
        <f>tbl_Sales[[#This Row],[Sales]]-tbl_Sales[[#This Row],[Total_Cost]]</f>
        <v>113.67999999999999</v>
      </c>
    </row>
    <row r="5718" spans="1:14">
      <c r="A5718" t="s">
        <v>5722</v>
      </c>
      <c r="B5718" s="4">
        <v>44976</v>
      </c>
      <c r="C5718" t="s">
        <v>7947</v>
      </c>
      <c r="D5718" t="str">
        <f>VLOOKUP(Sales_Data!$C5718,tbl_Customers[],2,FALSE)</f>
        <v>Customer_44</v>
      </c>
      <c r="E5718" t="str">
        <f>VLOOKUP(tbl_Sales[[#This Row],[Customer_ID]],tbl_Customers[],5,0)</f>
        <v>East</v>
      </c>
      <c r="F5718" t="s">
        <v>8550</v>
      </c>
      <c r="G5718" t="str">
        <f>VLOOKUP(Sales_Data!$F5718,tbl_Products[],2,FALSE)</f>
        <v>Product_26</v>
      </c>
      <c r="H5718" t="str">
        <f>VLOOKUP(tbl_Sales[[#This Row],[Product_ID]],tbl_Products[],3,0)</f>
        <v>Health</v>
      </c>
      <c r="I5718">
        <v>7</v>
      </c>
      <c r="J5718" s="10">
        <f>VLOOKUP(tbl_Sales[[#This Row],[Product_ID]],tbl_Products[],4,0)</f>
        <v>31.77</v>
      </c>
      <c r="K5718" s="6">
        <v>18.25</v>
      </c>
      <c r="L5718" s="6">
        <f>tbl_Sales[[#This Row],[Price_per_Unit]]*tbl_Sales[[#This Row],[Quantity]]</f>
        <v>127.75</v>
      </c>
      <c r="M5718" s="6">
        <f>tbl_Sales[[#This Row],[Cost_per_Unit]]*tbl_Sales[[#This Row],[Quantity]]</f>
        <v>222.39</v>
      </c>
      <c r="N5718" s="6">
        <f>tbl_Sales[[#This Row],[Sales]]-tbl_Sales[[#This Row],[Total_Cost]]</f>
        <v>-94.639999999999986</v>
      </c>
    </row>
    <row r="5719" spans="1:14">
      <c r="A5719" t="s">
        <v>5723</v>
      </c>
      <c r="B5719" s="4">
        <v>45017</v>
      </c>
      <c r="C5719" t="s">
        <v>7301</v>
      </c>
      <c r="D5719" t="str">
        <f>VLOOKUP(Sales_Data!$C5719,tbl_Customers[],2,FALSE)</f>
        <v>Customer_636</v>
      </c>
      <c r="E5719" t="str">
        <f>VLOOKUP(tbl_Sales[[#This Row],[Customer_ID]],tbl_Customers[],5,0)</f>
        <v>South</v>
      </c>
      <c r="F5719" t="s">
        <v>8526</v>
      </c>
      <c r="G5719" t="str">
        <f>VLOOKUP(Sales_Data!$F5719,tbl_Products[],2,FALSE)</f>
        <v>Product_27</v>
      </c>
      <c r="H5719" t="str">
        <f>VLOOKUP(tbl_Sales[[#This Row],[Product_ID]],tbl_Products[],3,0)</f>
        <v>Home Goods</v>
      </c>
      <c r="I5719">
        <v>1</v>
      </c>
      <c r="J5719" s="10">
        <f>VLOOKUP(tbl_Sales[[#This Row],[Product_ID]],tbl_Products[],4,0)</f>
        <v>35.53</v>
      </c>
      <c r="K5719" s="6">
        <v>85.69</v>
      </c>
      <c r="L5719" s="6">
        <f>tbl_Sales[[#This Row],[Price_per_Unit]]*tbl_Sales[[#This Row],[Quantity]]</f>
        <v>85.69</v>
      </c>
      <c r="M5719" s="6">
        <f>tbl_Sales[[#This Row],[Cost_per_Unit]]*tbl_Sales[[#This Row],[Quantity]]</f>
        <v>35.53</v>
      </c>
      <c r="N5719" s="6">
        <f>tbl_Sales[[#This Row],[Sales]]-tbl_Sales[[#This Row],[Total_Cost]]</f>
        <v>50.16</v>
      </c>
    </row>
    <row r="5720" spans="1:14">
      <c r="A5720" t="s">
        <v>5724</v>
      </c>
      <c r="B5720" s="4">
        <v>45170</v>
      </c>
      <c r="C5720" t="s">
        <v>8034</v>
      </c>
      <c r="D5720" t="str">
        <f>VLOOKUP(Sales_Data!$C5720,tbl_Customers[],2,FALSE)</f>
        <v>Customer_334</v>
      </c>
      <c r="E5720" t="str">
        <f>VLOOKUP(tbl_Sales[[#This Row],[Customer_ID]],tbl_Customers[],5,0)</f>
        <v>South</v>
      </c>
      <c r="F5720" t="s">
        <v>8550</v>
      </c>
      <c r="G5720" t="str">
        <f>VLOOKUP(Sales_Data!$F5720,tbl_Products[],2,FALSE)</f>
        <v>Product_26</v>
      </c>
      <c r="H5720" t="str">
        <f>VLOOKUP(tbl_Sales[[#This Row],[Product_ID]],tbl_Products[],3,0)</f>
        <v>Health</v>
      </c>
      <c r="I5720">
        <v>3</v>
      </c>
      <c r="J5720" s="10">
        <f>VLOOKUP(tbl_Sales[[#This Row],[Product_ID]],tbl_Products[],4,0)</f>
        <v>31.77</v>
      </c>
      <c r="K5720" s="6">
        <v>98.75</v>
      </c>
      <c r="L5720" s="6">
        <f>tbl_Sales[[#This Row],[Price_per_Unit]]*tbl_Sales[[#This Row],[Quantity]]</f>
        <v>296.25</v>
      </c>
      <c r="M5720" s="6">
        <f>tbl_Sales[[#This Row],[Cost_per_Unit]]*tbl_Sales[[#This Row],[Quantity]]</f>
        <v>95.31</v>
      </c>
      <c r="N5720" s="6">
        <f>tbl_Sales[[#This Row],[Sales]]-tbl_Sales[[#This Row],[Total_Cost]]</f>
        <v>200.94</v>
      </c>
    </row>
    <row r="5721" spans="1:14">
      <c r="A5721" t="s">
        <v>5725</v>
      </c>
      <c r="B5721" s="4">
        <v>45241</v>
      </c>
      <c r="C5721" t="s">
        <v>7143</v>
      </c>
      <c r="D5721" t="str">
        <f>VLOOKUP(Sales_Data!$C5721,tbl_Customers[],2,FALSE)</f>
        <v>Customer_364</v>
      </c>
      <c r="E5721" t="str">
        <f>VLOOKUP(tbl_Sales[[#This Row],[Customer_ID]],tbl_Customers[],5,0)</f>
        <v>South</v>
      </c>
      <c r="F5721" t="s">
        <v>8563</v>
      </c>
      <c r="G5721" t="str">
        <f>VLOOKUP(Sales_Data!$F5721,tbl_Products[],2,FALSE)</f>
        <v>Product_17</v>
      </c>
      <c r="H5721" t="str">
        <f>VLOOKUP(tbl_Sales[[#This Row],[Product_ID]],tbl_Products[],3,0)</f>
        <v>Toys</v>
      </c>
      <c r="I5721">
        <v>4</v>
      </c>
      <c r="J5721" s="10">
        <f>VLOOKUP(tbl_Sales[[#This Row],[Product_ID]],tbl_Products[],4,0)</f>
        <v>36.229999999999997</v>
      </c>
      <c r="K5721" s="6">
        <v>50.53</v>
      </c>
      <c r="L5721" s="6">
        <f>tbl_Sales[[#This Row],[Price_per_Unit]]*tbl_Sales[[#This Row],[Quantity]]</f>
        <v>202.12</v>
      </c>
      <c r="M5721" s="6">
        <f>tbl_Sales[[#This Row],[Cost_per_Unit]]*tbl_Sales[[#This Row],[Quantity]]</f>
        <v>144.91999999999999</v>
      </c>
      <c r="N5721" s="6">
        <f>tbl_Sales[[#This Row],[Sales]]-tbl_Sales[[#This Row],[Total_Cost]]</f>
        <v>57.200000000000017</v>
      </c>
    </row>
    <row r="5722" spans="1:14">
      <c r="A5722" t="s">
        <v>5726</v>
      </c>
      <c r="B5722" s="4">
        <v>45234</v>
      </c>
      <c r="C5722" t="s">
        <v>7499</v>
      </c>
      <c r="D5722" t="str">
        <f>VLOOKUP(Sales_Data!$C5722,tbl_Customers[],2,FALSE)</f>
        <v>Customer_808</v>
      </c>
      <c r="E5722" t="str">
        <f>VLOOKUP(tbl_Sales[[#This Row],[Customer_ID]],tbl_Customers[],5,0)</f>
        <v>East</v>
      </c>
      <c r="F5722" t="s">
        <v>8498</v>
      </c>
      <c r="G5722" t="str">
        <f>VLOOKUP(Sales_Data!$F5722,tbl_Products[],2,FALSE)</f>
        <v>Product_38</v>
      </c>
      <c r="H5722" t="str">
        <f>VLOOKUP(tbl_Sales[[#This Row],[Product_ID]],tbl_Products[],3,0)</f>
        <v>Toys</v>
      </c>
      <c r="I5722">
        <v>1</v>
      </c>
      <c r="J5722" s="10">
        <f>VLOOKUP(tbl_Sales[[#This Row],[Product_ID]],tbl_Products[],4,0)</f>
        <v>35.82</v>
      </c>
      <c r="K5722" s="6">
        <v>59.97</v>
      </c>
      <c r="L5722" s="6">
        <f>tbl_Sales[[#This Row],[Price_per_Unit]]*tbl_Sales[[#This Row],[Quantity]]</f>
        <v>59.97</v>
      </c>
      <c r="M5722" s="6">
        <f>tbl_Sales[[#This Row],[Cost_per_Unit]]*tbl_Sales[[#This Row],[Quantity]]</f>
        <v>35.82</v>
      </c>
      <c r="N5722" s="6">
        <f>tbl_Sales[[#This Row],[Sales]]-tbl_Sales[[#This Row],[Total_Cost]]</f>
        <v>24.15</v>
      </c>
    </row>
    <row r="5723" spans="1:14">
      <c r="A5723" t="s">
        <v>5727</v>
      </c>
      <c r="B5723" s="4">
        <v>44946</v>
      </c>
      <c r="C5723" t="s">
        <v>7318</v>
      </c>
      <c r="D5723" t="str">
        <f>VLOOKUP(Sales_Data!$C5723,tbl_Customers[],2,FALSE)</f>
        <v>Customer_1408</v>
      </c>
      <c r="E5723" t="str">
        <f>VLOOKUP(tbl_Sales[[#This Row],[Customer_ID]],tbl_Customers[],5,0)</f>
        <v>South</v>
      </c>
      <c r="F5723" t="s">
        <v>8513</v>
      </c>
      <c r="G5723" t="str">
        <f>VLOOKUP(Sales_Data!$F5723,tbl_Products[],2,FALSE)</f>
        <v>Product_59</v>
      </c>
      <c r="H5723" t="str">
        <f>VLOOKUP(tbl_Sales[[#This Row],[Product_ID]],tbl_Products[],3,0)</f>
        <v>Home Goods</v>
      </c>
      <c r="I5723">
        <v>3</v>
      </c>
      <c r="J5723" s="10">
        <f>VLOOKUP(tbl_Sales[[#This Row],[Product_ID]],tbl_Products[],4,0)</f>
        <v>40.85</v>
      </c>
      <c r="K5723" s="6">
        <v>19.98</v>
      </c>
      <c r="L5723" s="6">
        <f>tbl_Sales[[#This Row],[Price_per_Unit]]*tbl_Sales[[#This Row],[Quantity]]</f>
        <v>59.94</v>
      </c>
      <c r="M5723" s="6">
        <f>tbl_Sales[[#This Row],[Cost_per_Unit]]*tbl_Sales[[#This Row],[Quantity]]</f>
        <v>122.55000000000001</v>
      </c>
      <c r="N5723" s="6">
        <f>tbl_Sales[[#This Row],[Sales]]-tbl_Sales[[#This Row],[Total_Cost]]</f>
        <v>-62.610000000000014</v>
      </c>
    </row>
    <row r="5724" spans="1:14">
      <c r="A5724" t="s">
        <v>5728</v>
      </c>
      <c r="B5724" s="4">
        <v>45199</v>
      </c>
      <c r="C5724" t="s">
        <v>8413</v>
      </c>
      <c r="D5724" t="str">
        <f>VLOOKUP(Sales_Data!$C5724,tbl_Customers[],2,FALSE)</f>
        <v>Customer_1245</v>
      </c>
      <c r="E5724" t="str">
        <f>VLOOKUP(tbl_Sales[[#This Row],[Customer_ID]],tbl_Customers[],5,0)</f>
        <v>East</v>
      </c>
      <c r="F5724" t="s">
        <v>8564</v>
      </c>
      <c r="G5724" t="str">
        <f>VLOOKUP(Sales_Data!$F5724,tbl_Products[],2,FALSE)</f>
        <v>Product_8</v>
      </c>
      <c r="H5724" t="str">
        <f>VLOOKUP(tbl_Sales[[#This Row],[Product_ID]],tbl_Products[],3,0)</f>
        <v>Electronics</v>
      </c>
      <c r="I5724">
        <v>5</v>
      </c>
      <c r="J5724" s="10">
        <f>VLOOKUP(tbl_Sales[[#This Row],[Product_ID]],tbl_Products[],4,0)</f>
        <v>22.03</v>
      </c>
      <c r="K5724" s="6">
        <v>27.83</v>
      </c>
      <c r="L5724" s="6">
        <f>tbl_Sales[[#This Row],[Price_per_Unit]]*tbl_Sales[[#This Row],[Quantity]]</f>
        <v>139.14999999999998</v>
      </c>
      <c r="M5724" s="6">
        <f>tbl_Sales[[#This Row],[Cost_per_Unit]]*tbl_Sales[[#This Row],[Quantity]]</f>
        <v>110.15</v>
      </c>
      <c r="N5724" s="6">
        <f>tbl_Sales[[#This Row],[Sales]]-tbl_Sales[[#This Row],[Total_Cost]]</f>
        <v>28.999999999999972</v>
      </c>
    </row>
    <row r="5725" spans="1:14">
      <c r="A5725" t="s">
        <v>5729</v>
      </c>
      <c r="B5725" s="4">
        <v>45184</v>
      </c>
      <c r="C5725" t="s">
        <v>8410</v>
      </c>
      <c r="D5725" t="str">
        <f>VLOOKUP(Sales_Data!$C5725,tbl_Customers[],2,FALSE)</f>
        <v>Customer_385</v>
      </c>
      <c r="E5725" t="str">
        <f>VLOOKUP(tbl_Sales[[#This Row],[Customer_ID]],tbl_Customers[],5,0)</f>
        <v>East</v>
      </c>
      <c r="F5725" t="s">
        <v>8507</v>
      </c>
      <c r="G5725" t="str">
        <f>VLOOKUP(Sales_Data!$F5725,tbl_Products[],2,FALSE)</f>
        <v>Product_58</v>
      </c>
      <c r="H5725" t="str">
        <f>VLOOKUP(tbl_Sales[[#This Row],[Product_ID]],tbl_Products[],3,0)</f>
        <v>Home Goods</v>
      </c>
      <c r="I5725">
        <v>2</v>
      </c>
      <c r="J5725" s="10">
        <f>VLOOKUP(tbl_Sales[[#This Row],[Product_ID]],tbl_Products[],4,0)</f>
        <v>23.97</v>
      </c>
      <c r="K5725" s="6">
        <v>13.57</v>
      </c>
      <c r="L5725" s="6">
        <f>tbl_Sales[[#This Row],[Price_per_Unit]]*tbl_Sales[[#This Row],[Quantity]]</f>
        <v>27.14</v>
      </c>
      <c r="M5725" s="6">
        <f>tbl_Sales[[#This Row],[Cost_per_Unit]]*tbl_Sales[[#This Row],[Quantity]]</f>
        <v>47.94</v>
      </c>
      <c r="N5725" s="6">
        <f>tbl_Sales[[#This Row],[Sales]]-tbl_Sales[[#This Row],[Total_Cost]]</f>
        <v>-20.799999999999997</v>
      </c>
    </row>
    <row r="5726" spans="1:14">
      <c r="A5726" t="s">
        <v>5730</v>
      </c>
      <c r="B5726" s="4">
        <v>44987</v>
      </c>
      <c r="C5726" t="s">
        <v>7453</v>
      </c>
      <c r="D5726" t="str">
        <f>VLOOKUP(Sales_Data!$C5726,tbl_Customers[],2,FALSE)</f>
        <v>Customer_143</v>
      </c>
      <c r="E5726" t="str">
        <f>VLOOKUP(tbl_Sales[[#This Row],[Customer_ID]],tbl_Customers[],5,0)</f>
        <v>West</v>
      </c>
      <c r="F5726" t="s">
        <v>8520</v>
      </c>
      <c r="G5726" t="str">
        <f>VLOOKUP(Sales_Data!$F5726,tbl_Products[],2,FALSE)</f>
        <v>Product_29</v>
      </c>
      <c r="H5726" t="str">
        <f>VLOOKUP(tbl_Sales[[#This Row],[Product_ID]],tbl_Products[],3,0)</f>
        <v>Home Goods</v>
      </c>
      <c r="I5726">
        <v>8</v>
      </c>
      <c r="J5726" s="10">
        <f>VLOOKUP(tbl_Sales[[#This Row],[Product_ID]],tbl_Products[],4,0)</f>
        <v>9.64</v>
      </c>
      <c r="K5726" s="6">
        <v>21.27</v>
      </c>
      <c r="L5726" s="6">
        <f>tbl_Sales[[#This Row],[Price_per_Unit]]*tbl_Sales[[#This Row],[Quantity]]</f>
        <v>170.16</v>
      </c>
      <c r="M5726" s="6">
        <f>tbl_Sales[[#This Row],[Cost_per_Unit]]*tbl_Sales[[#This Row],[Quantity]]</f>
        <v>77.12</v>
      </c>
      <c r="N5726" s="6">
        <f>tbl_Sales[[#This Row],[Sales]]-tbl_Sales[[#This Row],[Total_Cost]]</f>
        <v>93.039999999999992</v>
      </c>
    </row>
    <row r="5727" spans="1:14">
      <c r="A5727" t="s">
        <v>5731</v>
      </c>
      <c r="B5727" s="4">
        <v>44974</v>
      </c>
      <c r="C5727" t="s">
        <v>7303</v>
      </c>
      <c r="D5727" t="str">
        <f>VLOOKUP(Sales_Data!$C5727,tbl_Customers[],2,FALSE)</f>
        <v>Customer_294</v>
      </c>
      <c r="E5727" t="str">
        <f>VLOOKUP(tbl_Sales[[#This Row],[Customer_ID]],tbl_Customers[],5,0)</f>
        <v>North</v>
      </c>
      <c r="F5727" t="s">
        <v>8549</v>
      </c>
      <c r="G5727" t="str">
        <f>VLOOKUP(Sales_Data!$F5727,tbl_Products[],2,FALSE)</f>
        <v>Product_18</v>
      </c>
      <c r="H5727" t="str">
        <f>VLOOKUP(tbl_Sales[[#This Row],[Product_ID]],tbl_Products[],3,0)</f>
        <v>Health</v>
      </c>
      <c r="I5727">
        <v>2</v>
      </c>
      <c r="J5727" s="10">
        <f>VLOOKUP(tbl_Sales[[#This Row],[Product_ID]],tbl_Products[],4,0)</f>
        <v>41.18</v>
      </c>
      <c r="K5727" s="6">
        <v>47.35</v>
      </c>
      <c r="L5727" s="6">
        <f>tbl_Sales[[#This Row],[Price_per_Unit]]*tbl_Sales[[#This Row],[Quantity]]</f>
        <v>94.7</v>
      </c>
      <c r="M5727" s="6">
        <f>tbl_Sales[[#This Row],[Cost_per_Unit]]*tbl_Sales[[#This Row],[Quantity]]</f>
        <v>82.36</v>
      </c>
      <c r="N5727" s="6">
        <f>tbl_Sales[[#This Row],[Sales]]-tbl_Sales[[#This Row],[Total_Cost]]</f>
        <v>12.340000000000003</v>
      </c>
    </row>
    <row r="5728" spans="1:14">
      <c r="A5728" t="s">
        <v>5732</v>
      </c>
      <c r="B5728" s="4">
        <v>45173</v>
      </c>
      <c r="C5728" t="s">
        <v>7762</v>
      </c>
      <c r="D5728" t="str">
        <f>VLOOKUP(Sales_Data!$C5728,tbl_Customers[],2,FALSE)</f>
        <v>Customer_148</v>
      </c>
      <c r="E5728" t="str">
        <f>VLOOKUP(tbl_Sales[[#This Row],[Customer_ID]],tbl_Customers[],5,0)</f>
        <v>East</v>
      </c>
      <c r="F5728" t="s">
        <v>8552</v>
      </c>
      <c r="G5728" t="str">
        <f>VLOOKUP(Sales_Data!$F5728,tbl_Products[],2,FALSE)</f>
        <v>Product_5</v>
      </c>
      <c r="H5728" t="str">
        <f>VLOOKUP(tbl_Sales[[#This Row],[Product_ID]],tbl_Products[],3,0)</f>
        <v>Health</v>
      </c>
      <c r="I5728">
        <v>5</v>
      </c>
      <c r="J5728" s="10">
        <f>VLOOKUP(tbl_Sales[[#This Row],[Product_ID]],tbl_Products[],4,0)</f>
        <v>35.39</v>
      </c>
      <c r="K5728" s="6">
        <v>7.35</v>
      </c>
      <c r="L5728" s="6">
        <f>tbl_Sales[[#This Row],[Price_per_Unit]]*tbl_Sales[[#This Row],[Quantity]]</f>
        <v>36.75</v>
      </c>
      <c r="M5728" s="6">
        <f>tbl_Sales[[#This Row],[Cost_per_Unit]]*tbl_Sales[[#This Row],[Quantity]]</f>
        <v>176.95</v>
      </c>
      <c r="N5728" s="6">
        <f>tbl_Sales[[#This Row],[Sales]]-tbl_Sales[[#This Row],[Total_Cost]]</f>
        <v>-140.19999999999999</v>
      </c>
    </row>
    <row r="5729" spans="1:14">
      <c r="A5729" t="s">
        <v>5733</v>
      </c>
      <c r="B5729" s="4">
        <v>45264</v>
      </c>
      <c r="C5729" t="s">
        <v>7368</v>
      </c>
      <c r="D5729" t="str">
        <f>VLOOKUP(Sales_Data!$C5729,tbl_Customers[],2,FALSE)</f>
        <v>Customer_874</v>
      </c>
      <c r="E5729" t="str">
        <f>VLOOKUP(tbl_Sales[[#This Row],[Customer_ID]],tbl_Customers[],5,0)</f>
        <v>West</v>
      </c>
      <c r="F5729" t="s">
        <v>8539</v>
      </c>
      <c r="G5729" t="str">
        <f>VLOOKUP(Sales_Data!$F5729,tbl_Products[],2,FALSE)</f>
        <v>Product_16</v>
      </c>
      <c r="H5729" t="str">
        <f>VLOOKUP(tbl_Sales[[#This Row],[Product_ID]],tbl_Products[],3,0)</f>
        <v>Home Goods</v>
      </c>
      <c r="I5729">
        <v>1</v>
      </c>
      <c r="J5729" s="10">
        <f>VLOOKUP(tbl_Sales[[#This Row],[Product_ID]],tbl_Products[],4,0)</f>
        <v>15.25</v>
      </c>
      <c r="K5729" s="6">
        <v>75.39</v>
      </c>
      <c r="L5729" s="6">
        <f>tbl_Sales[[#This Row],[Price_per_Unit]]*tbl_Sales[[#This Row],[Quantity]]</f>
        <v>75.39</v>
      </c>
      <c r="M5729" s="6">
        <f>tbl_Sales[[#This Row],[Cost_per_Unit]]*tbl_Sales[[#This Row],[Quantity]]</f>
        <v>15.25</v>
      </c>
      <c r="N5729" s="6">
        <f>tbl_Sales[[#This Row],[Sales]]-tbl_Sales[[#This Row],[Total_Cost]]</f>
        <v>60.14</v>
      </c>
    </row>
    <row r="5730" spans="1:14">
      <c r="A5730" t="s">
        <v>5734</v>
      </c>
      <c r="B5730" s="4">
        <v>44993</v>
      </c>
      <c r="C5730" t="s">
        <v>7559</v>
      </c>
      <c r="D5730" t="str">
        <f>VLOOKUP(Sales_Data!$C5730,tbl_Customers[],2,FALSE)</f>
        <v>Customer_503</v>
      </c>
      <c r="E5730" t="str">
        <f>VLOOKUP(tbl_Sales[[#This Row],[Customer_ID]],tbl_Customers[],5,0)</f>
        <v>South</v>
      </c>
      <c r="F5730" t="s">
        <v>8526</v>
      </c>
      <c r="G5730" t="str">
        <f>VLOOKUP(Sales_Data!$F5730,tbl_Products[],2,FALSE)</f>
        <v>Product_27</v>
      </c>
      <c r="H5730" t="str">
        <f>VLOOKUP(tbl_Sales[[#This Row],[Product_ID]],tbl_Products[],3,0)</f>
        <v>Home Goods</v>
      </c>
      <c r="I5730">
        <v>3</v>
      </c>
      <c r="J5730" s="10">
        <f>VLOOKUP(tbl_Sales[[#This Row],[Product_ID]],tbl_Products[],4,0)</f>
        <v>35.53</v>
      </c>
      <c r="K5730" s="6">
        <v>69.3</v>
      </c>
      <c r="L5730" s="6">
        <f>tbl_Sales[[#This Row],[Price_per_Unit]]*tbl_Sales[[#This Row],[Quantity]]</f>
        <v>207.89999999999998</v>
      </c>
      <c r="M5730" s="6">
        <f>tbl_Sales[[#This Row],[Cost_per_Unit]]*tbl_Sales[[#This Row],[Quantity]]</f>
        <v>106.59</v>
      </c>
      <c r="N5730" s="6">
        <f>tbl_Sales[[#This Row],[Sales]]-tbl_Sales[[#This Row],[Total_Cost]]</f>
        <v>101.30999999999997</v>
      </c>
    </row>
    <row r="5731" spans="1:14">
      <c r="A5731" t="s">
        <v>5735</v>
      </c>
      <c r="B5731" s="4">
        <v>45235</v>
      </c>
      <c r="C5731" t="s">
        <v>7040</v>
      </c>
      <c r="D5731" t="str">
        <f>VLOOKUP(Sales_Data!$C5731,tbl_Customers[],2,FALSE)</f>
        <v>Customer_932</v>
      </c>
      <c r="E5731" t="str">
        <f>VLOOKUP(tbl_Sales[[#This Row],[Customer_ID]],tbl_Customers[],5,0)</f>
        <v>West</v>
      </c>
      <c r="F5731" t="s">
        <v>8512</v>
      </c>
      <c r="G5731" t="str">
        <f>VLOOKUP(Sales_Data!$F5731,tbl_Products[],2,FALSE)</f>
        <v>Product_47</v>
      </c>
      <c r="H5731" t="str">
        <f>VLOOKUP(tbl_Sales[[#This Row],[Product_ID]],tbl_Products[],3,0)</f>
        <v>Home Goods</v>
      </c>
      <c r="I5731">
        <v>5</v>
      </c>
      <c r="J5731" s="10">
        <f>VLOOKUP(tbl_Sales[[#This Row],[Product_ID]],tbl_Products[],4,0)</f>
        <v>22.66</v>
      </c>
      <c r="K5731" s="6">
        <v>88.07</v>
      </c>
      <c r="L5731" s="6">
        <f>tbl_Sales[[#This Row],[Price_per_Unit]]*tbl_Sales[[#This Row],[Quantity]]</f>
        <v>440.34999999999997</v>
      </c>
      <c r="M5731" s="6">
        <f>tbl_Sales[[#This Row],[Cost_per_Unit]]*tbl_Sales[[#This Row],[Quantity]]</f>
        <v>113.3</v>
      </c>
      <c r="N5731" s="6">
        <f>tbl_Sales[[#This Row],[Sales]]-tbl_Sales[[#This Row],[Total_Cost]]</f>
        <v>327.04999999999995</v>
      </c>
    </row>
    <row r="5732" spans="1:14">
      <c r="A5732" t="s">
        <v>5736</v>
      </c>
      <c r="B5732" s="4">
        <v>45203</v>
      </c>
      <c r="C5732" t="s">
        <v>7699</v>
      </c>
      <c r="D5732" t="str">
        <f>VLOOKUP(Sales_Data!$C5732,tbl_Customers[],2,FALSE)</f>
        <v>Customer_1322</v>
      </c>
      <c r="E5732" t="str">
        <f>VLOOKUP(tbl_Sales[[#This Row],[Customer_ID]],tbl_Customers[],5,0)</f>
        <v>West</v>
      </c>
      <c r="F5732" t="s">
        <v>8505</v>
      </c>
      <c r="G5732" t="str">
        <f>VLOOKUP(Sales_Data!$F5732,tbl_Products[],2,FALSE)</f>
        <v>Product_39</v>
      </c>
      <c r="H5732" t="str">
        <f>VLOOKUP(tbl_Sales[[#This Row],[Product_ID]],tbl_Products[],3,0)</f>
        <v>Toys</v>
      </c>
      <c r="I5732">
        <v>4</v>
      </c>
      <c r="J5732" s="10">
        <f>VLOOKUP(tbl_Sales[[#This Row],[Product_ID]],tbl_Products[],4,0)</f>
        <v>32.950000000000003</v>
      </c>
      <c r="K5732" s="6">
        <v>75.099999999999994</v>
      </c>
      <c r="L5732" s="6">
        <f>tbl_Sales[[#This Row],[Price_per_Unit]]*tbl_Sales[[#This Row],[Quantity]]</f>
        <v>300.39999999999998</v>
      </c>
      <c r="M5732" s="6">
        <f>tbl_Sales[[#This Row],[Cost_per_Unit]]*tbl_Sales[[#This Row],[Quantity]]</f>
        <v>131.80000000000001</v>
      </c>
      <c r="N5732" s="6">
        <f>tbl_Sales[[#This Row],[Sales]]-tbl_Sales[[#This Row],[Total_Cost]]</f>
        <v>168.59999999999997</v>
      </c>
    </row>
    <row r="5733" spans="1:14">
      <c r="A5733" t="s">
        <v>5737</v>
      </c>
      <c r="B5733" s="4">
        <v>44927</v>
      </c>
      <c r="C5733" t="s">
        <v>8262</v>
      </c>
      <c r="D5733" t="str">
        <f>VLOOKUP(Sales_Data!$C5733,tbl_Customers[],2,FALSE)</f>
        <v>Customer_825</v>
      </c>
      <c r="E5733" t="str">
        <f>VLOOKUP(tbl_Sales[[#This Row],[Customer_ID]],tbl_Customers[],5,0)</f>
        <v>West</v>
      </c>
      <c r="F5733" t="s">
        <v>8525</v>
      </c>
      <c r="G5733" t="str">
        <f>VLOOKUP(Sales_Data!$F5733,tbl_Products[],2,FALSE)</f>
        <v>Product_56</v>
      </c>
      <c r="H5733" t="str">
        <f>VLOOKUP(tbl_Sales[[#This Row],[Product_ID]],tbl_Products[],3,0)</f>
        <v>Apparel</v>
      </c>
      <c r="I5733">
        <v>3</v>
      </c>
      <c r="J5733" s="10">
        <f>VLOOKUP(tbl_Sales[[#This Row],[Product_ID]],tbl_Products[],4,0)</f>
        <v>3.21</v>
      </c>
      <c r="K5733" s="6">
        <v>90.97</v>
      </c>
      <c r="L5733" s="6">
        <f>tbl_Sales[[#This Row],[Price_per_Unit]]*tbl_Sales[[#This Row],[Quantity]]</f>
        <v>272.90999999999997</v>
      </c>
      <c r="M5733" s="6">
        <f>tbl_Sales[[#This Row],[Cost_per_Unit]]*tbl_Sales[[#This Row],[Quantity]]</f>
        <v>9.629999999999999</v>
      </c>
      <c r="N5733" s="6">
        <f>tbl_Sales[[#This Row],[Sales]]-tbl_Sales[[#This Row],[Total_Cost]]</f>
        <v>263.27999999999997</v>
      </c>
    </row>
    <row r="5734" spans="1:14">
      <c r="A5734" t="s">
        <v>5738</v>
      </c>
      <c r="B5734" s="4">
        <v>45274</v>
      </c>
      <c r="C5734" t="s">
        <v>8205</v>
      </c>
      <c r="D5734" t="str">
        <f>VLOOKUP(Sales_Data!$C5734,tbl_Customers[],2,FALSE)</f>
        <v>Customer_206</v>
      </c>
      <c r="E5734" t="str">
        <f>VLOOKUP(tbl_Sales[[#This Row],[Customer_ID]],tbl_Customers[],5,0)</f>
        <v>South</v>
      </c>
      <c r="F5734" t="s">
        <v>8542</v>
      </c>
      <c r="G5734" t="str">
        <f>VLOOKUP(Sales_Data!$F5734,tbl_Products[],2,FALSE)</f>
        <v>Product_20</v>
      </c>
      <c r="H5734" t="str">
        <f>VLOOKUP(tbl_Sales[[#This Row],[Product_ID]],tbl_Products[],3,0)</f>
        <v>Electronics</v>
      </c>
      <c r="I5734">
        <v>5</v>
      </c>
      <c r="J5734" s="10">
        <f>VLOOKUP(tbl_Sales[[#This Row],[Product_ID]],tbl_Products[],4,0)</f>
        <v>19.98</v>
      </c>
      <c r="K5734" s="6">
        <v>30.72</v>
      </c>
      <c r="L5734" s="6">
        <f>tbl_Sales[[#This Row],[Price_per_Unit]]*tbl_Sales[[#This Row],[Quantity]]</f>
        <v>153.6</v>
      </c>
      <c r="M5734" s="6">
        <f>tbl_Sales[[#This Row],[Cost_per_Unit]]*tbl_Sales[[#This Row],[Quantity]]</f>
        <v>99.9</v>
      </c>
      <c r="N5734" s="6">
        <f>tbl_Sales[[#This Row],[Sales]]-tbl_Sales[[#This Row],[Total_Cost]]</f>
        <v>53.699999999999989</v>
      </c>
    </row>
    <row r="5735" spans="1:14">
      <c r="A5735" t="s">
        <v>5739</v>
      </c>
      <c r="B5735" s="4">
        <v>45259</v>
      </c>
      <c r="C5735" t="s">
        <v>7228</v>
      </c>
      <c r="D5735" t="str">
        <f>VLOOKUP(Sales_Data!$C5735,tbl_Customers[],2,FALSE)</f>
        <v>Customer_1484</v>
      </c>
      <c r="E5735" t="str">
        <f>VLOOKUP(tbl_Sales[[#This Row],[Customer_ID]],tbl_Customers[],5,0)</f>
        <v>North</v>
      </c>
      <c r="F5735" t="s">
        <v>8545</v>
      </c>
      <c r="G5735" t="str">
        <f>VLOOKUP(Sales_Data!$F5735,tbl_Products[],2,FALSE)</f>
        <v>Product_9</v>
      </c>
      <c r="H5735" t="str">
        <f>VLOOKUP(tbl_Sales[[#This Row],[Product_ID]],tbl_Products[],3,0)</f>
        <v>Apparel</v>
      </c>
      <c r="I5735">
        <v>5</v>
      </c>
      <c r="J5735" s="10">
        <f>VLOOKUP(tbl_Sales[[#This Row],[Product_ID]],tbl_Products[],4,0)</f>
        <v>14.27</v>
      </c>
      <c r="K5735" s="6">
        <v>33.81</v>
      </c>
      <c r="L5735" s="6">
        <f>tbl_Sales[[#This Row],[Price_per_Unit]]*tbl_Sales[[#This Row],[Quantity]]</f>
        <v>169.05</v>
      </c>
      <c r="M5735" s="6">
        <f>tbl_Sales[[#This Row],[Cost_per_Unit]]*tbl_Sales[[#This Row],[Quantity]]</f>
        <v>71.349999999999994</v>
      </c>
      <c r="N5735" s="6">
        <f>tbl_Sales[[#This Row],[Sales]]-tbl_Sales[[#This Row],[Total_Cost]]</f>
        <v>97.700000000000017</v>
      </c>
    </row>
    <row r="5736" spans="1:14">
      <c r="A5736" t="s">
        <v>5740</v>
      </c>
      <c r="B5736" s="4">
        <v>45147</v>
      </c>
      <c r="C5736" t="s">
        <v>7554</v>
      </c>
      <c r="D5736" t="str">
        <f>VLOOKUP(Sales_Data!$C5736,tbl_Customers[],2,FALSE)</f>
        <v>Customer_1079</v>
      </c>
      <c r="E5736" t="str">
        <f>VLOOKUP(tbl_Sales[[#This Row],[Customer_ID]],tbl_Customers[],5,0)</f>
        <v>North</v>
      </c>
      <c r="F5736" t="s">
        <v>8544</v>
      </c>
      <c r="G5736" t="str">
        <f>VLOOKUP(Sales_Data!$F5736,tbl_Products[],2,FALSE)</f>
        <v>Product_21</v>
      </c>
      <c r="H5736" t="str">
        <f>VLOOKUP(tbl_Sales[[#This Row],[Product_ID]],tbl_Products[],3,0)</f>
        <v>Toys</v>
      </c>
      <c r="I5736">
        <v>8</v>
      </c>
      <c r="J5736" s="10">
        <f>VLOOKUP(tbl_Sales[[#This Row],[Product_ID]],tbl_Products[],4,0)</f>
        <v>3.13</v>
      </c>
      <c r="K5736" s="6">
        <v>76.5</v>
      </c>
      <c r="L5736" s="6">
        <f>tbl_Sales[[#This Row],[Price_per_Unit]]*tbl_Sales[[#This Row],[Quantity]]</f>
        <v>612</v>
      </c>
      <c r="M5736" s="6">
        <f>tbl_Sales[[#This Row],[Cost_per_Unit]]*tbl_Sales[[#This Row],[Quantity]]</f>
        <v>25.04</v>
      </c>
      <c r="N5736" s="6">
        <f>tbl_Sales[[#This Row],[Sales]]-tbl_Sales[[#This Row],[Total_Cost]]</f>
        <v>586.96</v>
      </c>
    </row>
    <row r="5737" spans="1:14">
      <c r="A5737" t="s">
        <v>5741</v>
      </c>
      <c r="B5737" s="4">
        <v>45194</v>
      </c>
      <c r="C5737" t="s">
        <v>7521</v>
      </c>
      <c r="D5737" t="str">
        <f>VLOOKUP(Sales_Data!$C5737,tbl_Customers[],2,FALSE)</f>
        <v>Customer_282</v>
      </c>
      <c r="E5737" t="str">
        <f>VLOOKUP(tbl_Sales[[#This Row],[Customer_ID]],tbl_Customers[],5,0)</f>
        <v>South</v>
      </c>
      <c r="F5737" t="s">
        <v>8493</v>
      </c>
      <c r="G5737" t="str">
        <f>VLOOKUP(Sales_Data!$F5737,tbl_Products[],2,FALSE)</f>
        <v>Product_61</v>
      </c>
      <c r="H5737" t="str">
        <f>VLOOKUP(tbl_Sales[[#This Row],[Product_ID]],tbl_Products[],3,0)</f>
        <v>Health</v>
      </c>
      <c r="I5737">
        <v>1</v>
      </c>
      <c r="J5737" s="10">
        <f>VLOOKUP(tbl_Sales[[#This Row],[Product_ID]],tbl_Products[],4,0)</f>
        <v>47.78</v>
      </c>
      <c r="K5737" s="6">
        <v>62.21</v>
      </c>
      <c r="L5737" s="6">
        <f>tbl_Sales[[#This Row],[Price_per_Unit]]*tbl_Sales[[#This Row],[Quantity]]</f>
        <v>62.21</v>
      </c>
      <c r="M5737" s="6">
        <f>tbl_Sales[[#This Row],[Cost_per_Unit]]*tbl_Sales[[#This Row],[Quantity]]</f>
        <v>47.78</v>
      </c>
      <c r="N5737" s="6">
        <f>tbl_Sales[[#This Row],[Sales]]-tbl_Sales[[#This Row],[Total_Cost]]</f>
        <v>14.43</v>
      </c>
    </row>
    <row r="5738" spans="1:14">
      <c r="A5738" t="s">
        <v>5742</v>
      </c>
      <c r="B5738" s="4">
        <v>45142</v>
      </c>
      <c r="C5738" t="s">
        <v>7060</v>
      </c>
      <c r="D5738" t="str">
        <f>VLOOKUP(Sales_Data!$C5738,tbl_Customers[],2,FALSE)</f>
        <v>Customer_1489</v>
      </c>
      <c r="E5738" t="str">
        <f>VLOOKUP(tbl_Sales[[#This Row],[Customer_ID]],tbl_Customers[],5,0)</f>
        <v>South</v>
      </c>
      <c r="F5738" t="s">
        <v>8529</v>
      </c>
      <c r="G5738" t="str">
        <f>VLOOKUP(Sales_Data!$F5738,tbl_Products[],2,FALSE)</f>
        <v>Product_49</v>
      </c>
      <c r="H5738" t="str">
        <f>VLOOKUP(tbl_Sales[[#This Row],[Product_ID]],tbl_Products[],3,0)</f>
        <v>Toys</v>
      </c>
      <c r="I5738">
        <v>1</v>
      </c>
      <c r="J5738" s="10">
        <f>VLOOKUP(tbl_Sales[[#This Row],[Product_ID]],tbl_Products[],4,0)</f>
        <v>44.18</v>
      </c>
      <c r="K5738" s="6">
        <v>72.260000000000005</v>
      </c>
      <c r="L5738" s="6">
        <f>tbl_Sales[[#This Row],[Price_per_Unit]]*tbl_Sales[[#This Row],[Quantity]]</f>
        <v>72.260000000000005</v>
      </c>
      <c r="M5738" s="6">
        <f>tbl_Sales[[#This Row],[Cost_per_Unit]]*tbl_Sales[[#This Row],[Quantity]]</f>
        <v>44.18</v>
      </c>
      <c r="N5738" s="6">
        <f>tbl_Sales[[#This Row],[Sales]]-tbl_Sales[[#This Row],[Total_Cost]]</f>
        <v>28.080000000000005</v>
      </c>
    </row>
    <row r="5739" spans="1:14">
      <c r="A5739" t="s">
        <v>5743</v>
      </c>
      <c r="B5739" s="4">
        <v>45116</v>
      </c>
      <c r="C5739" t="s">
        <v>7637</v>
      </c>
      <c r="D5739" t="str">
        <f>VLOOKUP(Sales_Data!$C5739,tbl_Customers[],2,FALSE)</f>
        <v>Customer_25</v>
      </c>
      <c r="E5739" t="str">
        <f>VLOOKUP(tbl_Sales[[#This Row],[Customer_ID]],tbl_Customers[],5,0)</f>
        <v>North</v>
      </c>
      <c r="F5739" t="s">
        <v>8548</v>
      </c>
      <c r="G5739" t="str">
        <f>VLOOKUP(Sales_Data!$F5739,tbl_Products[],2,FALSE)</f>
        <v>Product_1</v>
      </c>
      <c r="H5739" t="str">
        <f>VLOOKUP(tbl_Sales[[#This Row],[Product_ID]],tbl_Products[],3,0)</f>
        <v>Apparel</v>
      </c>
      <c r="I5739">
        <v>3</v>
      </c>
      <c r="J5739" s="10">
        <f>VLOOKUP(tbl_Sales[[#This Row],[Product_ID]],tbl_Products[],4,0)</f>
        <v>21.45</v>
      </c>
      <c r="K5739" s="6">
        <v>82.34</v>
      </c>
      <c r="L5739" s="6">
        <f>tbl_Sales[[#This Row],[Price_per_Unit]]*tbl_Sales[[#This Row],[Quantity]]</f>
        <v>247.02</v>
      </c>
      <c r="M5739" s="6">
        <f>tbl_Sales[[#This Row],[Cost_per_Unit]]*tbl_Sales[[#This Row],[Quantity]]</f>
        <v>64.349999999999994</v>
      </c>
      <c r="N5739" s="6">
        <f>tbl_Sales[[#This Row],[Sales]]-tbl_Sales[[#This Row],[Total_Cost]]</f>
        <v>182.67000000000002</v>
      </c>
    </row>
    <row r="5740" spans="1:14">
      <c r="A5740" t="s">
        <v>5744</v>
      </c>
      <c r="B5740" s="4">
        <v>44949</v>
      </c>
      <c r="C5740" t="s">
        <v>7127</v>
      </c>
      <c r="D5740" t="str">
        <f>VLOOKUP(Sales_Data!$C5740,tbl_Customers[],2,FALSE)</f>
        <v>Customer_1236</v>
      </c>
      <c r="E5740" t="str">
        <f>VLOOKUP(tbl_Sales[[#This Row],[Customer_ID]],tbl_Customers[],5,0)</f>
        <v>North</v>
      </c>
      <c r="F5740" t="s">
        <v>8502</v>
      </c>
      <c r="G5740" t="str">
        <f>VLOOKUP(Sales_Data!$F5740,tbl_Products[],2,FALSE)</f>
        <v>Product_22</v>
      </c>
      <c r="H5740" t="str">
        <f>VLOOKUP(tbl_Sales[[#This Row],[Product_ID]],tbl_Products[],3,0)</f>
        <v>Electronics</v>
      </c>
      <c r="I5740">
        <v>7</v>
      </c>
      <c r="J5740" s="10">
        <f>VLOOKUP(tbl_Sales[[#This Row],[Product_ID]],tbl_Products[],4,0)</f>
        <v>38.15</v>
      </c>
      <c r="K5740" s="6">
        <v>98.3</v>
      </c>
      <c r="L5740" s="6">
        <f>tbl_Sales[[#This Row],[Price_per_Unit]]*tbl_Sales[[#This Row],[Quantity]]</f>
        <v>688.1</v>
      </c>
      <c r="M5740" s="6">
        <f>tbl_Sales[[#This Row],[Cost_per_Unit]]*tbl_Sales[[#This Row],[Quantity]]</f>
        <v>267.05</v>
      </c>
      <c r="N5740" s="6">
        <f>tbl_Sales[[#This Row],[Sales]]-tbl_Sales[[#This Row],[Total_Cost]]</f>
        <v>421.05</v>
      </c>
    </row>
    <row r="5741" spans="1:14">
      <c r="A5741" t="s">
        <v>5745</v>
      </c>
      <c r="B5741" s="4">
        <v>45284</v>
      </c>
      <c r="C5741" t="s">
        <v>7796</v>
      </c>
      <c r="D5741" t="str">
        <f>VLOOKUP(Sales_Data!$C5741,tbl_Customers[],2,FALSE)</f>
        <v>Customer_205</v>
      </c>
      <c r="E5741" t="str">
        <f>VLOOKUP(tbl_Sales[[#This Row],[Customer_ID]],tbl_Customers[],5,0)</f>
        <v>West</v>
      </c>
      <c r="F5741" t="s">
        <v>8562</v>
      </c>
      <c r="G5741" t="str">
        <f>VLOOKUP(Sales_Data!$F5741,tbl_Products[],2,FALSE)</f>
        <v>Product_48</v>
      </c>
      <c r="H5741" t="str">
        <f>VLOOKUP(tbl_Sales[[#This Row],[Product_ID]],tbl_Products[],3,0)</f>
        <v>Apparel</v>
      </c>
      <c r="I5741">
        <v>2</v>
      </c>
      <c r="J5741" s="10">
        <f>VLOOKUP(tbl_Sales[[#This Row],[Product_ID]],tbl_Products[],4,0)</f>
        <v>25.33</v>
      </c>
      <c r="K5741" s="6">
        <v>5.22</v>
      </c>
      <c r="L5741" s="6">
        <f>tbl_Sales[[#This Row],[Price_per_Unit]]*tbl_Sales[[#This Row],[Quantity]]</f>
        <v>10.44</v>
      </c>
      <c r="M5741" s="6">
        <f>tbl_Sales[[#This Row],[Cost_per_Unit]]*tbl_Sales[[#This Row],[Quantity]]</f>
        <v>50.66</v>
      </c>
      <c r="N5741" s="6">
        <f>tbl_Sales[[#This Row],[Sales]]-tbl_Sales[[#This Row],[Total_Cost]]</f>
        <v>-40.22</v>
      </c>
    </row>
    <row r="5742" spans="1:14">
      <c r="A5742" t="s">
        <v>5746</v>
      </c>
      <c r="B5742" s="4">
        <v>45198</v>
      </c>
      <c r="C5742" t="s">
        <v>8131</v>
      </c>
      <c r="D5742" t="str">
        <f>VLOOKUP(Sales_Data!$C5742,tbl_Customers[],2,FALSE)</f>
        <v>Customer_774</v>
      </c>
      <c r="E5742" t="str">
        <f>VLOOKUP(tbl_Sales[[#This Row],[Customer_ID]],tbl_Customers[],5,0)</f>
        <v>West</v>
      </c>
      <c r="F5742" t="s">
        <v>8552</v>
      </c>
      <c r="G5742" t="str">
        <f>VLOOKUP(Sales_Data!$F5742,tbl_Products[],2,FALSE)</f>
        <v>Product_5</v>
      </c>
      <c r="H5742" t="str">
        <f>VLOOKUP(tbl_Sales[[#This Row],[Product_ID]],tbl_Products[],3,0)</f>
        <v>Health</v>
      </c>
      <c r="I5742">
        <v>7</v>
      </c>
      <c r="J5742" s="10">
        <f>VLOOKUP(tbl_Sales[[#This Row],[Product_ID]],tbl_Products[],4,0)</f>
        <v>35.39</v>
      </c>
      <c r="K5742" s="6">
        <v>48.28</v>
      </c>
      <c r="L5742" s="6">
        <f>tbl_Sales[[#This Row],[Price_per_Unit]]*tbl_Sales[[#This Row],[Quantity]]</f>
        <v>337.96000000000004</v>
      </c>
      <c r="M5742" s="6">
        <f>tbl_Sales[[#This Row],[Cost_per_Unit]]*tbl_Sales[[#This Row],[Quantity]]</f>
        <v>247.73000000000002</v>
      </c>
      <c r="N5742" s="6">
        <f>tbl_Sales[[#This Row],[Sales]]-tbl_Sales[[#This Row],[Total_Cost]]</f>
        <v>90.230000000000018</v>
      </c>
    </row>
    <row r="5743" spans="1:14">
      <c r="A5743" t="s">
        <v>5747</v>
      </c>
      <c r="B5743" s="4">
        <v>45146</v>
      </c>
      <c r="C5743" t="s">
        <v>7059</v>
      </c>
      <c r="D5743" t="str">
        <f>VLOOKUP(Sales_Data!$C5743,tbl_Customers[],2,FALSE)</f>
        <v>Customer_787</v>
      </c>
      <c r="E5743" t="str">
        <f>VLOOKUP(tbl_Sales[[#This Row],[Customer_ID]],tbl_Customers[],5,0)</f>
        <v>North</v>
      </c>
      <c r="F5743" t="s">
        <v>8567</v>
      </c>
      <c r="G5743" t="str">
        <f>VLOOKUP(Sales_Data!$F5743,tbl_Products[],2,FALSE)</f>
        <v>Product_69</v>
      </c>
      <c r="H5743" t="str">
        <f>VLOOKUP(tbl_Sales[[#This Row],[Product_ID]],tbl_Products[],3,0)</f>
        <v>Home Goods</v>
      </c>
      <c r="I5743">
        <v>9</v>
      </c>
      <c r="J5743" s="10">
        <f>VLOOKUP(tbl_Sales[[#This Row],[Product_ID]],tbl_Products[],4,0)</f>
        <v>8.86</v>
      </c>
      <c r="K5743" s="6">
        <v>89.22</v>
      </c>
      <c r="L5743" s="6">
        <f>tbl_Sales[[#This Row],[Price_per_Unit]]*tbl_Sales[[#This Row],[Quantity]]</f>
        <v>802.98</v>
      </c>
      <c r="M5743" s="6">
        <f>tbl_Sales[[#This Row],[Cost_per_Unit]]*tbl_Sales[[#This Row],[Quantity]]</f>
        <v>79.739999999999995</v>
      </c>
      <c r="N5743" s="6">
        <f>tbl_Sales[[#This Row],[Sales]]-tbl_Sales[[#This Row],[Total_Cost]]</f>
        <v>723.24</v>
      </c>
    </row>
    <row r="5744" spans="1:14">
      <c r="A5744" t="s">
        <v>5748</v>
      </c>
      <c r="B5744" s="4">
        <v>45044</v>
      </c>
      <c r="C5744" t="s">
        <v>8220</v>
      </c>
      <c r="D5744" t="str">
        <f>VLOOKUP(Sales_Data!$C5744,tbl_Customers[],2,FALSE)</f>
        <v>Customer_43</v>
      </c>
      <c r="E5744" t="str">
        <f>VLOOKUP(tbl_Sales[[#This Row],[Customer_ID]],tbl_Customers[],5,0)</f>
        <v>North</v>
      </c>
      <c r="F5744" t="s">
        <v>8532</v>
      </c>
      <c r="G5744" t="str">
        <f>VLOOKUP(Sales_Data!$F5744,tbl_Products[],2,FALSE)</f>
        <v>Product_23</v>
      </c>
      <c r="H5744" t="str">
        <f>VLOOKUP(tbl_Sales[[#This Row],[Product_ID]],tbl_Products[],3,0)</f>
        <v>Apparel</v>
      </c>
      <c r="I5744">
        <v>2</v>
      </c>
      <c r="J5744" s="10">
        <f>VLOOKUP(tbl_Sales[[#This Row],[Product_ID]],tbl_Products[],4,0)</f>
        <v>2.85</v>
      </c>
      <c r="K5744" s="6">
        <v>82.56</v>
      </c>
      <c r="L5744" s="6">
        <f>tbl_Sales[[#This Row],[Price_per_Unit]]*tbl_Sales[[#This Row],[Quantity]]</f>
        <v>165.12</v>
      </c>
      <c r="M5744" s="6">
        <f>tbl_Sales[[#This Row],[Cost_per_Unit]]*tbl_Sales[[#This Row],[Quantity]]</f>
        <v>5.7</v>
      </c>
      <c r="N5744" s="6">
        <f>tbl_Sales[[#This Row],[Sales]]-tbl_Sales[[#This Row],[Total_Cost]]</f>
        <v>159.42000000000002</v>
      </c>
    </row>
    <row r="5745" spans="1:14">
      <c r="A5745" t="s">
        <v>5749</v>
      </c>
      <c r="B5745" s="4">
        <v>45173</v>
      </c>
      <c r="C5745" t="s">
        <v>7843</v>
      </c>
      <c r="D5745" t="str">
        <f>VLOOKUP(Sales_Data!$C5745,tbl_Customers[],2,FALSE)</f>
        <v>Customer_226</v>
      </c>
      <c r="E5745" t="str">
        <f>VLOOKUP(tbl_Sales[[#This Row],[Customer_ID]],tbl_Customers[],5,0)</f>
        <v>South</v>
      </c>
      <c r="F5745" t="s">
        <v>8535</v>
      </c>
      <c r="G5745" t="str">
        <f>VLOOKUP(Sales_Data!$F5745,tbl_Products[],2,FALSE)</f>
        <v>Product_54</v>
      </c>
      <c r="H5745" t="str">
        <f>VLOOKUP(tbl_Sales[[#This Row],[Product_ID]],tbl_Products[],3,0)</f>
        <v>Apparel</v>
      </c>
      <c r="I5745">
        <v>9</v>
      </c>
      <c r="J5745" s="10">
        <f>VLOOKUP(tbl_Sales[[#This Row],[Product_ID]],tbl_Products[],4,0)</f>
        <v>1.35</v>
      </c>
      <c r="K5745" s="6">
        <v>42.38</v>
      </c>
      <c r="L5745" s="6">
        <f>tbl_Sales[[#This Row],[Price_per_Unit]]*tbl_Sales[[#This Row],[Quantity]]</f>
        <v>381.42</v>
      </c>
      <c r="M5745" s="6">
        <f>tbl_Sales[[#This Row],[Cost_per_Unit]]*tbl_Sales[[#This Row],[Quantity]]</f>
        <v>12.15</v>
      </c>
      <c r="N5745" s="6">
        <f>tbl_Sales[[#This Row],[Sales]]-tbl_Sales[[#This Row],[Total_Cost]]</f>
        <v>369.27000000000004</v>
      </c>
    </row>
    <row r="5746" spans="1:14">
      <c r="A5746" t="s">
        <v>5750</v>
      </c>
      <c r="B5746" s="4">
        <v>45122</v>
      </c>
      <c r="C5746" t="s">
        <v>8279</v>
      </c>
      <c r="D5746" t="str">
        <f>VLOOKUP(Sales_Data!$C5746,tbl_Customers[],2,FALSE)</f>
        <v>Customer_28</v>
      </c>
      <c r="E5746" t="str">
        <f>VLOOKUP(tbl_Sales[[#This Row],[Customer_ID]],tbl_Customers[],5,0)</f>
        <v>East</v>
      </c>
      <c r="F5746" t="s">
        <v>8530</v>
      </c>
      <c r="G5746" t="str">
        <f>VLOOKUP(Sales_Data!$F5746,tbl_Products[],2,FALSE)</f>
        <v>Product_14</v>
      </c>
      <c r="H5746" t="str">
        <f>VLOOKUP(tbl_Sales[[#This Row],[Product_ID]],tbl_Products[],3,0)</f>
        <v>Toys</v>
      </c>
      <c r="I5746">
        <v>3</v>
      </c>
      <c r="J5746" s="10">
        <f>VLOOKUP(tbl_Sales[[#This Row],[Product_ID]],tbl_Products[],4,0)</f>
        <v>36.64</v>
      </c>
      <c r="K5746" s="6">
        <v>61.14</v>
      </c>
      <c r="L5746" s="6">
        <f>tbl_Sales[[#This Row],[Price_per_Unit]]*tbl_Sales[[#This Row],[Quantity]]</f>
        <v>183.42000000000002</v>
      </c>
      <c r="M5746" s="6">
        <f>tbl_Sales[[#This Row],[Cost_per_Unit]]*tbl_Sales[[#This Row],[Quantity]]</f>
        <v>109.92</v>
      </c>
      <c r="N5746" s="6">
        <f>tbl_Sales[[#This Row],[Sales]]-tbl_Sales[[#This Row],[Total_Cost]]</f>
        <v>73.500000000000014</v>
      </c>
    </row>
    <row r="5747" spans="1:14">
      <c r="A5747" t="s">
        <v>5751</v>
      </c>
      <c r="B5747" s="4">
        <v>45106</v>
      </c>
      <c r="C5747" t="s">
        <v>7390</v>
      </c>
      <c r="D5747" t="str">
        <f>VLOOKUP(Sales_Data!$C5747,tbl_Customers[],2,FALSE)</f>
        <v>Customer_1320</v>
      </c>
      <c r="E5747" t="str">
        <f>VLOOKUP(tbl_Sales[[#This Row],[Customer_ID]],tbl_Customers[],5,0)</f>
        <v>West</v>
      </c>
      <c r="F5747" t="s">
        <v>8551</v>
      </c>
      <c r="G5747" t="str">
        <f>VLOOKUP(Sales_Data!$F5747,tbl_Products[],2,FALSE)</f>
        <v>Product_11</v>
      </c>
      <c r="H5747" t="str">
        <f>VLOOKUP(tbl_Sales[[#This Row],[Product_ID]],tbl_Products[],3,0)</f>
        <v>Health</v>
      </c>
      <c r="I5747">
        <v>3</v>
      </c>
      <c r="J5747" s="10">
        <f>VLOOKUP(tbl_Sales[[#This Row],[Product_ID]],tbl_Products[],4,0)</f>
        <v>11.76</v>
      </c>
      <c r="K5747" s="6">
        <v>45.23</v>
      </c>
      <c r="L5747" s="6">
        <f>tbl_Sales[[#This Row],[Price_per_Unit]]*tbl_Sales[[#This Row],[Quantity]]</f>
        <v>135.69</v>
      </c>
      <c r="M5747" s="6">
        <f>tbl_Sales[[#This Row],[Cost_per_Unit]]*tbl_Sales[[#This Row],[Quantity]]</f>
        <v>35.28</v>
      </c>
      <c r="N5747" s="6">
        <f>tbl_Sales[[#This Row],[Sales]]-tbl_Sales[[#This Row],[Total_Cost]]</f>
        <v>100.41</v>
      </c>
    </row>
    <row r="5748" spans="1:14">
      <c r="A5748" t="s">
        <v>5752</v>
      </c>
      <c r="B5748" s="4">
        <v>45228</v>
      </c>
      <c r="C5748" t="s">
        <v>7067</v>
      </c>
      <c r="D5748" t="str">
        <f>VLOOKUP(Sales_Data!$C5748,tbl_Customers[],2,FALSE)</f>
        <v>Customer_90</v>
      </c>
      <c r="E5748" t="str">
        <f>VLOOKUP(tbl_Sales[[#This Row],[Customer_ID]],tbl_Customers[],5,0)</f>
        <v>North</v>
      </c>
      <c r="F5748" t="s">
        <v>8544</v>
      </c>
      <c r="G5748" t="str">
        <f>VLOOKUP(Sales_Data!$F5748,tbl_Products[],2,FALSE)</f>
        <v>Product_21</v>
      </c>
      <c r="H5748" t="str">
        <f>VLOOKUP(tbl_Sales[[#This Row],[Product_ID]],tbl_Products[],3,0)</f>
        <v>Toys</v>
      </c>
      <c r="I5748">
        <v>5</v>
      </c>
      <c r="J5748" s="10">
        <f>VLOOKUP(tbl_Sales[[#This Row],[Product_ID]],tbl_Products[],4,0)</f>
        <v>3.13</v>
      </c>
      <c r="K5748" s="6">
        <v>95.5</v>
      </c>
      <c r="L5748" s="6">
        <f>tbl_Sales[[#This Row],[Price_per_Unit]]*tbl_Sales[[#This Row],[Quantity]]</f>
        <v>477.5</v>
      </c>
      <c r="M5748" s="6">
        <f>tbl_Sales[[#This Row],[Cost_per_Unit]]*tbl_Sales[[#This Row],[Quantity]]</f>
        <v>15.649999999999999</v>
      </c>
      <c r="N5748" s="6">
        <f>tbl_Sales[[#This Row],[Sales]]-tbl_Sales[[#This Row],[Total_Cost]]</f>
        <v>461.85</v>
      </c>
    </row>
    <row r="5749" spans="1:14">
      <c r="A5749" t="s">
        <v>5753</v>
      </c>
      <c r="B5749" s="4">
        <v>45283</v>
      </c>
      <c r="C5749" t="s">
        <v>7942</v>
      </c>
      <c r="D5749" t="str">
        <f>VLOOKUP(Sales_Data!$C5749,tbl_Customers[],2,FALSE)</f>
        <v>Customer_271</v>
      </c>
      <c r="E5749" t="str">
        <f>VLOOKUP(tbl_Sales[[#This Row],[Customer_ID]],tbl_Customers[],5,0)</f>
        <v>West</v>
      </c>
      <c r="F5749" t="s">
        <v>8546</v>
      </c>
      <c r="G5749" t="str">
        <f>VLOOKUP(Sales_Data!$F5749,tbl_Products[],2,FALSE)</f>
        <v>Product_28</v>
      </c>
      <c r="H5749" t="str">
        <f>VLOOKUP(tbl_Sales[[#This Row],[Product_ID]],tbl_Products[],3,0)</f>
        <v>Toys</v>
      </c>
      <c r="I5749">
        <v>2</v>
      </c>
      <c r="J5749" s="10">
        <f>VLOOKUP(tbl_Sales[[#This Row],[Product_ID]],tbl_Products[],4,0)</f>
        <v>23.58</v>
      </c>
      <c r="K5749" s="6">
        <v>30.5</v>
      </c>
      <c r="L5749" s="6">
        <f>tbl_Sales[[#This Row],[Price_per_Unit]]*tbl_Sales[[#This Row],[Quantity]]</f>
        <v>61</v>
      </c>
      <c r="M5749" s="6">
        <f>tbl_Sales[[#This Row],[Cost_per_Unit]]*tbl_Sales[[#This Row],[Quantity]]</f>
        <v>47.16</v>
      </c>
      <c r="N5749" s="6">
        <f>tbl_Sales[[#This Row],[Sales]]-tbl_Sales[[#This Row],[Total_Cost]]</f>
        <v>13.840000000000003</v>
      </c>
    </row>
    <row r="5750" spans="1:14">
      <c r="A5750" t="s">
        <v>5754</v>
      </c>
      <c r="B5750" s="4">
        <v>45221</v>
      </c>
      <c r="C5750" t="s">
        <v>8230</v>
      </c>
      <c r="D5750" t="str">
        <f>VLOOKUP(Sales_Data!$C5750,tbl_Customers[],2,FALSE)</f>
        <v>Customer_509</v>
      </c>
      <c r="E5750" t="str">
        <f>VLOOKUP(tbl_Sales[[#This Row],[Customer_ID]],tbl_Customers[],5,0)</f>
        <v>South</v>
      </c>
      <c r="F5750" t="s">
        <v>8566</v>
      </c>
      <c r="G5750" t="str">
        <f>VLOOKUP(Sales_Data!$F5750,tbl_Products[],2,FALSE)</f>
        <v>Product_10</v>
      </c>
      <c r="H5750" t="str">
        <f>VLOOKUP(tbl_Sales[[#This Row],[Product_ID]],tbl_Products[],3,0)</f>
        <v>Apparel</v>
      </c>
      <c r="I5750">
        <v>6</v>
      </c>
      <c r="J5750" s="10">
        <f>VLOOKUP(tbl_Sales[[#This Row],[Product_ID]],tbl_Products[],4,0)</f>
        <v>14.95</v>
      </c>
      <c r="K5750" s="6">
        <v>19.190000000000001</v>
      </c>
      <c r="L5750" s="6">
        <f>tbl_Sales[[#This Row],[Price_per_Unit]]*tbl_Sales[[#This Row],[Quantity]]</f>
        <v>115.14000000000001</v>
      </c>
      <c r="M5750" s="6">
        <f>tbl_Sales[[#This Row],[Cost_per_Unit]]*tbl_Sales[[#This Row],[Quantity]]</f>
        <v>89.699999999999989</v>
      </c>
      <c r="N5750" s="6">
        <f>tbl_Sales[[#This Row],[Sales]]-tbl_Sales[[#This Row],[Total_Cost]]</f>
        <v>25.440000000000026</v>
      </c>
    </row>
    <row r="5751" spans="1:14">
      <c r="A5751" t="s">
        <v>5755</v>
      </c>
      <c r="B5751" s="4">
        <v>44977</v>
      </c>
      <c r="C5751" t="s">
        <v>7990</v>
      </c>
      <c r="D5751" t="str">
        <f>VLOOKUP(Sales_Data!$C5751,tbl_Customers[],2,FALSE)</f>
        <v>Customer_172</v>
      </c>
      <c r="E5751" t="str">
        <f>VLOOKUP(tbl_Sales[[#This Row],[Customer_ID]],tbl_Customers[],5,0)</f>
        <v>West</v>
      </c>
      <c r="F5751" t="s">
        <v>8542</v>
      </c>
      <c r="G5751" t="str">
        <f>VLOOKUP(Sales_Data!$F5751,tbl_Products[],2,FALSE)</f>
        <v>Product_20</v>
      </c>
      <c r="H5751" t="str">
        <f>VLOOKUP(tbl_Sales[[#This Row],[Product_ID]],tbl_Products[],3,0)</f>
        <v>Electronics</v>
      </c>
      <c r="I5751">
        <v>7</v>
      </c>
      <c r="J5751" s="10">
        <f>VLOOKUP(tbl_Sales[[#This Row],[Product_ID]],tbl_Products[],4,0)</f>
        <v>19.98</v>
      </c>
      <c r="K5751" s="6">
        <v>19.670000000000002</v>
      </c>
      <c r="L5751" s="6">
        <f>tbl_Sales[[#This Row],[Price_per_Unit]]*tbl_Sales[[#This Row],[Quantity]]</f>
        <v>137.69</v>
      </c>
      <c r="M5751" s="6">
        <f>tbl_Sales[[#This Row],[Cost_per_Unit]]*tbl_Sales[[#This Row],[Quantity]]</f>
        <v>139.86000000000001</v>
      </c>
      <c r="N5751" s="6">
        <f>tbl_Sales[[#This Row],[Sales]]-tbl_Sales[[#This Row],[Total_Cost]]</f>
        <v>-2.1700000000000159</v>
      </c>
    </row>
    <row r="5752" spans="1:14">
      <c r="A5752" t="s">
        <v>5756</v>
      </c>
      <c r="B5752" s="4">
        <v>45144</v>
      </c>
      <c r="C5752" t="s">
        <v>8169</v>
      </c>
      <c r="D5752" t="str">
        <f>VLOOKUP(Sales_Data!$C5752,tbl_Customers[],2,FALSE)</f>
        <v>Customer_549</v>
      </c>
      <c r="E5752" t="str">
        <f>VLOOKUP(tbl_Sales[[#This Row],[Customer_ID]],tbl_Customers[],5,0)</f>
        <v>West</v>
      </c>
      <c r="F5752" t="s">
        <v>8535</v>
      </c>
      <c r="G5752" t="str">
        <f>VLOOKUP(Sales_Data!$F5752,tbl_Products[],2,FALSE)</f>
        <v>Product_54</v>
      </c>
      <c r="H5752" t="str">
        <f>VLOOKUP(tbl_Sales[[#This Row],[Product_ID]],tbl_Products[],3,0)</f>
        <v>Apparel</v>
      </c>
      <c r="I5752">
        <v>7</v>
      </c>
      <c r="J5752" s="10">
        <f>VLOOKUP(tbl_Sales[[#This Row],[Product_ID]],tbl_Products[],4,0)</f>
        <v>1.35</v>
      </c>
      <c r="K5752" s="6">
        <v>90</v>
      </c>
      <c r="L5752" s="6">
        <f>tbl_Sales[[#This Row],[Price_per_Unit]]*tbl_Sales[[#This Row],[Quantity]]</f>
        <v>630</v>
      </c>
      <c r="M5752" s="6">
        <f>tbl_Sales[[#This Row],[Cost_per_Unit]]*tbl_Sales[[#This Row],[Quantity]]</f>
        <v>9.4500000000000011</v>
      </c>
      <c r="N5752" s="6">
        <f>tbl_Sales[[#This Row],[Sales]]-tbl_Sales[[#This Row],[Total_Cost]]</f>
        <v>620.54999999999995</v>
      </c>
    </row>
    <row r="5753" spans="1:14">
      <c r="A5753" t="s">
        <v>5757</v>
      </c>
      <c r="B5753" s="4">
        <v>44995</v>
      </c>
      <c r="C5753" t="s">
        <v>8336</v>
      </c>
      <c r="D5753" t="str">
        <f>VLOOKUP(Sales_Data!$C5753,tbl_Customers[],2,FALSE)</f>
        <v>Customer_293</v>
      </c>
      <c r="E5753" t="str">
        <f>VLOOKUP(tbl_Sales[[#This Row],[Customer_ID]],tbl_Customers[],5,0)</f>
        <v>East</v>
      </c>
      <c r="F5753" t="s">
        <v>8530</v>
      </c>
      <c r="G5753" t="str">
        <f>VLOOKUP(Sales_Data!$F5753,tbl_Products[],2,FALSE)</f>
        <v>Product_14</v>
      </c>
      <c r="H5753" t="str">
        <f>VLOOKUP(tbl_Sales[[#This Row],[Product_ID]],tbl_Products[],3,0)</f>
        <v>Toys</v>
      </c>
      <c r="I5753">
        <v>6</v>
      </c>
      <c r="J5753" s="10">
        <f>VLOOKUP(tbl_Sales[[#This Row],[Product_ID]],tbl_Products[],4,0)</f>
        <v>36.64</v>
      </c>
      <c r="K5753" s="6">
        <v>30.74</v>
      </c>
      <c r="L5753" s="6">
        <f>tbl_Sales[[#This Row],[Price_per_Unit]]*tbl_Sales[[#This Row],[Quantity]]</f>
        <v>184.44</v>
      </c>
      <c r="M5753" s="6">
        <f>tbl_Sales[[#This Row],[Cost_per_Unit]]*tbl_Sales[[#This Row],[Quantity]]</f>
        <v>219.84</v>
      </c>
      <c r="N5753" s="6">
        <f>tbl_Sales[[#This Row],[Sales]]-tbl_Sales[[#This Row],[Total_Cost]]</f>
        <v>-35.400000000000006</v>
      </c>
    </row>
    <row r="5754" spans="1:14">
      <c r="A5754" t="s">
        <v>5758</v>
      </c>
      <c r="B5754" s="4">
        <v>45057</v>
      </c>
      <c r="C5754" t="s">
        <v>7244</v>
      </c>
      <c r="D5754" t="str">
        <f>VLOOKUP(Sales_Data!$C5754,tbl_Customers[],2,FALSE)</f>
        <v>Customer_1285</v>
      </c>
      <c r="E5754" t="str">
        <f>VLOOKUP(tbl_Sales[[#This Row],[Customer_ID]],tbl_Customers[],5,0)</f>
        <v>North</v>
      </c>
      <c r="F5754" t="s">
        <v>8525</v>
      </c>
      <c r="G5754" t="str">
        <f>VLOOKUP(Sales_Data!$F5754,tbl_Products[],2,FALSE)</f>
        <v>Product_56</v>
      </c>
      <c r="H5754" t="str">
        <f>VLOOKUP(tbl_Sales[[#This Row],[Product_ID]],tbl_Products[],3,0)</f>
        <v>Apparel</v>
      </c>
      <c r="I5754">
        <v>2</v>
      </c>
      <c r="J5754" s="10">
        <f>VLOOKUP(tbl_Sales[[#This Row],[Product_ID]],tbl_Products[],4,0)</f>
        <v>3.21</v>
      </c>
      <c r="K5754" s="6">
        <v>39.56</v>
      </c>
      <c r="L5754" s="6">
        <f>tbl_Sales[[#This Row],[Price_per_Unit]]*tbl_Sales[[#This Row],[Quantity]]</f>
        <v>79.12</v>
      </c>
      <c r="M5754" s="6">
        <f>tbl_Sales[[#This Row],[Cost_per_Unit]]*tbl_Sales[[#This Row],[Quantity]]</f>
        <v>6.42</v>
      </c>
      <c r="N5754" s="6">
        <f>tbl_Sales[[#This Row],[Sales]]-tbl_Sales[[#This Row],[Total_Cost]]</f>
        <v>72.7</v>
      </c>
    </row>
    <row r="5755" spans="1:14">
      <c r="A5755" t="s">
        <v>5759</v>
      </c>
      <c r="B5755" s="4">
        <v>45171</v>
      </c>
      <c r="C5755" t="s">
        <v>8190</v>
      </c>
      <c r="D5755" t="str">
        <f>VLOOKUP(Sales_Data!$C5755,tbl_Customers[],2,FALSE)</f>
        <v>Customer_1229</v>
      </c>
      <c r="E5755" t="str">
        <f>VLOOKUP(tbl_Sales[[#This Row],[Customer_ID]],tbl_Customers[],5,0)</f>
        <v>East</v>
      </c>
      <c r="F5755" t="s">
        <v>8499</v>
      </c>
      <c r="G5755" t="str">
        <f>VLOOKUP(Sales_Data!$F5755,tbl_Products[],2,FALSE)</f>
        <v>Product_30</v>
      </c>
      <c r="H5755" t="str">
        <f>VLOOKUP(tbl_Sales[[#This Row],[Product_ID]],tbl_Products[],3,0)</f>
        <v>Apparel</v>
      </c>
      <c r="I5755">
        <v>9</v>
      </c>
      <c r="J5755" s="10">
        <f>VLOOKUP(tbl_Sales[[#This Row],[Product_ID]],tbl_Products[],4,0)</f>
        <v>49.21</v>
      </c>
      <c r="K5755" s="6">
        <v>8.18</v>
      </c>
      <c r="L5755" s="6">
        <f>tbl_Sales[[#This Row],[Price_per_Unit]]*tbl_Sales[[#This Row],[Quantity]]</f>
        <v>73.62</v>
      </c>
      <c r="M5755" s="6">
        <f>tbl_Sales[[#This Row],[Cost_per_Unit]]*tbl_Sales[[#This Row],[Quantity]]</f>
        <v>442.89</v>
      </c>
      <c r="N5755" s="6">
        <f>tbl_Sales[[#This Row],[Sales]]-tbl_Sales[[#This Row],[Total_Cost]]</f>
        <v>-369.27</v>
      </c>
    </row>
    <row r="5756" spans="1:14">
      <c r="A5756" t="s">
        <v>5760</v>
      </c>
      <c r="B5756" s="4">
        <v>45046</v>
      </c>
      <c r="C5756" t="s">
        <v>8279</v>
      </c>
      <c r="D5756" t="str">
        <f>VLOOKUP(Sales_Data!$C5756,tbl_Customers[],2,FALSE)</f>
        <v>Customer_28</v>
      </c>
      <c r="E5756" t="str">
        <f>VLOOKUP(tbl_Sales[[#This Row],[Customer_ID]],tbl_Customers[],5,0)</f>
        <v>East</v>
      </c>
      <c r="F5756" t="s">
        <v>8502</v>
      </c>
      <c r="G5756" t="str">
        <f>VLOOKUP(Sales_Data!$F5756,tbl_Products[],2,FALSE)</f>
        <v>Product_22</v>
      </c>
      <c r="H5756" t="str">
        <f>VLOOKUP(tbl_Sales[[#This Row],[Product_ID]],tbl_Products[],3,0)</f>
        <v>Electronics</v>
      </c>
      <c r="I5756">
        <v>1</v>
      </c>
      <c r="J5756" s="10">
        <f>VLOOKUP(tbl_Sales[[#This Row],[Product_ID]],tbl_Products[],4,0)</f>
        <v>38.15</v>
      </c>
      <c r="K5756" s="6">
        <v>53.7</v>
      </c>
      <c r="L5756" s="6">
        <f>tbl_Sales[[#This Row],[Price_per_Unit]]*tbl_Sales[[#This Row],[Quantity]]</f>
        <v>53.7</v>
      </c>
      <c r="M5756" s="6">
        <f>tbl_Sales[[#This Row],[Cost_per_Unit]]*tbl_Sales[[#This Row],[Quantity]]</f>
        <v>38.15</v>
      </c>
      <c r="N5756" s="6">
        <f>tbl_Sales[[#This Row],[Sales]]-tbl_Sales[[#This Row],[Total_Cost]]</f>
        <v>15.550000000000004</v>
      </c>
    </row>
    <row r="5757" spans="1:14">
      <c r="A5757" t="s">
        <v>5761</v>
      </c>
      <c r="B5757" s="4">
        <v>44969</v>
      </c>
      <c r="C5757" t="s">
        <v>8361</v>
      </c>
      <c r="D5757" t="str">
        <f>VLOOKUP(Sales_Data!$C5757,tbl_Customers[],2,FALSE)</f>
        <v>Customer_20</v>
      </c>
      <c r="E5757" t="str">
        <f>VLOOKUP(tbl_Sales[[#This Row],[Customer_ID]],tbl_Customers[],5,0)</f>
        <v>West</v>
      </c>
      <c r="F5757" t="s">
        <v>8518</v>
      </c>
      <c r="G5757" t="str">
        <f>VLOOKUP(Sales_Data!$F5757,tbl_Products[],2,FALSE)</f>
        <v>Product_35</v>
      </c>
      <c r="H5757" t="str">
        <f>VLOOKUP(tbl_Sales[[#This Row],[Product_ID]],tbl_Products[],3,0)</f>
        <v>Toys</v>
      </c>
      <c r="I5757">
        <v>3</v>
      </c>
      <c r="J5757" s="10">
        <f>VLOOKUP(tbl_Sales[[#This Row],[Product_ID]],tbl_Products[],4,0)</f>
        <v>40.75</v>
      </c>
      <c r="K5757" s="6">
        <v>77.260000000000005</v>
      </c>
      <c r="L5757" s="6">
        <f>tbl_Sales[[#This Row],[Price_per_Unit]]*tbl_Sales[[#This Row],[Quantity]]</f>
        <v>231.78000000000003</v>
      </c>
      <c r="M5757" s="6">
        <f>tbl_Sales[[#This Row],[Cost_per_Unit]]*tbl_Sales[[#This Row],[Quantity]]</f>
        <v>122.25</v>
      </c>
      <c r="N5757" s="6">
        <f>tbl_Sales[[#This Row],[Sales]]-tbl_Sales[[#This Row],[Total_Cost]]</f>
        <v>109.53000000000003</v>
      </c>
    </row>
    <row r="5758" spans="1:14">
      <c r="A5758" t="s">
        <v>5762</v>
      </c>
      <c r="B5758" s="4">
        <v>45072</v>
      </c>
      <c r="C5758" t="s">
        <v>7704</v>
      </c>
      <c r="D5758" t="str">
        <f>VLOOKUP(Sales_Data!$C5758,tbl_Customers[],2,FALSE)</f>
        <v>Customer_218</v>
      </c>
      <c r="E5758" t="str">
        <f>VLOOKUP(tbl_Sales[[#This Row],[Customer_ID]],tbl_Customers[],5,0)</f>
        <v>South</v>
      </c>
      <c r="F5758" t="s">
        <v>8516</v>
      </c>
      <c r="G5758" t="str">
        <f>VLOOKUP(Sales_Data!$F5758,tbl_Products[],2,FALSE)</f>
        <v>Product_67</v>
      </c>
      <c r="H5758" t="str">
        <f>VLOOKUP(tbl_Sales[[#This Row],[Product_ID]],tbl_Products[],3,0)</f>
        <v>Toys</v>
      </c>
      <c r="I5758">
        <v>7</v>
      </c>
      <c r="J5758" s="10">
        <f>VLOOKUP(tbl_Sales[[#This Row],[Product_ID]],tbl_Products[],4,0)</f>
        <v>13.68</v>
      </c>
      <c r="K5758" s="6">
        <v>5.65</v>
      </c>
      <c r="L5758" s="6">
        <f>tbl_Sales[[#This Row],[Price_per_Unit]]*tbl_Sales[[#This Row],[Quantity]]</f>
        <v>39.550000000000004</v>
      </c>
      <c r="M5758" s="6">
        <f>tbl_Sales[[#This Row],[Cost_per_Unit]]*tbl_Sales[[#This Row],[Quantity]]</f>
        <v>95.759999999999991</v>
      </c>
      <c r="N5758" s="6">
        <f>tbl_Sales[[#This Row],[Sales]]-tbl_Sales[[#This Row],[Total_Cost]]</f>
        <v>-56.209999999999987</v>
      </c>
    </row>
    <row r="5759" spans="1:14">
      <c r="A5759" t="s">
        <v>5763</v>
      </c>
      <c r="B5759" s="4">
        <v>45233</v>
      </c>
      <c r="C5759" t="s">
        <v>7902</v>
      </c>
      <c r="D5759" t="str">
        <f>VLOOKUP(Sales_Data!$C5759,tbl_Customers[],2,FALSE)</f>
        <v>Customer_1111</v>
      </c>
      <c r="E5759" t="str">
        <f>VLOOKUP(tbl_Sales[[#This Row],[Customer_ID]],tbl_Customers[],5,0)</f>
        <v>North</v>
      </c>
      <c r="F5759" t="s">
        <v>8543</v>
      </c>
      <c r="G5759" t="str">
        <f>VLOOKUP(Sales_Data!$F5759,tbl_Products[],2,FALSE)</f>
        <v>Product_72</v>
      </c>
      <c r="H5759" t="str">
        <f>VLOOKUP(tbl_Sales[[#This Row],[Product_ID]],tbl_Products[],3,0)</f>
        <v>Toys</v>
      </c>
      <c r="I5759">
        <v>8</v>
      </c>
      <c r="J5759" s="10">
        <f>VLOOKUP(tbl_Sales[[#This Row],[Product_ID]],tbl_Products[],4,0)</f>
        <v>23.2</v>
      </c>
      <c r="K5759" s="6">
        <v>73.959999999999994</v>
      </c>
      <c r="L5759" s="6">
        <f>tbl_Sales[[#This Row],[Price_per_Unit]]*tbl_Sales[[#This Row],[Quantity]]</f>
        <v>591.67999999999995</v>
      </c>
      <c r="M5759" s="6">
        <f>tbl_Sales[[#This Row],[Cost_per_Unit]]*tbl_Sales[[#This Row],[Quantity]]</f>
        <v>185.6</v>
      </c>
      <c r="N5759" s="6">
        <f>tbl_Sales[[#This Row],[Sales]]-tbl_Sales[[#This Row],[Total_Cost]]</f>
        <v>406.07999999999993</v>
      </c>
    </row>
    <row r="5760" spans="1:14">
      <c r="A5760" t="s">
        <v>5764</v>
      </c>
      <c r="B5760" s="4">
        <v>45205</v>
      </c>
      <c r="C5760" t="s">
        <v>7359</v>
      </c>
      <c r="D5760" t="str">
        <f>VLOOKUP(Sales_Data!$C5760,tbl_Customers[],2,FALSE)</f>
        <v>Customer_694</v>
      </c>
      <c r="E5760" t="str">
        <f>VLOOKUP(tbl_Sales[[#This Row],[Customer_ID]],tbl_Customers[],5,0)</f>
        <v>West</v>
      </c>
      <c r="F5760" t="s">
        <v>8500</v>
      </c>
      <c r="G5760" t="str">
        <f>VLOOKUP(Sales_Data!$F5760,tbl_Products[],2,FALSE)</f>
        <v>Product_68</v>
      </c>
      <c r="H5760" t="str">
        <f>VLOOKUP(tbl_Sales[[#This Row],[Product_ID]],tbl_Products[],3,0)</f>
        <v>Home Goods</v>
      </c>
      <c r="I5760">
        <v>9</v>
      </c>
      <c r="J5760" s="10">
        <f>VLOOKUP(tbl_Sales[[#This Row],[Product_ID]],tbl_Products[],4,0)</f>
        <v>17.45</v>
      </c>
      <c r="K5760" s="6">
        <v>61.72</v>
      </c>
      <c r="L5760" s="6">
        <f>tbl_Sales[[#This Row],[Price_per_Unit]]*tbl_Sales[[#This Row],[Quantity]]</f>
        <v>555.48</v>
      </c>
      <c r="M5760" s="6">
        <f>tbl_Sales[[#This Row],[Cost_per_Unit]]*tbl_Sales[[#This Row],[Quantity]]</f>
        <v>157.04999999999998</v>
      </c>
      <c r="N5760" s="6">
        <f>tbl_Sales[[#This Row],[Sales]]-tbl_Sales[[#This Row],[Total_Cost]]</f>
        <v>398.43000000000006</v>
      </c>
    </row>
    <row r="5761" spans="1:14">
      <c r="A5761" t="s">
        <v>5765</v>
      </c>
      <c r="B5761" s="4">
        <v>45136</v>
      </c>
      <c r="C5761" t="s">
        <v>7058</v>
      </c>
      <c r="D5761" t="str">
        <f>VLOOKUP(Sales_Data!$C5761,tbl_Customers[],2,FALSE)</f>
        <v>Customer_1449</v>
      </c>
      <c r="E5761" t="str">
        <f>VLOOKUP(tbl_Sales[[#This Row],[Customer_ID]],tbl_Customers[],5,0)</f>
        <v>East</v>
      </c>
      <c r="F5761" t="s">
        <v>8537</v>
      </c>
      <c r="G5761" t="str">
        <f>VLOOKUP(Sales_Data!$F5761,tbl_Products[],2,FALSE)</f>
        <v>Product_75</v>
      </c>
      <c r="H5761" t="str">
        <f>VLOOKUP(tbl_Sales[[#This Row],[Product_ID]],tbl_Products[],3,0)</f>
        <v>Electronics</v>
      </c>
      <c r="I5761">
        <v>8</v>
      </c>
      <c r="J5761" s="10">
        <f>VLOOKUP(tbl_Sales[[#This Row],[Product_ID]],tbl_Products[],4,0)</f>
        <v>2.25</v>
      </c>
      <c r="K5761" s="6">
        <v>35.6</v>
      </c>
      <c r="L5761" s="6">
        <f>tbl_Sales[[#This Row],[Price_per_Unit]]*tbl_Sales[[#This Row],[Quantity]]</f>
        <v>284.8</v>
      </c>
      <c r="M5761" s="6">
        <f>tbl_Sales[[#This Row],[Cost_per_Unit]]*tbl_Sales[[#This Row],[Quantity]]</f>
        <v>18</v>
      </c>
      <c r="N5761" s="6">
        <f>tbl_Sales[[#This Row],[Sales]]-tbl_Sales[[#This Row],[Total_Cost]]</f>
        <v>266.8</v>
      </c>
    </row>
    <row r="5762" spans="1:14">
      <c r="A5762" t="s">
        <v>5766</v>
      </c>
      <c r="B5762" s="4">
        <v>45058</v>
      </c>
      <c r="C5762" t="s">
        <v>7056</v>
      </c>
      <c r="D5762" t="str">
        <f>VLOOKUP(Sales_Data!$C5762,tbl_Customers[],2,FALSE)</f>
        <v>Customer_175</v>
      </c>
      <c r="E5762" t="str">
        <f>VLOOKUP(tbl_Sales[[#This Row],[Customer_ID]],tbl_Customers[],5,0)</f>
        <v>West</v>
      </c>
      <c r="F5762" t="s">
        <v>8506</v>
      </c>
      <c r="G5762" t="str">
        <f>VLOOKUP(Sales_Data!$F5762,tbl_Products[],2,FALSE)</f>
        <v>Product_43</v>
      </c>
      <c r="H5762" t="str">
        <f>VLOOKUP(tbl_Sales[[#This Row],[Product_ID]],tbl_Products[],3,0)</f>
        <v>Health</v>
      </c>
      <c r="I5762">
        <v>1</v>
      </c>
      <c r="J5762" s="10">
        <f>VLOOKUP(tbl_Sales[[#This Row],[Product_ID]],tbl_Products[],4,0)</f>
        <v>4.59</v>
      </c>
      <c r="K5762" s="6">
        <v>26.32</v>
      </c>
      <c r="L5762" s="6">
        <f>tbl_Sales[[#This Row],[Price_per_Unit]]*tbl_Sales[[#This Row],[Quantity]]</f>
        <v>26.32</v>
      </c>
      <c r="M5762" s="6">
        <f>tbl_Sales[[#This Row],[Cost_per_Unit]]*tbl_Sales[[#This Row],[Quantity]]</f>
        <v>4.59</v>
      </c>
      <c r="N5762" s="6">
        <f>tbl_Sales[[#This Row],[Sales]]-tbl_Sales[[#This Row],[Total_Cost]]</f>
        <v>21.73</v>
      </c>
    </row>
    <row r="5763" spans="1:14">
      <c r="A5763" t="s">
        <v>5767</v>
      </c>
      <c r="B5763" s="4">
        <v>45023</v>
      </c>
      <c r="C5763" t="s">
        <v>7855</v>
      </c>
      <c r="D5763" t="str">
        <f>VLOOKUP(Sales_Data!$C5763,tbl_Customers[],2,FALSE)</f>
        <v>Customer_415</v>
      </c>
      <c r="E5763" t="str">
        <f>VLOOKUP(tbl_Sales[[#This Row],[Customer_ID]],tbl_Customers[],5,0)</f>
        <v>East</v>
      </c>
      <c r="F5763" t="s">
        <v>8507</v>
      </c>
      <c r="G5763" t="str">
        <f>VLOOKUP(Sales_Data!$F5763,tbl_Products[],2,FALSE)</f>
        <v>Product_58</v>
      </c>
      <c r="H5763" t="str">
        <f>VLOOKUP(tbl_Sales[[#This Row],[Product_ID]],tbl_Products[],3,0)</f>
        <v>Home Goods</v>
      </c>
      <c r="I5763">
        <v>5</v>
      </c>
      <c r="J5763" s="10">
        <f>VLOOKUP(tbl_Sales[[#This Row],[Product_ID]],tbl_Products[],4,0)</f>
        <v>23.97</v>
      </c>
      <c r="K5763" s="6">
        <v>41.08</v>
      </c>
      <c r="L5763" s="6">
        <f>tbl_Sales[[#This Row],[Price_per_Unit]]*tbl_Sales[[#This Row],[Quantity]]</f>
        <v>205.39999999999998</v>
      </c>
      <c r="M5763" s="6">
        <f>tbl_Sales[[#This Row],[Cost_per_Unit]]*tbl_Sales[[#This Row],[Quantity]]</f>
        <v>119.85</v>
      </c>
      <c r="N5763" s="6">
        <f>tbl_Sales[[#This Row],[Sales]]-tbl_Sales[[#This Row],[Total_Cost]]</f>
        <v>85.549999999999983</v>
      </c>
    </row>
    <row r="5764" spans="1:14">
      <c r="A5764" t="s">
        <v>5768</v>
      </c>
      <c r="B5764" s="4">
        <v>44929</v>
      </c>
      <c r="C5764" t="s">
        <v>7981</v>
      </c>
      <c r="D5764" t="str">
        <f>VLOOKUP(Sales_Data!$C5764,tbl_Customers[],2,FALSE)</f>
        <v>Customer_286</v>
      </c>
      <c r="E5764" t="str">
        <f>VLOOKUP(tbl_Sales[[#This Row],[Customer_ID]],tbl_Customers[],5,0)</f>
        <v>East</v>
      </c>
      <c r="F5764" t="s">
        <v>8544</v>
      </c>
      <c r="G5764" t="str">
        <f>VLOOKUP(Sales_Data!$F5764,tbl_Products[],2,FALSE)</f>
        <v>Product_21</v>
      </c>
      <c r="H5764" t="str">
        <f>VLOOKUP(tbl_Sales[[#This Row],[Product_ID]],tbl_Products[],3,0)</f>
        <v>Toys</v>
      </c>
      <c r="I5764">
        <v>9</v>
      </c>
      <c r="J5764" s="10">
        <f>VLOOKUP(tbl_Sales[[#This Row],[Product_ID]],tbl_Products[],4,0)</f>
        <v>3.13</v>
      </c>
      <c r="K5764" s="6">
        <v>89.39</v>
      </c>
      <c r="L5764" s="6">
        <f>tbl_Sales[[#This Row],[Price_per_Unit]]*tbl_Sales[[#This Row],[Quantity]]</f>
        <v>804.51</v>
      </c>
      <c r="M5764" s="6">
        <f>tbl_Sales[[#This Row],[Cost_per_Unit]]*tbl_Sales[[#This Row],[Quantity]]</f>
        <v>28.169999999999998</v>
      </c>
      <c r="N5764" s="6">
        <f>tbl_Sales[[#This Row],[Sales]]-tbl_Sales[[#This Row],[Total_Cost]]</f>
        <v>776.34</v>
      </c>
    </row>
    <row r="5765" spans="1:14">
      <c r="A5765" t="s">
        <v>5769</v>
      </c>
      <c r="B5765" s="4">
        <v>45290</v>
      </c>
      <c r="C5765" t="s">
        <v>8468</v>
      </c>
      <c r="D5765" t="str">
        <f>VLOOKUP(Sales_Data!$C5765,tbl_Customers[],2,FALSE)</f>
        <v>Customer_984</v>
      </c>
      <c r="E5765" t="str">
        <f>VLOOKUP(tbl_Sales[[#This Row],[Customer_ID]],tbl_Customers[],5,0)</f>
        <v>East</v>
      </c>
      <c r="F5765" t="s">
        <v>8567</v>
      </c>
      <c r="G5765" t="str">
        <f>VLOOKUP(Sales_Data!$F5765,tbl_Products[],2,FALSE)</f>
        <v>Product_69</v>
      </c>
      <c r="H5765" t="str">
        <f>VLOOKUP(tbl_Sales[[#This Row],[Product_ID]],tbl_Products[],3,0)</f>
        <v>Home Goods</v>
      </c>
      <c r="I5765">
        <v>5</v>
      </c>
      <c r="J5765" s="10">
        <f>VLOOKUP(tbl_Sales[[#This Row],[Product_ID]],tbl_Products[],4,0)</f>
        <v>8.86</v>
      </c>
      <c r="K5765" s="6">
        <v>20.25</v>
      </c>
      <c r="L5765" s="6">
        <f>tbl_Sales[[#This Row],[Price_per_Unit]]*tbl_Sales[[#This Row],[Quantity]]</f>
        <v>101.25</v>
      </c>
      <c r="M5765" s="6">
        <f>tbl_Sales[[#This Row],[Cost_per_Unit]]*tbl_Sales[[#This Row],[Quantity]]</f>
        <v>44.3</v>
      </c>
      <c r="N5765" s="6">
        <f>tbl_Sales[[#This Row],[Sales]]-tbl_Sales[[#This Row],[Total_Cost]]</f>
        <v>56.95</v>
      </c>
    </row>
    <row r="5766" spans="1:14">
      <c r="A5766" t="s">
        <v>5770</v>
      </c>
      <c r="B5766" s="4">
        <v>44930</v>
      </c>
      <c r="C5766" t="s">
        <v>7189</v>
      </c>
      <c r="D5766" t="str">
        <f>VLOOKUP(Sales_Data!$C5766,tbl_Customers[],2,FALSE)</f>
        <v>Customer_1153</v>
      </c>
      <c r="E5766" t="str">
        <f>VLOOKUP(tbl_Sales[[#This Row],[Customer_ID]],tbl_Customers[],5,0)</f>
        <v>South</v>
      </c>
      <c r="F5766" t="s">
        <v>8497</v>
      </c>
      <c r="G5766" t="str">
        <f>VLOOKUP(Sales_Data!$F5766,tbl_Products[],2,FALSE)</f>
        <v>Product_73</v>
      </c>
      <c r="H5766" t="str">
        <f>VLOOKUP(tbl_Sales[[#This Row],[Product_ID]],tbl_Products[],3,0)</f>
        <v>Apparel</v>
      </c>
      <c r="I5766">
        <v>9</v>
      </c>
      <c r="J5766" s="10">
        <f>VLOOKUP(tbl_Sales[[#This Row],[Product_ID]],tbl_Products[],4,0)</f>
        <v>1.21</v>
      </c>
      <c r="K5766" s="6">
        <v>65.260000000000005</v>
      </c>
      <c r="L5766" s="6">
        <f>tbl_Sales[[#This Row],[Price_per_Unit]]*tbl_Sales[[#This Row],[Quantity]]</f>
        <v>587.34</v>
      </c>
      <c r="M5766" s="6">
        <f>tbl_Sales[[#This Row],[Cost_per_Unit]]*tbl_Sales[[#This Row],[Quantity]]</f>
        <v>10.89</v>
      </c>
      <c r="N5766" s="6">
        <f>tbl_Sales[[#This Row],[Sales]]-tbl_Sales[[#This Row],[Total_Cost]]</f>
        <v>576.45000000000005</v>
      </c>
    </row>
    <row r="5767" spans="1:14">
      <c r="A5767" t="s">
        <v>5771</v>
      </c>
      <c r="B5767" s="4">
        <v>45222</v>
      </c>
      <c r="C5767" t="s">
        <v>7946</v>
      </c>
      <c r="D5767" t="str">
        <f>VLOOKUP(Sales_Data!$C5767,tbl_Customers[],2,FALSE)</f>
        <v>Customer_910</v>
      </c>
      <c r="E5767" t="str">
        <f>VLOOKUP(tbl_Sales[[#This Row],[Customer_ID]],tbl_Customers[],5,0)</f>
        <v>North</v>
      </c>
      <c r="F5767" t="s">
        <v>8546</v>
      </c>
      <c r="G5767" t="str">
        <f>VLOOKUP(Sales_Data!$F5767,tbl_Products[],2,FALSE)</f>
        <v>Product_28</v>
      </c>
      <c r="H5767" t="str">
        <f>VLOOKUP(tbl_Sales[[#This Row],[Product_ID]],tbl_Products[],3,0)</f>
        <v>Toys</v>
      </c>
      <c r="I5767">
        <v>8</v>
      </c>
      <c r="J5767" s="10">
        <f>VLOOKUP(tbl_Sales[[#This Row],[Product_ID]],tbl_Products[],4,0)</f>
        <v>23.58</v>
      </c>
      <c r="K5767" s="6">
        <v>67.05</v>
      </c>
      <c r="L5767" s="6">
        <f>tbl_Sales[[#This Row],[Price_per_Unit]]*tbl_Sales[[#This Row],[Quantity]]</f>
        <v>536.4</v>
      </c>
      <c r="M5767" s="6">
        <f>tbl_Sales[[#This Row],[Cost_per_Unit]]*tbl_Sales[[#This Row],[Quantity]]</f>
        <v>188.64</v>
      </c>
      <c r="N5767" s="6">
        <f>tbl_Sales[[#This Row],[Sales]]-tbl_Sales[[#This Row],[Total_Cost]]</f>
        <v>347.76</v>
      </c>
    </row>
    <row r="5768" spans="1:14">
      <c r="A5768" t="s">
        <v>5772</v>
      </c>
      <c r="B5768" s="4">
        <v>45194</v>
      </c>
      <c r="C5768" t="s">
        <v>8037</v>
      </c>
      <c r="D5768" t="str">
        <f>VLOOKUP(Sales_Data!$C5768,tbl_Customers[],2,FALSE)</f>
        <v>Customer_335</v>
      </c>
      <c r="E5768" t="str">
        <f>VLOOKUP(tbl_Sales[[#This Row],[Customer_ID]],tbl_Customers[],5,0)</f>
        <v>West</v>
      </c>
      <c r="F5768" t="s">
        <v>8507</v>
      </c>
      <c r="G5768" t="str">
        <f>VLOOKUP(Sales_Data!$F5768,tbl_Products[],2,FALSE)</f>
        <v>Product_58</v>
      </c>
      <c r="H5768" t="str">
        <f>VLOOKUP(tbl_Sales[[#This Row],[Product_ID]],tbl_Products[],3,0)</f>
        <v>Home Goods</v>
      </c>
      <c r="I5768">
        <v>3</v>
      </c>
      <c r="J5768" s="10">
        <f>VLOOKUP(tbl_Sales[[#This Row],[Product_ID]],tbl_Products[],4,0)</f>
        <v>23.97</v>
      </c>
      <c r="K5768" s="6">
        <v>88.59</v>
      </c>
      <c r="L5768" s="6">
        <f>tbl_Sales[[#This Row],[Price_per_Unit]]*tbl_Sales[[#This Row],[Quantity]]</f>
        <v>265.77</v>
      </c>
      <c r="M5768" s="6">
        <f>tbl_Sales[[#This Row],[Cost_per_Unit]]*tbl_Sales[[#This Row],[Quantity]]</f>
        <v>71.91</v>
      </c>
      <c r="N5768" s="6">
        <f>tbl_Sales[[#This Row],[Sales]]-tbl_Sales[[#This Row],[Total_Cost]]</f>
        <v>193.85999999999999</v>
      </c>
    </row>
    <row r="5769" spans="1:14">
      <c r="A5769" t="s">
        <v>5773</v>
      </c>
      <c r="B5769" s="4">
        <v>44987</v>
      </c>
      <c r="C5769" t="s">
        <v>7771</v>
      </c>
      <c r="D5769" t="str">
        <f>VLOOKUP(Sales_Data!$C5769,tbl_Customers[],2,FALSE)</f>
        <v>Customer_630</v>
      </c>
      <c r="E5769" t="str">
        <f>VLOOKUP(tbl_Sales[[#This Row],[Customer_ID]],tbl_Customers[],5,0)</f>
        <v>East</v>
      </c>
      <c r="F5769" t="s">
        <v>8554</v>
      </c>
      <c r="G5769" t="str">
        <f>VLOOKUP(Sales_Data!$F5769,tbl_Products[],2,FALSE)</f>
        <v>Product_55</v>
      </c>
      <c r="H5769" t="str">
        <f>VLOOKUP(tbl_Sales[[#This Row],[Product_ID]],tbl_Products[],3,0)</f>
        <v>Apparel</v>
      </c>
      <c r="I5769">
        <v>5</v>
      </c>
      <c r="J5769" s="10">
        <f>VLOOKUP(tbl_Sales[[#This Row],[Product_ID]],tbl_Products[],4,0)</f>
        <v>36.08</v>
      </c>
      <c r="K5769" s="6">
        <v>6.99</v>
      </c>
      <c r="L5769" s="6">
        <f>tbl_Sales[[#This Row],[Price_per_Unit]]*tbl_Sales[[#This Row],[Quantity]]</f>
        <v>34.950000000000003</v>
      </c>
      <c r="M5769" s="6">
        <f>tbl_Sales[[#This Row],[Cost_per_Unit]]*tbl_Sales[[#This Row],[Quantity]]</f>
        <v>180.39999999999998</v>
      </c>
      <c r="N5769" s="6">
        <f>tbl_Sales[[#This Row],[Sales]]-tbl_Sales[[#This Row],[Total_Cost]]</f>
        <v>-145.44999999999999</v>
      </c>
    </row>
    <row r="5770" spans="1:14">
      <c r="A5770" t="s">
        <v>5774</v>
      </c>
      <c r="B5770" s="4">
        <v>45193</v>
      </c>
      <c r="C5770" t="s">
        <v>7261</v>
      </c>
      <c r="D5770" t="str">
        <f>VLOOKUP(Sales_Data!$C5770,tbl_Customers[],2,FALSE)</f>
        <v>Customer_680</v>
      </c>
      <c r="E5770" t="str">
        <f>VLOOKUP(tbl_Sales[[#This Row],[Customer_ID]],tbl_Customers[],5,0)</f>
        <v>North</v>
      </c>
      <c r="F5770" t="s">
        <v>8532</v>
      </c>
      <c r="G5770" t="str">
        <f>VLOOKUP(Sales_Data!$F5770,tbl_Products[],2,FALSE)</f>
        <v>Product_23</v>
      </c>
      <c r="H5770" t="str">
        <f>VLOOKUP(tbl_Sales[[#This Row],[Product_ID]],tbl_Products[],3,0)</f>
        <v>Apparel</v>
      </c>
      <c r="I5770">
        <v>4</v>
      </c>
      <c r="J5770" s="10">
        <f>VLOOKUP(tbl_Sales[[#This Row],[Product_ID]],tbl_Products[],4,0)</f>
        <v>2.85</v>
      </c>
      <c r="K5770" s="6">
        <v>32.79</v>
      </c>
      <c r="L5770" s="6">
        <f>tbl_Sales[[#This Row],[Price_per_Unit]]*tbl_Sales[[#This Row],[Quantity]]</f>
        <v>131.16</v>
      </c>
      <c r="M5770" s="6">
        <f>tbl_Sales[[#This Row],[Cost_per_Unit]]*tbl_Sales[[#This Row],[Quantity]]</f>
        <v>11.4</v>
      </c>
      <c r="N5770" s="6">
        <f>tbl_Sales[[#This Row],[Sales]]-tbl_Sales[[#This Row],[Total_Cost]]</f>
        <v>119.75999999999999</v>
      </c>
    </row>
    <row r="5771" spans="1:14">
      <c r="A5771" t="s">
        <v>5775</v>
      </c>
      <c r="B5771" s="4">
        <v>44930</v>
      </c>
      <c r="C5771" t="s">
        <v>7408</v>
      </c>
      <c r="D5771" t="str">
        <f>VLOOKUP(Sales_Data!$C5771,tbl_Customers[],2,FALSE)</f>
        <v>Customer_981</v>
      </c>
      <c r="E5771" t="str">
        <f>VLOOKUP(tbl_Sales[[#This Row],[Customer_ID]],tbl_Customers[],5,0)</f>
        <v>East</v>
      </c>
      <c r="F5771" t="s">
        <v>8559</v>
      </c>
      <c r="G5771" t="str">
        <f>VLOOKUP(Sales_Data!$F5771,tbl_Products[],2,FALSE)</f>
        <v>Product_57</v>
      </c>
      <c r="H5771" t="str">
        <f>VLOOKUP(tbl_Sales[[#This Row],[Product_ID]],tbl_Products[],3,0)</f>
        <v>Toys</v>
      </c>
      <c r="I5771">
        <v>5</v>
      </c>
      <c r="J5771" s="10">
        <f>VLOOKUP(tbl_Sales[[#This Row],[Product_ID]],tbl_Products[],4,0)</f>
        <v>31.85</v>
      </c>
      <c r="K5771" s="6">
        <v>77.36</v>
      </c>
      <c r="L5771" s="6">
        <f>tbl_Sales[[#This Row],[Price_per_Unit]]*tbl_Sales[[#This Row],[Quantity]]</f>
        <v>386.8</v>
      </c>
      <c r="M5771" s="6">
        <f>tbl_Sales[[#This Row],[Cost_per_Unit]]*tbl_Sales[[#This Row],[Quantity]]</f>
        <v>159.25</v>
      </c>
      <c r="N5771" s="6">
        <f>tbl_Sales[[#This Row],[Sales]]-tbl_Sales[[#This Row],[Total_Cost]]</f>
        <v>227.55</v>
      </c>
    </row>
    <row r="5772" spans="1:14">
      <c r="A5772" t="s">
        <v>5776</v>
      </c>
      <c r="B5772" s="4">
        <v>45119</v>
      </c>
      <c r="C5772" t="s">
        <v>8050</v>
      </c>
      <c r="D5772" t="str">
        <f>VLOOKUP(Sales_Data!$C5772,tbl_Customers[],2,FALSE)</f>
        <v>Customer_317</v>
      </c>
      <c r="E5772" t="str">
        <f>VLOOKUP(tbl_Sales[[#This Row],[Customer_ID]],tbl_Customers[],5,0)</f>
        <v>West</v>
      </c>
      <c r="F5772" t="s">
        <v>8531</v>
      </c>
      <c r="G5772" t="str">
        <f>VLOOKUP(Sales_Data!$F5772,tbl_Products[],2,FALSE)</f>
        <v>Product_36</v>
      </c>
      <c r="H5772" t="str">
        <f>VLOOKUP(tbl_Sales[[#This Row],[Product_ID]],tbl_Products[],3,0)</f>
        <v>Home Goods</v>
      </c>
      <c r="I5772">
        <v>9</v>
      </c>
      <c r="J5772" s="10">
        <f>VLOOKUP(tbl_Sales[[#This Row],[Product_ID]],tbl_Products[],4,0)</f>
        <v>32.54</v>
      </c>
      <c r="K5772" s="6">
        <v>10.44</v>
      </c>
      <c r="L5772" s="6">
        <f>tbl_Sales[[#This Row],[Price_per_Unit]]*tbl_Sales[[#This Row],[Quantity]]</f>
        <v>93.96</v>
      </c>
      <c r="M5772" s="6">
        <f>tbl_Sales[[#This Row],[Cost_per_Unit]]*tbl_Sales[[#This Row],[Quantity]]</f>
        <v>292.86</v>
      </c>
      <c r="N5772" s="6">
        <f>tbl_Sales[[#This Row],[Sales]]-tbl_Sales[[#This Row],[Total_Cost]]</f>
        <v>-198.90000000000003</v>
      </c>
    </row>
    <row r="5773" spans="1:14">
      <c r="A5773" t="s">
        <v>5777</v>
      </c>
      <c r="B5773" s="4">
        <v>45262</v>
      </c>
      <c r="C5773" t="s">
        <v>7428</v>
      </c>
      <c r="D5773" t="str">
        <f>VLOOKUP(Sales_Data!$C5773,tbl_Customers[],2,FALSE)</f>
        <v>Customer_500</v>
      </c>
      <c r="E5773" t="str">
        <f>VLOOKUP(tbl_Sales[[#This Row],[Customer_ID]],tbl_Customers[],5,0)</f>
        <v>West</v>
      </c>
      <c r="F5773" t="s">
        <v>8560</v>
      </c>
      <c r="G5773" t="str">
        <f>VLOOKUP(Sales_Data!$F5773,tbl_Products[],2,FALSE)</f>
        <v>Product_41</v>
      </c>
      <c r="H5773" t="str">
        <f>VLOOKUP(tbl_Sales[[#This Row],[Product_ID]],tbl_Products[],3,0)</f>
        <v>Home Goods</v>
      </c>
      <c r="I5773">
        <v>7</v>
      </c>
      <c r="J5773" s="10">
        <f>VLOOKUP(tbl_Sales[[#This Row],[Product_ID]],tbl_Products[],4,0)</f>
        <v>31.5</v>
      </c>
      <c r="K5773" s="6">
        <v>66.66</v>
      </c>
      <c r="L5773" s="6">
        <f>tbl_Sales[[#This Row],[Price_per_Unit]]*tbl_Sales[[#This Row],[Quantity]]</f>
        <v>466.62</v>
      </c>
      <c r="M5773" s="6">
        <f>tbl_Sales[[#This Row],[Cost_per_Unit]]*tbl_Sales[[#This Row],[Quantity]]</f>
        <v>220.5</v>
      </c>
      <c r="N5773" s="6">
        <f>tbl_Sales[[#This Row],[Sales]]-tbl_Sales[[#This Row],[Total_Cost]]</f>
        <v>246.12</v>
      </c>
    </row>
    <row r="5774" spans="1:14">
      <c r="A5774" t="s">
        <v>5778</v>
      </c>
      <c r="B5774" s="4">
        <v>45032</v>
      </c>
      <c r="C5774" t="s">
        <v>7248</v>
      </c>
      <c r="D5774" t="str">
        <f>VLOOKUP(Sales_Data!$C5774,tbl_Customers[],2,FALSE)</f>
        <v>Customer_115</v>
      </c>
      <c r="E5774" t="str">
        <f>VLOOKUP(tbl_Sales[[#This Row],[Customer_ID]],tbl_Customers[],5,0)</f>
        <v>North</v>
      </c>
      <c r="F5774" t="s">
        <v>8533</v>
      </c>
      <c r="G5774" t="str">
        <f>VLOOKUP(Sales_Data!$F5774,tbl_Products[],2,FALSE)</f>
        <v>Product_34</v>
      </c>
      <c r="H5774" t="str">
        <f>VLOOKUP(tbl_Sales[[#This Row],[Product_ID]],tbl_Products[],3,0)</f>
        <v>Electronics</v>
      </c>
      <c r="I5774">
        <v>4</v>
      </c>
      <c r="J5774" s="10">
        <f>VLOOKUP(tbl_Sales[[#This Row],[Product_ID]],tbl_Products[],4,0)</f>
        <v>21.9</v>
      </c>
      <c r="K5774" s="6">
        <v>61.19</v>
      </c>
      <c r="L5774" s="6">
        <f>tbl_Sales[[#This Row],[Price_per_Unit]]*tbl_Sales[[#This Row],[Quantity]]</f>
        <v>244.76</v>
      </c>
      <c r="M5774" s="6">
        <f>tbl_Sales[[#This Row],[Cost_per_Unit]]*tbl_Sales[[#This Row],[Quantity]]</f>
        <v>87.6</v>
      </c>
      <c r="N5774" s="6">
        <f>tbl_Sales[[#This Row],[Sales]]-tbl_Sales[[#This Row],[Total_Cost]]</f>
        <v>157.16</v>
      </c>
    </row>
    <row r="5775" spans="1:14">
      <c r="A5775" t="s">
        <v>5779</v>
      </c>
      <c r="B5775" s="4">
        <v>45279</v>
      </c>
      <c r="C5775" t="s">
        <v>7095</v>
      </c>
      <c r="D5775" t="str">
        <f>VLOOKUP(Sales_Data!$C5775,tbl_Customers[],2,FALSE)</f>
        <v>Customer_1114</v>
      </c>
      <c r="E5775" t="str">
        <f>VLOOKUP(tbl_Sales[[#This Row],[Customer_ID]],tbl_Customers[],5,0)</f>
        <v>North</v>
      </c>
      <c r="F5775" t="s">
        <v>8546</v>
      </c>
      <c r="G5775" t="str">
        <f>VLOOKUP(Sales_Data!$F5775,tbl_Products[],2,FALSE)</f>
        <v>Product_28</v>
      </c>
      <c r="H5775" t="str">
        <f>VLOOKUP(tbl_Sales[[#This Row],[Product_ID]],tbl_Products[],3,0)</f>
        <v>Toys</v>
      </c>
      <c r="I5775">
        <v>4</v>
      </c>
      <c r="J5775" s="10">
        <f>VLOOKUP(tbl_Sales[[#This Row],[Product_ID]],tbl_Products[],4,0)</f>
        <v>23.58</v>
      </c>
      <c r="K5775" s="6">
        <v>30.41</v>
      </c>
      <c r="L5775" s="6">
        <f>tbl_Sales[[#This Row],[Price_per_Unit]]*tbl_Sales[[#This Row],[Quantity]]</f>
        <v>121.64</v>
      </c>
      <c r="M5775" s="6">
        <f>tbl_Sales[[#This Row],[Cost_per_Unit]]*tbl_Sales[[#This Row],[Quantity]]</f>
        <v>94.32</v>
      </c>
      <c r="N5775" s="6">
        <f>tbl_Sales[[#This Row],[Sales]]-tbl_Sales[[#This Row],[Total_Cost]]</f>
        <v>27.320000000000007</v>
      </c>
    </row>
    <row r="5776" spans="1:14">
      <c r="A5776" t="s">
        <v>5780</v>
      </c>
      <c r="B5776" s="4">
        <v>45088</v>
      </c>
      <c r="C5776" t="s">
        <v>7685</v>
      </c>
      <c r="D5776" t="str">
        <f>VLOOKUP(Sales_Data!$C5776,tbl_Customers[],2,FALSE)</f>
        <v>Customer_1418</v>
      </c>
      <c r="E5776" t="str">
        <f>VLOOKUP(tbl_Sales[[#This Row],[Customer_ID]],tbl_Customers[],5,0)</f>
        <v>South</v>
      </c>
      <c r="F5776" t="s">
        <v>8496</v>
      </c>
      <c r="G5776" t="str">
        <f>VLOOKUP(Sales_Data!$F5776,tbl_Products[],2,FALSE)</f>
        <v>Product_3</v>
      </c>
      <c r="H5776" t="str">
        <f>VLOOKUP(tbl_Sales[[#This Row],[Product_ID]],tbl_Products[],3,0)</f>
        <v>Health</v>
      </c>
      <c r="I5776">
        <v>7</v>
      </c>
      <c r="J5776" s="10">
        <f>VLOOKUP(tbl_Sales[[#This Row],[Product_ID]],tbl_Products[],4,0)</f>
        <v>28.91</v>
      </c>
      <c r="K5776" s="6">
        <v>72.260000000000005</v>
      </c>
      <c r="L5776" s="6">
        <f>tbl_Sales[[#This Row],[Price_per_Unit]]*tbl_Sales[[#This Row],[Quantity]]</f>
        <v>505.82000000000005</v>
      </c>
      <c r="M5776" s="6">
        <f>tbl_Sales[[#This Row],[Cost_per_Unit]]*tbl_Sales[[#This Row],[Quantity]]</f>
        <v>202.37</v>
      </c>
      <c r="N5776" s="6">
        <f>tbl_Sales[[#This Row],[Sales]]-tbl_Sales[[#This Row],[Total_Cost]]</f>
        <v>303.45000000000005</v>
      </c>
    </row>
    <row r="5777" spans="1:14">
      <c r="A5777" t="s">
        <v>5781</v>
      </c>
      <c r="B5777" s="4">
        <v>45136</v>
      </c>
      <c r="C5777" t="s">
        <v>7919</v>
      </c>
      <c r="D5777" t="str">
        <f>VLOOKUP(Sales_Data!$C5777,tbl_Customers[],2,FALSE)</f>
        <v>Customer_548</v>
      </c>
      <c r="E5777" t="str">
        <f>VLOOKUP(tbl_Sales[[#This Row],[Customer_ID]],tbl_Customers[],5,0)</f>
        <v>West</v>
      </c>
      <c r="F5777" t="s">
        <v>8550</v>
      </c>
      <c r="G5777" t="str">
        <f>VLOOKUP(Sales_Data!$F5777,tbl_Products[],2,FALSE)</f>
        <v>Product_26</v>
      </c>
      <c r="H5777" t="str">
        <f>VLOOKUP(tbl_Sales[[#This Row],[Product_ID]],tbl_Products[],3,0)</f>
        <v>Health</v>
      </c>
      <c r="I5777">
        <v>3</v>
      </c>
      <c r="J5777" s="10">
        <f>VLOOKUP(tbl_Sales[[#This Row],[Product_ID]],tbl_Products[],4,0)</f>
        <v>31.77</v>
      </c>
      <c r="K5777" s="6">
        <v>6.71</v>
      </c>
      <c r="L5777" s="6">
        <f>tbl_Sales[[#This Row],[Price_per_Unit]]*tbl_Sales[[#This Row],[Quantity]]</f>
        <v>20.13</v>
      </c>
      <c r="M5777" s="6">
        <f>tbl_Sales[[#This Row],[Cost_per_Unit]]*tbl_Sales[[#This Row],[Quantity]]</f>
        <v>95.31</v>
      </c>
      <c r="N5777" s="6">
        <f>tbl_Sales[[#This Row],[Sales]]-tbl_Sales[[#This Row],[Total_Cost]]</f>
        <v>-75.180000000000007</v>
      </c>
    </row>
    <row r="5778" spans="1:14">
      <c r="A5778" t="s">
        <v>5782</v>
      </c>
      <c r="B5778" s="4">
        <v>45112</v>
      </c>
      <c r="C5778" t="s">
        <v>8165</v>
      </c>
      <c r="D5778" t="str">
        <f>VLOOKUP(Sales_Data!$C5778,tbl_Customers[],2,FALSE)</f>
        <v>Customer_1286</v>
      </c>
      <c r="E5778" t="str">
        <f>VLOOKUP(tbl_Sales[[#This Row],[Customer_ID]],tbl_Customers[],5,0)</f>
        <v>North</v>
      </c>
      <c r="F5778" t="s">
        <v>8555</v>
      </c>
      <c r="G5778" t="str">
        <f>VLOOKUP(Sales_Data!$F5778,tbl_Products[],2,FALSE)</f>
        <v>Product_52</v>
      </c>
      <c r="H5778" t="str">
        <f>VLOOKUP(tbl_Sales[[#This Row],[Product_ID]],tbl_Products[],3,0)</f>
        <v>Toys</v>
      </c>
      <c r="I5778">
        <v>2</v>
      </c>
      <c r="J5778" s="10">
        <f>VLOOKUP(tbl_Sales[[#This Row],[Product_ID]],tbl_Products[],4,0)</f>
        <v>46.58</v>
      </c>
      <c r="K5778" s="6">
        <v>90.17</v>
      </c>
      <c r="L5778" s="6">
        <f>tbl_Sales[[#This Row],[Price_per_Unit]]*tbl_Sales[[#This Row],[Quantity]]</f>
        <v>180.34</v>
      </c>
      <c r="M5778" s="6">
        <f>tbl_Sales[[#This Row],[Cost_per_Unit]]*tbl_Sales[[#This Row],[Quantity]]</f>
        <v>93.16</v>
      </c>
      <c r="N5778" s="6">
        <f>tbl_Sales[[#This Row],[Sales]]-tbl_Sales[[#This Row],[Total_Cost]]</f>
        <v>87.18</v>
      </c>
    </row>
    <row r="5779" spans="1:14">
      <c r="A5779" t="s">
        <v>5783</v>
      </c>
      <c r="B5779" s="4">
        <v>44981</v>
      </c>
      <c r="C5779" t="s">
        <v>7095</v>
      </c>
      <c r="D5779" t="str">
        <f>VLOOKUP(Sales_Data!$C5779,tbl_Customers[],2,FALSE)</f>
        <v>Customer_1114</v>
      </c>
      <c r="E5779" t="str">
        <f>VLOOKUP(tbl_Sales[[#This Row],[Customer_ID]],tbl_Customers[],5,0)</f>
        <v>North</v>
      </c>
      <c r="F5779" t="s">
        <v>8498</v>
      </c>
      <c r="G5779" t="str">
        <f>VLOOKUP(Sales_Data!$F5779,tbl_Products[],2,FALSE)</f>
        <v>Product_38</v>
      </c>
      <c r="H5779" t="str">
        <f>VLOOKUP(tbl_Sales[[#This Row],[Product_ID]],tbl_Products[],3,0)</f>
        <v>Toys</v>
      </c>
      <c r="I5779">
        <v>2</v>
      </c>
      <c r="J5779" s="10">
        <f>VLOOKUP(tbl_Sales[[#This Row],[Product_ID]],tbl_Products[],4,0)</f>
        <v>35.82</v>
      </c>
      <c r="K5779" s="6">
        <v>34.17</v>
      </c>
      <c r="L5779" s="6">
        <f>tbl_Sales[[#This Row],[Price_per_Unit]]*tbl_Sales[[#This Row],[Quantity]]</f>
        <v>68.34</v>
      </c>
      <c r="M5779" s="6">
        <f>tbl_Sales[[#This Row],[Cost_per_Unit]]*tbl_Sales[[#This Row],[Quantity]]</f>
        <v>71.64</v>
      </c>
      <c r="N5779" s="6">
        <f>tbl_Sales[[#This Row],[Sales]]-tbl_Sales[[#This Row],[Total_Cost]]</f>
        <v>-3.2999999999999972</v>
      </c>
    </row>
    <row r="5780" spans="1:14">
      <c r="A5780" t="s">
        <v>5784</v>
      </c>
      <c r="B5780" s="4">
        <v>45006</v>
      </c>
      <c r="C5780" t="s">
        <v>8363</v>
      </c>
      <c r="D5780" t="str">
        <f>VLOOKUP(Sales_Data!$C5780,tbl_Customers[],2,FALSE)</f>
        <v>Customer_253</v>
      </c>
      <c r="E5780" t="str">
        <f>VLOOKUP(tbl_Sales[[#This Row],[Customer_ID]],tbl_Customers[],5,0)</f>
        <v>West</v>
      </c>
      <c r="F5780" t="s">
        <v>8529</v>
      </c>
      <c r="G5780" t="str">
        <f>VLOOKUP(Sales_Data!$F5780,tbl_Products[],2,FALSE)</f>
        <v>Product_49</v>
      </c>
      <c r="H5780" t="str">
        <f>VLOOKUP(tbl_Sales[[#This Row],[Product_ID]],tbl_Products[],3,0)</f>
        <v>Toys</v>
      </c>
      <c r="I5780">
        <v>2</v>
      </c>
      <c r="J5780" s="10">
        <f>VLOOKUP(tbl_Sales[[#This Row],[Product_ID]],tbl_Products[],4,0)</f>
        <v>44.18</v>
      </c>
      <c r="K5780" s="6">
        <v>32.76</v>
      </c>
      <c r="L5780" s="6">
        <f>tbl_Sales[[#This Row],[Price_per_Unit]]*tbl_Sales[[#This Row],[Quantity]]</f>
        <v>65.52</v>
      </c>
      <c r="M5780" s="6">
        <f>tbl_Sales[[#This Row],[Cost_per_Unit]]*tbl_Sales[[#This Row],[Quantity]]</f>
        <v>88.36</v>
      </c>
      <c r="N5780" s="6">
        <f>tbl_Sales[[#This Row],[Sales]]-tbl_Sales[[#This Row],[Total_Cost]]</f>
        <v>-22.840000000000003</v>
      </c>
    </row>
    <row r="5781" spans="1:14">
      <c r="A5781" t="s">
        <v>5785</v>
      </c>
      <c r="B5781" s="4">
        <v>45145</v>
      </c>
      <c r="C5781" t="s">
        <v>7947</v>
      </c>
      <c r="D5781" t="str">
        <f>VLOOKUP(Sales_Data!$C5781,tbl_Customers[],2,FALSE)</f>
        <v>Customer_44</v>
      </c>
      <c r="E5781" t="str">
        <f>VLOOKUP(tbl_Sales[[#This Row],[Customer_ID]],tbl_Customers[],5,0)</f>
        <v>East</v>
      </c>
      <c r="F5781" t="s">
        <v>8567</v>
      </c>
      <c r="G5781" t="str">
        <f>VLOOKUP(Sales_Data!$F5781,tbl_Products[],2,FALSE)</f>
        <v>Product_69</v>
      </c>
      <c r="H5781" t="str">
        <f>VLOOKUP(tbl_Sales[[#This Row],[Product_ID]],tbl_Products[],3,0)</f>
        <v>Home Goods</v>
      </c>
      <c r="I5781">
        <v>9</v>
      </c>
      <c r="J5781" s="10">
        <f>VLOOKUP(tbl_Sales[[#This Row],[Product_ID]],tbl_Products[],4,0)</f>
        <v>8.86</v>
      </c>
      <c r="K5781" s="6">
        <v>8.8000000000000007</v>
      </c>
      <c r="L5781" s="6">
        <f>tbl_Sales[[#This Row],[Price_per_Unit]]*tbl_Sales[[#This Row],[Quantity]]</f>
        <v>79.2</v>
      </c>
      <c r="M5781" s="6">
        <f>tbl_Sales[[#This Row],[Cost_per_Unit]]*tbl_Sales[[#This Row],[Quantity]]</f>
        <v>79.739999999999995</v>
      </c>
      <c r="N5781" s="6">
        <f>tbl_Sales[[#This Row],[Sales]]-tbl_Sales[[#This Row],[Total_Cost]]</f>
        <v>-0.53999999999999204</v>
      </c>
    </row>
    <row r="5782" spans="1:14">
      <c r="A5782" t="s">
        <v>5786</v>
      </c>
      <c r="B5782" s="4">
        <v>45260</v>
      </c>
      <c r="C5782" t="s">
        <v>8339</v>
      </c>
      <c r="D5782" t="str">
        <f>VLOOKUP(Sales_Data!$C5782,tbl_Customers[],2,FALSE)</f>
        <v>Customer_92</v>
      </c>
      <c r="E5782" t="str">
        <f>VLOOKUP(tbl_Sales[[#This Row],[Customer_ID]],tbl_Customers[],5,0)</f>
        <v>North</v>
      </c>
      <c r="F5782" t="s">
        <v>8541</v>
      </c>
      <c r="G5782" t="str">
        <f>VLOOKUP(Sales_Data!$F5782,tbl_Products[],2,FALSE)</f>
        <v>Product_60</v>
      </c>
      <c r="H5782" t="str">
        <f>VLOOKUP(tbl_Sales[[#This Row],[Product_ID]],tbl_Products[],3,0)</f>
        <v>Health</v>
      </c>
      <c r="I5782">
        <v>6</v>
      </c>
      <c r="J5782" s="10">
        <f>VLOOKUP(tbl_Sales[[#This Row],[Product_ID]],tbl_Products[],4,0)</f>
        <v>1.01</v>
      </c>
      <c r="K5782" s="6">
        <v>36.049999999999997</v>
      </c>
      <c r="L5782" s="6">
        <f>tbl_Sales[[#This Row],[Price_per_Unit]]*tbl_Sales[[#This Row],[Quantity]]</f>
        <v>216.29999999999998</v>
      </c>
      <c r="M5782" s="6">
        <f>tbl_Sales[[#This Row],[Cost_per_Unit]]*tbl_Sales[[#This Row],[Quantity]]</f>
        <v>6.0600000000000005</v>
      </c>
      <c r="N5782" s="6">
        <f>tbl_Sales[[#This Row],[Sales]]-tbl_Sales[[#This Row],[Total_Cost]]</f>
        <v>210.23999999999998</v>
      </c>
    </row>
    <row r="5783" spans="1:14">
      <c r="A5783" t="s">
        <v>5787</v>
      </c>
      <c r="B5783" s="4">
        <v>45226</v>
      </c>
      <c r="C5783" t="s">
        <v>7415</v>
      </c>
      <c r="D5783" t="str">
        <f>VLOOKUP(Sales_Data!$C5783,tbl_Customers[],2,FALSE)</f>
        <v>Customer_211</v>
      </c>
      <c r="E5783" t="str">
        <f>VLOOKUP(tbl_Sales[[#This Row],[Customer_ID]],tbl_Customers[],5,0)</f>
        <v>East</v>
      </c>
      <c r="F5783" t="s">
        <v>8527</v>
      </c>
      <c r="G5783" t="str">
        <f>VLOOKUP(Sales_Data!$F5783,tbl_Products[],2,FALSE)</f>
        <v>Product_12</v>
      </c>
      <c r="H5783" t="str">
        <f>VLOOKUP(tbl_Sales[[#This Row],[Product_ID]],tbl_Products[],3,0)</f>
        <v>Toys</v>
      </c>
      <c r="I5783">
        <v>8</v>
      </c>
      <c r="J5783" s="10">
        <f>VLOOKUP(tbl_Sales[[#This Row],[Product_ID]],tbl_Products[],4,0)</f>
        <v>8.02</v>
      </c>
      <c r="K5783" s="6">
        <v>58.63</v>
      </c>
      <c r="L5783" s="6">
        <f>tbl_Sales[[#This Row],[Price_per_Unit]]*tbl_Sales[[#This Row],[Quantity]]</f>
        <v>469.04</v>
      </c>
      <c r="M5783" s="6">
        <f>tbl_Sales[[#This Row],[Cost_per_Unit]]*tbl_Sales[[#This Row],[Quantity]]</f>
        <v>64.16</v>
      </c>
      <c r="N5783" s="6">
        <f>tbl_Sales[[#This Row],[Sales]]-tbl_Sales[[#This Row],[Total_Cost]]</f>
        <v>404.88</v>
      </c>
    </row>
    <row r="5784" spans="1:14">
      <c r="A5784" t="s">
        <v>5788</v>
      </c>
      <c r="B5784" s="4">
        <v>45056</v>
      </c>
      <c r="C5784" t="s">
        <v>7439</v>
      </c>
      <c r="D5784" t="str">
        <f>VLOOKUP(Sales_Data!$C5784,tbl_Customers[],2,FALSE)</f>
        <v>Customer_1116</v>
      </c>
      <c r="E5784" t="str">
        <f>VLOOKUP(tbl_Sales[[#This Row],[Customer_ID]],tbl_Customers[],5,0)</f>
        <v>East</v>
      </c>
      <c r="F5784" t="s">
        <v>8537</v>
      </c>
      <c r="G5784" t="str">
        <f>VLOOKUP(Sales_Data!$F5784,tbl_Products[],2,FALSE)</f>
        <v>Product_75</v>
      </c>
      <c r="H5784" t="str">
        <f>VLOOKUP(tbl_Sales[[#This Row],[Product_ID]],tbl_Products[],3,0)</f>
        <v>Electronics</v>
      </c>
      <c r="I5784">
        <v>5</v>
      </c>
      <c r="J5784" s="10">
        <f>VLOOKUP(tbl_Sales[[#This Row],[Product_ID]],tbl_Products[],4,0)</f>
        <v>2.25</v>
      </c>
      <c r="K5784" s="6">
        <v>32.76</v>
      </c>
      <c r="L5784" s="6">
        <f>tbl_Sales[[#This Row],[Price_per_Unit]]*tbl_Sales[[#This Row],[Quantity]]</f>
        <v>163.79999999999998</v>
      </c>
      <c r="M5784" s="6">
        <f>tbl_Sales[[#This Row],[Cost_per_Unit]]*tbl_Sales[[#This Row],[Quantity]]</f>
        <v>11.25</v>
      </c>
      <c r="N5784" s="6">
        <f>tbl_Sales[[#This Row],[Sales]]-tbl_Sales[[#This Row],[Total_Cost]]</f>
        <v>152.54999999999998</v>
      </c>
    </row>
    <row r="5785" spans="1:14">
      <c r="A5785" t="s">
        <v>5789</v>
      </c>
      <c r="B5785" s="4">
        <v>45060</v>
      </c>
      <c r="C5785" t="s">
        <v>7900</v>
      </c>
      <c r="D5785" t="str">
        <f>VLOOKUP(Sales_Data!$C5785,tbl_Customers[],2,FALSE)</f>
        <v>Customer_608</v>
      </c>
      <c r="E5785" t="str">
        <f>VLOOKUP(tbl_Sales[[#This Row],[Customer_ID]],tbl_Customers[],5,0)</f>
        <v>West</v>
      </c>
      <c r="F5785" t="s">
        <v>8494</v>
      </c>
      <c r="G5785" t="str">
        <f>VLOOKUP(Sales_Data!$F5785,tbl_Products[],2,FALSE)</f>
        <v>Product_15</v>
      </c>
      <c r="H5785" t="str">
        <f>VLOOKUP(tbl_Sales[[#This Row],[Product_ID]],tbl_Products[],3,0)</f>
        <v>Apparel</v>
      </c>
      <c r="I5785">
        <v>8</v>
      </c>
      <c r="J5785" s="10">
        <f>VLOOKUP(tbl_Sales[[#This Row],[Product_ID]],tbl_Products[],4,0)</f>
        <v>22.93</v>
      </c>
      <c r="K5785" s="6">
        <v>33.700000000000003</v>
      </c>
      <c r="L5785" s="6">
        <f>tbl_Sales[[#This Row],[Price_per_Unit]]*tbl_Sales[[#This Row],[Quantity]]</f>
        <v>269.60000000000002</v>
      </c>
      <c r="M5785" s="6">
        <f>tbl_Sales[[#This Row],[Cost_per_Unit]]*tbl_Sales[[#This Row],[Quantity]]</f>
        <v>183.44</v>
      </c>
      <c r="N5785" s="6">
        <f>tbl_Sales[[#This Row],[Sales]]-tbl_Sales[[#This Row],[Total_Cost]]</f>
        <v>86.160000000000025</v>
      </c>
    </row>
    <row r="5786" spans="1:14">
      <c r="A5786" t="s">
        <v>5790</v>
      </c>
      <c r="B5786" s="4">
        <v>45201</v>
      </c>
      <c r="C5786" t="s">
        <v>7415</v>
      </c>
      <c r="D5786" t="str">
        <f>VLOOKUP(Sales_Data!$C5786,tbl_Customers[],2,FALSE)</f>
        <v>Customer_211</v>
      </c>
      <c r="E5786" t="str">
        <f>VLOOKUP(tbl_Sales[[#This Row],[Customer_ID]],tbl_Customers[],5,0)</f>
        <v>East</v>
      </c>
      <c r="F5786" t="s">
        <v>8563</v>
      </c>
      <c r="G5786" t="str">
        <f>VLOOKUP(Sales_Data!$F5786,tbl_Products[],2,FALSE)</f>
        <v>Product_17</v>
      </c>
      <c r="H5786" t="str">
        <f>VLOOKUP(tbl_Sales[[#This Row],[Product_ID]],tbl_Products[],3,0)</f>
        <v>Toys</v>
      </c>
      <c r="I5786">
        <v>9</v>
      </c>
      <c r="J5786" s="10">
        <f>VLOOKUP(tbl_Sales[[#This Row],[Product_ID]],tbl_Products[],4,0)</f>
        <v>36.229999999999997</v>
      </c>
      <c r="K5786" s="6">
        <v>51.93</v>
      </c>
      <c r="L5786" s="6">
        <f>tbl_Sales[[#This Row],[Price_per_Unit]]*tbl_Sales[[#This Row],[Quantity]]</f>
        <v>467.37</v>
      </c>
      <c r="M5786" s="6">
        <f>tbl_Sales[[#This Row],[Cost_per_Unit]]*tbl_Sales[[#This Row],[Quantity]]</f>
        <v>326.07</v>
      </c>
      <c r="N5786" s="6">
        <f>tbl_Sales[[#This Row],[Sales]]-tbl_Sales[[#This Row],[Total_Cost]]</f>
        <v>141.30000000000001</v>
      </c>
    </row>
    <row r="5787" spans="1:14">
      <c r="A5787" t="s">
        <v>5791</v>
      </c>
      <c r="B5787" s="4">
        <v>45143</v>
      </c>
      <c r="C5787" t="s">
        <v>7061</v>
      </c>
      <c r="D5787" t="str">
        <f>VLOOKUP(Sales_Data!$C5787,tbl_Customers[],2,FALSE)</f>
        <v>Customer_1048</v>
      </c>
      <c r="E5787" t="str">
        <f>VLOOKUP(tbl_Sales[[#This Row],[Customer_ID]],tbl_Customers[],5,0)</f>
        <v>North</v>
      </c>
      <c r="F5787" t="s">
        <v>8547</v>
      </c>
      <c r="G5787" t="str">
        <f>VLOOKUP(Sales_Data!$F5787,tbl_Products[],2,FALSE)</f>
        <v>Product_7</v>
      </c>
      <c r="H5787" t="str">
        <f>VLOOKUP(tbl_Sales[[#This Row],[Product_ID]],tbl_Products[],3,0)</f>
        <v>Apparel</v>
      </c>
      <c r="I5787">
        <v>3</v>
      </c>
      <c r="J5787" s="10">
        <f>VLOOKUP(tbl_Sales[[#This Row],[Product_ID]],tbl_Products[],4,0)</f>
        <v>48.6</v>
      </c>
      <c r="K5787" s="6">
        <v>38.97</v>
      </c>
      <c r="L5787" s="6">
        <f>tbl_Sales[[#This Row],[Price_per_Unit]]*tbl_Sales[[#This Row],[Quantity]]</f>
        <v>116.91</v>
      </c>
      <c r="M5787" s="6">
        <f>tbl_Sales[[#This Row],[Cost_per_Unit]]*tbl_Sales[[#This Row],[Quantity]]</f>
        <v>145.80000000000001</v>
      </c>
      <c r="N5787" s="6">
        <f>tbl_Sales[[#This Row],[Sales]]-tbl_Sales[[#This Row],[Total_Cost]]</f>
        <v>-28.890000000000015</v>
      </c>
    </row>
    <row r="5788" spans="1:14">
      <c r="A5788" t="s">
        <v>5792</v>
      </c>
      <c r="B5788" s="4">
        <v>45216</v>
      </c>
      <c r="C5788" t="s">
        <v>7786</v>
      </c>
      <c r="D5788" t="str">
        <f>VLOOKUP(Sales_Data!$C5788,tbl_Customers[],2,FALSE)</f>
        <v>Customer_851</v>
      </c>
      <c r="E5788" t="str">
        <f>VLOOKUP(tbl_Sales[[#This Row],[Customer_ID]],tbl_Customers[],5,0)</f>
        <v>West</v>
      </c>
      <c r="F5788" t="s">
        <v>8499</v>
      </c>
      <c r="G5788" t="str">
        <f>VLOOKUP(Sales_Data!$F5788,tbl_Products[],2,FALSE)</f>
        <v>Product_30</v>
      </c>
      <c r="H5788" t="str">
        <f>VLOOKUP(tbl_Sales[[#This Row],[Product_ID]],tbl_Products[],3,0)</f>
        <v>Apparel</v>
      </c>
      <c r="I5788">
        <v>7</v>
      </c>
      <c r="J5788" s="10">
        <f>VLOOKUP(tbl_Sales[[#This Row],[Product_ID]],tbl_Products[],4,0)</f>
        <v>49.21</v>
      </c>
      <c r="K5788" s="6">
        <v>59.07</v>
      </c>
      <c r="L5788" s="6">
        <f>tbl_Sales[[#This Row],[Price_per_Unit]]*tbl_Sales[[#This Row],[Quantity]]</f>
        <v>413.49</v>
      </c>
      <c r="M5788" s="6">
        <f>tbl_Sales[[#This Row],[Cost_per_Unit]]*tbl_Sales[[#This Row],[Quantity]]</f>
        <v>344.47</v>
      </c>
      <c r="N5788" s="6">
        <f>tbl_Sales[[#This Row],[Sales]]-tbl_Sales[[#This Row],[Total_Cost]]</f>
        <v>69.019999999999982</v>
      </c>
    </row>
    <row r="5789" spans="1:14">
      <c r="A5789" t="s">
        <v>5793</v>
      </c>
      <c r="B5789" s="4">
        <v>45114</v>
      </c>
      <c r="C5789" t="s">
        <v>7552</v>
      </c>
      <c r="D5789" t="str">
        <f>VLOOKUP(Sales_Data!$C5789,tbl_Customers[],2,FALSE)</f>
        <v>Customer_291</v>
      </c>
      <c r="E5789" t="str">
        <f>VLOOKUP(tbl_Sales[[#This Row],[Customer_ID]],tbl_Customers[],5,0)</f>
        <v>East</v>
      </c>
      <c r="F5789" t="s">
        <v>8567</v>
      </c>
      <c r="G5789" t="str">
        <f>VLOOKUP(Sales_Data!$F5789,tbl_Products[],2,FALSE)</f>
        <v>Product_69</v>
      </c>
      <c r="H5789" t="str">
        <f>VLOOKUP(tbl_Sales[[#This Row],[Product_ID]],tbl_Products[],3,0)</f>
        <v>Home Goods</v>
      </c>
      <c r="I5789">
        <v>1</v>
      </c>
      <c r="J5789" s="10">
        <f>VLOOKUP(tbl_Sales[[#This Row],[Product_ID]],tbl_Products[],4,0)</f>
        <v>8.86</v>
      </c>
      <c r="K5789" s="6">
        <v>98.21</v>
      </c>
      <c r="L5789" s="6">
        <f>tbl_Sales[[#This Row],[Price_per_Unit]]*tbl_Sales[[#This Row],[Quantity]]</f>
        <v>98.21</v>
      </c>
      <c r="M5789" s="6">
        <f>tbl_Sales[[#This Row],[Cost_per_Unit]]*tbl_Sales[[#This Row],[Quantity]]</f>
        <v>8.86</v>
      </c>
      <c r="N5789" s="6">
        <f>tbl_Sales[[#This Row],[Sales]]-tbl_Sales[[#This Row],[Total_Cost]]</f>
        <v>89.35</v>
      </c>
    </row>
    <row r="5790" spans="1:14">
      <c r="A5790" t="s">
        <v>5794</v>
      </c>
      <c r="B5790" s="4">
        <v>45240</v>
      </c>
      <c r="C5790" t="s">
        <v>7898</v>
      </c>
      <c r="D5790" t="str">
        <f>VLOOKUP(Sales_Data!$C5790,tbl_Customers[],2,FALSE)</f>
        <v>Customer_3</v>
      </c>
      <c r="E5790" t="str">
        <f>VLOOKUP(tbl_Sales[[#This Row],[Customer_ID]],tbl_Customers[],5,0)</f>
        <v>South</v>
      </c>
      <c r="F5790" t="s">
        <v>8494</v>
      </c>
      <c r="G5790" t="str">
        <f>VLOOKUP(Sales_Data!$F5790,tbl_Products[],2,FALSE)</f>
        <v>Product_15</v>
      </c>
      <c r="H5790" t="str">
        <f>VLOOKUP(tbl_Sales[[#This Row],[Product_ID]],tbl_Products[],3,0)</f>
        <v>Apparel</v>
      </c>
      <c r="I5790">
        <v>2</v>
      </c>
      <c r="J5790" s="10">
        <f>VLOOKUP(tbl_Sales[[#This Row],[Product_ID]],tbl_Products[],4,0)</f>
        <v>22.93</v>
      </c>
      <c r="K5790" s="6">
        <v>19.010000000000002</v>
      </c>
      <c r="L5790" s="6">
        <f>tbl_Sales[[#This Row],[Price_per_Unit]]*tbl_Sales[[#This Row],[Quantity]]</f>
        <v>38.020000000000003</v>
      </c>
      <c r="M5790" s="6">
        <f>tbl_Sales[[#This Row],[Cost_per_Unit]]*tbl_Sales[[#This Row],[Quantity]]</f>
        <v>45.86</v>
      </c>
      <c r="N5790" s="6">
        <f>tbl_Sales[[#This Row],[Sales]]-tbl_Sales[[#This Row],[Total_Cost]]</f>
        <v>-7.8399999999999963</v>
      </c>
    </row>
    <row r="5791" spans="1:14">
      <c r="A5791" t="s">
        <v>5795</v>
      </c>
      <c r="B5791" s="4">
        <v>45068</v>
      </c>
      <c r="C5791" t="s">
        <v>8017</v>
      </c>
      <c r="D5791" t="str">
        <f>VLOOKUP(Sales_Data!$C5791,tbl_Customers[],2,FALSE)</f>
        <v>Customer_460</v>
      </c>
      <c r="E5791" t="str">
        <f>VLOOKUP(tbl_Sales[[#This Row],[Customer_ID]],tbl_Customers[],5,0)</f>
        <v>East</v>
      </c>
      <c r="F5791" t="s">
        <v>8543</v>
      </c>
      <c r="G5791" t="str">
        <f>VLOOKUP(Sales_Data!$F5791,tbl_Products[],2,FALSE)</f>
        <v>Product_72</v>
      </c>
      <c r="H5791" t="str">
        <f>VLOOKUP(tbl_Sales[[#This Row],[Product_ID]],tbl_Products[],3,0)</f>
        <v>Toys</v>
      </c>
      <c r="I5791">
        <v>3</v>
      </c>
      <c r="J5791" s="10">
        <f>VLOOKUP(tbl_Sales[[#This Row],[Product_ID]],tbl_Products[],4,0)</f>
        <v>23.2</v>
      </c>
      <c r="K5791" s="6">
        <v>64.209999999999994</v>
      </c>
      <c r="L5791" s="6">
        <f>tbl_Sales[[#This Row],[Price_per_Unit]]*tbl_Sales[[#This Row],[Quantity]]</f>
        <v>192.63</v>
      </c>
      <c r="M5791" s="6">
        <f>tbl_Sales[[#This Row],[Cost_per_Unit]]*tbl_Sales[[#This Row],[Quantity]]</f>
        <v>69.599999999999994</v>
      </c>
      <c r="N5791" s="6">
        <f>tbl_Sales[[#This Row],[Sales]]-tbl_Sales[[#This Row],[Total_Cost]]</f>
        <v>123.03</v>
      </c>
    </row>
    <row r="5792" spans="1:14">
      <c r="A5792" t="s">
        <v>5796</v>
      </c>
      <c r="B5792" s="4">
        <v>45275</v>
      </c>
      <c r="C5792" t="s">
        <v>7202</v>
      </c>
      <c r="D5792" t="str">
        <f>VLOOKUP(Sales_Data!$C5792,tbl_Customers[],2,FALSE)</f>
        <v>Customer_50</v>
      </c>
      <c r="E5792" t="str">
        <f>VLOOKUP(tbl_Sales[[#This Row],[Customer_ID]],tbl_Customers[],5,0)</f>
        <v>North</v>
      </c>
      <c r="F5792" t="s">
        <v>8517</v>
      </c>
      <c r="G5792" t="str">
        <f>VLOOKUP(Sales_Data!$F5792,tbl_Products[],2,FALSE)</f>
        <v>Product_62</v>
      </c>
      <c r="H5792" t="str">
        <f>VLOOKUP(tbl_Sales[[#This Row],[Product_ID]],tbl_Products[],3,0)</f>
        <v>Health</v>
      </c>
      <c r="I5792">
        <v>5</v>
      </c>
      <c r="J5792" s="10">
        <f>VLOOKUP(tbl_Sales[[#This Row],[Product_ID]],tbl_Products[],4,0)</f>
        <v>24.52</v>
      </c>
      <c r="K5792" s="6">
        <v>30.58</v>
      </c>
      <c r="L5792" s="6">
        <f>tbl_Sales[[#This Row],[Price_per_Unit]]*tbl_Sales[[#This Row],[Quantity]]</f>
        <v>152.89999999999998</v>
      </c>
      <c r="M5792" s="6">
        <f>tbl_Sales[[#This Row],[Cost_per_Unit]]*tbl_Sales[[#This Row],[Quantity]]</f>
        <v>122.6</v>
      </c>
      <c r="N5792" s="6">
        <f>tbl_Sales[[#This Row],[Sales]]-tbl_Sales[[#This Row],[Total_Cost]]</f>
        <v>30.299999999999983</v>
      </c>
    </row>
    <row r="5793" spans="1:14">
      <c r="A5793" t="s">
        <v>5797</v>
      </c>
      <c r="B5793" s="4">
        <v>45130</v>
      </c>
      <c r="C5793" t="s">
        <v>7959</v>
      </c>
      <c r="D5793" t="str">
        <f>VLOOKUP(Sales_Data!$C5793,tbl_Customers[],2,FALSE)</f>
        <v>Customer_465</v>
      </c>
      <c r="E5793" t="str">
        <f>VLOOKUP(tbl_Sales[[#This Row],[Customer_ID]],tbl_Customers[],5,0)</f>
        <v>East</v>
      </c>
      <c r="F5793" t="s">
        <v>8534</v>
      </c>
      <c r="G5793" t="str">
        <f>VLOOKUP(Sales_Data!$F5793,tbl_Products[],2,FALSE)</f>
        <v>Product_51</v>
      </c>
      <c r="H5793" t="str">
        <f>VLOOKUP(tbl_Sales[[#This Row],[Product_ID]],tbl_Products[],3,0)</f>
        <v>Electronics</v>
      </c>
      <c r="I5793">
        <v>4</v>
      </c>
      <c r="J5793" s="10">
        <f>VLOOKUP(tbl_Sales[[#This Row],[Product_ID]],tbl_Products[],4,0)</f>
        <v>45.1</v>
      </c>
      <c r="K5793" s="6">
        <v>82.2</v>
      </c>
      <c r="L5793" s="6">
        <f>tbl_Sales[[#This Row],[Price_per_Unit]]*tbl_Sales[[#This Row],[Quantity]]</f>
        <v>328.8</v>
      </c>
      <c r="M5793" s="6">
        <f>tbl_Sales[[#This Row],[Cost_per_Unit]]*tbl_Sales[[#This Row],[Quantity]]</f>
        <v>180.4</v>
      </c>
      <c r="N5793" s="6">
        <f>tbl_Sales[[#This Row],[Sales]]-tbl_Sales[[#This Row],[Total_Cost]]</f>
        <v>148.4</v>
      </c>
    </row>
    <row r="5794" spans="1:14">
      <c r="A5794" t="s">
        <v>5798</v>
      </c>
      <c r="B5794" s="4">
        <v>45031</v>
      </c>
      <c r="C5794" t="s">
        <v>7179</v>
      </c>
      <c r="D5794" t="str">
        <f>VLOOKUP(Sales_Data!$C5794,tbl_Customers[],2,FALSE)</f>
        <v>Customer_875</v>
      </c>
      <c r="E5794" t="str">
        <f>VLOOKUP(tbl_Sales[[#This Row],[Customer_ID]],tbl_Customers[],5,0)</f>
        <v>North</v>
      </c>
      <c r="F5794" t="s">
        <v>8537</v>
      </c>
      <c r="G5794" t="str">
        <f>VLOOKUP(Sales_Data!$F5794,tbl_Products[],2,FALSE)</f>
        <v>Product_75</v>
      </c>
      <c r="H5794" t="str">
        <f>VLOOKUP(tbl_Sales[[#This Row],[Product_ID]],tbl_Products[],3,0)</f>
        <v>Electronics</v>
      </c>
      <c r="I5794">
        <v>8</v>
      </c>
      <c r="J5794" s="10">
        <f>VLOOKUP(tbl_Sales[[#This Row],[Product_ID]],tbl_Products[],4,0)</f>
        <v>2.25</v>
      </c>
      <c r="K5794" s="6">
        <v>63.32</v>
      </c>
      <c r="L5794" s="6">
        <f>tbl_Sales[[#This Row],[Price_per_Unit]]*tbl_Sales[[#This Row],[Quantity]]</f>
        <v>506.56</v>
      </c>
      <c r="M5794" s="6">
        <f>tbl_Sales[[#This Row],[Cost_per_Unit]]*tbl_Sales[[#This Row],[Quantity]]</f>
        <v>18</v>
      </c>
      <c r="N5794" s="6">
        <f>tbl_Sales[[#This Row],[Sales]]-tbl_Sales[[#This Row],[Total_Cost]]</f>
        <v>488.56</v>
      </c>
    </row>
    <row r="5795" spans="1:14">
      <c r="A5795" t="s">
        <v>5799</v>
      </c>
      <c r="B5795" s="4">
        <v>45138</v>
      </c>
      <c r="C5795" t="s">
        <v>8437</v>
      </c>
      <c r="D5795" t="str">
        <f>VLOOKUP(Sales_Data!$C5795,tbl_Customers[],2,FALSE)</f>
        <v>Customer_790</v>
      </c>
      <c r="E5795" t="str">
        <f>VLOOKUP(tbl_Sales[[#This Row],[Customer_ID]],tbl_Customers[],5,0)</f>
        <v>South</v>
      </c>
      <c r="F5795" t="s">
        <v>8549</v>
      </c>
      <c r="G5795" t="str">
        <f>VLOOKUP(Sales_Data!$F5795,tbl_Products[],2,FALSE)</f>
        <v>Product_18</v>
      </c>
      <c r="H5795" t="str">
        <f>VLOOKUP(tbl_Sales[[#This Row],[Product_ID]],tbl_Products[],3,0)</f>
        <v>Health</v>
      </c>
      <c r="I5795">
        <v>7</v>
      </c>
      <c r="J5795" s="10">
        <f>VLOOKUP(tbl_Sales[[#This Row],[Product_ID]],tbl_Products[],4,0)</f>
        <v>41.18</v>
      </c>
      <c r="K5795" s="6">
        <v>65.849999999999994</v>
      </c>
      <c r="L5795" s="6">
        <f>tbl_Sales[[#This Row],[Price_per_Unit]]*tbl_Sales[[#This Row],[Quantity]]</f>
        <v>460.94999999999993</v>
      </c>
      <c r="M5795" s="6">
        <f>tbl_Sales[[#This Row],[Cost_per_Unit]]*tbl_Sales[[#This Row],[Quantity]]</f>
        <v>288.26</v>
      </c>
      <c r="N5795" s="6">
        <f>tbl_Sales[[#This Row],[Sales]]-tbl_Sales[[#This Row],[Total_Cost]]</f>
        <v>172.68999999999994</v>
      </c>
    </row>
    <row r="5796" spans="1:14">
      <c r="A5796" t="s">
        <v>5800</v>
      </c>
      <c r="B5796" s="4">
        <v>45209</v>
      </c>
      <c r="C5796" t="s">
        <v>7978</v>
      </c>
      <c r="D5796" t="str">
        <f>VLOOKUP(Sales_Data!$C5796,tbl_Customers[],2,FALSE)</f>
        <v>Customer_302</v>
      </c>
      <c r="E5796" t="str">
        <f>VLOOKUP(tbl_Sales[[#This Row],[Customer_ID]],tbl_Customers[],5,0)</f>
        <v>East</v>
      </c>
      <c r="F5796" t="s">
        <v>8547</v>
      </c>
      <c r="G5796" t="str">
        <f>VLOOKUP(Sales_Data!$F5796,tbl_Products[],2,FALSE)</f>
        <v>Product_7</v>
      </c>
      <c r="H5796" t="str">
        <f>VLOOKUP(tbl_Sales[[#This Row],[Product_ID]],tbl_Products[],3,0)</f>
        <v>Apparel</v>
      </c>
      <c r="I5796">
        <v>3</v>
      </c>
      <c r="J5796" s="10">
        <f>VLOOKUP(tbl_Sales[[#This Row],[Product_ID]],tbl_Products[],4,0)</f>
        <v>48.6</v>
      </c>
      <c r="K5796" s="6">
        <v>83.23</v>
      </c>
      <c r="L5796" s="6">
        <f>tbl_Sales[[#This Row],[Price_per_Unit]]*tbl_Sales[[#This Row],[Quantity]]</f>
        <v>249.69</v>
      </c>
      <c r="M5796" s="6">
        <f>tbl_Sales[[#This Row],[Cost_per_Unit]]*tbl_Sales[[#This Row],[Quantity]]</f>
        <v>145.80000000000001</v>
      </c>
      <c r="N5796" s="6">
        <f>tbl_Sales[[#This Row],[Sales]]-tbl_Sales[[#This Row],[Total_Cost]]</f>
        <v>103.88999999999999</v>
      </c>
    </row>
    <row r="5797" spans="1:14">
      <c r="A5797" t="s">
        <v>5801</v>
      </c>
      <c r="B5797" s="4">
        <v>45212</v>
      </c>
      <c r="C5797" t="s">
        <v>7962</v>
      </c>
      <c r="D5797" t="str">
        <f>VLOOKUP(Sales_Data!$C5797,tbl_Customers[],2,FALSE)</f>
        <v>Customer_724</v>
      </c>
      <c r="E5797" t="str">
        <f>VLOOKUP(tbl_Sales[[#This Row],[Customer_ID]],tbl_Customers[],5,0)</f>
        <v>South</v>
      </c>
      <c r="F5797" t="s">
        <v>8516</v>
      </c>
      <c r="G5797" t="str">
        <f>VLOOKUP(Sales_Data!$F5797,tbl_Products[],2,FALSE)</f>
        <v>Product_67</v>
      </c>
      <c r="H5797" t="str">
        <f>VLOOKUP(tbl_Sales[[#This Row],[Product_ID]],tbl_Products[],3,0)</f>
        <v>Toys</v>
      </c>
      <c r="I5797">
        <v>9</v>
      </c>
      <c r="J5797" s="10">
        <f>VLOOKUP(tbl_Sales[[#This Row],[Product_ID]],tbl_Products[],4,0)</f>
        <v>13.68</v>
      </c>
      <c r="K5797" s="6">
        <v>29.64</v>
      </c>
      <c r="L5797" s="6">
        <f>tbl_Sales[[#This Row],[Price_per_Unit]]*tbl_Sales[[#This Row],[Quantity]]</f>
        <v>266.76</v>
      </c>
      <c r="M5797" s="6">
        <f>tbl_Sales[[#This Row],[Cost_per_Unit]]*tbl_Sales[[#This Row],[Quantity]]</f>
        <v>123.12</v>
      </c>
      <c r="N5797" s="6">
        <f>tbl_Sales[[#This Row],[Sales]]-tbl_Sales[[#This Row],[Total_Cost]]</f>
        <v>143.63999999999999</v>
      </c>
    </row>
    <row r="5798" spans="1:14">
      <c r="A5798" t="s">
        <v>5802</v>
      </c>
      <c r="B5798" s="4">
        <v>45174</v>
      </c>
      <c r="C5798" t="s">
        <v>7952</v>
      </c>
      <c r="D5798" t="str">
        <f>VLOOKUP(Sales_Data!$C5798,tbl_Customers[],2,FALSE)</f>
        <v>Customer_1343</v>
      </c>
      <c r="E5798" t="str">
        <f>VLOOKUP(tbl_Sales[[#This Row],[Customer_ID]],tbl_Customers[],5,0)</f>
        <v>West</v>
      </c>
      <c r="F5798" t="s">
        <v>8558</v>
      </c>
      <c r="G5798" t="str">
        <f>VLOOKUP(Sales_Data!$F5798,tbl_Products[],2,FALSE)</f>
        <v>Product_24</v>
      </c>
      <c r="H5798" t="str">
        <f>VLOOKUP(tbl_Sales[[#This Row],[Product_ID]],tbl_Products[],3,0)</f>
        <v>Apparel</v>
      </c>
      <c r="I5798">
        <v>2</v>
      </c>
      <c r="J5798" s="10">
        <f>VLOOKUP(tbl_Sales[[#This Row],[Product_ID]],tbl_Products[],4,0)</f>
        <v>47.62</v>
      </c>
      <c r="K5798" s="6">
        <v>24.41</v>
      </c>
      <c r="L5798" s="6">
        <f>tbl_Sales[[#This Row],[Price_per_Unit]]*tbl_Sales[[#This Row],[Quantity]]</f>
        <v>48.82</v>
      </c>
      <c r="M5798" s="6">
        <f>tbl_Sales[[#This Row],[Cost_per_Unit]]*tbl_Sales[[#This Row],[Quantity]]</f>
        <v>95.24</v>
      </c>
      <c r="N5798" s="6">
        <f>tbl_Sales[[#This Row],[Sales]]-tbl_Sales[[#This Row],[Total_Cost]]</f>
        <v>-46.419999999999995</v>
      </c>
    </row>
    <row r="5799" spans="1:14">
      <c r="A5799" t="s">
        <v>5803</v>
      </c>
      <c r="B5799" s="4">
        <v>45018</v>
      </c>
      <c r="C5799" t="s">
        <v>7591</v>
      </c>
      <c r="D5799" t="str">
        <f>VLOOKUP(Sales_Data!$C5799,tbl_Customers[],2,FALSE)</f>
        <v>Customer_588</v>
      </c>
      <c r="E5799" t="str">
        <f>VLOOKUP(tbl_Sales[[#This Row],[Customer_ID]],tbl_Customers[],5,0)</f>
        <v>South</v>
      </c>
      <c r="F5799" t="s">
        <v>8567</v>
      </c>
      <c r="G5799" t="str">
        <f>VLOOKUP(Sales_Data!$F5799,tbl_Products[],2,FALSE)</f>
        <v>Product_69</v>
      </c>
      <c r="H5799" t="str">
        <f>VLOOKUP(tbl_Sales[[#This Row],[Product_ID]],tbl_Products[],3,0)</f>
        <v>Home Goods</v>
      </c>
      <c r="I5799">
        <v>5</v>
      </c>
      <c r="J5799" s="10">
        <f>VLOOKUP(tbl_Sales[[#This Row],[Product_ID]],tbl_Products[],4,0)</f>
        <v>8.86</v>
      </c>
      <c r="K5799" s="6">
        <v>92.75</v>
      </c>
      <c r="L5799" s="6">
        <f>tbl_Sales[[#This Row],[Price_per_Unit]]*tbl_Sales[[#This Row],[Quantity]]</f>
        <v>463.75</v>
      </c>
      <c r="M5799" s="6">
        <f>tbl_Sales[[#This Row],[Cost_per_Unit]]*tbl_Sales[[#This Row],[Quantity]]</f>
        <v>44.3</v>
      </c>
      <c r="N5799" s="6">
        <f>tbl_Sales[[#This Row],[Sales]]-tbl_Sales[[#This Row],[Total_Cost]]</f>
        <v>419.45</v>
      </c>
    </row>
    <row r="5800" spans="1:14">
      <c r="A5800" t="s">
        <v>5804</v>
      </c>
      <c r="B5800" s="4">
        <v>45116</v>
      </c>
      <c r="C5800" t="s">
        <v>7532</v>
      </c>
      <c r="D5800" t="str">
        <f>VLOOKUP(Sales_Data!$C5800,tbl_Customers[],2,FALSE)</f>
        <v>Customer_463</v>
      </c>
      <c r="E5800" t="str">
        <f>VLOOKUP(tbl_Sales[[#This Row],[Customer_ID]],tbl_Customers[],5,0)</f>
        <v>West</v>
      </c>
      <c r="F5800" t="s">
        <v>8499</v>
      </c>
      <c r="G5800" t="str">
        <f>VLOOKUP(Sales_Data!$F5800,tbl_Products[],2,FALSE)</f>
        <v>Product_30</v>
      </c>
      <c r="H5800" t="str">
        <f>VLOOKUP(tbl_Sales[[#This Row],[Product_ID]],tbl_Products[],3,0)</f>
        <v>Apparel</v>
      </c>
      <c r="I5800">
        <v>7</v>
      </c>
      <c r="J5800" s="10">
        <f>VLOOKUP(tbl_Sales[[#This Row],[Product_ID]],tbl_Products[],4,0)</f>
        <v>49.21</v>
      </c>
      <c r="K5800" s="6">
        <v>77.489999999999995</v>
      </c>
      <c r="L5800" s="6">
        <f>tbl_Sales[[#This Row],[Price_per_Unit]]*tbl_Sales[[#This Row],[Quantity]]</f>
        <v>542.42999999999995</v>
      </c>
      <c r="M5800" s="6">
        <f>tbl_Sales[[#This Row],[Cost_per_Unit]]*tbl_Sales[[#This Row],[Quantity]]</f>
        <v>344.47</v>
      </c>
      <c r="N5800" s="6">
        <f>tbl_Sales[[#This Row],[Sales]]-tbl_Sales[[#This Row],[Total_Cost]]</f>
        <v>197.95999999999992</v>
      </c>
    </row>
    <row r="5801" spans="1:14">
      <c r="A5801" t="s">
        <v>5805</v>
      </c>
      <c r="B5801" s="4">
        <v>45213</v>
      </c>
      <c r="C5801" t="s">
        <v>7389</v>
      </c>
      <c r="D5801" t="str">
        <f>VLOOKUP(Sales_Data!$C5801,tbl_Customers[],2,FALSE)</f>
        <v>Customer_1402</v>
      </c>
      <c r="E5801" t="str">
        <f>VLOOKUP(tbl_Sales[[#This Row],[Customer_ID]],tbl_Customers[],5,0)</f>
        <v>West</v>
      </c>
      <c r="F5801" t="s">
        <v>8563</v>
      </c>
      <c r="G5801" t="str">
        <f>VLOOKUP(Sales_Data!$F5801,tbl_Products[],2,FALSE)</f>
        <v>Product_17</v>
      </c>
      <c r="H5801" t="str">
        <f>VLOOKUP(tbl_Sales[[#This Row],[Product_ID]],tbl_Products[],3,0)</f>
        <v>Toys</v>
      </c>
      <c r="I5801">
        <v>7</v>
      </c>
      <c r="J5801" s="10">
        <f>VLOOKUP(tbl_Sales[[#This Row],[Product_ID]],tbl_Products[],4,0)</f>
        <v>36.229999999999997</v>
      </c>
      <c r="K5801" s="6">
        <v>27.21</v>
      </c>
      <c r="L5801" s="6">
        <f>tbl_Sales[[#This Row],[Price_per_Unit]]*tbl_Sales[[#This Row],[Quantity]]</f>
        <v>190.47</v>
      </c>
      <c r="M5801" s="6">
        <f>tbl_Sales[[#This Row],[Cost_per_Unit]]*tbl_Sales[[#This Row],[Quantity]]</f>
        <v>253.60999999999999</v>
      </c>
      <c r="N5801" s="6">
        <f>tbl_Sales[[#This Row],[Sales]]-tbl_Sales[[#This Row],[Total_Cost]]</f>
        <v>-63.139999999999986</v>
      </c>
    </row>
    <row r="5802" spans="1:14">
      <c r="A5802" t="s">
        <v>5806</v>
      </c>
      <c r="B5802" s="4">
        <v>45211</v>
      </c>
      <c r="C5802" t="s">
        <v>7509</v>
      </c>
      <c r="D5802" t="str">
        <f>VLOOKUP(Sales_Data!$C5802,tbl_Customers[],2,FALSE)</f>
        <v>Customer_788</v>
      </c>
      <c r="E5802" t="str">
        <f>VLOOKUP(tbl_Sales[[#This Row],[Customer_ID]],tbl_Customers[],5,0)</f>
        <v>East</v>
      </c>
      <c r="F5802" t="s">
        <v>8565</v>
      </c>
      <c r="G5802" t="str">
        <f>VLOOKUP(Sales_Data!$F5802,tbl_Products[],2,FALSE)</f>
        <v>Product_31</v>
      </c>
      <c r="H5802" t="str">
        <f>VLOOKUP(tbl_Sales[[#This Row],[Product_ID]],tbl_Products[],3,0)</f>
        <v>Apparel</v>
      </c>
      <c r="I5802">
        <v>7</v>
      </c>
      <c r="J5802" s="10">
        <f>VLOOKUP(tbl_Sales[[#This Row],[Product_ID]],tbl_Products[],4,0)</f>
        <v>3.66</v>
      </c>
      <c r="K5802" s="6">
        <v>59.17</v>
      </c>
      <c r="L5802" s="6">
        <f>tbl_Sales[[#This Row],[Price_per_Unit]]*tbl_Sales[[#This Row],[Quantity]]</f>
        <v>414.19</v>
      </c>
      <c r="M5802" s="6">
        <f>tbl_Sales[[#This Row],[Cost_per_Unit]]*tbl_Sales[[#This Row],[Quantity]]</f>
        <v>25.62</v>
      </c>
      <c r="N5802" s="6">
        <f>tbl_Sales[[#This Row],[Sales]]-tbl_Sales[[#This Row],[Total_Cost]]</f>
        <v>388.57</v>
      </c>
    </row>
    <row r="5803" spans="1:14">
      <c r="A5803" t="s">
        <v>5807</v>
      </c>
      <c r="B5803" s="4">
        <v>45174</v>
      </c>
      <c r="C5803" t="s">
        <v>8176</v>
      </c>
      <c r="D5803" t="str">
        <f>VLOOKUP(Sales_Data!$C5803,tbl_Customers[],2,FALSE)</f>
        <v>Customer_1407</v>
      </c>
      <c r="E5803" t="str">
        <f>VLOOKUP(tbl_Sales[[#This Row],[Customer_ID]],tbl_Customers[],5,0)</f>
        <v>South</v>
      </c>
      <c r="F5803" t="s">
        <v>8547</v>
      </c>
      <c r="G5803" t="str">
        <f>VLOOKUP(Sales_Data!$F5803,tbl_Products[],2,FALSE)</f>
        <v>Product_7</v>
      </c>
      <c r="H5803" t="str">
        <f>VLOOKUP(tbl_Sales[[#This Row],[Product_ID]],tbl_Products[],3,0)</f>
        <v>Apparel</v>
      </c>
      <c r="I5803">
        <v>7</v>
      </c>
      <c r="J5803" s="10">
        <f>VLOOKUP(tbl_Sales[[#This Row],[Product_ID]],tbl_Products[],4,0)</f>
        <v>48.6</v>
      </c>
      <c r="K5803" s="6">
        <v>20.38</v>
      </c>
      <c r="L5803" s="6">
        <f>tbl_Sales[[#This Row],[Price_per_Unit]]*tbl_Sales[[#This Row],[Quantity]]</f>
        <v>142.66</v>
      </c>
      <c r="M5803" s="6">
        <f>tbl_Sales[[#This Row],[Cost_per_Unit]]*tbl_Sales[[#This Row],[Quantity]]</f>
        <v>340.2</v>
      </c>
      <c r="N5803" s="6">
        <f>tbl_Sales[[#This Row],[Sales]]-tbl_Sales[[#This Row],[Total_Cost]]</f>
        <v>-197.54</v>
      </c>
    </row>
    <row r="5804" spans="1:14">
      <c r="A5804" t="s">
        <v>5808</v>
      </c>
      <c r="B5804" s="4">
        <v>45056</v>
      </c>
      <c r="C5804" t="s">
        <v>8295</v>
      </c>
      <c r="D5804" t="str">
        <f>VLOOKUP(Sales_Data!$C5804,tbl_Customers[],2,FALSE)</f>
        <v>Customer_1465</v>
      </c>
      <c r="E5804" t="str">
        <f>VLOOKUP(tbl_Sales[[#This Row],[Customer_ID]],tbl_Customers[],5,0)</f>
        <v>North</v>
      </c>
      <c r="F5804" t="s">
        <v>8561</v>
      </c>
      <c r="G5804" t="str">
        <f>VLOOKUP(Sales_Data!$F5804,tbl_Products[],2,FALSE)</f>
        <v>Product_66</v>
      </c>
      <c r="H5804" t="str">
        <f>VLOOKUP(tbl_Sales[[#This Row],[Product_ID]],tbl_Products[],3,0)</f>
        <v>Health</v>
      </c>
      <c r="I5804">
        <v>4</v>
      </c>
      <c r="J5804" s="10">
        <f>VLOOKUP(tbl_Sales[[#This Row],[Product_ID]],tbl_Products[],4,0)</f>
        <v>1.38</v>
      </c>
      <c r="K5804" s="6">
        <v>96.31</v>
      </c>
      <c r="L5804" s="6">
        <f>tbl_Sales[[#This Row],[Price_per_Unit]]*tbl_Sales[[#This Row],[Quantity]]</f>
        <v>385.24</v>
      </c>
      <c r="M5804" s="6">
        <f>tbl_Sales[[#This Row],[Cost_per_Unit]]*tbl_Sales[[#This Row],[Quantity]]</f>
        <v>5.52</v>
      </c>
      <c r="N5804" s="6">
        <f>tbl_Sales[[#This Row],[Sales]]-tbl_Sales[[#This Row],[Total_Cost]]</f>
        <v>379.72</v>
      </c>
    </row>
    <row r="5805" spans="1:14">
      <c r="A5805" t="s">
        <v>5809</v>
      </c>
      <c r="B5805" s="4">
        <v>45084</v>
      </c>
      <c r="C5805" t="s">
        <v>7829</v>
      </c>
      <c r="D5805" t="str">
        <f>VLOOKUP(Sales_Data!$C5805,tbl_Customers[],2,FALSE)</f>
        <v>Customer_231</v>
      </c>
      <c r="E5805" t="str">
        <f>VLOOKUP(tbl_Sales[[#This Row],[Customer_ID]],tbl_Customers[],5,0)</f>
        <v>South</v>
      </c>
      <c r="F5805" t="s">
        <v>8510</v>
      </c>
      <c r="G5805" t="str">
        <f>VLOOKUP(Sales_Data!$F5805,tbl_Products[],2,FALSE)</f>
        <v>Product_70</v>
      </c>
      <c r="H5805" t="str">
        <f>VLOOKUP(tbl_Sales[[#This Row],[Product_ID]],tbl_Products[],3,0)</f>
        <v>Apparel</v>
      </c>
      <c r="I5805">
        <v>1</v>
      </c>
      <c r="J5805" s="10">
        <f>VLOOKUP(tbl_Sales[[#This Row],[Product_ID]],tbl_Products[],4,0)</f>
        <v>26.74</v>
      </c>
      <c r="K5805" s="6">
        <v>98.49</v>
      </c>
      <c r="L5805" s="6">
        <f>tbl_Sales[[#This Row],[Price_per_Unit]]*tbl_Sales[[#This Row],[Quantity]]</f>
        <v>98.49</v>
      </c>
      <c r="M5805" s="6">
        <f>tbl_Sales[[#This Row],[Cost_per_Unit]]*tbl_Sales[[#This Row],[Quantity]]</f>
        <v>26.74</v>
      </c>
      <c r="N5805" s="6">
        <f>tbl_Sales[[#This Row],[Sales]]-tbl_Sales[[#This Row],[Total_Cost]]</f>
        <v>71.75</v>
      </c>
    </row>
    <row r="5806" spans="1:14">
      <c r="A5806" t="s">
        <v>5810</v>
      </c>
      <c r="B5806" s="4">
        <v>45222</v>
      </c>
      <c r="C5806" t="s">
        <v>7697</v>
      </c>
      <c r="D5806" t="str">
        <f>VLOOKUP(Sales_Data!$C5806,tbl_Customers[],2,FALSE)</f>
        <v>Customer_1008</v>
      </c>
      <c r="E5806" t="str">
        <f>VLOOKUP(tbl_Sales[[#This Row],[Customer_ID]],tbl_Customers[],5,0)</f>
        <v>West</v>
      </c>
      <c r="F5806" t="s">
        <v>8566</v>
      </c>
      <c r="G5806" t="str">
        <f>VLOOKUP(Sales_Data!$F5806,tbl_Products[],2,FALSE)</f>
        <v>Product_10</v>
      </c>
      <c r="H5806" t="str">
        <f>VLOOKUP(tbl_Sales[[#This Row],[Product_ID]],tbl_Products[],3,0)</f>
        <v>Apparel</v>
      </c>
      <c r="I5806">
        <v>4</v>
      </c>
      <c r="J5806" s="10">
        <f>VLOOKUP(tbl_Sales[[#This Row],[Product_ID]],tbl_Products[],4,0)</f>
        <v>14.95</v>
      </c>
      <c r="K5806" s="6">
        <v>61.62</v>
      </c>
      <c r="L5806" s="6">
        <f>tbl_Sales[[#This Row],[Price_per_Unit]]*tbl_Sales[[#This Row],[Quantity]]</f>
        <v>246.48</v>
      </c>
      <c r="M5806" s="6">
        <f>tbl_Sales[[#This Row],[Cost_per_Unit]]*tbl_Sales[[#This Row],[Quantity]]</f>
        <v>59.8</v>
      </c>
      <c r="N5806" s="6">
        <f>tbl_Sales[[#This Row],[Sales]]-tbl_Sales[[#This Row],[Total_Cost]]</f>
        <v>186.68</v>
      </c>
    </row>
    <row r="5807" spans="1:14">
      <c r="A5807" t="s">
        <v>5811</v>
      </c>
      <c r="B5807" s="4">
        <v>45103</v>
      </c>
      <c r="C5807" t="s">
        <v>8140</v>
      </c>
      <c r="D5807" t="str">
        <f>VLOOKUP(Sales_Data!$C5807,tbl_Customers[],2,FALSE)</f>
        <v>Customer_348</v>
      </c>
      <c r="E5807" t="str">
        <f>VLOOKUP(tbl_Sales[[#This Row],[Customer_ID]],tbl_Customers[],5,0)</f>
        <v>West</v>
      </c>
      <c r="F5807" t="s">
        <v>8565</v>
      </c>
      <c r="G5807" t="str">
        <f>VLOOKUP(Sales_Data!$F5807,tbl_Products[],2,FALSE)</f>
        <v>Product_31</v>
      </c>
      <c r="H5807" t="str">
        <f>VLOOKUP(tbl_Sales[[#This Row],[Product_ID]],tbl_Products[],3,0)</f>
        <v>Apparel</v>
      </c>
      <c r="I5807">
        <v>4</v>
      </c>
      <c r="J5807" s="10">
        <f>VLOOKUP(tbl_Sales[[#This Row],[Product_ID]],tbl_Products[],4,0)</f>
        <v>3.66</v>
      </c>
      <c r="K5807" s="6">
        <v>14.89</v>
      </c>
      <c r="L5807" s="6">
        <f>tbl_Sales[[#This Row],[Price_per_Unit]]*tbl_Sales[[#This Row],[Quantity]]</f>
        <v>59.56</v>
      </c>
      <c r="M5807" s="6">
        <f>tbl_Sales[[#This Row],[Cost_per_Unit]]*tbl_Sales[[#This Row],[Quantity]]</f>
        <v>14.64</v>
      </c>
      <c r="N5807" s="6">
        <f>tbl_Sales[[#This Row],[Sales]]-tbl_Sales[[#This Row],[Total_Cost]]</f>
        <v>44.92</v>
      </c>
    </row>
    <row r="5808" spans="1:14">
      <c r="A5808" t="s">
        <v>5812</v>
      </c>
      <c r="B5808" s="4">
        <v>45288</v>
      </c>
      <c r="C5808" t="s">
        <v>7843</v>
      </c>
      <c r="D5808" t="str">
        <f>VLOOKUP(Sales_Data!$C5808,tbl_Customers[],2,FALSE)</f>
        <v>Customer_226</v>
      </c>
      <c r="E5808" t="str">
        <f>VLOOKUP(tbl_Sales[[#This Row],[Customer_ID]],tbl_Customers[],5,0)</f>
        <v>South</v>
      </c>
      <c r="F5808" t="s">
        <v>8567</v>
      </c>
      <c r="G5808" t="str">
        <f>VLOOKUP(Sales_Data!$F5808,tbl_Products[],2,FALSE)</f>
        <v>Product_69</v>
      </c>
      <c r="H5808" t="str">
        <f>VLOOKUP(tbl_Sales[[#This Row],[Product_ID]],tbl_Products[],3,0)</f>
        <v>Home Goods</v>
      </c>
      <c r="I5808">
        <v>7</v>
      </c>
      <c r="J5808" s="10">
        <f>VLOOKUP(tbl_Sales[[#This Row],[Product_ID]],tbl_Products[],4,0)</f>
        <v>8.86</v>
      </c>
      <c r="K5808" s="6">
        <v>15.78</v>
      </c>
      <c r="L5808" s="6">
        <f>tbl_Sales[[#This Row],[Price_per_Unit]]*tbl_Sales[[#This Row],[Quantity]]</f>
        <v>110.46</v>
      </c>
      <c r="M5808" s="6">
        <f>tbl_Sales[[#This Row],[Cost_per_Unit]]*tbl_Sales[[#This Row],[Quantity]]</f>
        <v>62.019999999999996</v>
      </c>
      <c r="N5808" s="6">
        <f>tbl_Sales[[#This Row],[Sales]]-tbl_Sales[[#This Row],[Total_Cost]]</f>
        <v>48.44</v>
      </c>
    </row>
    <row r="5809" spans="1:14">
      <c r="A5809" t="s">
        <v>5813</v>
      </c>
      <c r="B5809" s="4">
        <v>45130</v>
      </c>
      <c r="C5809" t="s">
        <v>8017</v>
      </c>
      <c r="D5809" t="str">
        <f>VLOOKUP(Sales_Data!$C5809,tbl_Customers[],2,FALSE)</f>
        <v>Customer_460</v>
      </c>
      <c r="E5809" t="str">
        <f>VLOOKUP(tbl_Sales[[#This Row],[Customer_ID]],tbl_Customers[],5,0)</f>
        <v>East</v>
      </c>
      <c r="F5809" t="s">
        <v>8557</v>
      </c>
      <c r="G5809" t="str">
        <f>VLOOKUP(Sales_Data!$F5809,tbl_Products[],2,FALSE)</f>
        <v>Product_71</v>
      </c>
      <c r="H5809" t="str">
        <f>VLOOKUP(tbl_Sales[[#This Row],[Product_ID]],tbl_Products[],3,0)</f>
        <v>Electronics</v>
      </c>
      <c r="I5809">
        <v>1</v>
      </c>
      <c r="J5809" s="10">
        <f>VLOOKUP(tbl_Sales[[#This Row],[Product_ID]],tbl_Products[],4,0)</f>
        <v>34.61</v>
      </c>
      <c r="K5809" s="6">
        <v>58.42</v>
      </c>
      <c r="L5809" s="6">
        <f>tbl_Sales[[#This Row],[Price_per_Unit]]*tbl_Sales[[#This Row],[Quantity]]</f>
        <v>58.42</v>
      </c>
      <c r="M5809" s="6">
        <f>tbl_Sales[[#This Row],[Cost_per_Unit]]*tbl_Sales[[#This Row],[Quantity]]</f>
        <v>34.61</v>
      </c>
      <c r="N5809" s="6">
        <f>tbl_Sales[[#This Row],[Sales]]-tbl_Sales[[#This Row],[Total_Cost]]</f>
        <v>23.810000000000002</v>
      </c>
    </row>
    <row r="5810" spans="1:14">
      <c r="A5810" t="s">
        <v>5814</v>
      </c>
      <c r="B5810" s="4">
        <v>44997</v>
      </c>
      <c r="C5810" t="s">
        <v>8105</v>
      </c>
      <c r="D5810" t="str">
        <f>VLOOKUP(Sales_Data!$C5810,tbl_Customers[],2,FALSE)</f>
        <v>Customer_209</v>
      </c>
      <c r="E5810" t="str">
        <f>VLOOKUP(tbl_Sales[[#This Row],[Customer_ID]],tbl_Customers[],5,0)</f>
        <v>South</v>
      </c>
      <c r="F5810" t="s">
        <v>8551</v>
      </c>
      <c r="G5810" t="str">
        <f>VLOOKUP(Sales_Data!$F5810,tbl_Products[],2,FALSE)</f>
        <v>Product_11</v>
      </c>
      <c r="H5810" t="str">
        <f>VLOOKUP(tbl_Sales[[#This Row],[Product_ID]],tbl_Products[],3,0)</f>
        <v>Health</v>
      </c>
      <c r="I5810">
        <v>5</v>
      </c>
      <c r="J5810" s="10">
        <f>VLOOKUP(tbl_Sales[[#This Row],[Product_ID]],tbl_Products[],4,0)</f>
        <v>11.76</v>
      </c>
      <c r="K5810" s="6">
        <v>26.11</v>
      </c>
      <c r="L5810" s="6">
        <f>tbl_Sales[[#This Row],[Price_per_Unit]]*tbl_Sales[[#This Row],[Quantity]]</f>
        <v>130.55000000000001</v>
      </c>
      <c r="M5810" s="6">
        <f>tbl_Sales[[#This Row],[Cost_per_Unit]]*tbl_Sales[[#This Row],[Quantity]]</f>
        <v>58.8</v>
      </c>
      <c r="N5810" s="6">
        <f>tbl_Sales[[#This Row],[Sales]]-tbl_Sales[[#This Row],[Total_Cost]]</f>
        <v>71.750000000000014</v>
      </c>
    </row>
    <row r="5811" spans="1:14">
      <c r="A5811" t="s">
        <v>5815</v>
      </c>
      <c r="B5811" s="4">
        <v>45264</v>
      </c>
      <c r="C5811" t="s">
        <v>7495</v>
      </c>
      <c r="D5811" t="str">
        <f>VLOOKUP(Sales_Data!$C5811,tbl_Customers[],2,FALSE)</f>
        <v>Customer_578</v>
      </c>
      <c r="E5811" t="str">
        <f>VLOOKUP(tbl_Sales[[#This Row],[Customer_ID]],tbl_Customers[],5,0)</f>
        <v>South</v>
      </c>
      <c r="F5811" t="s">
        <v>8538</v>
      </c>
      <c r="G5811" t="str">
        <f>VLOOKUP(Sales_Data!$F5811,tbl_Products[],2,FALSE)</f>
        <v>Product_44</v>
      </c>
      <c r="H5811" t="str">
        <f>VLOOKUP(tbl_Sales[[#This Row],[Product_ID]],tbl_Products[],3,0)</f>
        <v>Electronics</v>
      </c>
      <c r="I5811">
        <v>9</v>
      </c>
      <c r="J5811" s="10">
        <f>VLOOKUP(tbl_Sales[[#This Row],[Product_ID]],tbl_Products[],4,0)</f>
        <v>39.729999999999997</v>
      </c>
      <c r="K5811" s="6">
        <v>38.74</v>
      </c>
      <c r="L5811" s="6">
        <f>tbl_Sales[[#This Row],[Price_per_Unit]]*tbl_Sales[[#This Row],[Quantity]]</f>
        <v>348.66</v>
      </c>
      <c r="M5811" s="6">
        <f>tbl_Sales[[#This Row],[Cost_per_Unit]]*tbl_Sales[[#This Row],[Quantity]]</f>
        <v>357.57</v>
      </c>
      <c r="N5811" s="6">
        <f>tbl_Sales[[#This Row],[Sales]]-tbl_Sales[[#This Row],[Total_Cost]]</f>
        <v>-8.9099999999999682</v>
      </c>
    </row>
    <row r="5812" spans="1:14">
      <c r="A5812" t="s">
        <v>5816</v>
      </c>
      <c r="B5812" s="4">
        <v>44987</v>
      </c>
      <c r="C5812" t="s">
        <v>7986</v>
      </c>
      <c r="D5812" t="str">
        <f>VLOOKUP(Sales_Data!$C5812,tbl_Customers[],2,FALSE)</f>
        <v>Customer_732</v>
      </c>
      <c r="E5812" t="str">
        <f>VLOOKUP(tbl_Sales[[#This Row],[Customer_ID]],tbl_Customers[],5,0)</f>
        <v>South</v>
      </c>
      <c r="F5812" t="s">
        <v>8500</v>
      </c>
      <c r="G5812" t="str">
        <f>VLOOKUP(Sales_Data!$F5812,tbl_Products[],2,FALSE)</f>
        <v>Product_68</v>
      </c>
      <c r="H5812" t="str">
        <f>VLOOKUP(tbl_Sales[[#This Row],[Product_ID]],tbl_Products[],3,0)</f>
        <v>Home Goods</v>
      </c>
      <c r="I5812">
        <v>4</v>
      </c>
      <c r="J5812" s="10">
        <f>VLOOKUP(tbl_Sales[[#This Row],[Product_ID]],tbl_Products[],4,0)</f>
        <v>17.45</v>
      </c>
      <c r="K5812" s="6">
        <v>41.69</v>
      </c>
      <c r="L5812" s="6">
        <f>tbl_Sales[[#This Row],[Price_per_Unit]]*tbl_Sales[[#This Row],[Quantity]]</f>
        <v>166.76</v>
      </c>
      <c r="M5812" s="6">
        <f>tbl_Sales[[#This Row],[Cost_per_Unit]]*tbl_Sales[[#This Row],[Quantity]]</f>
        <v>69.8</v>
      </c>
      <c r="N5812" s="6">
        <f>tbl_Sales[[#This Row],[Sales]]-tbl_Sales[[#This Row],[Total_Cost]]</f>
        <v>96.96</v>
      </c>
    </row>
    <row r="5813" spans="1:14">
      <c r="A5813" t="s">
        <v>5817</v>
      </c>
      <c r="B5813" s="4">
        <v>45044</v>
      </c>
      <c r="C5813" t="s">
        <v>8055</v>
      </c>
      <c r="D5813" t="str">
        <f>VLOOKUP(Sales_Data!$C5813,tbl_Customers[],2,FALSE)</f>
        <v>Customer_157</v>
      </c>
      <c r="E5813" t="str">
        <f>VLOOKUP(tbl_Sales[[#This Row],[Customer_ID]],tbl_Customers[],5,0)</f>
        <v>East</v>
      </c>
      <c r="F5813" t="s">
        <v>8567</v>
      </c>
      <c r="G5813" t="str">
        <f>VLOOKUP(Sales_Data!$F5813,tbl_Products[],2,FALSE)</f>
        <v>Product_69</v>
      </c>
      <c r="H5813" t="str">
        <f>VLOOKUP(tbl_Sales[[#This Row],[Product_ID]],tbl_Products[],3,0)</f>
        <v>Home Goods</v>
      </c>
      <c r="I5813">
        <v>6</v>
      </c>
      <c r="J5813" s="10">
        <f>VLOOKUP(tbl_Sales[[#This Row],[Product_ID]],tbl_Products[],4,0)</f>
        <v>8.86</v>
      </c>
      <c r="K5813" s="6">
        <v>85.77</v>
      </c>
      <c r="L5813" s="6">
        <f>tbl_Sales[[#This Row],[Price_per_Unit]]*tbl_Sales[[#This Row],[Quantity]]</f>
        <v>514.62</v>
      </c>
      <c r="M5813" s="6">
        <f>tbl_Sales[[#This Row],[Cost_per_Unit]]*tbl_Sales[[#This Row],[Quantity]]</f>
        <v>53.16</v>
      </c>
      <c r="N5813" s="6">
        <f>tbl_Sales[[#This Row],[Sales]]-tbl_Sales[[#This Row],[Total_Cost]]</f>
        <v>461.46000000000004</v>
      </c>
    </row>
    <row r="5814" spans="1:14">
      <c r="A5814" t="s">
        <v>5818</v>
      </c>
      <c r="B5814" s="4">
        <v>45155</v>
      </c>
      <c r="C5814" t="s">
        <v>7207</v>
      </c>
      <c r="D5814" t="str">
        <f>VLOOKUP(Sales_Data!$C5814,tbl_Customers[],2,FALSE)</f>
        <v>Customer_1261</v>
      </c>
      <c r="E5814" t="str">
        <f>VLOOKUP(tbl_Sales[[#This Row],[Customer_ID]],tbl_Customers[],5,0)</f>
        <v>South</v>
      </c>
      <c r="F5814" t="s">
        <v>8527</v>
      </c>
      <c r="G5814" t="str">
        <f>VLOOKUP(Sales_Data!$F5814,tbl_Products[],2,FALSE)</f>
        <v>Product_12</v>
      </c>
      <c r="H5814" t="str">
        <f>VLOOKUP(tbl_Sales[[#This Row],[Product_ID]],tbl_Products[],3,0)</f>
        <v>Toys</v>
      </c>
      <c r="I5814">
        <v>7</v>
      </c>
      <c r="J5814" s="10">
        <f>VLOOKUP(tbl_Sales[[#This Row],[Product_ID]],tbl_Products[],4,0)</f>
        <v>8.02</v>
      </c>
      <c r="K5814" s="6">
        <v>19.579999999999998</v>
      </c>
      <c r="L5814" s="6">
        <f>tbl_Sales[[#This Row],[Price_per_Unit]]*tbl_Sales[[#This Row],[Quantity]]</f>
        <v>137.06</v>
      </c>
      <c r="M5814" s="6">
        <f>tbl_Sales[[#This Row],[Cost_per_Unit]]*tbl_Sales[[#This Row],[Quantity]]</f>
        <v>56.14</v>
      </c>
      <c r="N5814" s="6">
        <f>tbl_Sales[[#This Row],[Sales]]-tbl_Sales[[#This Row],[Total_Cost]]</f>
        <v>80.92</v>
      </c>
    </row>
    <row r="5815" spans="1:14">
      <c r="A5815" t="s">
        <v>5819</v>
      </c>
      <c r="B5815" s="4">
        <v>45285</v>
      </c>
      <c r="C5815" t="s">
        <v>7210</v>
      </c>
      <c r="D5815" t="str">
        <f>VLOOKUP(Sales_Data!$C5815,tbl_Customers[],2,FALSE)</f>
        <v>Customer_684</v>
      </c>
      <c r="E5815" t="str">
        <f>VLOOKUP(tbl_Sales[[#This Row],[Customer_ID]],tbl_Customers[],5,0)</f>
        <v>East</v>
      </c>
      <c r="F5815" t="s">
        <v>8533</v>
      </c>
      <c r="G5815" t="str">
        <f>VLOOKUP(Sales_Data!$F5815,tbl_Products[],2,FALSE)</f>
        <v>Product_34</v>
      </c>
      <c r="H5815" t="str">
        <f>VLOOKUP(tbl_Sales[[#This Row],[Product_ID]],tbl_Products[],3,0)</f>
        <v>Electronics</v>
      </c>
      <c r="I5815">
        <v>7</v>
      </c>
      <c r="J5815" s="10">
        <f>VLOOKUP(tbl_Sales[[#This Row],[Product_ID]],tbl_Products[],4,0)</f>
        <v>21.9</v>
      </c>
      <c r="K5815" s="6">
        <v>64.41</v>
      </c>
      <c r="L5815" s="6">
        <f>tbl_Sales[[#This Row],[Price_per_Unit]]*tbl_Sales[[#This Row],[Quantity]]</f>
        <v>450.87</v>
      </c>
      <c r="M5815" s="6">
        <f>tbl_Sales[[#This Row],[Cost_per_Unit]]*tbl_Sales[[#This Row],[Quantity]]</f>
        <v>153.29999999999998</v>
      </c>
      <c r="N5815" s="6">
        <f>tbl_Sales[[#This Row],[Sales]]-tbl_Sales[[#This Row],[Total_Cost]]</f>
        <v>297.57000000000005</v>
      </c>
    </row>
    <row r="5816" spans="1:14">
      <c r="A5816" t="s">
        <v>5820</v>
      </c>
      <c r="B5816" s="4">
        <v>45009</v>
      </c>
      <c r="C5816" t="s">
        <v>7201</v>
      </c>
      <c r="D5816" t="str">
        <f>VLOOKUP(Sales_Data!$C5816,tbl_Customers[],2,FALSE)</f>
        <v>Customer_243</v>
      </c>
      <c r="E5816" t="str">
        <f>VLOOKUP(tbl_Sales[[#This Row],[Customer_ID]],tbl_Customers[],5,0)</f>
        <v>South</v>
      </c>
      <c r="F5816" t="s">
        <v>8533</v>
      </c>
      <c r="G5816" t="str">
        <f>VLOOKUP(Sales_Data!$F5816,tbl_Products[],2,FALSE)</f>
        <v>Product_34</v>
      </c>
      <c r="H5816" t="str">
        <f>VLOOKUP(tbl_Sales[[#This Row],[Product_ID]],tbl_Products[],3,0)</f>
        <v>Electronics</v>
      </c>
      <c r="I5816">
        <v>3</v>
      </c>
      <c r="J5816" s="10">
        <f>VLOOKUP(tbl_Sales[[#This Row],[Product_ID]],tbl_Products[],4,0)</f>
        <v>21.9</v>
      </c>
      <c r="K5816" s="6">
        <v>72.63</v>
      </c>
      <c r="L5816" s="6">
        <f>tbl_Sales[[#This Row],[Price_per_Unit]]*tbl_Sales[[#This Row],[Quantity]]</f>
        <v>217.89</v>
      </c>
      <c r="M5816" s="6">
        <f>tbl_Sales[[#This Row],[Cost_per_Unit]]*tbl_Sales[[#This Row],[Quantity]]</f>
        <v>65.699999999999989</v>
      </c>
      <c r="N5816" s="6">
        <f>tbl_Sales[[#This Row],[Sales]]-tbl_Sales[[#This Row],[Total_Cost]]</f>
        <v>152.19</v>
      </c>
    </row>
    <row r="5817" spans="1:14">
      <c r="A5817" t="s">
        <v>5821</v>
      </c>
      <c r="B5817" s="4">
        <v>44978</v>
      </c>
      <c r="C5817" t="s">
        <v>8242</v>
      </c>
      <c r="D5817" t="str">
        <f>VLOOKUP(Sales_Data!$C5817,tbl_Customers[],2,FALSE)</f>
        <v>Customer_739</v>
      </c>
      <c r="E5817" t="str">
        <f>VLOOKUP(tbl_Sales[[#This Row],[Customer_ID]],tbl_Customers[],5,0)</f>
        <v>East</v>
      </c>
      <c r="F5817" t="s">
        <v>8506</v>
      </c>
      <c r="G5817" t="str">
        <f>VLOOKUP(Sales_Data!$F5817,tbl_Products[],2,FALSE)</f>
        <v>Product_43</v>
      </c>
      <c r="H5817" t="str">
        <f>VLOOKUP(tbl_Sales[[#This Row],[Product_ID]],tbl_Products[],3,0)</f>
        <v>Health</v>
      </c>
      <c r="I5817">
        <v>1</v>
      </c>
      <c r="J5817" s="10">
        <f>VLOOKUP(tbl_Sales[[#This Row],[Product_ID]],tbl_Products[],4,0)</f>
        <v>4.59</v>
      </c>
      <c r="K5817" s="6">
        <v>42.22</v>
      </c>
      <c r="L5817" s="6">
        <f>tbl_Sales[[#This Row],[Price_per_Unit]]*tbl_Sales[[#This Row],[Quantity]]</f>
        <v>42.22</v>
      </c>
      <c r="M5817" s="6">
        <f>tbl_Sales[[#This Row],[Cost_per_Unit]]*tbl_Sales[[#This Row],[Quantity]]</f>
        <v>4.59</v>
      </c>
      <c r="N5817" s="6">
        <f>tbl_Sales[[#This Row],[Sales]]-tbl_Sales[[#This Row],[Total_Cost]]</f>
        <v>37.629999999999995</v>
      </c>
    </row>
    <row r="5818" spans="1:14">
      <c r="A5818" t="s">
        <v>5822</v>
      </c>
      <c r="B5818" s="4">
        <v>45036</v>
      </c>
      <c r="C5818" t="s">
        <v>7520</v>
      </c>
      <c r="D5818" t="str">
        <f>VLOOKUP(Sales_Data!$C5818,tbl_Customers[],2,FALSE)</f>
        <v>Customer_174</v>
      </c>
      <c r="E5818" t="str">
        <f>VLOOKUP(tbl_Sales[[#This Row],[Customer_ID]],tbl_Customers[],5,0)</f>
        <v>South</v>
      </c>
      <c r="F5818" t="s">
        <v>8557</v>
      </c>
      <c r="G5818" t="str">
        <f>VLOOKUP(Sales_Data!$F5818,tbl_Products[],2,FALSE)</f>
        <v>Product_71</v>
      </c>
      <c r="H5818" t="str">
        <f>VLOOKUP(tbl_Sales[[#This Row],[Product_ID]],tbl_Products[],3,0)</f>
        <v>Electronics</v>
      </c>
      <c r="I5818">
        <v>1</v>
      </c>
      <c r="J5818" s="10">
        <f>VLOOKUP(tbl_Sales[[#This Row],[Product_ID]],tbl_Products[],4,0)</f>
        <v>34.61</v>
      </c>
      <c r="K5818" s="6">
        <v>9.81</v>
      </c>
      <c r="L5818" s="6">
        <f>tbl_Sales[[#This Row],[Price_per_Unit]]*tbl_Sales[[#This Row],[Quantity]]</f>
        <v>9.81</v>
      </c>
      <c r="M5818" s="6">
        <f>tbl_Sales[[#This Row],[Cost_per_Unit]]*tbl_Sales[[#This Row],[Quantity]]</f>
        <v>34.61</v>
      </c>
      <c r="N5818" s="6">
        <f>tbl_Sales[[#This Row],[Sales]]-tbl_Sales[[#This Row],[Total_Cost]]</f>
        <v>-24.799999999999997</v>
      </c>
    </row>
    <row r="5819" spans="1:14">
      <c r="A5819" t="s">
        <v>5823</v>
      </c>
      <c r="B5819" s="4">
        <v>45187</v>
      </c>
      <c r="C5819" t="s">
        <v>7830</v>
      </c>
      <c r="D5819" t="str">
        <f>VLOOKUP(Sales_Data!$C5819,tbl_Customers[],2,FALSE)</f>
        <v>Customer_89</v>
      </c>
      <c r="E5819" t="str">
        <f>VLOOKUP(tbl_Sales[[#This Row],[Customer_ID]],tbl_Customers[],5,0)</f>
        <v>West</v>
      </c>
      <c r="F5819" t="s">
        <v>8549</v>
      </c>
      <c r="G5819" t="str">
        <f>VLOOKUP(Sales_Data!$F5819,tbl_Products[],2,FALSE)</f>
        <v>Product_18</v>
      </c>
      <c r="H5819" t="str">
        <f>VLOOKUP(tbl_Sales[[#This Row],[Product_ID]],tbl_Products[],3,0)</f>
        <v>Health</v>
      </c>
      <c r="I5819">
        <v>4</v>
      </c>
      <c r="J5819" s="10">
        <f>VLOOKUP(tbl_Sales[[#This Row],[Product_ID]],tbl_Products[],4,0)</f>
        <v>41.18</v>
      </c>
      <c r="K5819" s="6">
        <v>86.2</v>
      </c>
      <c r="L5819" s="6">
        <f>tbl_Sales[[#This Row],[Price_per_Unit]]*tbl_Sales[[#This Row],[Quantity]]</f>
        <v>344.8</v>
      </c>
      <c r="M5819" s="6">
        <f>tbl_Sales[[#This Row],[Cost_per_Unit]]*tbl_Sales[[#This Row],[Quantity]]</f>
        <v>164.72</v>
      </c>
      <c r="N5819" s="6">
        <f>tbl_Sales[[#This Row],[Sales]]-tbl_Sales[[#This Row],[Total_Cost]]</f>
        <v>180.08</v>
      </c>
    </row>
    <row r="5820" spans="1:14">
      <c r="A5820" t="s">
        <v>5824</v>
      </c>
      <c r="B5820" s="4">
        <v>45132</v>
      </c>
      <c r="C5820" t="s">
        <v>7176</v>
      </c>
      <c r="D5820" t="str">
        <f>VLOOKUP(Sales_Data!$C5820,tbl_Customers[],2,FALSE)</f>
        <v>Customer_1239</v>
      </c>
      <c r="E5820" t="str">
        <f>VLOOKUP(tbl_Sales[[#This Row],[Customer_ID]],tbl_Customers[],5,0)</f>
        <v>West</v>
      </c>
      <c r="F5820" t="s">
        <v>8532</v>
      </c>
      <c r="G5820" t="str">
        <f>VLOOKUP(Sales_Data!$F5820,tbl_Products[],2,FALSE)</f>
        <v>Product_23</v>
      </c>
      <c r="H5820" t="str">
        <f>VLOOKUP(tbl_Sales[[#This Row],[Product_ID]],tbl_Products[],3,0)</f>
        <v>Apparel</v>
      </c>
      <c r="I5820">
        <v>9</v>
      </c>
      <c r="J5820" s="10">
        <f>VLOOKUP(tbl_Sales[[#This Row],[Product_ID]],tbl_Products[],4,0)</f>
        <v>2.85</v>
      </c>
      <c r="K5820" s="6">
        <v>35.64</v>
      </c>
      <c r="L5820" s="6">
        <f>tbl_Sales[[#This Row],[Price_per_Unit]]*tbl_Sales[[#This Row],[Quantity]]</f>
        <v>320.76</v>
      </c>
      <c r="M5820" s="6">
        <f>tbl_Sales[[#This Row],[Cost_per_Unit]]*tbl_Sales[[#This Row],[Quantity]]</f>
        <v>25.650000000000002</v>
      </c>
      <c r="N5820" s="6">
        <f>tbl_Sales[[#This Row],[Sales]]-tbl_Sales[[#This Row],[Total_Cost]]</f>
        <v>295.11</v>
      </c>
    </row>
    <row r="5821" spans="1:14">
      <c r="A5821" t="s">
        <v>5825</v>
      </c>
      <c r="B5821" s="4">
        <v>45100</v>
      </c>
      <c r="C5821" t="s">
        <v>7606</v>
      </c>
      <c r="D5821" t="str">
        <f>VLOOKUP(Sales_Data!$C5821,tbl_Customers[],2,FALSE)</f>
        <v>Customer_310</v>
      </c>
      <c r="E5821" t="str">
        <f>VLOOKUP(tbl_Sales[[#This Row],[Customer_ID]],tbl_Customers[],5,0)</f>
        <v>West</v>
      </c>
      <c r="F5821" t="s">
        <v>8495</v>
      </c>
      <c r="G5821" t="str">
        <f>VLOOKUP(Sales_Data!$F5821,tbl_Products[],2,FALSE)</f>
        <v>Product_6</v>
      </c>
      <c r="H5821" t="str">
        <f>VLOOKUP(tbl_Sales[[#This Row],[Product_ID]],tbl_Products[],3,0)</f>
        <v>Apparel</v>
      </c>
      <c r="I5821">
        <v>1</v>
      </c>
      <c r="J5821" s="10">
        <f>VLOOKUP(tbl_Sales[[#This Row],[Product_ID]],tbl_Products[],4,0)</f>
        <v>33.65</v>
      </c>
      <c r="K5821" s="6">
        <v>17.61</v>
      </c>
      <c r="L5821" s="6">
        <f>tbl_Sales[[#This Row],[Price_per_Unit]]*tbl_Sales[[#This Row],[Quantity]]</f>
        <v>17.61</v>
      </c>
      <c r="M5821" s="6">
        <f>tbl_Sales[[#This Row],[Cost_per_Unit]]*tbl_Sales[[#This Row],[Quantity]]</f>
        <v>33.65</v>
      </c>
      <c r="N5821" s="6">
        <f>tbl_Sales[[#This Row],[Sales]]-tbl_Sales[[#This Row],[Total_Cost]]</f>
        <v>-16.04</v>
      </c>
    </row>
    <row r="5822" spans="1:14">
      <c r="A5822" t="s">
        <v>5826</v>
      </c>
      <c r="B5822" s="4">
        <v>45208</v>
      </c>
      <c r="C5822" t="s">
        <v>7695</v>
      </c>
      <c r="D5822" t="str">
        <f>VLOOKUP(Sales_Data!$C5822,tbl_Customers[],2,FALSE)</f>
        <v>Customer_365</v>
      </c>
      <c r="E5822" t="str">
        <f>VLOOKUP(tbl_Sales[[#This Row],[Customer_ID]],tbl_Customers[],5,0)</f>
        <v>West</v>
      </c>
      <c r="F5822" t="s">
        <v>8554</v>
      </c>
      <c r="G5822" t="str">
        <f>VLOOKUP(Sales_Data!$F5822,tbl_Products[],2,FALSE)</f>
        <v>Product_55</v>
      </c>
      <c r="H5822" t="str">
        <f>VLOOKUP(tbl_Sales[[#This Row],[Product_ID]],tbl_Products[],3,0)</f>
        <v>Apparel</v>
      </c>
      <c r="I5822">
        <v>1</v>
      </c>
      <c r="J5822" s="10">
        <f>VLOOKUP(tbl_Sales[[#This Row],[Product_ID]],tbl_Products[],4,0)</f>
        <v>36.08</v>
      </c>
      <c r="K5822" s="6">
        <v>84.14</v>
      </c>
      <c r="L5822" s="6">
        <f>tbl_Sales[[#This Row],[Price_per_Unit]]*tbl_Sales[[#This Row],[Quantity]]</f>
        <v>84.14</v>
      </c>
      <c r="M5822" s="6">
        <f>tbl_Sales[[#This Row],[Cost_per_Unit]]*tbl_Sales[[#This Row],[Quantity]]</f>
        <v>36.08</v>
      </c>
      <c r="N5822" s="6">
        <f>tbl_Sales[[#This Row],[Sales]]-tbl_Sales[[#This Row],[Total_Cost]]</f>
        <v>48.06</v>
      </c>
    </row>
    <row r="5823" spans="1:14">
      <c r="A5823" t="s">
        <v>5827</v>
      </c>
      <c r="B5823" s="4">
        <v>45241</v>
      </c>
      <c r="C5823" t="s">
        <v>8427</v>
      </c>
      <c r="D5823" t="str">
        <f>VLOOKUP(Sales_Data!$C5823,tbl_Customers[],2,FALSE)</f>
        <v>Customer_878</v>
      </c>
      <c r="E5823" t="str">
        <f>VLOOKUP(tbl_Sales[[#This Row],[Customer_ID]],tbl_Customers[],5,0)</f>
        <v>East</v>
      </c>
      <c r="F5823" t="s">
        <v>8508</v>
      </c>
      <c r="G5823" t="str">
        <f>VLOOKUP(Sales_Data!$F5823,tbl_Products[],2,FALSE)</f>
        <v>Product_63</v>
      </c>
      <c r="H5823" t="str">
        <f>VLOOKUP(tbl_Sales[[#This Row],[Product_ID]],tbl_Products[],3,0)</f>
        <v>Electronics</v>
      </c>
      <c r="I5823">
        <v>6</v>
      </c>
      <c r="J5823" s="10">
        <f>VLOOKUP(tbl_Sales[[#This Row],[Product_ID]],tbl_Products[],4,0)</f>
        <v>40</v>
      </c>
      <c r="K5823" s="6">
        <v>99.16</v>
      </c>
      <c r="L5823" s="6">
        <f>tbl_Sales[[#This Row],[Price_per_Unit]]*tbl_Sales[[#This Row],[Quantity]]</f>
        <v>594.96</v>
      </c>
      <c r="M5823" s="6">
        <f>tbl_Sales[[#This Row],[Cost_per_Unit]]*tbl_Sales[[#This Row],[Quantity]]</f>
        <v>240</v>
      </c>
      <c r="N5823" s="6">
        <f>tbl_Sales[[#This Row],[Sales]]-tbl_Sales[[#This Row],[Total_Cost]]</f>
        <v>354.96000000000004</v>
      </c>
    </row>
    <row r="5824" spans="1:14">
      <c r="A5824" t="s">
        <v>5828</v>
      </c>
      <c r="B5824" s="4">
        <v>45283</v>
      </c>
      <c r="C5824" t="s">
        <v>7636</v>
      </c>
      <c r="D5824" t="str">
        <f>VLOOKUP(Sales_Data!$C5824,tbl_Customers[],2,FALSE)</f>
        <v>Customer_1087</v>
      </c>
      <c r="E5824" t="str">
        <f>VLOOKUP(tbl_Sales[[#This Row],[Customer_ID]],tbl_Customers[],5,0)</f>
        <v>East</v>
      </c>
      <c r="F5824" t="s">
        <v>8526</v>
      </c>
      <c r="G5824" t="str">
        <f>VLOOKUP(Sales_Data!$F5824,tbl_Products[],2,FALSE)</f>
        <v>Product_27</v>
      </c>
      <c r="H5824" t="str">
        <f>VLOOKUP(tbl_Sales[[#This Row],[Product_ID]],tbl_Products[],3,0)</f>
        <v>Home Goods</v>
      </c>
      <c r="I5824">
        <v>2</v>
      </c>
      <c r="J5824" s="10">
        <f>VLOOKUP(tbl_Sales[[#This Row],[Product_ID]],tbl_Products[],4,0)</f>
        <v>35.53</v>
      </c>
      <c r="K5824" s="6">
        <v>67.03</v>
      </c>
      <c r="L5824" s="6">
        <f>tbl_Sales[[#This Row],[Price_per_Unit]]*tbl_Sales[[#This Row],[Quantity]]</f>
        <v>134.06</v>
      </c>
      <c r="M5824" s="6">
        <f>tbl_Sales[[#This Row],[Cost_per_Unit]]*tbl_Sales[[#This Row],[Quantity]]</f>
        <v>71.06</v>
      </c>
      <c r="N5824" s="6">
        <f>tbl_Sales[[#This Row],[Sales]]-tbl_Sales[[#This Row],[Total_Cost]]</f>
        <v>63</v>
      </c>
    </row>
    <row r="5825" spans="1:14">
      <c r="A5825" t="s">
        <v>5829</v>
      </c>
      <c r="B5825" s="4">
        <v>45277</v>
      </c>
      <c r="C5825" t="s">
        <v>7913</v>
      </c>
      <c r="D5825" t="str">
        <f>VLOOKUP(Sales_Data!$C5825,tbl_Customers[],2,FALSE)</f>
        <v>Customer_686</v>
      </c>
      <c r="E5825" t="str">
        <f>VLOOKUP(tbl_Sales[[#This Row],[Customer_ID]],tbl_Customers[],5,0)</f>
        <v>East</v>
      </c>
      <c r="F5825" t="s">
        <v>8549</v>
      </c>
      <c r="G5825" t="str">
        <f>VLOOKUP(Sales_Data!$F5825,tbl_Products[],2,FALSE)</f>
        <v>Product_18</v>
      </c>
      <c r="H5825" t="str">
        <f>VLOOKUP(tbl_Sales[[#This Row],[Product_ID]],tbl_Products[],3,0)</f>
        <v>Health</v>
      </c>
      <c r="I5825">
        <v>9</v>
      </c>
      <c r="J5825" s="10">
        <f>VLOOKUP(tbl_Sales[[#This Row],[Product_ID]],tbl_Products[],4,0)</f>
        <v>41.18</v>
      </c>
      <c r="K5825" s="6">
        <v>73.61</v>
      </c>
      <c r="L5825" s="6">
        <f>tbl_Sales[[#This Row],[Price_per_Unit]]*tbl_Sales[[#This Row],[Quantity]]</f>
        <v>662.49</v>
      </c>
      <c r="M5825" s="6">
        <f>tbl_Sales[[#This Row],[Cost_per_Unit]]*tbl_Sales[[#This Row],[Quantity]]</f>
        <v>370.62</v>
      </c>
      <c r="N5825" s="6">
        <f>tbl_Sales[[#This Row],[Sales]]-tbl_Sales[[#This Row],[Total_Cost]]</f>
        <v>291.87</v>
      </c>
    </row>
    <row r="5826" spans="1:14">
      <c r="A5826" t="s">
        <v>5830</v>
      </c>
      <c r="B5826" s="4">
        <v>45288</v>
      </c>
      <c r="C5826" t="s">
        <v>8190</v>
      </c>
      <c r="D5826" t="str">
        <f>VLOOKUP(Sales_Data!$C5826,tbl_Customers[],2,FALSE)</f>
        <v>Customer_1229</v>
      </c>
      <c r="E5826" t="str">
        <f>VLOOKUP(tbl_Sales[[#This Row],[Customer_ID]],tbl_Customers[],5,0)</f>
        <v>East</v>
      </c>
      <c r="F5826" t="s">
        <v>8520</v>
      </c>
      <c r="G5826" t="str">
        <f>VLOOKUP(Sales_Data!$F5826,tbl_Products[],2,FALSE)</f>
        <v>Product_29</v>
      </c>
      <c r="H5826" t="str">
        <f>VLOOKUP(tbl_Sales[[#This Row],[Product_ID]],tbl_Products[],3,0)</f>
        <v>Home Goods</v>
      </c>
      <c r="I5826">
        <v>6</v>
      </c>
      <c r="J5826" s="10">
        <f>VLOOKUP(tbl_Sales[[#This Row],[Product_ID]],tbl_Products[],4,0)</f>
        <v>9.64</v>
      </c>
      <c r="K5826" s="6">
        <v>75</v>
      </c>
      <c r="L5826" s="6">
        <f>tbl_Sales[[#This Row],[Price_per_Unit]]*tbl_Sales[[#This Row],[Quantity]]</f>
        <v>450</v>
      </c>
      <c r="M5826" s="6">
        <f>tbl_Sales[[#This Row],[Cost_per_Unit]]*tbl_Sales[[#This Row],[Quantity]]</f>
        <v>57.84</v>
      </c>
      <c r="N5826" s="6">
        <f>tbl_Sales[[#This Row],[Sales]]-tbl_Sales[[#This Row],[Total_Cost]]</f>
        <v>392.15999999999997</v>
      </c>
    </row>
    <row r="5827" spans="1:14">
      <c r="A5827" t="s">
        <v>5831</v>
      </c>
      <c r="B5827" s="4">
        <v>44953</v>
      </c>
      <c r="C5827" t="s">
        <v>8349</v>
      </c>
      <c r="D5827" t="str">
        <f>VLOOKUP(Sales_Data!$C5827,tbl_Customers[],2,FALSE)</f>
        <v>Customer_372</v>
      </c>
      <c r="E5827" t="str">
        <f>VLOOKUP(tbl_Sales[[#This Row],[Customer_ID]],tbl_Customers[],5,0)</f>
        <v>South</v>
      </c>
      <c r="F5827" t="s">
        <v>8527</v>
      </c>
      <c r="G5827" t="str">
        <f>VLOOKUP(Sales_Data!$F5827,tbl_Products[],2,FALSE)</f>
        <v>Product_12</v>
      </c>
      <c r="H5827" t="str">
        <f>VLOOKUP(tbl_Sales[[#This Row],[Product_ID]],tbl_Products[],3,0)</f>
        <v>Toys</v>
      </c>
      <c r="I5827">
        <v>7</v>
      </c>
      <c r="J5827" s="10">
        <f>VLOOKUP(tbl_Sales[[#This Row],[Product_ID]],tbl_Products[],4,0)</f>
        <v>8.02</v>
      </c>
      <c r="K5827" s="6">
        <v>81.59</v>
      </c>
      <c r="L5827" s="6">
        <f>tbl_Sales[[#This Row],[Price_per_Unit]]*tbl_Sales[[#This Row],[Quantity]]</f>
        <v>571.13</v>
      </c>
      <c r="M5827" s="6">
        <f>tbl_Sales[[#This Row],[Cost_per_Unit]]*tbl_Sales[[#This Row],[Quantity]]</f>
        <v>56.14</v>
      </c>
      <c r="N5827" s="6">
        <f>tbl_Sales[[#This Row],[Sales]]-tbl_Sales[[#This Row],[Total_Cost]]</f>
        <v>514.99</v>
      </c>
    </row>
    <row r="5828" spans="1:14">
      <c r="A5828" t="s">
        <v>5832</v>
      </c>
      <c r="B5828" s="4">
        <v>45009</v>
      </c>
      <c r="C5828" t="s">
        <v>7476</v>
      </c>
      <c r="D5828" t="str">
        <f>VLOOKUP(Sales_Data!$C5828,tbl_Customers[],2,FALSE)</f>
        <v>Customer_1392</v>
      </c>
      <c r="E5828" t="str">
        <f>VLOOKUP(tbl_Sales[[#This Row],[Customer_ID]],tbl_Customers[],5,0)</f>
        <v>East</v>
      </c>
      <c r="F5828" t="s">
        <v>8516</v>
      </c>
      <c r="G5828" t="str">
        <f>VLOOKUP(Sales_Data!$F5828,tbl_Products[],2,FALSE)</f>
        <v>Product_67</v>
      </c>
      <c r="H5828" t="str">
        <f>VLOOKUP(tbl_Sales[[#This Row],[Product_ID]],tbl_Products[],3,0)</f>
        <v>Toys</v>
      </c>
      <c r="I5828">
        <v>4</v>
      </c>
      <c r="J5828" s="10">
        <f>VLOOKUP(tbl_Sales[[#This Row],[Product_ID]],tbl_Products[],4,0)</f>
        <v>13.68</v>
      </c>
      <c r="K5828" s="6">
        <v>77.28</v>
      </c>
      <c r="L5828" s="6">
        <f>tbl_Sales[[#This Row],[Price_per_Unit]]*tbl_Sales[[#This Row],[Quantity]]</f>
        <v>309.12</v>
      </c>
      <c r="M5828" s="6">
        <f>tbl_Sales[[#This Row],[Cost_per_Unit]]*tbl_Sales[[#This Row],[Quantity]]</f>
        <v>54.72</v>
      </c>
      <c r="N5828" s="6">
        <f>tbl_Sales[[#This Row],[Sales]]-tbl_Sales[[#This Row],[Total_Cost]]</f>
        <v>254.4</v>
      </c>
    </row>
    <row r="5829" spans="1:14">
      <c r="A5829" t="s">
        <v>5833</v>
      </c>
      <c r="B5829" s="4">
        <v>45126</v>
      </c>
      <c r="C5829" t="s">
        <v>8062</v>
      </c>
      <c r="D5829" t="str">
        <f>VLOOKUP(Sales_Data!$C5829,tbl_Customers[],2,FALSE)</f>
        <v>Customer_871</v>
      </c>
      <c r="E5829" t="str">
        <f>VLOOKUP(tbl_Sales[[#This Row],[Customer_ID]],tbl_Customers[],5,0)</f>
        <v>North</v>
      </c>
      <c r="F5829" t="s">
        <v>8503</v>
      </c>
      <c r="G5829" t="str">
        <f>VLOOKUP(Sales_Data!$F5829,tbl_Products[],2,FALSE)</f>
        <v>Product_19</v>
      </c>
      <c r="H5829" t="str">
        <f>VLOOKUP(tbl_Sales[[#This Row],[Product_ID]],tbl_Products[],3,0)</f>
        <v>Apparel</v>
      </c>
      <c r="I5829">
        <v>6</v>
      </c>
      <c r="J5829" s="10">
        <f>VLOOKUP(tbl_Sales[[#This Row],[Product_ID]],tbl_Products[],4,0)</f>
        <v>41.78</v>
      </c>
      <c r="K5829" s="6">
        <v>88.29</v>
      </c>
      <c r="L5829" s="6">
        <f>tbl_Sales[[#This Row],[Price_per_Unit]]*tbl_Sales[[#This Row],[Quantity]]</f>
        <v>529.74</v>
      </c>
      <c r="M5829" s="6">
        <f>tbl_Sales[[#This Row],[Cost_per_Unit]]*tbl_Sales[[#This Row],[Quantity]]</f>
        <v>250.68</v>
      </c>
      <c r="N5829" s="6">
        <f>tbl_Sales[[#This Row],[Sales]]-tbl_Sales[[#This Row],[Total_Cost]]</f>
        <v>279.06</v>
      </c>
    </row>
    <row r="5830" spans="1:14">
      <c r="A5830" t="s">
        <v>5834</v>
      </c>
      <c r="B5830" s="4">
        <v>45252</v>
      </c>
      <c r="C5830" t="s">
        <v>7072</v>
      </c>
      <c r="D5830" t="str">
        <f>VLOOKUP(Sales_Data!$C5830,tbl_Customers[],2,FALSE)</f>
        <v>Customer_308</v>
      </c>
      <c r="E5830" t="str">
        <f>VLOOKUP(tbl_Sales[[#This Row],[Customer_ID]],tbl_Customers[],5,0)</f>
        <v>South</v>
      </c>
      <c r="F5830" t="s">
        <v>8559</v>
      </c>
      <c r="G5830" t="str">
        <f>VLOOKUP(Sales_Data!$F5830,tbl_Products[],2,FALSE)</f>
        <v>Product_57</v>
      </c>
      <c r="H5830" t="str">
        <f>VLOOKUP(tbl_Sales[[#This Row],[Product_ID]],tbl_Products[],3,0)</f>
        <v>Toys</v>
      </c>
      <c r="I5830">
        <v>5</v>
      </c>
      <c r="J5830" s="10">
        <f>VLOOKUP(tbl_Sales[[#This Row],[Product_ID]],tbl_Products[],4,0)</f>
        <v>31.85</v>
      </c>
      <c r="K5830" s="6">
        <v>73.78</v>
      </c>
      <c r="L5830" s="6">
        <f>tbl_Sales[[#This Row],[Price_per_Unit]]*tbl_Sales[[#This Row],[Quantity]]</f>
        <v>368.9</v>
      </c>
      <c r="M5830" s="6">
        <f>tbl_Sales[[#This Row],[Cost_per_Unit]]*tbl_Sales[[#This Row],[Quantity]]</f>
        <v>159.25</v>
      </c>
      <c r="N5830" s="6">
        <f>tbl_Sales[[#This Row],[Sales]]-tbl_Sales[[#This Row],[Total_Cost]]</f>
        <v>209.64999999999998</v>
      </c>
    </row>
    <row r="5831" spans="1:14">
      <c r="A5831" t="s">
        <v>5835</v>
      </c>
      <c r="B5831" s="4">
        <v>44929</v>
      </c>
      <c r="C5831" t="s">
        <v>7125</v>
      </c>
      <c r="D5831" t="str">
        <f>VLOOKUP(Sales_Data!$C5831,tbl_Customers[],2,FALSE)</f>
        <v>Customer_1367</v>
      </c>
      <c r="E5831" t="str">
        <f>VLOOKUP(tbl_Sales[[#This Row],[Customer_ID]],tbl_Customers[],5,0)</f>
        <v>East</v>
      </c>
      <c r="F5831" t="s">
        <v>8566</v>
      </c>
      <c r="G5831" t="str">
        <f>VLOOKUP(Sales_Data!$F5831,tbl_Products[],2,FALSE)</f>
        <v>Product_10</v>
      </c>
      <c r="H5831" t="str">
        <f>VLOOKUP(tbl_Sales[[#This Row],[Product_ID]],tbl_Products[],3,0)</f>
        <v>Apparel</v>
      </c>
      <c r="I5831">
        <v>6</v>
      </c>
      <c r="J5831" s="10">
        <f>VLOOKUP(tbl_Sales[[#This Row],[Product_ID]],tbl_Products[],4,0)</f>
        <v>14.95</v>
      </c>
      <c r="K5831" s="6">
        <v>73.61</v>
      </c>
      <c r="L5831" s="6">
        <f>tbl_Sales[[#This Row],[Price_per_Unit]]*tbl_Sales[[#This Row],[Quantity]]</f>
        <v>441.65999999999997</v>
      </c>
      <c r="M5831" s="6">
        <f>tbl_Sales[[#This Row],[Cost_per_Unit]]*tbl_Sales[[#This Row],[Quantity]]</f>
        <v>89.699999999999989</v>
      </c>
      <c r="N5831" s="6">
        <f>tbl_Sales[[#This Row],[Sales]]-tbl_Sales[[#This Row],[Total_Cost]]</f>
        <v>351.96</v>
      </c>
    </row>
    <row r="5832" spans="1:14">
      <c r="A5832" t="s">
        <v>5836</v>
      </c>
      <c r="B5832" s="4">
        <v>44973</v>
      </c>
      <c r="C5832" t="s">
        <v>7318</v>
      </c>
      <c r="D5832" t="str">
        <f>VLOOKUP(Sales_Data!$C5832,tbl_Customers[],2,FALSE)</f>
        <v>Customer_1408</v>
      </c>
      <c r="E5832" t="str">
        <f>VLOOKUP(tbl_Sales[[#This Row],[Customer_ID]],tbl_Customers[],5,0)</f>
        <v>South</v>
      </c>
      <c r="F5832" t="s">
        <v>8554</v>
      </c>
      <c r="G5832" t="str">
        <f>VLOOKUP(Sales_Data!$F5832,tbl_Products[],2,FALSE)</f>
        <v>Product_55</v>
      </c>
      <c r="H5832" t="str">
        <f>VLOOKUP(tbl_Sales[[#This Row],[Product_ID]],tbl_Products[],3,0)</f>
        <v>Apparel</v>
      </c>
      <c r="I5832">
        <v>3</v>
      </c>
      <c r="J5832" s="10">
        <f>VLOOKUP(tbl_Sales[[#This Row],[Product_ID]],tbl_Products[],4,0)</f>
        <v>36.08</v>
      </c>
      <c r="K5832" s="6">
        <v>90.76</v>
      </c>
      <c r="L5832" s="6">
        <f>tbl_Sales[[#This Row],[Price_per_Unit]]*tbl_Sales[[#This Row],[Quantity]]</f>
        <v>272.28000000000003</v>
      </c>
      <c r="M5832" s="6">
        <f>tbl_Sales[[#This Row],[Cost_per_Unit]]*tbl_Sales[[#This Row],[Quantity]]</f>
        <v>108.24</v>
      </c>
      <c r="N5832" s="6">
        <f>tbl_Sales[[#This Row],[Sales]]-tbl_Sales[[#This Row],[Total_Cost]]</f>
        <v>164.04000000000002</v>
      </c>
    </row>
    <row r="5833" spans="1:14">
      <c r="A5833" t="s">
        <v>5837</v>
      </c>
      <c r="B5833" s="4">
        <v>45001</v>
      </c>
      <c r="C5833" t="s">
        <v>7630</v>
      </c>
      <c r="D5833" t="str">
        <f>VLOOKUP(Sales_Data!$C5833,tbl_Customers[],2,FALSE)</f>
        <v>Customer_618</v>
      </c>
      <c r="E5833" t="str">
        <f>VLOOKUP(tbl_Sales[[#This Row],[Customer_ID]],tbl_Customers[],5,0)</f>
        <v>West</v>
      </c>
      <c r="F5833" t="s">
        <v>8510</v>
      </c>
      <c r="G5833" t="str">
        <f>VLOOKUP(Sales_Data!$F5833,tbl_Products[],2,FALSE)</f>
        <v>Product_70</v>
      </c>
      <c r="H5833" t="str">
        <f>VLOOKUP(tbl_Sales[[#This Row],[Product_ID]],tbl_Products[],3,0)</f>
        <v>Apparel</v>
      </c>
      <c r="I5833">
        <v>3</v>
      </c>
      <c r="J5833" s="10">
        <f>VLOOKUP(tbl_Sales[[#This Row],[Product_ID]],tbl_Products[],4,0)</f>
        <v>26.74</v>
      </c>
      <c r="K5833" s="6">
        <v>77.489999999999995</v>
      </c>
      <c r="L5833" s="6">
        <f>tbl_Sales[[#This Row],[Price_per_Unit]]*tbl_Sales[[#This Row],[Quantity]]</f>
        <v>232.46999999999997</v>
      </c>
      <c r="M5833" s="6">
        <f>tbl_Sales[[#This Row],[Cost_per_Unit]]*tbl_Sales[[#This Row],[Quantity]]</f>
        <v>80.22</v>
      </c>
      <c r="N5833" s="6">
        <f>tbl_Sales[[#This Row],[Sales]]-tbl_Sales[[#This Row],[Total_Cost]]</f>
        <v>152.24999999999997</v>
      </c>
    </row>
    <row r="5834" spans="1:14">
      <c r="A5834" t="s">
        <v>5838</v>
      </c>
      <c r="B5834" s="4">
        <v>45168</v>
      </c>
      <c r="C5834" t="s">
        <v>8156</v>
      </c>
      <c r="D5834" t="str">
        <f>VLOOKUP(Sales_Data!$C5834,tbl_Customers[],2,FALSE)</f>
        <v>Customer_1280</v>
      </c>
      <c r="E5834" t="str">
        <f>VLOOKUP(tbl_Sales[[#This Row],[Customer_ID]],tbl_Customers[],5,0)</f>
        <v>South</v>
      </c>
      <c r="F5834" t="s">
        <v>8551</v>
      </c>
      <c r="G5834" t="str">
        <f>VLOOKUP(Sales_Data!$F5834,tbl_Products[],2,FALSE)</f>
        <v>Product_11</v>
      </c>
      <c r="H5834" t="str">
        <f>VLOOKUP(tbl_Sales[[#This Row],[Product_ID]],tbl_Products[],3,0)</f>
        <v>Health</v>
      </c>
      <c r="I5834">
        <v>8</v>
      </c>
      <c r="J5834" s="10">
        <f>VLOOKUP(tbl_Sales[[#This Row],[Product_ID]],tbl_Products[],4,0)</f>
        <v>11.76</v>
      </c>
      <c r="K5834" s="6">
        <v>66.319999999999993</v>
      </c>
      <c r="L5834" s="6">
        <f>tbl_Sales[[#This Row],[Price_per_Unit]]*tbl_Sales[[#This Row],[Quantity]]</f>
        <v>530.55999999999995</v>
      </c>
      <c r="M5834" s="6">
        <f>tbl_Sales[[#This Row],[Cost_per_Unit]]*tbl_Sales[[#This Row],[Quantity]]</f>
        <v>94.08</v>
      </c>
      <c r="N5834" s="6">
        <f>tbl_Sales[[#This Row],[Sales]]-tbl_Sales[[#This Row],[Total_Cost]]</f>
        <v>436.47999999999996</v>
      </c>
    </row>
    <row r="5835" spans="1:14">
      <c r="A5835" t="s">
        <v>5839</v>
      </c>
      <c r="B5835" s="4">
        <v>45234</v>
      </c>
      <c r="C5835" t="s">
        <v>7591</v>
      </c>
      <c r="D5835" t="str">
        <f>VLOOKUP(Sales_Data!$C5835,tbl_Customers[],2,FALSE)</f>
        <v>Customer_588</v>
      </c>
      <c r="E5835" t="str">
        <f>VLOOKUP(tbl_Sales[[#This Row],[Customer_ID]],tbl_Customers[],5,0)</f>
        <v>South</v>
      </c>
      <c r="F5835" t="s">
        <v>8556</v>
      </c>
      <c r="G5835" t="str">
        <f>VLOOKUP(Sales_Data!$F5835,tbl_Products[],2,FALSE)</f>
        <v>Product_42</v>
      </c>
      <c r="H5835" t="str">
        <f>VLOOKUP(tbl_Sales[[#This Row],[Product_ID]],tbl_Products[],3,0)</f>
        <v>Electronics</v>
      </c>
      <c r="I5835">
        <v>7</v>
      </c>
      <c r="J5835" s="10">
        <f>VLOOKUP(tbl_Sales[[#This Row],[Product_ID]],tbl_Products[],4,0)</f>
        <v>28.03</v>
      </c>
      <c r="K5835" s="6">
        <v>25.27</v>
      </c>
      <c r="L5835" s="6">
        <f>tbl_Sales[[#This Row],[Price_per_Unit]]*tbl_Sales[[#This Row],[Quantity]]</f>
        <v>176.89</v>
      </c>
      <c r="M5835" s="6">
        <f>tbl_Sales[[#This Row],[Cost_per_Unit]]*tbl_Sales[[#This Row],[Quantity]]</f>
        <v>196.21</v>
      </c>
      <c r="N5835" s="6">
        <f>tbl_Sales[[#This Row],[Sales]]-tbl_Sales[[#This Row],[Total_Cost]]</f>
        <v>-19.320000000000022</v>
      </c>
    </row>
    <row r="5836" spans="1:14">
      <c r="A5836" t="s">
        <v>5840</v>
      </c>
      <c r="B5836" s="4">
        <v>45149</v>
      </c>
      <c r="C5836" t="s">
        <v>7410</v>
      </c>
      <c r="D5836" t="str">
        <f>VLOOKUP(Sales_Data!$C5836,tbl_Customers[],2,FALSE)</f>
        <v>Customer_714</v>
      </c>
      <c r="E5836" t="str">
        <f>VLOOKUP(tbl_Sales[[#This Row],[Customer_ID]],tbl_Customers[],5,0)</f>
        <v>North</v>
      </c>
      <c r="F5836" t="s">
        <v>8513</v>
      </c>
      <c r="G5836" t="str">
        <f>VLOOKUP(Sales_Data!$F5836,tbl_Products[],2,FALSE)</f>
        <v>Product_59</v>
      </c>
      <c r="H5836" t="str">
        <f>VLOOKUP(tbl_Sales[[#This Row],[Product_ID]],tbl_Products[],3,0)</f>
        <v>Home Goods</v>
      </c>
      <c r="I5836">
        <v>9</v>
      </c>
      <c r="J5836" s="10">
        <f>VLOOKUP(tbl_Sales[[#This Row],[Product_ID]],tbl_Products[],4,0)</f>
        <v>40.85</v>
      </c>
      <c r="K5836" s="6">
        <v>9.8000000000000007</v>
      </c>
      <c r="L5836" s="6">
        <f>tbl_Sales[[#This Row],[Price_per_Unit]]*tbl_Sales[[#This Row],[Quantity]]</f>
        <v>88.2</v>
      </c>
      <c r="M5836" s="6">
        <f>tbl_Sales[[#This Row],[Cost_per_Unit]]*tbl_Sales[[#This Row],[Quantity]]</f>
        <v>367.65000000000003</v>
      </c>
      <c r="N5836" s="6">
        <f>tbl_Sales[[#This Row],[Sales]]-tbl_Sales[[#This Row],[Total_Cost]]</f>
        <v>-279.45000000000005</v>
      </c>
    </row>
    <row r="5837" spans="1:14">
      <c r="A5837" t="s">
        <v>5841</v>
      </c>
      <c r="B5837" s="4">
        <v>44972</v>
      </c>
      <c r="C5837" t="s">
        <v>7664</v>
      </c>
      <c r="D5837" t="str">
        <f>VLOOKUP(Sales_Data!$C5837,tbl_Customers[],2,FALSE)</f>
        <v>Customer_213</v>
      </c>
      <c r="E5837" t="str">
        <f>VLOOKUP(tbl_Sales[[#This Row],[Customer_ID]],tbl_Customers[],5,0)</f>
        <v>North</v>
      </c>
      <c r="F5837" t="s">
        <v>8502</v>
      </c>
      <c r="G5837" t="str">
        <f>VLOOKUP(Sales_Data!$F5837,tbl_Products[],2,FALSE)</f>
        <v>Product_22</v>
      </c>
      <c r="H5837" t="str">
        <f>VLOOKUP(tbl_Sales[[#This Row],[Product_ID]],tbl_Products[],3,0)</f>
        <v>Electronics</v>
      </c>
      <c r="I5837">
        <v>6</v>
      </c>
      <c r="J5837" s="10">
        <f>VLOOKUP(tbl_Sales[[#This Row],[Product_ID]],tbl_Products[],4,0)</f>
        <v>38.15</v>
      </c>
      <c r="K5837" s="6">
        <v>25.57</v>
      </c>
      <c r="L5837" s="6">
        <f>tbl_Sales[[#This Row],[Price_per_Unit]]*tbl_Sales[[#This Row],[Quantity]]</f>
        <v>153.42000000000002</v>
      </c>
      <c r="M5837" s="6">
        <f>tbl_Sales[[#This Row],[Cost_per_Unit]]*tbl_Sales[[#This Row],[Quantity]]</f>
        <v>228.89999999999998</v>
      </c>
      <c r="N5837" s="6">
        <f>tbl_Sales[[#This Row],[Sales]]-tbl_Sales[[#This Row],[Total_Cost]]</f>
        <v>-75.479999999999961</v>
      </c>
    </row>
    <row r="5838" spans="1:14">
      <c r="A5838" t="s">
        <v>5842</v>
      </c>
      <c r="B5838" s="4">
        <v>44959</v>
      </c>
      <c r="C5838" t="s">
        <v>7351</v>
      </c>
      <c r="D5838" t="str">
        <f>VLOOKUP(Sales_Data!$C5838,tbl_Customers[],2,FALSE)</f>
        <v>Customer_556</v>
      </c>
      <c r="E5838" t="str">
        <f>VLOOKUP(tbl_Sales[[#This Row],[Customer_ID]],tbl_Customers[],5,0)</f>
        <v>East</v>
      </c>
      <c r="F5838" t="s">
        <v>8531</v>
      </c>
      <c r="G5838" t="str">
        <f>VLOOKUP(Sales_Data!$F5838,tbl_Products[],2,FALSE)</f>
        <v>Product_36</v>
      </c>
      <c r="H5838" t="str">
        <f>VLOOKUP(tbl_Sales[[#This Row],[Product_ID]],tbl_Products[],3,0)</f>
        <v>Home Goods</v>
      </c>
      <c r="I5838">
        <v>3</v>
      </c>
      <c r="J5838" s="10">
        <f>VLOOKUP(tbl_Sales[[#This Row],[Product_ID]],tbl_Products[],4,0)</f>
        <v>32.54</v>
      </c>
      <c r="K5838" s="6">
        <v>59.29</v>
      </c>
      <c r="L5838" s="6">
        <f>tbl_Sales[[#This Row],[Price_per_Unit]]*tbl_Sales[[#This Row],[Quantity]]</f>
        <v>177.87</v>
      </c>
      <c r="M5838" s="6">
        <f>tbl_Sales[[#This Row],[Cost_per_Unit]]*tbl_Sales[[#This Row],[Quantity]]</f>
        <v>97.62</v>
      </c>
      <c r="N5838" s="6">
        <f>tbl_Sales[[#This Row],[Sales]]-tbl_Sales[[#This Row],[Total_Cost]]</f>
        <v>80.25</v>
      </c>
    </row>
    <row r="5839" spans="1:14">
      <c r="A5839" t="s">
        <v>5843</v>
      </c>
      <c r="B5839" s="4">
        <v>45061</v>
      </c>
      <c r="C5839" t="s">
        <v>7974</v>
      </c>
      <c r="D5839" t="str">
        <f>VLOOKUP(Sales_Data!$C5839,tbl_Customers[],2,FALSE)</f>
        <v>Customer_1023</v>
      </c>
      <c r="E5839" t="str">
        <f>VLOOKUP(tbl_Sales[[#This Row],[Customer_ID]],tbl_Customers[],5,0)</f>
        <v>South</v>
      </c>
      <c r="F5839" t="s">
        <v>8538</v>
      </c>
      <c r="G5839" t="str">
        <f>VLOOKUP(Sales_Data!$F5839,tbl_Products[],2,FALSE)</f>
        <v>Product_44</v>
      </c>
      <c r="H5839" t="str">
        <f>VLOOKUP(tbl_Sales[[#This Row],[Product_ID]],tbl_Products[],3,0)</f>
        <v>Electronics</v>
      </c>
      <c r="I5839">
        <v>3</v>
      </c>
      <c r="J5839" s="10">
        <f>VLOOKUP(tbl_Sales[[#This Row],[Product_ID]],tbl_Products[],4,0)</f>
        <v>39.729999999999997</v>
      </c>
      <c r="K5839" s="6">
        <v>67.989999999999995</v>
      </c>
      <c r="L5839" s="6">
        <f>tbl_Sales[[#This Row],[Price_per_Unit]]*tbl_Sales[[#This Row],[Quantity]]</f>
        <v>203.96999999999997</v>
      </c>
      <c r="M5839" s="6">
        <f>tbl_Sales[[#This Row],[Cost_per_Unit]]*tbl_Sales[[#This Row],[Quantity]]</f>
        <v>119.19</v>
      </c>
      <c r="N5839" s="6">
        <f>tbl_Sales[[#This Row],[Sales]]-tbl_Sales[[#This Row],[Total_Cost]]</f>
        <v>84.779999999999973</v>
      </c>
    </row>
    <row r="5840" spans="1:14">
      <c r="A5840" t="s">
        <v>5844</v>
      </c>
      <c r="B5840" s="4">
        <v>45040</v>
      </c>
      <c r="C5840" t="s">
        <v>8120</v>
      </c>
      <c r="D5840" t="str">
        <f>VLOOKUP(Sales_Data!$C5840,tbl_Customers[],2,FALSE)</f>
        <v>Customer_1356</v>
      </c>
      <c r="E5840" t="str">
        <f>VLOOKUP(tbl_Sales[[#This Row],[Customer_ID]],tbl_Customers[],5,0)</f>
        <v>North</v>
      </c>
      <c r="F5840" t="s">
        <v>8522</v>
      </c>
      <c r="G5840" t="str">
        <f>VLOOKUP(Sales_Data!$F5840,tbl_Products[],2,FALSE)</f>
        <v>Product_4</v>
      </c>
      <c r="H5840" t="str">
        <f>VLOOKUP(tbl_Sales[[#This Row],[Product_ID]],tbl_Products[],3,0)</f>
        <v>Toys</v>
      </c>
      <c r="I5840">
        <v>9</v>
      </c>
      <c r="J5840" s="10">
        <f>VLOOKUP(tbl_Sales[[#This Row],[Product_ID]],tbl_Products[],4,0)</f>
        <v>14.75</v>
      </c>
      <c r="K5840" s="6">
        <v>92.82</v>
      </c>
      <c r="L5840" s="6">
        <f>tbl_Sales[[#This Row],[Price_per_Unit]]*tbl_Sales[[#This Row],[Quantity]]</f>
        <v>835.37999999999988</v>
      </c>
      <c r="M5840" s="6">
        <f>tbl_Sales[[#This Row],[Cost_per_Unit]]*tbl_Sales[[#This Row],[Quantity]]</f>
        <v>132.75</v>
      </c>
      <c r="N5840" s="6">
        <f>tbl_Sales[[#This Row],[Sales]]-tbl_Sales[[#This Row],[Total_Cost]]</f>
        <v>702.62999999999988</v>
      </c>
    </row>
    <row r="5841" spans="1:14">
      <c r="A5841" t="s">
        <v>5845</v>
      </c>
      <c r="B5841" s="4">
        <v>45116</v>
      </c>
      <c r="C5841" t="s">
        <v>8383</v>
      </c>
      <c r="D5841" t="str">
        <f>VLOOKUP(Sales_Data!$C5841,tbl_Customers[],2,FALSE)</f>
        <v>Customer_756</v>
      </c>
      <c r="E5841" t="str">
        <f>VLOOKUP(tbl_Sales[[#This Row],[Customer_ID]],tbl_Customers[],5,0)</f>
        <v>West</v>
      </c>
      <c r="F5841" t="s">
        <v>8552</v>
      </c>
      <c r="G5841" t="str">
        <f>VLOOKUP(Sales_Data!$F5841,tbl_Products[],2,FALSE)</f>
        <v>Product_5</v>
      </c>
      <c r="H5841" t="str">
        <f>VLOOKUP(tbl_Sales[[#This Row],[Product_ID]],tbl_Products[],3,0)</f>
        <v>Health</v>
      </c>
      <c r="I5841">
        <v>5</v>
      </c>
      <c r="J5841" s="10">
        <f>VLOOKUP(tbl_Sales[[#This Row],[Product_ID]],tbl_Products[],4,0)</f>
        <v>35.39</v>
      </c>
      <c r="K5841" s="6">
        <v>97.64</v>
      </c>
      <c r="L5841" s="6">
        <f>tbl_Sales[[#This Row],[Price_per_Unit]]*tbl_Sales[[#This Row],[Quantity]]</f>
        <v>488.2</v>
      </c>
      <c r="M5841" s="6">
        <f>tbl_Sales[[#This Row],[Cost_per_Unit]]*tbl_Sales[[#This Row],[Quantity]]</f>
        <v>176.95</v>
      </c>
      <c r="N5841" s="6">
        <f>tbl_Sales[[#This Row],[Sales]]-tbl_Sales[[#This Row],[Total_Cost]]</f>
        <v>311.25</v>
      </c>
    </row>
    <row r="5842" spans="1:14">
      <c r="A5842" t="s">
        <v>5846</v>
      </c>
      <c r="B5842" s="4">
        <v>44967</v>
      </c>
      <c r="C5842" t="s">
        <v>8153</v>
      </c>
      <c r="D5842" t="str">
        <f>VLOOKUP(Sales_Data!$C5842,tbl_Customers[],2,FALSE)</f>
        <v>Customer_544</v>
      </c>
      <c r="E5842" t="str">
        <f>VLOOKUP(tbl_Sales[[#This Row],[Customer_ID]],tbl_Customers[],5,0)</f>
        <v>South</v>
      </c>
      <c r="F5842" t="s">
        <v>8514</v>
      </c>
      <c r="G5842" t="str">
        <f>VLOOKUP(Sales_Data!$F5842,tbl_Products[],2,FALSE)</f>
        <v>Product_2</v>
      </c>
      <c r="H5842" t="str">
        <f>VLOOKUP(tbl_Sales[[#This Row],[Product_ID]],tbl_Products[],3,0)</f>
        <v>Health</v>
      </c>
      <c r="I5842">
        <v>9</v>
      </c>
      <c r="J5842" s="10">
        <f>VLOOKUP(tbl_Sales[[#This Row],[Product_ID]],tbl_Products[],4,0)</f>
        <v>12.41</v>
      </c>
      <c r="K5842" s="6">
        <v>75.3</v>
      </c>
      <c r="L5842" s="6">
        <f>tbl_Sales[[#This Row],[Price_per_Unit]]*tbl_Sales[[#This Row],[Quantity]]</f>
        <v>677.69999999999993</v>
      </c>
      <c r="M5842" s="6">
        <f>tbl_Sales[[#This Row],[Cost_per_Unit]]*tbl_Sales[[#This Row],[Quantity]]</f>
        <v>111.69</v>
      </c>
      <c r="N5842" s="6">
        <f>tbl_Sales[[#This Row],[Sales]]-tbl_Sales[[#This Row],[Total_Cost]]</f>
        <v>566.01</v>
      </c>
    </row>
    <row r="5843" spans="1:14">
      <c r="A5843" t="s">
        <v>5847</v>
      </c>
      <c r="B5843" s="4">
        <v>45238</v>
      </c>
      <c r="C5843" t="s">
        <v>8298</v>
      </c>
      <c r="D5843" t="str">
        <f>VLOOKUP(Sales_Data!$C5843,tbl_Customers[],2,FALSE)</f>
        <v>Customer_1457</v>
      </c>
      <c r="E5843" t="str">
        <f>VLOOKUP(tbl_Sales[[#This Row],[Customer_ID]],tbl_Customers[],5,0)</f>
        <v>North</v>
      </c>
      <c r="F5843" t="s">
        <v>8522</v>
      </c>
      <c r="G5843" t="str">
        <f>VLOOKUP(Sales_Data!$F5843,tbl_Products[],2,FALSE)</f>
        <v>Product_4</v>
      </c>
      <c r="H5843" t="str">
        <f>VLOOKUP(tbl_Sales[[#This Row],[Product_ID]],tbl_Products[],3,0)</f>
        <v>Toys</v>
      </c>
      <c r="I5843">
        <v>7</v>
      </c>
      <c r="J5843" s="10">
        <f>VLOOKUP(tbl_Sales[[#This Row],[Product_ID]],tbl_Products[],4,0)</f>
        <v>14.75</v>
      </c>
      <c r="K5843" s="6">
        <v>89.94</v>
      </c>
      <c r="L5843" s="6">
        <f>tbl_Sales[[#This Row],[Price_per_Unit]]*tbl_Sales[[#This Row],[Quantity]]</f>
        <v>629.57999999999993</v>
      </c>
      <c r="M5843" s="6">
        <f>tbl_Sales[[#This Row],[Cost_per_Unit]]*tbl_Sales[[#This Row],[Quantity]]</f>
        <v>103.25</v>
      </c>
      <c r="N5843" s="6">
        <f>tbl_Sales[[#This Row],[Sales]]-tbl_Sales[[#This Row],[Total_Cost]]</f>
        <v>526.32999999999993</v>
      </c>
    </row>
    <row r="5844" spans="1:14">
      <c r="A5844" t="s">
        <v>5848</v>
      </c>
      <c r="B5844" s="4">
        <v>44946</v>
      </c>
      <c r="C5844" t="s">
        <v>8055</v>
      </c>
      <c r="D5844" t="str">
        <f>VLOOKUP(Sales_Data!$C5844,tbl_Customers[],2,FALSE)</f>
        <v>Customer_157</v>
      </c>
      <c r="E5844" t="str">
        <f>VLOOKUP(tbl_Sales[[#This Row],[Customer_ID]],tbl_Customers[],5,0)</f>
        <v>East</v>
      </c>
      <c r="F5844" t="s">
        <v>8522</v>
      </c>
      <c r="G5844" t="str">
        <f>VLOOKUP(Sales_Data!$F5844,tbl_Products[],2,FALSE)</f>
        <v>Product_4</v>
      </c>
      <c r="H5844" t="str">
        <f>VLOOKUP(tbl_Sales[[#This Row],[Product_ID]],tbl_Products[],3,0)</f>
        <v>Toys</v>
      </c>
      <c r="I5844">
        <v>3</v>
      </c>
      <c r="J5844" s="10">
        <f>VLOOKUP(tbl_Sales[[#This Row],[Product_ID]],tbl_Products[],4,0)</f>
        <v>14.75</v>
      </c>
      <c r="K5844" s="6">
        <v>97.78</v>
      </c>
      <c r="L5844" s="6">
        <f>tbl_Sales[[#This Row],[Price_per_Unit]]*tbl_Sales[[#This Row],[Quantity]]</f>
        <v>293.34000000000003</v>
      </c>
      <c r="M5844" s="6">
        <f>tbl_Sales[[#This Row],[Cost_per_Unit]]*tbl_Sales[[#This Row],[Quantity]]</f>
        <v>44.25</v>
      </c>
      <c r="N5844" s="6">
        <f>tbl_Sales[[#This Row],[Sales]]-tbl_Sales[[#This Row],[Total_Cost]]</f>
        <v>249.09000000000003</v>
      </c>
    </row>
    <row r="5845" spans="1:14">
      <c r="A5845" t="s">
        <v>5849</v>
      </c>
      <c r="B5845" s="4">
        <v>45123</v>
      </c>
      <c r="C5845" t="s">
        <v>8338</v>
      </c>
      <c r="D5845" t="str">
        <f>VLOOKUP(Sales_Data!$C5845,tbl_Customers[],2,FALSE)</f>
        <v>Customer_5</v>
      </c>
      <c r="E5845" t="str">
        <f>VLOOKUP(tbl_Sales[[#This Row],[Customer_ID]],tbl_Customers[],5,0)</f>
        <v>West</v>
      </c>
      <c r="F5845" t="s">
        <v>8522</v>
      </c>
      <c r="G5845" t="str">
        <f>VLOOKUP(Sales_Data!$F5845,tbl_Products[],2,FALSE)</f>
        <v>Product_4</v>
      </c>
      <c r="H5845" t="str">
        <f>VLOOKUP(tbl_Sales[[#This Row],[Product_ID]],tbl_Products[],3,0)</f>
        <v>Toys</v>
      </c>
      <c r="I5845">
        <v>5</v>
      </c>
      <c r="J5845" s="10">
        <f>VLOOKUP(tbl_Sales[[#This Row],[Product_ID]],tbl_Products[],4,0)</f>
        <v>14.75</v>
      </c>
      <c r="K5845" s="6">
        <v>44.68</v>
      </c>
      <c r="L5845" s="6">
        <f>tbl_Sales[[#This Row],[Price_per_Unit]]*tbl_Sales[[#This Row],[Quantity]]</f>
        <v>223.4</v>
      </c>
      <c r="M5845" s="6">
        <f>tbl_Sales[[#This Row],[Cost_per_Unit]]*tbl_Sales[[#This Row],[Quantity]]</f>
        <v>73.75</v>
      </c>
      <c r="N5845" s="6">
        <f>tbl_Sales[[#This Row],[Sales]]-tbl_Sales[[#This Row],[Total_Cost]]</f>
        <v>149.65</v>
      </c>
    </row>
    <row r="5846" spans="1:14">
      <c r="A5846" t="s">
        <v>5850</v>
      </c>
      <c r="B5846" s="4">
        <v>45132</v>
      </c>
      <c r="C5846" t="s">
        <v>7712</v>
      </c>
      <c r="D5846" t="str">
        <f>VLOOKUP(Sales_Data!$C5846,tbl_Customers[],2,FALSE)</f>
        <v>Customer_305</v>
      </c>
      <c r="E5846" t="str">
        <f>VLOOKUP(tbl_Sales[[#This Row],[Customer_ID]],tbl_Customers[],5,0)</f>
        <v>West</v>
      </c>
      <c r="F5846" t="s">
        <v>8551</v>
      </c>
      <c r="G5846" t="str">
        <f>VLOOKUP(Sales_Data!$F5846,tbl_Products[],2,FALSE)</f>
        <v>Product_11</v>
      </c>
      <c r="H5846" t="str">
        <f>VLOOKUP(tbl_Sales[[#This Row],[Product_ID]],tbl_Products[],3,0)</f>
        <v>Health</v>
      </c>
      <c r="I5846">
        <v>5</v>
      </c>
      <c r="J5846" s="10">
        <f>VLOOKUP(tbl_Sales[[#This Row],[Product_ID]],tbl_Products[],4,0)</f>
        <v>11.76</v>
      </c>
      <c r="K5846" s="6">
        <v>18.03</v>
      </c>
      <c r="L5846" s="6">
        <f>tbl_Sales[[#This Row],[Price_per_Unit]]*tbl_Sales[[#This Row],[Quantity]]</f>
        <v>90.15</v>
      </c>
      <c r="M5846" s="6">
        <f>tbl_Sales[[#This Row],[Cost_per_Unit]]*tbl_Sales[[#This Row],[Quantity]]</f>
        <v>58.8</v>
      </c>
      <c r="N5846" s="6">
        <f>tbl_Sales[[#This Row],[Sales]]-tbl_Sales[[#This Row],[Total_Cost]]</f>
        <v>31.350000000000009</v>
      </c>
    </row>
    <row r="5847" spans="1:14">
      <c r="A5847" t="s">
        <v>5851</v>
      </c>
      <c r="B5847" s="4">
        <v>45241</v>
      </c>
      <c r="C5847" t="s">
        <v>8258</v>
      </c>
      <c r="D5847" t="str">
        <f>VLOOKUP(Sales_Data!$C5847,tbl_Customers[],2,FALSE)</f>
        <v>Customer_1344</v>
      </c>
      <c r="E5847" t="str">
        <f>VLOOKUP(tbl_Sales[[#This Row],[Customer_ID]],tbl_Customers[],5,0)</f>
        <v>East</v>
      </c>
      <c r="F5847" t="s">
        <v>8556</v>
      </c>
      <c r="G5847" t="str">
        <f>VLOOKUP(Sales_Data!$F5847,tbl_Products[],2,FALSE)</f>
        <v>Product_42</v>
      </c>
      <c r="H5847" t="str">
        <f>VLOOKUP(tbl_Sales[[#This Row],[Product_ID]],tbl_Products[],3,0)</f>
        <v>Electronics</v>
      </c>
      <c r="I5847">
        <v>8</v>
      </c>
      <c r="J5847" s="10">
        <f>VLOOKUP(tbl_Sales[[#This Row],[Product_ID]],tbl_Products[],4,0)</f>
        <v>28.03</v>
      </c>
      <c r="K5847" s="6">
        <v>45.58</v>
      </c>
      <c r="L5847" s="6">
        <f>tbl_Sales[[#This Row],[Price_per_Unit]]*tbl_Sales[[#This Row],[Quantity]]</f>
        <v>364.64</v>
      </c>
      <c r="M5847" s="6">
        <f>tbl_Sales[[#This Row],[Cost_per_Unit]]*tbl_Sales[[#This Row],[Quantity]]</f>
        <v>224.24</v>
      </c>
      <c r="N5847" s="6">
        <f>tbl_Sales[[#This Row],[Sales]]-tbl_Sales[[#This Row],[Total_Cost]]</f>
        <v>140.39999999999998</v>
      </c>
    </row>
    <row r="5848" spans="1:14">
      <c r="A5848" t="s">
        <v>5852</v>
      </c>
      <c r="B5848" s="4">
        <v>45262</v>
      </c>
      <c r="C5848" t="s">
        <v>7466</v>
      </c>
      <c r="D5848" t="str">
        <f>VLOOKUP(Sales_Data!$C5848,tbl_Customers[],2,FALSE)</f>
        <v>Customer_301</v>
      </c>
      <c r="E5848" t="str">
        <f>VLOOKUP(tbl_Sales[[#This Row],[Customer_ID]],tbl_Customers[],5,0)</f>
        <v>East</v>
      </c>
      <c r="F5848" t="s">
        <v>8502</v>
      </c>
      <c r="G5848" t="str">
        <f>VLOOKUP(Sales_Data!$F5848,tbl_Products[],2,FALSE)</f>
        <v>Product_22</v>
      </c>
      <c r="H5848" t="str">
        <f>VLOOKUP(tbl_Sales[[#This Row],[Product_ID]],tbl_Products[],3,0)</f>
        <v>Electronics</v>
      </c>
      <c r="I5848">
        <v>7</v>
      </c>
      <c r="J5848" s="10">
        <f>VLOOKUP(tbl_Sales[[#This Row],[Product_ID]],tbl_Products[],4,0)</f>
        <v>38.15</v>
      </c>
      <c r="K5848" s="6">
        <v>75.88</v>
      </c>
      <c r="L5848" s="6">
        <f>tbl_Sales[[#This Row],[Price_per_Unit]]*tbl_Sales[[#This Row],[Quantity]]</f>
        <v>531.16</v>
      </c>
      <c r="M5848" s="6">
        <f>tbl_Sales[[#This Row],[Cost_per_Unit]]*tbl_Sales[[#This Row],[Quantity]]</f>
        <v>267.05</v>
      </c>
      <c r="N5848" s="6">
        <f>tbl_Sales[[#This Row],[Sales]]-tbl_Sales[[#This Row],[Total_Cost]]</f>
        <v>264.10999999999996</v>
      </c>
    </row>
    <row r="5849" spans="1:14">
      <c r="A5849" t="s">
        <v>5853</v>
      </c>
      <c r="B5849" s="4">
        <v>45193</v>
      </c>
      <c r="C5849" t="s">
        <v>7975</v>
      </c>
      <c r="D5849" t="str">
        <f>VLOOKUP(Sales_Data!$C5849,tbl_Customers[],2,FALSE)</f>
        <v>Customer_656</v>
      </c>
      <c r="E5849" t="str">
        <f>VLOOKUP(tbl_Sales[[#This Row],[Customer_ID]],tbl_Customers[],5,0)</f>
        <v>East</v>
      </c>
      <c r="F5849" t="s">
        <v>8537</v>
      </c>
      <c r="G5849" t="str">
        <f>VLOOKUP(Sales_Data!$F5849,tbl_Products[],2,FALSE)</f>
        <v>Product_75</v>
      </c>
      <c r="H5849" t="str">
        <f>VLOOKUP(tbl_Sales[[#This Row],[Product_ID]],tbl_Products[],3,0)</f>
        <v>Electronics</v>
      </c>
      <c r="I5849">
        <v>5</v>
      </c>
      <c r="J5849" s="10">
        <f>VLOOKUP(tbl_Sales[[#This Row],[Product_ID]],tbl_Products[],4,0)</f>
        <v>2.25</v>
      </c>
      <c r="K5849" s="6">
        <v>63.61</v>
      </c>
      <c r="L5849" s="6">
        <f>tbl_Sales[[#This Row],[Price_per_Unit]]*tbl_Sales[[#This Row],[Quantity]]</f>
        <v>318.05</v>
      </c>
      <c r="M5849" s="6">
        <f>tbl_Sales[[#This Row],[Cost_per_Unit]]*tbl_Sales[[#This Row],[Quantity]]</f>
        <v>11.25</v>
      </c>
      <c r="N5849" s="6">
        <f>tbl_Sales[[#This Row],[Sales]]-tbl_Sales[[#This Row],[Total_Cost]]</f>
        <v>306.8</v>
      </c>
    </row>
    <row r="5850" spans="1:14">
      <c r="A5850" t="s">
        <v>5854</v>
      </c>
      <c r="B5850" s="4">
        <v>45073</v>
      </c>
      <c r="C5850" t="s">
        <v>7971</v>
      </c>
      <c r="D5850" t="str">
        <f>VLOOKUP(Sales_Data!$C5850,tbl_Customers[],2,FALSE)</f>
        <v>Customer_303</v>
      </c>
      <c r="E5850" t="str">
        <f>VLOOKUP(tbl_Sales[[#This Row],[Customer_ID]],tbl_Customers[],5,0)</f>
        <v>South</v>
      </c>
      <c r="F5850" t="s">
        <v>8551</v>
      </c>
      <c r="G5850" t="str">
        <f>VLOOKUP(Sales_Data!$F5850,tbl_Products[],2,FALSE)</f>
        <v>Product_11</v>
      </c>
      <c r="H5850" t="str">
        <f>VLOOKUP(tbl_Sales[[#This Row],[Product_ID]],tbl_Products[],3,0)</f>
        <v>Health</v>
      </c>
      <c r="I5850">
        <v>5</v>
      </c>
      <c r="J5850" s="10">
        <f>VLOOKUP(tbl_Sales[[#This Row],[Product_ID]],tbl_Products[],4,0)</f>
        <v>11.76</v>
      </c>
      <c r="K5850" s="6">
        <v>19.98</v>
      </c>
      <c r="L5850" s="6">
        <f>tbl_Sales[[#This Row],[Price_per_Unit]]*tbl_Sales[[#This Row],[Quantity]]</f>
        <v>99.9</v>
      </c>
      <c r="M5850" s="6">
        <f>tbl_Sales[[#This Row],[Cost_per_Unit]]*tbl_Sales[[#This Row],[Quantity]]</f>
        <v>58.8</v>
      </c>
      <c r="N5850" s="6">
        <f>tbl_Sales[[#This Row],[Sales]]-tbl_Sales[[#This Row],[Total_Cost]]</f>
        <v>41.100000000000009</v>
      </c>
    </row>
    <row r="5851" spans="1:14">
      <c r="A5851" t="s">
        <v>5855</v>
      </c>
      <c r="B5851" s="4">
        <v>45291</v>
      </c>
      <c r="C5851" t="s">
        <v>7714</v>
      </c>
      <c r="D5851" t="str">
        <f>VLOOKUP(Sales_Data!$C5851,tbl_Customers[],2,FALSE)</f>
        <v>Customer_800</v>
      </c>
      <c r="E5851" t="str">
        <f>VLOOKUP(tbl_Sales[[#This Row],[Customer_ID]],tbl_Customers[],5,0)</f>
        <v>East</v>
      </c>
      <c r="F5851" t="s">
        <v>8551</v>
      </c>
      <c r="G5851" t="str">
        <f>VLOOKUP(Sales_Data!$F5851,tbl_Products[],2,FALSE)</f>
        <v>Product_11</v>
      </c>
      <c r="H5851" t="str">
        <f>VLOOKUP(tbl_Sales[[#This Row],[Product_ID]],tbl_Products[],3,0)</f>
        <v>Health</v>
      </c>
      <c r="I5851">
        <v>2</v>
      </c>
      <c r="J5851" s="10">
        <f>VLOOKUP(tbl_Sales[[#This Row],[Product_ID]],tbl_Products[],4,0)</f>
        <v>11.76</v>
      </c>
      <c r="K5851" s="6">
        <v>85.52</v>
      </c>
      <c r="L5851" s="6">
        <f>tbl_Sales[[#This Row],[Price_per_Unit]]*tbl_Sales[[#This Row],[Quantity]]</f>
        <v>171.04</v>
      </c>
      <c r="M5851" s="6">
        <f>tbl_Sales[[#This Row],[Cost_per_Unit]]*tbl_Sales[[#This Row],[Quantity]]</f>
        <v>23.52</v>
      </c>
      <c r="N5851" s="6">
        <f>tbl_Sales[[#This Row],[Sales]]-tbl_Sales[[#This Row],[Total_Cost]]</f>
        <v>147.51999999999998</v>
      </c>
    </row>
    <row r="5852" spans="1:14">
      <c r="A5852" t="s">
        <v>5856</v>
      </c>
      <c r="B5852" s="4">
        <v>45232</v>
      </c>
      <c r="C5852" t="s">
        <v>7607</v>
      </c>
      <c r="D5852" t="str">
        <f>VLOOKUP(Sales_Data!$C5852,tbl_Customers[],2,FALSE)</f>
        <v>Customer_915</v>
      </c>
      <c r="E5852" t="str">
        <f>VLOOKUP(tbl_Sales[[#This Row],[Customer_ID]],tbl_Customers[],5,0)</f>
        <v>East</v>
      </c>
      <c r="F5852" t="s">
        <v>8528</v>
      </c>
      <c r="G5852" t="str">
        <f>VLOOKUP(Sales_Data!$F5852,tbl_Products[],2,FALSE)</f>
        <v>Product_25</v>
      </c>
      <c r="H5852" t="str">
        <f>VLOOKUP(tbl_Sales[[#This Row],[Product_ID]],tbl_Products[],3,0)</f>
        <v>Electronics</v>
      </c>
      <c r="I5852">
        <v>2</v>
      </c>
      <c r="J5852" s="10">
        <f>VLOOKUP(tbl_Sales[[#This Row],[Product_ID]],tbl_Products[],4,0)</f>
        <v>48.19</v>
      </c>
      <c r="K5852" s="6">
        <v>6.25</v>
      </c>
      <c r="L5852" s="6">
        <f>tbl_Sales[[#This Row],[Price_per_Unit]]*tbl_Sales[[#This Row],[Quantity]]</f>
        <v>12.5</v>
      </c>
      <c r="M5852" s="6">
        <f>tbl_Sales[[#This Row],[Cost_per_Unit]]*tbl_Sales[[#This Row],[Quantity]]</f>
        <v>96.38</v>
      </c>
      <c r="N5852" s="6">
        <f>tbl_Sales[[#This Row],[Sales]]-tbl_Sales[[#This Row],[Total_Cost]]</f>
        <v>-83.88</v>
      </c>
    </row>
    <row r="5853" spans="1:14">
      <c r="A5853" t="s">
        <v>5857</v>
      </c>
      <c r="B5853" s="4">
        <v>44956</v>
      </c>
      <c r="C5853" t="s">
        <v>7517</v>
      </c>
      <c r="D5853" t="str">
        <f>VLOOKUP(Sales_Data!$C5853,tbl_Customers[],2,FALSE)</f>
        <v>Customer_1478</v>
      </c>
      <c r="E5853" t="str">
        <f>VLOOKUP(tbl_Sales[[#This Row],[Customer_ID]],tbl_Customers[],5,0)</f>
        <v>West</v>
      </c>
      <c r="F5853" t="s">
        <v>8517</v>
      </c>
      <c r="G5853" t="str">
        <f>VLOOKUP(Sales_Data!$F5853,tbl_Products[],2,FALSE)</f>
        <v>Product_62</v>
      </c>
      <c r="H5853" t="str">
        <f>VLOOKUP(tbl_Sales[[#This Row],[Product_ID]],tbl_Products[],3,0)</f>
        <v>Health</v>
      </c>
      <c r="I5853">
        <v>1</v>
      </c>
      <c r="J5853" s="10">
        <f>VLOOKUP(tbl_Sales[[#This Row],[Product_ID]],tbl_Products[],4,0)</f>
        <v>24.52</v>
      </c>
      <c r="K5853" s="6">
        <v>65.489999999999995</v>
      </c>
      <c r="L5853" s="6">
        <f>tbl_Sales[[#This Row],[Price_per_Unit]]*tbl_Sales[[#This Row],[Quantity]]</f>
        <v>65.489999999999995</v>
      </c>
      <c r="M5853" s="6">
        <f>tbl_Sales[[#This Row],[Cost_per_Unit]]*tbl_Sales[[#This Row],[Quantity]]</f>
        <v>24.52</v>
      </c>
      <c r="N5853" s="6">
        <f>tbl_Sales[[#This Row],[Sales]]-tbl_Sales[[#This Row],[Total_Cost]]</f>
        <v>40.97</v>
      </c>
    </row>
    <row r="5854" spans="1:14">
      <c r="A5854" t="s">
        <v>5858</v>
      </c>
      <c r="B5854" s="4">
        <v>45016</v>
      </c>
      <c r="C5854" t="s">
        <v>7721</v>
      </c>
      <c r="D5854" t="str">
        <f>VLOOKUP(Sales_Data!$C5854,tbl_Customers[],2,FALSE)</f>
        <v>Customer_980</v>
      </c>
      <c r="E5854" t="str">
        <f>VLOOKUP(tbl_Sales[[#This Row],[Customer_ID]],tbl_Customers[],5,0)</f>
        <v>West</v>
      </c>
      <c r="F5854" t="s">
        <v>8504</v>
      </c>
      <c r="G5854" t="str">
        <f>VLOOKUP(Sales_Data!$F5854,tbl_Products[],2,FALSE)</f>
        <v>Product_13</v>
      </c>
      <c r="H5854" t="str">
        <f>VLOOKUP(tbl_Sales[[#This Row],[Product_ID]],tbl_Products[],3,0)</f>
        <v>Toys</v>
      </c>
      <c r="I5854">
        <v>9</v>
      </c>
      <c r="J5854" s="10">
        <f>VLOOKUP(tbl_Sales[[#This Row],[Product_ID]],tbl_Products[],4,0)</f>
        <v>45.97</v>
      </c>
      <c r="K5854" s="6">
        <v>6.39</v>
      </c>
      <c r="L5854" s="6">
        <f>tbl_Sales[[#This Row],[Price_per_Unit]]*tbl_Sales[[#This Row],[Quantity]]</f>
        <v>57.51</v>
      </c>
      <c r="M5854" s="6">
        <f>tbl_Sales[[#This Row],[Cost_per_Unit]]*tbl_Sales[[#This Row],[Quantity]]</f>
        <v>413.73</v>
      </c>
      <c r="N5854" s="6">
        <f>tbl_Sales[[#This Row],[Sales]]-tbl_Sales[[#This Row],[Total_Cost]]</f>
        <v>-356.22</v>
      </c>
    </row>
    <row r="5855" spans="1:14">
      <c r="A5855" t="s">
        <v>5859</v>
      </c>
      <c r="B5855" s="4">
        <v>45254</v>
      </c>
      <c r="C5855" t="s">
        <v>7909</v>
      </c>
      <c r="D5855" t="str">
        <f>VLOOKUP(Sales_Data!$C5855,tbl_Customers[],2,FALSE)</f>
        <v>Customer_138</v>
      </c>
      <c r="E5855" t="str">
        <f>VLOOKUP(tbl_Sales[[#This Row],[Customer_ID]],tbl_Customers[],5,0)</f>
        <v>West</v>
      </c>
      <c r="F5855" t="s">
        <v>8559</v>
      </c>
      <c r="G5855" t="str">
        <f>VLOOKUP(Sales_Data!$F5855,tbl_Products[],2,FALSE)</f>
        <v>Product_57</v>
      </c>
      <c r="H5855" t="str">
        <f>VLOOKUP(tbl_Sales[[#This Row],[Product_ID]],tbl_Products[],3,0)</f>
        <v>Toys</v>
      </c>
      <c r="I5855">
        <v>2</v>
      </c>
      <c r="J5855" s="10">
        <f>VLOOKUP(tbl_Sales[[#This Row],[Product_ID]],tbl_Products[],4,0)</f>
        <v>31.85</v>
      </c>
      <c r="K5855" s="6">
        <v>78.260000000000005</v>
      </c>
      <c r="L5855" s="6">
        <f>tbl_Sales[[#This Row],[Price_per_Unit]]*tbl_Sales[[#This Row],[Quantity]]</f>
        <v>156.52000000000001</v>
      </c>
      <c r="M5855" s="6">
        <f>tbl_Sales[[#This Row],[Cost_per_Unit]]*tbl_Sales[[#This Row],[Quantity]]</f>
        <v>63.7</v>
      </c>
      <c r="N5855" s="6">
        <f>tbl_Sales[[#This Row],[Sales]]-tbl_Sales[[#This Row],[Total_Cost]]</f>
        <v>92.820000000000007</v>
      </c>
    </row>
    <row r="5856" spans="1:14">
      <c r="A5856" t="s">
        <v>5860</v>
      </c>
      <c r="B5856" s="4">
        <v>45180</v>
      </c>
      <c r="C5856" t="s">
        <v>7024</v>
      </c>
      <c r="D5856" t="str">
        <f>VLOOKUP(Sales_Data!$C5856,tbl_Customers[],2,FALSE)</f>
        <v>Customer_232</v>
      </c>
      <c r="E5856" t="str">
        <f>VLOOKUP(tbl_Sales[[#This Row],[Customer_ID]],tbl_Customers[],5,0)</f>
        <v>West</v>
      </c>
      <c r="F5856" t="s">
        <v>8567</v>
      </c>
      <c r="G5856" t="str">
        <f>VLOOKUP(Sales_Data!$F5856,tbl_Products[],2,FALSE)</f>
        <v>Product_69</v>
      </c>
      <c r="H5856" t="str">
        <f>VLOOKUP(tbl_Sales[[#This Row],[Product_ID]],tbl_Products[],3,0)</f>
        <v>Home Goods</v>
      </c>
      <c r="I5856">
        <v>1</v>
      </c>
      <c r="J5856" s="10">
        <f>VLOOKUP(tbl_Sales[[#This Row],[Product_ID]],tbl_Products[],4,0)</f>
        <v>8.86</v>
      </c>
      <c r="K5856" s="6">
        <v>35.86</v>
      </c>
      <c r="L5856" s="6">
        <f>tbl_Sales[[#This Row],[Price_per_Unit]]*tbl_Sales[[#This Row],[Quantity]]</f>
        <v>35.86</v>
      </c>
      <c r="M5856" s="6">
        <f>tbl_Sales[[#This Row],[Cost_per_Unit]]*tbl_Sales[[#This Row],[Quantity]]</f>
        <v>8.86</v>
      </c>
      <c r="N5856" s="6">
        <f>tbl_Sales[[#This Row],[Sales]]-tbl_Sales[[#This Row],[Total_Cost]]</f>
        <v>27</v>
      </c>
    </row>
    <row r="5857" spans="1:14">
      <c r="A5857" t="s">
        <v>5861</v>
      </c>
      <c r="B5857" s="4">
        <v>45151</v>
      </c>
      <c r="C5857" t="s">
        <v>7126</v>
      </c>
      <c r="D5857" t="str">
        <f>VLOOKUP(Sales_Data!$C5857,tbl_Customers[],2,FALSE)</f>
        <v>Customer_1184</v>
      </c>
      <c r="E5857" t="str">
        <f>VLOOKUP(tbl_Sales[[#This Row],[Customer_ID]],tbl_Customers[],5,0)</f>
        <v>East</v>
      </c>
      <c r="F5857" t="s">
        <v>8562</v>
      </c>
      <c r="G5857" t="str">
        <f>VLOOKUP(Sales_Data!$F5857,tbl_Products[],2,FALSE)</f>
        <v>Product_48</v>
      </c>
      <c r="H5857" t="str">
        <f>VLOOKUP(tbl_Sales[[#This Row],[Product_ID]],tbl_Products[],3,0)</f>
        <v>Apparel</v>
      </c>
      <c r="I5857">
        <v>8</v>
      </c>
      <c r="J5857" s="10">
        <f>VLOOKUP(tbl_Sales[[#This Row],[Product_ID]],tbl_Products[],4,0)</f>
        <v>25.33</v>
      </c>
      <c r="K5857" s="6">
        <v>69.62</v>
      </c>
      <c r="L5857" s="6">
        <f>tbl_Sales[[#This Row],[Price_per_Unit]]*tbl_Sales[[#This Row],[Quantity]]</f>
        <v>556.96</v>
      </c>
      <c r="M5857" s="6">
        <f>tbl_Sales[[#This Row],[Cost_per_Unit]]*tbl_Sales[[#This Row],[Quantity]]</f>
        <v>202.64</v>
      </c>
      <c r="N5857" s="6">
        <f>tbl_Sales[[#This Row],[Sales]]-tbl_Sales[[#This Row],[Total_Cost]]</f>
        <v>354.32000000000005</v>
      </c>
    </row>
    <row r="5858" spans="1:14">
      <c r="A5858" t="s">
        <v>5862</v>
      </c>
      <c r="B5858" s="4">
        <v>44932</v>
      </c>
      <c r="C5858" t="s">
        <v>7154</v>
      </c>
      <c r="D5858" t="str">
        <f>VLOOKUP(Sales_Data!$C5858,tbl_Customers[],2,FALSE)</f>
        <v>Customer_876</v>
      </c>
      <c r="E5858" t="str">
        <f>VLOOKUP(tbl_Sales[[#This Row],[Customer_ID]],tbl_Customers[],5,0)</f>
        <v>South</v>
      </c>
      <c r="F5858" t="s">
        <v>8564</v>
      </c>
      <c r="G5858" t="str">
        <f>VLOOKUP(Sales_Data!$F5858,tbl_Products[],2,FALSE)</f>
        <v>Product_8</v>
      </c>
      <c r="H5858" t="str">
        <f>VLOOKUP(tbl_Sales[[#This Row],[Product_ID]],tbl_Products[],3,0)</f>
        <v>Electronics</v>
      </c>
      <c r="I5858">
        <v>7</v>
      </c>
      <c r="J5858" s="10">
        <f>VLOOKUP(tbl_Sales[[#This Row],[Product_ID]],tbl_Products[],4,0)</f>
        <v>22.03</v>
      </c>
      <c r="K5858" s="6">
        <v>91.77</v>
      </c>
      <c r="L5858" s="6">
        <f>tbl_Sales[[#This Row],[Price_per_Unit]]*tbl_Sales[[#This Row],[Quantity]]</f>
        <v>642.39</v>
      </c>
      <c r="M5858" s="6">
        <f>tbl_Sales[[#This Row],[Cost_per_Unit]]*tbl_Sales[[#This Row],[Quantity]]</f>
        <v>154.21</v>
      </c>
      <c r="N5858" s="6">
        <f>tbl_Sales[[#This Row],[Sales]]-tbl_Sales[[#This Row],[Total_Cost]]</f>
        <v>488.17999999999995</v>
      </c>
    </row>
    <row r="5859" spans="1:14">
      <c r="A5859" t="s">
        <v>5863</v>
      </c>
      <c r="B5859" s="4">
        <v>45030</v>
      </c>
      <c r="C5859" t="s">
        <v>7060</v>
      </c>
      <c r="D5859" t="str">
        <f>VLOOKUP(Sales_Data!$C5859,tbl_Customers[],2,FALSE)</f>
        <v>Customer_1489</v>
      </c>
      <c r="E5859" t="str">
        <f>VLOOKUP(tbl_Sales[[#This Row],[Customer_ID]],tbl_Customers[],5,0)</f>
        <v>South</v>
      </c>
      <c r="F5859" t="s">
        <v>8522</v>
      </c>
      <c r="G5859" t="str">
        <f>VLOOKUP(Sales_Data!$F5859,tbl_Products[],2,FALSE)</f>
        <v>Product_4</v>
      </c>
      <c r="H5859" t="str">
        <f>VLOOKUP(tbl_Sales[[#This Row],[Product_ID]],tbl_Products[],3,0)</f>
        <v>Toys</v>
      </c>
      <c r="I5859">
        <v>2</v>
      </c>
      <c r="J5859" s="10">
        <f>VLOOKUP(tbl_Sales[[#This Row],[Product_ID]],tbl_Products[],4,0)</f>
        <v>14.75</v>
      </c>
      <c r="K5859" s="6">
        <v>59.52</v>
      </c>
      <c r="L5859" s="6">
        <f>tbl_Sales[[#This Row],[Price_per_Unit]]*tbl_Sales[[#This Row],[Quantity]]</f>
        <v>119.04</v>
      </c>
      <c r="M5859" s="6">
        <f>tbl_Sales[[#This Row],[Cost_per_Unit]]*tbl_Sales[[#This Row],[Quantity]]</f>
        <v>29.5</v>
      </c>
      <c r="N5859" s="6">
        <f>tbl_Sales[[#This Row],[Sales]]-tbl_Sales[[#This Row],[Total_Cost]]</f>
        <v>89.54</v>
      </c>
    </row>
    <row r="5860" spans="1:14">
      <c r="A5860" t="s">
        <v>5864</v>
      </c>
      <c r="B5860" s="4">
        <v>45263</v>
      </c>
      <c r="C5860" t="s">
        <v>8107</v>
      </c>
      <c r="D5860" t="str">
        <f>VLOOKUP(Sales_Data!$C5860,tbl_Customers[],2,FALSE)</f>
        <v>Customer_571</v>
      </c>
      <c r="E5860" t="str">
        <f>VLOOKUP(tbl_Sales[[#This Row],[Customer_ID]],tbl_Customers[],5,0)</f>
        <v>East</v>
      </c>
      <c r="F5860" t="s">
        <v>8542</v>
      </c>
      <c r="G5860" t="str">
        <f>VLOOKUP(Sales_Data!$F5860,tbl_Products[],2,FALSE)</f>
        <v>Product_20</v>
      </c>
      <c r="H5860" t="str">
        <f>VLOOKUP(tbl_Sales[[#This Row],[Product_ID]],tbl_Products[],3,0)</f>
        <v>Electronics</v>
      </c>
      <c r="I5860">
        <v>3</v>
      </c>
      <c r="J5860" s="10">
        <f>VLOOKUP(tbl_Sales[[#This Row],[Product_ID]],tbl_Products[],4,0)</f>
        <v>19.98</v>
      </c>
      <c r="K5860" s="6">
        <v>64.87</v>
      </c>
      <c r="L5860" s="6">
        <f>tbl_Sales[[#This Row],[Price_per_Unit]]*tbl_Sales[[#This Row],[Quantity]]</f>
        <v>194.61</v>
      </c>
      <c r="M5860" s="6">
        <f>tbl_Sales[[#This Row],[Cost_per_Unit]]*tbl_Sales[[#This Row],[Quantity]]</f>
        <v>59.94</v>
      </c>
      <c r="N5860" s="6">
        <f>tbl_Sales[[#This Row],[Sales]]-tbl_Sales[[#This Row],[Total_Cost]]</f>
        <v>134.67000000000002</v>
      </c>
    </row>
    <row r="5861" spans="1:14">
      <c r="A5861" t="s">
        <v>5865</v>
      </c>
      <c r="B5861" s="4">
        <v>45192</v>
      </c>
      <c r="C5861" t="s">
        <v>7074</v>
      </c>
      <c r="D5861" t="str">
        <f>VLOOKUP(Sales_Data!$C5861,tbl_Customers[],2,FALSE)</f>
        <v>Customer_297</v>
      </c>
      <c r="E5861" t="str">
        <f>VLOOKUP(tbl_Sales[[#This Row],[Customer_ID]],tbl_Customers[],5,0)</f>
        <v>East</v>
      </c>
      <c r="F5861" t="s">
        <v>8515</v>
      </c>
      <c r="G5861" t="str">
        <f>VLOOKUP(Sales_Data!$F5861,tbl_Products[],2,FALSE)</f>
        <v>Product_46</v>
      </c>
      <c r="H5861" t="str">
        <f>VLOOKUP(tbl_Sales[[#This Row],[Product_ID]],tbl_Products[],3,0)</f>
        <v>Health</v>
      </c>
      <c r="I5861">
        <v>1</v>
      </c>
      <c r="J5861" s="10">
        <f>VLOOKUP(tbl_Sales[[#This Row],[Product_ID]],tbl_Products[],4,0)</f>
        <v>19.34</v>
      </c>
      <c r="K5861" s="6">
        <v>38.21</v>
      </c>
      <c r="L5861" s="6">
        <f>tbl_Sales[[#This Row],[Price_per_Unit]]*tbl_Sales[[#This Row],[Quantity]]</f>
        <v>38.21</v>
      </c>
      <c r="M5861" s="6">
        <f>tbl_Sales[[#This Row],[Cost_per_Unit]]*tbl_Sales[[#This Row],[Quantity]]</f>
        <v>19.34</v>
      </c>
      <c r="N5861" s="6">
        <f>tbl_Sales[[#This Row],[Sales]]-tbl_Sales[[#This Row],[Total_Cost]]</f>
        <v>18.87</v>
      </c>
    </row>
    <row r="5862" spans="1:14">
      <c r="A5862" t="s">
        <v>5866</v>
      </c>
      <c r="B5862" s="4">
        <v>45073</v>
      </c>
      <c r="C5862" t="s">
        <v>7021</v>
      </c>
      <c r="D5862" t="str">
        <f>VLOOKUP(Sales_Data!$C5862,tbl_Customers[],2,FALSE)</f>
        <v>Customer_186</v>
      </c>
      <c r="E5862" t="str">
        <f>VLOOKUP(tbl_Sales[[#This Row],[Customer_ID]],tbl_Customers[],5,0)</f>
        <v>West</v>
      </c>
      <c r="F5862" t="s">
        <v>8560</v>
      </c>
      <c r="G5862" t="str">
        <f>VLOOKUP(Sales_Data!$F5862,tbl_Products[],2,FALSE)</f>
        <v>Product_41</v>
      </c>
      <c r="H5862" t="str">
        <f>VLOOKUP(tbl_Sales[[#This Row],[Product_ID]],tbl_Products[],3,0)</f>
        <v>Home Goods</v>
      </c>
      <c r="I5862">
        <v>5</v>
      </c>
      <c r="J5862" s="10">
        <f>VLOOKUP(tbl_Sales[[#This Row],[Product_ID]],tbl_Products[],4,0)</f>
        <v>31.5</v>
      </c>
      <c r="K5862" s="6">
        <v>41.61</v>
      </c>
      <c r="L5862" s="6">
        <f>tbl_Sales[[#This Row],[Price_per_Unit]]*tbl_Sales[[#This Row],[Quantity]]</f>
        <v>208.05</v>
      </c>
      <c r="M5862" s="6">
        <f>tbl_Sales[[#This Row],[Cost_per_Unit]]*tbl_Sales[[#This Row],[Quantity]]</f>
        <v>157.5</v>
      </c>
      <c r="N5862" s="6">
        <f>tbl_Sales[[#This Row],[Sales]]-tbl_Sales[[#This Row],[Total_Cost]]</f>
        <v>50.550000000000011</v>
      </c>
    </row>
    <row r="5863" spans="1:14">
      <c r="A5863" t="s">
        <v>5867</v>
      </c>
      <c r="B5863" s="4">
        <v>45026</v>
      </c>
      <c r="C5863" t="s">
        <v>7150</v>
      </c>
      <c r="D5863" t="str">
        <f>VLOOKUP(Sales_Data!$C5863,tbl_Customers[],2,FALSE)</f>
        <v>Customer_662</v>
      </c>
      <c r="E5863" t="str">
        <f>VLOOKUP(tbl_Sales[[#This Row],[Customer_ID]],tbl_Customers[],5,0)</f>
        <v>South</v>
      </c>
      <c r="F5863" t="s">
        <v>8529</v>
      </c>
      <c r="G5863" t="str">
        <f>VLOOKUP(Sales_Data!$F5863,tbl_Products[],2,FALSE)</f>
        <v>Product_49</v>
      </c>
      <c r="H5863" t="str">
        <f>VLOOKUP(tbl_Sales[[#This Row],[Product_ID]],tbl_Products[],3,0)</f>
        <v>Toys</v>
      </c>
      <c r="I5863">
        <v>4</v>
      </c>
      <c r="J5863" s="10">
        <f>VLOOKUP(tbl_Sales[[#This Row],[Product_ID]],tbl_Products[],4,0)</f>
        <v>44.18</v>
      </c>
      <c r="K5863" s="6">
        <v>87.75</v>
      </c>
      <c r="L5863" s="6">
        <f>tbl_Sales[[#This Row],[Price_per_Unit]]*tbl_Sales[[#This Row],[Quantity]]</f>
        <v>351</v>
      </c>
      <c r="M5863" s="6">
        <f>tbl_Sales[[#This Row],[Cost_per_Unit]]*tbl_Sales[[#This Row],[Quantity]]</f>
        <v>176.72</v>
      </c>
      <c r="N5863" s="6">
        <f>tbl_Sales[[#This Row],[Sales]]-tbl_Sales[[#This Row],[Total_Cost]]</f>
        <v>174.28</v>
      </c>
    </row>
    <row r="5864" spans="1:14">
      <c r="A5864" t="s">
        <v>5868</v>
      </c>
      <c r="B5864" s="4">
        <v>44944</v>
      </c>
      <c r="C5864" t="s">
        <v>7486</v>
      </c>
      <c r="D5864" t="str">
        <f>VLOOKUP(Sales_Data!$C5864,tbl_Customers[],2,FALSE)</f>
        <v>Customer_262</v>
      </c>
      <c r="E5864" t="str">
        <f>VLOOKUP(tbl_Sales[[#This Row],[Customer_ID]],tbl_Customers[],5,0)</f>
        <v>North</v>
      </c>
      <c r="F5864" t="s">
        <v>8494</v>
      </c>
      <c r="G5864" t="str">
        <f>VLOOKUP(Sales_Data!$F5864,tbl_Products[],2,FALSE)</f>
        <v>Product_15</v>
      </c>
      <c r="H5864" t="str">
        <f>VLOOKUP(tbl_Sales[[#This Row],[Product_ID]],tbl_Products[],3,0)</f>
        <v>Apparel</v>
      </c>
      <c r="I5864">
        <v>1</v>
      </c>
      <c r="J5864" s="10">
        <f>VLOOKUP(tbl_Sales[[#This Row],[Product_ID]],tbl_Products[],4,0)</f>
        <v>22.93</v>
      </c>
      <c r="K5864" s="6">
        <v>32.64</v>
      </c>
      <c r="L5864" s="6">
        <f>tbl_Sales[[#This Row],[Price_per_Unit]]*tbl_Sales[[#This Row],[Quantity]]</f>
        <v>32.64</v>
      </c>
      <c r="M5864" s="6">
        <f>tbl_Sales[[#This Row],[Cost_per_Unit]]*tbl_Sales[[#This Row],[Quantity]]</f>
        <v>22.93</v>
      </c>
      <c r="N5864" s="6">
        <f>tbl_Sales[[#This Row],[Sales]]-tbl_Sales[[#This Row],[Total_Cost]]</f>
        <v>9.7100000000000009</v>
      </c>
    </row>
    <row r="5865" spans="1:14">
      <c r="A5865" t="s">
        <v>5869</v>
      </c>
      <c r="B5865" s="4">
        <v>45233</v>
      </c>
      <c r="C5865" t="s">
        <v>8218</v>
      </c>
      <c r="D5865" t="str">
        <f>VLOOKUP(Sales_Data!$C5865,tbl_Customers[],2,FALSE)</f>
        <v>Customer_373</v>
      </c>
      <c r="E5865" t="str">
        <f>VLOOKUP(tbl_Sales[[#This Row],[Customer_ID]],tbl_Customers[],5,0)</f>
        <v>South</v>
      </c>
      <c r="F5865" t="s">
        <v>8501</v>
      </c>
      <c r="G5865" t="str">
        <f>VLOOKUP(Sales_Data!$F5865,tbl_Products[],2,FALSE)</f>
        <v>Product_65</v>
      </c>
      <c r="H5865" t="str">
        <f>VLOOKUP(tbl_Sales[[#This Row],[Product_ID]],tbl_Products[],3,0)</f>
        <v>Health</v>
      </c>
      <c r="I5865">
        <v>4</v>
      </c>
      <c r="J5865" s="10">
        <f>VLOOKUP(tbl_Sales[[#This Row],[Product_ID]],tbl_Products[],4,0)</f>
        <v>37.880000000000003</v>
      </c>
      <c r="K5865" s="6">
        <v>94.82</v>
      </c>
      <c r="L5865" s="6">
        <f>tbl_Sales[[#This Row],[Price_per_Unit]]*tbl_Sales[[#This Row],[Quantity]]</f>
        <v>379.28</v>
      </c>
      <c r="M5865" s="6">
        <f>tbl_Sales[[#This Row],[Cost_per_Unit]]*tbl_Sales[[#This Row],[Quantity]]</f>
        <v>151.52000000000001</v>
      </c>
      <c r="N5865" s="6">
        <f>tbl_Sales[[#This Row],[Sales]]-tbl_Sales[[#This Row],[Total_Cost]]</f>
        <v>227.75999999999996</v>
      </c>
    </row>
    <row r="5866" spans="1:14">
      <c r="A5866" t="s">
        <v>5870</v>
      </c>
      <c r="B5866" s="4">
        <v>45188</v>
      </c>
      <c r="C5866" t="s">
        <v>7899</v>
      </c>
      <c r="D5866" t="str">
        <f>VLOOKUP(Sales_Data!$C5866,tbl_Customers[],2,FALSE)</f>
        <v>Customer_789</v>
      </c>
      <c r="E5866" t="str">
        <f>VLOOKUP(tbl_Sales[[#This Row],[Customer_ID]],tbl_Customers[],5,0)</f>
        <v>East</v>
      </c>
      <c r="F5866" t="s">
        <v>8498</v>
      </c>
      <c r="G5866" t="str">
        <f>VLOOKUP(Sales_Data!$F5866,tbl_Products[],2,FALSE)</f>
        <v>Product_38</v>
      </c>
      <c r="H5866" t="str">
        <f>VLOOKUP(tbl_Sales[[#This Row],[Product_ID]],tbl_Products[],3,0)</f>
        <v>Toys</v>
      </c>
      <c r="I5866">
        <v>2</v>
      </c>
      <c r="J5866" s="10">
        <f>VLOOKUP(tbl_Sales[[#This Row],[Product_ID]],tbl_Products[],4,0)</f>
        <v>35.82</v>
      </c>
      <c r="K5866" s="6">
        <v>6.73</v>
      </c>
      <c r="L5866" s="6">
        <f>tbl_Sales[[#This Row],[Price_per_Unit]]*tbl_Sales[[#This Row],[Quantity]]</f>
        <v>13.46</v>
      </c>
      <c r="M5866" s="6">
        <f>tbl_Sales[[#This Row],[Cost_per_Unit]]*tbl_Sales[[#This Row],[Quantity]]</f>
        <v>71.64</v>
      </c>
      <c r="N5866" s="6">
        <f>tbl_Sales[[#This Row],[Sales]]-tbl_Sales[[#This Row],[Total_Cost]]</f>
        <v>-58.18</v>
      </c>
    </row>
    <row r="5867" spans="1:14">
      <c r="A5867" t="s">
        <v>5871</v>
      </c>
      <c r="B5867" s="4">
        <v>45191</v>
      </c>
      <c r="C5867" t="s">
        <v>7574</v>
      </c>
      <c r="D5867" t="str">
        <f>VLOOKUP(Sales_Data!$C5867,tbl_Customers[],2,FALSE)</f>
        <v>Customer_723</v>
      </c>
      <c r="E5867" t="str">
        <f>VLOOKUP(tbl_Sales[[#This Row],[Customer_ID]],tbl_Customers[],5,0)</f>
        <v>East</v>
      </c>
      <c r="F5867" t="s">
        <v>8498</v>
      </c>
      <c r="G5867" t="str">
        <f>VLOOKUP(Sales_Data!$F5867,tbl_Products[],2,FALSE)</f>
        <v>Product_38</v>
      </c>
      <c r="H5867" t="str">
        <f>VLOOKUP(tbl_Sales[[#This Row],[Product_ID]],tbl_Products[],3,0)</f>
        <v>Toys</v>
      </c>
      <c r="I5867">
        <v>7</v>
      </c>
      <c r="J5867" s="10">
        <f>VLOOKUP(tbl_Sales[[#This Row],[Product_ID]],tbl_Products[],4,0)</f>
        <v>35.82</v>
      </c>
      <c r="K5867" s="6">
        <v>27.68</v>
      </c>
      <c r="L5867" s="6">
        <f>tbl_Sales[[#This Row],[Price_per_Unit]]*tbl_Sales[[#This Row],[Quantity]]</f>
        <v>193.76</v>
      </c>
      <c r="M5867" s="6">
        <f>tbl_Sales[[#This Row],[Cost_per_Unit]]*tbl_Sales[[#This Row],[Quantity]]</f>
        <v>250.74</v>
      </c>
      <c r="N5867" s="6">
        <f>tbl_Sales[[#This Row],[Sales]]-tbl_Sales[[#This Row],[Total_Cost]]</f>
        <v>-56.980000000000018</v>
      </c>
    </row>
    <row r="5868" spans="1:14">
      <c r="A5868" t="s">
        <v>5872</v>
      </c>
      <c r="B5868" s="4">
        <v>45284</v>
      </c>
      <c r="C5868" t="s">
        <v>7335</v>
      </c>
      <c r="D5868" t="str">
        <f>VLOOKUP(Sales_Data!$C5868,tbl_Customers[],2,FALSE)</f>
        <v>Customer_654</v>
      </c>
      <c r="E5868" t="str">
        <f>VLOOKUP(tbl_Sales[[#This Row],[Customer_ID]],tbl_Customers[],5,0)</f>
        <v>South</v>
      </c>
      <c r="F5868" t="s">
        <v>8533</v>
      </c>
      <c r="G5868" t="str">
        <f>VLOOKUP(Sales_Data!$F5868,tbl_Products[],2,FALSE)</f>
        <v>Product_34</v>
      </c>
      <c r="H5868" t="str">
        <f>VLOOKUP(tbl_Sales[[#This Row],[Product_ID]],tbl_Products[],3,0)</f>
        <v>Electronics</v>
      </c>
      <c r="I5868">
        <v>7</v>
      </c>
      <c r="J5868" s="10">
        <f>VLOOKUP(tbl_Sales[[#This Row],[Product_ID]],tbl_Products[],4,0)</f>
        <v>21.9</v>
      </c>
      <c r="K5868" s="6">
        <v>75.150000000000006</v>
      </c>
      <c r="L5868" s="6">
        <f>tbl_Sales[[#This Row],[Price_per_Unit]]*tbl_Sales[[#This Row],[Quantity]]</f>
        <v>526.05000000000007</v>
      </c>
      <c r="M5868" s="6">
        <f>tbl_Sales[[#This Row],[Cost_per_Unit]]*tbl_Sales[[#This Row],[Quantity]]</f>
        <v>153.29999999999998</v>
      </c>
      <c r="N5868" s="6">
        <f>tbl_Sales[[#This Row],[Sales]]-tbl_Sales[[#This Row],[Total_Cost]]</f>
        <v>372.75000000000011</v>
      </c>
    </row>
    <row r="5869" spans="1:14">
      <c r="A5869" t="s">
        <v>5873</v>
      </c>
      <c r="B5869" s="4">
        <v>45045</v>
      </c>
      <c r="C5869" t="s">
        <v>7457</v>
      </c>
      <c r="D5869" t="str">
        <f>VLOOKUP(Sales_Data!$C5869,tbl_Customers[],2,FALSE)</f>
        <v>Customer_1013</v>
      </c>
      <c r="E5869" t="str">
        <f>VLOOKUP(tbl_Sales[[#This Row],[Customer_ID]],tbl_Customers[],5,0)</f>
        <v>South</v>
      </c>
      <c r="F5869" t="s">
        <v>8544</v>
      </c>
      <c r="G5869" t="str">
        <f>VLOOKUP(Sales_Data!$F5869,tbl_Products[],2,FALSE)</f>
        <v>Product_21</v>
      </c>
      <c r="H5869" t="str">
        <f>VLOOKUP(tbl_Sales[[#This Row],[Product_ID]],tbl_Products[],3,0)</f>
        <v>Toys</v>
      </c>
      <c r="I5869">
        <v>6</v>
      </c>
      <c r="J5869" s="10">
        <f>VLOOKUP(tbl_Sales[[#This Row],[Product_ID]],tbl_Products[],4,0)</f>
        <v>3.13</v>
      </c>
      <c r="K5869" s="6">
        <v>98.27</v>
      </c>
      <c r="L5869" s="6">
        <f>tbl_Sales[[#This Row],[Price_per_Unit]]*tbl_Sales[[#This Row],[Quantity]]</f>
        <v>589.62</v>
      </c>
      <c r="M5869" s="6">
        <f>tbl_Sales[[#This Row],[Cost_per_Unit]]*tbl_Sales[[#This Row],[Quantity]]</f>
        <v>18.78</v>
      </c>
      <c r="N5869" s="6">
        <f>tbl_Sales[[#This Row],[Sales]]-tbl_Sales[[#This Row],[Total_Cost]]</f>
        <v>570.84</v>
      </c>
    </row>
    <row r="5870" spans="1:14">
      <c r="A5870" t="s">
        <v>5874</v>
      </c>
      <c r="B5870" s="4">
        <v>45241</v>
      </c>
      <c r="C5870" t="s">
        <v>7528</v>
      </c>
      <c r="D5870" t="str">
        <f>VLOOKUP(Sales_Data!$C5870,tbl_Customers[],2,FALSE)</f>
        <v>Customer_869</v>
      </c>
      <c r="E5870" t="str">
        <f>VLOOKUP(tbl_Sales[[#This Row],[Customer_ID]],tbl_Customers[],5,0)</f>
        <v>West</v>
      </c>
      <c r="F5870" t="s">
        <v>8551</v>
      </c>
      <c r="G5870" t="str">
        <f>VLOOKUP(Sales_Data!$F5870,tbl_Products[],2,FALSE)</f>
        <v>Product_11</v>
      </c>
      <c r="H5870" t="str">
        <f>VLOOKUP(tbl_Sales[[#This Row],[Product_ID]],tbl_Products[],3,0)</f>
        <v>Health</v>
      </c>
      <c r="I5870">
        <v>1</v>
      </c>
      <c r="J5870" s="10">
        <f>VLOOKUP(tbl_Sales[[#This Row],[Product_ID]],tbl_Products[],4,0)</f>
        <v>11.76</v>
      </c>
      <c r="K5870" s="6">
        <v>20.74</v>
      </c>
      <c r="L5870" s="6">
        <f>tbl_Sales[[#This Row],[Price_per_Unit]]*tbl_Sales[[#This Row],[Quantity]]</f>
        <v>20.74</v>
      </c>
      <c r="M5870" s="6">
        <f>tbl_Sales[[#This Row],[Cost_per_Unit]]*tbl_Sales[[#This Row],[Quantity]]</f>
        <v>11.76</v>
      </c>
      <c r="N5870" s="6">
        <f>tbl_Sales[[#This Row],[Sales]]-tbl_Sales[[#This Row],[Total_Cost]]</f>
        <v>8.9799999999999986</v>
      </c>
    </row>
    <row r="5871" spans="1:14">
      <c r="A5871" t="s">
        <v>5875</v>
      </c>
      <c r="B5871" s="4">
        <v>45013</v>
      </c>
      <c r="C5871" t="s">
        <v>8283</v>
      </c>
      <c r="D5871" t="str">
        <f>VLOOKUP(Sales_Data!$C5871,tbl_Customers[],2,FALSE)</f>
        <v>Customer_986</v>
      </c>
      <c r="E5871" t="str">
        <f>VLOOKUP(tbl_Sales[[#This Row],[Customer_ID]],tbl_Customers[],5,0)</f>
        <v>North</v>
      </c>
      <c r="F5871" t="s">
        <v>8510</v>
      </c>
      <c r="G5871" t="str">
        <f>VLOOKUP(Sales_Data!$F5871,tbl_Products[],2,FALSE)</f>
        <v>Product_70</v>
      </c>
      <c r="H5871" t="str">
        <f>VLOOKUP(tbl_Sales[[#This Row],[Product_ID]],tbl_Products[],3,0)</f>
        <v>Apparel</v>
      </c>
      <c r="I5871">
        <v>6</v>
      </c>
      <c r="J5871" s="10">
        <f>VLOOKUP(tbl_Sales[[#This Row],[Product_ID]],tbl_Products[],4,0)</f>
        <v>26.74</v>
      </c>
      <c r="K5871" s="6">
        <v>51.91</v>
      </c>
      <c r="L5871" s="6">
        <f>tbl_Sales[[#This Row],[Price_per_Unit]]*tbl_Sales[[#This Row],[Quantity]]</f>
        <v>311.45999999999998</v>
      </c>
      <c r="M5871" s="6">
        <f>tbl_Sales[[#This Row],[Cost_per_Unit]]*tbl_Sales[[#This Row],[Quantity]]</f>
        <v>160.44</v>
      </c>
      <c r="N5871" s="6">
        <f>tbl_Sales[[#This Row],[Sales]]-tbl_Sales[[#This Row],[Total_Cost]]</f>
        <v>151.01999999999998</v>
      </c>
    </row>
    <row r="5872" spans="1:14">
      <c r="A5872" t="s">
        <v>5876</v>
      </c>
      <c r="B5872" s="4">
        <v>45272</v>
      </c>
      <c r="C5872" t="s">
        <v>7808</v>
      </c>
      <c r="D5872" t="str">
        <f>VLOOKUP(Sales_Data!$C5872,tbl_Customers[],2,FALSE)</f>
        <v>Customer_1421</v>
      </c>
      <c r="E5872" t="str">
        <f>VLOOKUP(tbl_Sales[[#This Row],[Customer_ID]],tbl_Customers[],5,0)</f>
        <v>South</v>
      </c>
      <c r="F5872" t="s">
        <v>8503</v>
      </c>
      <c r="G5872" t="str">
        <f>VLOOKUP(Sales_Data!$F5872,tbl_Products[],2,FALSE)</f>
        <v>Product_19</v>
      </c>
      <c r="H5872" t="str">
        <f>VLOOKUP(tbl_Sales[[#This Row],[Product_ID]],tbl_Products[],3,0)</f>
        <v>Apparel</v>
      </c>
      <c r="I5872">
        <v>1</v>
      </c>
      <c r="J5872" s="10">
        <f>VLOOKUP(tbl_Sales[[#This Row],[Product_ID]],tbl_Products[],4,0)</f>
        <v>41.78</v>
      </c>
      <c r="K5872" s="6">
        <v>17.420000000000002</v>
      </c>
      <c r="L5872" s="6">
        <f>tbl_Sales[[#This Row],[Price_per_Unit]]*tbl_Sales[[#This Row],[Quantity]]</f>
        <v>17.420000000000002</v>
      </c>
      <c r="M5872" s="6">
        <f>tbl_Sales[[#This Row],[Cost_per_Unit]]*tbl_Sales[[#This Row],[Quantity]]</f>
        <v>41.78</v>
      </c>
      <c r="N5872" s="6">
        <f>tbl_Sales[[#This Row],[Sales]]-tbl_Sales[[#This Row],[Total_Cost]]</f>
        <v>-24.36</v>
      </c>
    </row>
    <row r="5873" spans="1:14">
      <c r="A5873" t="s">
        <v>5877</v>
      </c>
      <c r="B5873" s="4">
        <v>44945</v>
      </c>
      <c r="C5873" t="s">
        <v>7164</v>
      </c>
      <c r="D5873" t="str">
        <f>VLOOKUP(Sales_Data!$C5873,tbl_Customers[],2,FALSE)</f>
        <v>Customer_848</v>
      </c>
      <c r="E5873" t="str">
        <f>VLOOKUP(tbl_Sales[[#This Row],[Customer_ID]],tbl_Customers[],5,0)</f>
        <v>East</v>
      </c>
      <c r="F5873" t="s">
        <v>8524</v>
      </c>
      <c r="G5873" t="str">
        <f>VLOOKUP(Sales_Data!$F5873,tbl_Products[],2,FALSE)</f>
        <v>Product_74</v>
      </c>
      <c r="H5873" t="str">
        <f>VLOOKUP(tbl_Sales[[#This Row],[Product_ID]],tbl_Products[],3,0)</f>
        <v>Home Goods</v>
      </c>
      <c r="I5873">
        <v>9</v>
      </c>
      <c r="J5873" s="10">
        <f>VLOOKUP(tbl_Sales[[#This Row],[Product_ID]],tbl_Products[],4,0)</f>
        <v>13.9</v>
      </c>
      <c r="K5873" s="6">
        <v>29.47</v>
      </c>
      <c r="L5873" s="6">
        <f>tbl_Sales[[#This Row],[Price_per_Unit]]*tbl_Sales[[#This Row],[Quantity]]</f>
        <v>265.23</v>
      </c>
      <c r="M5873" s="6">
        <f>tbl_Sales[[#This Row],[Cost_per_Unit]]*tbl_Sales[[#This Row],[Quantity]]</f>
        <v>125.10000000000001</v>
      </c>
      <c r="N5873" s="6">
        <f>tbl_Sales[[#This Row],[Sales]]-tbl_Sales[[#This Row],[Total_Cost]]</f>
        <v>140.13</v>
      </c>
    </row>
    <row r="5874" spans="1:14">
      <c r="A5874" t="s">
        <v>5878</v>
      </c>
      <c r="B5874" s="4">
        <v>45111</v>
      </c>
      <c r="C5874" t="s">
        <v>8070</v>
      </c>
      <c r="D5874" t="str">
        <f>VLOOKUP(Sales_Data!$C5874,tbl_Customers[],2,FALSE)</f>
        <v>Customer_1233</v>
      </c>
      <c r="E5874" t="str">
        <f>VLOOKUP(tbl_Sales[[#This Row],[Customer_ID]],tbl_Customers[],5,0)</f>
        <v>South</v>
      </c>
      <c r="F5874" t="s">
        <v>8510</v>
      </c>
      <c r="G5874" t="str">
        <f>VLOOKUP(Sales_Data!$F5874,tbl_Products[],2,FALSE)</f>
        <v>Product_70</v>
      </c>
      <c r="H5874" t="str">
        <f>VLOOKUP(tbl_Sales[[#This Row],[Product_ID]],tbl_Products[],3,0)</f>
        <v>Apparel</v>
      </c>
      <c r="I5874">
        <v>2</v>
      </c>
      <c r="J5874" s="10">
        <f>VLOOKUP(tbl_Sales[[#This Row],[Product_ID]],tbl_Products[],4,0)</f>
        <v>26.74</v>
      </c>
      <c r="K5874" s="6">
        <v>46.4</v>
      </c>
      <c r="L5874" s="6">
        <f>tbl_Sales[[#This Row],[Price_per_Unit]]*tbl_Sales[[#This Row],[Quantity]]</f>
        <v>92.8</v>
      </c>
      <c r="M5874" s="6">
        <f>tbl_Sales[[#This Row],[Cost_per_Unit]]*tbl_Sales[[#This Row],[Quantity]]</f>
        <v>53.48</v>
      </c>
      <c r="N5874" s="6">
        <f>tbl_Sales[[#This Row],[Sales]]-tbl_Sales[[#This Row],[Total_Cost]]</f>
        <v>39.32</v>
      </c>
    </row>
    <row r="5875" spans="1:14">
      <c r="A5875" t="s">
        <v>5879</v>
      </c>
      <c r="B5875" s="4">
        <v>45049</v>
      </c>
      <c r="C5875" t="s">
        <v>8020</v>
      </c>
      <c r="D5875" t="str">
        <f>VLOOKUP(Sales_Data!$C5875,tbl_Customers[],2,FALSE)</f>
        <v>Customer_1304</v>
      </c>
      <c r="E5875" t="str">
        <f>VLOOKUP(tbl_Sales[[#This Row],[Customer_ID]],tbl_Customers[],5,0)</f>
        <v>South</v>
      </c>
      <c r="F5875" t="s">
        <v>8517</v>
      </c>
      <c r="G5875" t="str">
        <f>VLOOKUP(Sales_Data!$F5875,tbl_Products[],2,FALSE)</f>
        <v>Product_62</v>
      </c>
      <c r="H5875" t="str">
        <f>VLOOKUP(tbl_Sales[[#This Row],[Product_ID]],tbl_Products[],3,0)</f>
        <v>Health</v>
      </c>
      <c r="I5875">
        <v>1</v>
      </c>
      <c r="J5875" s="10">
        <f>VLOOKUP(tbl_Sales[[#This Row],[Product_ID]],tbl_Products[],4,0)</f>
        <v>24.52</v>
      </c>
      <c r="K5875" s="6">
        <v>40.06</v>
      </c>
      <c r="L5875" s="6">
        <f>tbl_Sales[[#This Row],[Price_per_Unit]]*tbl_Sales[[#This Row],[Quantity]]</f>
        <v>40.06</v>
      </c>
      <c r="M5875" s="6">
        <f>tbl_Sales[[#This Row],[Cost_per_Unit]]*tbl_Sales[[#This Row],[Quantity]]</f>
        <v>24.52</v>
      </c>
      <c r="N5875" s="6">
        <f>tbl_Sales[[#This Row],[Sales]]-tbl_Sales[[#This Row],[Total_Cost]]</f>
        <v>15.540000000000003</v>
      </c>
    </row>
    <row r="5876" spans="1:14">
      <c r="A5876" t="s">
        <v>5880</v>
      </c>
      <c r="B5876" s="4">
        <v>45262</v>
      </c>
      <c r="C5876" t="s">
        <v>7225</v>
      </c>
      <c r="D5876" t="str">
        <f>VLOOKUP(Sales_Data!$C5876,tbl_Customers[],2,FALSE)</f>
        <v>Customer_683</v>
      </c>
      <c r="E5876" t="str">
        <f>VLOOKUP(tbl_Sales[[#This Row],[Customer_ID]],tbl_Customers[],5,0)</f>
        <v>South</v>
      </c>
      <c r="F5876" t="s">
        <v>8540</v>
      </c>
      <c r="G5876" t="str">
        <f>VLOOKUP(Sales_Data!$F5876,tbl_Products[],2,FALSE)</f>
        <v>Product_37</v>
      </c>
      <c r="H5876" t="str">
        <f>VLOOKUP(tbl_Sales[[#This Row],[Product_ID]],tbl_Products[],3,0)</f>
        <v>Toys</v>
      </c>
      <c r="I5876">
        <v>5</v>
      </c>
      <c r="J5876" s="10">
        <f>VLOOKUP(tbl_Sales[[#This Row],[Product_ID]],tbl_Products[],4,0)</f>
        <v>29.86</v>
      </c>
      <c r="K5876" s="6">
        <v>88.56</v>
      </c>
      <c r="L5876" s="6">
        <f>tbl_Sales[[#This Row],[Price_per_Unit]]*tbl_Sales[[#This Row],[Quantity]]</f>
        <v>442.8</v>
      </c>
      <c r="M5876" s="6">
        <f>tbl_Sales[[#This Row],[Cost_per_Unit]]*tbl_Sales[[#This Row],[Quantity]]</f>
        <v>149.30000000000001</v>
      </c>
      <c r="N5876" s="6">
        <f>tbl_Sales[[#This Row],[Sales]]-tbl_Sales[[#This Row],[Total_Cost]]</f>
        <v>293.5</v>
      </c>
    </row>
    <row r="5877" spans="1:14">
      <c r="A5877" t="s">
        <v>5881</v>
      </c>
      <c r="B5877" s="4">
        <v>44927</v>
      </c>
      <c r="C5877" t="s">
        <v>7895</v>
      </c>
      <c r="D5877" t="str">
        <f>VLOOKUP(Sales_Data!$C5877,tbl_Customers[],2,FALSE)</f>
        <v>Customer_284</v>
      </c>
      <c r="E5877" t="str">
        <f>VLOOKUP(tbl_Sales[[#This Row],[Customer_ID]],tbl_Customers[],5,0)</f>
        <v>East</v>
      </c>
      <c r="F5877" t="s">
        <v>8508</v>
      </c>
      <c r="G5877" t="str">
        <f>VLOOKUP(Sales_Data!$F5877,tbl_Products[],2,FALSE)</f>
        <v>Product_63</v>
      </c>
      <c r="H5877" t="str">
        <f>VLOOKUP(tbl_Sales[[#This Row],[Product_ID]],tbl_Products[],3,0)</f>
        <v>Electronics</v>
      </c>
      <c r="I5877">
        <v>7</v>
      </c>
      <c r="J5877" s="10">
        <f>VLOOKUP(tbl_Sales[[#This Row],[Product_ID]],tbl_Products[],4,0)</f>
        <v>40</v>
      </c>
      <c r="K5877" s="6">
        <v>24.16</v>
      </c>
      <c r="L5877" s="6">
        <f>tbl_Sales[[#This Row],[Price_per_Unit]]*tbl_Sales[[#This Row],[Quantity]]</f>
        <v>169.12</v>
      </c>
      <c r="M5877" s="6">
        <f>tbl_Sales[[#This Row],[Cost_per_Unit]]*tbl_Sales[[#This Row],[Quantity]]</f>
        <v>280</v>
      </c>
      <c r="N5877" s="6">
        <f>tbl_Sales[[#This Row],[Sales]]-tbl_Sales[[#This Row],[Total_Cost]]</f>
        <v>-110.88</v>
      </c>
    </row>
    <row r="5878" spans="1:14">
      <c r="A5878" t="s">
        <v>5882</v>
      </c>
      <c r="B5878" s="4">
        <v>45007</v>
      </c>
      <c r="C5878" t="s">
        <v>7757</v>
      </c>
      <c r="D5878" t="str">
        <f>VLOOKUP(Sales_Data!$C5878,tbl_Customers[],2,FALSE)</f>
        <v>Customer_1340</v>
      </c>
      <c r="E5878" t="str">
        <f>VLOOKUP(tbl_Sales[[#This Row],[Customer_ID]],tbl_Customers[],5,0)</f>
        <v>South</v>
      </c>
      <c r="F5878" t="s">
        <v>8516</v>
      </c>
      <c r="G5878" t="str">
        <f>VLOOKUP(Sales_Data!$F5878,tbl_Products[],2,FALSE)</f>
        <v>Product_67</v>
      </c>
      <c r="H5878" t="str">
        <f>VLOOKUP(tbl_Sales[[#This Row],[Product_ID]],tbl_Products[],3,0)</f>
        <v>Toys</v>
      </c>
      <c r="I5878">
        <v>3</v>
      </c>
      <c r="J5878" s="10">
        <f>VLOOKUP(tbl_Sales[[#This Row],[Product_ID]],tbl_Products[],4,0)</f>
        <v>13.68</v>
      </c>
      <c r="K5878" s="6">
        <v>13.22</v>
      </c>
      <c r="L5878" s="6">
        <f>tbl_Sales[[#This Row],[Price_per_Unit]]*tbl_Sales[[#This Row],[Quantity]]</f>
        <v>39.660000000000004</v>
      </c>
      <c r="M5878" s="6">
        <f>tbl_Sales[[#This Row],[Cost_per_Unit]]*tbl_Sales[[#This Row],[Quantity]]</f>
        <v>41.04</v>
      </c>
      <c r="N5878" s="6">
        <f>tbl_Sales[[#This Row],[Sales]]-tbl_Sales[[#This Row],[Total_Cost]]</f>
        <v>-1.3799999999999955</v>
      </c>
    </row>
    <row r="5879" spans="1:14">
      <c r="A5879" t="s">
        <v>5883</v>
      </c>
      <c r="B5879" s="4">
        <v>44971</v>
      </c>
      <c r="C5879" t="s">
        <v>8359</v>
      </c>
      <c r="D5879" t="str">
        <f>VLOOKUP(Sales_Data!$C5879,tbl_Customers[],2,FALSE)</f>
        <v>Customer_504</v>
      </c>
      <c r="E5879" t="str">
        <f>VLOOKUP(tbl_Sales[[#This Row],[Customer_ID]],tbl_Customers[],5,0)</f>
        <v>North</v>
      </c>
      <c r="F5879" t="s">
        <v>8566</v>
      </c>
      <c r="G5879" t="str">
        <f>VLOOKUP(Sales_Data!$F5879,tbl_Products[],2,FALSE)</f>
        <v>Product_10</v>
      </c>
      <c r="H5879" t="str">
        <f>VLOOKUP(tbl_Sales[[#This Row],[Product_ID]],tbl_Products[],3,0)</f>
        <v>Apparel</v>
      </c>
      <c r="I5879">
        <v>5</v>
      </c>
      <c r="J5879" s="10">
        <f>VLOOKUP(tbl_Sales[[#This Row],[Product_ID]],tbl_Products[],4,0)</f>
        <v>14.95</v>
      </c>
      <c r="K5879" s="6">
        <v>5.36</v>
      </c>
      <c r="L5879" s="6">
        <f>tbl_Sales[[#This Row],[Price_per_Unit]]*tbl_Sales[[#This Row],[Quantity]]</f>
        <v>26.8</v>
      </c>
      <c r="M5879" s="6">
        <f>tbl_Sales[[#This Row],[Cost_per_Unit]]*tbl_Sales[[#This Row],[Quantity]]</f>
        <v>74.75</v>
      </c>
      <c r="N5879" s="6">
        <f>tbl_Sales[[#This Row],[Sales]]-tbl_Sales[[#This Row],[Total_Cost]]</f>
        <v>-47.95</v>
      </c>
    </row>
    <row r="5880" spans="1:14">
      <c r="A5880" t="s">
        <v>5884</v>
      </c>
      <c r="B5880" s="4">
        <v>45068</v>
      </c>
      <c r="C5880" t="s">
        <v>7619</v>
      </c>
      <c r="D5880" t="str">
        <f>VLOOKUP(Sales_Data!$C5880,tbl_Customers[],2,FALSE)</f>
        <v>Customer_785</v>
      </c>
      <c r="E5880" t="str">
        <f>VLOOKUP(tbl_Sales[[#This Row],[Customer_ID]],tbl_Customers[],5,0)</f>
        <v>North</v>
      </c>
      <c r="F5880" t="s">
        <v>8542</v>
      </c>
      <c r="G5880" t="str">
        <f>VLOOKUP(Sales_Data!$F5880,tbl_Products[],2,FALSE)</f>
        <v>Product_20</v>
      </c>
      <c r="H5880" t="str">
        <f>VLOOKUP(tbl_Sales[[#This Row],[Product_ID]],tbl_Products[],3,0)</f>
        <v>Electronics</v>
      </c>
      <c r="I5880">
        <v>8</v>
      </c>
      <c r="J5880" s="10">
        <f>VLOOKUP(tbl_Sales[[#This Row],[Product_ID]],tbl_Products[],4,0)</f>
        <v>19.98</v>
      </c>
      <c r="K5880" s="6">
        <v>35.26</v>
      </c>
      <c r="L5880" s="6">
        <f>tbl_Sales[[#This Row],[Price_per_Unit]]*tbl_Sales[[#This Row],[Quantity]]</f>
        <v>282.08</v>
      </c>
      <c r="M5880" s="6">
        <f>tbl_Sales[[#This Row],[Cost_per_Unit]]*tbl_Sales[[#This Row],[Quantity]]</f>
        <v>159.84</v>
      </c>
      <c r="N5880" s="6">
        <f>tbl_Sales[[#This Row],[Sales]]-tbl_Sales[[#This Row],[Total_Cost]]</f>
        <v>122.23999999999998</v>
      </c>
    </row>
    <row r="5881" spans="1:14">
      <c r="A5881" t="s">
        <v>5885</v>
      </c>
      <c r="B5881" s="4">
        <v>45131</v>
      </c>
      <c r="C5881" t="s">
        <v>7819</v>
      </c>
      <c r="D5881" t="str">
        <f>VLOOKUP(Sales_Data!$C5881,tbl_Customers[],2,FALSE)</f>
        <v>Customer_858</v>
      </c>
      <c r="E5881" t="str">
        <f>VLOOKUP(tbl_Sales[[#This Row],[Customer_ID]],tbl_Customers[],5,0)</f>
        <v>East</v>
      </c>
      <c r="F5881" t="s">
        <v>8532</v>
      </c>
      <c r="G5881" t="str">
        <f>VLOOKUP(Sales_Data!$F5881,tbl_Products[],2,FALSE)</f>
        <v>Product_23</v>
      </c>
      <c r="H5881" t="str">
        <f>VLOOKUP(tbl_Sales[[#This Row],[Product_ID]],tbl_Products[],3,0)</f>
        <v>Apparel</v>
      </c>
      <c r="I5881">
        <v>7</v>
      </c>
      <c r="J5881" s="10">
        <f>VLOOKUP(tbl_Sales[[#This Row],[Product_ID]],tbl_Products[],4,0)</f>
        <v>2.85</v>
      </c>
      <c r="K5881" s="6">
        <v>76.44</v>
      </c>
      <c r="L5881" s="6">
        <f>tbl_Sales[[#This Row],[Price_per_Unit]]*tbl_Sales[[#This Row],[Quantity]]</f>
        <v>535.07999999999993</v>
      </c>
      <c r="M5881" s="6">
        <f>tbl_Sales[[#This Row],[Cost_per_Unit]]*tbl_Sales[[#This Row],[Quantity]]</f>
        <v>19.95</v>
      </c>
      <c r="N5881" s="6">
        <f>tbl_Sales[[#This Row],[Sales]]-tbl_Sales[[#This Row],[Total_Cost]]</f>
        <v>515.12999999999988</v>
      </c>
    </row>
    <row r="5882" spans="1:14">
      <c r="A5882" t="s">
        <v>5886</v>
      </c>
      <c r="B5882" s="4">
        <v>45107</v>
      </c>
      <c r="C5882" t="s">
        <v>7349</v>
      </c>
      <c r="D5882" t="str">
        <f>VLOOKUP(Sales_Data!$C5882,tbl_Customers[],2,FALSE)</f>
        <v>Customer_1126</v>
      </c>
      <c r="E5882" t="str">
        <f>VLOOKUP(tbl_Sales[[#This Row],[Customer_ID]],tbl_Customers[],5,0)</f>
        <v>North</v>
      </c>
      <c r="F5882" t="s">
        <v>8540</v>
      </c>
      <c r="G5882" t="str">
        <f>VLOOKUP(Sales_Data!$F5882,tbl_Products[],2,FALSE)</f>
        <v>Product_37</v>
      </c>
      <c r="H5882" t="str">
        <f>VLOOKUP(tbl_Sales[[#This Row],[Product_ID]],tbl_Products[],3,0)</f>
        <v>Toys</v>
      </c>
      <c r="I5882">
        <v>9</v>
      </c>
      <c r="J5882" s="10">
        <f>VLOOKUP(tbl_Sales[[#This Row],[Product_ID]],tbl_Products[],4,0)</f>
        <v>29.86</v>
      </c>
      <c r="K5882" s="6">
        <v>37.76</v>
      </c>
      <c r="L5882" s="6">
        <f>tbl_Sales[[#This Row],[Price_per_Unit]]*tbl_Sales[[#This Row],[Quantity]]</f>
        <v>339.84</v>
      </c>
      <c r="M5882" s="6">
        <f>tbl_Sales[[#This Row],[Cost_per_Unit]]*tbl_Sales[[#This Row],[Quantity]]</f>
        <v>268.74</v>
      </c>
      <c r="N5882" s="6">
        <f>tbl_Sales[[#This Row],[Sales]]-tbl_Sales[[#This Row],[Total_Cost]]</f>
        <v>71.099999999999966</v>
      </c>
    </row>
    <row r="5883" spans="1:14">
      <c r="A5883" t="s">
        <v>5887</v>
      </c>
      <c r="B5883" s="4">
        <v>45269</v>
      </c>
      <c r="C5883" t="s">
        <v>7774</v>
      </c>
      <c r="D5883" t="str">
        <f>VLOOKUP(Sales_Data!$C5883,tbl_Customers[],2,FALSE)</f>
        <v>Customer_1019</v>
      </c>
      <c r="E5883" t="str">
        <f>VLOOKUP(tbl_Sales[[#This Row],[Customer_ID]],tbl_Customers[],5,0)</f>
        <v>North</v>
      </c>
      <c r="F5883" t="s">
        <v>8501</v>
      </c>
      <c r="G5883" t="str">
        <f>VLOOKUP(Sales_Data!$F5883,tbl_Products[],2,FALSE)</f>
        <v>Product_65</v>
      </c>
      <c r="H5883" t="str">
        <f>VLOOKUP(tbl_Sales[[#This Row],[Product_ID]],tbl_Products[],3,0)</f>
        <v>Health</v>
      </c>
      <c r="I5883">
        <v>1</v>
      </c>
      <c r="J5883" s="10">
        <f>VLOOKUP(tbl_Sales[[#This Row],[Product_ID]],tbl_Products[],4,0)</f>
        <v>37.880000000000003</v>
      </c>
      <c r="K5883" s="6">
        <v>29.26</v>
      </c>
      <c r="L5883" s="6">
        <f>tbl_Sales[[#This Row],[Price_per_Unit]]*tbl_Sales[[#This Row],[Quantity]]</f>
        <v>29.26</v>
      </c>
      <c r="M5883" s="6">
        <f>tbl_Sales[[#This Row],[Cost_per_Unit]]*tbl_Sales[[#This Row],[Quantity]]</f>
        <v>37.880000000000003</v>
      </c>
      <c r="N5883" s="6">
        <f>tbl_Sales[[#This Row],[Sales]]-tbl_Sales[[#This Row],[Total_Cost]]</f>
        <v>-8.620000000000001</v>
      </c>
    </row>
    <row r="5884" spans="1:14">
      <c r="A5884" t="s">
        <v>5888</v>
      </c>
      <c r="B5884" s="4">
        <v>45129</v>
      </c>
      <c r="C5884" t="s">
        <v>8284</v>
      </c>
      <c r="D5884" t="str">
        <f>VLOOKUP(Sales_Data!$C5884,tbl_Customers[],2,FALSE)</f>
        <v>Customer_1104</v>
      </c>
      <c r="E5884" t="str">
        <f>VLOOKUP(tbl_Sales[[#This Row],[Customer_ID]],tbl_Customers[],5,0)</f>
        <v>North</v>
      </c>
      <c r="F5884" t="s">
        <v>8495</v>
      </c>
      <c r="G5884" t="str">
        <f>VLOOKUP(Sales_Data!$F5884,tbl_Products[],2,FALSE)</f>
        <v>Product_6</v>
      </c>
      <c r="H5884" t="str">
        <f>VLOOKUP(tbl_Sales[[#This Row],[Product_ID]],tbl_Products[],3,0)</f>
        <v>Apparel</v>
      </c>
      <c r="I5884">
        <v>5</v>
      </c>
      <c r="J5884" s="10">
        <f>VLOOKUP(tbl_Sales[[#This Row],[Product_ID]],tbl_Products[],4,0)</f>
        <v>33.65</v>
      </c>
      <c r="K5884" s="6">
        <v>50.25</v>
      </c>
      <c r="L5884" s="6">
        <f>tbl_Sales[[#This Row],[Price_per_Unit]]*tbl_Sales[[#This Row],[Quantity]]</f>
        <v>251.25</v>
      </c>
      <c r="M5884" s="6">
        <f>tbl_Sales[[#This Row],[Cost_per_Unit]]*tbl_Sales[[#This Row],[Quantity]]</f>
        <v>168.25</v>
      </c>
      <c r="N5884" s="6">
        <f>tbl_Sales[[#This Row],[Sales]]-tbl_Sales[[#This Row],[Total_Cost]]</f>
        <v>83</v>
      </c>
    </row>
    <row r="5885" spans="1:14">
      <c r="A5885" t="s">
        <v>5889</v>
      </c>
      <c r="B5885" s="4">
        <v>45134</v>
      </c>
      <c r="C5885" t="s">
        <v>7752</v>
      </c>
      <c r="D5885" t="str">
        <f>VLOOKUP(Sales_Data!$C5885,tbl_Customers[],2,FALSE)</f>
        <v>Customer_1094</v>
      </c>
      <c r="E5885" t="str">
        <f>VLOOKUP(tbl_Sales[[#This Row],[Customer_ID]],tbl_Customers[],5,0)</f>
        <v>West</v>
      </c>
      <c r="F5885" t="s">
        <v>8560</v>
      </c>
      <c r="G5885" t="str">
        <f>VLOOKUP(Sales_Data!$F5885,tbl_Products[],2,FALSE)</f>
        <v>Product_41</v>
      </c>
      <c r="H5885" t="str">
        <f>VLOOKUP(tbl_Sales[[#This Row],[Product_ID]],tbl_Products[],3,0)</f>
        <v>Home Goods</v>
      </c>
      <c r="I5885">
        <v>9</v>
      </c>
      <c r="J5885" s="10">
        <f>VLOOKUP(tbl_Sales[[#This Row],[Product_ID]],tbl_Products[],4,0)</f>
        <v>31.5</v>
      </c>
      <c r="K5885" s="6">
        <v>33.950000000000003</v>
      </c>
      <c r="L5885" s="6">
        <f>tbl_Sales[[#This Row],[Price_per_Unit]]*tbl_Sales[[#This Row],[Quantity]]</f>
        <v>305.55</v>
      </c>
      <c r="M5885" s="6">
        <f>tbl_Sales[[#This Row],[Cost_per_Unit]]*tbl_Sales[[#This Row],[Quantity]]</f>
        <v>283.5</v>
      </c>
      <c r="N5885" s="6">
        <f>tbl_Sales[[#This Row],[Sales]]-tbl_Sales[[#This Row],[Total_Cost]]</f>
        <v>22.050000000000011</v>
      </c>
    </row>
    <row r="5886" spans="1:14">
      <c r="A5886" t="s">
        <v>5890</v>
      </c>
      <c r="B5886" s="4">
        <v>45227</v>
      </c>
      <c r="C5886" t="s">
        <v>7194</v>
      </c>
      <c r="D5886" t="str">
        <f>VLOOKUP(Sales_Data!$C5886,tbl_Customers[],2,FALSE)</f>
        <v>Customer_1009</v>
      </c>
      <c r="E5886" t="str">
        <f>VLOOKUP(tbl_Sales[[#This Row],[Customer_ID]],tbl_Customers[],5,0)</f>
        <v>West</v>
      </c>
      <c r="F5886" t="s">
        <v>8529</v>
      </c>
      <c r="G5886" t="str">
        <f>VLOOKUP(Sales_Data!$F5886,tbl_Products[],2,FALSE)</f>
        <v>Product_49</v>
      </c>
      <c r="H5886" t="str">
        <f>VLOOKUP(tbl_Sales[[#This Row],[Product_ID]],tbl_Products[],3,0)</f>
        <v>Toys</v>
      </c>
      <c r="I5886">
        <v>3</v>
      </c>
      <c r="J5886" s="10">
        <f>VLOOKUP(tbl_Sales[[#This Row],[Product_ID]],tbl_Products[],4,0)</f>
        <v>44.18</v>
      </c>
      <c r="K5886" s="6">
        <v>81.709999999999994</v>
      </c>
      <c r="L5886" s="6">
        <f>tbl_Sales[[#This Row],[Price_per_Unit]]*tbl_Sales[[#This Row],[Quantity]]</f>
        <v>245.13</v>
      </c>
      <c r="M5886" s="6">
        <f>tbl_Sales[[#This Row],[Cost_per_Unit]]*tbl_Sales[[#This Row],[Quantity]]</f>
        <v>132.54</v>
      </c>
      <c r="N5886" s="6">
        <f>tbl_Sales[[#This Row],[Sales]]-tbl_Sales[[#This Row],[Total_Cost]]</f>
        <v>112.59</v>
      </c>
    </row>
    <row r="5887" spans="1:14">
      <c r="A5887" t="s">
        <v>5891</v>
      </c>
      <c r="B5887" s="4">
        <v>45029</v>
      </c>
      <c r="C5887" t="s">
        <v>7334</v>
      </c>
      <c r="D5887" t="str">
        <f>VLOOKUP(Sales_Data!$C5887,tbl_Customers[],2,FALSE)</f>
        <v>Customer_1091</v>
      </c>
      <c r="E5887" t="str">
        <f>VLOOKUP(tbl_Sales[[#This Row],[Customer_ID]],tbl_Customers[],5,0)</f>
        <v>North</v>
      </c>
      <c r="F5887" t="s">
        <v>8493</v>
      </c>
      <c r="G5887" t="str">
        <f>VLOOKUP(Sales_Data!$F5887,tbl_Products[],2,FALSE)</f>
        <v>Product_61</v>
      </c>
      <c r="H5887" t="str">
        <f>VLOOKUP(tbl_Sales[[#This Row],[Product_ID]],tbl_Products[],3,0)</f>
        <v>Health</v>
      </c>
      <c r="I5887">
        <v>5</v>
      </c>
      <c r="J5887" s="10">
        <f>VLOOKUP(tbl_Sales[[#This Row],[Product_ID]],tbl_Products[],4,0)</f>
        <v>47.78</v>
      </c>
      <c r="K5887" s="6">
        <v>21.19</v>
      </c>
      <c r="L5887" s="6">
        <f>tbl_Sales[[#This Row],[Price_per_Unit]]*tbl_Sales[[#This Row],[Quantity]]</f>
        <v>105.95</v>
      </c>
      <c r="M5887" s="6">
        <f>tbl_Sales[[#This Row],[Cost_per_Unit]]*tbl_Sales[[#This Row],[Quantity]]</f>
        <v>238.9</v>
      </c>
      <c r="N5887" s="6">
        <f>tbl_Sales[[#This Row],[Sales]]-tbl_Sales[[#This Row],[Total_Cost]]</f>
        <v>-132.94999999999999</v>
      </c>
    </row>
    <row r="5888" spans="1:14">
      <c r="A5888" t="s">
        <v>5892</v>
      </c>
      <c r="B5888" s="4">
        <v>45192</v>
      </c>
      <c r="C5888" t="s">
        <v>7759</v>
      </c>
      <c r="D5888" t="str">
        <f>VLOOKUP(Sales_Data!$C5888,tbl_Customers[],2,FALSE)</f>
        <v>Customer_1099</v>
      </c>
      <c r="E5888" t="str">
        <f>VLOOKUP(tbl_Sales[[#This Row],[Customer_ID]],tbl_Customers[],5,0)</f>
        <v>North</v>
      </c>
      <c r="F5888" t="s">
        <v>8495</v>
      </c>
      <c r="G5888" t="str">
        <f>VLOOKUP(Sales_Data!$F5888,tbl_Products[],2,FALSE)</f>
        <v>Product_6</v>
      </c>
      <c r="H5888" t="str">
        <f>VLOOKUP(tbl_Sales[[#This Row],[Product_ID]],tbl_Products[],3,0)</f>
        <v>Apparel</v>
      </c>
      <c r="I5888">
        <v>2</v>
      </c>
      <c r="J5888" s="10">
        <f>VLOOKUP(tbl_Sales[[#This Row],[Product_ID]],tbl_Products[],4,0)</f>
        <v>33.65</v>
      </c>
      <c r="K5888" s="6">
        <v>69.97</v>
      </c>
      <c r="L5888" s="6">
        <f>tbl_Sales[[#This Row],[Price_per_Unit]]*tbl_Sales[[#This Row],[Quantity]]</f>
        <v>139.94</v>
      </c>
      <c r="M5888" s="6">
        <f>tbl_Sales[[#This Row],[Cost_per_Unit]]*tbl_Sales[[#This Row],[Quantity]]</f>
        <v>67.3</v>
      </c>
      <c r="N5888" s="6">
        <f>tbl_Sales[[#This Row],[Sales]]-tbl_Sales[[#This Row],[Total_Cost]]</f>
        <v>72.64</v>
      </c>
    </row>
    <row r="5889" spans="1:14">
      <c r="A5889" t="s">
        <v>5893</v>
      </c>
      <c r="B5889" s="4">
        <v>44934</v>
      </c>
      <c r="C5889" t="s">
        <v>7842</v>
      </c>
      <c r="D5889" t="str">
        <f>VLOOKUP(Sales_Data!$C5889,tbl_Customers[],2,FALSE)</f>
        <v>Customer_472</v>
      </c>
      <c r="E5889" t="str">
        <f>VLOOKUP(tbl_Sales[[#This Row],[Customer_ID]],tbl_Customers[],5,0)</f>
        <v>West</v>
      </c>
      <c r="F5889" t="s">
        <v>8501</v>
      </c>
      <c r="G5889" t="str">
        <f>VLOOKUP(Sales_Data!$F5889,tbl_Products[],2,FALSE)</f>
        <v>Product_65</v>
      </c>
      <c r="H5889" t="str">
        <f>VLOOKUP(tbl_Sales[[#This Row],[Product_ID]],tbl_Products[],3,0)</f>
        <v>Health</v>
      </c>
      <c r="I5889">
        <v>6</v>
      </c>
      <c r="J5889" s="10">
        <f>VLOOKUP(tbl_Sales[[#This Row],[Product_ID]],tbl_Products[],4,0)</f>
        <v>37.880000000000003</v>
      </c>
      <c r="K5889" s="6">
        <v>8.4700000000000006</v>
      </c>
      <c r="L5889" s="6">
        <f>tbl_Sales[[#This Row],[Price_per_Unit]]*tbl_Sales[[#This Row],[Quantity]]</f>
        <v>50.820000000000007</v>
      </c>
      <c r="M5889" s="6">
        <f>tbl_Sales[[#This Row],[Cost_per_Unit]]*tbl_Sales[[#This Row],[Quantity]]</f>
        <v>227.28000000000003</v>
      </c>
      <c r="N5889" s="6">
        <f>tbl_Sales[[#This Row],[Sales]]-tbl_Sales[[#This Row],[Total_Cost]]</f>
        <v>-176.46000000000004</v>
      </c>
    </row>
    <row r="5890" spans="1:14">
      <c r="A5890" t="s">
        <v>5894</v>
      </c>
      <c r="B5890" s="4">
        <v>45287</v>
      </c>
      <c r="C5890" t="s">
        <v>7509</v>
      </c>
      <c r="D5890" t="str">
        <f>VLOOKUP(Sales_Data!$C5890,tbl_Customers[],2,FALSE)</f>
        <v>Customer_788</v>
      </c>
      <c r="E5890" t="str">
        <f>VLOOKUP(tbl_Sales[[#This Row],[Customer_ID]],tbl_Customers[],5,0)</f>
        <v>East</v>
      </c>
      <c r="F5890" t="s">
        <v>8525</v>
      </c>
      <c r="G5890" t="str">
        <f>VLOOKUP(Sales_Data!$F5890,tbl_Products[],2,FALSE)</f>
        <v>Product_56</v>
      </c>
      <c r="H5890" t="str">
        <f>VLOOKUP(tbl_Sales[[#This Row],[Product_ID]],tbl_Products[],3,0)</f>
        <v>Apparel</v>
      </c>
      <c r="I5890">
        <v>2</v>
      </c>
      <c r="J5890" s="10">
        <f>VLOOKUP(tbl_Sales[[#This Row],[Product_ID]],tbl_Products[],4,0)</f>
        <v>3.21</v>
      </c>
      <c r="K5890" s="6">
        <v>35.549999999999997</v>
      </c>
      <c r="L5890" s="6">
        <f>tbl_Sales[[#This Row],[Price_per_Unit]]*tbl_Sales[[#This Row],[Quantity]]</f>
        <v>71.099999999999994</v>
      </c>
      <c r="M5890" s="6">
        <f>tbl_Sales[[#This Row],[Cost_per_Unit]]*tbl_Sales[[#This Row],[Quantity]]</f>
        <v>6.42</v>
      </c>
      <c r="N5890" s="6">
        <f>tbl_Sales[[#This Row],[Sales]]-tbl_Sales[[#This Row],[Total_Cost]]</f>
        <v>64.679999999999993</v>
      </c>
    </row>
    <row r="5891" spans="1:14">
      <c r="A5891" t="s">
        <v>5895</v>
      </c>
      <c r="B5891" s="4">
        <v>44962</v>
      </c>
      <c r="C5891" t="s">
        <v>7990</v>
      </c>
      <c r="D5891" t="str">
        <f>VLOOKUP(Sales_Data!$C5891,tbl_Customers[],2,FALSE)</f>
        <v>Customer_172</v>
      </c>
      <c r="E5891" t="str">
        <f>VLOOKUP(tbl_Sales[[#This Row],[Customer_ID]],tbl_Customers[],5,0)</f>
        <v>West</v>
      </c>
      <c r="F5891" t="s">
        <v>8541</v>
      </c>
      <c r="G5891" t="str">
        <f>VLOOKUP(Sales_Data!$F5891,tbl_Products[],2,FALSE)</f>
        <v>Product_60</v>
      </c>
      <c r="H5891" t="str">
        <f>VLOOKUP(tbl_Sales[[#This Row],[Product_ID]],tbl_Products[],3,0)</f>
        <v>Health</v>
      </c>
      <c r="I5891">
        <v>8</v>
      </c>
      <c r="J5891" s="10">
        <f>VLOOKUP(tbl_Sales[[#This Row],[Product_ID]],tbl_Products[],4,0)</f>
        <v>1.01</v>
      </c>
      <c r="K5891" s="6">
        <v>29.74</v>
      </c>
      <c r="L5891" s="6">
        <f>tbl_Sales[[#This Row],[Price_per_Unit]]*tbl_Sales[[#This Row],[Quantity]]</f>
        <v>237.92</v>
      </c>
      <c r="M5891" s="6">
        <f>tbl_Sales[[#This Row],[Cost_per_Unit]]*tbl_Sales[[#This Row],[Quantity]]</f>
        <v>8.08</v>
      </c>
      <c r="N5891" s="6">
        <f>tbl_Sales[[#This Row],[Sales]]-tbl_Sales[[#This Row],[Total_Cost]]</f>
        <v>229.83999999999997</v>
      </c>
    </row>
    <row r="5892" spans="1:14">
      <c r="A5892" t="s">
        <v>5896</v>
      </c>
      <c r="B5892" s="4">
        <v>44973</v>
      </c>
      <c r="C5892" t="s">
        <v>7463</v>
      </c>
      <c r="D5892" t="str">
        <f>VLOOKUP(Sales_Data!$C5892,tbl_Customers[],2,FALSE)</f>
        <v>Customer_1190</v>
      </c>
      <c r="E5892" t="str">
        <f>VLOOKUP(tbl_Sales[[#This Row],[Customer_ID]],tbl_Customers[],5,0)</f>
        <v>East</v>
      </c>
      <c r="F5892" t="s">
        <v>8522</v>
      </c>
      <c r="G5892" t="str">
        <f>VLOOKUP(Sales_Data!$F5892,tbl_Products[],2,FALSE)</f>
        <v>Product_4</v>
      </c>
      <c r="H5892" t="str">
        <f>VLOOKUP(tbl_Sales[[#This Row],[Product_ID]],tbl_Products[],3,0)</f>
        <v>Toys</v>
      </c>
      <c r="I5892">
        <v>1</v>
      </c>
      <c r="J5892" s="10">
        <f>VLOOKUP(tbl_Sales[[#This Row],[Product_ID]],tbl_Products[],4,0)</f>
        <v>14.75</v>
      </c>
      <c r="K5892" s="6">
        <v>87.99</v>
      </c>
      <c r="L5892" s="6">
        <f>tbl_Sales[[#This Row],[Price_per_Unit]]*tbl_Sales[[#This Row],[Quantity]]</f>
        <v>87.99</v>
      </c>
      <c r="M5892" s="6">
        <f>tbl_Sales[[#This Row],[Cost_per_Unit]]*tbl_Sales[[#This Row],[Quantity]]</f>
        <v>14.75</v>
      </c>
      <c r="N5892" s="6">
        <f>tbl_Sales[[#This Row],[Sales]]-tbl_Sales[[#This Row],[Total_Cost]]</f>
        <v>73.239999999999995</v>
      </c>
    </row>
    <row r="5893" spans="1:14">
      <c r="A5893" t="s">
        <v>5897</v>
      </c>
      <c r="B5893" s="4">
        <v>45208</v>
      </c>
      <c r="C5893" t="s">
        <v>8295</v>
      </c>
      <c r="D5893" t="str">
        <f>VLOOKUP(Sales_Data!$C5893,tbl_Customers[],2,FALSE)</f>
        <v>Customer_1465</v>
      </c>
      <c r="E5893" t="str">
        <f>VLOOKUP(tbl_Sales[[#This Row],[Customer_ID]],tbl_Customers[],5,0)</f>
        <v>North</v>
      </c>
      <c r="F5893" t="s">
        <v>8495</v>
      </c>
      <c r="G5893" t="str">
        <f>VLOOKUP(Sales_Data!$F5893,tbl_Products[],2,FALSE)</f>
        <v>Product_6</v>
      </c>
      <c r="H5893" t="str">
        <f>VLOOKUP(tbl_Sales[[#This Row],[Product_ID]],tbl_Products[],3,0)</f>
        <v>Apparel</v>
      </c>
      <c r="I5893">
        <v>7</v>
      </c>
      <c r="J5893" s="10">
        <f>VLOOKUP(tbl_Sales[[#This Row],[Product_ID]],tbl_Products[],4,0)</f>
        <v>33.65</v>
      </c>
      <c r="K5893" s="6">
        <v>9.1999999999999993</v>
      </c>
      <c r="L5893" s="6">
        <f>tbl_Sales[[#This Row],[Price_per_Unit]]*tbl_Sales[[#This Row],[Quantity]]</f>
        <v>64.399999999999991</v>
      </c>
      <c r="M5893" s="6">
        <f>tbl_Sales[[#This Row],[Cost_per_Unit]]*tbl_Sales[[#This Row],[Quantity]]</f>
        <v>235.54999999999998</v>
      </c>
      <c r="N5893" s="6">
        <f>tbl_Sales[[#This Row],[Sales]]-tbl_Sales[[#This Row],[Total_Cost]]</f>
        <v>-171.14999999999998</v>
      </c>
    </row>
    <row r="5894" spans="1:14">
      <c r="A5894" t="s">
        <v>5898</v>
      </c>
      <c r="B5894" s="4">
        <v>45072</v>
      </c>
      <c r="C5894" t="s">
        <v>8313</v>
      </c>
      <c r="D5894" t="str">
        <f>VLOOKUP(Sales_Data!$C5894,tbl_Customers[],2,FALSE)</f>
        <v>Customer_864</v>
      </c>
      <c r="E5894" t="str">
        <f>VLOOKUP(tbl_Sales[[#This Row],[Customer_ID]],tbl_Customers[],5,0)</f>
        <v>West</v>
      </c>
      <c r="F5894" t="s">
        <v>8547</v>
      </c>
      <c r="G5894" t="str">
        <f>VLOOKUP(Sales_Data!$F5894,tbl_Products[],2,FALSE)</f>
        <v>Product_7</v>
      </c>
      <c r="H5894" t="str">
        <f>VLOOKUP(tbl_Sales[[#This Row],[Product_ID]],tbl_Products[],3,0)</f>
        <v>Apparel</v>
      </c>
      <c r="I5894">
        <v>9</v>
      </c>
      <c r="J5894" s="10">
        <f>VLOOKUP(tbl_Sales[[#This Row],[Product_ID]],tbl_Products[],4,0)</f>
        <v>48.6</v>
      </c>
      <c r="K5894" s="6">
        <v>84.84</v>
      </c>
      <c r="L5894" s="6">
        <f>tbl_Sales[[#This Row],[Price_per_Unit]]*tbl_Sales[[#This Row],[Quantity]]</f>
        <v>763.56000000000006</v>
      </c>
      <c r="M5894" s="6">
        <f>tbl_Sales[[#This Row],[Cost_per_Unit]]*tbl_Sales[[#This Row],[Quantity]]</f>
        <v>437.40000000000003</v>
      </c>
      <c r="N5894" s="6">
        <f>tbl_Sales[[#This Row],[Sales]]-tbl_Sales[[#This Row],[Total_Cost]]</f>
        <v>326.16000000000003</v>
      </c>
    </row>
    <row r="5895" spans="1:14">
      <c r="A5895" t="s">
        <v>5899</v>
      </c>
      <c r="B5895" s="4">
        <v>45213</v>
      </c>
      <c r="C5895" t="s">
        <v>7163</v>
      </c>
      <c r="D5895" t="str">
        <f>VLOOKUP(Sales_Data!$C5895,tbl_Customers[],2,FALSE)</f>
        <v>Customer_1080</v>
      </c>
      <c r="E5895" t="str">
        <f>VLOOKUP(tbl_Sales[[#This Row],[Customer_ID]],tbl_Customers[],5,0)</f>
        <v>South</v>
      </c>
      <c r="F5895" t="s">
        <v>8548</v>
      </c>
      <c r="G5895" t="str">
        <f>VLOOKUP(Sales_Data!$F5895,tbl_Products[],2,FALSE)</f>
        <v>Product_1</v>
      </c>
      <c r="H5895" t="str">
        <f>VLOOKUP(tbl_Sales[[#This Row],[Product_ID]],tbl_Products[],3,0)</f>
        <v>Apparel</v>
      </c>
      <c r="I5895">
        <v>2</v>
      </c>
      <c r="J5895" s="10">
        <f>VLOOKUP(tbl_Sales[[#This Row],[Product_ID]],tbl_Products[],4,0)</f>
        <v>21.45</v>
      </c>
      <c r="K5895" s="6">
        <v>12.97</v>
      </c>
      <c r="L5895" s="6">
        <f>tbl_Sales[[#This Row],[Price_per_Unit]]*tbl_Sales[[#This Row],[Quantity]]</f>
        <v>25.94</v>
      </c>
      <c r="M5895" s="6">
        <f>tbl_Sales[[#This Row],[Cost_per_Unit]]*tbl_Sales[[#This Row],[Quantity]]</f>
        <v>42.9</v>
      </c>
      <c r="N5895" s="6">
        <f>tbl_Sales[[#This Row],[Sales]]-tbl_Sales[[#This Row],[Total_Cost]]</f>
        <v>-16.959999999999997</v>
      </c>
    </row>
    <row r="5896" spans="1:14">
      <c r="A5896" t="s">
        <v>5900</v>
      </c>
      <c r="B5896" s="4">
        <v>45225</v>
      </c>
      <c r="C5896" t="s">
        <v>7126</v>
      </c>
      <c r="D5896" t="str">
        <f>VLOOKUP(Sales_Data!$C5896,tbl_Customers[],2,FALSE)</f>
        <v>Customer_1184</v>
      </c>
      <c r="E5896" t="str">
        <f>VLOOKUP(tbl_Sales[[#This Row],[Customer_ID]],tbl_Customers[],5,0)</f>
        <v>East</v>
      </c>
      <c r="F5896" t="s">
        <v>8533</v>
      </c>
      <c r="G5896" t="str">
        <f>VLOOKUP(Sales_Data!$F5896,tbl_Products[],2,FALSE)</f>
        <v>Product_34</v>
      </c>
      <c r="H5896" t="str">
        <f>VLOOKUP(tbl_Sales[[#This Row],[Product_ID]],tbl_Products[],3,0)</f>
        <v>Electronics</v>
      </c>
      <c r="I5896">
        <v>2</v>
      </c>
      <c r="J5896" s="10">
        <f>VLOOKUP(tbl_Sales[[#This Row],[Product_ID]],tbl_Products[],4,0)</f>
        <v>21.9</v>
      </c>
      <c r="K5896" s="6">
        <v>69.06</v>
      </c>
      <c r="L5896" s="6">
        <f>tbl_Sales[[#This Row],[Price_per_Unit]]*tbl_Sales[[#This Row],[Quantity]]</f>
        <v>138.12</v>
      </c>
      <c r="M5896" s="6">
        <f>tbl_Sales[[#This Row],[Cost_per_Unit]]*tbl_Sales[[#This Row],[Quantity]]</f>
        <v>43.8</v>
      </c>
      <c r="N5896" s="6">
        <f>tbl_Sales[[#This Row],[Sales]]-tbl_Sales[[#This Row],[Total_Cost]]</f>
        <v>94.320000000000007</v>
      </c>
    </row>
    <row r="5897" spans="1:14">
      <c r="A5897" t="s">
        <v>5901</v>
      </c>
      <c r="B5897" s="4">
        <v>45105</v>
      </c>
      <c r="C5897" t="s">
        <v>7808</v>
      </c>
      <c r="D5897" t="str">
        <f>VLOOKUP(Sales_Data!$C5897,tbl_Customers[],2,FALSE)</f>
        <v>Customer_1421</v>
      </c>
      <c r="E5897" t="str">
        <f>VLOOKUP(tbl_Sales[[#This Row],[Customer_ID]],tbl_Customers[],5,0)</f>
        <v>South</v>
      </c>
      <c r="F5897" t="s">
        <v>8523</v>
      </c>
      <c r="G5897" t="str">
        <f>VLOOKUP(Sales_Data!$F5897,tbl_Products[],2,FALSE)</f>
        <v>Product_32</v>
      </c>
      <c r="H5897" t="str">
        <f>VLOOKUP(tbl_Sales[[#This Row],[Product_ID]],tbl_Products[],3,0)</f>
        <v>Home Goods</v>
      </c>
      <c r="I5897">
        <v>1</v>
      </c>
      <c r="J5897" s="10">
        <f>VLOOKUP(tbl_Sales[[#This Row],[Product_ID]],tbl_Products[],4,0)</f>
        <v>24.03</v>
      </c>
      <c r="K5897" s="6">
        <v>78.569999999999993</v>
      </c>
      <c r="L5897" s="6">
        <f>tbl_Sales[[#This Row],[Price_per_Unit]]*tbl_Sales[[#This Row],[Quantity]]</f>
        <v>78.569999999999993</v>
      </c>
      <c r="M5897" s="6">
        <f>tbl_Sales[[#This Row],[Cost_per_Unit]]*tbl_Sales[[#This Row],[Quantity]]</f>
        <v>24.03</v>
      </c>
      <c r="N5897" s="6">
        <f>tbl_Sales[[#This Row],[Sales]]-tbl_Sales[[#This Row],[Total_Cost]]</f>
        <v>54.539999999999992</v>
      </c>
    </row>
    <row r="5898" spans="1:14">
      <c r="A5898" t="s">
        <v>5902</v>
      </c>
      <c r="B5898" s="4">
        <v>45104</v>
      </c>
      <c r="C5898" t="s">
        <v>7665</v>
      </c>
      <c r="D5898" t="str">
        <f>VLOOKUP(Sales_Data!$C5898,tbl_Customers[],2,FALSE)</f>
        <v>Customer_450</v>
      </c>
      <c r="E5898" t="str">
        <f>VLOOKUP(tbl_Sales[[#This Row],[Customer_ID]],tbl_Customers[],5,0)</f>
        <v>South</v>
      </c>
      <c r="F5898" t="s">
        <v>8529</v>
      </c>
      <c r="G5898" t="str">
        <f>VLOOKUP(Sales_Data!$F5898,tbl_Products[],2,FALSE)</f>
        <v>Product_49</v>
      </c>
      <c r="H5898" t="str">
        <f>VLOOKUP(tbl_Sales[[#This Row],[Product_ID]],tbl_Products[],3,0)</f>
        <v>Toys</v>
      </c>
      <c r="I5898">
        <v>6</v>
      </c>
      <c r="J5898" s="10">
        <f>VLOOKUP(tbl_Sales[[#This Row],[Product_ID]],tbl_Products[],4,0)</f>
        <v>44.18</v>
      </c>
      <c r="K5898" s="6">
        <v>12.54</v>
      </c>
      <c r="L5898" s="6">
        <f>tbl_Sales[[#This Row],[Price_per_Unit]]*tbl_Sales[[#This Row],[Quantity]]</f>
        <v>75.239999999999995</v>
      </c>
      <c r="M5898" s="6">
        <f>tbl_Sales[[#This Row],[Cost_per_Unit]]*tbl_Sales[[#This Row],[Quantity]]</f>
        <v>265.08</v>
      </c>
      <c r="N5898" s="6">
        <f>tbl_Sales[[#This Row],[Sales]]-tbl_Sales[[#This Row],[Total_Cost]]</f>
        <v>-189.83999999999997</v>
      </c>
    </row>
    <row r="5899" spans="1:14">
      <c r="A5899" t="s">
        <v>5903</v>
      </c>
      <c r="B5899" s="4">
        <v>45068</v>
      </c>
      <c r="C5899" t="s">
        <v>7916</v>
      </c>
      <c r="D5899" t="str">
        <f>VLOOKUP(Sales_Data!$C5899,tbl_Customers[],2,FALSE)</f>
        <v>Customer_1440</v>
      </c>
      <c r="E5899" t="str">
        <f>VLOOKUP(tbl_Sales[[#This Row],[Customer_ID]],tbl_Customers[],5,0)</f>
        <v>North</v>
      </c>
      <c r="F5899" t="s">
        <v>8509</v>
      </c>
      <c r="G5899" t="str">
        <f>VLOOKUP(Sales_Data!$F5899,tbl_Products[],2,FALSE)</f>
        <v>Product_45</v>
      </c>
      <c r="H5899" t="str">
        <f>VLOOKUP(tbl_Sales[[#This Row],[Product_ID]],tbl_Products[],3,0)</f>
        <v>Home Goods</v>
      </c>
      <c r="I5899">
        <v>8</v>
      </c>
      <c r="J5899" s="10">
        <f>VLOOKUP(tbl_Sales[[#This Row],[Product_ID]],tbl_Products[],4,0)</f>
        <v>47.88</v>
      </c>
      <c r="K5899" s="6">
        <v>55.32</v>
      </c>
      <c r="L5899" s="6">
        <f>tbl_Sales[[#This Row],[Price_per_Unit]]*tbl_Sales[[#This Row],[Quantity]]</f>
        <v>442.56</v>
      </c>
      <c r="M5899" s="6">
        <f>tbl_Sales[[#This Row],[Cost_per_Unit]]*tbl_Sales[[#This Row],[Quantity]]</f>
        <v>383.04</v>
      </c>
      <c r="N5899" s="6">
        <f>tbl_Sales[[#This Row],[Sales]]-tbl_Sales[[#This Row],[Total_Cost]]</f>
        <v>59.519999999999982</v>
      </c>
    </row>
    <row r="5900" spans="1:14">
      <c r="A5900" t="s">
        <v>5904</v>
      </c>
      <c r="B5900" s="4">
        <v>45042</v>
      </c>
      <c r="C5900" t="s">
        <v>7320</v>
      </c>
      <c r="D5900" t="str">
        <f>VLOOKUP(Sales_Data!$C5900,tbl_Customers[],2,FALSE)</f>
        <v>Customer_179</v>
      </c>
      <c r="E5900" t="str">
        <f>VLOOKUP(tbl_Sales[[#This Row],[Customer_ID]],tbl_Customers[],5,0)</f>
        <v>South</v>
      </c>
      <c r="F5900" t="s">
        <v>8538</v>
      </c>
      <c r="G5900" t="str">
        <f>VLOOKUP(Sales_Data!$F5900,tbl_Products[],2,FALSE)</f>
        <v>Product_44</v>
      </c>
      <c r="H5900" t="str">
        <f>VLOOKUP(tbl_Sales[[#This Row],[Product_ID]],tbl_Products[],3,0)</f>
        <v>Electronics</v>
      </c>
      <c r="I5900">
        <v>4</v>
      </c>
      <c r="J5900" s="10">
        <f>VLOOKUP(tbl_Sales[[#This Row],[Product_ID]],tbl_Products[],4,0)</f>
        <v>39.729999999999997</v>
      </c>
      <c r="K5900" s="6">
        <v>11.23</v>
      </c>
      <c r="L5900" s="6">
        <f>tbl_Sales[[#This Row],[Price_per_Unit]]*tbl_Sales[[#This Row],[Quantity]]</f>
        <v>44.92</v>
      </c>
      <c r="M5900" s="6">
        <f>tbl_Sales[[#This Row],[Cost_per_Unit]]*tbl_Sales[[#This Row],[Quantity]]</f>
        <v>158.91999999999999</v>
      </c>
      <c r="N5900" s="6">
        <f>tbl_Sales[[#This Row],[Sales]]-tbl_Sales[[#This Row],[Total_Cost]]</f>
        <v>-113.99999999999999</v>
      </c>
    </row>
    <row r="5901" spans="1:14">
      <c r="A5901" t="s">
        <v>5905</v>
      </c>
      <c r="B5901" s="4">
        <v>45237</v>
      </c>
      <c r="C5901" t="s">
        <v>7496</v>
      </c>
      <c r="D5901" t="str">
        <f>VLOOKUP(Sales_Data!$C5901,tbl_Customers[],2,FALSE)</f>
        <v>Customer_482</v>
      </c>
      <c r="E5901" t="str">
        <f>VLOOKUP(tbl_Sales[[#This Row],[Customer_ID]],tbl_Customers[],5,0)</f>
        <v>South</v>
      </c>
      <c r="F5901" t="s">
        <v>8527</v>
      </c>
      <c r="G5901" t="str">
        <f>VLOOKUP(Sales_Data!$F5901,tbl_Products[],2,FALSE)</f>
        <v>Product_12</v>
      </c>
      <c r="H5901" t="str">
        <f>VLOOKUP(tbl_Sales[[#This Row],[Product_ID]],tbl_Products[],3,0)</f>
        <v>Toys</v>
      </c>
      <c r="I5901">
        <v>8</v>
      </c>
      <c r="J5901" s="10">
        <f>VLOOKUP(tbl_Sales[[#This Row],[Product_ID]],tbl_Products[],4,0)</f>
        <v>8.02</v>
      </c>
      <c r="K5901" s="6">
        <v>7.72</v>
      </c>
      <c r="L5901" s="6">
        <f>tbl_Sales[[#This Row],[Price_per_Unit]]*tbl_Sales[[#This Row],[Quantity]]</f>
        <v>61.76</v>
      </c>
      <c r="M5901" s="6">
        <f>tbl_Sales[[#This Row],[Cost_per_Unit]]*tbl_Sales[[#This Row],[Quantity]]</f>
        <v>64.16</v>
      </c>
      <c r="N5901" s="6">
        <f>tbl_Sales[[#This Row],[Sales]]-tbl_Sales[[#This Row],[Total_Cost]]</f>
        <v>-2.3999999999999986</v>
      </c>
    </row>
    <row r="5902" spans="1:14">
      <c r="A5902" t="s">
        <v>5906</v>
      </c>
      <c r="B5902" s="4">
        <v>45026</v>
      </c>
      <c r="C5902" t="s">
        <v>8029</v>
      </c>
      <c r="D5902" t="str">
        <f>VLOOKUP(Sales_Data!$C5902,tbl_Customers[],2,FALSE)</f>
        <v>Customer_741</v>
      </c>
      <c r="E5902" t="str">
        <f>VLOOKUP(tbl_Sales[[#This Row],[Customer_ID]],tbl_Customers[],5,0)</f>
        <v>South</v>
      </c>
      <c r="F5902" t="s">
        <v>8512</v>
      </c>
      <c r="G5902" t="str">
        <f>VLOOKUP(Sales_Data!$F5902,tbl_Products[],2,FALSE)</f>
        <v>Product_47</v>
      </c>
      <c r="H5902" t="str">
        <f>VLOOKUP(tbl_Sales[[#This Row],[Product_ID]],tbl_Products[],3,0)</f>
        <v>Home Goods</v>
      </c>
      <c r="I5902">
        <v>7</v>
      </c>
      <c r="J5902" s="10">
        <f>VLOOKUP(tbl_Sales[[#This Row],[Product_ID]],tbl_Products[],4,0)</f>
        <v>22.66</v>
      </c>
      <c r="K5902" s="6">
        <v>11.11</v>
      </c>
      <c r="L5902" s="6">
        <f>tbl_Sales[[#This Row],[Price_per_Unit]]*tbl_Sales[[#This Row],[Quantity]]</f>
        <v>77.77</v>
      </c>
      <c r="M5902" s="6">
        <f>tbl_Sales[[#This Row],[Cost_per_Unit]]*tbl_Sales[[#This Row],[Quantity]]</f>
        <v>158.62</v>
      </c>
      <c r="N5902" s="6">
        <f>tbl_Sales[[#This Row],[Sales]]-tbl_Sales[[#This Row],[Total_Cost]]</f>
        <v>-80.850000000000009</v>
      </c>
    </row>
    <row r="5903" spans="1:14">
      <c r="A5903" t="s">
        <v>5907</v>
      </c>
      <c r="B5903" s="4">
        <v>45159</v>
      </c>
      <c r="C5903" t="s">
        <v>8019</v>
      </c>
      <c r="D5903" t="str">
        <f>VLOOKUP(Sales_Data!$C5903,tbl_Customers[],2,FALSE)</f>
        <v>Customer_6</v>
      </c>
      <c r="E5903" t="str">
        <f>VLOOKUP(tbl_Sales[[#This Row],[Customer_ID]],tbl_Customers[],5,0)</f>
        <v>South</v>
      </c>
      <c r="F5903" t="s">
        <v>8516</v>
      </c>
      <c r="G5903" t="str">
        <f>VLOOKUP(Sales_Data!$F5903,tbl_Products[],2,FALSE)</f>
        <v>Product_67</v>
      </c>
      <c r="H5903" t="str">
        <f>VLOOKUP(tbl_Sales[[#This Row],[Product_ID]],tbl_Products[],3,0)</f>
        <v>Toys</v>
      </c>
      <c r="I5903">
        <v>3</v>
      </c>
      <c r="J5903" s="10">
        <f>VLOOKUP(tbl_Sales[[#This Row],[Product_ID]],tbl_Products[],4,0)</f>
        <v>13.68</v>
      </c>
      <c r="K5903" s="6">
        <v>14.81</v>
      </c>
      <c r="L5903" s="6">
        <f>tbl_Sales[[#This Row],[Price_per_Unit]]*tbl_Sales[[#This Row],[Quantity]]</f>
        <v>44.43</v>
      </c>
      <c r="M5903" s="6">
        <f>tbl_Sales[[#This Row],[Cost_per_Unit]]*tbl_Sales[[#This Row],[Quantity]]</f>
        <v>41.04</v>
      </c>
      <c r="N5903" s="6">
        <f>tbl_Sales[[#This Row],[Sales]]-tbl_Sales[[#This Row],[Total_Cost]]</f>
        <v>3.3900000000000006</v>
      </c>
    </row>
    <row r="5904" spans="1:14">
      <c r="A5904" t="s">
        <v>5908</v>
      </c>
      <c r="B5904" s="4">
        <v>45133</v>
      </c>
      <c r="C5904" t="s">
        <v>8174</v>
      </c>
      <c r="D5904" t="str">
        <f>VLOOKUP(Sales_Data!$C5904,tbl_Customers[],2,FALSE)</f>
        <v>Customer_417</v>
      </c>
      <c r="E5904" t="str">
        <f>VLOOKUP(tbl_Sales[[#This Row],[Customer_ID]],tbl_Customers[],5,0)</f>
        <v>East</v>
      </c>
      <c r="F5904" t="s">
        <v>8531</v>
      </c>
      <c r="G5904" t="str">
        <f>VLOOKUP(Sales_Data!$F5904,tbl_Products[],2,FALSE)</f>
        <v>Product_36</v>
      </c>
      <c r="H5904" t="str">
        <f>VLOOKUP(tbl_Sales[[#This Row],[Product_ID]],tbl_Products[],3,0)</f>
        <v>Home Goods</v>
      </c>
      <c r="I5904">
        <v>1</v>
      </c>
      <c r="J5904" s="10">
        <f>VLOOKUP(tbl_Sales[[#This Row],[Product_ID]],tbl_Products[],4,0)</f>
        <v>32.54</v>
      </c>
      <c r="K5904" s="6">
        <v>30.35</v>
      </c>
      <c r="L5904" s="6">
        <f>tbl_Sales[[#This Row],[Price_per_Unit]]*tbl_Sales[[#This Row],[Quantity]]</f>
        <v>30.35</v>
      </c>
      <c r="M5904" s="6">
        <f>tbl_Sales[[#This Row],[Cost_per_Unit]]*tbl_Sales[[#This Row],[Quantity]]</f>
        <v>32.54</v>
      </c>
      <c r="N5904" s="6">
        <f>tbl_Sales[[#This Row],[Sales]]-tbl_Sales[[#This Row],[Total_Cost]]</f>
        <v>-2.1899999999999977</v>
      </c>
    </row>
    <row r="5905" spans="1:14">
      <c r="A5905" t="s">
        <v>5909</v>
      </c>
      <c r="B5905" s="4">
        <v>45221</v>
      </c>
      <c r="C5905" t="s">
        <v>8033</v>
      </c>
      <c r="D5905" t="str">
        <f>VLOOKUP(Sales_Data!$C5905,tbl_Customers[],2,FALSE)</f>
        <v>Customer_36</v>
      </c>
      <c r="E5905" t="str">
        <f>VLOOKUP(tbl_Sales[[#This Row],[Customer_ID]],tbl_Customers[],5,0)</f>
        <v>East</v>
      </c>
      <c r="F5905" t="s">
        <v>8500</v>
      </c>
      <c r="G5905" t="str">
        <f>VLOOKUP(Sales_Data!$F5905,tbl_Products[],2,FALSE)</f>
        <v>Product_68</v>
      </c>
      <c r="H5905" t="str">
        <f>VLOOKUP(tbl_Sales[[#This Row],[Product_ID]],tbl_Products[],3,0)</f>
        <v>Home Goods</v>
      </c>
      <c r="I5905">
        <v>1</v>
      </c>
      <c r="J5905" s="10">
        <f>VLOOKUP(tbl_Sales[[#This Row],[Product_ID]],tbl_Products[],4,0)</f>
        <v>17.45</v>
      </c>
      <c r="K5905" s="6">
        <v>66.91</v>
      </c>
      <c r="L5905" s="6">
        <f>tbl_Sales[[#This Row],[Price_per_Unit]]*tbl_Sales[[#This Row],[Quantity]]</f>
        <v>66.91</v>
      </c>
      <c r="M5905" s="6">
        <f>tbl_Sales[[#This Row],[Cost_per_Unit]]*tbl_Sales[[#This Row],[Quantity]]</f>
        <v>17.45</v>
      </c>
      <c r="N5905" s="6">
        <f>tbl_Sales[[#This Row],[Sales]]-tbl_Sales[[#This Row],[Total_Cost]]</f>
        <v>49.459999999999994</v>
      </c>
    </row>
    <row r="5906" spans="1:14">
      <c r="A5906" t="s">
        <v>5910</v>
      </c>
      <c r="B5906" s="4">
        <v>44929</v>
      </c>
      <c r="C5906" t="s">
        <v>8045</v>
      </c>
      <c r="D5906" t="str">
        <f>VLOOKUP(Sales_Data!$C5906,tbl_Customers[],2,FALSE)</f>
        <v>Customer_743</v>
      </c>
      <c r="E5906" t="str">
        <f>VLOOKUP(tbl_Sales[[#This Row],[Customer_ID]],tbl_Customers[],5,0)</f>
        <v>East</v>
      </c>
      <c r="F5906" t="s">
        <v>8542</v>
      </c>
      <c r="G5906" t="str">
        <f>VLOOKUP(Sales_Data!$F5906,tbl_Products[],2,FALSE)</f>
        <v>Product_20</v>
      </c>
      <c r="H5906" t="str">
        <f>VLOOKUP(tbl_Sales[[#This Row],[Product_ID]],tbl_Products[],3,0)</f>
        <v>Electronics</v>
      </c>
      <c r="I5906">
        <v>9</v>
      </c>
      <c r="J5906" s="10">
        <f>VLOOKUP(tbl_Sales[[#This Row],[Product_ID]],tbl_Products[],4,0)</f>
        <v>19.98</v>
      </c>
      <c r="K5906" s="6">
        <v>80.260000000000005</v>
      </c>
      <c r="L5906" s="6">
        <f>tbl_Sales[[#This Row],[Price_per_Unit]]*tbl_Sales[[#This Row],[Quantity]]</f>
        <v>722.34</v>
      </c>
      <c r="M5906" s="6">
        <f>tbl_Sales[[#This Row],[Cost_per_Unit]]*tbl_Sales[[#This Row],[Quantity]]</f>
        <v>179.82</v>
      </c>
      <c r="N5906" s="6">
        <f>tbl_Sales[[#This Row],[Sales]]-tbl_Sales[[#This Row],[Total_Cost]]</f>
        <v>542.52</v>
      </c>
    </row>
    <row r="5907" spans="1:14">
      <c r="A5907" t="s">
        <v>5911</v>
      </c>
      <c r="B5907" s="4">
        <v>45060</v>
      </c>
      <c r="C5907" t="s">
        <v>7884</v>
      </c>
      <c r="D5907" t="str">
        <f>VLOOKUP(Sales_Data!$C5907,tbl_Customers[],2,FALSE)</f>
        <v>Customer_1144</v>
      </c>
      <c r="E5907" t="str">
        <f>VLOOKUP(tbl_Sales[[#This Row],[Customer_ID]],tbl_Customers[],5,0)</f>
        <v>South</v>
      </c>
      <c r="F5907" t="s">
        <v>8555</v>
      </c>
      <c r="G5907" t="str">
        <f>VLOOKUP(Sales_Data!$F5907,tbl_Products[],2,FALSE)</f>
        <v>Product_52</v>
      </c>
      <c r="H5907" t="str">
        <f>VLOOKUP(tbl_Sales[[#This Row],[Product_ID]],tbl_Products[],3,0)</f>
        <v>Toys</v>
      </c>
      <c r="I5907">
        <v>2</v>
      </c>
      <c r="J5907" s="10">
        <f>VLOOKUP(tbl_Sales[[#This Row],[Product_ID]],tbl_Products[],4,0)</f>
        <v>46.58</v>
      </c>
      <c r="K5907" s="6">
        <v>79.87</v>
      </c>
      <c r="L5907" s="6">
        <f>tbl_Sales[[#This Row],[Price_per_Unit]]*tbl_Sales[[#This Row],[Quantity]]</f>
        <v>159.74</v>
      </c>
      <c r="M5907" s="6">
        <f>tbl_Sales[[#This Row],[Cost_per_Unit]]*tbl_Sales[[#This Row],[Quantity]]</f>
        <v>93.16</v>
      </c>
      <c r="N5907" s="6">
        <f>tbl_Sales[[#This Row],[Sales]]-tbl_Sales[[#This Row],[Total_Cost]]</f>
        <v>66.580000000000013</v>
      </c>
    </row>
    <row r="5908" spans="1:14">
      <c r="A5908" t="s">
        <v>5912</v>
      </c>
      <c r="B5908" s="4">
        <v>45016</v>
      </c>
      <c r="C5908" t="s">
        <v>7943</v>
      </c>
      <c r="D5908" t="str">
        <f>VLOOKUP(Sales_Data!$C5908,tbl_Customers[],2,FALSE)</f>
        <v>Customer_971</v>
      </c>
      <c r="E5908" t="str">
        <f>VLOOKUP(tbl_Sales[[#This Row],[Customer_ID]],tbl_Customers[],5,0)</f>
        <v>East</v>
      </c>
      <c r="F5908" t="s">
        <v>8529</v>
      </c>
      <c r="G5908" t="str">
        <f>VLOOKUP(Sales_Data!$F5908,tbl_Products[],2,FALSE)</f>
        <v>Product_49</v>
      </c>
      <c r="H5908" t="str">
        <f>VLOOKUP(tbl_Sales[[#This Row],[Product_ID]],tbl_Products[],3,0)</f>
        <v>Toys</v>
      </c>
      <c r="I5908">
        <v>6</v>
      </c>
      <c r="J5908" s="10">
        <f>VLOOKUP(tbl_Sales[[#This Row],[Product_ID]],tbl_Products[],4,0)</f>
        <v>44.18</v>
      </c>
      <c r="K5908" s="6">
        <v>48.78</v>
      </c>
      <c r="L5908" s="6">
        <f>tbl_Sales[[#This Row],[Price_per_Unit]]*tbl_Sales[[#This Row],[Quantity]]</f>
        <v>292.68</v>
      </c>
      <c r="M5908" s="6">
        <f>tbl_Sales[[#This Row],[Cost_per_Unit]]*tbl_Sales[[#This Row],[Quantity]]</f>
        <v>265.08</v>
      </c>
      <c r="N5908" s="6">
        <f>tbl_Sales[[#This Row],[Sales]]-tbl_Sales[[#This Row],[Total_Cost]]</f>
        <v>27.600000000000023</v>
      </c>
    </row>
    <row r="5909" spans="1:14">
      <c r="A5909" t="s">
        <v>5913</v>
      </c>
      <c r="B5909" s="4">
        <v>45135</v>
      </c>
      <c r="C5909" t="s">
        <v>7795</v>
      </c>
      <c r="D5909" t="str">
        <f>VLOOKUP(Sales_Data!$C5909,tbl_Customers[],2,FALSE)</f>
        <v>Customer_274</v>
      </c>
      <c r="E5909" t="str">
        <f>VLOOKUP(tbl_Sales[[#This Row],[Customer_ID]],tbl_Customers[],5,0)</f>
        <v>West</v>
      </c>
      <c r="F5909" t="s">
        <v>8497</v>
      </c>
      <c r="G5909" t="str">
        <f>VLOOKUP(Sales_Data!$F5909,tbl_Products[],2,FALSE)</f>
        <v>Product_73</v>
      </c>
      <c r="H5909" t="str">
        <f>VLOOKUP(tbl_Sales[[#This Row],[Product_ID]],tbl_Products[],3,0)</f>
        <v>Apparel</v>
      </c>
      <c r="I5909">
        <v>5</v>
      </c>
      <c r="J5909" s="10">
        <f>VLOOKUP(tbl_Sales[[#This Row],[Product_ID]],tbl_Products[],4,0)</f>
        <v>1.21</v>
      </c>
      <c r="K5909" s="6">
        <v>57.31</v>
      </c>
      <c r="L5909" s="6">
        <f>tbl_Sales[[#This Row],[Price_per_Unit]]*tbl_Sales[[#This Row],[Quantity]]</f>
        <v>286.55</v>
      </c>
      <c r="M5909" s="6">
        <f>tbl_Sales[[#This Row],[Cost_per_Unit]]*tbl_Sales[[#This Row],[Quantity]]</f>
        <v>6.05</v>
      </c>
      <c r="N5909" s="6">
        <f>tbl_Sales[[#This Row],[Sales]]-tbl_Sales[[#This Row],[Total_Cost]]</f>
        <v>280.5</v>
      </c>
    </row>
    <row r="5910" spans="1:14">
      <c r="A5910" t="s">
        <v>5914</v>
      </c>
      <c r="B5910" s="4">
        <v>45186</v>
      </c>
      <c r="C5910" t="s">
        <v>7843</v>
      </c>
      <c r="D5910" t="str">
        <f>VLOOKUP(Sales_Data!$C5910,tbl_Customers[],2,FALSE)</f>
        <v>Customer_226</v>
      </c>
      <c r="E5910" t="str">
        <f>VLOOKUP(tbl_Sales[[#This Row],[Customer_ID]],tbl_Customers[],5,0)</f>
        <v>South</v>
      </c>
      <c r="F5910" t="s">
        <v>8539</v>
      </c>
      <c r="G5910" t="str">
        <f>VLOOKUP(Sales_Data!$F5910,tbl_Products[],2,FALSE)</f>
        <v>Product_16</v>
      </c>
      <c r="H5910" t="str">
        <f>VLOOKUP(tbl_Sales[[#This Row],[Product_ID]],tbl_Products[],3,0)</f>
        <v>Home Goods</v>
      </c>
      <c r="I5910">
        <v>3</v>
      </c>
      <c r="J5910" s="10">
        <f>VLOOKUP(tbl_Sales[[#This Row],[Product_ID]],tbl_Products[],4,0)</f>
        <v>15.25</v>
      </c>
      <c r="K5910" s="6">
        <v>89.71</v>
      </c>
      <c r="L5910" s="6">
        <f>tbl_Sales[[#This Row],[Price_per_Unit]]*tbl_Sales[[#This Row],[Quantity]]</f>
        <v>269.13</v>
      </c>
      <c r="M5910" s="6">
        <f>tbl_Sales[[#This Row],[Cost_per_Unit]]*tbl_Sales[[#This Row],[Quantity]]</f>
        <v>45.75</v>
      </c>
      <c r="N5910" s="6">
        <f>tbl_Sales[[#This Row],[Sales]]-tbl_Sales[[#This Row],[Total_Cost]]</f>
        <v>223.38</v>
      </c>
    </row>
    <row r="5911" spans="1:14">
      <c r="A5911" t="s">
        <v>5915</v>
      </c>
      <c r="B5911" s="4">
        <v>44981</v>
      </c>
      <c r="C5911" t="s">
        <v>7858</v>
      </c>
      <c r="D5911" t="str">
        <f>VLOOKUP(Sales_Data!$C5911,tbl_Customers[],2,FALSE)</f>
        <v>Customer_123</v>
      </c>
      <c r="E5911" t="str">
        <f>VLOOKUP(tbl_Sales[[#This Row],[Customer_ID]],tbl_Customers[],5,0)</f>
        <v>South</v>
      </c>
      <c r="F5911" t="s">
        <v>8565</v>
      </c>
      <c r="G5911" t="str">
        <f>VLOOKUP(Sales_Data!$F5911,tbl_Products[],2,FALSE)</f>
        <v>Product_31</v>
      </c>
      <c r="H5911" t="str">
        <f>VLOOKUP(tbl_Sales[[#This Row],[Product_ID]],tbl_Products[],3,0)</f>
        <v>Apparel</v>
      </c>
      <c r="I5911">
        <v>6</v>
      </c>
      <c r="J5911" s="10">
        <f>VLOOKUP(tbl_Sales[[#This Row],[Product_ID]],tbl_Products[],4,0)</f>
        <v>3.66</v>
      </c>
      <c r="K5911" s="6">
        <v>22.84</v>
      </c>
      <c r="L5911" s="6">
        <f>tbl_Sales[[#This Row],[Price_per_Unit]]*tbl_Sales[[#This Row],[Quantity]]</f>
        <v>137.04</v>
      </c>
      <c r="M5911" s="6">
        <f>tbl_Sales[[#This Row],[Cost_per_Unit]]*tbl_Sales[[#This Row],[Quantity]]</f>
        <v>21.96</v>
      </c>
      <c r="N5911" s="6">
        <f>tbl_Sales[[#This Row],[Sales]]-tbl_Sales[[#This Row],[Total_Cost]]</f>
        <v>115.07999999999998</v>
      </c>
    </row>
    <row r="5912" spans="1:14">
      <c r="A5912" t="s">
        <v>5916</v>
      </c>
      <c r="B5912" s="4">
        <v>45213</v>
      </c>
      <c r="C5912" t="s">
        <v>8246</v>
      </c>
      <c r="D5912" t="str">
        <f>VLOOKUP(Sales_Data!$C5912,tbl_Customers[],2,FALSE)</f>
        <v>Customer_716</v>
      </c>
      <c r="E5912" t="str">
        <f>VLOOKUP(tbl_Sales[[#This Row],[Customer_ID]],tbl_Customers[],5,0)</f>
        <v>South</v>
      </c>
      <c r="F5912" t="s">
        <v>8519</v>
      </c>
      <c r="G5912" t="str">
        <f>VLOOKUP(Sales_Data!$F5912,tbl_Products[],2,FALSE)</f>
        <v>Product_53</v>
      </c>
      <c r="H5912" t="str">
        <f>VLOOKUP(tbl_Sales[[#This Row],[Product_ID]],tbl_Products[],3,0)</f>
        <v>Electronics</v>
      </c>
      <c r="I5912">
        <v>3</v>
      </c>
      <c r="J5912" s="10">
        <f>VLOOKUP(tbl_Sales[[#This Row],[Product_ID]],tbl_Products[],4,0)</f>
        <v>21.34</v>
      </c>
      <c r="K5912" s="6">
        <v>40.97</v>
      </c>
      <c r="L5912" s="6">
        <f>tbl_Sales[[#This Row],[Price_per_Unit]]*tbl_Sales[[#This Row],[Quantity]]</f>
        <v>122.91</v>
      </c>
      <c r="M5912" s="6">
        <f>tbl_Sales[[#This Row],[Cost_per_Unit]]*tbl_Sales[[#This Row],[Quantity]]</f>
        <v>64.02</v>
      </c>
      <c r="N5912" s="6">
        <f>tbl_Sales[[#This Row],[Sales]]-tbl_Sales[[#This Row],[Total_Cost]]</f>
        <v>58.89</v>
      </c>
    </row>
    <row r="5913" spans="1:14">
      <c r="A5913" t="s">
        <v>5917</v>
      </c>
      <c r="B5913" s="4">
        <v>44964</v>
      </c>
      <c r="C5913" t="s">
        <v>7998</v>
      </c>
      <c r="D5913" t="str">
        <f>VLOOKUP(Sales_Data!$C5913,tbl_Customers[],2,FALSE)</f>
        <v>Customer_740</v>
      </c>
      <c r="E5913" t="str">
        <f>VLOOKUP(tbl_Sales[[#This Row],[Customer_ID]],tbl_Customers[],5,0)</f>
        <v>South</v>
      </c>
      <c r="F5913" t="s">
        <v>8542</v>
      </c>
      <c r="G5913" t="str">
        <f>VLOOKUP(Sales_Data!$F5913,tbl_Products[],2,FALSE)</f>
        <v>Product_20</v>
      </c>
      <c r="H5913" t="str">
        <f>VLOOKUP(tbl_Sales[[#This Row],[Product_ID]],tbl_Products[],3,0)</f>
        <v>Electronics</v>
      </c>
      <c r="I5913">
        <v>1</v>
      </c>
      <c r="J5913" s="10">
        <f>VLOOKUP(tbl_Sales[[#This Row],[Product_ID]],tbl_Products[],4,0)</f>
        <v>19.98</v>
      </c>
      <c r="K5913" s="6">
        <v>31.06</v>
      </c>
      <c r="L5913" s="6">
        <f>tbl_Sales[[#This Row],[Price_per_Unit]]*tbl_Sales[[#This Row],[Quantity]]</f>
        <v>31.06</v>
      </c>
      <c r="M5913" s="6">
        <f>tbl_Sales[[#This Row],[Cost_per_Unit]]*tbl_Sales[[#This Row],[Quantity]]</f>
        <v>19.98</v>
      </c>
      <c r="N5913" s="6">
        <f>tbl_Sales[[#This Row],[Sales]]-tbl_Sales[[#This Row],[Total_Cost]]</f>
        <v>11.079999999999998</v>
      </c>
    </row>
    <row r="5914" spans="1:14">
      <c r="A5914" t="s">
        <v>5918</v>
      </c>
      <c r="B5914" s="4">
        <v>45184</v>
      </c>
      <c r="C5914" t="s">
        <v>7981</v>
      </c>
      <c r="D5914" t="str">
        <f>VLOOKUP(Sales_Data!$C5914,tbl_Customers[],2,FALSE)</f>
        <v>Customer_286</v>
      </c>
      <c r="E5914" t="str">
        <f>VLOOKUP(tbl_Sales[[#This Row],[Customer_ID]],tbl_Customers[],5,0)</f>
        <v>East</v>
      </c>
      <c r="F5914" t="s">
        <v>8518</v>
      </c>
      <c r="G5914" t="str">
        <f>VLOOKUP(Sales_Data!$F5914,tbl_Products[],2,FALSE)</f>
        <v>Product_35</v>
      </c>
      <c r="H5914" t="str">
        <f>VLOOKUP(tbl_Sales[[#This Row],[Product_ID]],tbl_Products[],3,0)</f>
        <v>Toys</v>
      </c>
      <c r="I5914">
        <v>2</v>
      </c>
      <c r="J5914" s="10">
        <f>VLOOKUP(tbl_Sales[[#This Row],[Product_ID]],tbl_Products[],4,0)</f>
        <v>40.75</v>
      </c>
      <c r="K5914" s="6">
        <v>52.02</v>
      </c>
      <c r="L5914" s="6">
        <f>tbl_Sales[[#This Row],[Price_per_Unit]]*tbl_Sales[[#This Row],[Quantity]]</f>
        <v>104.04</v>
      </c>
      <c r="M5914" s="6">
        <f>tbl_Sales[[#This Row],[Cost_per_Unit]]*tbl_Sales[[#This Row],[Quantity]]</f>
        <v>81.5</v>
      </c>
      <c r="N5914" s="6">
        <f>tbl_Sales[[#This Row],[Sales]]-tbl_Sales[[#This Row],[Total_Cost]]</f>
        <v>22.540000000000006</v>
      </c>
    </row>
    <row r="5915" spans="1:14">
      <c r="A5915" t="s">
        <v>5919</v>
      </c>
      <c r="B5915" s="4">
        <v>45077</v>
      </c>
      <c r="C5915" t="s">
        <v>7575</v>
      </c>
      <c r="D5915" t="str">
        <f>VLOOKUP(Sales_Data!$C5915,tbl_Customers[],2,FALSE)</f>
        <v>Customer_604</v>
      </c>
      <c r="E5915" t="str">
        <f>VLOOKUP(tbl_Sales[[#This Row],[Customer_ID]],tbl_Customers[],5,0)</f>
        <v>East</v>
      </c>
      <c r="F5915" t="s">
        <v>8561</v>
      </c>
      <c r="G5915" t="str">
        <f>VLOOKUP(Sales_Data!$F5915,tbl_Products[],2,FALSE)</f>
        <v>Product_66</v>
      </c>
      <c r="H5915" t="str">
        <f>VLOOKUP(tbl_Sales[[#This Row],[Product_ID]],tbl_Products[],3,0)</f>
        <v>Health</v>
      </c>
      <c r="I5915">
        <v>7</v>
      </c>
      <c r="J5915" s="10">
        <f>VLOOKUP(tbl_Sales[[#This Row],[Product_ID]],tbl_Products[],4,0)</f>
        <v>1.38</v>
      </c>
      <c r="K5915" s="6">
        <v>11.06</v>
      </c>
      <c r="L5915" s="6">
        <f>tbl_Sales[[#This Row],[Price_per_Unit]]*tbl_Sales[[#This Row],[Quantity]]</f>
        <v>77.42</v>
      </c>
      <c r="M5915" s="6">
        <f>tbl_Sales[[#This Row],[Cost_per_Unit]]*tbl_Sales[[#This Row],[Quantity]]</f>
        <v>9.66</v>
      </c>
      <c r="N5915" s="6">
        <f>tbl_Sales[[#This Row],[Sales]]-tbl_Sales[[#This Row],[Total_Cost]]</f>
        <v>67.760000000000005</v>
      </c>
    </row>
    <row r="5916" spans="1:14">
      <c r="A5916" t="s">
        <v>5920</v>
      </c>
      <c r="B5916" s="4">
        <v>45101</v>
      </c>
      <c r="C5916" t="s">
        <v>8257</v>
      </c>
      <c r="D5916" t="str">
        <f>VLOOKUP(Sales_Data!$C5916,tbl_Customers[],2,FALSE)</f>
        <v>Customer_943</v>
      </c>
      <c r="E5916" t="str">
        <f>VLOOKUP(tbl_Sales[[#This Row],[Customer_ID]],tbl_Customers[],5,0)</f>
        <v>West</v>
      </c>
      <c r="F5916" t="s">
        <v>8499</v>
      </c>
      <c r="G5916" t="str">
        <f>VLOOKUP(Sales_Data!$F5916,tbl_Products[],2,FALSE)</f>
        <v>Product_30</v>
      </c>
      <c r="H5916" t="str">
        <f>VLOOKUP(tbl_Sales[[#This Row],[Product_ID]],tbl_Products[],3,0)</f>
        <v>Apparel</v>
      </c>
      <c r="I5916">
        <v>2</v>
      </c>
      <c r="J5916" s="10">
        <f>VLOOKUP(tbl_Sales[[#This Row],[Product_ID]],tbl_Products[],4,0)</f>
        <v>49.21</v>
      </c>
      <c r="K5916" s="6">
        <v>82.11</v>
      </c>
      <c r="L5916" s="6">
        <f>tbl_Sales[[#This Row],[Price_per_Unit]]*tbl_Sales[[#This Row],[Quantity]]</f>
        <v>164.22</v>
      </c>
      <c r="M5916" s="6">
        <f>tbl_Sales[[#This Row],[Cost_per_Unit]]*tbl_Sales[[#This Row],[Quantity]]</f>
        <v>98.42</v>
      </c>
      <c r="N5916" s="6">
        <f>tbl_Sales[[#This Row],[Sales]]-tbl_Sales[[#This Row],[Total_Cost]]</f>
        <v>65.8</v>
      </c>
    </row>
    <row r="5917" spans="1:14">
      <c r="A5917" t="s">
        <v>5921</v>
      </c>
      <c r="B5917" s="4">
        <v>44986</v>
      </c>
      <c r="C5917" t="s">
        <v>8191</v>
      </c>
      <c r="D5917" t="str">
        <f>VLOOKUP(Sales_Data!$C5917,tbl_Customers[],2,FALSE)</f>
        <v>Customer_296</v>
      </c>
      <c r="E5917" t="str">
        <f>VLOOKUP(tbl_Sales[[#This Row],[Customer_ID]],tbl_Customers[],5,0)</f>
        <v>West</v>
      </c>
      <c r="F5917" t="s">
        <v>8556</v>
      </c>
      <c r="G5917" t="str">
        <f>VLOOKUP(Sales_Data!$F5917,tbl_Products[],2,FALSE)</f>
        <v>Product_42</v>
      </c>
      <c r="H5917" t="str">
        <f>VLOOKUP(tbl_Sales[[#This Row],[Product_ID]],tbl_Products[],3,0)</f>
        <v>Electronics</v>
      </c>
      <c r="I5917">
        <v>5</v>
      </c>
      <c r="J5917" s="10">
        <f>VLOOKUP(tbl_Sales[[#This Row],[Product_ID]],tbl_Products[],4,0)</f>
        <v>28.03</v>
      </c>
      <c r="K5917" s="6">
        <v>47.12</v>
      </c>
      <c r="L5917" s="6">
        <f>tbl_Sales[[#This Row],[Price_per_Unit]]*tbl_Sales[[#This Row],[Quantity]]</f>
        <v>235.6</v>
      </c>
      <c r="M5917" s="6">
        <f>tbl_Sales[[#This Row],[Cost_per_Unit]]*tbl_Sales[[#This Row],[Quantity]]</f>
        <v>140.15</v>
      </c>
      <c r="N5917" s="6">
        <f>tbl_Sales[[#This Row],[Sales]]-tbl_Sales[[#This Row],[Total_Cost]]</f>
        <v>95.449999999999989</v>
      </c>
    </row>
    <row r="5918" spans="1:14">
      <c r="A5918" t="s">
        <v>5922</v>
      </c>
      <c r="B5918" s="4">
        <v>45189</v>
      </c>
      <c r="C5918" t="s">
        <v>8459</v>
      </c>
      <c r="D5918" t="str">
        <f>VLOOKUP(Sales_Data!$C5918,tbl_Customers[],2,FALSE)</f>
        <v>Customer_1130</v>
      </c>
      <c r="E5918" t="str">
        <f>VLOOKUP(tbl_Sales[[#This Row],[Customer_ID]],tbl_Customers[],5,0)</f>
        <v>West</v>
      </c>
      <c r="F5918" t="s">
        <v>8562</v>
      </c>
      <c r="G5918" t="str">
        <f>VLOOKUP(Sales_Data!$F5918,tbl_Products[],2,FALSE)</f>
        <v>Product_48</v>
      </c>
      <c r="H5918" t="str">
        <f>VLOOKUP(tbl_Sales[[#This Row],[Product_ID]],tbl_Products[],3,0)</f>
        <v>Apparel</v>
      </c>
      <c r="I5918">
        <v>7</v>
      </c>
      <c r="J5918" s="10">
        <f>VLOOKUP(tbl_Sales[[#This Row],[Product_ID]],tbl_Products[],4,0)</f>
        <v>25.33</v>
      </c>
      <c r="K5918" s="6">
        <v>17.829999999999998</v>
      </c>
      <c r="L5918" s="6">
        <f>tbl_Sales[[#This Row],[Price_per_Unit]]*tbl_Sales[[#This Row],[Quantity]]</f>
        <v>124.80999999999999</v>
      </c>
      <c r="M5918" s="6">
        <f>tbl_Sales[[#This Row],[Cost_per_Unit]]*tbl_Sales[[#This Row],[Quantity]]</f>
        <v>177.31</v>
      </c>
      <c r="N5918" s="6">
        <f>tbl_Sales[[#This Row],[Sales]]-tbl_Sales[[#This Row],[Total_Cost]]</f>
        <v>-52.500000000000014</v>
      </c>
    </row>
    <row r="5919" spans="1:14">
      <c r="A5919" t="s">
        <v>5923</v>
      </c>
      <c r="B5919" s="4">
        <v>45058</v>
      </c>
      <c r="C5919" t="s">
        <v>7573</v>
      </c>
      <c r="D5919" t="str">
        <f>VLOOKUP(Sales_Data!$C5919,tbl_Customers[],2,FALSE)</f>
        <v>Customer_863</v>
      </c>
      <c r="E5919" t="str">
        <f>VLOOKUP(tbl_Sales[[#This Row],[Customer_ID]],tbl_Customers[],5,0)</f>
        <v>West</v>
      </c>
      <c r="F5919" t="s">
        <v>8547</v>
      </c>
      <c r="G5919" t="str">
        <f>VLOOKUP(Sales_Data!$F5919,tbl_Products[],2,FALSE)</f>
        <v>Product_7</v>
      </c>
      <c r="H5919" t="str">
        <f>VLOOKUP(tbl_Sales[[#This Row],[Product_ID]],tbl_Products[],3,0)</f>
        <v>Apparel</v>
      </c>
      <c r="I5919">
        <v>5</v>
      </c>
      <c r="J5919" s="10">
        <f>VLOOKUP(tbl_Sales[[#This Row],[Product_ID]],tbl_Products[],4,0)</f>
        <v>48.6</v>
      </c>
      <c r="K5919" s="6">
        <v>75.709999999999994</v>
      </c>
      <c r="L5919" s="6">
        <f>tbl_Sales[[#This Row],[Price_per_Unit]]*tbl_Sales[[#This Row],[Quantity]]</f>
        <v>378.54999999999995</v>
      </c>
      <c r="M5919" s="6">
        <f>tbl_Sales[[#This Row],[Cost_per_Unit]]*tbl_Sales[[#This Row],[Quantity]]</f>
        <v>243</v>
      </c>
      <c r="N5919" s="6">
        <f>tbl_Sales[[#This Row],[Sales]]-tbl_Sales[[#This Row],[Total_Cost]]</f>
        <v>135.54999999999995</v>
      </c>
    </row>
    <row r="5920" spans="1:14">
      <c r="A5920" t="s">
        <v>5924</v>
      </c>
      <c r="B5920" s="4">
        <v>45202</v>
      </c>
      <c r="C5920" t="s">
        <v>8286</v>
      </c>
      <c r="D5920" t="str">
        <f>VLOOKUP(Sales_Data!$C5920,tbl_Customers[],2,FALSE)</f>
        <v>Customer_497</v>
      </c>
      <c r="E5920" t="str">
        <f>VLOOKUP(tbl_Sales[[#This Row],[Customer_ID]],tbl_Customers[],5,0)</f>
        <v>East</v>
      </c>
      <c r="F5920" t="s">
        <v>8512</v>
      </c>
      <c r="G5920" t="str">
        <f>VLOOKUP(Sales_Data!$F5920,tbl_Products[],2,FALSE)</f>
        <v>Product_47</v>
      </c>
      <c r="H5920" t="str">
        <f>VLOOKUP(tbl_Sales[[#This Row],[Product_ID]],tbl_Products[],3,0)</f>
        <v>Home Goods</v>
      </c>
      <c r="I5920">
        <v>3</v>
      </c>
      <c r="J5920" s="10">
        <f>VLOOKUP(tbl_Sales[[#This Row],[Product_ID]],tbl_Products[],4,0)</f>
        <v>22.66</v>
      </c>
      <c r="K5920" s="6">
        <v>91.76</v>
      </c>
      <c r="L5920" s="6">
        <f>tbl_Sales[[#This Row],[Price_per_Unit]]*tbl_Sales[[#This Row],[Quantity]]</f>
        <v>275.28000000000003</v>
      </c>
      <c r="M5920" s="6">
        <f>tbl_Sales[[#This Row],[Cost_per_Unit]]*tbl_Sales[[#This Row],[Quantity]]</f>
        <v>67.98</v>
      </c>
      <c r="N5920" s="6">
        <f>tbl_Sales[[#This Row],[Sales]]-tbl_Sales[[#This Row],[Total_Cost]]</f>
        <v>207.3</v>
      </c>
    </row>
    <row r="5921" spans="1:14">
      <c r="A5921" t="s">
        <v>5925</v>
      </c>
      <c r="B5921" s="4">
        <v>45221</v>
      </c>
      <c r="C5921" t="s">
        <v>7623</v>
      </c>
      <c r="D5921" t="str">
        <f>VLOOKUP(Sales_Data!$C5921,tbl_Customers[],2,FALSE)</f>
        <v>Customer_432</v>
      </c>
      <c r="E5921" t="str">
        <f>VLOOKUP(tbl_Sales[[#This Row],[Customer_ID]],tbl_Customers[],5,0)</f>
        <v>South</v>
      </c>
      <c r="F5921" t="s">
        <v>8536</v>
      </c>
      <c r="G5921" t="str">
        <f>VLOOKUP(Sales_Data!$F5921,tbl_Products[],2,FALSE)</f>
        <v>Product_40</v>
      </c>
      <c r="H5921" t="str">
        <f>VLOOKUP(tbl_Sales[[#This Row],[Product_ID]],tbl_Products[],3,0)</f>
        <v>Health</v>
      </c>
      <c r="I5921">
        <v>5</v>
      </c>
      <c r="J5921" s="10">
        <f>VLOOKUP(tbl_Sales[[#This Row],[Product_ID]],tbl_Products[],4,0)</f>
        <v>30.96</v>
      </c>
      <c r="K5921" s="6">
        <v>54.79</v>
      </c>
      <c r="L5921" s="6">
        <f>tbl_Sales[[#This Row],[Price_per_Unit]]*tbl_Sales[[#This Row],[Quantity]]</f>
        <v>273.95</v>
      </c>
      <c r="M5921" s="6">
        <f>tbl_Sales[[#This Row],[Cost_per_Unit]]*tbl_Sales[[#This Row],[Quantity]]</f>
        <v>154.80000000000001</v>
      </c>
      <c r="N5921" s="6">
        <f>tbl_Sales[[#This Row],[Sales]]-tbl_Sales[[#This Row],[Total_Cost]]</f>
        <v>119.14999999999998</v>
      </c>
    </row>
    <row r="5922" spans="1:14">
      <c r="A5922" t="s">
        <v>5926</v>
      </c>
      <c r="B5922" s="4">
        <v>45055</v>
      </c>
      <c r="C5922" t="s">
        <v>8017</v>
      </c>
      <c r="D5922" t="str">
        <f>VLOOKUP(Sales_Data!$C5922,tbl_Customers[],2,FALSE)</f>
        <v>Customer_460</v>
      </c>
      <c r="E5922" t="str">
        <f>VLOOKUP(tbl_Sales[[#This Row],[Customer_ID]],tbl_Customers[],5,0)</f>
        <v>East</v>
      </c>
      <c r="F5922" t="s">
        <v>8502</v>
      </c>
      <c r="G5922" t="str">
        <f>VLOOKUP(Sales_Data!$F5922,tbl_Products[],2,FALSE)</f>
        <v>Product_22</v>
      </c>
      <c r="H5922" t="str">
        <f>VLOOKUP(tbl_Sales[[#This Row],[Product_ID]],tbl_Products[],3,0)</f>
        <v>Electronics</v>
      </c>
      <c r="I5922">
        <v>3</v>
      </c>
      <c r="J5922" s="10">
        <f>VLOOKUP(tbl_Sales[[#This Row],[Product_ID]],tbl_Products[],4,0)</f>
        <v>38.15</v>
      </c>
      <c r="K5922" s="6">
        <v>86.47</v>
      </c>
      <c r="L5922" s="6">
        <f>tbl_Sales[[#This Row],[Price_per_Unit]]*tbl_Sales[[#This Row],[Quantity]]</f>
        <v>259.40999999999997</v>
      </c>
      <c r="M5922" s="6">
        <f>tbl_Sales[[#This Row],[Cost_per_Unit]]*tbl_Sales[[#This Row],[Quantity]]</f>
        <v>114.44999999999999</v>
      </c>
      <c r="N5922" s="6">
        <f>tbl_Sales[[#This Row],[Sales]]-tbl_Sales[[#This Row],[Total_Cost]]</f>
        <v>144.95999999999998</v>
      </c>
    </row>
    <row r="5923" spans="1:14">
      <c r="A5923" t="s">
        <v>5927</v>
      </c>
      <c r="B5923" s="4">
        <v>45282</v>
      </c>
      <c r="C5923" t="s">
        <v>7248</v>
      </c>
      <c r="D5923" t="str">
        <f>VLOOKUP(Sales_Data!$C5923,tbl_Customers[],2,FALSE)</f>
        <v>Customer_115</v>
      </c>
      <c r="E5923" t="str">
        <f>VLOOKUP(tbl_Sales[[#This Row],[Customer_ID]],tbl_Customers[],5,0)</f>
        <v>North</v>
      </c>
      <c r="F5923" t="s">
        <v>8524</v>
      </c>
      <c r="G5923" t="str">
        <f>VLOOKUP(Sales_Data!$F5923,tbl_Products[],2,FALSE)</f>
        <v>Product_74</v>
      </c>
      <c r="H5923" t="str">
        <f>VLOOKUP(tbl_Sales[[#This Row],[Product_ID]],tbl_Products[],3,0)</f>
        <v>Home Goods</v>
      </c>
      <c r="I5923">
        <v>1</v>
      </c>
      <c r="J5923" s="10">
        <f>VLOOKUP(tbl_Sales[[#This Row],[Product_ID]],tbl_Products[],4,0)</f>
        <v>13.9</v>
      </c>
      <c r="K5923" s="6">
        <v>35.369999999999997</v>
      </c>
      <c r="L5923" s="6">
        <f>tbl_Sales[[#This Row],[Price_per_Unit]]*tbl_Sales[[#This Row],[Quantity]]</f>
        <v>35.369999999999997</v>
      </c>
      <c r="M5923" s="6">
        <f>tbl_Sales[[#This Row],[Cost_per_Unit]]*tbl_Sales[[#This Row],[Quantity]]</f>
        <v>13.9</v>
      </c>
      <c r="N5923" s="6">
        <f>tbl_Sales[[#This Row],[Sales]]-tbl_Sales[[#This Row],[Total_Cost]]</f>
        <v>21.47</v>
      </c>
    </row>
    <row r="5924" spans="1:14">
      <c r="A5924" t="s">
        <v>5928</v>
      </c>
      <c r="B5924" s="4">
        <v>45153</v>
      </c>
      <c r="C5924" t="s">
        <v>8309</v>
      </c>
      <c r="D5924" t="str">
        <f>VLOOKUP(Sales_Data!$C5924,tbl_Customers[],2,FALSE)</f>
        <v>Customer_283</v>
      </c>
      <c r="E5924" t="str">
        <f>VLOOKUP(tbl_Sales[[#This Row],[Customer_ID]],tbl_Customers[],5,0)</f>
        <v>East</v>
      </c>
      <c r="F5924" t="s">
        <v>8529</v>
      </c>
      <c r="G5924" t="str">
        <f>VLOOKUP(Sales_Data!$F5924,tbl_Products[],2,FALSE)</f>
        <v>Product_49</v>
      </c>
      <c r="H5924" t="str">
        <f>VLOOKUP(tbl_Sales[[#This Row],[Product_ID]],tbl_Products[],3,0)</f>
        <v>Toys</v>
      </c>
      <c r="I5924">
        <v>5</v>
      </c>
      <c r="J5924" s="10">
        <f>VLOOKUP(tbl_Sales[[#This Row],[Product_ID]],tbl_Products[],4,0)</f>
        <v>44.18</v>
      </c>
      <c r="K5924" s="6">
        <v>74.13</v>
      </c>
      <c r="L5924" s="6">
        <f>tbl_Sales[[#This Row],[Price_per_Unit]]*tbl_Sales[[#This Row],[Quantity]]</f>
        <v>370.65</v>
      </c>
      <c r="M5924" s="6">
        <f>tbl_Sales[[#This Row],[Cost_per_Unit]]*tbl_Sales[[#This Row],[Quantity]]</f>
        <v>220.9</v>
      </c>
      <c r="N5924" s="6">
        <f>tbl_Sales[[#This Row],[Sales]]-tbl_Sales[[#This Row],[Total_Cost]]</f>
        <v>149.74999999999997</v>
      </c>
    </row>
    <row r="5925" spans="1:14">
      <c r="A5925" t="s">
        <v>5929</v>
      </c>
      <c r="B5925" s="4">
        <v>45120</v>
      </c>
      <c r="C5925" t="s">
        <v>7085</v>
      </c>
      <c r="D5925" t="str">
        <f>VLOOKUP(Sales_Data!$C5925,tbl_Customers[],2,FALSE)</f>
        <v>Customer_241</v>
      </c>
      <c r="E5925" t="str">
        <f>VLOOKUP(tbl_Sales[[#This Row],[Customer_ID]],tbl_Customers[],5,0)</f>
        <v>West</v>
      </c>
      <c r="F5925" t="s">
        <v>8495</v>
      </c>
      <c r="G5925" t="str">
        <f>VLOOKUP(Sales_Data!$F5925,tbl_Products[],2,FALSE)</f>
        <v>Product_6</v>
      </c>
      <c r="H5925" t="str">
        <f>VLOOKUP(tbl_Sales[[#This Row],[Product_ID]],tbl_Products[],3,0)</f>
        <v>Apparel</v>
      </c>
      <c r="I5925">
        <v>9</v>
      </c>
      <c r="J5925" s="10">
        <f>VLOOKUP(tbl_Sales[[#This Row],[Product_ID]],tbl_Products[],4,0)</f>
        <v>33.65</v>
      </c>
      <c r="K5925" s="6">
        <v>59.03</v>
      </c>
      <c r="L5925" s="6">
        <f>tbl_Sales[[#This Row],[Price_per_Unit]]*tbl_Sales[[#This Row],[Quantity]]</f>
        <v>531.27</v>
      </c>
      <c r="M5925" s="6">
        <f>tbl_Sales[[#This Row],[Cost_per_Unit]]*tbl_Sales[[#This Row],[Quantity]]</f>
        <v>302.84999999999997</v>
      </c>
      <c r="N5925" s="6">
        <f>tbl_Sales[[#This Row],[Sales]]-tbl_Sales[[#This Row],[Total_Cost]]</f>
        <v>228.42000000000002</v>
      </c>
    </row>
    <row r="5926" spans="1:14">
      <c r="A5926" t="s">
        <v>5930</v>
      </c>
      <c r="B5926" s="4">
        <v>45215</v>
      </c>
      <c r="C5926" t="s">
        <v>7524</v>
      </c>
      <c r="D5926" t="str">
        <f>VLOOKUP(Sales_Data!$C5926,tbl_Customers[],2,FALSE)</f>
        <v>Customer_1425</v>
      </c>
      <c r="E5926" t="str">
        <f>VLOOKUP(tbl_Sales[[#This Row],[Customer_ID]],tbl_Customers[],5,0)</f>
        <v>North</v>
      </c>
      <c r="F5926" t="s">
        <v>8557</v>
      </c>
      <c r="G5926" t="str">
        <f>VLOOKUP(Sales_Data!$F5926,tbl_Products[],2,FALSE)</f>
        <v>Product_71</v>
      </c>
      <c r="H5926" t="str">
        <f>VLOOKUP(tbl_Sales[[#This Row],[Product_ID]],tbl_Products[],3,0)</f>
        <v>Electronics</v>
      </c>
      <c r="I5926">
        <v>8</v>
      </c>
      <c r="J5926" s="10">
        <f>VLOOKUP(tbl_Sales[[#This Row],[Product_ID]],tbl_Products[],4,0)</f>
        <v>34.61</v>
      </c>
      <c r="K5926" s="6">
        <v>13.81</v>
      </c>
      <c r="L5926" s="6">
        <f>tbl_Sales[[#This Row],[Price_per_Unit]]*tbl_Sales[[#This Row],[Quantity]]</f>
        <v>110.48</v>
      </c>
      <c r="M5926" s="6">
        <f>tbl_Sales[[#This Row],[Cost_per_Unit]]*tbl_Sales[[#This Row],[Quantity]]</f>
        <v>276.88</v>
      </c>
      <c r="N5926" s="6">
        <f>tbl_Sales[[#This Row],[Sales]]-tbl_Sales[[#This Row],[Total_Cost]]</f>
        <v>-166.39999999999998</v>
      </c>
    </row>
    <row r="5927" spans="1:14">
      <c r="A5927" t="s">
        <v>5931</v>
      </c>
      <c r="B5927" s="4">
        <v>45174</v>
      </c>
      <c r="C5927" t="s">
        <v>7897</v>
      </c>
      <c r="D5927" t="str">
        <f>VLOOKUP(Sales_Data!$C5927,tbl_Customers[],2,FALSE)</f>
        <v>Customer_1442</v>
      </c>
      <c r="E5927" t="str">
        <f>VLOOKUP(tbl_Sales[[#This Row],[Customer_ID]],tbl_Customers[],5,0)</f>
        <v>West</v>
      </c>
      <c r="F5927" t="s">
        <v>8495</v>
      </c>
      <c r="G5927" t="str">
        <f>VLOOKUP(Sales_Data!$F5927,tbl_Products[],2,FALSE)</f>
        <v>Product_6</v>
      </c>
      <c r="H5927" t="str">
        <f>VLOOKUP(tbl_Sales[[#This Row],[Product_ID]],tbl_Products[],3,0)</f>
        <v>Apparel</v>
      </c>
      <c r="I5927">
        <v>3</v>
      </c>
      <c r="J5927" s="10">
        <f>VLOOKUP(tbl_Sales[[#This Row],[Product_ID]],tbl_Products[],4,0)</f>
        <v>33.65</v>
      </c>
      <c r="K5927" s="6">
        <v>82.54</v>
      </c>
      <c r="L5927" s="6">
        <f>tbl_Sales[[#This Row],[Price_per_Unit]]*tbl_Sales[[#This Row],[Quantity]]</f>
        <v>247.62</v>
      </c>
      <c r="M5927" s="6">
        <f>tbl_Sales[[#This Row],[Cost_per_Unit]]*tbl_Sales[[#This Row],[Quantity]]</f>
        <v>100.94999999999999</v>
      </c>
      <c r="N5927" s="6">
        <f>tbl_Sales[[#This Row],[Sales]]-tbl_Sales[[#This Row],[Total_Cost]]</f>
        <v>146.67000000000002</v>
      </c>
    </row>
    <row r="5928" spans="1:14">
      <c r="A5928" t="s">
        <v>5932</v>
      </c>
      <c r="B5928" s="4">
        <v>45051</v>
      </c>
      <c r="C5928" t="s">
        <v>7303</v>
      </c>
      <c r="D5928" t="str">
        <f>VLOOKUP(Sales_Data!$C5928,tbl_Customers[],2,FALSE)</f>
        <v>Customer_294</v>
      </c>
      <c r="E5928" t="str">
        <f>VLOOKUP(tbl_Sales[[#This Row],[Customer_ID]],tbl_Customers[],5,0)</f>
        <v>North</v>
      </c>
      <c r="F5928" t="s">
        <v>8493</v>
      </c>
      <c r="G5928" t="str">
        <f>VLOOKUP(Sales_Data!$F5928,tbl_Products[],2,FALSE)</f>
        <v>Product_61</v>
      </c>
      <c r="H5928" t="str">
        <f>VLOOKUP(tbl_Sales[[#This Row],[Product_ID]],tbl_Products[],3,0)</f>
        <v>Health</v>
      </c>
      <c r="I5928">
        <v>3</v>
      </c>
      <c r="J5928" s="10">
        <f>VLOOKUP(tbl_Sales[[#This Row],[Product_ID]],tbl_Products[],4,0)</f>
        <v>47.78</v>
      </c>
      <c r="K5928" s="6">
        <v>89.99</v>
      </c>
      <c r="L5928" s="6">
        <f>tbl_Sales[[#This Row],[Price_per_Unit]]*tbl_Sales[[#This Row],[Quantity]]</f>
        <v>269.96999999999997</v>
      </c>
      <c r="M5928" s="6">
        <f>tbl_Sales[[#This Row],[Cost_per_Unit]]*tbl_Sales[[#This Row],[Quantity]]</f>
        <v>143.34</v>
      </c>
      <c r="N5928" s="6">
        <f>tbl_Sales[[#This Row],[Sales]]-tbl_Sales[[#This Row],[Total_Cost]]</f>
        <v>126.62999999999997</v>
      </c>
    </row>
    <row r="5929" spans="1:14">
      <c r="A5929" t="s">
        <v>5933</v>
      </c>
      <c r="B5929" s="4">
        <v>45100</v>
      </c>
      <c r="C5929" t="s">
        <v>8131</v>
      </c>
      <c r="D5929" t="str">
        <f>VLOOKUP(Sales_Data!$C5929,tbl_Customers[],2,FALSE)</f>
        <v>Customer_774</v>
      </c>
      <c r="E5929" t="str">
        <f>VLOOKUP(tbl_Sales[[#This Row],[Customer_ID]],tbl_Customers[],5,0)</f>
        <v>West</v>
      </c>
      <c r="F5929" t="s">
        <v>8547</v>
      </c>
      <c r="G5929" t="str">
        <f>VLOOKUP(Sales_Data!$F5929,tbl_Products[],2,FALSE)</f>
        <v>Product_7</v>
      </c>
      <c r="H5929" t="str">
        <f>VLOOKUP(tbl_Sales[[#This Row],[Product_ID]],tbl_Products[],3,0)</f>
        <v>Apparel</v>
      </c>
      <c r="I5929">
        <v>6</v>
      </c>
      <c r="J5929" s="10">
        <f>VLOOKUP(tbl_Sales[[#This Row],[Product_ID]],tbl_Products[],4,0)</f>
        <v>48.6</v>
      </c>
      <c r="K5929" s="6">
        <v>10.029999999999999</v>
      </c>
      <c r="L5929" s="6">
        <f>tbl_Sales[[#This Row],[Price_per_Unit]]*tbl_Sales[[#This Row],[Quantity]]</f>
        <v>60.179999999999993</v>
      </c>
      <c r="M5929" s="6">
        <f>tbl_Sales[[#This Row],[Cost_per_Unit]]*tbl_Sales[[#This Row],[Quantity]]</f>
        <v>291.60000000000002</v>
      </c>
      <c r="N5929" s="6">
        <f>tbl_Sales[[#This Row],[Sales]]-tbl_Sales[[#This Row],[Total_Cost]]</f>
        <v>-231.42000000000002</v>
      </c>
    </row>
    <row r="5930" spans="1:14">
      <c r="A5930" t="s">
        <v>5934</v>
      </c>
      <c r="B5930" s="4">
        <v>45161</v>
      </c>
      <c r="C5930" t="s">
        <v>8254</v>
      </c>
      <c r="D5930" t="str">
        <f>VLOOKUP(Sales_Data!$C5930,tbl_Customers[],2,FALSE)</f>
        <v>Customer_54</v>
      </c>
      <c r="E5930" t="str">
        <f>VLOOKUP(tbl_Sales[[#This Row],[Customer_ID]],tbl_Customers[],5,0)</f>
        <v>North</v>
      </c>
      <c r="F5930" t="s">
        <v>8519</v>
      </c>
      <c r="G5930" t="str">
        <f>VLOOKUP(Sales_Data!$F5930,tbl_Products[],2,FALSE)</f>
        <v>Product_53</v>
      </c>
      <c r="H5930" t="str">
        <f>VLOOKUP(tbl_Sales[[#This Row],[Product_ID]],tbl_Products[],3,0)</f>
        <v>Electronics</v>
      </c>
      <c r="I5930">
        <v>9</v>
      </c>
      <c r="J5930" s="10">
        <f>VLOOKUP(tbl_Sales[[#This Row],[Product_ID]],tbl_Products[],4,0)</f>
        <v>21.34</v>
      </c>
      <c r="K5930" s="6">
        <v>66.83</v>
      </c>
      <c r="L5930" s="6">
        <f>tbl_Sales[[#This Row],[Price_per_Unit]]*tbl_Sales[[#This Row],[Quantity]]</f>
        <v>601.47</v>
      </c>
      <c r="M5930" s="6">
        <f>tbl_Sales[[#This Row],[Cost_per_Unit]]*tbl_Sales[[#This Row],[Quantity]]</f>
        <v>192.06</v>
      </c>
      <c r="N5930" s="6">
        <f>tbl_Sales[[#This Row],[Sales]]-tbl_Sales[[#This Row],[Total_Cost]]</f>
        <v>409.41</v>
      </c>
    </row>
    <row r="5931" spans="1:14">
      <c r="A5931" t="s">
        <v>5935</v>
      </c>
      <c r="B5931" s="4">
        <v>45275</v>
      </c>
      <c r="C5931" t="s">
        <v>7027</v>
      </c>
      <c r="D5931" t="str">
        <f>VLOOKUP(Sales_Data!$C5931,tbl_Customers[],2,FALSE)</f>
        <v>Customer_1426</v>
      </c>
      <c r="E5931" t="str">
        <f>VLOOKUP(tbl_Sales[[#This Row],[Customer_ID]],tbl_Customers[],5,0)</f>
        <v>North</v>
      </c>
      <c r="F5931" t="s">
        <v>8526</v>
      </c>
      <c r="G5931" t="str">
        <f>VLOOKUP(Sales_Data!$F5931,tbl_Products[],2,FALSE)</f>
        <v>Product_27</v>
      </c>
      <c r="H5931" t="str">
        <f>VLOOKUP(tbl_Sales[[#This Row],[Product_ID]],tbl_Products[],3,0)</f>
        <v>Home Goods</v>
      </c>
      <c r="I5931">
        <v>7</v>
      </c>
      <c r="J5931" s="10">
        <f>VLOOKUP(tbl_Sales[[#This Row],[Product_ID]],tbl_Products[],4,0)</f>
        <v>35.53</v>
      </c>
      <c r="K5931" s="6">
        <v>80.069999999999993</v>
      </c>
      <c r="L5931" s="6">
        <f>tbl_Sales[[#This Row],[Price_per_Unit]]*tbl_Sales[[#This Row],[Quantity]]</f>
        <v>560.49</v>
      </c>
      <c r="M5931" s="6">
        <f>tbl_Sales[[#This Row],[Cost_per_Unit]]*tbl_Sales[[#This Row],[Quantity]]</f>
        <v>248.71</v>
      </c>
      <c r="N5931" s="6">
        <f>tbl_Sales[[#This Row],[Sales]]-tbl_Sales[[#This Row],[Total_Cost]]</f>
        <v>311.77999999999997</v>
      </c>
    </row>
    <row r="5932" spans="1:14">
      <c r="A5932" t="s">
        <v>5936</v>
      </c>
      <c r="B5932" s="4">
        <v>45162</v>
      </c>
      <c r="C5932" t="s">
        <v>7534</v>
      </c>
      <c r="D5932" t="str">
        <f>VLOOKUP(Sales_Data!$C5932,tbl_Customers[],2,FALSE)</f>
        <v>Customer_870</v>
      </c>
      <c r="E5932" t="str">
        <f>VLOOKUP(tbl_Sales[[#This Row],[Customer_ID]],tbl_Customers[],5,0)</f>
        <v>West</v>
      </c>
      <c r="F5932" t="s">
        <v>8565</v>
      </c>
      <c r="G5932" t="str">
        <f>VLOOKUP(Sales_Data!$F5932,tbl_Products[],2,FALSE)</f>
        <v>Product_31</v>
      </c>
      <c r="H5932" t="str">
        <f>VLOOKUP(tbl_Sales[[#This Row],[Product_ID]],tbl_Products[],3,0)</f>
        <v>Apparel</v>
      </c>
      <c r="I5932">
        <v>5</v>
      </c>
      <c r="J5932" s="10">
        <f>VLOOKUP(tbl_Sales[[#This Row],[Product_ID]],tbl_Products[],4,0)</f>
        <v>3.66</v>
      </c>
      <c r="K5932" s="6">
        <v>35.880000000000003</v>
      </c>
      <c r="L5932" s="6">
        <f>tbl_Sales[[#This Row],[Price_per_Unit]]*tbl_Sales[[#This Row],[Quantity]]</f>
        <v>179.4</v>
      </c>
      <c r="M5932" s="6">
        <f>tbl_Sales[[#This Row],[Cost_per_Unit]]*tbl_Sales[[#This Row],[Quantity]]</f>
        <v>18.3</v>
      </c>
      <c r="N5932" s="6">
        <f>tbl_Sales[[#This Row],[Sales]]-tbl_Sales[[#This Row],[Total_Cost]]</f>
        <v>161.1</v>
      </c>
    </row>
    <row r="5933" spans="1:14">
      <c r="A5933" t="s">
        <v>5937</v>
      </c>
      <c r="B5933" s="4">
        <v>45227</v>
      </c>
      <c r="C5933" t="s">
        <v>7285</v>
      </c>
      <c r="D5933" t="str">
        <f>VLOOKUP(Sales_Data!$C5933,tbl_Customers[],2,FALSE)</f>
        <v>Customer_762</v>
      </c>
      <c r="E5933" t="str">
        <f>VLOOKUP(tbl_Sales[[#This Row],[Customer_ID]],tbl_Customers[],5,0)</f>
        <v>West</v>
      </c>
      <c r="F5933" t="s">
        <v>8519</v>
      </c>
      <c r="G5933" t="str">
        <f>VLOOKUP(Sales_Data!$F5933,tbl_Products[],2,FALSE)</f>
        <v>Product_53</v>
      </c>
      <c r="H5933" t="str">
        <f>VLOOKUP(tbl_Sales[[#This Row],[Product_ID]],tbl_Products[],3,0)</f>
        <v>Electronics</v>
      </c>
      <c r="I5933">
        <v>1</v>
      </c>
      <c r="J5933" s="10">
        <f>VLOOKUP(tbl_Sales[[#This Row],[Product_ID]],tbl_Products[],4,0)</f>
        <v>21.34</v>
      </c>
      <c r="K5933" s="6">
        <v>88.45</v>
      </c>
      <c r="L5933" s="6">
        <f>tbl_Sales[[#This Row],[Price_per_Unit]]*tbl_Sales[[#This Row],[Quantity]]</f>
        <v>88.45</v>
      </c>
      <c r="M5933" s="6">
        <f>tbl_Sales[[#This Row],[Cost_per_Unit]]*tbl_Sales[[#This Row],[Quantity]]</f>
        <v>21.34</v>
      </c>
      <c r="N5933" s="6">
        <f>tbl_Sales[[#This Row],[Sales]]-tbl_Sales[[#This Row],[Total_Cost]]</f>
        <v>67.11</v>
      </c>
    </row>
    <row r="5934" spans="1:14">
      <c r="A5934" t="s">
        <v>5938</v>
      </c>
      <c r="B5934" s="4">
        <v>44941</v>
      </c>
      <c r="C5934" t="s">
        <v>7366</v>
      </c>
      <c r="D5934" t="str">
        <f>VLOOKUP(Sales_Data!$C5934,tbl_Customers[],2,FALSE)</f>
        <v>Customer_111</v>
      </c>
      <c r="E5934" t="str">
        <f>VLOOKUP(tbl_Sales[[#This Row],[Customer_ID]],tbl_Customers[],5,0)</f>
        <v>South</v>
      </c>
      <c r="F5934" t="s">
        <v>8543</v>
      </c>
      <c r="G5934" t="str">
        <f>VLOOKUP(Sales_Data!$F5934,tbl_Products[],2,FALSE)</f>
        <v>Product_72</v>
      </c>
      <c r="H5934" t="str">
        <f>VLOOKUP(tbl_Sales[[#This Row],[Product_ID]],tbl_Products[],3,0)</f>
        <v>Toys</v>
      </c>
      <c r="I5934">
        <v>1</v>
      </c>
      <c r="J5934" s="10">
        <f>VLOOKUP(tbl_Sales[[#This Row],[Product_ID]],tbl_Products[],4,0)</f>
        <v>23.2</v>
      </c>
      <c r="K5934" s="6">
        <v>13.71</v>
      </c>
      <c r="L5934" s="6">
        <f>tbl_Sales[[#This Row],[Price_per_Unit]]*tbl_Sales[[#This Row],[Quantity]]</f>
        <v>13.71</v>
      </c>
      <c r="M5934" s="6">
        <f>tbl_Sales[[#This Row],[Cost_per_Unit]]*tbl_Sales[[#This Row],[Quantity]]</f>
        <v>23.2</v>
      </c>
      <c r="N5934" s="6">
        <f>tbl_Sales[[#This Row],[Sales]]-tbl_Sales[[#This Row],[Total_Cost]]</f>
        <v>-9.4899999999999984</v>
      </c>
    </row>
    <row r="5935" spans="1:14">
      <c r="A5935" t="s">
        <v>5939</v>
      </c>
      <c r="B5935" s="4">
        <v>45173</v>
      </c>
      <c r="C5935" t="s">
        <v>7767</v>
      </c>
      <c r="D5935" t="str">
        <f>VLOOKUP(Sales_Data!$C5935,tbl_Customers[],2,FALSE)</f>
        <v>Customer_1437</v>
      </c>
      <c r="E5935" t="str">
        <f>VLOOKUP(tbl_Sales[[#This Row],[Customer_ID]],tbl_Customers[],5,0)</f>
        <v>East</v>
      </c>
      <c r="F5935" t="s">
        <v>8513</v>
      </c>
      <c r="G5935" t="str">
        <f>VLOOKUP(Sales_Data!$F5935,tbl_Products[],2,FALSE)</f>
        <v>Product_59</v>
      </c>
      <c r="H5935" t="str">
        <f>VLOOKUP(tbl_Sales[[#This Row],[Product_ID]],tbl_Products[],3,0)</f>
        <v>Home Goods</v>
      </c>
      <c r="I5935">
        <v>6</v>
      </c>
      <c r="J5935" s="10">
        <f>VLOOKUP(tbl_Sales[[#This Row],[Product_ID]],tbl_Products[],4,0)</f>
        <v>40.85</v>
      </c>
      <c r="K5935" s="6">
        <v>25.93</v>
      </c>
      <c r="L5935" s="6">
        <f>tbl_Sales[[#This Row],[Price_per_Unit]]*tbl_Sales[[#This Row],[Quantity]]</f>
        <v>155.57999999999998</v>
      </c>
      <c r="M5935" s="6">
        <f>tbl_Sales[[#This Row],[Cost_per_Unit]]*tbl_Sales[[#This Row],[Quantity]]</f>
        <v>245.10000000000002</v>
      </c>
      <c r="N5935" s="6">
        <f>tbl_Sales[[#This Row],[Sales]]-tbl_Sales[[#This Row],[Total_Cost]]</f>
        <v>-89.520000000000039</v>
      </c>
    </row>
    <row r="5936" spans="1:14">
      <c r="A5936" t="s">
        <v>5940</v>
      </c>
      <c r="B5936" s="4">
        <v>44986</v>
      </c>
      <c r="C5936" t="s">
        <v>7704</v>
      </c>
      <c r="D5936" t="str">
        <f>VLOOKUP(Sales_Data!$C5936,tbl_Customers[],2,FALSE)</f>
        <v>Customer_218</v>
      </c>
      <c r="E5936" t="str">
        <f>VLOOKUP(tbl_Sales[[#This Row],[Customer_ID]],tbl_Customers[],5,0)</f>
        <v>South</v>
      </c>
      <c r="F5936" t="s">
        <v>8515</v>
      </c>
      <c r="G5936" t="str">
        <f>VLOOKUP(Sales_Data!$F5936,tbl_Products[],2,FALSE)</f>
        <v>Product_46</v>
      </c>
      <c r="H5936" t="str">
        <f>VLOOKUP(tbl_Sales[[#This Row],[Product_ID]],tbl_Products[],3,0)</f>
        <v>Health</v>
      </c>
      <c r="I5936">
        <v>1</v>
      </c>
      <c r="J5936" s="10">
        <f>VLOOKUP(tbl_Sales[[#This Row],[Product_ID]],tbl_Products[],4,0)</f>
        <v>19.34</v>
      </c>
      <c r="K5936" s="6">
        <v>65.67</v>
      </c>
      <c r="L5936" s="6">
        <f>tbl_Sales[[#This Row],[Price_per_Unit]]*tbl_Sales[[#This Row],[Quantity]]</f>
        <v>65.67</v>
      </c>
      <c r="M5936" s="6">
        <f>tbl_Sales[[#This Row],[Cost_per_Unit]]*tbl_Sales[[#This Row],[Quantity]]</f>
        <v>19.34</v>
      </c>
      <c r="N5936" s="6">
        <f>tbl_Sales[[#This Row],[Sales]]-tbl_Sales[[#This Row],[Total_Cost]]</f>
        <v>46.33</v>
      </c>
    </row>
    <row r="5937" spans="1:14">
      <c r="A5937" t="s">
        <v>5941</v>
      </c>
      <c r="B5937" s="4">
        <v>45059</v>
      </c>
      <c r="C5937" t="s">
        <v>7442</v>
      </c>
      <c r="D5937" t="str">
        <f>VLOOKUP(Sales_Data!$C5937,tbl_Customers[],2,FALSE)</f>
        <v>Customer_1358</v>
      </c>
      <c r="E5937" t="str">
        <f>VLOOKUP(tbl_Sales[[#This Row],[Customer_ID]],tbl_Customers[],5,0)</f>
        <v>North</v>
      </c>
      <c r="F5937" t="s">
        <v>8496</v>
      </c>
      <c r="G5937" t="str">
        <f>VLOOKUP(Sales_Data!$F5937,tbl_Products[],2,FALSE)</f>
        <v>Product_3</v>
      </c>
      <c r="H5937" t="str">
        <f>VLOOKUP(tbl_Sales[[#This Row],[Product_ID]],tbl_Products[],3,0)</f>
        <v>Health</v>
      </c>
      <c r="I5937">
        <v>6</v>
      </c>
      <c r="J5937" s="10">
        <f>VLOOKUP(tbl_Sales[[#This Row],[Product_ID]],tbl_Products[],4,0)</f>
        <v>28.91</v>
      </c>
      <c r="K5937" s="6">
        <v>94.21</v>
      </c>
      <c r="L5937" s="6">
        <f>tbl_Sales[[#This Row],[Price_per_Unit]]*tbl_Sales[[#This Row],[Quantity]]</f>
        <v>565.26</v>
      </c>
      <c r="M5937" s="6">
        <f>tbl_Sales[[#This Row],[Cost_per_Unit]]*tbl_Sales[[#This Row],[Quantity]]</f>
        <v>173.46</v>
      </c>
      <c r="N5937" s="6">
        <f>tbl_Sales[[#This Row],[Sales]]-tbl_Sales[[#This Row],[Total_Cost]]</f>
        <v>391.79999999999995</v>
      </c>
    </row>
    <row r="5938" spans="1:14">
      <c r="A5938" t="s">
        <v>5942</v>
      </c>
      <c r="B5938" s="4">
        <v>44961</v>
      </c>
      <c r="C5938" t="s">
        <v>7793</v>
      </c>
      <c r="D5938" t="str">
        <f>VLOOKUP(Sales_Data!$C5938,tbl_Customers[],2,FALSE)</f>
        <v>Customer_1192</v>
      </c>
      <c r="E5938" t="str">
        <f>VLOOKUP(tbl_Sales[[#This Row],[Customer_ID]],tbl_Customers[],5,0)</f>
        <v>North</v>
      </c>
      <c r="F5938" t="s">
        <v>8500</v>
      </c>
      <c r="G5938" t="str">
        <f>VLOOKUP(Sales_Data!$F5938,tbl_Products[],2,FALSE)</f>
        <v>Product_68</v>
      </c>
      <c r="H5938" t="str">
        <f>VLOOKUP(tbl_Sales[[#This Row],[Product_ID]],tbl_Products[],3,0)</f>
        <v>Home Goods</v>
      </c>
      <c r="I5938">
        <v>6</v>
      </c>
      <c r="J5938" s="10">
        <f>VLOOKUP(tbl_Sales[[#This Row],[Product_ID]],tbl_Products[],4,0)</f>
        <v>17.45</v>
      </c>
      <c r="K5938" s="6">
        <v>38.92</v>
      </c>
      <c r="L5938" s="6">
        <f>tbl_Sales[[#This Row],[Price_per_Unit]]*tbl_Sales[[#This Row],[Quantity]]</f>
        <v>233.52</v>
      </c>
      <c r="M5938" s="6">
        <f>tbl_Sales[[#This Row],[Cost_per_Unit]]*tbl_Sales[[#This Row],[Quantity]]</f>
        <v>104.69999999999999</v>
      </c>
      <c r="N5938" s="6">
        <f>tbl_Sales[[#This Row],[Sales]]-tbl_Sales[[#This Row],[Total_Cost]]</f>
        <v>128.82000000000002</v>
      </c>
    </row>
    <row r="5939" spans="1:14">
      <c r="A5939" t="s">
        <v>5943</v>
      </c>
      <c r="B5939" s="4">
        <v>45122</v>
      </c>
      <c r="C5939" t="s">
        <v>7689</v>
      </c>
      <c r="D5939" t="str">
        <f>VLOOKUP(Sales_Data!$C5939,tbl_Customers[],2,FALSE)</f>
        <v>Customer_152</v>
      </c>
      <c r="E5939" t="str">
        <f>VLOOKUP(tbl_Sales[[#This Row],[Customer_ID]],tbl_Customers[],5,0)</f>
        <v>North</v>
      </c>
      <c r="F5939" t="s">
        <v>8558</v>
      </c>
      <c r="G5939" t="str">
        <f>VLOOKUP(Sales_Data!$F5939,tbl_Products[],2,FALSE)</f>
        <v>Product_24</v>
      </c>
      <c r="H5939" t="str">
        <f>VLOOKUP(tbl_Sales[[#This Row],[Product_ID]],tbl_Products[],3,0)</f>
        <v>Apparel</v>
      </c>
      <c r="I5939">
        <v>8</v>
      </c>
      <c r="J5939" s="10">
        <f>VLOOKUP(tbl_Sales[[#This Row],[Product_ID]],tbl_Products[],4,0)</f>
        <v>47.62</v>
      </c>
      <c r="K5939" s="6">
        <v>69.569999999999993</v>
      </c>
      <c r="L5939" s="6">
        <f>tbl_Sales[[#This Row],[Price_per_Unit]]*tbl_Sales[[#This Row],[Quantity]]</f>
        <v>556.55999999999995</v>
      </c>
      <c r="M5939" s="6">
        <f>tbl_Sales[[#This Row],[Cost_per_Unit]]*tbl_Sales[[#This Row],[Quantity]]</f>
        <v>380.96</v>
      </c>
      <c r="N5939" s="6">
        <f>tbl_Sales[[#This Row],[Sales]]-tbl_Sales[[#This Row],[Total_Cost]]</f>
        <v>175.59999999999997</v>
      </c>
    </row>
    <row r="5940" spans="1:14">
      <c r="A5940" t="s">
        <v>5944</v>
      </c>
      <c r="B5940" s="4">
        <v>45251</v>
      </c>
      <c r="C5940" t="s">
        <v>8461</v>
      </c>
      <c r="D5940" t="str">
        <f>VLOOKUP(Sales_Data!$C5940,tbl_Customers[],2,FALSE)</f>
        <v>Customer_977</v>
      </c>
      <c r="E5940" t="str">
        <f>VLOOKUP(tbl_Sales[[#This Row],[Customer_ID]],tbl_Customers[],5,0)</f>
        <v>East</v>
      </c>
      <c r="F5940" t="s">
        <v>8563</v>
      </c>
      <c r="G5940" t="str">
        <f>VLOOKUP(Sales_Data!$F5940,tbl_Products[],2,FALSE)</f>
        <v>Product_17</v>
      </c>
      <c r="H5940" t="str">
        <f>VLOOKUP(tbl_Sales[[#This Row],[Product_ID]],tbl_Products[],3,0)</f>
        <v>Toys</v>
      </c>
      <c r="I5940">
        <v>8</v>
      </c>
      <c r="J5940" s="10">
        <f>VLOOKUP(tbl_Sales[[#This Row],[Product_ID]],tbl_Products[],4,0)</f>
        <v>36.229999999999997</v>
      </c>
      <c r="K5940" s="6">
        <v>85.59</v>
      </c>
      <c r="L5940" s="6">
        <f>tbl_Sales[[#This Row],[Price_per_Unit]]*tbl_Sales[[#This Row],[Quantity]]</f>
        <v>684.72</v>
      </c>
      <c r="M5940" s="6">
        <f>tbl_Sales[[#This Row],[Cost_per_Unit]]*tbl_Sales[[#This Row],[Quantity]]</f>
        <v>289.83999999999997</v>
      </c>
      <c r="N5940" s="6">
        <f>tbl_Sales[[#This Row],[Sales]]-tbl_Sales[[#This Row],[Total_Cost]]</f>
        <v>394.88000000000005</v>
      </c>
    </row>
    <row r="5941" spans="1:14">
      <c r="A5941" t="s">
        <v>5945</v>
      </c>
      <c r="B5941" s="4">
        <v>45039</v>
      </c>
      <c r="C5941" t="s">
        <v>7674</v>
      </c>
      <c r="D5941" t="str">
        <f>VLOOKUP(Sales_Data!$C5941,tbl_Customers[],2,FALSE)</f>
        <v>Customer_1217</v>
      </c>
      <c r="E5941" t="str">
        <f>VLOOKUP(tbl_Sales[[#This Row],[Customer_ID]],tbl_Customers[],5,0)</f>
        <v>East</v>
      </c>
      <c r="F5941" t="s">
        <v>8545</v>
      </c>
      <c r="G5941" t="str">
        <f>VLOOKUP(Sales_Data!$F5941,tbl_Products[],2,FALSE)</f>
        <v>Product_9</v>
      </c>
      <c r="H5941" t="str">
        <f>VLOOKUP(tbl_Sales[[#This Row],[Product_ID]],tbl_Products[],3,0)</f>
        <v>Apparel</v>
      </c>
      <c r="I5941">
        <v>6</v>
      </c>
      <c r="J5941" s="10">
        <f>VLOOKUP(tbl_Sales[[#This Row],[Product_ID]],tbl_Products[],4,0)</f>
        <v>14.27</v>
      </c>
      <c r="K5941" s="6">
        <v>21.93</v>
      </c>
      <c r="L5941" s="6">
        <f>tbl_Sales[[#This Row],[Price_per_Unit]]*tbl_Sales[[#This Row],[Quantity]]</f>
        <v>131.57999999999998</v>
      </c>
      <c r="M5941" s="6">
        <f>tbl_Sales[[#This Row],[Cost_per_Unit]]*tbl_Sales[[#This Row],[Quantity]]</f>
        <v>85.62</v>
      </c>
      <c r="N5941" s="6">
        <f>tbl_Sales[[#This Row],[Sales]]-tbl_Sales[[#This Row],[Total_Cost]]</f>
        <v>45.95999999999998</v>
      </c>
    </row>
    <row r="5942" spans="1:14">
      <c r="A5942" t="s">
        <v>5946</v>
      </c>
      <c r="B5942" s="4">
        <v>45273</v>
      </c>
      <c r="C5942" t="s">
        <v>7799</v>
      </c>
      <c r="D5942" t="str">
        <f>VLOOKUP(Sales_Data!$C5942,tbl_Customers[],2,FALSE)</f>
        <v>Customer_324</v>
      </c>
      <c r="E5942" t="str">
        <f>VLOOKUP(tbl_Sales[[#This Row],[Customer_ID]],tbl_Customers[],5,0)</f>
        <v>East</v>
      </c>
      <c r="F5942" t="s">
        <v>8564</v>
      </c>
      <c r="G5942" t="str">
        <f>VLOOKUP(Sales_Data!$F5942,tbl_Products[],2,FALSE)</f>
        <v>Product_8</v>
      </c>
      <c r="H5942" t="str">
        <f>VLOOKUP(tbl_Sales[[#This Row],[Product_ID]],tbl_Products[],3,0)</f>
        <v>Electronics</v>
      </c>
      <c r="I5942">
        <v>9</v>
      </c>
      <c r="J5942" s="10">
        <f>VLOOKUP(tbl_Sales[[#This Row],[Product_ID]],tbl_Products[],4,0)</f>
        <v>22.03</v>
      </c>
      <c r="K5942" s="6">
        <v>33.19</v>
      </c>
      <c r="L5942" s="6">
        <f>tbl_Sales[[#This Row],[Price_per_Unit]]*tbl_Sales[[#This Row],[Quantity]]</f>
        <v>298.70999999999998</v>
      </c>
      <c r="M5942" s="6">
        <f>tbl_Sales[[#This Row],[Cost_per_Unit]]*tbl_Sales[[#This Row],[Quantity]]</f>
        <v>198.27</v>
      </c>
      <c r="N5942" s="6">
        <f>tbl_Sales[[#This Row],[Sales]]-tbl_Sales[[#This Row],[Total_Cost]]</f>
        <v>100.43999999999997</v>
      </c>
    </row>
    <row r="5943" spans="1:14">
      <c r="A5943" t="s">
        <v>5947</v>
      </c>
      <c r="B5943" s="4">
        <v>45286</v>
      </c>
      <c r="C5943" t="s">
        <v>7404</v>
      </c>
      <c r="D5943" t="str">
        <f>VLOOKUP(Sales_Data!$C5943,tbl_Customers[],2,FALSE)</f>
        <v>Customer_62</v>
      </c>
      <c r="E5943" t="str">
        <f>VLOOKUP(tbl_Sales[[#This Row],[Customer_ID]],tbl_Customers[],5,0)</f>
        <v>East</v>
      </c>
      <c r="F5943" t="s">
        <v>8518</v>
      </c>
      <c r="G5943" t="str">
        <f>VLOOKUP(Sales_Data!$F5943,tbl_Products[],2,FALSE)</f>
        <v>Product_35</v>
      </c>
      <c r="H5943" t="str">
        <f>VLOOKUP(tbl_Sales[[#This Row],[Product_ID]],tbl_Products[],3,0)</f>
        <v>Toys</v>
      </c>
      <c r="I5943">
        <v>5</v>
      </c>
      <c r="J5943" s="10">
        <f>VLOOKUP(tbl_Sales[[#This Row],[Product_ID]],tbl_Products[],4,0)</f>
        <v>40.75</v>
      </c>
      <c r="K5943" s="6">
        <v>92</v>
      </c>
      <c r="L5943" s="6">
        <f>tbl_Sales[[#This Row],[Price_per_Unit]]*tbl_Sales[[#This Row],[Quantity]]</f>
        <v>460</v>
      </c>
      <c r="M5943" s="6">
        <f>tbl_Sales[[#This Row],[Cost_per_Unit]]*tbl_Sales[[#This Row],[Quantity]]</f>
        <v>203.75</v>
      </c>
      <c r="N5943" s="6">
        <f>tbl_Sales[[#This Row],[Sales]]-tbl_Sales[[#This Row],[Total_Cost]]</f>
        <v>256.25</v>
      </c>
    </row>
    <row r="5944" spans="1:14">
      <c r="A5944" t="s">
        <v>5948</v>
      </c>
      <c r="B5944" s="4">
        <v>45044</v>
      </c>
      <c r="C5944" t="s">
        <v>7466</v>
      </c>
      <c r="D5944" t="str">
        <f>VLOOKUP(Sales_Data!$C5944,tbl_Customers[],2,FALSE)</f>
        <v>Customer_301</v>
      </c>
      <c r="E5944" t="str">
        <f>VLOOKUP(tbl_Sales[[#This Row],[Customer_ID]],tbl_Customers[],5,0)</f>
        <v>East</v>
      </c>
      <c r="F5944" t="s">
        <v>8547</v>
      </c>
      <c r="G5944" t="str">
        <f>VLOOKUP(Sales_Data!$F5944,tbl_Products[],2,FALSE)</f>
        <v>Product_7</v>
      </c>
      <c r="H5944" t="str">
        <f>VLOOKUP(tbl_Sales[[#This Row],[Product_ID]],tbl_Products[],3,0)</f>
        <v>Apparel</v>
      </c>
      <c r="I5944">
        <v>6</v>
      </c>
      <c r="J5944" s="10">
        <f>VLOOKUP(tbl_Sales[[#This Row],[Product_ID]],tbl_Products[],4,0)</f>
        <v>48.6</v>
      </c>
      <c r="K5944" s="6">
        <v>64.680000000000007</v>
      </c>
      <c r="L5944" s="6">
        <f>tbl_Sales[[#This Row],[Price_per_Unit]]*tbl_Sales[[#This Row],[Quantity]]</f>
        <v>388.08000000000004</v>
      </c>
      <c r="M5944" s="6">
        <f>tbl_Sales[[#This Row],[Cost_per_Unit]]*tbl_Sales[[#This Row],[Quantity]]</f>
        <v>291.60000000000002</v>
      </c>
      <c r="N5944" s="6">
        <f>tbl_Sales[[#This Row],[Sales]]-tbl_Sales[[#This Row],[Total_Cost]]</f>
        <v>96.480000000000018</v>
      </c>
    </row>
    <row r="5945" spans="1:14">
      <c r="A5945" t="s">
        <v>5949</v>
      </c>
      <c r="B5945" s="4">
        <v>45088</v>
      </c>
      <c r="C5945" t="s">
        <v>7733</v>
      </c>
      <c r="D5945" t="str">
        <f>VLOOKUP(Sales_Data!$C5945,tbl_Customers[],2,FALSE)</f>
        <v>Customer_749</v>
      </c>
      <c r="E5945" t="str">
        <f>VLOOKUP(tbl_Sales[[#This Row],[Customer_ID]],tbl_Customers[],5,0)</f>
        <v>West</v>
      </c>
      <c r="F5945" t="s">
        <v>8539</v>
      </c>
      <c r="G5945" t="str">
        <f>VLOOKUP(Sales_Data!$F5945,tbl_Products[],2,FALSE)</f>
        <v>Product_16</v>
      </c>
      <c r="H5945" t="str">
        <f>VLOOKUP(tbl_Sales[[#This Row],[Product_ID]],tbl_Products[],3,0)</f>
        <v>Home Goods</v>
      </c>
      <c r="I5945">
        <v>7</v>
      </c>
      <c r="J5945" s="10">
        <f>VLOOKUP(tbl_Sales[[#This Row],[Product_ID]],tbl_Products[],4,0)</f>
        <v>15.25</v>
      </c>
      <c r="K5945" s="6">
        <v>59.31</v>
      </c>
      <c r="L5945" s="6">
        <f>tbl_Sales[[#This Row],[Price_per_Unit]]*tbl_Sales[[#This Row],[Quantity]]</f>
        <v>415.17</v>
      </c>
      <c r="M5945" s="6">
        <f>tbl_Sales[[#This Row],[Cost_per_Unit]]*tbl_Sales[[#This Row],[Quantity]]</f>
        <v>106.75</v>
      </c>
      <c r="N5945" s="6">
        <f>tbl_Sales[[#This Row],[Sales]]-tbl_Sales[[#This Row],[Total_Cost]]</f>
        <v>308.42</v>
      </c>
    </row>
    <row r="5946" spans="1:14">
      <c r="A5946" t="s">
        <v>5950</v>
      </c>
      <c r="B5946" s="4">
        <v>45138</v>
      </c>
      <c r="C5946" t="s">
        <v>7352</v>
      </c>
      <c r="D5946" t="str">
        <f>VLOOKUP(Sales_Data!$C5946,tbl_Customers[],2,FALSE)</f>
        <v>Customer_290</v>
      </c>
      <c r="E5946" t="str">
        <f>VLOOKUP(tbl_Sales[[#This Row],[Customer_ID]],tbl_Customers[],5,0)</f>
        <v>East</v>
      </c>
      <c r="F5946" t="s">
        <v>8534</v>
      </c>
      <c r="G5946" t="str">
        <f>VLOOKUP(Sales_Data!$F5946,tbl_Products[],2,FALSE)</f>
        <v>Product_51</v>
      </c>
      <c r="H5946" t="str">
        <f>VLOOKUP(tbl_Sales[[#This Row],[Product_ID]],tbl_Products[],3,0)</f>
        <v>Electronics</v>
      </c>
      <c r="I5946">
        <v>9</v>
      </c>
      <c r="J5946" s="10">
        <f>VLOOKUP(tbl_Sales[[#This Row],[Product_ID]],tbl_Products[],4,0)</f>
        <v>45.1</v>
      </c>
      <c r="K5946" s="6">
        <v>52.58</v>
      </c>
      <c r="L5946" s="6">
        <f>tbl_Sales[[#This Row],[Price_per_Unit]]*tbl_Sales[[#This Row],[Quantity]]</f>
        <v>473.21999999999997</v>
      </c>
      <c r="M5946" s="6">
        <f>tbl_Sales[[#This Row],[Cost_per_Unit]]*tbl_Sales[[#This Row],[Quantity]]</f>
        <v>405.90000000000003</v>
      </c>
      <c r="N5946" s="6">
        <f>tbl_Sales[[#This Row],[Sales]]-tbl_Sales[[#This Row],[Total_Cost]]</f>
        <v>67.319999999999936</v>
      </c>
    </row>
    <row r="5947" spans="1:14">
      <c r="A5947" t="s">
        <v>5951</v>
      </c>
      <c r="B5947" s="4">
        <v>45107</v>
      </c>
      <c r="C5947" t="s">
        <v>8475</v>
      </c>
      <c r="D5947" t="str">
        <f>VLOOKUP(Sales_Data!$C5947,tbl_Customers[],2,FALSE)</f>
        <v>Customer_162</v>
      </c>
      <c r="E5947" t="str">
        <f>VLOOKUP(tbl_Sales[[#This Row],[Customer_ID]],tbl_Customers[],5,0)</f>
        <v>North</v>
      </c>
      <c r="F5947" t="s">
        <v>8511</v>
      </c>
      <c r="G5947" t="str">
        <f>VLOOKUP(Sales_Data!$F5947,tbl_Products[],2,FALSE)</f>
        <v>Product_33</v>
      </c>
      <c r="H5947" t="str">
        <f>VLOOKUP(tbl_Sales[[#This Row],[Product_ID]],tbl_Products[],3,0)</f>
        <v>Electronics</v>
      </c>
      <c r="I5947">
        <v>7</v>
      </c>
      <c r="J5947" s="10">
        <f>VLOOKUP(tbl_Sales[[#This Row],[Product_ID]],tbl_Products[],4,0)</f>
        <v>45.26</v>
      </c>
      <c r="K5947" s="6">
        <v>14.36</v>
      </c>
      <c r="L5947" s="6">
        <f>tbl_Sales[[#This Row],[Price_per_Unit]]*tbl_Sales[[#This Row],[Quantity]]</f>
        <v>100.52</v>
      </c>
      <c r="M5947" s="6">
        <f>tbl_Sales[[#This Row],[Cost_per_Unit]]*tbl_Sales[[#This Row],[Quantity]]</f>
        <v>316.82</v>
      </c>
      <c r="N5947" s="6">
        <f>tbl_Sales[[#This Row],[Sales]]-tbl_Sales[[#This Row],[Total_Cost]]</f>
        <v>-216.3</v>
      </c>
    </row>
    <row r="5948" spans="1:14">
      <c r="A5948" t="s">
        <v>5952</v>
      </c>
      <c r="B5948" s="4">
        <v>45191</v>
      </c>
      <c r="C5948" t="s">
        <v>7109</v>
      </c>
      <c r="D5948" t="str">
        <f>VLOOKUP(Sales_Data!$C5948,tbl_Customers[],2,FALSE)</f>
        <v>Customer_502</v>
      </c>
      <c r="E5948" t="str">
        <f>VLOOKUP(tbl_Sales[[#This Row],[Customer_ID]],tbl_Customers[],5,0)</f>
        <v>South</v>
      </c>
      <c r="F5948" t="s">
        <v>8500</v>
      </c>
      <c r="G5948" t="str">
        <f>VLOOKUP(Sales_Data!$F5948,tbl_Products[],2,FALSE)</f>
        <v>Product_68</v>
      </c>
      <c r="H5948" t="str">
        <f>VLOOKUP(tbl_Sales[[#This Row],[Product_ID]],tbl_Products[],3,0)</f>
        <v>Home Goods</v>
      </c>
      <c r="I5948">
        <v>5</v>
      </c>
      <c r="J5948" s="10">
        <f>VLOOKUP(tbl_Sales[[#This Row],[Product_ID]],tbl_Products[],4,0)</f>
        <v>17.45</v>
      </c>
      <c r="K5948" s="6">
        <v>71.069999999999993</v>
      </c>
      <c r="L5948" s="6">
        <f>tbl_Sales[[#This Row],[Price_per_Unit]]*tbl_Sales[[#This Row],[Quantity]]</f>
        <v>355.34999999999997</v>
      </c>
      <c r="M5948" s="6">
        <f>tbl_Sales[[#This Row],[Cost_per_Unit]]*tbl_Sales[[#This Row],[Quantity]]</f>
        <v>87.25</v>
      </c>
      <c r="N5948" s="6">
        <f>tbl_Sales[[#This Row],[Sales]]-tbl_Sales[[#This Row],[Total_Cost]]</f>
        <v>268.09999999999997</v>
      </c>
    </row>
    <row r="5949" spans="1:14">
      <c r="A5949" t="s">
        <v>5953</v>
      </c>
      <c r="B5949" s="4">
        <v>45201</v>
      </c>
      <c r="C5949" t="s">
        <v>7596</v>
      </c>
      <c r="D5949" t="str">
        <f>VLOOKUP(Sales_Data!$C5949,tbl_Customers[],2,FALSE)</f>
        <v>Customer_158</v>
      </c>
      <c r="E5949" t="str">
        <f>VLOOKUP(tbl_Sales[[#This Row],[Customer_ID]],tbl_Customers[],5,0)</f>
        <v>East</v>
      </c>
      <c r="F5949" t="s">
        <v>8539</v>
      </c>
      <c r="G5949" t="str">
        <f>VLOOKUP(Sales_Data!$F5949,tbl_Products[],2,FALSE)</f>
        <v>Product_16</v>
      </c>
      <c r="H5949" t="str">
        <f>VLOOKUP(tbl_Sales[[#This Row],[Product_ID]],tbl_Products[],3,0)</f>
        <v>Home Goods</v>
      </c>
      <c r="I5949">
        <v>6</v>
      </c>
      <c r="J5949" s="10">
        <f>VLOOKUP(tbl_Sales[[#This Row],[Product_ID]],tbl_Products[],4,0)</f>
        <v>15.25</v>
      </c>
      <c r="K5949" s="6">
        <v>97.65</v>
      </c>
      <c r="L5949" s="6">
        <f>tbl_Sales[[#This Row],[Price_per_Unit]]*tbl_Sales[[#This Row],[Quantity]]</f>
        <v>585.90000000000009</v>
      </c>
      <c r="M5949" s="6">
        <f>tbl_Sales[[#This Row],[Cost_per_Unit]]*tbl_Sales[[#This Row],[Quantity]]</f>
        <v>91.5</v>
      </c>
      <c r="N5949" s="6">
        <f>tbl_Sales[[#This Row],[Sales]]-tbl_Sales[[#This Row],[Total_Cost]]</f>
        <v>494.40000000000009</v>
      </c>
    </row>
    <row r="5950" spans="1:14">
      <c r="A5950" t="s">
        <v>5954</v>
      </c>
      <c r="B5950" s="4">
        <v>44931</v>
      </c>
      <c r="C5950" t="s">
        <v>7091</v>
      </c>
      <c r="D5950" t="str">
        <f>VLOOKUP(Sales_Data!$C5950,tbl_Customers[],2,FALSE)</f>
        <v>Customer_26</v>
      </c>
      <c r="E5950" t="str">
        <f>VLOOKUP(tbl_Sales[[#This Row],[Customer_ID]],tbl_Customers[],5,0)</f>
        <v>South</v>
      </c>
      <c r="F5950" t="s">
        <v>8543</v>
      </c>
      <c r="G5950" t="str">
        <f>VLOOKUP(Sales_Data!$F5950,tbl_Products[],2,FALSE)</f>
        <v>Product_72</v>
      </c>
      <c r="H5950" t="str">
        <f>VLOOKUP(tbl_Sales[[#This Row],[Product_ID]],tbl_Products[],3,0)</f>
        <v>Toys</v>
      </c>
      <c r="I5950">
        <v>1</v>
      </c>
      <c r="J5950" s="10">
        <f>VLOOKUP(tbl_Sales[[#This Row],[Product_ID]],tbl_Products[],4,0)</f>
        <v>23.2</v>
      </c>
      <c r="K5950" s="6">
        <v>49.67</v>
      </c>
      <c r="L5950" s="6">
        <f>tbl_Sales[[#This Row],[Price_per_Unit]]*tbl_Sales[[#This Row],[Quantity]]</f>
        <v>49.67</v>
      </c>
      <c r="M5950" s="6">
        <f>tbl_Sales[[#This Row],[Cost_per_Unit]]*tbl_Sales[[#This Row],[Quantity]]</f>
        <v>23.2</v>
      </c>
      <c r="N5950" s="6">
        <f>tbl_Sales[[#This Row],[Sales]]-tbl_Sales[[#This Row],[Total_Cost]]</f>
        <v>26.470000000000002</v>
      </c>
    </row>
    <row r="5951" spans="1:14">
      <c r="A5951" t="s">
        <v>5955</v>
      </c>
      <c r="B5951" s="4">
        <v>45285</v>
      </c>
      <c r="C5951" t="s">
        <v>7229</v>
      </c>
      <c r="D5951" t="str">
        <f>VLOOKUP(Sales_Data!$C5951,tbl_Customers[],2,FALSE)</f>
        <v>Customer_1166</v>
      </c>
      <c r="E5951" t="str">
        <f>VLOOKUP(tbl_Sales[[#This Row],[Customer_ID]],tbl_Customers[],5,0)</f>
        <v>South</v>
      </c>
      <c r="F5951" t="s">
        <v>8500</v>
      </c>
      <c r="G5951" t="str">
        <f>VLOOKUP(Sales_Data!$F5951,tbl_Products[],2,FALSE)</f>
        <v>Product_68</v>
      </c>
      <c r="H5951" t="str">
        <f>VLOOKUP(tbl_Sales[[#This Row],[Product_ID]],tbl_Products[],3,0)</f>
        <v>Home Goods</v>
      </c>
      <c r="I5951">
        <v>1</v>
      </c>
      <c r="J5951" s="10">
        <f>VLOOKUP(tbl_Sales[[#This Row],[Product_ID]],tbl_Products[],4,0)</f>
        <v>17.45</v>
      </c>
      <c r="K5951" s="6">
        <v>16.37</v>
      </c>
      <c r="L5951" s="6">
        <f>tbl_Sales[[#This Row],[Price_per_Unit]]*tbl_Sales[[#This Row],[Quantity]]</f>
        <v>16.37</v>
      </c>
      <c r="M5951" s="6">
        <f>tbl_Sales[[#This Row],[Cost_per_Unit]]*tbl_Sales[[#This Row],[Quantity]]</f>
        <v>17.45</v>
      </c>
      <c r="N5951" s="6">
        <f>tbl_Sales[[#This Row],[Sales]]-tbl_Sales[[#This Row],[Total_Cost]]</f>
        <v>-1.0799999999999983</v>
      </c>
    </row>
    <row r="5952" spans="1:14">
      <c r="A5952" t="s">
        <v>5956</v>
      </c>
      <c r="B5952" s="4">
        <v>45061</v>
      </c>
      <c r="C5952" t="s">
        <v>7807</v>
      </c>
      <c r="D5952" t="str">
        <f>VLOOKUP(Sales_Data!$C5952,tbl_Customers[],2,FALSE)</f>
        <v>Customer_853</v>
      </c>
      <c r="E5952" t="str">
        <f>VLOOKUP(tbl_Sales[[#This Row],[Customer_ID]],tbl_Customers[],5,0)</f>
        <v>South</v>
      </c>
      <c r="F5952" t="s">
        <v>8548</v>
      </c>
      <c r="G5952" t="str">
        <f>VLOOKUP(Sales_Data!$F5952,tbl_Products[],2,FALSE)</f>
        <v>Product_1</v>
      </c>
      <c r="H5952" t="str">
        <f>VLOOKUP(tbl_Sales[[#This Row],[Product_ID]],tbl_Products[],3,0)</f>
        <v>Apparel</v>
      </c>
      <c r="I5952">
        <v>1</v>
      </c>
      <c r="J5952" s="10">
        <f>VLOOKUP(tbl_Sales[[#This Row],[Product_ID]],tbl_Products[],4,0)</f>
        <v>21.45</v>
      </c>
      <c r="K5952" s="6">
        <v>92.84</v>
      </c>
      <c r="L5952" s="6">
        <f>tbl_Sales[[#This Row],[Price_per_Unit]]*tbl_Sales[[#This Row],[Quantity]]</f>
        <v>92.84</v>
      </c>
      <c r="M5952" s="6">
        <f>tbl_Sales[[#This Row],[Cost_per_Unit]]*tbl_Sales[[#This Row],[Quantity]]</f>
        <v>21.45</v>
      </c>
      <c r="N5952" s="6">
        <f>tbl_Sales[[#This Row],[Sales]]-tbl_Sales[[#This Row],[Total_Cost]]</f>
        <v>71.39</v>
      </c>
    </row>
    <row r="5953" spans="1:14">
      <c r="A5953" t="s">
        <v>5957</v>
      </c>
      <c r="B5953" s="4">
        <v>45054</v>
      </c>
      <c r="C5953" t="s">
        <v>8476</v>
      </c>
      <c r="D5953" t="str">
        <f>VLOOKUP(Sales_Data!$C5953,tbl_Customers[],2,FALSE)</f>
        <v>Customer_307</v>
      </c>
      <c r="E5953" t="str">
        <f>VLOOKUP(tbl_Sales[[#This Row],[Customer_ID]],tbl_Customers[],5,0)</f>
        <v>South</v>
      </c>
      <c r="F5953" t="s">
        <v>8533</v>
      </c>
      <c r="G5953" t="str">
        <f>VLOOKUP(Sales_Data!$F5953,tbl_Products[],2,FALSE)</f>
        <v>Product_34</v>
      </c>
      <c r="H5953" t="str">
        <f>VLOOKUP(tbl_Sales[[#This Row],[Product_ID]],tbl_Products[],3,0)</f>
        <v>Electronics</v>
      </c>
      <c r="I5953">
        <v>4</v>
      </c>
      <c r="J5953" s="10">
        <f>VLOOKUP(tbl_Sales[[#This Row],[Product_ID]],tbl_Products[],4,0)</f>
        <v>21.9</v>
      </c>
      <c r="K5953" s="6">
        <v>13.18</v>
      </c>
      <c r="L5953" s="6">
        <f>tbl_Sales[[#This Row],[Price_per_Unit]]*tbl_Sales[[#This Row],[Quantity]]</f>
        <v>52.72</v>
      </c>
      <c r="M5953" s="6">
        <f>tbl_Sales[[#This Row],[Cost_per_Unit]]*tbl_Sales[[#This Row],[Quantity]]</f>
        <v>87.6</v>
      </c>
      <c r="N5953" s="6">
        <f>tbl_Sales[[#This Row],[Sales]]-tbl_Sales[[#This Row],[Total_Cost]]</f>
        <v>-34.879999999999995</v>
      </c>
    </row>
    <row r="5954" spans="1:14">
      <c r="A5954" t="s">
        <v>5958</v>
      </c>
      <c r="B5954" s="4">
        <v>45074</v>
      </c>
      <c r="C5954" t="s">
        <v>7965</v>
      </c>
      <c r="D5954" t="str">
        <f>VLOOKUP(Sales_Data!$C5954,tbl_Customers[],2,FALSE)</f>
        <v>Customer_374</v>
      </c>
      <c r="E5954" t="str">
        <f>VLOOKUP(tbl_Sales[[#This Row],[Customer_ID]],tbl_Customers[],5,0)</f>
        <v>North</v>
      </c>
      <c r="F5954" t="s">
        <v>8533</v>
      </c>
      <c r="G5954" t="str">
        <f>VLOOKUP(Sales_Data!$F5954,tbl_Products[],2,FALSE)</f>
        <v>Product_34</v>
      </c>
      <c r="H5954" t="str">
        <f>VLOOKUP(tbl_Sales[[#This Row],[Product_ID]],tbl_Products[],3,0)</f>
        <v>Electronics</v>
      </c>
      <c r="I5954">
        <v>7</v>
      </c>
      <c r="J5954" s="10">
        <f>VLOOKUP(tbl_Sales[[#This Row],[Product_ID]],tbl_Products[],4,0)</f>
        <v>21.9</v>
      </c>
      <c r="K5954" s="6">
        <v>86.87</v>
      </c>
      <c r="L5954" s="6">
        <f>tbl_Sales[[#This Row],[Price_per_Unit]]*tbl_Sales[[#This Row],[Quantity]]</f>
        <v>608.09</v>
      </c>
      <c r="M5954" s="6">
        <f>tbl_Sales[[#This Row],[Cost_per_Unit]]*tbl_Sales[[#This Row],[Quantity]]</f>
        <v>153.29999999999998</v>
      </c>
      <c r="N5954" s="6">
        <f>tbl_Sales[[#This Row],[Sales]]-tbl_Sales[[#This Row],[Total_Cost]]</f>
        <v>454.79000000000008</v>
      </c>
    </row>
    <row r="5955" spans="1:14">
      <c r="A5955" t="s">
        <v>5959</v>
      </c>
      <c r="B5955" s="4">
        <v>44974</v>
      </c>
      <c r="C5955" t="s">
        <v>7928</v>
      </c>
      <c r="D5955" t="str">
        <f>VLOOKUP(Sales_Data!$C5955,tbl_Customers[],2,FALSE)</f>
        <v>Customer_963</v>
      </c>
      <c r="E5955" t="str">
        <f>VLOOKUP(tbl_Sales[[#This Row],[Customer_ID]],tbl_Customers[],5,0)</f>
        <v>South</v>
      </c>
      <c r="F5955" t="s">
        <v>8532</v>
      </c>
      <c r="G5955" t="str">
        <f>VLOOKUP(Sales_Data!$F5955,tbl_Products[],2,FALSE)</f>
        <v>Product_23</v>
      </c>
      <c r="H5955" t="str">
        <f>VLOOKUP(tbl_Sales[[#This Row],[Product_ID]],tbl_Products[],3,0)</f>
        <v>Apparel</v>
      </c>
      <c r="I5955">
        <v>9</v>
      </c>
      <c r="J5955" s="10">
        <f>VLOOKUP(tbl_Sales[[#This Row],[Product_ID]],tbl_Products[],4,0)</f>
        <v>2.85</v>
      </c>
      <c r="K5955" s="6">
        <v>57.55</v>
      </c>
      <c r="L5955" s="6">
        <f>tbl_Sales[[#This Row],[Price_per_Unit]]*tbl_Sales[[#This Row],[Quantity]]</f>
        <v>517.94999999999993</v>
      </c>
      <c r="M5955" s="6">
        <f>tbl_Sales[[#This Row],[Cost_per_Unit]]*tbl_Sales[[#This Row],[Quantity]]</f>
        <v>25.650000000000002</v>
      </c>
      <c r="N5955" s="6">
        <f>tbl_Sales[[#This Row],[Sales]]-tbl_Sales[[#This Row],[Total_Cost]]</f>
        <v>492.29999999999995</v>
      </c>
    </row>
    <row r="5956" spans="1:14">
      <c r="A5956" t="s">
        <v>5960</v>
      </c>
      <c r="B5956" s="4">
        <v>45131</v>
      </c>
      <c r="C5956" t="s">
        <v>7745</v>
      </c>
      <c r="D5956" t="str">
        <f>VLOOKUP(Sales_Data!$C5956,tbl_Customers[],2,FALSE)</f>
        <v>Customer_287</v>
      </c>
      <c r="E5956" t="str">
        <f>VLOOKUP(tbl_Sales[[#This Row],[Customer_ID]],tbl_Customers[],5,0)</f>
        <v>West</v>
      </c>
      <c r="F5956" t="s">
        <v>8557</v>
      </c>
      <c r="G5956" t="str">
        <f>VLOOKUP(Sales_Data!$F5956,tbl_Products[],2,FALSE)</f>
        <v>Product_71</v>
      </c>
      <c r="H5956" t="str">
        <f>VLOOKUP(tbl_Sales[[#This Row],[Product_ID]],tbl_Products[],3,0)</f>
        <v>Electronics</v>
      </c>
      <c r="I5956">
        <v>7</v>
      </c>
      <c r="J5956" s="10">
        <f>VLOOKUP(tbl_Sales[[#This Row],[Product_ID]],tbl_Products[],4,0)</f>
        <v>34.61</v>
      </c>
      <c r="K5956" s="6">
        <v>71.52</v>
      </c>
      <c r="L5956" s="6">
        <f>tbl_Sales[[#This Row],[Price_per_Unit]]*tbl_Sales[[#This Row],[Quantity]]</f>
        <v>500.64</v>
      </c>
      <c r="M5956" s="6">
        <f>tbl_Sales[[#This Row],[Cost_per_Unit]]*tbl_Sales[[#This Row],[Quantity]]</f>
        <v>242.26999999999998</v>
      </c>
      <c r="N5956" s="6">
        <f>tbl_Sales[[#This Row],[Sales]]-tbl_Sales[[#This Row],[Total_Cost]]</f>
        <v>258.37</v>
      </c>
    </row>
    <row r="5957" spans="1:14">
      <c r="A5957" t="s">
        <v>5961</v>
      </c>
      <c r="B5957" s="4">
        <v>45271</v>
      </c>
      <c r="C5957" t="s">
        <v>7612</v>
      </c>
      <c r="D5957" t="str">
        <f>VLOOKUP(Sales_Data!$C5957,tbl_Customers[],2,FALSE)</f>
        <v>Customer_1081</v>
      </c>
      <c r="E5957" t="str">
        <f>VLOOKUP(tbl_Sales[[#This Row],[Customer_ID]],tbl_Customers[],5,0)</f>
        <v>West</v>
      </c>
      <c r="F5957" t="s">
        <v>8493</v>
      </c>
      <c r="G5957" t="str">
        <f>VLOOKUP(Sales_Data!$F5957,tbl_Products[],2,FALSE)</f>
        <v>Product_61</v>
      </c>
      <c r="H5957" t="str">
        <f>VLOOKUP(tbl_Sales[[#This Row],[Product_ID]],tbl_Products[],3,0)</f>
        <v>Health</v>
      </c>
      <c r="I5957">
        <v>8</v>
      </c>
      <c r="J5957" s="10">
        <f>VLOOKUP(tbl_Sales[[#This Row],[Product_ID]],tbl_Products[],4,0)</f>
        <v>47.78</v>
      </c>
      <c r="K5957" s="6">
        <v>41.71</v>
      </c>
      <c r="L5957" s="6">
        <f>tbl_Sales[[#This Row],[Price_per_Unit]]*tbl_Sales[[#This Row],[Quantity]]</f>
        <v>333.68</v>
      </c>
      <c r="M5957" s="6">
        <f>tbl_Sales[[#This Row],[Cost_per_Unit]]*tbl_Sales[[#This Row],[Quantity]]</f>
        <v>382.24</v>
      </c>
      <c r="N5957" s="6">
        <f>tbl_Sales[[#This Row],[Sales]]-tbl_Sales[[#This Row],[Total_Cost]]</f>
        <v>-48.56</v>
      </c>
    </row>
    <row r="5958" spans="1:14">
      <c r="A5958" t="s">
        <v>5962</v>
      </c>
      <c r="B5958" s="4">
        <v>45102</v>
      </c>
      <c r="C5958" t="s">
        <v>7385</v>
      </c>
      <c r="D5958" t="str">
        <f>VLOOKUP(Sales_Data!$C5958,tbl_Customers[],2,FALSE)</f>
        <v>Customer_1431</v>
      </c>
      <c r="E5958" t="str">
        <f>VLOOKUP(tbl_Sales[[#This Row],[Customer_ID]],tbl_Customers[],5,0)</f>
        <v>West</v>
      </c>
      <c r="F5958" t="s">
        <v>8521</v>
      </c>
      <c r="G5958" t="str">
        <f>VLOOKUP(Sales_Data!$F5958,tbl_Products[],2,FALSE)</f>
        <v>Product_64</v>
      </c>
      <c r="H5958" t="str">
        <f>VLOOKUP(tbl_Sales[[#This Row],[Product_ID]],tbl_Products[],3,0)</f>
        <v>Home Goods</v>
      </c>
      <c r="I5958">
        <v>8</v>
      </c>
      <c r="J5958" s="10">
        <f>VLOOKUP(tbl_Sales[[#This Row],[Product_ID]],tbl_Products[],4,0)</f>
        <v>16.21</v>
      </c>
      <c r="K5958" s="6">
        <v>5.64</v>
      </c>
      <c r="L5958" s="6">
        <f>tbl_Sales[[#This Row],[Price_per_Unit]]*tbl_Sales[[#This Row],[Quantity]]</f>
        <v>45.12</v>
      </c>
      <c r="M5958" s="6">
        <f>tbl_Sales[[#This Row],[Cost_per_Unit]]*tbl_Sales[[#This Row],[Quantity]]</f>
        <v>129.68</v>
      </c>
      <c r="N5958" s="6">
        <f>tbl_Sales[[#This Row],[Sales]]-tbl_Sales[[#This Row],[Total_Cost]]</f>
        <v>-84.56</v>
      </c>
    </row>
    <row r="5959" spans="1:14">
      <c r="A5959" t="s">
        <v>5963</v>
      </c>
      <c r="B5959" s="4">
        <v>44965</v>
      </c>
      <c r="C5959" t="s">
        <v>7250</v>
      </c>
      <c r="D5959" t="str">
        <f>VLOOKUP(Sales_Data!$C5959,tbl_Customers[],2,FALSE)</f>
        <v>Customer_614</v>
      </c>
      <c r="E5959" t="str">
        <f>VLOOKUP(tbl_Sales[[#This Row],[Customer_ID]],tbl_Customers[],5,0)</f>
        <v>North</v>
      </c>
      <c r="F5959" t="s">
        <v>8523</v>
      </c>
      <c r="G5959" t="str">
        <f>VLOOKUP(Sales_Data!$F5959,tbl_Products[],2,FALSE)</f>
        <v>Product_32</v>
      </c>
      <c r="H5959" t="str">
        <f>VLOOKUP(tbl_Sales[[#This Row],[Product_ID]],tbl_Products[],3,0)</f>
        <v>Home Goods</v>
      </c>
      <c r="I5959">
        <v>1</v>
      </c>
      <c r="J5959" s="10">
        <f>VLOOKUP(tbl_Sales[[#This Row],[Product_ID]],tbl_Products[],4,0)</f>
        <v>24.03</v>
      </c>
      <c r="K5959" s="6">
        <v>46.27</v>
      </c>
      <c r="L5959" s="6">
        <f>tbl_Sales[[#This Row],[Price_per_Unit]]*tbl_Sales[[#This Row],[Quantity]]</f>
        <v>46.27</v>
      </c>
      <c r="M5959" s="6">
        <f>tbl_Sales[[#This Row],[Cost_per_Unit]]*tbl_Sales[[#This Row],[Quantity]]</f>
        <v>24.03</v>
      </c>
      <c r="N5959" s="6">
        <f>tbl_Sales[[#This Row],[Sales]]-tbl_Sales[[#This Row],[Total_Cost]]</f>
        <v>22.240000000000002</v>
      </c>
    </row>
    <row r="5960" spans="1:14">
      <c r="A5960" t="s">
        <v>5964</v>
      </c>
      <c r="B5960" s="4">
        <v>45210</v>
      </c>
      <c r="C5960" t="s">
        <v>7928</v>
      </c>
      <c r="D5960" t="str">
        <f>VLOOKUP(Sales_Data!$C5960,tbl_Customers[],2,FALSE)</f>
        <v>Customer_963</v>
      </c>
      <c r="E5960" t="str">
        <f>VLOOKUP(tbl_Sales[[#This Row],[Customer_ID]],tbl_Customers[],5,0)</f>
        <v>South</v>
      </c>
      <c r="F5960" t="s">
        <v>8516</v>
      </c>
      <c r="G5960" t="str">
        <f>VLOOKUP(Sales_Data!$F5960,tbl_Products[],2,FALSE)</f>
        <v>Product_67</v>
      </c>
      <c r="H5960" t="str">
        <f>VLOOKUP(tbl_Sales[[#This Row],[Product_ID]],tbl_Products[],3,0)</f>
        <v>Toys</v>
      </c>
      <c r="I5960">
        <v>7</v>
      </c>
      <c r="J5960" s="10">
        <f>VLOOKUP(tbl_Sales[[#This Row],[Product_ID]],tbl_Products[],4,0)</f>
        <v>13.68</v>
      </c>
      <c r="K5960" s="6">
        <v>23.48</v>
      </c>
      <c r="L5960" s="6">
        <f>tbl_Sales[[#This Row],[Price_per_Unit]]*tbl_Sales[[#This Row],[Quantity]]</f>
        <v>164.36</v>
      </c>
      <c r="M5960" s="6">
        <f>tbl_Sales[[#This Row],[Cost_per_Unit]]*tbl_Sales[[#This Row],[Quantity]]</f>
        <v>95.759999999999991</v>
      </c>
      <c r="N5960" s="6">
        <f>tbl_Sales[[#This Row],[Sales]]-tbl_Sales[[#This Row],[Total_Cost]]</f>
        <v>68.600000000000023</v>
      </c>
    </row>
    <row r="5961" spans="1:14">
      <c r="A5961" t="s">
        <v>5965</v>
      </c>
      <c r="B5961" s="4">
        <v>45018</v>
      </c>
      <c r="C5961" t="s">
        <v>7662</v>
      </c>
      <c r="D5961" t="str">
        <f>VLOOKUP(Sales_Data!$C5961,tbl_Customers[],2,FALSE)</f>
        <v>Customer_843</v>
      </c>
      <c r="E5961" t="str">
        <f>VLOOKUP(tbl_Sales[[#This Row],[Customer_ID]],tbl_Customers[],5,0)</f>
        <v>North</v>
      </c>
      <c r="F5961" t="s">
        <v>8528</v>
      </c>
      <c r="G5961" t="str">
        <f>VLOOKUP(Sales_Data!$F5961,tbl_Products[],2,FALSE)</f>
        <v>Product_25</v>
      </c>
      <c r="H5961" t="str">
        <f>VLOOKUP(tbl_Sales[[#This Row],[Product_ID]],tbl_Products[],3,0)</f>
        <v>Electronics</v>
      </c>
      <c r="I5961">
        <v>1</v>
      </c>
      <c r="J5961" s="10">
        <f>VLOOKUP(tbl_Sales[[#This Row],[Product_ID]],tbl_Products[],4,0)</f>
        <v>48.19</v>
      </c>
      <c r="K5961" s="6">
        <v>67.83</v>
      </c>
      <c r="L5961" s="6">
        <f>tbl_Sales[[#This Row],[Price_per_Unit]]*tbl_Sales[[#This Row],[Quantity]]</f>
        <v>67.83</v>
      </c>
      <c r="M5961" s="6">
        <f>tbl_Sales[[#This Row],[Cost_per_Unit]]*tbl_Sales[[#This Row],[Quantity]]</f>
        <v>48.19</v>
      </c>
      <c r="N5961" s="6">
        <f>tbl_Sales[[#This Row],[Sales]]-tbl_Sales[[#This Row],[Total_Cost]]</f>
        <v>19.64</v>
      </c>
    </row>
    <row r="5962" spans="1:14">
      <c r="A5962" t="s">
        <v>5966</v>
      </c>
      <c r="B5962" s="4">
        <v>45170</v>
      </c>
      <c r="C5962" t="s">
        <v>7022</v>
      </c>
      <c r="D5962" t="str">
        <f>VLOOKUP(Sales_Data!$C5962,tbl_Customers[],2,FALSE)</f>
        <v>Customer_1480</v>
      </c>
      <c r="E5962" t="str">
        <f>VLOOKUP(tbl_Sales[[#This Row],[Customer_ID]],tbl_Customers[],5,0)</f>
        <v>East</v>
      </c>
      <c r="F5962" t="s">
        <v>8529</v>
      </c>
      <c r="G5962" t="str">
        <f>VLOOKUP(Sales_Data!$F5962,tbl_Products[],2,FALSE)</f>
        <v>Product_49</v>
      </c>
      <c r="H5962" t="str">
        <f>VLOOKUP(tbl_Sales[[#This Row],[Product_ID]],tbl_Products[],3,0)</f>
        <v>Toys</v>
      </c>
      <c r="I5962">
        <v>9</v>
      </c>
      <c r="J5962" s="10">
        <f>VLOOKUP(tbl_Sales[[#This Row],[Product_ID]],tbl_Products[],4,0)</f>
        <v>44.18</v>
      </c>
      <c r="K5962" s="6">
        <v>69.75</v>
      </c>
      <c r="L5962" s="6">
        <f>tbl_Sales[[#This Row],[Price_per_Unit]]*tbl_Sales[[#This Row],[Quantity]]</f>
        <v>627.75</v>
      </c>
      <c r="M5962" s="6">
        <f>tbl_Sales[[#This Row],[Cost_per_Unit]]*tbl_Sales[[#This Row],[Quantity]]</f>
        <v>397.62</v>
      </c>
      <c r="N5962" s="6">
        <f>tbl_Sales[[#This Row],[Sales]]-tbl_Sales[[#This Row],[Total_Cost]]</f>
        <v>230.13</v>
      </c>
    </row>
    <row r="5963" spans="1:14">
      <c r="A5963" t="s">
        <v>5967</v>
      </c>
      <c r="B5963" s="4">
        <v>45087</v>
      </c>
      <c r="C5963" t="s">
        <v>7777</v>
      </c>
      <c r="D5963" t="str">
        <f>VLOOKUP(Sales_Data!$C5963,tbl_Customers[],2,FALSE)</f>
        <v>Customer_691</v>
      </c>
      <c r="E5963" t="str">
        <f>VLOOKUP(tbl_Sales[[#This Row],[Customer_ID]],tbl_Customers[],5,0)</f>
        <v>East</v>
      </c>
      <c r="F5963" t="s">
        <v>8528</v>
      </c>
      <c r="G5963" t="str">
        <f>VLOOKUP(Sales_Data!$F5963,tbl_Products[],2,FALSE)</f>
        <v>Product_25</v>
      </c>
      <c r="H5963" t="str">
        <f>VLOOKUP(tbl_Sales[[#This Row],[Product_ID]],tbl_Products[],3,0)</f>
        <v>Electronics</v>
      </c>
      <c r="I5963">
        <v>5</v>
      </c>
      <c r="J5963" s="10">
        <f>VLOOKUP(tbl_Sales[[#This Row],[Product_ID]],tbl_Products[],4,0)</f>
        <v>48.19</v>
      </c>
      <c r="K5963" s="6">
        <v>67.760000000000005</v>
      </c>
      <c r="L5963" s="6">
        <f>tbl_Sales[[#This Row],[Price_per_Unit]]*tbl_Sales[[#This Row],[Quantity]]</f>
        <v>338.8</v>
      </c>
      <c r="M5963" s="6">
        <f>tbl_Sales[[#This Row],[Cost_per_Unit]]*tbl_Sales[[#This Row],[Quantity]]</f>
        <v>240.95</v>
      </c>
      <c r="N5963" s="6">
        <f>tbl_Sales[[#This Row],[Sales]]-tbl_Sales[[#This Row],[Total_Cost]]</f>
        <v>97.850000000000023</v>
      </c>
    </row>
    <row r="5964" spans="1:14">
      <c r="A5964" t="s">
        <v>5968</v>
      </c>
      <c r="B5964" s="4">
        <v>45108</v>
      </c>
      <c r="C5964" t="s">
        <v>7946</v>
      </c>
      <c r="D5964" t="str">
        <f>VLOOKUP(Sales_Data!$C5964,tbl_Customers[],2,FALSE)</f>
        <v>Customer_910</v>
      </c>
      <c r="E5964" t="str">
        <f>VLOOKUP(tbl_Sales[[#This Row],[Customer_ID]],tbl_Customers[],5,0)</f>
        <v>North</v>
      </c>
      <c r="F5964" t="s">
        <v>8500</v>
      </c>
      <c r="G5964" t="str">
        <f>VLOOKUP(Sales_Data!$F5964,tbl_Products[],2,FALSE)</f>
        <v>Product_68</v>
      </c>
      <c r="H5964" t="str">
        <f>VLOOKUP(tbl_Sales[[#This Row],[Product_ID]],tbl_Products[],3,0)</f>
        <v>Home Goods</v>
      </c>
      <c r="I5964">
        <v>6</v>
      </c>
      <c r="J5964" s="10">
        <f>VLOOKUP(tbl_Sales[[#This Row],[Product_ID]],tbl_Products[],4,0)</f>
        <v>17.45</v>
      </c>
      <c r="K5964" s="6">
        <v>30.89</v>
      </c>
      <c r="L5964" s="6">
        <f>tbl_Sales[[#This Row],[Price_per_Unit]]*tbl_Sales[[#This Row],[Quantity]]</f>
        <v>185.34</v>
      </c>
      <c r="M5964" s="6">
        <f>tbl_Sales[[#This Row],[Cost_per_Unit]]*tbl_Sales[[#This Row],[Quantity]]</f>
        <v>104.69999999999999</v>
      </c>
      <c r="N5964" s="6">
        <f>tbl_Sales[[#This Row],[Sales]]-tbl_Sales[[#This Row],[Total_Cost]]</f>
        <v>80.640000000000015</v>
      </c>
    </row>
    <row r="5965" spans="1:14">
      <c r="A5965" t="s">
        <v>5969</v>
      </c>
      <c r="B5965" s="4">
        <v>45038</v>
      </c>
      <c r="C5965" t="s">
        <v>7458</v>
      </c>
      <c r="D5965" t="str">
        <f>VLOOKUP(Sales_Data!$C5965,tbl_Customers[],2,FALSE)</f>
        <v>Customer_1321</v>
      </c>
      <c r="E5965" t="str">
        <f>VLOOKUP(tbl_Sales[[#This Row],[Customer_ID]],tbl_Customers[],5,0)</f>
        <v>West</v>
      </c>
      <c r="F5965" t="s">
        <v>8545</v>
      </c>
      <c r="G5965" t="str">
        <f>VLOOKUP(Sales_Data!$F5965,tbl_Products[],2,FALSE)</f>
        <v>Product_9</v>
      </c>
      <c r="H5965" t="str">
        <f>VLOOKUP(tbl_Sales[[#This Row],[Product_ID]],tbl_Products[],3,0)</f>
        <v>Apparel</v>
      </c>
      <c r="I5965">
        <v>3</v>
      </c>
      <c r="J5965" s="10">
        <f>VLOOKUP(tbl_Sales[[#This Row],[Product_ID]],tbl_Products[],4,0)</f>
        <v>14.27</v>
      </c>
      <c r="K5965" s="6">
        <v>46.34</v>
      </c>
      <c r="L5965" s="6">
        <f>tbl_Sales[[#This Row],[Price_per_Unit]]*tbl_Sales[[#This Row],[Quantity]]</f>
        <v>139.02000000000001</v>
      </c>
      <c r="M5965" s="6">
        <f>tbl_Sales[[#This Row],[Cost_per_Unit]]*tbl_Sales[[#This Row],[Quantity]]</f>
        <v>42.81</v>
      </c>
      <c r="N5965" s="6">
        <f>tbl_Sales[[#This Row],[Sales]]-tbl_Sales[[#This Row],[Total_Cost]]</f>
        <v>96.210000000000008</v>
      </c>
    </row>
    <row r="5966" spans="1:14">
      <c r="A5966" t="s">
        <v>5970</v>
      </c>
      <c r="B5966" s="4">
        <v>45220</v>
      </c>
      <c r="C5966" t="s">
        <v>7578</v>
      </c>
      <c r="D5966" t="str">
        <f>VLOOKUP(Sales_Data!$C5966,tbl_Customers[],2,FALSE)</f>
        <v>Customer_1424</v>
      </c>
      <c r="E5966" t="str">
        <f>VLOOKUP(tbl_Sales[[#This Row],[Customer_ID]],tbl_Customers[],5,0)</f>
        <v>West</v>
      </c>
      <c r="F5966" t="s">
        <v>8555</v>
      </c>
      <c r="G5966" t="str">
        <f>VLOOKUP(Sales_Data!$F5966,tbl_Products[],2,FALSE)</f>
        <v>Product_52</v>
      </c>
      <c r="H5966" t="str">
        <f>VLOOKUP(tbl_Sales[[#This Row],[Product_ID]],tbl_Products[],3,0)</f>
        <v>Toys</v>
      </c>
      <c r="I5966">
        <v>2</v>
      </c>
      <c r="J5966" s="10">
        <f>VLOOKUP(tbl_Sales[[#This Row],[Product_ID]],tbl_Products[],4,0)</f>
        <v>46.58</v>
      </c>
      <c r="K5966" s="6">
        <v>71.5</v>
      </c>
      <c r="L5966" s="6">
        <f>tbl_Sales[[#This Row],[Price_per_Unit]]*tbl_Sales[[#This Row],[Quantity]]</f>
        <v>143</v>
      </c>
      <c r="M5966" s="6">
        <f>tbl_Sales[[#This Row],[Cost_per_Unit]]*tbl_Sales[[#This Row],[Quantity]]</f>
        <v>93.16</v>
      </c>
      <c r="N5966" s="6">
        <f>tbl_Sales[[#This Row],[Sales]]-tbl_Sales[[#This Row],[Total_Cost]]</f>
        <v>49.84</v>
      </c>
    </row>
    <row r="5967" spans="1:14">
      <c r="A5967" t="s">
        <v>5971</v>
      </c>
      <c r="B5967" s="4">
        <v>45064</v>
      </c>
      <c r="C5967" t="s">
        <v>8279</v>
      </c>
      <c r="D5967" t="str">
        <f>VLOOKUP(Sales_Data!$C5967,tbl_Customers[],2,FALSE)</f>
        <v>Customer_28</v>
      </c>
      <c r="E5967" t="str">
        <f>VLOOKUP(tbl_Sales[[#This Row],[Customer_ID]],tbl_Customers[],5,0)</f>
        <v>East</v>
      </c>
      <c r="F5967" t="s">
        <v>8518</v>
      </c>
      <c r="G5967" t="str">
        <f>VLOOKUP(Sales_Data!$F5967,tbl_Products[],2,FALSE)</f>
        <v>Product_35</v>
      </c>
      <c r="H5967" t="str">
        <f>VLOOKUP(tbl_Sales[[#This Row],[Product_ID]],tbl_Products[],3,0)</f>
        <v>Toys</v>
      </c>
      <c r="I5967">
        <v>6</v>
      </c>
      <c r="J5967" s="10">
        <f>VLOOKUP(tbl_Sales[[#This Row],[Product_ID]],tbl_Products[],4,0)</f>
        <v>40.75</v>
      </c>
      <c r="K5967" s="6">
        <v>43.11</v>
      </c>
      <c r="L5967" s="6">
        <f>tbl_Sales[[#This Row],[Price_per_Unit]]*tbl_Sales[[#This Row],[Quantity]]</f>
        <v>258.65999999999997</v>
      </c>
      <c r="M5967" s="6">
        <f>tbl_Sales[[#This Row],[Cost_per_Unit]]*tbl_Sales[[#This Row],[Quantity]]</f>
        <v>244.5</v>
      </c>
      <c r="N5967" s="6">
        <f>tbl_Sales[[#This Row],[Sales]]-tbl_Sales[[#This Row],[Total_Cost]]</f>
        <v>14.159999999999968</v>
      </c>
    </row>
    <row r="5968" spans="1:14">
      <c r="A5968" t="s">
        <v>5972</v>
      </c>
      <c r="B5968" s="4">
        <v>45020</v>
      </c>
      <c r="C5968" t="s">
        <v>7591</v>
      </c>
      <c r="D5968" t="str">
        <f>VLOOKUP(Sales_Data!$C5968,tbl_Customers[],2,FALSE)</f>
        <v>Customer_588</v>
      </c>
      <c r="E5968" t="str">
        <f>VLOOKUP(tbl_Sales[[#This Row],[Customer_ID]],tbl_Customers[],5,0)</f>
        <v>South</v>
      </c>
      <c r="F5968" t="s">
        <v>8523</v>
      </c>
      <c r="G5968" t="str">
        <f>VLOOKUP(Sales_Data!$F5968,tbl_Products[],2,FALSE)</f>
        <v>Product_32</v>
      </c>
      <c r="H5968" t="str">
        <f>VLOOKUP(tbl_Sales[[#This Row],[Product_ID]],tbl_Products[],3,0)</f>
        <v>Home Goods</v>
      </c>
      <c r="I5968">
        <v>8</v>
      </c>
      <c r="J5968" s="10">
        <f>VLOOKUP(tbl_Sales[[#This Row],[Product_ID]],tbl_Products[],4,0)</f>
        <v>24.03</v>
      </c>
      <c r="K5968" s="6">
        <v>78.38</v>
      </c>
      <c r="L5968" s="6">
        <f>tbl_Sales[[#This Row],[Price_per_Unit]]*tbl_Sales[[#This Row],[Quantity]]</f>
        <v>627.04</v>
      </c>
      <c r="M5968" s="6">
        <f>tbl_Sales[[#This Row],[Cost_per_Unit]]*tbl_Sales[[#This Row],[Quantity]]</f>
        <v>192.24</v>
      </c>
      <c r="N5968" s="6">
        <f>tbl_Sales[[#This Row],[Sales]]-tbl_Sales[[#This Row],[Total_Cost]]</f>
        <v>434.79999999999995</v>
      </c>
    </row>
    <row r="5969" spans="1:14">
      <c r="A5969" t="s">
        <v>5973</v>
      </c>
      <c r="B5969" s="4">
        <v>45276</v>
      </c>
      <c r="C5969" t="s">
        <v>7682</v>
      </c>
      <c r="D5969" t="str">
        <f>VLOOKUP(Sales_Data!$C5969,tbl_Customers[],2,FALSE)</f>
        <v>Customer_228</v>
      </c>
      <c r="E5969" t="str">
        <f>VLOOKUP(tbl_Sales[[#This Row],[Customer_ID]],tbl_Customers[],5,0)</f>
        <v>North</v>
      </c>
      <c r="F5969" t="s">
        <v>8542</v>
      </c>
      <c r="G5969" t="str">
        <f>VLOOKUP(Sales_Data!$F5969,tbl_Products[],2,FALSE)</f>
        <v>Product_20</v>
      </c>
      <c r="H5969" t="str">
        <f>VLOOKUP(tbl_Sales[[#This Row],[Product_ID]],tbl_Products[],3,0)</f>
        <v>Electronics</v>
      </c>
      <c r="I5969">
        <v>6</v>
      </c>
      <c r="J5969" s="10">
        <f>VLOOKUP(tbl_Sales[[#This Row],[Product_ID]],tbl_Products[],4,0)</f>
        <v>19.98</v>
      </c>
      <c r="K5969" s="6">
        <v>67.36</v>
      </c>
      <c r="L5969" s="6">
        <f>tbl_Sales[[#This Row],[Price_per_Unit]]*tbl_Sales[[#This Row],[Quantity]]</f>
        <v>404.15999999999997</v>
      </c>
      <c r="M5969" s="6">
        <f>tbl_Sales[[#This Row],[Cost_per_Unit]]*tbl_Sales[[#This Row],[Quantity]]</f>
        <v>119.88</v>
      </c>
      <c r="N5969" s="6">
        <f>tbl_Sales[[#This Row],[Sales]]-tbl_Sales[[#This Row],[Total_Cost]]</f>
        <v>284.27999999999997</v>
      </c>
    </row>
    <row r="5970" spans="1:14">
      <c r="A5970" t="s">
        <v>5974</v>
      </c>
      <c r="B5970" s="4">
        <v>45024</v>
      </c>
      <c r="C5970" t="s">
        <v>7976</v>
      </c>
      <c r="D5970" t="str">
        <f>VLOOKUP(Sales_Data!$C5970,tbl_Customers[],2,FALSE)</f>
        <v>Customer_320</v>
      </c>
      <c r="E5970" t="str">
        <f>VLOOKUP(tbl_Sales[[#This Row],[Customer_ID]],tbl_Customers[],5,0)</f>
        <v>West</v>
      </c>
      <c r="F5970" t="s">
        <v>8545</v>
      </c>
      <c r="G5970" t="str">
        <f>VLOOKUP(Sales_Data!$F5970,tbl_Products[],2,FALSE)</f>
        <v>Product_9</v>
      </c>
      <c r="H5970" t="str">
        <f>VLOOKUP(tbl_Sales[[#This Row],[Product_ID]],tbl_Products[],3,0)</f>
        <v>Apparel</v>
      </c>
      <c r="I5970">
        <v>1</v>
      </c>
      <c r="J5970" s="10">
        <f>VLOOKUP(tbl_Sales[[#This Row],[Product_ID]],tbl_Products[],4,0)</f>
        <v>14.27</v>
      </c>
      <c r="K5970" s="6">
        <v>71.349999999999994</v>
      </c>
      <c r="L5970" s="6">
        <f>tbl_Sales[[#This Row],[Price_per_Unit]]*tbl_Sales[[#This Row],[Quantity]]</f>
        <v>71.349999999999994</v>
      </c>
      <c r="M5970" s="6">
        <f>tbl_Sales[[#This Row],[Cost_per_Unit]]*tbl_Sales[[#This Row],[Quantity]]</f>
        <v>14.27</v>
      </c>
      <c r="N5970" s="6">
        <f>tbl_Sales[[#This Row],[Sales]]-tbl_Sales[[#This Row],[Total_Cost]]</f>
        <v>57.08</v>
      </c>
    </row>
    <row r="5971" spans="1:14">
      <c r="A5971" t="s">
        <v>5975</v>
      </c>
      <c r="B5971" s="4">
        <v>45182</v>
      </c>
      <c r="C5971" t="s">
        <v>7858</v>
      </c>
      <c r="D5971" t="str">
        <f>VLOOKUP(Sales_Data!$C5971,tbl_Customers[],2,FALSE)</f>
        <v>Customer_123</v>
      </c>
      <c r="E5971" t="str">
        <f>VLOOKUP(tbl_Sales[[#This Row],[Customer_ID]],tbl_Customers[],5,0)</f>
        <v>South</v>
      </c>
      <c r="F5971" t="s">
        <v>8503</v>
      </c>
      <c r="G5971" t="str">
        <f>VLOOKUP(Sales_Data!$F5971,tbl_Products[],2,FALSE)</f>
        <v>Product_19</v>
      </c>
      <c r="H5971" t="str">
        <f>VLOOKUP(tbl_Sales[[#This Row],[Product_ID]],tbl_Products[],3,0)</f>
        <v>Apparel</v>
      </c>
      <c r="I5971">
        <v>4</v>
      </c>
      <c r="J5971" s="10">
        <f>VLOOKUP(tbl_Sales[[#This Row],[Product_ID]],tbl_Products[],4,0)</f>
        <v>41.78</v>
      </c>
      <c r="K5971" s="6">
        <v>64.22</v>
      </c>
      <c r="L5971" s="6">
        <f>tbl_Sales[[#This Row],[Price_per_Unit]]*tbl_Sales[[#This Row],[Quantity]]</f>
        <v>256.88</v>
      </c>
      <c r="M5971" s="6">
        <f>tbl_Sales[[#This Row],[Cost_per_Unit]]*tbl_Sales[[#This Row],[Quantity]]</f>
        <v>167.12</v>
      </c>
      <c r="N5971" s="6">
        <f>tbl_Sales[[#This Row],[Sales]]-tbl_Sales[[#This Row],[Total_Cost]]</f>
        <v>89.759999999999991</v>
      </c>
    </row>
    <row r="5972" spans="1:14">
      <c r="A5972" t="s">
        <v>5976</v>
      </c>
      <c r="B5972" s="4">
        <v>45029</v>
      </c>
      <c r="C5972" t="s">
        <v>7522</v>
      </c>
      <c r="D5972" t="str">
        <f>VLOOKUP(Sales_Data!$C5972,tbl_Customers[],2,FALSE)</f>
        <v>Customer_1316</v>
      </c>
      <c r="E5972" t="str">
        <f>VLOOKUP(tbl_Sales[[#This Row],[Customer_ID]],tbl_Customers[],5,0)</f>
        <v>West</v>
      </c>
      <c r="F5972" t="s">
        <v>8555</v>
      </c>
      <c r="G5972" t="str">
        <f>VLOOKUP(Sales_Data!$F5972,tbl_Products[],2,FALSE)</f>
        <v>Product_52</v>
      </c>
      <c r="H5972" t="str">
        <f>VLOOKUP(tbl_Sales[[#This Row],[Product_ID]],tbl_Products[],3,0)</f>
        <v>Toys</v>
      </c>
      <c r="I5972">
        <v>7</v>
      </c>
      <c r="J5972" s="10">
        <f>VLOOKUP(tbl_Sales[[#This Row],[Product_ID]],tbl_Products[],4,0)</f>
        <v>46.58</v>
      </c>
      <c r="K5972" s="6">
        <v>34.99</v>
      </c>
      <c r="L5972" s="6">
        <f>tbl_Sales[[#This Row],[Price_per_Unit]]*tbl_Sales[[#This Row],[Quantity]]</f>
        <v>244.93</v>
      </c>
      <c r="M5972" s="6">
        <f>tbl_Sales[[#This Row],[Cost_per_Unit]]*tbl_Sales[[#This Row],[Quantity]]</f>
        <v>326.06</v>
      </c>
      <c r="N5972" s="6">
        <f>tbl_Sales[[#This Row],[Sales]]-tbl_Sales[[#This Row],[Total_Cost]]</f>
        <v>-81.13</v>
      </c>
    </row>
    <row r="5973" spans="1:14">
      <c r="A5973" t="s">
        <v>5977</v>
      </c>
      <c r="B5973" s="4">
        <v>45047</v>
      </c>
      <c r="C5973" t="s">
        <v>7856</v>
      </c>
      <c r="D5973" t="str">
        <f>VLOOKUP(Sales_Data!$C5973,tbl_Customers[],2,FALSE)</f>
        <v>Customer_66</v>
      </c>
      <c r="E5973" t="str">
        <f>VLOOKUP(tbl_Sales[[#This Row],[Customer_ID]],tbl_Customers[],5,0)</f>
        <v>West</v>
      </c>
      <c r="F5973" t="s">
        <v>8498</v>
      </c>
      <c r="G5973" t="str">
        <f>VLOOKUP(Sales_Data!$F5973,tbl_Products[],2,FALSE)</f>
        <v>Product_38</v>
      </c>
      <c r="H5973" t="str">
        <f>VLOOKUP(tbl_Sales[[#This Row],[Product_ID]],tbl_Products[],3,0)</f>
        <v>Toys</v>
      </c>
      <c r="I5973">
        <v>1</v>
      </c>
      <c r="J5973" s="10">
        <f>VLOOKUP(tbl_Sales[[#This Row],[Product_ID]],tbl_Products[],4,0)</f>
        <v>35.82</v>
      </c>
      <c r="K5973" s="6">
        <v>19.86</v>
      </c>
      <c r="L5973" s="6">
        <f>tbl_Sales[[#This Row],[Price_per_Unit]]*tbl_Sales[[#This Row],[Quantity]]</f>
        <v>19.86</v>
      </c>
      <c r="M5973" s="6">
        <f>tbl_Sales[[#This Row],[Cost_per_Unit]]*tbl_Sales[[#This Row],[Quantity]]</f>
        <v>35.82</v>
      </c>
      <c r="N5973" s="6">
        <f>tbl_Sales[[#This Row],[Sales]]-tbl_Sales[[#This Row],[Total_Cost]]</f>
        <v>-15.96</v>
      </c>
    </row>
    <row r="5974" spans="1:14">
      <c r="A5974" t="s">
        <v>5978</v>
      </c>
      <c r="B5974" s="4">
        <v>45050</v>
      </c>
      <c r="C5974" t="s">
        <v>7411</v>
      </c>
      <c r="D5974" t="str">
        <f>VLOOKUP(Sales_Data!$C5974,tbl_Customers[],2,FALSE)</f>
        <v>Customer_1238</v>
      </c>
      <c r="E5974" t="str">
        <f>VLOOKUP(tbl_Sales[[#This Row],[Customer_ID]],tbl_Customers[],5,0)</f>
        <v>East</v>
      </c>
      <c r="F5974" t="s">
        <v>8502</v>
      </c>
      <c r="G5974" t="str">
        <f>VLOOKUP(Sales_Data!$F5974,tbl_Products[],2,FALSE)</f>
        <v>Product_22</v>
      </c>
      <c r="H5974" t="str">
        <f>VLOOKUP(tbl_Sales[[#This Row],[Product_ID]],tbl_Products[],3,0)</f>
        <v>Electronics</v>
      </c>
      <c r="I5974">
        <v>4</v>
      </c>
      <c r="J5974" s="10">
        <f>VLOOKUP(tbl_Sales[[#This Row],[Product_ID]],tbl_Products[],4,0)</f>
        <v>38.15</v>
      </c>
      <c r="K5974" s="6">
        <v>30.64</v>
      </c>
      <c r="L5974" s="6">
        <f>tbl_Sales[[#This Row],[Price_per_Unit]]*tbl_Sales[[#This Row],[Quantity]]</f>
        <v>122.56</v>
      </c>
      <c r="M5974" s="6">
        <f>tbl_Sales[[#This Row],[Cost_per_Unit]]*tbl_Sales[[#This Row],[Quantity]]</f>
        <v>152.6</v>
      </c>
      <c r="N5974" s="6">
        <f>tbl_Sales[[#This Row],[Sales]]-tbl_Sales[[#This Row],[Total_Cost]]</f>
        <v>-30.039999999999992</v>
      </c>
    </row>
    <row r="5975" spans="1:14">
      <c r="A5975" t="s">
        <v>5979</v>
      </c>
      <c r="B5975" s="4">
        <v>45062</v>
      </c>
      <c r="C5975" t="s">
        <v>7506</v>
      </c>
      <c r="D5975" t="str">
        <f>VLOOKUP(Sales_Data!$C5975,tbl_Customers[],2,FALSE)</f>
        <v>Customer_356</v>
      </c>
      <c r="E5975" t="str">
        <f>VLOOKUP(tbl_Sales[[#This Row],[Customer_ID]],tbl_Customers[],5,0)</f>
        <v>South</v>
      </c>
      <c r="F5975" t="s">
        <v>8516</v>
      </c>
      <c r="G5975" t="str">
        <f>VLOOKUP(Sales_Data!$F5975,tbl_Products[],2,FALSE)</f>
        <v>Product_67</v>
      </c>
      <c r="H5975" t="str">
        <f>VLOOKUP(tbl_Sales[[#This Row],[Product_ID]],tbl_Products[],3,0)</f>
        <v>Toys</v>
      </c>
      <c r="I5975">
        <v>8</v>
      </c>
      <c r="J5975" s="10">
        <f>VLOOKUP(tbl_Sales[[#This Row],[Product_ID]],tbl_Products[],4,0)</f>
        <v>13.68</v>
      </c>
      <c r="K5975" s="6">
        <v>33.630000000000003</v>
      </c>
      <c r="L5975" s="6">
        <f>tbl_Sales[[#This Row],[Price_per_Unit]]*tbl_Sales[[#This Row],[Quantity]]</f>
        <v>269.04000000000002</v>
      </c>
      <c r="M5975" s="6">
        <f>tbl_Sales[[#This Row],[Cost_per_Unit]]*tbl_Sales[[#This Row],[Quantity]]</f>
        <v>109.44</v>
      </c>
      <c r="N5975" s="6">
        <f>tbl_Sales[[#This Row],[Sales]]-tbl_Sales[[#This Row],[Total_Cost]]</f>
        <v>159.60000000000002</v>
      </c>
    </row>
    <row r="5976" spans="1:14">
      <c r="A5976" t="s">
        <v>5980</v>
      </c>
      <c r="B5976" s="4">
        <v>45032</v>
      </c>
      <c r="C5976" t="s">
        <v>8051</v>
      </c>
      <c r="D5976" t="str">
        <f>VLOOKUP(Sales_Data!$C5976,tbl_Customers[],2,FALSE)</f>
        <v>Customer_1031</v>
      </c>
      <c r="E5976" t="str">
        <f>VLOOKUP(tbl_Sales[[#This Row],[Customer_ID]],tbl_Customers[],5,0)</f>
        <v>South</v>
      </c>
      <c r="F5976" t="s">
        <v>8524</v>
      </c>
      <c r="G5976" t="str">
        <f>VLOOKUP(Sales_Data!$F5976,tbl_Products[],2,FALSE)</f>
        <v>Product_74</v>
      </c>
      <c r="H5976" t="str">
        <f>VLOOKUP(tbl_Sales[[#This Row],[Product_ID]],tbl_Products[],3,0)</f>
        <v>Home Goods</v>
      </c>
      <c r="I5976">
        <v>6</v>
      </c>
      <c r="J5976" s="10">
        <f>VLOOKUP(tbl_Sales[[#This Row],[Product_ID]],tbl_Products[],4,0)</f>
        <v>13.9</v>
      </c>
      <c r="K5976" s="6">
        <v>80.22</v>
      </c>
      <c r="L5976" s="6">
        <f>tbl_Sales[[#This Row],[Price_per_Unit]]*tbl_Sales[[#This Row],[Quantity]]</f>
        <v>481.32</v>
      </c>
      <c r="M5976" s="6">
        <f>tbl_Sales[[#This Row],[Cost_per_Unit]]*tbl_Sales[[#This Row],[Quantity]]</f>
        <v>83.4</v>
      </c>
      <c r="N5976" s="6">
        <f>tbl_Sales[[#This Row],[Sales]]-tbl_Sales[[#This Row],[Total_Cost]]</f>
        <v>397.91999999999996</v>
      </c>
    </row>
    <row r="5977" spans="1:14">
      <c r="A5977" t="s">
        <v>5981</v>
      </c>
      <c r="B5977" s="4">
        <v>45044</v>
      </c>
      <c r="C5977" t="s">
        <v>8075</v>
      </c>
      <c r="D5977" t="str">
        <f>VLOOKUP(Sales_Data!$C5977,tbl_Customers[],2,FALSE)</f>
        <v>Customer_329</v>
      </c>
      <c r="E5977" t="str">
        <f>VLOOKUP(tbl_Sales[[#This Row],[Customer_ID]],tbl_Customers[],5,0)</f>
        <v>North</v>
      </c>
      <c r="F5977" t="s">
        <v>8536</v>
      </c>
      <c r="G5977" t="str">
        <f>VLOOKUP(Sales_Data!$F5977,tbl_Products[],2,FALSE)</f>
        <v>Product_40</v>
      </c>
      <c r="H5977" t="str">
        <f>VLOOKUP(tbl_Sales[[#This Row],[Product_ID]],tbl_Products[],3,0)</f>
        <v>Health</v>
      </c>
      <c r="I5977">
        <v>1</v>
      </c>
      <c r="J5977" s="10">
        <f>VLOOKUP(tbl_Sales[[#This Row],[Product_ID]],tbl_Products[],4,0)</f>
        <v>30.96</v>
      </c>
      <c r="K5977" s="6">
        <v>87.94</v>
      </c>
      <c r="L5977" s="6">
        <f>tbl_Sales[[#This Row],[Price_per_Unit]]*tbl_Sales[[#This Row],[Quantity]]</f>
        <v>87.94</v>
      </c>
      <c r="M5977" s="6">
        <f>tbl_Sales[[#This Row],[Cost_per_Unit]]*tbl_Sales[[#This Row],[Quantity]]</f>
        <v>30.96</v>
      </c>
      <c r="N5977" s="6">
        <f>tbl_Sales[[#This Row],[Sales]]-tbl_Sales[[#This Row],[Total_Cost]]</f>
        <v>56.98</v>
      </c>
    </row>
    <row r="5978" spans="1:14">
      <c r="A5978" t="s">
        <v>5982</v>
      </c>
      <c r="B5978" s="4">
        <v>45030</v>
      </c>
      <c r="C5978" t="s">
        <v>7570</v>
      </c>
      <c r="D5978" t="str">
        <f>VLOOKUP(Sales_Data!$C5978,tbl_Customers[],2,FALSE)</f>
        <v>Customer_23</v>
      </c>
      <c r="E5978" t="str">
        <f>VLOOKUP(tbl_Sales[[#This Row],[Customer_ID]],tbl_Customers[],5,0)</f>
        <v>South</v>
      </c>
      <c r="F5978" t="s">
        <v>8519</v>
      </c>
      <c r="G5978" t="str">
        <f>VLOOKUP(Sales_Data!$F5978,tbl_Products[],2,FALSE)</f>
        <v>Product_53</v>
      </c>
      <c r="H5978" t="str">
        <f>VLOOKUP(tbl_Sales[[#This Row],[Product_ID]],tbl_Products[],3,0)</f>
        <v>Electronics</v>
      </c>
      <c r="I5978">
        <v>9</v>
      </c>
      <c r="J5978" s="10">
        <f>VLOOKUP(tbl_Sales[[#This Row],[Product_ID]],tbl_Products[],4,0)</f>
        <v>21.34</v>
      </c>
      <c r="K5978" s="6">
        <v>6.95</v>
      </c>
      <c r="L5978" s="6">
        <f>tbl_Sales[[#This Row],[Price_per_Unit]]*tbl_Sales[[#This Row],[Quantity]]</f>
        <v>62.550000000000004</v>
      </c>
      <c r="M5978" s="6">
        <f>tbl_Sales[[#This Row],[Cost_per_Unit]]*tbl_Sales[[#This Row],[Quantity]]</f>
        <v>192.06</v>
      </c>
      <c r="N5978" s="6">
        <f>tbl_Sales[[#This Row],[Sales]]-tbl_Sales[[#This Row],[Total_Cost]]</f>
        <v>-129.51</v>
      </c>
    </row>
    <row r="5979" spans="1:14">
      <c r="A5979" t="s">
        <v>5983</v>
      </c>
      <c r="B5979" s="4">
        <v>45054</v>
      </c>
      <c r="C5979" t="s">
        <v>7227</v>
      </c>
      <c r="D5979" t="str">
        <f>VLOOKUP(Sales_Data!$C5979,tbl_Customers[],2,FALSE)</f>
        <v>Customer_812</v>
      </c>
      <c r="E5979" t="str">
        <f>VLOOKUP(tbl_Sales[[#This Row],[Customer_ID]],tbl_Customers[],5,0)</f>
        <v>East</v>
      </c>
      <c r="F5979" t="s">
        <v>8505</v>
      </c>
      <c r="G5979" t="str">
        <f>VLOOKUP(Sales_Data!$F5979,tbl_Products[],2,FALSE)</f>
        <v>Product_39</v>
      </c>
      <c r="H5979" t="str">
        <f>VLOOKUP(tbl_Sales[[#This Row],[Product_ID]],tbl_Products[],3,0)</f>
        <v>Toys</v>
      </c>
      <c r="I5979">
        <v>7</v>
      </c>
      <c r="J5979" s="10">
        <f>VLOOKUP(tbl_Sales[[#This Row],[Product_ID]],tbl_Products[],4,0)</f>
        <v>32.950000000000003</v>
      </c>
      <c r="K5979" s="6">
        <v>81.75</v>
      </c>
      <c r="L5979" s="6">
        <f>tbl_Sales[[#This Row],[Price_per_Unit]]*tbl_Sales[[#This Row],[Quantity]]</f>
        <v>572.25</v>
      </c>
      <c r="M5979" s="6">
        <f>tbl_Sales[[#This Row],[Cost_per_Unit]]*tbl_Sales[[#This Row],[Quantity]]</f>
        <v>230.65000000000003</v>
      </c>
      <c r="N5979" s="6">
        <f>tbl_Sales[[#This Row],[Sales]]-tbl_Sales[[#This Row],[Total_Cost]]</f>
        <v>341.59999999999997</v>
      </c>
    </row>
    <row r="5980" spans="1:14">
      <c r="A5980" t="s">
        <v>5984</v>
      </c>
      <c r="B5980" s="4">
        <v>45243</v>
      </c>
      <c r="C5980" t="s">
        <v>8195</v>
      </c>
      <c r="D5980" t="str">
        <f>VLOOKUP(Sales_Data!$C5980,tbl_Customers[],2,FALSE)</f>
        <v>Customer_868</v>
      </c>
      <c r="E5980" t="str">
        <f>VLOOKUP(tbl_Sales[[#This Row],[Customer_ID]],tbl_Customers[],5,0)</f>
        <v>North</v>
      </c>
      <c r="F5980" t="s">
        <v>8544</v>
      </c>
      <c r="G5980" t="str">
        <f>VLOOKUP(Sales_Data!$F5980,tbl_Products[],2,FALSE)</f>
        <v>Product_21</v>
      </c>
      <c r="H5980" t="str">
        <f>VLOOKUP(tbl_Sales[[#This Row],[Product_ID]],tbl_Products[],3,0)</f>
        <v>Toys</v>
      </c>
      <c r="I5980">
        <v>6</v>
      </c>
      <c r="J5980" s="10">
        <f>VLOOKUP(tbl_Sales[[#This Row],[Product_ID]],tbl_Products[],4,0)</f>
        <v>3.13</v>
      </c>
      <c r="K5980" s="6">
        <v>63.67</v>
      </c>
      <c r="L5980" s="6">
        <f>tbl_Sales[[#This Row],[Price_per_Unit]]*tbl_Sales[[#This Row],[Quantity]]</f>
        <v>382.02</v>
      </c>
      <c r="M5980" s="6">
        <f>tbl_Sales[[#This Row],[Cost_per_Unit]]*tbl_Sales[[#This Row],[Quantity]]</f>
        <v>18.78</v>
      </c>
      <c r="N5980" s="6">
        <f>tbl_Sales[[#This Row],[Sales]]-tbl_Sales[[#This Row],[Total_Cost]]</f>
        <v>363.24</v>
      </c>
    </row>
    <row r="5981" spans="1:14">
      <c r="A5981" t="s">
        <v>5985</v>
      </c>
      <c r="B5981" s="4">
        <v>45109</v>
      </c>
      <c r="C5981" t="s">
        <v>8354</v>
      </c>
      <c r="D5981" t="str">
        <f>VLOOKUP(Sales_Data!$C5981,tbl_Customers[],2,FALSE)</f>
        <v>Customer_1393</v>
      </c>
      <c r="E5981" t="str">
        <f>VLOOKUP(tbl_Sales[[#This Row],[Customer_ID]],tbl_Customers[],5,0)</f>
        <v>South</v>
      </c>
      <c r="F5981" t="s">
        <v>8496</v>
      </c>
      <c r="G5981" t="str">
        <f>VLOOKUP(Sales_Data!$F5981,tbl_Products[],2,FALSE)</f>
        <v>Product_3</v>
      </c>
      <c r="H5981" t="str">
        <f>VLOOKUP(tbl_Sales[[#This Row],[Product_ID]],tbl_Products[],3,0)</f>
        <v>Health</v>
      </c>
      <c r="I5981">
        <v>5</v>
      </c>
      <c r="J5981" s="10">
        <f>VLOOKUP(tbl_Sales[[#This Row],[Product_ID]],tbl_Products[],4,0)</f>
        <v>28.91</v>
      </c>
      <c r="K5981" s="6">
        <v>6.91</v>
      </c>
      <c r="L5981" s="6">
        <f>tbl_Sales[[#This Row],[Price_per_Unit]]*tbl_Sales[[#This Row],[Quantity]]</f>
        <v>34.549999999999997</v>
      </c>
      <c r="M5981" s="6">
        <f>tbl_Sales[[#This Row],[Cost_per_Unit]]*tbl_Sales[[#This Row],[Quantity]]</f>
        <v>144.55000000000001</v>
      </c>
      <c r="N5981" s="6">
        <f>tbl_Sales[[#This Row],[Sales]]-tbl_Sales[[#This Row],[Total_Cost]]</f>
        <v>-110.00000000000001</v>
      </c>
    </row>
    <row r="5982" spans="1:14">
      <c r="A5982" t="s">
        <v>5986</v>
      </c>
      <c r="B5982" s="4">
        <v>45006</v>
      </c>
      <c r="C5982" t="s">
        <v>7526</v>
      </c>
      <c r="D5982" t="str">
        <f>VLOOKUP(Sales_Data!$C5982,tbl_Customers[],2,FALSE)</f>
        <v>Customer_931</v>
      </c>
      <c r="E5982" t="str">
        <f>VLOOKUP(tbl_Sales[[#This Row],[Customer_ID]],tbl_Customers[],5,0)</f>
        <v>North</v>
      </c>
      <c r="F5982" t="s">
        <v>8523</v>
      </c>
      <c r="G5982" t="str">
        <f>VLOOKUP(Sales_Data!$F5982,tbl_Products[],2,FALSE)</f>
        <v>Product_32</v>
      </c>
      <c r="H5982" t="str">
        <f>VLOOKUP(tbl_Sales[[#This Row],[Product_ID]],tbl_Products[],3,0)</f>
        <v>Home Goods</v>
      </c>
      <c r="I5982">
        <v>3</v>
      </c>
      <c r="J5982" s="10">
        <f>VLOOKUP(tbl_Sales[[#This Row],[Product_ID]],tbl_Products[],4,0)</f>
        <v>24.03</v>
      </c>
      <c r="K5982" s="6">
        <v>27.34</v>
      </c>
      <c r="L5982" s="6">
        <f>tbl_Sales[[#This Row],[Price_per_Unit]]*tbl_Sales[[#This Row],[Quantity]]</f>
        <v>82.02</v>
      </c>
      <c r="M5982" s="6">
        <f>tbl_Sales[[#This Row],[Cost_per_Unit]]*tbl_Sales[[#This Row],[Quantity]]</f>
        <v>72.09</v>
      </c>
      <c r="N5982" s="6">
        <f>tbl_Sales[[#This Row],[Sales]]-tbl_Sales[[#This Row],[Total_Cost]]</f>
        <v>9.9299999999999926</v>
      </c>
    </row>
    <row r="5983" spans="1:14">
      <c r="A5983" t="s">
        <v>5987</v>
      </c>
      <c r="B5983" s="4">
        <v>44981</v>
      </c>
      <c r="C5983" t="s">
        <v>8013</v>
      </c>
      <c r="D5983" t="str">
        <f>VLOOKUP(Sales_Data!$C5983,tbl_Customers[],2,FALSE)</f>
        <v>Customer_1135</v>
      </c>
      <c r="E5983" t="str">
        <f>VLOOKUP(tbl_Sales[[#This Row],[Customer_ID]],tbl_Customers[],5,0)</f>
        <v>West</v>
      </c>
      <c r="F5983" t="s">
        <v>8535</v>
      </c>
      <c r="G5983" t="str">
        <f>VLOOKUP(Sales_Data!$F5983,tbl_Products[],2,FALSE)</f>
        <v>Product_54</v>
      </c>
      <c r="H5983" t="str">
        <f>VLOOKUP(tbl_Sales[[#This Row],[Product_ID]],tbl_Products[],3,0)</f>
        <v>Apparel</v>
      </c>
      <c r="I5983">
        <v>3</v>
      </c>
      <c r="J5983" s="10">
        <f>VLOOKUP(tbl_Sales[[#This Row],[Product_ID]],tbl_Products[],4,0)</f>
        <v>1.35</v>
      </c>
      <c r="K5983" s="6">
        <v>25.45</v>
      </c>
      <c r="L5983" s="6">
        <f>tbl_Sales[[#This Row],[Price_per_Unit]]*tbl_Sales[[#This Row],[Quantity]]</f>
        <v>76.349999999999994</v>
      </c>
      <c r="M5983" s="6">
        <f>tbl_Sales[[#This Row],[Cost_per_Unit]]*tbl_Sales[[#This Row],[Quantity]]</f>
        <v>4.0500000000000007</v>
      </c>
      <c r="N5983" s="6">
        <f>tbl_Sales[[#This Row],[Sales]]-tbl_Sales[[#This Row],[Total_Cost]]</f>
        <v>72.3</v>
      </c>
    </row>
    <row r="5984" spans="1:14">
      <c r="A5984" t="s">
        <v>5988</v>
      </c>
      <c r="B5984" s="4">
        <v>44988</v>
      </c>
      <c r="C5984" t="s">
        <v>8298</v>
      </c>
      <c r="D5984" t="str">
        <f>VLOOKUP(Sales_Data!$C5984,tbl_Customers[],2,FALSE)</f>
        <v>Customer_1457</v>
      </c>
      <c r="E5984" t="str">
        <f>VLOOKUP(tbl_Sales[[#This Row],[Customer_ID]],tbl_Customers[],5,0)</f>
        <v>North</v>
      </c>
      <c r="F5984" t="s">
        <v>8563</v>
      </c>
      <c r="G5984" t="str">
        <f>VLOOKUP(Sales_Data!$F5984,tbl_Products[],2,FALSE)</f>
        <v>Product_17</v>
      </c>
      <c r="H5984" t="str">
        <f>VLOOKUP(tbl_Sales[[#This Row],[Product_ID]],tbl_Products[],3,0)</f>
        <v>Toys</v>
      </c>
      <c r="I5984">
        <v>2</v>
      </c>
      <c r="J5984" s="10">
        <f>VLOOKUP(tbl_Sales[[#This Row],[Product_ID]],tbl_Products[],4,0)</f>
        <v>36.229999999999997</v>
      </c>
      <c r="K5984" s="6">
        <v>64.48</v>
      </c>
      <c r="L5984" s="6">
        <f>tbl_Sales[[#This Row],[Price_per_Unit]]*tbl_Sales[[#This Row],[Quantity]]</f>
        <v>128.96</v>
      </c>
      <c r="M5984" s="6">
        <f>tbl_Sales[[#This Row],[Cost_per_Unit]]*tbl_Sales[[#This Row],[Quantity]]</f>
        <v>72.459999999999994</v>
      </c>
      <c r="N5984" s="6">
        <f>tbl_Sales[[#This Row],[Sales]]-tbl_Sales[[#This Row],[Total_Cost]]</f>
        <v>56.500000000000014</v>
      </c>
    </row>
    <row r="5985" spans="1:14">
      <c r="A5985" t="s">
        <v>5989</v>
      </c>
      <c r="B5985" s="4">
        <v>44967</v>
      </c>
      <c r="C5985" t="s">
        <v>7397</v>
      </c>
      <c r="D5985" t="str">
        <f>VLOOKUP(Sales_Data!$C5985,tbl_Customers[],2,FALSE)</f>
        <v>Customer_529</v>
      </c>
      <c r="E5985" t="str">
        <f>VLOOKUP(tbl_Sales[[#This Row],[Customer_ID]],tbl_Customers[],5,0)</f>
        <v>South</v>
      </c>
      <c r="F5985" t="s">
        <v>8562</v>
      </c>
      <c r="G5985" t="str">
        <f>VLOOKUP(Sales_Data!$F5985,tbl_Products[],2,FALSE)</f>
        <v>Product_48</v>
      </c>
      <c r="H5985" t="str">
        <f>VLOOKUP(tbl_Sales[[#This Row],[Product_ID]],tbl_Products[],3,0)</f>
        <v>Apparel</v>
      </c>
      <c r="I5985">
        <v>5</v>
      </c>
      <c r="J5985" s="10">
        <f>VLOOKUP(tbl_Sales[[#This Row],[Product_ID]],tbl_Products[],4,0)</f>
        <v>25.33</v>
      </c>
      <c r="K5985" s="6">
        <v>95.35</v>
      </c>
      <c r="L5985" s="6">
        <f>tbl_Sales[[#This Row],[Price_per_Unit]]*tbl_Sales[[#This Row],[Quantity]]</f>
        <v>476.75</v>
      </c>
      <c r="M5985" s="6">
        <f>tbl_Sales[[#This Row],[Cost_per_Unit]]*tbl_Sales[[#This Row],[Quantity]]</f>
        <v>126.64999999999999</v>
      </c>
      <c r="N5985" s="6">
        <f>tbl_Sales[[#This Row],[Sales]]-tbl_Sales[[#This Row],[Total_Cost]]</f>
        <v>350.1</v>
      </c>
    </row>
    <row r="5986" spans="1:14">
      <c r="A5986" t="s">
        <v>5990</v>
      </c>
      <c r="B5986" s="4">
        <v>45273</v>
      </c>
      <c r="C5986" t="s">
        <v>8127</v>
      </c>
      <c r="D5986" t="str">
        <f>VLOOKUP(Sales_Data!$C5986,tbl_Customers[],2,FALSE)</f>
        <v>Customer_1172</v>
      </c>
      <c r="E5986" t="str">
        <f>VLOOKUP(tbl_Sales[[#This Row],[Customer_ID]],tbl_Customers[],5,0)</f>
        <v>South</v>
      </c>
      <c r="F5986" t="s">
        <v>8500</v>
      </c>
      <c r="G5986" t="str">
        <f>VLOOKUP(Sales_Data!$F5986,tbl_Products[],2,FALSE)</f>
        <v>Product_68</v>
      </c>
      <c r="H5986" t="str">
        <f>VLOOKUP(tbl_Sales[[#This Row],[Product_ID]],tbl_Products[],3,0)</f>
        <v>Home Goods</v>
      </c>
      <c r="I5986">
        <v>5</v>
      </c>
      <c r="J5986" s="10">
        <f>VLOOKUP(tbl_Sales[[#This Row],[Product_ID]],tbl_Products[],4,0)</f>
        <v>17.45</v>
      </c>
      <c r="K5986" s="6">
        <v>24.58</v>
      </c>
      <c r="L5986" s="6">
        <f>tbl_Sales[[#This Row],[Price_per_Unit]]*tbl_Sales[[#This Row],[Quantity]]</f>
        <v>122.89999999999999</v>
      </c>
      <c r="M5986" s="6">
        <f>tbl_Sales[[#This Row],[Cost_per_Unit]]*tbl_Sales[[#This Row],[Quantity]]</f>
        <v>87.25</v>
      </c>
      <c r="N5986" s="6">
        <f>tbl_Sales[[#This Row],[Sales]]-tbl_Sales[[#This Row],[Total_Cost]]</f>
        <v>35.649999999999991</v>
      </c>
    </row>
    <row r="5987" spans="1:14">
      <c r="A5987" t="s">
        <v>5991</v>
      </c>
      <c r="B5987" s="4">
        <v>45266</v>
      </c>
      <c r="C5987" t="s">
        <v>7539</v>
      </c>
      <c r="D5987" t="str">
        <f>VLOOKUP(Sales_Data!$C5987,tbl_Customers[],2,FALSE)</f>
        <v>Customer_1028</v>
      </c>
      <c r="E5987" t="str">
        <f>VLOOKUP(tbl_Sales[[#This Row],[Customer_ID]],tbl_Customers[],5,0)</f>
        <v>West</v>
      </c>
      <c r="F5987" t="s">
        <v>8525</v>
      </c>
      <c r="G5987" t="str">
        <f>VLOOKUP(Sales_Data!$F5987,tbl_Products[],2,FALSE)</f>
        <v>Product_56</v>
      </c>
      <c r="H5987" t="str">
        <f>VLOOKUP(tbl_Sales[[#This Row],[Product_ID]],tbl_Products[],3,0)</f>
        <v>Apparel</v>
      </c>
      <c r="I5987">
        <v>1</v>
      </c>
      <c r="J5987" s="10">
        <f>VLOOKUP(tbl_Sales[[#This Row],[Product_ID]],tbl_Products[],4,0)</f>
        <v>3.21</v>
      </c>
      <c r="K5987" s="6">
        <v>40.98</v>
      </c>
      <c r="L5987" s="6">
        <f>tbl_Sales[[#This Row],[Price_per_Unit]]*tbl_Sales[[#This Row],[Quantity]]</f>
        <v>40.98</v>
      </c>
      <c r="M5987" s="6">
        <f>tbl_Sales[[#This Row],[Cost_per_Unit]]*tbl_Sales[[#This Row],[Quantity]]</f>
        <v>3.21</v>
      </c>
      <c r="N5987" s="6">
        <f>tbl_Sales[[#This Row],[Sales]]-tbl_Sales[[#This Row],[Total_Cost]]</f>
        <v>37.769999999999996</v>
      </c>
    </row>
    <row r="5988" spans="1:14">
      <c r="A5988" t="s">
        <v>5992</v>
      </c>
      <c r="B5988" s="4">
        <v>45179</v>
      </c>
      <c r="C5988" t="s">
        <v>8401</v>
      </c>
      <c r="D5988" t="str">
        <f>VLOOKUP(Sales_Data!$C5988,tbl_Customers[],2,FALSE)</f>
        <v>Customer_627</v>
      </c>
      <c r="E5988" t="str">
        <f>VLOOKUP(tbl_Sales[[#This Row],[Customer_ID]],tbl_Customers[],5,0)</f>
        <v>South</v>
      </c>
      <c r="F5988" t="s">
        <v>8546</v>
      </c>
      <c r="G5988" t="str">
        <f>VLOOKUP(Sales_Data!$F5988,tbl_Products[],2,FALSE)</f>
        <v>Product_28</v>
      </c>
      <c r="H5988" t="str">
        <f>VLOOKUP(tbl_Sales[[#This Row],[Product_ID]],tbl_Products[],3,0)</f>
        <v>Toys</v>
      </c>
      <c r="I5988">
        <v>6</v>
      </c>
      <c r="J5988" s="10">
        <f>VLOOKUP(tbl_Sales[[#This Row],[Product_ID]],tbl_Products[],4,0)</f>
        <v>23.58</v>
      </c>
      <c r="K5988" s="6">
        <v>57.84</v>
      </c>
      <c r="L5988" s="6">
        <f>tbl_Sales[[#This Row],[Price_per_Unit]]*tbl_Sales[[#This Row],[Quantity]]</f>
        <v>347.04</v>
      </c>
      <c r="M5988" s="6">
        <f>tbl_Sales[[#This Row],[Cost_per_Unit]]*tbl_Sales[[#This Row],[Quantity]]</f>
        <v>141.47999999999999</v>
      </c>
      <c r="N5988" s="6">
        <f>tbl_Sales[[#This Row],[Sales]]-tbl_Sales[[#This Row],[Total_Cost]]</f>
        <v>205.56000000000003</v>
      </c>
    </row>
    <row r="5989" spans="1:14">
      <c r="A5989" t="s">
        <v>5993</v>
      </c>
      <c r="B5989" s="4">
        <v>45241</v>
      </c>
      <c r="C5989" t="s">
        <v>7911</v>
      </c>
      <c r="D5989" t="str">
        <f>VLOOKUP(Sales_Data!$C5989,tbl_Customers[],2,FALSE)</f>
        <v>Customer_1453</v>
      </c>
      <c r="E5989" t="str">
        <f>VLOOKUP(tbl_Sales[[#This Row],[Customer_ID]],tbl_Customers[],5,0)</f>
        <v>North</v>
      </c>
      <c r="F5989" t="s">
        <v>8530</v>
      </c>
      <c r="G5989" t="str">
        <f>VLOOKUP(Sales_Data!$F5989,tbl_Products[],2,FALSE)</f>
        <v>Product_14</v>
      </c>
      <c r="H5989" t="str">
        <f>VLOOKUP(tbl_Sales[[#This Row],[Product_ID]],tbl_Products[],3,0)</f>
        <v>Toys</v>
      </c>
      <c r="I5989">
        <v>3</v>
      </c>
      <c r="J5989" s="10">
        <f>VLOOKUP(tbl_Sales[[#This Row],[Product_ID]],tbl_Products[],4,0)</f>
        <v>36.64</v>
      </c>
      <c r="K5989" s="6">
        <v>58.25</v>
      </c>
      <c r="L5989" s="6">
        <f>tbl_Sales[[#This Row],[Price_per_Unit]]*tbl_Sales[[#This Row],[Quantity]]</f>
        <v>174.75</v>
      </c>
      <c r="M5989" s="6">
        <f>tbl_Sales[[#This Row],[Cost_per_Unit]]*tbl_Sales[[#This Row],[Quantity]]</f>
        <v>109.92</v>
      </c>
      <c r="N5989" s="6">
        <f>tbl_Sales[[#This Row],[Sales]]-tbl_Sales[[#This Row],[Total_Cost]]</f>
        <v>64.83</v>
      </c>
    </row>
    <row r="5990" spans="1:14">
      <c r="A5990" t="s">
        <v>5994</v>
      </c>
      <c r="B5990" s="4">
        <v>44930</v>
      </c>
      <c r="C5990" t="s">
        <v>8477</v>
      </c>
      <c r="D5990" t="str">
        <f>VLOOKUP(Sales_Data!$C5990,tbl_Customers[],2,FALSE)</f>
        <v>Customer_466</v>
      </c>
      <c r="E5990" t="str">
        <f>VLOOKUP(tbl_Sales[[#This Row],[Customer_ID]],tbl_Customers[],5,0)</f>
        <v>North</v>
      </c>
      <c r="F5990" t="s">
        <v>8536</v>
      </c>
      <c r="G5990" t="str">
        <f>VLOOKUP(Sales_Data!$F5990,tbl_Products[],2,FALSE)</f>
        <v>Product_40</v>
      </c>
      <c r="H5990" t="str">
        <f>VLOOKUP(tbl_Sales[[#This Row],[Product_ID]],tbl_Products[],3,0)</f>
        <v>Health</v>
      </c>
      <c r="I5990">
        <v>6</v>
      </c>
      <c r="J5990" s="10">
        <f>VLOOKUP(tbl_Sales[[#This Row],[Product_ID]],tbl_Products[],4,0)</f>
        <v>30.96</v>
      </c>
      <c r="K5990" s="6">
        <v>16.13</v>
      </c>
      <c r="L5990" s="6">
        <f>tbl_Sales[[#This Row],[Price_per_Unit]]*tbl_Sales[[#This Row],[Quantity]]</f>
        <v>96.78</v>
      </c>
      <c r="M5990" s="6">
        <f>tbl_Sales[[#This Row],[Cost_per_Unit]]*tbl_Sales[[#This Row],[Quantity]]</f>
        <v>185.76</v>
      </c>
      <c r="N5990" s="6">
        <f>tbl_Sales[[#This Row],[Sales]]-tbl_Sales[[#This Row],[Total_Cost]]</f>
        <v>-88.97999999999999</v>
      </c>
    </row>
    <row r="5991" spans="1:14">
      <c r="A5991" t="s">
        <v>5995</v>
      </c>
      <c r="B5991" s="4">
        <v>45204</v>
      </c>
      <c r="C5991" t="s">
        <v>8195</v>
      </c>
      <c r="D5991" t="str">
        <f>VLOOKUP(Sales_Data!$C5991,tbl_Customers[],2,FALSE)</f>
        <v>Customer_868</v>
      </c>
      <c r="E5991" t="str">
        <f>VLOOKUP(tbl_Sales[[#This Row],[Customer_ID]],tbl_Customers[],5,0)</f>
        <v>North</v>
      </c>
      <c r="F5991" t="s">
        <v>8511</v>
      </c>
      <c r="G5991" t="str">
        <f>VLOOKUP(Sales_Data!$F5991,tbl_Products[],2,FALSE)</f>
        <v>Product_33</v>
      </c>
      <c r="H5991" t="str">
        <f>VLOOKUP(tbl_Sales[[#This Row],[Product_ID]],tbl_Products[],3,0)</f>
        <v>Electronics</v>
      </c>
      <c r="I5991">
        <v>6</v>
      </c>
      <c r="J5991" s="10">
        <f>VLOOKUP(tbl_Sales[[#This Row],[Product_ID]],tbl_Products[],4,0)</f>
        <v>45.26</v>
      </c>
      <c r="K5991" s="6">
        <v>12.44</v>
      </c>
      <c r="L5991" s="6">
        <f>tbl_Sales[[#This Row],[Price_per_Unit]]*tbl_Sales[[#This Row],[Quantity]]</f>
        <v>74.64</v>
      </c>
      <c r="M5991" s="6">
        <f>tbl_Sales[[#This Row],[Cost_per_Unit]]*tbl_Sales[[#This Row],[Quantity]]</f>
        <v>271.56</v>
      </c>
      <c r="N5991" s="6">
        <f>tbl_Sales[[#This Row],[Sales]]-tbl_Sales[[#This Row],[Total_Cost]]</f>
        <v>-196.92000000000002</v>
      </c>
    </row>
    <row r="5992" spans="1:14">
      <c r="A5992" t="s">
        <v>5996</v>
      </c>
      <c r="B5992" s="4">
        <v>44948</v>
      </c>
      <c r="C5992" t="s">
        <v>7862</v>
      </c>
      <c r="D5992" t="str">
        <f>VLOOKUP(Sales_Data!$C5992,tbl_Customers[],2,FALSE)</f>
        <v>Customer_322</v>
      </c>
      <c r="E5992" t="str">
        <f>VLOOKUP(tbl_Sales[[#This Row],[Customer_ID]],tbl_Customers[],5,0)</f>
        <v>South</v>
      </c>
      <c r="F5992" t="s">
        <v>8551</v>
      </c>
      <c r="G5992" t="str">
        <f>VLOOKUP(Sales_Data!$F5992,tbl_Products[],2,FALSE)</f>
        <v>Product_11</v>
      </c>
      <c r="H5992" t="str">
        <f>VLOOKUP(tbl_Sales[[#This Row],[Product_ID]],tbl_Products[],3,0)</f>
        <v>Health</v>
      </c>
      <c r="I5992">
        <v>7</v>
      </c>
      <c r="J5992" s="10">
        <f>VLOOKUP(tbl_Sales[[#This Row],[Product_ID]],tbl_Products[],4,0)</f>
        <v>11.76</v>
      </c>
      <c r="K5992" s="6">
        <v>19.420000000000002</v>
      </c>
      <c r="L5992" s="6">
        <f>tbl_Sales[[#This Row],[Price_per_Unit]]*tbl_Sales[[#This Row],[Quantity]]</f>
        <v>135.94</v>
      </c>
      <c r="M5992" s="6">
        <f>tbl_Sales[[#This Row],[Cost_per_Unit]]*tbl_Sales[[#This Row],[Quantity]]</f>
        <v>82.32</v>
      </c>
      <c r="N5992" s="6">
        <f>tbl_Sales[[#This Row],[Sales]]-tbl_Sales[[#This Row],[Total_Cost]]</f>
        <v>53.620000000000005</v>
      </c>
    </row>
    <row r="5993" spans="1:14">
      <c r="A5993" t="s">
        <v>5997</v>
      </c>
      <c r="B5993" s="4">
        <v>45173</v>
      </c>
      <c r="C5993" t="s">
        <v>7281</v>
      </c>
      <c r="D5993" t="str">
        <f>VLOOKUP(Sales_Data!$C5993,tbl_Customers[],2,FALSE)</f>
        <v>Customer_557</v>
      </c>
      <c r="E5993" t="str">
        <f>VLOOKUP(tbl_Sales[[#This Row],[Customer_ID]],tbl_Customers[],5,0)</f>
        <v>North</v>
      </c>
      <c r="F5993" t="s">
        <v>8541</v>
      </c>
      <c r="G5993" t="str">
        <f>VLOOKUP(Sales_Data!$F5993,tbl_Products[],2,FALSE)</f>
        <v>Product_60</v>
      </c>
      <c r="H5993" t="str">
        <f>VLOOKUP(tbl_Sales[[#This Row],[Product_ID]],tbl_Products[],3,0)</f>
        <v>Health</v>
      </c>
      <c r="I5993">
        <v>8</v>
      </c>
      <c r="J5993" s="10">
        <f>VLOOKUP(tbl_Sales[[#This Row],[Product_ID]],tbl_Products[],4,0)</f>
        <v>1.01</v>
      </c>
      <c r="K5993" s="6">
        <v>73.34</v>
      </c>
      <c r="L5993" s="6">
        <f>tbl_Sales[[#This Row],[Price_per_Unit]]*tbl_Sales[[#This Row],[Quantity]]</f>
        <v>586.72</v>
      </c>
      <c r="M5993" s="6">
        <f>tbl_Sales[[#This Row],[Cost_per_Unit]]*tbl_Sales[[#This Row],[Quantity]]</f>
        <v>8.08</v>
      </c>
      <c r="N5993" s="6">
        <f>tbl_Sales[[#This Row],[Sales]]-tbl_Sales[[#This Row],[Total_Cost]]</f>
        <v>578.64</v>
      </c>
    </row>
    <row r="5994" spans="1:14">
      <c r="A5994" t="s">
        <v>5998</v>
      </c>
      <c r="B5994" s="4">
        <v>45117</v>
      </c>
      <c r="C5994" t="s">
        <v>7672</v>
      </c>
      <c r="D5994" t="str">
        <f>VLOOKUP(Sales_Data!$C5994,tbl_Customers[],2,FALSE)</f>
        <v>Customer_189</v>
      </c>
      <c r="E5994" t="str">
        <f>VLOOKUP(tbl_Sales[[#This Row],[Customer_ID]],tbl_Customers[],5,0)</f>
        <v>East</v>
      </c>
      <c r="F5994" t="s">
        <v>8495</v>
      </c>
      <c r="G5994" t="str">
        <f>VLOOKUP(Sales_Data!$F5994,tbl_Products[],2,FALSE)</f>
        <v>Product_6</v>
      </c>
      <c r="H5994" t="str">
        <f>VLOOKUP(tbl_Sales[[#This Row],[Product_ID]],tbl_Products[],3,0)</f>
        <v>Apparel</v>
      </c>
      <c r="I5994">
        <v>4</v>
      </c>
      <c r="J5994" s="10">
        <f>VLOOKUP(tbl_Sales[[#This Row],[Product_ID]],tbl_Products[],4,0)</f>
        <v>33.65</v>
      </c>
      <c r="K5994" s="6">
        <v>90.04</v>
      </c>
      <c r="L5994" s="6">
        <f>tbl_Sales[[#This Row],[Price_per_Unit]]*tbl_Sales[[#This Row],[Quantity]]</f>
        <v>360.16</v>
      </c>
      <c r="M5994" s="6">
        <f>tbl_Sales[[#This Row],[Cost_per_Unit]]*tbl_Sales[[#This Row],[Quantity]]</f>
        <v>134.6</v>
      </c>
      <c r="N5994" s="6">
        <f>tbl_Sales[[#This Row],[Sales]]-tbl_Sales[[#This Row],[Total_Cost]]</f>
        <v>225.56000000000003</v>
      </c>
    </row>
    <row r="5995" spans="1:14">
      <c r="A5995" t="s">
        <v>5999</v>
      </c>
      <c r="B5995" s="4">
        <v>45244</v>
      </c>
      <c r="C5995" t="s">
        <v>7866</v>
      </c>
      <c r="D5995" t="str">
        <f>VLOOKUP(Sales_Data!$C5995,tbl_Customers[],2,FALSE)</f>
        <v>Customer_1069</v>
      </c>
      <c r="E5995" t="str">
        <f>VLOOKUP(tbl_Sales[[#This Row],[Customer_ID]],tbl_Customers[],5,0)</f>
        <v>North</v>
      </c>
      <c r="F5995" t="s">
        <v>8553</v>
      </c>
      <c r="G5995" t="str">
        <f>VLOOKUP(Sales_Data!$F5995,tbl_Products[],2,FALSE)</f>
        <v>Product_50</v>
      </c>
      <c r="H5995" t="str">
        <f>VLOOKUP(tbl_Sales[[#This Row],[Product_ID]],tbl_Products[],3,0)</f>
        <v>Apparel</v>
      </c>
      <c r="I5995">
        <v>5</v>
      </c>
      <c r="J5995" s="10">
        <f>VLOOKUP(tbl_Sales[[#This Row],[Product_ID]],tbl_Products[],4,0)</f>
        <v>42.74</v>
      </c>
      <c r="K5995" s="6">
        <v>15.38</v>
      </c>
      <c r="L5995" s="6">
        <f>tbl_Sales[[#This Row],[Price_per_Unit]]*tbl_Sales[[#This Row],[Quantity]]</f>
        <v>76.900000000000006</v>
      </c>
      <c r="M5995" s="6">
        <f>tbl_Sales[[#This Row],[Cost_per_Unit]]*tbl_Sales[[#This Row],[Quantity]]</f>
        <v>213.70000000000002</v>
      </c>
      <c r="N5995" s="6">
        <f>tbl_Sales[[#This Row],[Sales]]-tbl_Sales[[#This Row],[Total_Cost]]</f>
        <v>-136.80000000000001</v>
      </c>
    </row>
    <row r="5996" spans="1:14">
      <c r="A5996" t="s">
        <v>6000</v>
      </c>
      <c r="B5996" s="4">
        <v>45088</v>
      </c>
      <c r="C5996" t="s">
        <v>8131</v>
      </c>
      <c r="D5996" t="str">
        <f>VLOOKUP(Sales_Data!$C5996,tbl_Customers[],2,FALSE)</f>
        <v>Customer_774</v>
      </c>
      <c r="E5996" t="str">
        <f>VLOOKUP(tbl_Sales[[#This Row],[Customer_ID]],tbl_Customers[],5,0)</f>
        <v>West</v>
      </c>
      <c r="F5996" t="s">
        <v>8498</v>
      </c>
      <c r="G5996" t="str">
        <f>VLOOKUP(Sales_Data!$F5996,tbl_Products[],2,FALSE)</f>
        <v>Product_38</v>
      </c>
      <c r="H5996" t="str">
        <f>VLOOKUP(tbl_Sales[[#This Row],[Product_ID]],tbl_Products[],3,0)</f>
        <v>Toys</v>
      </c>
      <c r="I5996">
        <v>1</v>
      </c>
      <c r="J5996" s="10">
        <f>VLOOKUP(tbl_Sales[[#This Row],[Product_ID]],tbl_Products[],4,0)</f>
        <v>35.82</v>
      </c>
      <c r="K5996" s="6">
        <v>75.84</v>
      </c>
      <c r="L5996" s="6">
        <f>tbl_Sales[[#This Row],[Price_per_Unit]]*tbl_Sales[[#This Row],[Quantity]]</f>
        <v>75.84</v>
      </c>
      <c r="M5996" s="6">
        <f>tbl_Sales[[#This Row],[Cost_per_Unit]]*tbl_Sales[[#This Row],[Quantity]]</f>
        <v>35.82</v>
      </c>
      <c r="N5996" s="6">
        <f>tbl_Sales[[#This Row],[Sales]]-tbl_Sales[[#This Row],[Total_Cost]]</f>
        <v>40.020000000000003</v>
      </c>
    </row>
    <row r="5997" spans="1:14">
      <c r="A5997" t="s">
        <v>6001</v>
      </c>
      <c r="B5997" s="4">
        <v>45179</v>
      </c>
      <c r="C5997" t="s">
        <v>8061</v>
      </c>
      <c r="D5997" t="str">
        <f>VLOOKUP(Sales_Data!$C5997,tbl_Customers[],2,FALSE)</f>
        <v>Customer_257</v>
      </c>
      <c r="E5997" t="str">
        <f>VLOOKUP(tbl_Sales[[#This Row],[Customer_ID]],tbl_Customers[],5,0)</f>
        <v>South</v>
      </c>
      <c r="F5997" t="s">
        <v>8553</v>
      </c>
      <c r="G5997" t="str">
        <f>VLOOKUP(Sales_Data!$F5997,tbl_Products[],2,FALSE)</f>
        <v>Product_50</v>
      </c>
      <c r="H5997" t="str">
        <f>VLOOKUP(tbl_Sales[[#This Row],[Product_ID]],tbl_Products[],3,0)</f>
        <v>Apparel</v>
      </c>
      <c r="I5997">
        <v>7</v>
      </c>
      <c r="J5997" s="10">
        <f>VLOOKUP(tbl_Sales[[#This Row],[Product_ID]],tbl_Products[],4,0)</f>
        <v>42.74</v>
      </c>
      <c r="K5997" s="6">
        <v>79.430000000000007</v>
      </c>
      <c r="L5997" s="6">
        <f>tbl_Sales[[#This Row],[Price_per_Unit]]*tbl_Sales[[#This Row],[Quantity]]</f>
        <v>556.01</v>
      </c>
      <c r="M5997" s="6">
        <f>tbl_Sales[[#This Row],[Cost_per_Unit]]*tbl_Sales[[#This Row],[Quantity]]</f>
        <v>299.18</v>
      </c>
      <c r="N5997" s="6">
        <f>tbl_Sales[[#This Row],[Sales]]-tbl_Sales[[#This Row],[Total_Cost]]</f>
        <v>256.83</v>
      </c>
    </row>
    <row r="5998" spans="1:14">
      <c r="A5998" t="s">
        <v>6002</v>
      </c>
      <c r="B5998" s="4">
        <v>45221</v>
      </c>
      <c r="C5998" t="s">
        <v>7756</v>
      </c>
      <c r="D5998" t="str">
        <f>VLOOKUP(Sales_Data!$C5998,tbl_Customers[],2,FALSE)</f>
        <v>Customer_434</v>
      </c>
      <c r="E5998" t="str">
        <f>VLOOKUP(tbl_Sales[[#This Row],[Customer_ID]],tbl_Customers[],5,0)</f>
        <v>North</v>
      </c>
      <c r="F5998" t="s">
        <v>8544</v>
      </c>
      <c r="G5998" t="str">
        <f>VLOOKUP(Sales_Data!$F5998,tbl_Products[],2,FALSE)</f>
        <v>Product_21</v>
      </c>
      <c r="H5998" t="str">
        <f>VLOOKUP(tbl_Sales[[#This Row],[Product_ID]],tbl_Products[],3,0)</f>
        <v>Toys</v>
      </c>
      <c r="I5998">
        <v>3</v>
      </c>
      <c r="J5998" s="10">
        <f>VLOOKUP(tbl_Sales[[#This Row],[Product_ID]],tbl_Products[],4,0)</f>
        <v>3.13</v>
      </c>
      <c r="K5998" s="6">
        <v>96.06</v>
      </c>
      <c r="L5998" s="6">
        <f>tbl_Sales[[#This Row],[Price_per_Unit]]*tbl_Sales[[#This Row],[Quantity]]</f>
        <v>288.18</v>
      </c>
      <c r="M5998" s="6">
        <f>tbl_Sales[[#This Row],[Cost_per_Unit]]*tbl_Sales[[#This Row],[Quantity]]</f>
        <v>9.39</v>
      </c>
      <c r="N5998" s="6">
        <f>tbl_Sales[[#This Row],[Sales]]-tbl_Sales[[#This Row],[Total_Cost]]</f>
        <v>278.79000000000002</v>
      </c>
    </row>
    <row r="5999" spans="1:14">
      <c r="A5999" t="s">
        <v>6003</v>
      </c>
      <c r="B5999" s="4">
        <v>45067</v>
      </c>
      <c r="C5999" t="s">
        <v>7424</v>
      </c>
      <c r="D5999" t="str">
        <f>VLOOKUP(Sales_Data!$C5999,tbl_Customers[],2,FALSE)</f>
        <v>Customer_821</v>
      </c>
      <c r="E5999" t="str">
        <f>VLOOKUP(tbl_Sales[[#This Row],[Customer_ID]],tbl_Customers[],5,0)</f>
        <v>West</v>
      </c>
      <c r="F5999" t="s">
        <v>8515</v>
      </c>
      <c r="G5999" t="str">
        <f>VLOOKUP(Sales_Data!$F5999,tbl_Products[],2,FALSE)</f>
        <v>Product_46</v>
      </c>
      <c r="H5999" t="str">
        <f>VLOOKUP(tbl_Sales[[#This Row],[Product_ID]],tbl_Products[],3,0)</f>
        <v>Health</v>
      </c>
      <c r="I5999">
        <v>2</v>
      </c>
      <c r="J5999" s="10">
        <f>VLOOKUP(tbl_Sales[[#This Row],[Product_ID]],tbl_Products[],4,0)</f>
        <v>19.34</v>
      </c>
      <c r="K5999" s="6">
        <v>85.78</v>
      </c>
      <c r="L5999" s="6">
        <f>tbl_Sales[[#This Row],[Price_per_Unit]]*tbl_Sales[[#This Row],[Quantity]]</f>
        <v>171.56</v>
      </c>
      <c r="M5999" s="6">
        <f>tbl_Sales[[#This Row],[Cost_per_Unit]]*tbl_Sales[[#This Row],[Quantity]]</f>
        <v>38.68</v>
      </c>
      <c r="N5999" s="6">
        <f>tbl_Sales[[#This Row],[Sales]]-tbl_Sales[[#This Row],[Total_Cost]]</f>
        <v>132.88</v>
      </c>
    </row>
    <row r="6000" spans="1:14">
      <c r="A6000" t="s">
        <v>6004</v>
      </c>
      <c r="B6000" s="4">
        <v>45178</v>
      </c>
      <c r="C6000" t="s">
        <v>7825</v>
      </c>
      <c r="D6000" t="str">
        <f>VLOOKUP(Sales_Data!$C6000,tbl_Customers[],2,FALSE)</f>
        <v>Customer_1268</v>
      </c>
      <c r="E6000" t="str">
        <f>VLOOKUP(tbl_Sales[[#This Row],[Customer_ID]],tbl_Customers[],5,0)</f>
        <v>East</v>
      </c>
      <c r="F6000" t="s">
        <v>8562</v>
      </c>
      <c r="G6000" t="str">
        <f>VLOOKUP(Sales_Data!$F6000,tbl_Products[],2,FALSE)</f>
        <v>Product_48</v>
      </c>
      <c r="H6000" t="str">
        <f>VLOOKUP(tbl_Sales[[#This Row],[Product_ID]],tbl_Products[],3,0)</f>
        <v>Apparel</v>
      </c>
      <c r="I6000">
        <v>2</v>
      </c>
      <c r="J6000" s="10">
        <f>VLOOKUP(tbl_Sales[[#This Row],[Product_ID]],tbl_Products[],4,0)</f>
        <v>25.33</v>
      </c>
      <c r="K6000" s="6">
        <v>18.149999999999999</v>
      </c>
      <c r="L6000" s="6">
        <f>tbl_Sales[[#This Row],[Price_per_Unit]]*tbl_Sales[[#This Row],[Quantity]]</f>
        <v>36.299999999999997</v>
      </c>
      <c r="M6000" s="6">
        <f>tbl_Sales[[#This Row],[Cost_per_Unit]]*tbl_Sales[[#This Row],[Quantity]]</f>
        <v>50.66</v>
      </c>
      <c r="N6000" s="6">
        <f>tbl_Sales[[#This Row],[Sales]]-tbl_Sales[[#This Row],[Total_Cost]]</f>
        <v>-14.36</v>
      </c>
    </row>
    <row r="6001" spans="1:14">
      <c r="A6001" t="s">
        <v>6005</v>
      </c>
      <c r="B6001" s="4">
        <v>45020</v>
      </c>
      <c r="C6001" t="s">
        <v>7248</v>
      </c>
      <c r="D6001" t="str">
        <f>VLOOKUP(Sales_Data!$C6001,tbl_Customers[],2,FALSE)</f>
        <v>Customer_115</v>
      </c>
      <c r="E6001" t="str">
        <f>VLOOKUP(tbl_Sales[[#This Row],[Customer_ID]],tbl_Customers[],5,0)</f>
        <v>North</v>
      </c>
      <c r="F6001" t="s">
        <v>8498</v>
      </c>
      <c r="G6001" t="str">
        <f>VLOOKUP(Sales_Data!$F6001,tbl_Products[],2,FALSE)</f>
        <v>Product_38</v>
      </c>
      <c r="H6001" t="str">
        <f>VLOOKUP(tbl_Sales[[#This Row],[Product_ID]],tbl_Products[],3,0)</f>
        <v>Toys</v>
      </c>
      <c r="I6001">
        <v>2</v>
      </c>
      <c r="J6001" s="10">
        <f>VLOOKUP(tbl_Sales[[#This Row],[Product_ID]],tbl_Products[],4,0)</f>
        <v>35.82</v>
      </c>
      <c r="K6001" s="6">
        <v>97.05</v>
      </c>
      <c r="L6001" s="6">
        <f>tbl_Sales[[#This Row],[Price_per_Unit]]*tbl_Sales[[#This Row],[Quantity]]</f>
        <v>194.1</v>
      </c>
      <c r="M6001" s="6">
        <f>tbl_Sales[[#This Row],[Cost_per_Unit]]*tbl_Sales[[#This Row],[Quantity]]</f>
        <v>71.64</v>
      </c>
      <c r="N6001" s="6">
        <f>tbl_Sales[[#This Row],[Sales]]-tbl_Sales[[#This Row],[Total_Cost]]</f>
        <v>122.46</v>
      </c>
    </row>
    <row r="6002" spans="1:14">
      <c r="A6002" t="s">
        <v>6006</v>
      </c>
      <c r="B6002" s="4">
        <v>45188</v>
      </c>
      <c r="C6002" t="s">
        <v>8392</v>
      </c>
      <c r="D6002" t="str">
        <f>VLOOKUP(Sales_Data!$C6002,tbl_Customers[],2,FALSE)</f>
        <v>Customer_449</v>
      </c>
      <c r="E6002" t="str">
        <f>VLOOKUP(tbl_Sales[[#This Row],[Customer_ID]],tbl_Customers[],5,0)</f>
        <v>South</v>
      </c>
      <c r="F6002" t="s">
        <v>8495</v>
      </c>
      <c r="G6002" t="str">
        <f>VLOOKUP(Sales_Data!$F6002,tbl_Products[],2,FALSE)</f>
        <v>Product_6</v>
      </c>
      <c r="H6002" t="str">
        <f>VLOOKUP(tbl_Sales[[#This Row],[Product_ID]],tbl_Products[],3,0)</f>
        <v>Apparel</v>
      </c>
      <c r="I6002">
        <v>9</v>
      </c>
      <c r="J6002" s="10">
        <f>VLOOKUP(tbl_Sales[[#This Row],[Product_ID]],tbl_Products[],4,0)</f>
        <v>33.65</v>
      </c>
      <c r="K6002" s="6">
        <v>88.59</v>
      </c>
      <c r="L6002" s="6">
        <f>tbl_Sales[[#This Row],[Price_per_Unit]]*tbl_Sales[[#This Row],[Quantity]]</f>
        <v>797.31000000000006</v>
      </c>
      <c r="M6002" s="6">
        <f>tbl_Sales[[#This Row],[Cost_per_Unit]]*tbl_Sales[[#This Row],[Quantity]]</f>
        <v>302.84999999999997</v>
      </c>
      <c r="N6002" s="6">
        <f>tbl_Sales[[#This Row],[Sales]]-tbl_Sales[[#This Row],[Total_Cost]]</f>
        <v>494.46000000000009</v>
      </c>
    </row>
    <row r="6003" spans="1:14">
      <c r="A6003" t="s">
        <v>6007</v>
      </c>
      <c r="B6003" s="4">
        <v>45070</v>
      </c>
      <c r="C6003" t="s">
        <v>8452</v>
      </c>
      <c r="D6003" t="str">
        <f>VLOOKUP(Sales_Data!$C6003,tbl_Customers[],2,FALSE)</f>
        <v>Customer_804</v>
      </c>
      <c r="E6003" t="str">
        <f>VLOOKUP(tbl_Sales[[#This Row],[Customer_ID]],tbl_Customers[],5,0)</f>
        <v>West</v>
      </c>
      <c r="F6003" t="s">
        <v>8558</v>
      </c>
      <c r="G6003" t="str">
        <f>VLOOKUP(Sales_Data!$F6003,tbl_Products[],2,FALSE)</f>
        <v>Product_24</v>
      </c>
      <c r="H6003" t="str">
        <f>VLOOKUP(tbl_Sales[[#This Row],[Product_ID]],tbl_Products[],3,0)</f>
        <v>Apparel</v>
      </c>
      <c r="I6003">
        <v>7</v>
      </c>
      <c r="J6003" s="10">
        <f>VLOOKUP(tbl_Sales[[#This Row],[Product_ID]],tbl_Products[],4,0)</f>
        <v>47.62</v>
      </c>
      <c r="K6003" s="6">
        <v>42.19</v>
      </c>
      <c r="L6003" s="6">
        <f>tbl_Sales[[#This Row],[Price_per_Unit]]*tbl_Sales[[#This Row],[Quantity]]</f>
        <v>295.33</v>
      </c>
      <c r="M6003" s="6">
        <f>tbl_Sales[[#This Row],[Cost_per_Unit]]*tbl_Sales[[#This Row],[Quantity]]</f>
        <v>333.34</v>
      </c>
      <c r="N6003" s="6">
        <f>tbl_Sales[[#This Row],[Sales]]-tbl_Sales[[#This Row],[Total_Cost]]</f>
        <v>-38.009999999999991</v>
      </c>
    </row>
    <row r="6004" spans="1:14">
      <c r="A6004" t="s">
        <v>6008</v>
      </c>
      <c r="B6004" s="4">
        <v>45130</v>
      </c>
      <c r="C6004" t="s">
        <v>8210</v>
      </c>
      <c r="D6004" t="str">
        <f>VLOOKUP(Sales_Data!$C6004,tbl_Customers[],2,FALSE)</f>
        <v>Customer_377</v>
      </c>
      <c r="E6004" t="str">
        <f>VLOOKUP(tbl_Sales[[#This Row],[Customer_ID]],tbl_Customers[],5,0)</f>
        <v>North</v>
      </c>
      <c r="F6004" t="s">
        <v>8555</v>
      </c>
      <c r="G6004" t="str">
        <f>VLOOKUP(Sales_Data!$F6004,tbl_Products[],2,FALSE)</f>
        <v>Product_52</v>
      </c>
      <c r="H6004" t="str">
        <f>VLOOKUP(tbl_Sales[[#This Row],[Product_ID]],tbl_Products[],3,0)</f>
        <v>Toys</v>
      </c>
      <c r="I6004">
        <v>2</v>
      </c>
      <c r="J6004" s="10">
        <f>VLOOKUP(tbl_Sales[[#This Row],[Product_ID]],tbl_Products[],4,0)</f>
        <v>46.58</v>
      </c>
      <c r="K6004" s="6">
        <v>16.77</v>
      </c>
      <c r="L6004" s="6">
        <f>tbl_Sales[[#This Row],[Price_per_Unit]]*tbl_Sales[[#This Row],[Quantity]]</f>
        <v>33.54</v>
      </c>
      <c r="M6004" s="6">
        <f>tbl_Sales[[#This Row],[Cost_per_Unit]]*tbl_Sales[[#This Row],[Quantity]]</f>
        <v>93.16</v>
      </c>
      <c r="N6004" s="6">
        <f>tbl_Sales[[#This Row],[Sales]]-tbl_Sales[[#This Row],[Total_Cost]]</f>
        <v>-59.62</v>
      </c>
    </row>
    <row r="6005" spans="1:14">
      <c r="A6005" t="s">
        <v>6009</v>
      </c>
      <c r="B6005" s="4">
        <v>45040</v>
      </c>
      <c r="C6005" t="s">
        <v>8016</v>
      </c>
      <c r="D6005" t="str">
        <f>VLOOKUP(Sales_Data!$C6005,tbl_Customers[],2,FALSE)</f>
        <v>Customer_1146</v>
      </c>
      <c r="E6005" t="str">
        <f>VLOOKUP(tbl_Sales[[#This Row],[Customer_ID]],tbl_Customers[],5,0)</f>
        <v>West</v>
      </c>
      <c r="F6005" t="s">
        <v>8499</v>
      </c>
      <c r="G6005" t="str">
        <f>VLOOKUP(Sales_Data!$F6005,tbl_Products[],2,FALSE)</f>
        <v>Product_30</v>
      </c>
      <c r="H6005" t="str">
        <f>VLOOKUP(tbl_Sales[[#This Row],[Product_ID]],tbl_Products[],3,0)</f>
        <v>Apparel</v>
      </c>
      <c r="I6005">
        <v>8</v>
      </c>
      <c r="J6005" s="10">
        <f>VLOOKUP(tbl_Sales[[#This Row],[Product_ID]],tbl_Products[],4,0)</f>
        <v>49.21</v>
      </c>
      <c r="K6005" s="6">
        <v>44.62</v>
      </c>
      <c r="L6005" s="6">
        <f>tbl_Sales[[#This Row],[Price_per_Unit]]*tbl_Sales[[#This Row],[Quantity]]</f>
        <v>356.96</v>
      </c>
      <c r="M6005" s="6">
        <f>tbl_Sales[[#This Row],[Cost_per_Unit]]*tbl_Sales[[#This Row],[Quantity]]</f>
        <v>393.68</v>
      </c>
      <c r="N6005" s="6">
        <f>tbl_Sales[[#This Row],[Sales]]-tbl_Sales[[#This Row],[Total_Cost]]</f>
        <v>-36.720000000000027</v>
      </c>
    </row>
    <row r="6006" spans="1:14">
      <c r="A6006" t="s">
        <v>6010</v>
      </c>
      <c r="B6006" s="4">
        <v>45222</v>
      </c>
      <c r="C6006" t="s">
        <v>7997</v>
      </c>
      <c r="D6006" t="str">
        <f>VLOOKUP(Sales_Data!$C6006,tbl_Customers[],2,FALSE)</f>
        <v>Customer_1240</v>
      </c>
      <c r="E6006" t="str">
        <f>VLOOKUP(tbl_Sales[[#This Row],[Customer_ID]],tbl_Customers[],5,0)</f>
        <v>West</v>
      </c>
      <c r="F6006" t="s">
        <v>8562</v>
      </c>
      <c r="G6006" t="str">
        <f>VLOOKUP(Sales_Data!$F6006,tbl_Products[],2,FALSE)</f>
        <v>Product_48</v>
      </c>
      <c r="H6006" t="str">
        <f>VLOOKUP(tbl_Sales[[#This Row],[Product_ID]],tbl_Products[],3,0)</f>
        <v>Apparel</v>
      </c>
      <c r="I6006">
        <v>2</v>
      </c>
      <c r="J6006" s="10">
        <f>VLOOKUP(tbl_Sales[[#This Row],[Product_ID]],tbl_Products[],4,0)</f>
        <v>25.33</v>
      </c>
      <c r="K6006" s="6">
        <v>37.909999999999997</v>
      </c>
      <c r="L6006" s="6">
        <f>tbl_Sales[[#This Row],[Price_per_Unit]]*tbl_Sales[[#This Row],[Quantity]]</f>
        <v>75.819999999999993</v>
      </c>
      <c r="M6006" s="6">
        <f>tbl_Sales[[#This Row],[Cost_per_Unit]]*tbl_Sales[[#This Row],[Quantity]]</f>
        <v>50.66</v>
      </c>
      <c r="N6006" s="6">
        <f>tbl_Sales[[#This Row],[Sales]]-tbl_Sales[[#This Row],[Total_Cost]]</f>
        <v>25.159999999999997</v>
      </c>
    </row>
    <row r="6007" spans="1:14">
      <c r="A6007" t="s">
        <v>6011</v>
      </c>
      <c r="B6007" s="4">
        <v>44992</v>
      </c>
      <c r="C6007" t="s">
        <v>8362</v>
      </c>
      <c r="D6007" t="str">
        <f>VLOOKUP(Sales_Data!$C6007,tbl_Customers[],2,FALSE)</f>
        <v>Customer_159</v>
      </c>
      <c r="E6007" t="str">
        <f>VLOOKUP(tbl_Sales[[#This Row],[Customer_ID]],tbl_Customers[],5,0)</f>
        <v>North</v>
      </c>
      <c r="F6007" t="s">
        <v>8538</v>
      </c>
      <c r="G6007" t="str">
        <f>VLOOKUP(Sales_Data!$F6007,tbl_Products[],2,FALSE)</f>
        <v>Product_44</v>
      </c>
      <c r="H6007" t="str">
        <f>VLOOKUP(tbl_Sales[[#This Row],[Product_ID]],tbl_Products[],3,0)</f>
        <v>Electronics</v>
      </c>
      <c r="I6007">
        <v>9</v>
      </c>
      <c r="J6007" s="10">
        <f>VLOOKUP(tbl_Sales[[#This Row],[Product_ID]],tbl_Products[],4,0)</f>
        <v>39.729999999999997</v>
      </c>
      <c r="K6007" s="6">
        <v>30.14</v>
      </c>
      <c r="L6007" s="6">
        <f>tbl_Sales[[#This Row],[Price_per_Unit]]*tbl_Sales[[#This Row],[Quantity]]</f>
        <v>271.26</v>
      </c>
      <c r="M6007" s="6">
        <f>tbl_Sales[[#This Row],[Cost_per_Unit]]*tbl_Sales[[#This Row],[Quantity]]</f>
        <v>357.57</v>
      </c>
      <c r="N6007" s="6">
        <f>tbl_Sales[[#This Row],[Sales]]-tbl_Sales[[#This Row],[Total_Cost]]</f>
        <v>-86.31</v>
      </c>
    </row>
    <row r="6008" spans="1:14">
      <c r="A6008" t="s">
        <v>6012</v>
      </c>
      <c r="B6008" s="4">
        <v>44954</v>
      </c>
      <c r="C6008" t="s">
        <v>7966</v>
      </c>
      <c r="D6008" t="str">
        <f>VLOOKUP(Sales_Data!$C6008,tbl_Customers[],2,FALSE)</f>
        <v>Customer_1419</v>
      </c>
      <c r="E6008" t="str">
        <f>VLOOKUP(tbl_Sales[[#This Row],[Customer_ID]],tbl_Customers[],5,0)</f>
        <v>East</v>
      </c>
      <c r="F6008" t="s">
        <v>8510</v>
      </c>
      <c r="G6008" t="str">
        <f>VLOOKUP(Sales_Data!$F6008,tbl_Products[],2,FALSE)</f>
        <v>Product_70</v>
      </c>
      <c r="H6008" t="str">
        <f>VLOOKUP(tbl_Sales[[#This Row],[Product_ID]],tbl_Products[],3,0)</f>
        <v>Apparel</v>
      </c>
      <c r="I6008">
        <v>8</v>
      </c>
      <c r="J6008" s="10">
        <f>VLOOKUP(tbl_Sales[[#This Row],[Product_ID]],tbl_Products[],4,0)</f>
        <v>26.74</v>
      </c>
      <c r="K6008" s="6">
        <v>42.17</v>
      </c>
      <c r="L6008" s="6">
        <f>tbl_Sales[[#This Row],[Price_per_Unit]]*tbl_Sales[[#This Row],[Quantity]]</f>
        <v>337.36</v>
      </c>
      <c r="M6008" s="6">
        <f>tbl_Sales[[#This Row],[Cost_per_Unit]]*tbl_Sales[[#This Row],[Quantity]]</f>
        <v>213.92</v>
      </c>
      <c r="N6008" s="6">
        <f>tbl_Sales[[#This Row],[Sales]]-tbl_Sales[[#This Row],[Total_Cost]]</f>
        <v>123.44000000000003</v>
      </c>
    </row>
    <row r="6009" spans="1:14">
      <c r="A6009" t="s">
        <v>6013</v>
      </c>
      <c r="B6009" s="4">
        <v>45196</v>
      </c>
      <c r="C6009" t="s">
        <v>7386</v>
      </c>
      <c r="D6009" t="str">
        <f>VLOOKUP(Sales_Data!$C6009,tbl_Customers[],2,FALSE)</f>
        <v>Customer_960</v>
      </c>
      <c r="E6009" t="str">
        <f>VLOOKUP(tbl_Sales[[#This Row],[Customer_ID]],tbl_Customers[],5,0)</f>
        <v>South</v>
      </c>
      <c r="F6009" t="s">
        <v>8558</v>
      </c>
      <c r="G6009" t="str">
        <f>VLOOKUP(Sales_Data!$F6009,tbl_Products[],2,FALSE)</f>
        <v>Product_24</v>
      </c>
      <c r="H6009" t="str">
        <f>VLOOKUP(tbl_Sales[[#This Row],[Product_ID]],tbl_Products[],3,0)</f>
        <v>Apparel</v>
      </c>
      <c r="I6009">
        <v>5</v>
      </c>
      <c r="J6009" s="10">
        <f>VLOOKUP(tbl_Sales[[#This Row],[Product_ID]],tbl_Products[],4,0)</f>
        <v>47.62</v>
      </c>
      <c r="K6009" s="6">
        <v>22.81</v>
      </c>
      <c r="L6009" s="6">
        <f>tbl_Sales[[#This Row],[Price_per_Unit]]*tbl_Sales[[#This Row],[Quantity]]</f>
        <v>114.05</v>
      </c>
      <c r="M6009" s="6">
        <f>tbl_Sales[[#This Row],[Cost_per_Unit]]*tbl_Sales[[#This Row],[Quantity]]</f>
        <v>238.1</v>
      </c>
      <c r="N6009" s="6">
        <f>tbl_Sales[[#This Row],[Sales]]-tbl_Sales[[#This Row],[Total_Cost]]</f>
        <v>-124.05</v>
      </c>
    </row>
    <row r="6010" spans="1:14">
      <c r="A6010" t="s">
        <v>6014</v>
      </c>
      <c r="B6010" s="4">
        <v>45143</v>
      </c>
      <c r="C6010" t="s">
        <v>8280</v>
      </c>
      <c r="D6010" t="str">
        <f>VLOOKUP(Sales_Data!$C6010,tbl_Customers[],2,FALSE)</f>
        <v>Customer_978</v>
      </c>
      <c r="E6010" t="str">
        <f>VLOOKUP(tbl_Sales[[#This Row],[Customer_ID]],tbl_Customers[],5,0)</f>
        <v>South</v>
      </c>
      <c r="F6010" t="s">
        <v>8498</v>
      </c>
      <c r="G6010" t="str">
        <f>VLOOKUP(Sales_Data!$F6010,tbl_Products[],2,FALSE)</f>
        <v>Product_38</v>
      </c>
      <c r="H6010" t="str">
        <f>VLOOKUP(tbl_Sales[[#This Row],[Product_ID]],tbl_Products[],3,0)</f>
        <v>Toys</v>
      </c>
      <c r="I6010">
        <v>1</v>
      </c>
      <c r="J6010" s="10">
        <f>VLOOKUP(tbl_Sales[[#This Row],[Product_ID]],tbl_Products[],4,0)</f>
        <v>35.82</v>
      </c>
      <c r="K6010" s="6">
        <v>25.43</v>
      </c>
      <c r="L6010" s="6">
        <f>tbl_Sales[[#This Row],[Price_per_Unit]]*tbl_Sales[[#This Row],[Quantity]]</f>
        <v>25.43</v>
      </c>
      <c r="M6010" s="6">
        <f>tbl_Sales[[#This Row],[Cost_per_Unit]]*tbl_Sales[[#This Row],[Quantity]]</f>
        <v>35.82</v>
      </c>
      <c r="N6010" s="6">
        <f>tbl_Sales[[#This Row],[Sales]]-tbl_Sales[[#This Row],[Total_Cost]]</f>
        <v>-10.39</v>
      </c>
    </row>
    <row r="6011" spans="1:14">
      <c r="A6011" t="s">
        <v>6015</v>
      </c>
      <c r="B6011" s="4">
        <v>45171</v>
      </c>
      <c r="C6011" t="s">
        <v>7657</v>
      </c>
      <c r="D6011" t="str">
        <f>VLOOKUP(Sales_Data!$C6011,tbl_Customers[],2,FALSE)</f>
        <v>Customer_642</v>
      </c>
      <c r="E6011" t="str">
        <f>VLOOKUP(tbl_Sales[[#This Row],[Customer_ID]],tbl_Customers[],5,0)</f>
        <v>South</v>
      </c>
      <c r="F6011" t="s">
        <v>8528</v>
      </c>
      <c r="G6011" t="str">
        <f>VLOOKUP(Sales_Data!$F6011,tbl_Products[],2,FALSE)</f>
        <v>Product_25</v>
      </c>
      <c r="H6011" t="str">
        <f>VLOOKUP(tbl_Sales[[#This Row],[Product_ID]],tbl_Products[],3,0)</f>
        <v>Electronics</v>
      </c>
      <c r="I6011">
        <v>5</v>
      </c>
      <c r="J6011" s="10">
        <f>VLOOKUP(tbl_Sales[[#This Row],[Product_ID]],tbl_Products[],4,0)</f>
        <v>48.19</v>
      </c>
      <c r="K6011" s="6">
        <v>73.180000000000007</v>
      </c>
      <c r="L6011" s="6">
        <f>tbl_Sales[[#This Row],[Price_per_Unit]]*tbl_Sales[[#This Row],[Quantity]]</f>
        <v>365.90000000000003</v>
      </c>
      <c r="M6011" s="6">
        <f>tbl_Sales[[#This Row],[Cost_per_Unit]]*tbl_Sales[[#This Row],[Quantity]]</f>
        <v>240.95</v>
      </c>
      <c r="N6011" s="6">
        <f>tbl_Sales[[#This Row],[Sales]]-tbl_Sales[[#This Row],[Total_Cost]]</f>
        <v>124.95000000000005</v>
      </c>
    </row>
    <row r="6012" spans="1:14">
      <c r="A6012" t="s">
        <v>6016</v>
      </c>
      <c r="B6012" s="4">
        <v>45203</v>
      </c>
      <c r="C6012" t="s">
        <v>8299</v>
      </c>
      <c r="D6012" t="str">
        <f>VLOOKUP(Sales_Data!$C6012,tbl_Customers[],2,FALSE)</f>
        <v>Customer_1337</v>
      </c>
      <c r="E6012" t="str">
        <f>VLOOKUP(tbl_Sales[[#This Row],[Customer_ID]],tbl_Customers[],5,0)</f>
        <v>West</v>
      </c>
      <c r="F6012" t="s">
        <v>8496</v>
      </c>
      <c r="G6012" t="str">
        <f>VLOOKUP(Sales_Data!$F6012,tbl_Products[],2,FALSE)</f>
        <v>Product_3</v>
      </c>
      <c r="H6012" t="str">
        <f>VLOOKUP(tbl_Sales[[#This Row],[Product_ID]],tbl_Products[],3,0)</f>
        <v>Health</v>
      </c>
      <c r="I6012">
        <v>3</v>
      </c>
      <c r="J6012" s="10">
        <f>VLOOKUP(tbl_Sales[[#This Row],[Product_ID]],tbl_Products[],4,0)</f>
        <v>28.91</v>
      </c>
      <c r="K6012" s="6">
        <v>56.48</v>
      </c>
      <c r="L6012" s="6">
        <f>tbl_Sales[[#This Row],[Price_per_Unit]]*tbl_Sales[[#This Row],[Quantity]]</f>
        <v>169.44</v>
      </c>
      <c r="M6012" s="6">
        <f>tbl_Sales[[#This Row],[Cost_per_Unit]]*tbl_Sales[[#This Row],[Quantity]]</f>
        <v>86.73</v>
      </c>
      <c r="N6012" s="6">
        <f>tbl_Sales[[#This Row],[Sales]]-tbl_Sales[[#This Row],[Total_Cost]]</f>
        <v>82.71</v>
      </c>
    </row>
    <row r="6013" spans="1:14">
      <c r="A6013" t="s">
        <v>6017</v>
      </c>
      <c r="B6013" s="4">
        <v>44943</v>
      </c>
      <c r="C6013" t="s">
        <v>8428</v>
      </c>
      <c r="D6013" t="str">
        <f>VLOOKUP(Sales_Data!$C6013,tbl_Customers[],2,FALSE)</f>
        <v>Customer_1315</v>
      </c>
      <c r="E6013" t="str">
        <f>VLOOKUP(tbl_Sales[[#This Row],[Customer_ID]],tbl_Customers[],5,0)</f>
        <v>East</v>
      </c>
      <c r="F6013" t="s">
        <v>8551</v>
      </c>
      <c r="G6013" t="str">
        <f>VLOOKUP(Sales_Data!$F6013,tbl_Products[],2,FALSE)</f>
        <v>Product_11</v>
      </c>
      <c r="H6013" t="str">
        <f>VLOOKUP(tbl_Sales[[#This Row],[Product_ID]],tbl_Products[],3,0)</f>
        <v>Health</v>
      </c>
      <c r="I6013">
        <v>4</v>
      </c>
      <c r="J6013" s="10">
        <f>VLOOKUP(tbl_Sales[[#This Row],[Product_ID]],tbl_Products[],4,0)</f>
        <v>11.76</v>
      </c>
      <c r="K6013" s="6">
        <v>73.2</v>
      </c>
      <c r="L6013" s="6">
        <f>tbl_Sales[[#This Row],[Price_per_Unit]]*tbl_Sales[[#This Row],[Quantity]]</f>
        <v>292.8</v>
      </c>
      <c r="M6013" s="6">
        <f>tbl_Sales[[#This Row],[Cost_per_Unit]]*tbl_Sales[[#This Row],[Quantity]]</f>
        <v>47.04</v>
      </c>
      <c r="N6013" s="6">
        <f>tbl_Sales[[#This Row],[Sales]]-tbl_Sales[[#This Row],[Total_Cost]]</f>
        <v>245.76000000000002</v>
      </c>
    </row>
    <row r="6014" spans="1:14">
      <c r="A6014" t="s">
        <v>6018</v>
      </c>
      <c r="B6014" s="4">
        <v>45184</v>
      </c>
      <c r="C6014" t="s">
        <v>8281</v>
      </c>
      <c r="D6014" t="str">
        <f>VLOOKUP(Sales_Data!$C6014,tbl_Customers[],2,FALSE)</f>
        <v>Customer_830</v>
      </c>
      <c r="E6014" t="str">
        <f>VLOOKUP(tbl_Sales[[#This Row],[Customer_ID]],tbl_Customers[],5,0)</f>
        <v>West</v>
      </c>
      <c r="F6014" t="s">
        <v>8493</v>
      </c>
      <c r="G6014" t="str">
        <f>VLOOKUP(Sales_Data!$F6014,tbl_Products[],2,FALSE)</f>
        <v>Product_61</v>
      </c>
      <c r="H6014" t="str">
        <f>VLOOKUP(tbl_Sales[[#This Row],[Product_ID]],tbl_Products[],3,0)</f>
        <v>Health</v>
      </c>
      <c r="I6014">
        <v>3</v>
      </c>
      <c r="J6014" s="10">
        <f>VLOOKUP(tbl_Sales[[#This Row],[Product_ID]],tbl_Products[],4,0)</f>
        <v>47.78</v>
      </c>
      <c r="K6014" s="6">
        <v>61.71</v>
      </c>
      <c r="L6014" s="6">
        <f>tbl_Sales[[#This Row],[Price_per_Unit]]*tbl_Sales[[#This Row],[Quantity]]</f>
        <v>185.13</v>
      </c>
      <c r="M6014" s="6">
        <f>tbl_Sales[[#This Row],[Cost_per_Unit]]*tbl_Sales[[#This Row],[Quantity]]</f>
        <v>143.34</v>
      </c>
      <c r="N6014" s="6">
        <f>tbl_Sales[[#This Row],[Sales]]-tbl_Sales[[#This Row],[Total_Cost]]</f>
        <v>41.789999999999992</v>
      </c>
    </row>
    <row r="6015" spans="1:14">
      <c r="A6015" t="s">
        <v>6019</v>
      </c>
      <c r="B6015" s="4">
        <v>45104</v>
      </c>
      <c r="C6015" t="s">
        <v>7066</v>
      </c>
      <c r="D6015" t="str">
        <f>VLOOKUP(Sales_Data!$C6015,tbl_Customers[],2,FALSE)</f>
        <v>Customer_780</v>
      </c>
      <c r="E6015" t="str">
        <f>VLOOKUP(tbl_Sales[[#This Row],[Customer_ID]],tbl_Customers[],5,0)</f>
        <v>West</v>
      </c>
      <c r="F6015" t="s">
        <v>8529</v>
      </c>
      <c r="G6015" t="str">
        <f>VLOOKUP(Sales_Data!$F6015,tbl_Products[],2,FALSE)</f>
        <v>Product_49</v>
      </c>
      <c r="H6015" t="str">
        <f>VLOOKUP(tbl_Sales[[#This Row],[Product_ID]],tbl_Products[],3,0)</f>
        <v>Toys</v>
      </c>
      <c r="I6015">
        <v>8</v>
      </c>
      <c r="J6015" s="10">
        <f>VLOOKUP(tbl_Sales[[#This Row],[Product_ID]],tbl_Products[],4,0)</f>
        <v>44.18</v>
      </c>
      <c r="K6015" s="6">
        <v>41.98</v>
      </c>
      <c r="L6015" s="6">
        <f>tbl_Sales[[#This Row],[Price_per_Unit]]*tbl_Sales[[#This Row],[Quantity]]</f>
        <v>335.84</v>
      </c>
      <c r="M6015" s="6">
        <f>tbl_Sales[[#This Row],[Cost_per_Unit]]*tbl_Sales[[#This Row],[Quantity]]</f>
        <v>353.44</v>
      </c>
      <c r="N6015" s="6">
        <f>tbl_Sales[[#This Row],[Sales]]-tbl_Sales[[#This Row],[Total_Cost]]</f>
        <v>-17.600000000000023</v>
      </c>
    </row>
    <row r="6016" spans="1:14">
      <c r="A6016" t="s">
        <v>6020</v>
      </c>
      <c r="B6016" s="4">
        <v>45128</v>
      </c>
      <c r="C6016" t="s">
        <v>7790</v>
      </c>
      <c r="D6016" t="str">
        <f>VLOOKUP(Sales_Data!$C6016,tbl_Customers[],2,FALSE)</f>
        <v>Customer_338</v>
      </c>
      <c r="E6016" t="str">
        <f>VLOOKUP(tbl_Sales[[#This Row],[Customer_ID]],tbl_Customers[],5,0)</f>
        <v>South</v>
      </c>
      <c r="F6016" t="s">
        <v>8536</v>
      </c>
      <c r="G6016" t="str">
        <f>VLOOKUP(Sales_Data!$F6016,tbl_Products[],2,FALSE)</f>
        <v>Product_40</v>
      </c>
      <c r="H6016" t="str">
        <f>VLOOKUP(tbl_Sales[[#This Row],[Product_ID]],tbl_Products[],3,0)</f>
        <v>Health</v>
      </c>
      <c r="I6016">
        <v>6</v>
      </c>
      <c r="J6016" s="10">
        <f>VLOOKUP(tbl_Sales[[#This Row],[Product_ID]],tbl_Products[],4,0)</f>
        <v>30.96</v>
      </c>
      <c r="K6016" s="6">
        <v>97.86</v>
      </c>
      <c r="L6016" s="6">
        <f>tbl_Sales[[#This Row],[Price_per_Unit]]*tbl_Sales[[#This Row],[Quantity]]</f>
        <v>587.16</v>
      </c>
      <c r="M6016" s="6">
        <f>tbl_Sales[[#This Row],[Cost_per_Unit]]*tbl_Sales[[#This Row],[Quantity]]</f>
        <v>185.76</v>
      </c>
      <c r="N6016" s="6">
        <f>tbl_Sales[[#This Row],[Sales]]-tbl_Sales[[#This Row],[Total_Cost]]</f>
        <v>401.4</v>
      </c>
    </row>
    <row r="6017" spans="1:14">
      <c r="A6017" t="s">
        <v>6021</v>
      </c>
      <c r="B6017" s="4">
        <v>45278</v>
      </c>
      <c r="C6017" t="s">
        <v>7014</v>
      </c>
      <c r="D6017" t="str">
        <f>VLOOKUP(Sales_Data!$C6017,tbl_Customers[],2,FALSE)</f>
        <v>Customer_112</v>
      </c>
      <c r="E6017" t="str">
        <f>VLOOKUP(tbl_Sales[[#This Row],[Customer_ID]],tbl_Customers[],5,0)</f>
        <v>West</v>
      </c>
      <c r="F6017" t="s">
        <v>8519</v>
      </c>
      <c r="G6017" t="str">
        <f>VLOOKUP(Sales_Data!$F6017,tbl_Products[],2,FALSE)</f>
        <v>Product_53</v>
      </c>
      <c r="H6017" t="str">
        <f>VLOOKUP(tbl_Sales[[#This Row],[Product_ID]],tbl_Products[],3,0)</f>
        <v>Electronics</v>
      </c>
      <c r="I6017">
        <v>4</v>
      </c>
      <c r="J6017" s="10">
        <f>VLOOKUP(tbl_Sales[[#This Row],[Product_ID]],tbl_Products[],4,0)</f>
        <v>21.34</v>
      </c>
      <c r="K6017" s="6">
        <v>13.42</v>
      </c>
      <c r="L6017" s="6">
        <f>tbl_Sales[[#This Row],[Price_per_Unit]]*tbl_Sales[[#This Row],[Quantity]]</f>
        <v>53.68</v>
      </c>
      <c r="M6017" s="6">
        <f>tbl_Sales[[#This Row],[Cost_per_Unit]]*tbl_Sales[[#This Row],[Quantity]]</f>
        <v>85.36</v>
      </c>
      <c r="N6017" s="6">
        <f>tbl_Sales[[#This Row],[Sales]]-tbl_Sales[[#This Row],[Total_Cost]]</f>
        <v>-31.68</v>
      </c>
    </row>
    <row r="6018" spans="1:14">
      <c r="A6018" t="s">
        <v>6022</v>
      </c>
      <c r="B6018" s="4">
        <v>45016</v>
      </c>
      <c r="C6018" t="s">
        <v>8335</v>
      </c>
      <c r="D6018" t="str">
        <f>VLOOKUP(Sales_Data!$C6018,tbl_Customers[],2,FALSE)</f>
        <v>Customer_761</v>
      </c>
      <c r="E6018" t="str">
        <f>VLOOKUP(tbl_Sales[[#This Row],[Customer_ID]],tbl_Customers[],5,0)</f>
        <v>East</v>
      </c>
      <c r="F6018" t="s">
        <v>8531</v>
      </c>
      <c r="G6018" t="str">
        <f>VLOOKUP(Sales_Data!$F6018,tbl_Products[],2,FALSE)</f>
        <v>Product_36</v>
      </c>
      <c r="H6018" t="str">
        <f>VLOOKUP(tbl_Sales[[#This Row],[Product_ID]],tbl_Products[],3,0)</f>
        <v>Home Goods</v>
      </c>
      <c r="I6018">
        <v>1</v>
      </c>
      <c r="J6018" s="10">
        <f>VLOOKUP(tbl_Sales[[#This Row],[Product_ID]],tbl_Products[],4,0)</f>
        <v>32.54</v>
      </c>
      <c r="K6018" s="6">
        <v>6.27</v>
      </c>
      <c r="L6018" s="6">
        <f>tbl_Sales[[#This Row],[Price_per_Unit]]*tbl_Sales[[#This Row],[Quantity]]</f>
        <v>6.27</v>
      </c>
      <c r="M6018" s="6">
        <f>tbl_Sales[[#This Row],[Cost_per_Unit]]*tbl_Sales[[#This Row],[Quantity]]</f>
        <v>32.54</v>
      </c>
      <c r="N6018" s="6">
        <f>tbl_Sales[[#This Row],[Sales]]-tbl_Sales[[#This Row],[Total_Cost]]</f>
        <v>-26.27</v>
      </c>
    </row>
    <row r="6019" spans="1:14">
      <c r="A6019" t="s">
        <v>6023</v>
      </c>
      <c r="B6019" s="4">
        <v>45161</v>
      </c>
      <c r="C6019" t="s">
        <v>8180</v>
      </c>
      <c r="D6019" t="str">
        <f>VLOOKUP(Sales_Data!$C6019,tbl_Customers[],2,FALSE)</f>
        <v>Customer_1325</v>
      </c>
      <c r="E6019" t="str">
        <f>VLOOKUP(tbl_Sales[[#This Row],[Customer_ID]],tbl_Customers[],5,0)</f>
        <v>East</v>
      </c>
      <c r="F6019" t="s">
        <v>8498</v>
      </c>
      <c r="G6019" t="str">
        <f>VLOOKUP(Sales_Data!$F6019,tbl_Products[],2,FALSE)</f>
        <v>Product_38</v>
      </c>
      <c r="H6019" t="str">
        <f>VLOOKUP(tbl_Sales[[#This Row],[Product_ID]],tbl_Products[],3,0)</f>
        <v>Toys</v>
      </c>
      <c r="I6019">
        <v>7</v>
      </c>
      <c r="J6019" s="10">
        <f>VLOOKUP(tbl_Sales[[#This Row],[Product_ID]],tbl_Products[],4,0)</f>
        <v>35.82</v>
      </c>
      <c r="K6019" s="6">
        <v>21.94</v>
      </c>
      <c r="L6019" s="6">
        <f>tbl_Sales[[#This Row],[Price_per_Unit]]*tbl_Sales[[#This Row],[Quantity]]</f>
        <v>153.58000000000001</v>
      </c>
      <c r="M6019" s="6">
        <f>tbl_Sales[[#This Row],[Cost_per_Unit]]*tbl_Sales[[#This Row],[Quantity]]</f>
        <v>250.74</v>
      </c>
      <c r="N6019" s="6">
        <f>tbl_Sales[[#This Row],[Sales]]-tbl_Sales[[#This Row],[Total_Cost]]</f>
        <v>-97.16</v>
      </c>
    </row>
    <row r="6020" spans="1:14">
      <c r="A6020" t="s">
        <v>6024</v>
      </c>
      <c r="B6020" s="4">
        <v>44988</v>
      </c>
      <c r="C6020" t="s">
        <v>7528</v>
      </c>
      <c r="D6020" t="str">
        <f>VLOOKUP(Sales_Data!$C6020,tbl_Customers[],2,FALSE)</f>
        <v>Customer_869</v>
      </c>
      <c r="E6020" t="str">
        <f>VLOOKUP(tbl_Sales[[#This Row],[Customer_ID]],tbl_Customers[],5,0)</f>
        <v>West</v>
      </c>
      <c r="F6020" t="s">
        <v>8561</v>
      </c>
      <c r="G6020" t="str">
        <f>VLOOKUP(Sales_Data!$F6020,tbl_Products[],2,FALSE)</f>
        <v>Product_66</v>
      </c>
      <c r="H6020" t="str">
        <f>VLOOKUP(tbl_Sales[[#This Row],[Product_ID]],tbl_Products[],3,0)</f>
        <v>Health</v>
      </c>
      <c r="I6020">
        <v>8</v>
      </c>
      <c r="J6020" s="10">
        <f>VLOOKUP(tbl_Sales[[#This Row],[Product_ID]],tbl_Products[],4,0)</f>
        <v>1.38</v>
      </c>
      <c r="K6020" s="6">
        <v>90</v>
      </c>
      <c r="L6020" s="6">
        <f>tbl_Sales[[#This Row],[Price_per_Unit]]*tbl_Sales[[#This Row],[Quantity]]</f>
        <v>720</v>
      </c>
      <c r="M6020" s="6">
        <f>tbl_Sales[[#This Row],[Cost_per_Unit]]*tbl_Sales[[#This Row],[Quantity]]</f>
        <v>11.04</v>
      </c>
      <c r="N6020" s="6">
        <f>tbl_Sales[[#This Row],[Sales]]-tbl_Sales[[#This Row],[Total_Cost]]</f>
        <v>708.96</v>
      </c>
    </row>
    <row r="6021" spans="1:14">
      <c r="A6021" t="s">
        <v>6025</v>
      </c>
      <c r="B6021" s="4">
        <v>45284</v>
      </c>
      <c r="C6021" t="s">
        <v>7995</v>
      </c>
      <c r="D6021" t="str">
        <f>VLOOKUP(Sales_Data!$C6021,tbl_Customers[],2,FALSE)</f>
        <v>Customer_399</v>
      </c>
      <c r="E6021" t="str">
        <f>VLOOKUP(tbl_Sales[[#This Row],[Customer_ID]],tbl_Customers[],5,0)</f>
        <v>West</v>
      </c>
      <c r="F6021" t="s">
        <v>8524</v>
      </c>
      <c r="G6021" t="str">
        <f>VLOOKUP(Sales_Data!$F6021,tbl_Products[],2,FALSE)</f>
        <v>Product_74</v>
      </c>
      <c r="H6021" t="str">
        <f>VLOOKUP(tbl_Sales[[#This Row],[Product_ID]],tbl_Products[],3,0)</f>
        <v>Home Goods</v>
      </c>
      <c r="I6021">
        <v>4</v>
      </c>
      <c r="J6021" s="10">
        <f>VLOOKUP(tbl_Sales[[#This Row],[Product_ID]],tbl_Products[],4,0)</f>
        <v>13.9</v>
      </c>
      <c r="K6021" s="6">
        <v>52.82</v>
      </c>
      <c r="L6021" s="6">
        <f>tbl_Sales[[#This Row],[Price_per_Unit]]*tbl_Sales[[#This Row],[Quantity]]</f>
        <v>211.28</v>
      </c>
      <c r="M6021" s="6">
        <f>tbl_Sales[[#This Row],[Cost_per_Unit]]*tbl_Sales[[#This Row],[Quantity]]</f>
        <v>55.6</v>
      </c>
      <c r="N6021" s="6">
        <f>tbl_Sales[[#This Row],[Sales]]-tbl_Sales[[#This Row],[Total_Cost]]</f>
        <v>155.68</v>
      </c>
    </row>
    <row r="6022" spans="1:14">
      <c r="A6022" t="s">
        <v>6026</v>
      </c>
      <c r="B6022" s="4">
        <v>45192</v>
      </c>
      <c r="C6022" t="s">
        <v>7854</v>
      </c>
      <c r="D6022" t="str">
        <f>VLOOKUP(Sales_Data!$C6022,tbl_Customers[],2,FALSE)</f>
        <v>Customer_553</v>
      </c>
      <c r="E6022" t="str">
        <f>VLOOKUP(tbl_Sales[[#This Row],[Customer_ID]],tbl_Customers[],5,0)</f>
        <v>West</v>
      </c>
      <c r="F6022" t="s">
        <v>8500</v>
      </c>
      <c r="G6022" t="str">
        <f>VLOOKUP(Sales_Data!$F6022,tbl_Products[],2,FALSE)</f>
        <v>Product_68</v>
      </c>
      <c r="H6022" t="str">
        <f>VLOOKUP(tbl_Sales[[#This Row],[Product_ID]],tbl_Products[],3,0)</f>
        <v>Home Goods</v>
      </c>
      <c r="I6022">
        <v>4</v>
      </c>
      <c r="J6022" s="10">
        <f>VLOOKUP(tbl_Sales[[#This Row],[Product_ID]],tbl_Products[],4,0)</f>
        <v>17.45</v>
      </c>
      <c r="K6022" s="6">
        <v>36.18</v>
      </c>
      <c r="L6022" s="6">
        <f>tbl_Sales[[#This Row],[Price_per_Unit]]*tbl_Sales[[#This Row],[Quantity]]</f>
        <v>144.72</v>
      </c>
      <c r="M6022" s="6">
        <f>tbl_Sales[[#This Row],[Cost_per_Unit]]*tbl_Sales[[#This Row],[Quantity]]</f>
        <v>69.8</v>
      </c>
      <c r="N6022" s="6">
        <f>tbl_Sales[[#This Row],[Sales]]-tbl_Sales[[#This Row],[Total_Cost]]</f>
        <v>74.92</v>
      </c>
    </row>
    <row r="6023" spans="1:14">
      <c r="A6023" t="s">
        <v>6027</v>
      </c>
      <c r="B6023" s="4">
        <v>45162</v>
      </c>
      <c r="C6023" t="s">
        <v>7455</v>
      </c>
      <c r="D6023" t="str">
        <f>VLOOKUP(Sales_Data!$C6023,tbl_Customers[],2,FALSE)</f>
        <v>Customer_223</v>
      </c>
      <c r="E6023" t="str">
        <f>VLOOKUP(tbl_Sales[[#This Row],[Customer_ID]],tbl_Customers[],5,0)</f>
        <v>North</v>
      </c>
      <c r="F6023" t="s">
        <v>8501</v>
      </c>
      <c r="G6023" t="str">
        <f>VLOOKUP(Sales_Data!$F6023,tbl_Products[],2,FALSE)</f>
        <v>Product_65</v>
      </c>
      <c r="H6023" t="str">
        <f>VLOOKUP(tbl_Sales[[#This Row],[Product_ID]],tbl_Products[],3,0)</f>
        <v>Health</v>
      </c>
      <c r="I6023">
        <v>9</v>
      </c>
      <c r="J6023" s="10">
        <f>VLOOKUP(tbl_Sales[[#This Row],[Product_ID]],tbl_Products[],4,0)</f>
        <v>37.880000000000003</v>
      </c>
      <c r="K6023" s="6">
        <v>83.67</v>
      </c>
      <c r="L6023" s="6">
        <f>tbl_Sales[[#This Row],[Price_per_Unit]]*tbl_Sales[[#This Row],[Quantity]]</f>
        <v>753.03</v>
      </c>
      <c r="M6023" s="6">
        <f>tbl_Sales[[#This Row],[Cost_per_Unit]]*tbl_Sales[[#This Row],[Quantity]]</f>
        <v>340.92</v>
      </c>
      <c r="N6023" s="6">
        <f>tbl_Sales[[#This Row],[Sales]]-tbl_Sales[[#This Row],[Total_Cost]]</f>
        <v>412.10999999999996</v>
      </c>
    </row>
    <row r="6024" spans="1:14">
      <c r="A6024" t="s">
        <v>6028</v>
      </c>
      <c r="B6024" s="4">
        <v>45088</v>
      </c>
      <c r="C6024" t="s">
        <v>7835</v>
      </c>
      <c r="D6024" t="str">
        <f>VLOOKUP(Sales_Data!$C6024,tbl_Customers[],2,FALSE)</f>
        <v>Customer_214</v>
      </c>
      <c r="E6024" t="str">
        <f>VLOOKUP(tbl_Sales[[#This Row],[Customer_ID]],tbl_Customers[],5,0)</f>
        <v>North</v>
      </c>
      <c r="F6024" t="s">
        <v>8496</v>
      </c>
      <c r="G6024" t="str">
        <f>VLOOKUP(Sales_Data!$F6024,tbl_Products[],2,FALSE)</f>
        <v>Product_3</v>
      </c>
      <c r="H6024" t="str">
        <f>VLOOKUP(tbl_Sales[[#This Row],[Product_ID]],tbl_Products[],3,0)</f>
        <v>Health</v>
      </c>
      <c r="I6024">
        <v>8</v>
      </c>
      <c r="J6024" s="10">
        <f>VLOOKUP(tbl_Sales[[#This Row],[Product_ID]],tbl_Products[],4,0)</f>
        <v>28.91</v>
      </c>
      <c r="K6024" s="6">
        <v>67.59</v>
      </c>
      <c r="L6024" s="6">
        <f>tbl_Sales[[#This Row],[Price_per_Unit]]*tbl_Sales[[#This Row],[Quantity]]</f>
        <v>540.72</v>
      </c>
      <c r="M6024" s="6">
        <f>tbl_Sales[[#This Row],[Cost_per_Unit]]*tbl_Sales[[#This Row],[Quantity]]</f>
        <v>231.28</v>
      </c>
      <c r="N6024" s="6">
        <f>tbl_Sales[[#This Row],[Sales]]-tbl_Sales[[#This Row],[Total_Cost]]</f>
        <v>309.44000000000005</v>
      </c>
    </row>
    <row r="6025" spans="1:14">
      <c r="A6025" t="s">
        <v>6029</v>
      </c>
      <c r="B6025" s="4">
        <v>45279</v>
      </c>
      <c r="C6025" t="s">
        <v>7444</v>
      </c>
      <c r="D6025" t="str">
        <f>VLOOKUP(Sales_Data!$C6025,tbl_Customers[],2,FALSE)</f>
        <v>Customer_160</v>
      </c>
      <c r="E6025" t="str">
        <f>VLOOKUP(tbl_Sales[[#This Row],[Customer_ID]],tbl_Customers[],5,0)</f>
        <v>North</v>
      </c>
      <c r="F6025" t="s">
        <v>8520</v>
      </c>
      <c r="G6025" t="str">
        <f>VLOOKUP(Sales_Data!$F6025,tbl_Products[],2,FALSE)</f>
        <v>Product_29</v>
      </c>
      <c r="H6025" t="str">
        <f>VLOOKUP(tbl_Sales[[#This Row],[Product_ID]],tbl_Products[],3,0)</f>
        <v>Home Goods</v>
      </c>
      <c r="I6025">
        <v>9</v>
      </c>
      <c r="J6025" s="10">
        <f>VLOOKUP(tbl_Sales[[#This Row],[Product_ID]],tbl_Products[],4,0)</f>
        <v>9.64</v>
      </c>
      <c r="K6025" s="6">
        <v>29.5</v>
      </c>
      <c r="L6025" s="6">
        <f>tbl_Sales[[#This Row],[Price_per_Unit]]*tbl_Sales[[#This Row],[Quantity]]</f>
        <v>265.5</v>
      </c>
      <c r="M6025" s="6">
        <f>tbl_Sales[[#This Row],[Cost_per_Unit]]*tbl_Sales[[#This Row],[Quantity]]</f>
        <v>86.76</v>
      </c>
      <c r="N6025" s="6">
        <f>tbl_Sales[[#This Row],[Sales]]-tbl_Sales[[#This Row],[Total_Cost]]</f>
        <v>178.74</v>
      </c>
    </row>
    <row r="6026" spans="1:14">
      <c r="A6026" t="s">
        <v>6030</v>
      </c>
      <c r="B6026" s="4">
        <v>44931</v>
      </c>
      <c r="C6026" t="s">
        <v>8045</v>
      </c>
      <c r="D6026" t="str">
        <f>VLOOKUP(Sales_Data!$C6026,tbl_Customers[],2,FALSE)</f>
        <v>Customer_743</v>
      </c>
      <c r="E6026" t="str">
        <f>VLOOKUP(tbl_Sales[[#This Row],[Customer_ID]],tbl_Customers[],5,0)</f>
        <v>East</v>
      </c>
      <c r="F6026" t="s">
        <v>8530</v>
      </c>
      <c r="G6026" t="str">
        <f>VLOOKUP(Sales_Data!$F6026,tbl_Products[],2,FALSE)</f>
        <v>Product_14</v>
      </c>
      <c r="H6026" t="str">
        <f>VLOOKUP(tbl_Sales[[#This Row],[Product_ID]],tbl_Products[],3,0)</f>
        <v>Toys</v>
      </c>
      <c r="I6026">
        <v>9</v>
      </c>
      <c r="J6026" s="10">
        <f>VLOOKUP(tbl_Sales[[#This Row],[Product_ID]],tbl_Products[],4,0)</f>
        <v>36.64</v>
      </c>
      <c r="K6026" s="6">
        <v>14.98</v>
      </c>
      <c r="L6026" s="6">
        <f>tbl_Sales[[#This Row],[Price_per_Unit]]*tbl_Sales[[#This Row],[Quantity]]</f>
        <v>134.82</v>
      </c>
      <c r="M6026" s="6">
        <f>tbl_Sales[[#This Row],[Cost_per_Unit]]*tbl_Sales[[#This Row],[Quantity]]</f>
        <v>329.76</v>
      </c>
      <c r="N6026" s="6">
        <f>tbl_Sales[[#This Row],[Sales]]-tbl_Sales[[#This Row],[Total_Cost]]</f>
        <v>-194.94</v>
      </c>
    </row>
    <row r="6027" spans="1:14">
      <c r="A6027" t="s">
        <v>6031</v>
      </c>
      <c r="B6027" s="4">
        <v>44933</v>
      </c>
      <c r="C6027" t="s">
        <v>7127</v>
      </c>
      <c r="D6027" t="str">
        <f>VLOOKUP(Sales_Data!$C6027,tbl_Customers[],2,FALSE)</f>
        <v>Customer_1236</v>
      </c>
      <c r="E6027" t="str">
        <f>VLOOKUP(tbl_Sales[[#This Row],[Customer_ID]],tbl_Customers[],5,0)</f>
        <v>North</v>
      </c>
      <c r="F6027" t="s">
        <v>8562</v>
      </c>
      <c r="G6027" t="str">
        <f>VLOOKUP(Sales_Data!$F6027,tbl_Products[],2,FALSE)</f>
        <v>Product_48</v>
      </c>
      <c r="H6027" t="str">
        <f>VLOOKUP(tbl_Sales[[#This Row],[Product_ID]],tbl_Products[],3,0)</f>
        <v>Apparel</v>
      </c>
      <c r="I6027">
        <v>5</v>
      </c>
      <c r="J6027" s="10">
        <f>VLOOKUP(tbl_Sales[[#This Row],[Product_ID]],tbl_Products[],4,0)</f>
        <v>25.33</v>
      </c>
      <c r="K6027" s="6">
        <v>92.75</v>
      </c>
      <c r="L6027" s="6">
        <f>tbl_Sales[[#This Row],[Price_per_Unit]]*tbl_Sales[[#This Row],[Quantity]]</f>
        <v>463.75</v>
      </c>
      <c r="M6027" s="6">
        <f>tbl_Sales[[#This Row],[Cost_per_Unit]]*tbl_Sales[[#This Row],[Quantity]]</f>
        <v>126.64999999999999</v>
      </c>
      <c r="N6027" s="6">
        <f>tbl_Sales[[#This Row],[Sales]]-tbl_Sales[[#This Row],[Total_Cost]]</f>
        <v>337.1</v>
      </c>
    </row>
    <row r="6028" spans="1:14">
      <c r="A6028" t="s">
        <v>6032</v>
      </c>
      <c r="B6028" s="4">
        <v>45272</v>
      </c>
      <c r="C6028" t="s">
        <v>7785</v>
      </c>
      <c r="D6028" t="str">
        <f>VLOOKUP(Sales_Data!$C6028,tbl_Customers[],2,FALSE)</f>
        <v>Customer_688</v>
      </c>
      <c r="E6028" t="str">
        <f>VLOOKUP(tbl_Sales[[#This Row],[Customer_ID]],tbl_Customers[],5,0)</f>
        <v>North</v>
      </c>
      <c r="F6028" t="s">
        <v>8565</v>
      </c>
      <c r="G6028" t="str">
        <f>VLOOKUP(Sales_Data!$F6028,tbl_Products[],2,FALSE)</f>
        <v>Product_31</v>
      </c>
      <c r="H6028" t="str">
        <f>VLOOKUP(tbl_Sales[[#This Row],[Product_ID]],tbl_Products[],3,0)</f>
        <v>Apparel</v>
      </c>
      <c r="I6028">
        <v>3</v>
      </c>
      <c r="J6028" s="10">
        <f>VLOOKUP(tbl_Sales[[#This Row],[Product_ID]],tbl_Products[],4,0)</f>
        <v>3.66</v>
      </c>
      <c r="K6028" s="6">
        <v>19.690000000000001</v>
      </c>
      <c r="L6028" s="6">
        <f>tbl_Sales[[#This Row],[Price_per_Unit]]*tbl_Sales[[#This Row],[Quantity]]</f>
        <v>59.070000000000007</v>
      </c>
      <c r="M6028" s="6">
        <f>tbl_Sales[[#This Row],[Cost_per_Unit]]*tbl_Sales[[#This Row],[Quantity]]</f>
        <v>10.98</v>
      </c>
      <c r="N6028" s="6">
        <f>tbl_Sales[[#This Row],[Sales]]-tbl_Sales[[#This Row],[Total_Cost]]</f>
        <v>48.09</v>
      </c>
    </row>
    <row r="6029" spans="1:14">
      <c r="A6029" t="s">
        <v>6033</v>
      </c>
      <c r="B6029" s="4">
        <v>45034</v>
      </c>
      <c r="C6029" t="s">
        <v>8132</v>
      </c>
      <c r="D6029" t="str">
        <f>VLOOKUP(Sales_Data!$C6029,tbl_Customers[],2,FALSE)</f>
        <v>Customer_58</v>
      </c>
      <c r="E6029" t="str">
        <f>VLOOKUP(tbl_Sales[[#This Row],[Customer_ID]],tbl_Customers[],5,0)</f>
        <v>West</v>
      </c>
      <c r="F6029" t="s">
        <v>8543</v>
      </c>
      <c r="G6029" t="str">
        <f>VLOOKUP(Sales_Data!$F6029,tbl_Products[],2,FALSE)</f>
        <v>Product_72</v>
      </c>
      <c r="H6029" t="str">
        <f>VLOOKUP(tbl_Sales[[#This Row],[Product_ID]],tbl_Products[],3,0)</f>
        <v>Toys</v>
      </c>
      <c r="I6029">
        <v>3</v>
      </c>
      <c r="J6029" s="10">
        <f>VLOOKUP(tbl_Sales[[#This Row],[Product_ID]],tbl_Products[],4,0)</f>
        <v>23.2</v>
      </c>
      <c r="K6029" s="6">
        <v>74.86</v>
      </c>
      <c r="L6029" s="6">
        <f>tbl_Sales[[#This Row],[Price_per_Unit]]*tbl_Sales[[#This Row],[Quantity]]</f>
        <v>224.57999999999998</v>
      </c>
      <c r="M6029" s="6">
        <f>tbl_Sales[[#This Row],[Cost_per_Unit]]*tbl_Sales[[#This Row],[Quantity]]</f>
        <v>69.599999999999994</v>
      </c>
      <c r="N6029" s="6">
        <f>tbl_Sales[[#This Row],[Sales]]-tbl_Sales[[#This Row],[Total_Cost]]</f>
        <v>154.97999999999999</v>
      </c>
    </row>
    <row r="6030" spans="1:14">
      <c r="A6030" t="s">
        <v>6034</v>
      </c>
      <c r="B6030" s="4">
        <v>45121</v>
      </c>
      <c r="C6030" t="s">
        <v>8197</v>
      </c>
      <c r="D6030" t="str">
        <f>VLOOKUP(Sales_Data!$C6030,tbl_Customers[],2,FALSE)</f>
        <v>Customer_491</v>
      </c>
      <c r="E6030" t="str">
        <f>VLOOKUP(tbl_Sales[[#This Row],[Customer_ID]],tbl_Customers[],5,0)</f>
        <v>South</v>
      </c>
      <c r="F6030" t="s">
        <v>8501</v>
      </c>
      <c r="G6030" t="str">
        <f>VLOOKUP(Sales_Data!$F6030,tbl_Products[],2,FALSE)</f>
        <v>Product_65</v>
      </c>
      <c r="H6030" t="str">
        <f>VLOOKUP(tbl_Sales[[#This Row],[Product_ID]],tbl_Products[],3,0)</f>
        <v>Health</v>
      </c>
      <c r="I6030">
        <v>3</v>
      </c>
      <c r="J6030" s="10">
        <f>VLOOKUP(tbl_Sales[[#This Row],[Product_ID]],tbl_Products[],4,0)</f>
        <v>37.880000000000003</v>
      </c>
      <c r="K6030" s="6">
        <v>75.53</v>
      </c>
      <c r="L6030" s="6">
        <f>tbl_Sales[[#This Row],[Price_per_Unit]]*tbl_Sales[[#This Row],[Quantity]]</f>
        <v>226.59</v>
      </c>
      <c r="M6030" s="6">
        <f>tbl_Sales[[#This Row],[Cost_per_Unit]]*tbl_Sales[[#This Row],[Quantity]]</f>
        <v>113.64000000000001</v>
      </c>
      <c r="N6030" s="6">
        <f>tbl_Sales[[#This Row],[Sales]]-tbl_Sales[[#This Row],[Total_Cost]]</f>
        <v>112.94999999999999</v>
      </c>
    </row>
    <row r="6031" spans="1:14">
      <c r="A6031" t="s">
        <v>6035</v>
      </c>
      <c r="B6031" s="4">
        <v>45224</v>
      </c>
      <c r="C6031" t="s">
        <v>7495</v>
      </c>
      <c r="D6031" t="str">
        <f>VLOOKUP(Sales_Data!$C6031,tbl_Customers[],2,FALSE)</f>
        <v>Customer_578</v>
      </c>
      <c r="E6031" t="str">
        <f>VLOOKUP(tbl_Sales[[#This Row],[Customer_ID]],tbl_Customers[],5,0)</f>
        <v>South</v>
      </c>
      <c r="F6031" t="s">
        <v>8516</v>
      </c>
      <c r="G6031" t="str">
        <f>VLOOKUP(Sales_Data!$F6031,tbl_Products[],2,FALSE)</f>
        <v>Product_67</v>
      </c>
      <c r="H6031" t="str">
        <f>VLOOKUP(tbl_Sales[[#This Row],[Product_ID]],tbl_Products[],3,0)</f>
        <v>Toys</v>
      </c>
      <c r="I6031">
        <v>4</v>
      </c>
      <c r="J6031" s="10">
        <f>VLOOKUP(tbl_Sales[[#This Row],[Product_ID]],tbl_Products[],4,0)</f>
        <v>13.68</v>
      </c>
      <c r="K6031" s="6">
        <v>25.01</v>
      </c>
      <c r="L6031" s="6">
        <f>tbl_Sales[[#This Row],[Price_per_Unit]]*tbl_Sales[[#This Row],[Quantity]]</f>
        <v>100.04</v>
      </c>
      <c r="M6031" s="6">
        <f>tbl_Sales[[#This Row],[Cost_per_Unit]]*tbl_Sales[[#This Row],[Quantity]]</f>
        <v>54.72</v>
      </c>
      <c r="N6031" s="6">
        <f>tbl_Sales[[#This Row],[Sales]]-tbl_Sales[[#This Row],[Total_Cost]]</f>
        <v>45.320000000000007</v>
      </c>
    </row>
    <row r="6032" spans="1:14">
      <c r="A6032" t="s">
        <v>6036</v>
      </c>
      <c r="B6032" s="4">
        <v>44978</v>
      </c>
      <c r="C6032" t="s">
        <v>8034</v>
      </c>
      <c r="D6032" t="str">
        <f>VLOOKUP(Sales_Data!$C6032,tbl_Customers[],2,FALSE)</f>
        <v>Customer_334</v>
      </c>
      <c r="E6032" t="str">
        <f>VLOOKUP(tbl_Sales[[#This Row],[Customer_ID]],tbl_Customers[],5,0)</f>
        <v>South</v>
      </c>
      <c r="F6032" t="s">
        <v>8532</v>
      </c>
      <c r="G6032" t="str">
        <f>VLOOKUP(Sales_Data!$F6032,tbl_Products[],2,FALSE)</f>
        <v>Product_23</v>
      </c>
      <c r="H6032" t="str">
        <f>VLOOKUP(tbl_Sales[[#This Row],[Product_ID]],tbl_Products[],3,0)</f>
        <v>Apparel</v>
      </c>
      <c r="I6032">
        <v>1</v>
      </c>
      <c r="J6032" s="10">
        <f>VLOOKUP(tbl_Sales[[#This Row],[Product_ID]],tbl_Products[],4,0)</f>
        <v>2.85</v>
      </c>
      <c r="K6032" s="6">
        <v>45.4</v>
      </c>
      <c r="L6032" s="6">
        <f>tbl_Sales[[#This Row],[Price_per_Unit]]*tbl_Sales[[#This Row],[Quantity]]</f>
        <v>45.4</v>
      </c>
      <c r="M6032" s="6">
        <f>tbl_Sales[[#This Row],[Cost_per_Unit]]*tbl_Sales[[#This Row],[Quantity]]</f>
        <v>2.85</v>
      </c>
      <c r="N6032" s="6">
        <f>tbl_Sales[[#This Row],[Sales]]-tbl_Sales[[#This Row],[Total_Cost]]</f>
        <v>42.55</v>
      </c>
    </row>
    <row r="6033" spans="1:14">
      <c r="A6033" t="s">
        <v>6037</v>
      </c>
      <c r="B6033" s="4">
        <v>45093</v>
      </c>
      <c r="C6033" t="s">
        <v>8345</v>
      </c>
      <c r="D6033" t="str">
        <f>VLOOKUP(Sales_Data!$C6033,tbl_Customers[],2,FALSE)</f>
        <v>Customer_1110</v>
      </c>
      <c r="E6033" t="str">
        <f>VLOOKUP(tbl_Sales[[#This Row],[Customer_ID]],tbl_Customers[],5,0)</f>
        <v>South</v>
      </c>
      <c r="F6033" t="s">
        <v>8531</v>
      </c>
      <c r="G6033" t="str">
        <f>VLOOKUP(Sales_Data!$F6033,tbl_Products[],2,FALSE)</f>
        <v>Product_36</v>
      </c>
      <c r="H6033" t="str">
        <f>VLOOKUP(tbl_Sales[[#This Row],[Product_ID]],tbl_Products[],3,0)</f>
        <v>Home Goods</v>
      </c>
      <c r="I6033">
        <v>3</v>
      </c>
      <c r="J6033" s="10">
        <f>VLOOKUP(tbl_Sales[[#This Row],[Product_ID]],tbl_Products[],4,0)</f>
        <v>32.54</v>
      </c>
      <c r="K6033" s="6">
        <v>15.21</v>
      </c>
      <c r="L6033" s="6">
        <f>tbl_Sales[[#This Row],[Price_per_Unit]]*tbl_Sales[[#This Row],[Quantity]]</f>
        <v>45.63</v>
      </c>
      <c r="M6033" s="6">
        <f>tbl_Sales[[#This Row],[Cost_per_Unit]]*tbl_Sales[[#This Row],[Quantity]]</f>
        <v>97.62</v>
      </c>
      <c r="N6033" s="6">
        <f>tbl_Sales[[#This Row],[Sales]]-tbl_Sales[[#This Row],[Total_Cost]]</f>
        <v>-51.99</v>
      </c>
    </row>
    <row r="6034" spans="1:14">
      <c r="A6034" t="s">
        <v>6038</v>
      </c>
      <c r="B6034" s="4">
        <v>45112</v>
      </c>
      <c r="C6034" t="s">
        <v>7741</v>
      </c>
      <c r="D6034" t="str">
        <f>VLOOKUP(Sales_Data!$C6034,tbl_Customers[],2,FALSE)</f>
        <v>Customer_219</v>
      </c>
      <c r="E6034" t="str">
        <f>VLOOKUP(tbl_Sales[[#This Row],[Customer_ID]],tbl_Customers[],5,0)</f>
        <v>East</v>
      </c>
      <c r="F6034" t="s">
        <v>8506</v>
      </c>
      <c r="G6034" t="str">
        <f>VLOOKUP(Sales_Data!$F6034,tbl_Products[],2,FALSE)</f>
        <v>Product_43</v>
      </c>
      <c r="H6034" t="str">
        <f>VLOOKUP(tbl_Sales[[#This Row],[Product_ID]],tbl_Products[],3,0)</f>
        <v>Health</v>
      </c>
      <c r="I6034">
        <v>4</v>
      </c>
      <c r="J6034" s="10">
        <f>VLOOKUP(tbl_Sales[[#This Row],[Product_ID]],tbl_Products[],4,0)</f>
        <v>4.59</v>
      </c>
      <c r="K6034" s="6">
        <v>90.1</v>
      </c>
      <c r="L6034" s="6">
        <f>tbl_Sales[[#This Row],[Price_per_Unit]]*tbl_Sales[[#This Row],[Quantity]]</f>
        <v>360.4</v>
      </c>
      <c r="M6034" s="6">
        <f>tbl_Sales[[#This Row],[Cost_per_Unit]]*tbl_Sales[[#This Row],[Quantity]]</f>
        <v>18.36</v>
      </c>
      <c r="N6034" s="6">
        <f>tbl_Sales[[#This Row],[Sales]]-tbl_Sales[[#This Row],[Total_Cost]]</f>
        <v>342.03999999999996</v>
      </c>
    </row>
    <row r="6035" spans="1:14">
      <c r="A6035" t="s">
        <v>6039</v>
      </c>
      <c r="B6035" s="4">
        <v>45240</v>
      </c>
      <c r="C6035" t="s">
        <v>7405</v>
      </c>
      <c r="D6035" t="str">
        <f>VLOOKUP(Sales_Data!$C6035,tbl_Customers[],2,FALSE)</f>
        <v>Customer_134</v>
      </c>
      <c r="E6035" t="str">
        <f>VLOOKUP(tbl_Sales[[#This Row],[Customer_ID]],tbl_Customers[],5,0)</f>
        <v>West</v>
      </c>
      <c r="F6035" t="s">
        <v>8549</v>
      </c>
      <c r="G6035" t="str">
        <f>VLOOKUP(Sales_Data!$F6035,tbl_Products[],2,FALSE)</f>
        <v>Product_18</v>
      </c>
      <c r="H6035" t="str">
        <f>VLOOKUP(tbl_Sales[[#This Row],[Product_ID]],tbl_Products[],3,0)</f>
        <v>Health</v>
      </c>
      <c r="I6035">
        <v>1</v>
      </c>
      <c r="J6035" s="10">
        <f>VLOOKUP(tbl_Sales[[#This Row],[Product_ID]],tbl_Products[],4,0)</f>
        <v>41.18</v>
      </c>
      <c r="K6035" s="6">
        <v>35.9</v>
      </c>
      <c r="L6035" s="6">
        <f>tbl_Sales[[#This Row],[Price_per_Unit]]*tbl_Sales[[#This Row],[Quantity]]</f>
        <v>35.9</v>
      </c>
      <c r="M6035" s="6">
        <f>tbl_Sales[[#This Row],[Cost_per_Unit]]*tbl_Sales[[#This Row],[Quantity]]</f>
        <v>41.18</v>
      </c>
      <c r="N6035" s="6">
        <f>tbl_Sales[[#This Row],[Sales]]-tbl_Sales[[#This Row],[Total_Cost]]</f>
        <v>-5.2800000000000011</v>
      </c>
    </row>
    <row r="6036" spans="1:14">
      <c r="A6036" t="s">
        <v>6040</v>
      </c>
      <c r="B6036" s="4">
        <v>45059</v>
      </c>
      <c r="C6036" t="s">
        <v>7756</v>
      </c>
      <c r="D6036" t="str">
        <f>VLOOKUP(Sales_Data!$C6036,tbl_Customers[],2,FALSE)</f>
        <v>Customer_434</v>
      </c>
      <c r="E6036" t="str">
        <f>VLOOKUP(tbl_Sales[[#This Row],[Customer_ID]],tbl_Customers[],5,0)</f>
        <v>North</v>
      </c>
      <c r="F6036" t="s">
        <v>8541</v>
      </c>
      <c r="G6036" t="str">
        <f>VLOOKUP(Sales_Data!$F6036,tbl_Products[],2,FALSE)</f>
        <v>Product_60</v>
      </c>
      <c r="H6036" t="str">
        <f>VLOOKUP(tbl_Sales[[#This Row],[Product_ID]],tbl_Products[],3,0)</f>
        <v>Health</v>
      </c>
      <c r="I6036">
        <v>2</v>
      </c>
      <c r="J6036" s="10">
        <f>VLOOKUP(tbl_Sales[[#This Row],[Product_ID]],tbl_Products[],4,0)</f>
        <v>1.01</v>
      </c>
      <c r="K6036" s="6">
        <v>75.45</v>
      </c>
      <c r="L6036" s="6">
        <f>tbl_Sales[[#This Row],[Price_per_Unit]]*tbl_Sales[[#This Row],[Quantity]]</f>
        <v>150.9</v>
      </c>
      <c r="M6036" s="6">
        <f>tbl_Sales[[#This Row],[Cost_per_Unit]]*tbl_Sales[[#This Row],[Quantity]]</f>
        <v>2.02</v>
      </c>
      <c r="N6036" s="6">
        <f>tbl_Sales[[#This Row],[Sales]]-tbl_Sales[[#This Row],[Total_Cost]]</f>
        <v>148.88</v>
      </c>
    </row>
    <row r="6037" spans="1:14">
      <c r="A6037" t="s">
        <v>6041</v>
      </c>
      <c r="B6037" s="4">
        <v>45022</v>
      </c>
      <c r="C6037" t="s">
        <v>8350</v>
      </c>
      <c r="D6037" t="str">
        <f>VLOOKUP(Sales_Data!$C6037,tbl_Customers[],2,FALSE)</f>
        <v>Customer_1223</v>
      </c>
      <c r="E6037" t="str">
        <f>VLOOKUP(tbl_Sales[[#This Row],[Customer_ID]],tbl_Customers[],5,0)</f>
        <v>North</v>
      </c>
      <c r="F6037" t="s">
        <v>8564</v>
      </c>
      <c r="G6037" t="str">
        <f>VLOOKUP(Sales_Data!$F6037,tbl_Products[],2,FALSE)</f>
        <v>Product_8</v>
      </c>
      <c r="H6037" t="str">
        <f>VLOOKUP(tbl_Sales[[#This Row],[Product_ID]],tbl_Products[],3,0)</f>
        <v>Electronics</v>
      </c>
      <c r="I6037">
        <v>2</v>
      </c>
      <c r="J6037" s="10">
        <f>VLOOKUP(tbl_Sales[[#This Row],[Product_ID]],tbl_Products[],4,0)</f>
        <v>22.03</v>
      </c>
      <c r="K6037" s="6">
        <v>89.92</v>
      </c>
      <c r="L6037" s="6">
        <f>tbl_Sales[[#This Row],[Price_per_Unit]]*tbl_Sales[[#This Row],[Quantity]]</f>
        <v>179.84</v>
      </c>
      <c r="M6037" s="6">
        <f>tbl_Sales[[#This Row],[Cost_per_Unit]]*tbl_Sales[[#This Row],[Quantity]]</f>
        <v>44.06</v>
      </c>
      <c r="N6037" s="6">
        <f>tbl_Sales[[#This Row],[Sales]]-tbl_Sales[[#This Row],[Total_Cost]]</f>
        <v>135.78</v>
      </c>
    </row>
    <row r="6038" spans="1:14">
      <c r="A6038" t="s">
        <v>6042</v>
      </c>
      <c r="B6038" s="4">
        <v>45207</v>
      </c>
      <c r="C6038" t="s">
        <v>7570</v>
      </c>
      <c r="D6038" t="str">
        <f>VLOOKUP(Sales_Data!$C6038,tbl_Customers[],2,FALSE)</f>
        <v>Customer_23</v>
      </c>
      <c r="E6038" t="str">
        <f>VLOOKUP(tbl_Sales[[#This Row],[Customer_ID]],tbl_Customers[],5,0)</f>
        <v>South</v>
      </c>
      <c r="F6038" t="s">
        <v>8538</v>
      </c>
      <c r="G6038" t="str">
        <f>VLOOKUP(Sales_Data!$F6038,tbl_Products[],2,FALSE)</f>
        <v>Product_44</v>
      </c>
      <c r="H6038" t="str">
        <f>VLOOKUP(tbl_Sales[[#This Row],[Product_ID]],tbl_Products[],3,0)</f>
        <v>Electronics</v>
      </c>
      <c r="I6038">
        <v>7</v>
      </c>
      <c r="J6038" s="10">
        <f>VLOOKUP(tbl_Sales[[#This Row],[Product_ID]],tbl_Products[],4,0)</f>
        <v>39.729999999999997</v>
      </c>
      <c r="K6038" s="6">
        <v>65</v>
      </c>
      <c r="L6038" s="6">
        <f>tbl_Sales[[#This Row],[Price_per_Unit]]*tbl_Sales[[#This Row],[Quantity]]</f>
        <v>455</v>
      </c>
      <c r="M6038" s="6">
        <f>tbl_Sales[[#This Row],[Cost_per_Unit]]*tbl_Sales[[#This Row],[Quantity]]</f>
        <v>278.10999999999996</v>
      </c>
      <c r="N6038" s="6">
        <f>tbl_Sales[[#This Row],[Sales]]-tbl_Sales[[#This Row],[Total_Cost]]</f>
        <v>176.89000000000004</v>
      </c>
    </row>
    <row r="6039" spans="1:14">
      <c r="A6039" t="s">
        <v>6043</v>
      </c>
      <c r="B6039" s="4">
        <v>45061</v>
      </c>
      <c r="C6039" t="s">
        <v>7079</v>
      </c>
      <c r="D6039" t="str">
        <f>VLOOKUP(Sales_Data!$C6039,tbl_Customers[],2,FALSE)</f>
        <v>Customer_634</v>
      </c>
      <c r="E6039" t="str">
        <f>VLOOKUP(tbl_Sales[[#This Row],[Customer_ID]],tbl_Customers[],5,0)</f>
        <v>North</v>
      </c>
      <c r="F6039" t="s">
        <v>8552</v>
      </c>
      <c r="G6039" t="str">
        <f>VLOOKUP(Sales_Data!$F6039,tbl_Products[],2,FALSE)</f>
        <v>Product_5</v>
      </c>
      <c r="H6039" t="str">
        <f>VLOOKUP(tbl_Sales[[#This Row],[Product_ID]],tbl_Products[],3,0)</f>
        <v>Health</v>
      </c>
      <c r="I6039">
        <v>8</v>
      </c>
      <c r="J6039" s="10">
        <f>VLOOKUP(tbl_Sales[[#This Row],[Product_ID]],tbl_Products[],4,0)</f>
        <v>35.39</v>
      </c>
      <c r="K6039" s="6">
        <v>92.5</v>
      </c>
      <c r="L6039" s="6">
        <f>tbl_Sales[[#This Row],[Price_per_Unit]]*tbl_Sales[[#This Row],[Quantity]]</f>
        <v>740</v>
      </c>
      <c r="M6039" s="6">
        <f>tbl_Sales[[#This Row],[Cost_per_Unit]]*tbl_Sales[[#This Row],[Quantity]]</f>
        <v>283.12</v>
      </c>
      <c r="N6039" s="6">
        <f>tbl_Sales[[#This Row],[Sales]]-tbl_Sales[[#This Row],[Total_Cost]]</f>
        <v>456.88</v>
      </c>
    </row>
    <row r="6040" spans="1:14">
      <c r="A6040" t="s">
        <v>6044</v>
      </c>
      <c r="B6040" s="4">
        <v>45048</v>
      </c>
      <c r="C6040" t="s">
        <v>8410</v>
      </c>
      <c r="D6040" t="str">
        <f>VLOOKUP(Sales_Data!$C6040,tbl_Customers[],2,FALSE)</f>
        <v>Customer_385</v>
      </c>
      <c r="E6040" t="str">
        <f>VLOOKUP(tbl_Sales[[#This Row],[Customer_ID]],tbl_Customers[],5,0)</f>
        <v>East</v>
      </c>
      <c r="F6040" t="s">
        <v>8498</v>
      </c>
      <c r="G6040" t="str">
        <f>VLOOKUP(Sales_Data!$F6040,tbl_Products[],2,FALSE)</f>
        <v>Product_38</v>
      </c>
      <c r="H6040" t="str">
        <f>VLOOKUP(tbl_Sales[[#This Row],[Product_ID]],tbl_Products[],3,0)</f>
        <v>Toys</v>
      </c>
      <c r="I6040">
        <v>4</v>
      </c>
      <c r="J6040" s="10">
        <f>VLOOKUP(tbl_Sales[[#This Row],[Product_ID]],tbl_Products[],4,0)</f>
        <v>35.82</v>
      </c>
      <c r="K6040" s="6">
        <v>23.12</v>
      </c>
      <c r="L6040" s="6">
        <f>tbl_Sales[[#This Row],[Price_per_Unit]]*tbl_Sales[[#This Row],[Quantity]]</f>
        <v>92.48</v>
      </c>
      <c r="M6040" s="6">
        <f>tbl_Sales[[#This Row],[Cost_per_Unit]]*tbl_Sales[[#This Row],[Quantity]]</f>
        <v>143.28</v>
      </c>
      <c r="N6040" s="6">
        <f>tbl_Sales[[#This Row],[Sales]]-tbl_Sales[[#This Row],[Total_Cost]]</f>
        <v>-50.8</v>
      </c>
    </row>
    <row r="6041" spans="1:14">
      <c r="A6041" t="s">
        <v>6045</v>
      </c>
      <c r="B6041" s="4">
        <v>45064</v>
      </c>
      <c r="C6041" t="s">
        <v>8459</v>
      </c>
      <c r="D6041" t="str">
        <f>VLOOKUP(Sales_Data!$C6041,tbl_Customers[],2,FALSE)</f>
        <v>Customer_1130</v>
      </c>
      <c r="E6041" t="str">
        <f>VLOOKUP(tbl_Sales[[#This Row],[Customer_ID]],tbl_Customers[],5,0)</f>
        <v>West</v>
      </c>
      <c r="F6041" t="s">
        <v>8564</v>
      </c>
      <c r="G6041" t="str">
        <f>VLOOKUP(Sales_Data!$F6041,tbl_Products[],2,FALSE)</f>
        <v>Product_8</v>
      </c>
      <c r="H6041" t="str">
        <f>VLOOKUP(tbl_Sales[[#This Row],[Product_ID]],tbl_Products[],3,0)</f>
        <v>Electronics</v>
      </c>
      <c r="I6041">
        <v>7</v>
      </c>
      <c r="J6041" s="10">
        <f>VLOOKUP(tbl_Sales[[#This Row],[Product_ID]],tbl_Products[],4,0)</f>
        <v>22.03</v>
      </c>
      <c r="K6041" s="6">
        <v>49.02</v>
      </c>
      <c r="L6041" s="6">
        <f>tbl_Sales[[#This Row],[Price_per_Unit]]*tbl_Sales[[#This Row],[Quantity]]</f>
        <v>343.14000000000004</v>
      </c>
      <c r="M6041" s="6">
        <f>tbl_Sales[[#This Row],[Cost_per_Unit]]*tbl_Sales[[#This Row],[Quantity]]</f>
        <v>154.21</v>
      </c>
      <c r="N6041" s="6">
        <f>tbl_Sales[[#This Row],[Sales]]-tbl_Sales[[#This Row],[Total_Cost]]</f>
        <v>188.93000000000004</v>
      </c>
    </row>
    <row r="6042" spans="1:14">
      <c r="A6042" t="s">
        <v>6046</v>
      </c>
      <c r="B6042" s="4">
        <v>45168</v>
      </c>
      <c r="C6042" t="s">
        <v>7039</v>
      </c>
      <c r="D6042" t="str">
        <f>VLOOKUP(Sales_Data!$C6042,tbl_Customers[],2,FALSE)</f>
        <v>Customer_414</v>
      </c>
      <c r="E6042" t="str">
        <f>VLOOKUP(tbl_Sales[[#This Row],[Customer_ID]],tbl_Customers[],5,0)</f>
        <v>South</v>
      </c>
      <c r="F6042" t="s">
        <v>8498</v>
      </c>
      <c r="G6042" t="str">
        <f>VLOOKUP(Sales_Data!$F6042,tbl_Products[],2,FALSE)</f>
        <v>Product_38</v>
      </c>
      <c r="H6042" t="str">
        <f>VLOOKUP(tbl_Sales[[#This Row],[Product_ID]],tbl_Products[],3,0)</f>
        <v>Toys</v>
      </c>
      <c r="I6042">
        <v>7</v>
      </c>
      <c r="J6042" s="10">
        <f>VLOOKUP(tbl_Sales[[#This Row],[Product_ID]],tbl_Products[],4,0)</f>
        <v>35.82</v>
      </c>
      <c r="K6042" s="6">
        <v>32.78</v>
      </c>
      <c r="L6042" s="6">
        <f>tbl_Sales[[#This Row],[Price_per_Unit]]*tbl_Sales[[#This Row],[Quantity]]</f>
        <v>229.46</v>
      </c>
      <c r="M6042" s="6">
        <f>tbl_Sales[[#This Row],[Cost_per_Unit]]*tbl_Sales[[#This Row],[Quantity]]</f>
        <v>250.74</v>
      </c>
      <c r="N6042" s="6">
        <f>tbl_Sales[[#This Row],[Sales]]-tbl_Sales[[#This Row],[Total_Cost]]</f>
        <v>-21.28</v>
      </c>
    </row>
    <row r="6043" spans="1:14">
      <c r="A6043" t="s">
        <v>6047</v>
      </c>
      <c r="B6043" s="4">
        <v>45240</v>
      </c>
      <c r="C6043" t="s">
        <v>8370</v>
      </c>
      <c r="D6043" t="str">
        <f>VLOOKUP(Sales_Data!$C6043,tbl_Customers[],2,FALSE)</f>
        <v>Customer_1308</v>
      </c>
      <c r="E6043" t="str">
        <f>VLOOKUP(tbl_Sales[[#This Row],[Customer_ID]],tbl_Customers[],5,0)</f>
        <v>North</v>
      </c>
      <c r="F6043" t="s">
        <v>8565</v>
      </c>
      <c r="G6043" t="str">
        <f>VLOOKUP(Sales_Data!$F6043,tbl_Products[],2,FALSE)</f>
        <v>Product_31</v>
      </c>
      <c r="H6043" t="str">
        <f>VLOOKUP(tbl_Sales[[#This Row],[Product_ID]],tbl_Products[],3,0)</f>
        <v>Apparel</v>
      </c>
      <c r="I6043">
        <v>5</v>
      </c>
      <c r="J6043" s="10">
        <f>VLOOKUP(tbl_Sales[[#This Row],[Product_ID]],tbl_Products[],4,0)</f>
        <v>3.66</v>
      </c>
      <c r="K6043" s="6">
        <v>17.82</v>
      </c>
      <c r="L6043" s="6">
        <f>tbl_Sales[[#This Row],[Price_per_Unit]]*tbl_Sales[[#This Row],[Quantity]]</f>
        <v>89.1</v>
      </c>
      <c r="M6043" s="6">
        <f>tbl_Sales[[#This Row],[Cost_per_Unit]]*tbl_Sales[[#This Row],[Quantity]]</f>
        <v>18.3</v>
      </c>
      <c r="N6043" s="6">
        <f>tbl_Sales[[#This Row],[Sales]]-tbl_Sales[[#This Row],[Total_Cost]]</f>
        <v>70.8</v>
      </c>
    </row>
    <row r="6044" spans="1:14">
      <c r="A6044" t="s">
        <v>6048</v>
      </c>
      <c r="B6044" s="4">
        <v>45102</v>
      </c>
      <c r="C6044" t="s">
        <v>7124</v>
      </c>
      <c r="D6044" t="str">
        <f>VLOOKUP(Sales_Data!$C6044,tbl_Customers[],2,FALSE)</f>
        <v>Customer_67</v>
      </c>
      <c r="E6044" t="str">
        <f>VLOOKUP(tbl_Sales[[#This Row],[Customer_ID]],tbl_Customers[],5,0)</f>
        <v>East</v>
      </c>
      <c r="F6044" t="s">
        <v>8526</v>
      </c>
      <c r="G6044" t="str">
        <f>VLOOKUP(Sales_Data!$F6044,tbl_Products[],2,FALSE)</f>
        <v>Product_27</v>
      </c>
      <c r="H6044" t="str">
        <f>VLOOKUP(tbl_Sales[[#This Row],[Product_ID]],tbl_Products[],3,0)</f>
        <v>Home Goods</v>
      </c>
      <c r="I6044">
        <v>8</v>
      </c>
      <c r="J6044" s="10">
        <f>VLOOKUP(tbl_Sales[[#This Row],[Product_ID]],tbl_Products[],4,0)</f>
        <v>35.53</v>
      </c>
      <c r="K6044" s="6">
        <v>83.04</v>
      </c>
      <c r="L6044" s="6">
        <f>tbl_Sales[[#This Row],[Price_per_Unit]]*tbl_Sales[[#This Row],[Quantity]]</f>
        <v>664.32</v>
      </c>
      <c r="M6044" s="6">
        <f>tbl_Sales[[#This Row],[Cost_per_Unit]]*tbl_Sales[[#This Row],[Quantity]]</f>
        <v>284.24</v>
      </c>
      <c r="N6044" s="6">
        <f>tbl_Sales[[#This Row],[Sales]]-tbl_Sales[[#This Row],[Total_Cost]]</f>
        <v>380.08000000000004</v>
      </c>
    </row>
    <row r="6045" spans="1:14">
      <c r="A6045" t="s">
        <v>6049</v>
      </c>
      <c r="B6045" s="4">
        <v>45114</v>
      </c>
      <c r="C6045" t="s">
        <v>7882</v>
      </c>
      <c r="D6045" t="str">
        <f>VLOOKUP(Sales_Data!$C6045,tbl_Customers[],2,FALSE)</f>
        <v>Customer_493</v>
      </c>
      <c r="E6045" t="str">
        <f>VLOOKUP(tbl_Sales[[#This Row],[Customer_ID]],tbl_Customers[],5,0)</f>
        <v>East</v>
      </c>
      <c r="F6045" t="s">
        <v>8546</v>
      </c>
      <c r="G6045" t="str">
        <f>VLOOKUP(Sales_Data!$F6045,tbl_Products[],2,FALSE)</f>
        <v>Product_28</v>
      </c>
      <c r="H6045" t="str">
        <f>VLOOKUP(tbl_Sales[[#This Row],[Product_ID]],tbl_Products[],3,0)</f>
        <v>Toys</v>
      </c>
      <c r="I6045">
        <v>6</v>
      </c>
      <c r="J6045" s="10">
        <f>VLOOKUP(tbl_Sales[[#This Row],[Product_ID]],tbl_Products[],4,0)</f>
        <v>23.58</v>
      </c>
      <c r="K6045" s="6">
        <v>85.23</v>
      </c>
      <c r="L6045" s="6">
        <f>tbl_Sales[[#This Row],[Price_per_Unit]]*tbl_Sales[[#This Row],[Quantity]]</f>
        <v>511.38</v>
      </c>
      <c r="M6045" s="6">
        <f>tbl_Sales[[#This Row],[Cost_per_Unit]]*tbl_Sales[[#This Row],[Quantity]]</f>
        <v>141.47999999999999</v>
      </c>
      <c r="N6045" s="6">
        <f>tbl_Sales[[#This Row],[Sales]]-tbl_Sales[[#This Row],[Total_Cost]]</f>
        <v>369.9</v>
      </c>
    </row>
    <row r="6046" spans="1:14">
      <c r="A6046" t="s">
        <v>6050</v>
      </c>
      <c r="B6046" s="4">
        <v>45021</v>
      </c>
      <c r="C6046" t="s">
        <v>7540</v>
      </c>
      <c r="D6046" t="str">
        <f>VLOOKUP(Sales_Data!$C6046,tbl_Customers[],2,FALSE)</f>
        <v>Customer_552</v>
      </c>
      <c r="E6046" t="str">
        <f>VLOOKUP(tbl_Sales[[#This Row],[Customer_ID]],tbl_Customers[],5,0)</f>
        <v>East</v>
      </c>
      <c r="F6046" t="s">
        <v>8526</v>
      </c>
      <c r="G6046" t="str">
        <f>VLOOKUP(Sales_Data!$F6046,tbl_Products[],2,FALSE)</f>
        <v>Product_27</v>
      </c>
      <c r="H6046" t="str">
        <f>VLOOKUP(tbl_Sales[[#This Row],[Product_ID]],tbl_Products[],3,0)</f>
        <v>Home Goods</v>
      </c>
      <c r="I6046">
        <v>3</v>
      </c>
      <c r="J6046" s="10">
        <f>VLOOKUP(tbl_Sales[[#This Row],[Product_ID]],tbl_Products[],4,0)</f>
        <v>35.53</v>
      </c>
      <c r="K6046" s="6">
        <v>28.82</v>
      </c>
      <c r="L6046" s="6">
        <f>tbl_Sales[[#This Row],[Price_per_Unit]]*tbl_Sales[[#This Row],[Quantity]]</f>
        <v>86.460000000000008</v>
      </c>
      <c r="M6046" s="6">
        <f>tbl_Sales[[#This Row],[Cost_per_Unit]]*tbl_Sales[[#This Row],[Quantity]]</f>
        <v>106.59</v>
      </c>
      <c r="N6046" s="6">
        <f>tbl_Sales[[#This Row],[Sales]]-tbl_Sales[[#This Row],[Total_Cost]]</f>
        <v>-20.129999999999995</v>
      </c>
    </row>
    <row r="6047" spans="1:14">
      <c r="A6047" t="s">
        <v>6051</v>
      </c>
      <c r="B6047" s="4">
        <v>45182</v>
      </c>
      <c r="C6047" t="s">
        <v>7056</v>
      </c>
      <c r="D6047" t="str">
        <f>VLOOKUP(Sales_Data!$C6047,tbl_Customers[],2,FALSE)</f>
        <v>Customer_175</v>
      </c>
      <c r="E6047" t="str">
        <f>VLOOKUP(tbl_Sales[[#This Row],[Customer_ID]],tbl_Customers[],5,0)</f>
        <v>West</v>
      </c>
      <c r="F6047" t="s">
        <v>8515</v>
      </c>
      <c r="G6047" t="str">
        <f>VLOOKUP(Sales_Data!$F6047,tbl_Products[],2,FALSE)</f>
        <v>Product_46</v>
      </c>
      <c r="H6047" t="str">
        <f>VLOOKUP(tbl_Sales[[#This Row],[Product_ID]],tbl_Products[],3,0)</f>
        <v>Health</v>
      </c>
      <c r="I6047">
        <v>7</v>
      </c>
      <c r="J6047" s="10">
        <f>VLOOKUP(tbl_Sales[[#This Row],[Product_ID]],tbl_Products[],4,0)</f>
        <v>19.34</v>
      </c>
      <c r="K6047" s="6">
        <v>58.08</v>
      </c>
      <c r="L6047" s="6">
        <f>tbl_Sales[[#This Row],[Price_per_Unit]]*tbl_Sales[[#This Row],[Quantity]]</f>
        <v>406.56</v>
      </c>
      <c r="M6047" s="6">
        <f>tbl_Sales[[#This Row],[Cost_per_Unit]]*tbl_Sales[[#This Row],[Quantity]]</f>
        <v>135.38</v>
      </c>
      <c r="N6047" s="6">
        <f>tbl_Sales[[#This Row],[Sales]]-tbl_Sales[[#This Row],[Total_Cost]]</f>
        <v>271.18</v>
      </c>
    </row>
    <row r="6048" spans="1:14">
      <c r="A6048" t="s">
        <v>6052</v>
      </c>
      <c r="B6048" s="4">
        <v>45144</v>
      </c>
      <c r="C6048" t="s">
        <v>7475</v>
      </c>
      <c r="D6048" t="str">
        <f>VLOOKUP(Sales_Data!$C6048,tbl_Customers[],2,FALSE)</f>
        <v>Customer_1168</v>
      </c>
      <c r="E6048" t="str">
        <f>VLOOKUP(tbl_Sales[[#This Row],[Customer_ID]],tbl_Customers[],5,0)</f>
        <v>East</v>
      </c>
      <c r="F6048" t="s">
        <v>8528</v>
      </c>
      <c r="G6048" t="str">
        <f>VLOOKUP(Sales_Data!$F6048,tbl_Products[],2,FALSE)</f>
        <v>Product_25</v>
      </c>
      <c r="H6048" t="str">
        <f>VLOOKUP(tbl_Sales[[#This Row],[Product_ID]],tbl_Products[],3,0)</f>
        <v>Electronics</v>
      </c>
      <c r="I6048">
        <v>4</v>
      </c>
      <c r="J6048" s="10">
        <f>VLOOKUP(tbl_Sales[[#This Row],[Product_ID]],tbl_Products[],4,0)</f>
        <v>48.19</v>
      </c>
      <c r="K6048" s="6">
        <v>53.32</v>
      </c>
      <c r="L6048" s="6">
        <f>tbl_Sales[[#This Row],[Price_per_Unit]]*tbl_Sales[[#This Row],[Quantity]]</f>
        <v>213.28</v>
      </c>
      <c r="M6048" s="6">
        <f>tbl_Sales[[#This Row],[Cost_per_Unit]]*tbl_Sales[[#This Row],[Quantity]]</f>
        <v>192.76</v>
      </c>
      <c r="N6048" s="6">
        <f>tbl_Sales[[#This Row],[Sales]]-tbl_Sales[[#This Row],[Total_Cost]]</f>
        <v>20.52000000000001</v>
      </c>
    </row>
    <row r="6049" spans="1:14">
      <c r="A6049" t="s">
        <v>6053</v>
      </c>
      <c r="B6049" s="4">
        <v>45034</v>
      </c>
      <c r="C6049" t="s">
        <v>8478</v>
      </c>
      <c r="D6049" t="str">
        <f>VLOOKUP(Sales_Data!$C6049,tbl_Customers[],2,FALSE)</f>
        <v>Customer_1157</v>
      </c>
      <c r="E6049" t="str">
        <f>VLOOKUP(tbl_Sales[[#This Row],[Customer_ID]],tbl_Customers[],5,0)</f>
        <v>West</v>
      </c>
      <c r="F6049" t="s">
        <v>8500</v>
      </c>
      <c r="G6049" t="str">
        <f>VLOOKUP(Sales_Data!$F6049,tbl_Products[],2,FALSE)</f>
        <v>Product_68</v>
      </c>
      <c r="H6049" t="str">
        <f>VLOOKUP(tbl_Sales[[#This Row],[Product_ID]],tbl_Products[],3,0)</f>
        <v>Home Goods</v>
      </c>
      <c r="I6049">
        <v>8</v>
      </c>
      <c r="J6049" s="10">
        <f>VLOOKUP(tbl_Sales[[#This Row],[Product_ID]],tbl_Products[],4,0)</f>
        <v>17.45</v>
      </c>
      <c r="K6049" s="6">
        <v>24.98</v>
      </c>
      <c r="L6049" s="6">
        <f>tbl_Sales[[#This Row],[Price_per_Unit]]*tbl_Sales[[#This Row],[Quantity]]</f>
        <v>199.84</v>
      </c>
      <c r="M6049" s="6">
        <f>tbl_Sales[[#This Row],[Cost_per_Unit]]*tbl_Sales[[#This Row],[Quantity]]</f>
        <v>139.6</v>
      </c>
      <c r="N6049" s="6">
        <f>tbl_Sales[[#This Row],[Sales]]-tbl_Sales[[#This Row],[Total_Cost]]</f>
        <v>60.240000000000009</v>
      </c>
    </row>
    <row r="6050" spans="1:14">
      <c r="A6050" t="s">
        <v>6054</v>
      </c>
      <c r="B6050" s="4">
        <v>45141</v>
      </c>
      <c r="C6050" t="s">
        <v>8339</v>
      </c>
      <c r="D6050" t="str">
        <f>VLOOKUP(Sales_Data!$C6050,tbl_Customers[],2,FALSE)</f>
        <v>Customer_92</v>
      </c>
      <c r="E6050" t="str">
        <f>VLOOKUP(tbl_Sales[[#This Row],[Customer_ID]],tbl_Customers[],5,0)</f>
        <v>North</v>
      </c>
      <c r="F6050" t="s">
        <v>8511</v>
      </c>
      <c r="G6050" t="str">
        <f>VLOOKUP(Sales_Data!$F6050,tbl_Products[],2,FALSE)</f>
        <v>Product_33</v>
      </c>
      <c r="H6050" t="str">
        <f>VLOOKUP(tbl_Sales[[#This Row],[Product_ID]],tbl_Products[],3,0)</f>
        <v>Electronics</v>
      </c>
      <c r="I6050">
        <v>3</v>
      </c>
      <c r="J6050" s="10">
        <f>VLOOKUP(tbl_Sales[[#This Row],[Product_ID]],tbl_Products[],4,0)</f>
        <v>45.26</v>
      </c>
      <c r="K6050" s="6">
        <v>71.599999999999994</v>
      </c>
      <c r="L6050" s="6">
        <f>tbl_Sales[[#This Row],[Price_per_Unit]]*tbl_Sales[[#This Row],[Quantity]]</f>
        <v>214.79999999999998</v>
      </c>
      <c r="M6050" s="6">
        <f>tbl_Sales[[#This Row],[Cost_per_Unit]]*tbl_Sales[[#This Row],[Quantity]]</f>
        <v>135.78</v>
      </c>
      <c r="N6050" s="6">
        <f>tbl_Sales[[#This Row],[Sales]]-tbl_Sales[[#This Row],[Total_Cost]]</f>
        <v>79.019999999999982</v>
      </c>
    </row>
    <row r="6051" spans="1:14">
      <c r="A6051" t="s">
        <v>6055</v>
      </c>
      <c r="B6051" s="4">
        <v>45285</v>
      </c>
      <c r="C6051" t="s">
        <v>7581</v>
      </c>
      <c r="D6051" t="str">
        <f>VLOOKUP(Sales_Data!$C6051,tbl_Customers[],2,FALSE)</f>
        <v>Customer_1155</v>
      </c>
      <c r="E6051" t="str">
        <f>VLOOKUP(tbl_Sales[[#This Row],[Customer_ID]],tbl_Customers[],5,0)</f>
        <v>East</v>
      </c>
      <c r="F6051" t="s">
        <v>8560</v>
      </c>
      <c r="G6051" t="str">
        <f>VLOOKUP(Sales_Data!$F6051,tbl_Products[],2,FALSE)</f>
        <v>Product_41</v>
      </c>
      <c r="H6051" t="str">
        <f>VLOOKUP(tbl_Sales[[#This Row],[Product_ID]],tbl_Products[],3,0)</f>
        <v>Home Goods</v>
      </c>
      <c r="I6051">
        <v>3</v>
      </c>
      <c r="J6051" s="10">
        <f>VLOOKUP(tbl_Sales[[#This Row],[Product_ID]],tbl_Products[],4,0)</f>
        <v>31.5</v>
      </c>
      <c r="K6051" s="6">
        <v>82.02</v>
      </c>
      <c r="L6051" s="6">
        <f>tbl_Sales[[#This Row],[Price_per_Unit]]*tbl_Sales[[#This Row],[Quantity]]</f>
        <v>246.06</v>
      </c>
      <c r="M6051" s="6">
        <f>tbl_Sales[[#This Row],[Cost_per_Unit]]*tbl_Sales[[#This Row],[Quantity]]</f>
        <v>94.5</v>
      </c>
      <c r="N6051" s="6">
        <f>tbl_Sales[[#This Row],[Sales]]-tbl_Sales[[#This Row],[Total_Cost]]</f>
        <v>151.56</v>
      </c>
    </row>
    <row r="6052" spans="1:14">
      <c r="A6052" t="s">
        <v>6056</v>
      </c>
      <c r="B6052" s="4">
        <v>45117</v>
      </c>
      <c r="C6052" t="s">
        <v>7173</v>
      </c>
      <c r="D6052" t="str">
        <f>VLOOKUP(Sales_Data!$C6052,tbl_Customers[],2,FALSE)</f>
        <v>Customer_991</v>
      </c>
      <c r="E6052" t="str">
        <f>VLOOKUP(tbl_Sales[[#This Row],[Customer_ID]],tbl_Customers[],5,0)</f>
        <v>East</v>
      </c>
      <c r="F6052" t="s">
        <v>8539</v>
      </c>
      <c r="G6052" t="str">
        <f>VLOOKUP(Sales_Data!$F6052,tbl_Products[],2,FALSE)</f>
        <v>Product_16</v>
      </c>
      <c r="H6052" t="str">
        <f>VLOOKUP(tbl_Sales[[#This Row],[Product_ID]],tbl_Products[],3,0)</f>
        <v>Home Goods</v>
      </c>
      <c r="I6052">
        <v>8</v>
      </c>
      <c r="J6052" s="10">
        <f>VLOOKUP(tbl_Sales[[#This Row],[Product_ID]],tbl_Products[],4,0)</f>
        <v>15.25</v>
      </c>
      <c r="K6052" s="6">
        <v>50.41</v>
      </c>
      <c r="L6052" s="6">
        <f>tbl_Sales[[#This Row],[Price_per_Unit]]*tbl_Sales[[#This Row],[Quantity]]</f>
        <v>403.28</v>
      </c>
      <c r="M6052" s="6">
        <f>tbl_Sales[[#This Row],[Cost_per_Unit]]*tbl_Sales[[#This Row],[Quantity]]</f>
        <v>122</v>
      </c>
      <c r="N6052" s="6">
        <f>tbl_Sales[[#This Row],[Sales]]-tbl_Sales[[#This Row],[Total_Cost]]</f>
        <v>281.27999999999997</v>
      </c>
    </row>
    <row r="6053" spans="1:14">
      <c r="A6053" t="s">
        <v>6057</v>
      </c>
      <c r="B6053" s="4">
        <v>45113</v>
      </c>
      <c r="C6053" t="s">
        <v>7209</v>
      </c>
      <c r="D6053" t="str">
        <f>VLOOKUP(Sales_Data!$C6053,tbl_Customers[],2,FALSE)</f>
        <v>Customer_94</v>
      </c>
      <c r="E6053" t="str">
        <f>VLOOKUP(tbl_Sales[[#This Row],[Customer_ID]],tbl_Customers[],5,0)</f>
        <v>East</v>
      </c>
      <c r="F6053" t="s">
        <v>8534</v>
      </c>
      <c r="G6053" t="str">
        <f>VLOOKUP(Sales_Data!$F6053,tbl_Products[],2,FALSE)</f>
        <v>Product_51</v>
      </c>
      <c r="H6053" t="str">
        <f>VLOOKUP(tbl_Sales[[#This Row],[Product_ID]],tbl_Products[],3,0)</f>
        <v>Electronics</v>
      </c>
      <c r="I6053">
        <v>7</v>
      </c>
      <c r="J6053" s="10">
        <f>VLOOKUP(tbl_Sales[[#This Row],[Product_ID]],tbl_Products[],4,0)</f>
        <v>45.1</v>
      </c>
      <c r="K6053" s="6">
        <v>33.43</v>
      </c>
      <c r="L6053" s="6">
        <f>tbl_Sales[[#This Row],[Price_per_Unit]]*tbl_Sales[[#This Row],[Quantity]]</f>
        <v>234.01</v>
      </c>
      <c r="M6053" s="6">
        <f>tbl_Sales[[#This Row],[Cost_per_Unit]]*tbl_Sales[[#This Row],[Quantity]]</f>
        <v>315.7</v>
      </c>
      <c r="N6053" s="6">
        <f>tbl_Sales[[#This Row],[Sales]]-tbl_Sales[[#This Row],[Total_Cost]]</f>
        <v>-81.69</v>
      </c>
    </row>
    <row r="6054" spans="1:14">
      <c r="A6054" t="s">
        <v>6058</v>
      </c>
      <c r="B6054" s="4">
        <v>45132</v>
      </c>
      <c r="C6054" t="s">
        <v>8460</v>
      </c>
      <c r="D6054" t="str">
        <f>VLOOKUP(Sales_Data!$C6054,tbl_Customers[],2,FALSE)</f>
        <v>Customer_99</v>
      </c>
      <c r="E6054" t="str">
        <f>VLOOKUP(tbl_Sales[[#This Row],[Customer_ID]],tbl_Customers[],5,0)</f>
        <v>West</v>
      </c>
      <c r="F6054" t="s">
        <v>8520</v>
      </c>
      <c r="G6054" t="str">
        <f>VLOOKUP(Sales_Data!$F6054,tbl_Products[],2,FALSE)</f>
        <v>Product_29</v>
      </c>
      <c r="H6054" t="str">
        <f>VLOOKUP(tbl_Sales[[#This Row],[Product_ID]],tbl_Products[],3,0)</f>
        <v>Home Goods</v>
      </c>
      <c r="I6054">
        <v>5</v>
      </c>
      <c r="J6054" s="10">
        <f>VLOOKUP(tbl_Sales[[#This Row],[Product_ID]],tbl_Products[],4,0)</f>
        <v>9.64</v>
      </c>
      <c r="K6054" s="6">
        <v>71.83</v>
      </c>
      <c r="L6054" s="6">
        <f>tbl_Sales[[#This Row],[Price_per_Unit]]*tbl_Sales[[#This Row],[Quantity]]</f>
        <v>359.15</v>
      </c>
      <c r="M6054" s="6">
        <f>tbl_Sales[[#This Row],[Cost_per_Unit]]*tbl_Sales[[#This Row],[Quantity]]</f>
        <v>48.2</v>
      </c>
      <c r="N6054" s="6">
        <f>tbl_Sales[[#This Row],[Sales]]-tbl_Sales[[#This Row],[Total_Cost]]</f>
        <v>310.95</v>
      </c>
    </row>
    <row r="6055" spans="1:14">
      <c r="A6055" t="s">
        <v>6059</v>
      </c>
      <c r="B6055" s="4">
        <v>45070</v>
      </c>
      <c r="C6055" t="s">
        <v>7278</v>
      </c>
      <c r="D6055" t="str">
        <f>VLOOKUP(Sales_Data!$C6055,tbl_Customers[],2,FALSE)</f>
        <v>Customer_645</v>
      </c>
      <c r="E6055" t="str">
        <f>VLOOKUP(tbl_Sales[[#This Row],[Customer_ID]],tbl_Customers[],5,0)</f>
        <v>West</v>
      </c>
      <c r="F6055" t="s">
        <v>8503</v>
      </c>
      <c r="G6055" t="str">
        <f>VLOOKUP(Sales_Data!$F6055,tbl_Products[],2,FALSE)</f>
        <v>Product_19</v>
      </c>
      <c r="H6055" t="str">
        <f>VLOOKUP(tbl_Sales[[#This Row],[Product_ID]],tbl_Products[],3,0)</f>
        <v>Apparel</v>
      </c>
      <c r="I6055">
        <v>7</v>
      </c>
      <c r="J6055" s="10">
        <f>VLOOKUP(tbl_Sales[[#This Row],[Product_ID]],tbl_Products[],4,0)</f>
        <v>41.78</v>
      </c>
      <c r="K6055" s="6">
        <v>85.25</v>
      </c>
      <c r="L6055" s="6">
        <f>tbl_Sales[[#This Row],[Price_per_Unit]]*tbl_Sales[[#This Row],[Quantity]]</f>
        <v>596.75</v>
      </c>
      <c r="M6055" s="6">
        <f>tbl_Sales[[#This Row],[Cost_per_Unit]]*tbl_Sales[[#This Row],[Quantity]]</f>
        <v>292.46000000000004</v>
      </c>
      <c r="N6055" s="6">
        <f>tbl_Sales[[#This Row],[Sales]]-tbl_Sales[[#This Row],[Total_Cost]]</f>
        <v>304.28999999999996</v>
      </c>
    </row>
    <row r="6056" spans="1:14">
      <c r="A6056" t="s">
        <v>6060</v>
      </c>
      <c r="B6056" s="4">
        <v>45157</v>
      </c>
      <c r="C6056" t="s">
        <v>7148</v>
      </c>
      <c r="D6056" t="str">
        <f>VLOOKUP(Sales_Data!$C6056,tbl_Customers[],2,FALSE)</f>
        <v>Customer_191</v>
      </c>
      <c r="E6056" t="str">
        <f>VLOOKUP(tbl_Sales[[#This Row],[Customer_ID]],tbl_Customers[],5,0)</f>
        <v>North</v>
      </c>
      <c r="F6056" t="s">
        <v>8530</v>
      </c>
      <c r="G6056" t="str">
        <f>VLOOKUP(Sales_Data!$F6056,tbl_Products[],2,FALSE)</f>
        <v>Product_14</v>
      </c>
      <c r="H6056" t="str">
        <f>VLOOKUP(tbl_Sales[[#This Row],[Product_ID]],tbl_Products[],3,0)</f>
        <v>Toys</v>
      </c>
      <c r="I6056">
        <v>8</v>
      </c>
      <c r="J6056" s="10">
        <f>VLOOKUP(tbl_Sales[[#This Row],[Product_ID]],tbl_Products[],4,0)</f>
        <v>36.64</v>
      </c>
      <c r="K6056" s="6">
        <v>25.42</v>
      </c>
      <c r="L6056" s="6">
        <f>tbl_Sales[[#This Row],[Price_per_Unit]]*tbl_Sales[[#This Row],[Quantity]]</f>
        <v>203.36</v>
      </c>
      <c r="M6056" s="6">
        <f>tbl_Sales[[#This Row],[Cost_per_Unit]]*tbl_Sales[[#This Row],[Quantity]]</f>
        <v>293.12</v>
      </c>
      <c r="N6056" s="6">
        <f>tbl_Sales[[#This Row],[Sales]]-tbl_Sales[[#This Row],[Total_Cost]]</f>
        <v>-89.759999999999991</v>
      </c>
    </row>
    <row r="6057" spans="1:14">
      <c r="A6057" t="s">
        <v>6061</v>
      </c>
      <c r="B6057" s="4">
        <v>45019</v>
      </c>
      <c r="C6057" t="s">
        <v>8343</v>
      </c>
      <c r="D6057" t="str">
        <f>VLOOKUP(Sales_Data!$C6057,tbl_Customers[],2,FALSE)</f>
        <v>Customer_633</v>
      </c>
      <c r="E6057" t="str">
        <f>VLOOKUP(tbl_Sales[[#This Row],[Customer_ID]],tbl_Customers[],5,0)</f>
        <v>South</v>
      </c>
      <c r="F6057" t="s">
        <v>8527</v>
      </c>
      <c r="G6057" t="str">
        <f>VLOOKUP(Sales_Data!$F6057,tbl_Products[],2,FALSE)</f>
        <v>Product_12</v>
      </c>
      <c r="H6057" t="str">
        <f>VLOOKUP(tbl_Sales[[#This Row],[Product_ID]],tbl_Products[],3,0)</f>
        <v>Toys</v>
      </c>
      <c r="I6057">
        <v>1</v>
      </c>
      <c r="J6057" s="10">
        <f>VLOOKUP(tbl_Sales[[#This Row],[Product_ID]],tbl_Products[],4,0)</f>
        <v>8.02</v>
      </c>
      <c r="K6057" s="6">
        <v>26.55</v>
      </c>
      <c r="L6057" s="6">
        <f>tbl_Sales[[#This Row],[Price_per_Unit]]*tbl_Sales[[#This Row],[Quantity]]</f>
        <v>26.55</v>
      </c>
      <c r="M6057" s="6">
        <f>tbl_Sales[[#This Row],[Cost_per_Unit]]*tbl_Sales[[#This Row],[Quantity]]</f>
        <v>8.02</v>
      </c>
      <c r="N6057" s="6">
        <f>tbl_Sales[[#This Row],[Sales]]-tbl_Sales[[#This Row],[Total_Cost]]</f>
        <v>18.53</v>
      </c>
    </row>
    <row r="6058" spans="1:14">
      <c r="A6058" t="s">
        <v>6062</v>
      </c>
      <c r="B6058" s="4">
        <v>45219</v>
      </c>
      <c r="C6058" t="s">
        <v>7660</v>
      </c>
      <c r="D6058" t="str">
        <f>VLOOKUP(Sales_Data!$C6058,tbl_Customers[],2,FALSE)</f>
        <v>Customer_18</v>
      </c>
      <c r="E6058" t="str">
        <f>VLOOKUP(tbl_Sales[[#This Row],[Customer_ID]],tbl_Customers[],5,0)</f>
        <v>North</v>
      </c>
      <c r="F6058" t="s">
        <v>8504</v>
      </c>
      <c r="G6058" t="str">
        <f>VLOOKUP(Sales_Data!$F6058,tbl_Products[],2,FALSE)</f>
        <v>Product_13</v>
      </c>
      <c r="H6058" t="str">
        <f>VLOOKUP(tbl_Sales[[#This Row],[Product_ID]],tbl_Products[],3,0)</f>
        <v>Toys</v>
      </c>
      <c r="I6058">
        <v>8</v>
      </c>
      <c r="J6058" s="10">
        <f>VLOOKUP(tbl_Sales[[#This Row],[Product_ID]],tbl_Products[],4,0)</f>
        <v>45.97</v>
      </c>
      <c r="K6058" s="6">
        <v>90.91</v>
      </c>
      <c r="L6058" s="6">
        <f>tbl_Sales[[#This Row],[Price_per_Unit]]*tbl_Sales[[#This Row],[Quantity]]</f>
        <v>727.28</v>
      </c>
      <c r="M6058" s="6">
        <f>tbl_Sales[[#This Row],[Cost_per_Unit]]*tbl_Sales[[#This Row],[Quantity]]</f>
        <v>367.76</v>
      </c>
      <c r="N6058" s="6">
        <f>tbl_Sales[[#This Row],[Sales]]-tbl_Sales[[#This Row],[Total_Cost]]</f>
        <v>359.52</v>
      </c>
    </row>
    <row r="6059" spans="1:14">
      <c r="A6059" t="s">
        <v>6063</v>
      </c>
      <c r="B6059" s="4">
        <v>44994</v>
      </c>
      <c r="C6059" t="s">
        <v>8245</v>
      </c>
      <c r="D6059" t="str">
        <f>VLOOKUP(Sales_Data!$C6059,tbl_Customers[],2,FALSE)</f>
        <v>Customer_731</v>
      </c>
      <c r="E6059" t="str">
        <f>VLOOKUP(tbl_Sales[[#This Row],[Customer_ID]],tbl_Customers[],5,0)</f>
        <v>South</v>
      </c>
      <c r="F6059" t="s">
        <v>8513</v>
      </c>
      <c r="G6059" t="str">
        <f>VLOOKUP(Sales_Data!$F6059,tbl_Products[],2,FALSE)</f>
        <v>Product_59</v>
      </c>
      <c r="H6059" t="str">
        <f>VLOOKUP(tbl_Sales[[#This Row],[Product_ID]],tbl_Products[],3,0)</f>
        <v>Home Goods</v>
      </c>
      <c r="I6059">
        <v>8</v>
      </c>
      <c r="J6059" s="10">
        <f>VLOOKUP(tbl_Sales[[#This Row],[Product_ID]],tbl_Products[],4,0)</f>
        <v>40.85</v>
      </c>
      <c r="K6059" s="6">
        <v>31.26</v>
      </c>
      <c r="L6059" s="6">
        <f>tbl_Sales[[#This Row],[Price_per_Unit]]*tbl_Sales[[#This Row],[Quantity]]</f>
        <v>250.08</v>
      </c>
      <c r="M6059" s="6">
        <f>tbl_Sales[[#This Row],[Cost_per_Unit]]*tbl_Sales[[#This Row],[Quantity]]</f>
        <v>326.8</v>
      </c>
      <c r="N6059" s="6">
        <f>tbl_Sales[[#This Row],[Sales]]-tbl_Sales[[#This Row],[Total_Cost]]</f>
        <v>-76.72</v>
      </c>
    </row>
    <row r="6060" spans="1:14">
      <c r="A6060" t="s">
        <v>6064</v>
      </c>
      <c r="B6060" s="4">
        <v>45221</v>
      </c>
      <c r="C6060" t="s">
        <v>7409</v>
      </c>
      <c r="D6060" t="str">
        <f>VLOOKUP(Sales_Data!$C6060,tbl_Customers[],2,FALSE)</f>
        <v>Customer_579</v>
      </c>
      <c r="E6060" t="str">
        <f>VLOOKUP(tbl_Sales[[#This Row],[Customer_ID]],tbl_Customers[],5,0)</f>
        <v>North</v>
      </c>
      <c r="F6060" t="s">
        <v>8500</v>
      </c>
      <c r="G6060" t="str">
        <f>VLOOKUP(Sales_Data!$F6060,tbl_Products[],2,FALSE)</f>
        <v>Product_68</v>
      </c>
      <c r="H6060" t="str">
        <f>VLOOKUP(tbl_Sales[[#This Row],[Product_ID]],tbl_Products[],3,0)</f>
        <v>Home Goods</v>
      </c>
      <c r="I6060">
        <v>7</v>
      </c>
      <c r="J6060" s="10">
        <f>VLOOKUP(tbl_Sales[[#This Row],[Product_ID]],tbl_Products[],4,0)</f>
        <v>17.45</v>
      </c>
      <c r="K6060" s="6">
        <v>42.59</v>
      </c>
      <c r="L6060" s="6">
        <f>tbl_Sales[[#This Row],[Price_per_Unit]]*tbl_Sales[[#This Row],[Quantity]]</f>
        <v>298.13</v>
      </c>
      <c r="M6060" s="6">
        <f>tbl_Sales[[#This Row],[Cost_per_Unit]]*tbl_Sales[[#This Row],[Quantity]]</f>
        <v>122.14999999999999</v>
      </c>
      <c r="N6060" s="6">
        <f>tbl_Sales[[#This Row],[Sales]]-tbl_Sales[[#This Row],[Total_Cost]]</f>
        <v>175.98000000000002</v>
      </c>
    </row>
    <row r="6061" spans="1:14">
      <c r="A6061" t="s">
        <v>6065</v>
      </c>
      <c r="B6061" s="4">
        <v>45278</v>
      </c>
      <c r="C6061" t="s">
        <v>7006</v>
      </c>
      <c r="D6061" t="str">
        <f>VLOOKUP(Sales_Data!$C6061,tbl_Customers[],2,FALSE)</f>
        <v>Customer_816</v>
      </c>
      <c r="E6061" t="str">
        <f>VLOOKUP(tbl_Sales[[#This Row],[Customer_ID]],tbl_Customers[],5,0)</f>
        <v>East</v>
      </c>
      <c r="F6061" t="s">
        <v>8541</v>
      </c>
      <c r="G6061" t="str">
        <f>VLOOKUP(Sales_Data!$F6061,tbl_Products[],2,FALSE)</f>
        <v>Product_60</v>
      </c>
      <c r="H6061" t="str">
        <f>VLOOKUP(tbl_Sales[[#This Row],[Product_ID]],tbl_Products[],3,0)</f>
        <v>Health</v>
      </c>
      <c r="I6061">
        <v>8</v>
      </c>
      <c r="J6061" s="10">
        <f>VLOOKUP(tbl_Sales[[#This Row],[Product_ID]],tbl_Products[],4,0)</f>
        <v>1.01</v>
      </c>
      <c r="K6061" s="6">
        <v>72.28</v>
      </c>
      <c r="L6061" s="6">
        <f>tbl_Sales[[#This Row],[Price_per_Unit]]*tbl_Sales[[#This Row],[Quantity]]</f>
        <v>578.24</v>
      </c>
      <c r="M6061" s="6">
        <f>tbl_Sales[[#This Row],[Cost_per_Unit]]*tbl_Sales[[#This Row],[Quantity]]</f>
        <v>8.08</v>
      </c>
      <c r="N6061" s="6">
        <f>tbl_Sales[[#This Row],[Sales]]-tbl_Sales[[#This Row],[Total_Cost]]</f>
        <v>570.16</v>
      </c>
    </row>
    <row r="6062" spans="1:14">
      <c r="A6062" t="s">
        <v>6066</v>
      </c>
      <c r="B6062" s="4">
        <v>45044</v>
      </c>
      <c r="C6062" t="s">
        <v>7297</v>
      </c>
      <c r="D6062" t="str">
        <f>VLOOKUP(Sales_Data!$C6062,tbl_Customers[],2,FALSE)</f>
        <v>Customer_1025</v>
      </c>
      <c r="E6062" t="str">
        <f>VLOOKUP(tbl_Sales[[#This Row],[Customer_ID]],tbl_Customers[],5,0)</f>
        <v>West</v>
      </c>
      <c r="F6062" t="s">
        <v>8539</v>
      </c>
      <c r="G6062" t="str">
        <f>VLOOKUP(Sales_Data!$F6062,tbl_Products[],2,FALSE)</f>
        <v>Product_16</v>
      </c>
      <c r="H6062" t="str">
        <f>VLOOKUP(tbl_Sales[[#This Row],[Product_ID]],tbl_Products[],3,0)</f>
        <v>Home Goods</v>
      </c>
      <c r="I6062">
        <v>3</v>
      </c>
      <c r="J6062" s="10">
        <f>VLOOKUP(tbl_Sales[[#This Row],[Product_ID]],tbl_Products[],4,0)</f>
        <v>15.25</v>
      </c>
      <c r="K6062" s="6">
        <v>13.69</v>
      </c>
      <c r="L6062" s="6">
        <f>tbl_Sales[[#This Row],[Price_per_Unit]]*tbl_Sales[[#This Row],[Quantity]]</f>
        <v>41.07</v>
      </c>
      <c r="M6062" s="6">
        <f>tbl_Sales[[#This Row],[Cost_per_Unit]]*tbl_Sales[[#This Row],[Quantity]]</f>
        <v>45.75</v>
      </c>
      <c r="N6062" s="6">
        <f>tbl_Sales[[#This Row],[Sales]]-tbl_Sales[[#This Row],[Total_Cost]]</f>
        <v>-4.68</v>
      </c>
    </row>
    <row r="6063" spans="1:14">
      <c r="A6063" t="s">
        <v>6067</v>
      </c>
      <c r="B6063" s="4">
        <v>44978</v>
      </c>
      <c r="C6063" t="s">
        <v>7654</v>
      </c>
      <c r="D6063" t="str">
        <f>VLOOKUP(Sales_Data!$C6063,tbl_Customers[],2,FALSE)</f>
        <v>Customer_400</v>
      </c>
      <c r="E6063" t="str">
        <f>VLOOKUP(tbl_Sales[[#This Row],[Customer_ID]],tbl_Customers[],5,0)</f>
        <v>East</v>
      </c>
      <c r="F6063" t="s">
        <v>8510</v>
      </c>
      <c r="G6063" t="str">
        <f>VLOOKUP(Sales_Data!$F6063,tbl_Products[],2,FALSE)</f>
        <v>Product_70</v>
      </c>
      <c r="H6063" t="str">
        <f>VLOOKUP(tbl_Sales[[#This Row],[Product_ID]],tbl_Products[],3,0)</f>
        <v>Apparel</v>
      </c>
      <c r="I6063">
        <v>7</v>
      </c>
      <c r="J6063" s="10">
        <f>VLOOKUP(tbl_Sales[[#This Row],[Product_ID]],tbl_Products[],4,0)</f>
        <v>26.74</v>
      </c>
      <c r="K6063" s="6">
        <v>11.59</v>
      </c>
      <c r="L6063" s="6">
        <f>tbl_Sales[[#This Row],[Price_per_Unit]]*tbl_Sales[[#This Row],[Quantity]]</f>
        <v>81.13</v>
      </c>
      <c r="M6063" s="6">
        <f>tbl_Sales[[#This Row],[Cost_per_Unit]]*tbl_Sales[[#This Row],[Quantity]]</f>
        <v>187.17999999999998</v>
      </c>
      <c r="N6063" s="6">
        <f>tbl_Sales[[#This Row],[Sales]]-tbl_Sales[[#This Row],[Total_Cost]]</f>
        <v>-106.04999999999998</v>
      </c>
    </row>
    <row r="6064" spans="1:14">
      <c r="A6064" t="s">
        <v>6068</v>
      </c>
      <c r="B6064" s="4">
        <v>45065</v>
      </c>
      <c r="C6064" t="s">
        <v>7278</v>
      </c>
      <c r="D6064" t="str">
        <f>VLOOKUP(Sales_Data!$C6064,tbl_Customers[],2,FALSE)</f>
        <v>Customer_645</v>
      </c>
      <c r="E6064" t="str">
        <f>VLOOKUP(tbl_Sales[[#This Row],[Customer_ID]],tbl_Customers[],5,0)</f>
        <v>West</v>
      </c>
      <c r="F6064" t="s">
        <v>8547</v>
      </c>
      <c r="G6064" t="str">
        <f>VLOOKUP(Sales_Data!$F6064,tbl_Products[],2,FALSE)</f>
        <v>Product_7</v>
      </c>
      <c r="H6064" t="str">
        <f>VLOOKUP(tbl_Sales[[#This Row],[Product_ID]],tbl_Products[],3,0)</f>
        <v>Apparel</v>
      </c>
      <c r="I6064">
        <v>7</v>
      </c>
      <c r="J6064" s="10">
        <f>VLOOKUP(tbl_Sales[[#This Row],[Product_ID]],tbl_Products[],4,0)</f>
        <v>48.6</v>
      </c>
      <c r="K6064" s="6">
        <v>34.979999999999997</v>
      </c>
      <c r="L6064" s="6">
        <f>tbl_Sales[[#This Row],[Price_per_Unit]]*tbl_Sales[[#This Row],[Quantity]]</f>
        <v>244.85999999999999</v>
      </c>
      <c r="M6064" s="6">
        <f>tbl_Sales[[#This Row],[Cost_per_Unit]]*tbl_Sales[[#This Row],[Quantity]]</f>
        <v>340.2</v>
      </c>
      <c r="N6064" s="6">
        <f>tbl_Sales[[#This Row],[Sales]]-tbl_Sales[[#This Row],[Total_Cost]]</f>
        <v>-95.34</v>
      </c>
    </row>
    <row r="6065" spans="1:14">
      <c r="A6065" t="s">
        <v>6069</v>
      </c>
      <c r="B6065" s="4">
        <v>45047</v>
      </c>
      <c r="C6065" t="s">
        <v>7934</v>
      </c>
      <c r="D6065" t="str">
        <f>VLOOKUP(Sales_Data!$C6065,tbl_Customers[],2,FALSE)</f>
        <v>Customer_801</v>
      </c>
      <c r="E6065" t="str">
        <f>VLOOKUP(tbl_Sales[[#This Row],[Customer_ID]],tbl_Customers[],5,0)</f>
        <v>South</v>
      </c>
      <c r="F6065" t="s">
        <v>8550</v>
      </c>
      <c r="G6065" t="str">
        <f>VLOOKUP(Sales_Data!$F6065,tbl_Products[],2,FALSE)</f>
        <v>Product_26</v>
      </c>
      <c r="H6065" t="str">
        <f>VLOOKUP(tbl_Sales[[#This Row],[Product_ID]],tbl_Products[],3,0)</f>
        <v>Health</v>
      </c>
      <c r="I6065">
        <v>9</v>
      </c>
      <c r="J6065" s="10">
        <f>VLOOKUP(tbl_Sales[[#This Row],[Product_ID]],tbl_Products[],4,0)</f>
        <v>31.77</v>
      </c>
      <c r="K6065" s="6">
        <v>79.47</v>
      </c>
      <c r="L6065" s="6">
        <f>tbl_Sales[[#This Row],[Price_per_Unit]]*tbl_Sales[[#This Row],[Quantity]]</f>
        <v>715.23</v>
      </c>
      <c r="M6065" s="6">
        <f>tbl_Sales[[#This Row],[Cost_per_Unit]]*tbl_Sales[[#This Row],[Quantity]]</f>
        <v>285.93</v>
      </c>
      <c r="N6065" s="6">
        <f>tbl_Sales[[#This Row],[Sales]]-tbl_Sales[[#This Row],[Total_Cost]]</f>
        <v>429.3</v>
      </c>
    </row>
    <row r="6066" spans="1:14">
      <c r="A6066" t="s">
        <v>6070</v>
      </c>
      <c r="B6066" s="4">
        <v>45211</v>
      </c>
      <c r="C6066" t="s">
        <v>7621</v>
      </c>
      <c r="D6066" t="str">
        <f>VLOOKUP(Sales_Data!$C6066,tbl_Customers[],2,FALSE)</f>
        <v>Customer_1487</v>
      </c>
      <c r="E6066" t="str">
        <f>VLOOKUP(tbl_Sales[[#This Row],[Customer_ID]],tbl_Customers[],5,0)</f>
        <v>West</v>
      </c>
      <c r="F6066" t="s">
        <v>8565</v>
      </c>
      <c r="G6066" t="str">
        <f>VLOOKUP(Sales_Data!$F6066,tbl_Products[],2,FALSE)</f>
        <v>Product_31</v>
      </c>
      <c r="H6066" t="str">
        <f>VLOOKUP(tbl_Sales[[#This Row],[Product_ID]],tbl_Products[],3,0)</f>
        <v>Apparel</v>
      </c>
      <c r="I6066">
        <v>8</v>
      </c>
      <c r="J6066" s="10">
        <f>VLOOKUP(tbl_Sales[[#This Row],[Product_ID]],tbl_Products[],4,0)</f>
        <v>3.66</v>
      </c>
      <c r="K6066" s="6">
        <v>90.55</v>
      </c>
      <c r="L6066" s="6">
        <f>tbl_Sales[[#This Row],[Price_per_Unit]]*tbl_Sales[[#This Row],[Quantity]]</f>
        <v>724.4</v>
      </c>
      <c r="M6066" s="6">
        <f>tbl_Sales[[#This Row],[Cost_per_Unit]]*tbl_Sales[[#This Row],[Quantity]]</f>
        <v>29.28</v>
      </c>
      <c r="N6066" s="6">
        <f>tbl_Sales[[#This Row],[Sales]]-tbl_Sales[[#This Row],[Total_Cost]]</f>
        <v>695.12</v>
      </c>
    </row>
    <row r="6067" spans="1:14">
      <c r="A6067" t="s">
        <v>6071</v>
      </c>
      <c r="B6067" s="4">
        <v>45148</v>
      </c>
      <c r="C6067" t="s">
        <v>7376</v>
      </c>
      <c r="D6067" t="str">
        <f>VLOOKUP(Sales_Data!$C6067,tbl_Customers[],2,FALSE)</f>
        <v>Customer_729</v>
      </c>
      <c r="E6067" t="str">
        <f>VLOOKUP(tbl_Sales[[#This Row],[Customer_ID]],tbl_Customers[],5,0)</f>
        <v>East</v>
      </c>
      <c r="F6067" t="s">
        <v>8527</v>
      </c>
      <c r="G6067" t="str">
        <f>VLOOKUP(Sales_Data!$F6067,tbl_Products[],2,FALSE)</f>
        <v>Product_12</v>
      </c>
      <c r="H6067" t="str">
        <f>VLOOKUP(tbl_Sales[[#This Row],[Product_ID]],tbl_Products[],3,0)</f>
        <v>Toys</v>
      </c>
      <c r="I6067">
        <v>2</v>
      </c>
      <c r="J6067" s="10">
        <f>VLOOKUP(tbl_Sales[[#This Row],[Product_ID]],tbl_Products[],4,0)</f>
        <v>8.02</v>
      </c>
      <c r="K6067" s="6">
        <v>6.07</v>
      </c>
      <c r="L6067" s="6">
        <f>tbl_Sales[[#This Row],[Price_per_Unit]]*tbl_Sales[[#This Row],[Quantity]]</f>
        <v>12.14</v>
      </c>
      <c r="M6067" s="6">
        <f>tbl_Sales[[#This Row],[Cost_per_Unit]]*tbl_Sales[[#This Row],[Quantity]]</f>
        <v>16.04</v>
      </c>
      <c r="N6067" s="6">
        <f>tbl_Sales[[#This Row],[Sales]]-tbl_Sales[[#This Row],[Total_Cost]]</f>
        <v>-3.8999999999999986</v>
      </c>
    </row>
    <row r="6068" spans="1:14">
      <c r="A6068" t="s">
        <v>6072</v>
      </c>
      <c r="B6068" s="4">
        <v>45122</v>
      </c>
      <c r="C6068" t="s">
        <v>7187</v>
      </c>
      <c r="D6068" t="str">
        <f>VLOOKUP(Sales_Data!$C6068,tbl_Customers[],2,FALSE)</f>
        <v>Customer_266</v>
      </c>
      <c r="E6068" t="str">
        <f>VLOOKUP(tbl_Sales[[#This Row],[Customer_ID]],tbl_Customers[],5,0)</f>
        <v>South</v>
      </c>
      <c r="F6068" t="s">
        <v>8550</v>
      </c>
      <c r="G6068" t="str">
        <f>VLOOKUP(Sales_Data!$F6068,tbl_Products[],2,FALSE)</f>
        <v>Product_26</v>
      </c>
      <c r="H6068" t="str">
        <f>VLOOKUP(tbl_Sales[[#This Row],[Product_ID]],tbl_Products[],3,0)</f>
        <v>Health</v>
      </c>
      <c r="I6068">
        <v>8</v>
      </c>
      <c r="J6068" s="10">
        <f>VLOOKUP(tbl_Sales[[#This Row],[Product_ID]],tbl_Products[],4,0)</f>
        <v>31.77</v>
      </c>
      <c r="K6068" s="6">
        <v>9.6300000000000008</v>
      </c>
      <c r="L6068" s="6">
        <f>tbl_Sales[[#This Row],[Price_per_Unit]]*tbl_Sales[[#This Row],[Quantity]]</f>
        <v>77.040000000000006</v>
      </c>
      <c r="M6068" s="6">
        <f>tbl_Sales[[#This Row],[Cost_per_Unit]]*tbl_Sales[[#This Row],[Quantity]]</f>
        <v>254.16</v>
      </c>
      <c r="N6068" s="6">
        <f>tbl_Sales[[#This Row],[Sales]]-tbl_Sales[[#This Row],[Total_Cost]]</f>
        <v>-177.12</v>
      </c>
    </row>
    <row r="6069" spans="1:14">
      <c r="A6069" t="s">
        <v>6073</v>
      </c>
      <c r="B6069" s="4">
        <v>45027</v>
      </c>
      <c r="C6069" t="s">
        <v>7916</v>
      </c>
      <c r="D6069" t="str">
        <f>VLOOKUP(Sales_Data!$C6069,tbl_Customers[],2,FALSE)</f>
        <v>Customer_1440</v>
      </c>
      <c r="E6069" t="str">
        <f>VLOOKUP(tbl_Sales[[#This Row],[Customer_ID]],tbl_Customers[],5,0)</f>
        <v>North</v>
      </c>
      <c r="F6069" t="s">
        <v>8521</v>
      </c>
      <c r="G6069" t="str">
        <f>VLOOKUP(Sales_Data!$F6069,tbl_Products[],2,FALSE)</f>
        <v>Product_64</v>
      </c>
      <c r="H6069" t="str">
        <f>VLOOKUP(tbl_Sales[[#This Row],[Product_ID]],tbl_Products[],3,0)</f>
        <v>Home Goods</v>
      </c>
      <c r="I6069">
        <v>9</v>
      </c>
      <c r="J6069" s="10">
        <f>VLOOKUP(tbl_Sales[[#This Row],[Product_ID]],tbl_Products[],4,0)</f>
        <v>16.21</v>
      </c>
      <c r="K6069" s="6">
        <v>53.81</v>
      </c>
      <c r="L6069" s="6">
        <f>tbl_Sales[[#This Row],[Price_per_Unit]]*tbl_Sales[[#This Row],[Quantity]]</f>
        <v>484.29</v>
      </c>
      <c r="M6069" s="6">
        <f>tbl_Sales[[#This Row],[Cost_per_Unit]]*tbl_Sales[[#This Row],[Quantity]]</f>
        <v>145.89000000000001</v>
      </c>
      <c r="N6069" s="6">
        <f>tbl_Sales[[#This Row],[Sales]]-tbl_Sales[[#This Row],[Total_Cost]]</f>
        <v>338.4</v>
      </c>
    </row>
    <row r="6070" spans="1:14">
      <c r="A6070" t="s">
        <v>6074</v>
      </c>
      <c r="B6070" s="4">
        <v>45001</v>
      </c>
      <c r="C6070" t="s">
        <v>7906</v>
      </c>
      <c r="D6070" t="str">
        <f>VLOOKUP(Sales_Data!$C6070,tbl_Customers[],2,FALSE)</f>
        <v>Customer_1382</v>
      </c>
      <c r="E6070" t="str">
        <f>VLOOKUP(tbl_Sales[[#This Row],[Customer_ID]],tbl_Customers[],5,0)</f>
        <v>West</v>
      </c>
      <c r="F6070" t="s">
        <v>8546</v>
      </c>
      <c r="G6070" t="str">
        <f>VLOOKUP(Sales_Data!$F6070,tbl_Products[],2,FALSE)</f>
        <v>Product_28</v>
      </c>
      <c r="H6070" t="str">
        <f>VLOOKUP(tbl_Sales[[#This Row],[Product_ID]],tbl_Products[],3,0)</f>
        <v>Toys</v>
      </c>
      <c r="I6070">
        <v>3</v>
      </c>
      <c r="J6070" s="10">
        <f>VLOOKUP(tbl_Sales[[#This Row],[Product_ID]],tbl_Products[],4,0)</f>
        <v>23.58</v>
      </c>
      <c r="K6070" s="6">
        <v>42.78</v>
      </c>
      <c r="L6070" s="6">
        <f>tbl_Sales[[#This Row],[Price_per_Unit]]*tbl_Sales[[#This Row],[Quantity]]</f>
        <v>128.34</v>
      </c>
      <c r="M6070" s="6">
        <f>tbl_Sales[[#This Row],[Cost_per_Unit]]*tbl_Sales[[#This Row],[Quantity]]</f>
        <v>70.739999999999995</v>
      </c>
      <c r="N6070" s="6">
        <f>tbl_Sales[[#This Row],[Sales]]-tbl_Sales[[#This Row],[Total_Cost]]</f>
        <v>57.600000000000009</v>
      </c>
    </row>
    <row r="6071" spans="1:14">
      <c r="A6071" t="s">
        <v>6075</v>
      </c>
      <c r="B6071" s="4">
        <v>45003</v>
      </c>
      <c r="C6071" t="s">
        <v>7387</v>
      </c>
      <c r="D6071" t="str">
        <f>VLOOKUP(Sales_Data!$C6071,tbl_Customers[],2,FALSE)</f>
        <v>Customer_200</v>
      </c>
      <c r="E6071" t="str">
        <f>VLOOKUP(tbl_Sales[[#This Row],[Customer_ID]],tbl_Customers[],5,0)</f>
        <v>East</v>
      </c>
      <c r="F6071" t="s">
        <v>8549</v>
      </c>
      <c r="G6071" t="str">
        <f>VLOOKUP(Sales_Data!$F6071,tbl_Products[],2,FALSE)</f>
        <v>Product_18</v>
      </c>
      <c r="H6071" t="str">
        <f>VLOOKUP(tbl_Sales[[#This Row],[Product_ID]],tbl_Products[],3,0)</f>
        <v>Health</v>
      </c>
      <c r="I6071">
        <v>8</v>
      </c>
      <c r="J6071" s="10">
        <f>VLOOKUP(tbl_Sales[[#This Row],[Product_ID]],tbl_Products[],4,0)</f>
        <v>41.18</v>
      </c>
      <c r="K6071" s="6">
        <v>73.94</v>
      </c>
      <c r="L6071" s="6">
        <f>tbl_Sales[[#This Row],[Price_per_Unit]]*tbl_Sales[[#This Row],[Quantity]]</f>
        <v>591.52</v>
      </c>
      <c r="M6071" s="6">
        <f>tbl_Sales[[#This Row],[Cost_per_Unit]]*tbl_Sales[[#This Row],[Quantity]]</f>
        <v>329.44</v>
      </c>
      <c r="N6071" s="6">
        <f>tbl_Sales[[#This Row],[Sales]]-tbl_Sales[[#This Row],[Total_Cost]]</f>
        <v>262.08</v>
      </c>
    </row>
    <row r="6072" spans="1:14">
      <c r="A6072" t="s">
        <v>6076</v>
      </c>
      <c r="B6072" s="4">
        <v>45169</v>
      </c>
      <c r="C6072" t="s">
        <v>7129</v>
      </c>
      <c r="D6072" t="str">
        <f>VLOOKUP(Sales_Data!$C6072,tbl_Customers[],2,FALSE)</f>
        <v>Customer_679</v>
      </c>
      <c r="E6072" t="str">
        <f>VLOOKUP(tbl_Sales[[#This Row],[Customer_ID]],tbl_Customers[],5,0)</f>
        <v>South</v>
      </c>
      <c r="F6072" t="s">
        <v>8555</v>
      </c>
      <c r="G6072" t="str">
        <f>VLOOKUP(Sales_Data!$F6072,tbl_Products[],2,FALSE)</f>
        <v>Product_52</v>
      </c>
      <c r="H6072" t="str">
        <f>VLOOKUP(tbl_Sales[[#This Row],[Product_ID]],tbl_Products[],3,0)</f>
        <v>Toys</v>
      </c>
      <c r="I6072">
        <v>5</v>
      </c>
      <c r="J6072" s="10">
        <f>VLOOKUP(tbl_Sales[[#This Row],[Product_ID]],tbl_Products[],4,0)</f>
        <v>46.58</v>
      </c>
      <c r="K6072" s="6">
        <v>19.829999999999998</v>
      </c>
      <c r="L6072" s="6">
        <f>tbl_Sales[[#This Row],[Price_per_Unit]]*tbl_Sales[[#This Row],[Quantity]]</f>
        <v>99.149999999999991</v>
      </c>
      <c r="M6072" s="6">
        <f>tbl_Sales[[#This Row],[Cost_per_Unit]]*tbl_Sales[[#This Row],[Quantity]]</f>
        <v>232.89999999999998</v>
      </c>
      <c r="N6072" s="6">
        <f>tbl_Sales[[#This Row],[Sales]]-tbl_Sales[[#This Row],[Total_Cost]]</f>
        <v>-133.75</v>
      </c>
    </row>
    <row r="6073" spans="1:14">
      <c r="A6073" t="s">
        <v>6077</v>
      </c>
      <c r="B6073" s="4">
        <v>44931</v>
      </c>
      <c r="C6073" t="s">
        <v>8087</v>
      </c>
      <c r="D6073" t="str">
        <f>VLOOKUP(Sales_Data!$C6073,tbl_Customers[],2,FALSE)</f>
        <v>Customer_835</v>
      </c>
      <c r="E6073" t="str">
        <f>VLOOKUP(tbl_Sales[[#This Row],[Customer_ID]],tbl_Customers[],5,0)</f>
        <v>North</v>
      </c>
      <c r="F6073" t="s">
        <v>8556</v>
      </c>
      <c r="G6073" t="str">
        <f>VLOOKUP(Sales_Data!$F6073,tbl_Products[],2,FALSE)</f>
        <v>Product_42</v>
      </c>
      <c r="H6073" t="str">
        <f>VLOOKUP(tbl_Sales[[#This Row],[Product_ID]],tbl_Products[],3,0)</f>
        <v>Electronics</v>
      </c>
      <c r="I6073">
        <v>1</v>
      </c>
      <c r="J6073" s="10">
        <f>VLOOKUP(tbl_Sales[[#This Row],[Product_ID]],tbl_Products[],4,0)</f>
        <v>28.03</v>
      </c>
      <c r="K6073" s="6">
        <v>52.72</v>
      </c>
      <c r="L6073" s="6">
        <f>tbl_Sales[[#This Row],[Price_per_Unit]]*tbl_Sales[[#This Row],[Quantity]]</f>
        <v>52.72</v>
      </c>
      <c r="M6073" s="6">
        <f>tbl_Sales[[#This Row],[Cost_per_Unit]]*tbl_Sales[[#This Row],[Quantity]]</f>
        <v>28.03</v>
      </c>
      <c r="N6073" s="6">
        <f>tbl_Sales[[#This Row],[Sales]]-tbl_Sales[[#This Row],[Total_Cost]]</f>
        <v>24.689999999999998</v>
      </c>
    </row>
    <row r="6074" spans="1:14">
      <c r="A6074" t="s">
        <v>6078</v>
      </c>
      <c r="B6074" s="4">
        <v>45017</v>
      </c>
      <c r="C6074" t="s">
        <v>7920</v>
      </c>
      <c r="D6074" t="str">
        <f>VLOOKUP(Sales_Data!$C6074,tbl_Customers[],2,FALSE)</f>
        <v>Customer_1032</v>
      </c>
      <c r="E6074" t="str">
        <f>VLOOKUP(tbl_Sales[[#This Row],[Customer_ID]],tbl_Customers[],5,0)</f>
        <v>North</v>
      </c>
      <c r="F6074" t="s">
        <v>8520</v>
      </c>
      <c r="G6074" t="str">
        <f>VLOOKUP(Sales_Data!$F6074,tbl_Products[],2,FALSE)</f>
        <v>Product_29</v>
      </c>
      <c r="H6074" t="str">
        <f>VLOOKUP(tbl_Sales[[#This Row],[Product_ID]],tbl_Products[],3,0)</f>
        <v>Home Goods</v>
      </c>
      <c r="I6074">
        <v>9</v>
      </c>
      <c r="J6074" s="10">
        <f>VLOOKUP(tbl_Sales[[#This Row],[Product_ID]],tbl_Products[],4,0)</f>
        <v>9.64</v>
      </c>
      <c r="K6074" s="6">
        <v>9.9</v>
      </c>
      <c r="L6074" s="6">
        <f>tbl_Sales[[#This Row],[Price_per_Unit]]*tbl_Sales[[#This Row],[Quantity]]</f>
        <v>89.100000000000009</v>
      </c>
      <c r="M6074" s="6">
        <f>tbl_Sales[[#This Row],[Cost_per_Unit]]*tbl_Sales[[#This Row],[Quantity]]</f>
        <v>86.76</v>
      </c>
      <c r="N6074" s="6">
        <f>tbl_Sales[[#This Row],[Sales]]-tbl_Sales[[#This Row],[Total_Cost]]</f>
        <v>2.3400000000000034</v>
      </c>
    </row>
    <row r="6075" spans="1:14">
      <c r="A6075" t="s">
        <v>6079</v>
      </c>
      <c r="B6075" s="4">
        <v>45142</v>
      </c>
      <c r="C6075" t="s">
        <v>8300</v>
      </c>
      <c r="D6075" t="str">
        <f>VLOOKUP(Sales_Data!$C6075,tbl_Customers[],2,FALSE)</f>
        <v>Customer_207</v>
      </c>
      <c r="E6075" t="str">
        <f>VLOOKUP(tbl_Sales[[#This Row],[Customer_ID]],tbl_Customers[],5,0)</f>
        <v>East</v>
      </c>
      <c r="F6075" t="s">
        <v>8495</v>
      </c>
      <c r="G6075" t="str">
        <f>VLOOKUP(Sales_Data!$F6075,tbl_Products[],2,FALSE)</f>
        <v>Product_6</v>
      </c>
      <c r="H6075" t="str">
        <f>VLOOKUP(tbl_Sales[[#This Row],[Product_ID]],tbl_Products[],3,0)</f>
        <v>Apparel</v>
      </c>
      <c r="I6075">
        <v>4</v>
      </c>
      <c r="J6075" s="10">
        <f>VLOOKUP(tbl_Sales[[#This Row],[Product_ID]],tbl_Products[],4,0)</f>
        <v>33.65</v>
      </c>
      <c r="K6075" s="6">
        <v>48.96</v>
      </c>
      <c r="L6075" s="6">
        <f>tbl_Sales[[#This Row],[Price_per_Unit]]*tbl_Sales[[#This Row],[Quantity]]</f>
        <v>195.84</v>
      </c>
      <c r="M6075" s="6">
        <f>tbl_Sales[[#This Row],[Cost_per_Unit]]*tbl_Sales[[#This Row],[Quantity]]</f>
        <v>134.6</v>
      </c>
      <c r="N6075" s="6">
        <f>tbl_Sales[[#This Row],[Sales]]-tbl_Sales[[#This Row],[Total_Cost]]</f>
        <v>61.240000000000009</v>
      </c>
    </row>
    <row r="6076" spans="1:14">
      <c r="A6076" t="s">
        <v>6080</v>
      </c>
      <c r="B6076" s="4">
        <v>45182</v>
      </c>
      <c r="C6076" t="s">
        <v>8449</v>
      </c>
      <c r="D6076" t="str">
        <f>VLOOKUP(Sales_Data!$C6076,tbl_Customers[],2,FALSE)</f>
        <v>Customer_1029</v>
      </c>
      <c r="E6076" t="str">
        <f>VLOOKUP(tbl_Sales[[#This Row],[Customer_ID]],tbl_Customers[],5,0)</f>
        <v>East</v>
      </c>
      <c r="F6076" t="s">
        <v>8519</v>
      </c>
      <c r="G6076" t="str">
        <f>VLOOKUP(Sales_Data!$F6076,tbl_Products[],2,FALSE)</f>
        <v>Product_53</v>
      </c>
      <c r="H6076" t="str">
        <f>VLOOKUP(tbl_Sales[[#This Row],[Product_ID]],tbl_Products[],3,0)</f>
        <v>Electronics</v>
      </c>
      <c r="I6076">
        <v>3</v>
      </c>
      <c r="J6076" s="10">
        <f>VLOOKUP(tbl_Sales[[#This Row],[Product_ID]],tbl_Products[],4,0)</f>
        <v>21.34</v>
      </c>
      <c r="K6076" s="6">
        <v>34.520000000000003</v>
      </c>
      <c r="L6076" s="6">
        <f>tbl_Sales[[#This Row],[Price_per_Unit]]*tbl_Sales[[#This Row],[Quantity]]</f>
        <v>103.56</v>
      </c>
      <c r="M6076" s="6">
        <f>tbl_Sales[[#This Row],[Cost_per_Unit]]*tbl_Sales[[#This Row],[Quantity]]</f>
        <v>64.02</v>
      </c>
      <c r="N6076" s="6">
        <f>tbl_Sales[[#This Row],[Sales]]-tbl_Sales[[#This Row],[Total_Cost]]</f>
        <v>39.540000000000006</v>
      </c>
    </row>
    <row r="6077" spans="1:14">
      <c r="A6077" t="s">
        <v>6081</v>
      </c>
      <c r="B6077" s="4">
        <v>44995</v>
      </c>
      <c r="C6077" t="s">
        <v>7072</v>
      </c>
      <c r="D6077" t="str">
        <f>VLOOKUP(Sales_Data!$C6077,tbl_Customers[],2,FALSE)</f>
        <v>Customer_308</v>
      </c>
      <c r="E6077" t="str">
        <f>VLOOKUP(tbl_Sales[[#This Row],[Customer_ID]],tbl_Customers[],5,0)</f>
        <v>South</v>
      </c>
      <c r="F6077" t="s">
        <v>8552</v>
      </c>
      <c r="G6077" t="str">
        <f>VLOOKUP(Sales_Data!$F6077,tbl_Products[],2,FALSE)</f>
        <v>Product_5</v>
      </c>
      <c r="H6077" t="str">
        <f>VLOOKUP(tbl_Sales[[#This Row],[Product_ID]],tbl_Products[],3,0)</f>
        <v>Health</v>
      </c>
      <c r="I6077">
        <v>2</v>
      </c>
      <c r="J6077" s="10">
        <f>VLOOKUP(tbl_Sales[[#This Row],[Product_ID]],tbl_Products[],4,0)</f>
        <v>35.39</v>
      </c>
      <c r="K6077" s="6">
        <v>7.66</v>
      </c>
      <c r="L6077" s="6">
        <f>tbl_Sales[[#This Row],[Price_per_Unit]]*tbl_Sales[[#This Row],[Quantity]]</f>
        <v>15.32</v>
      </c>
      <c r="M6077" s="6">
        <f>tbl_Sales[[#This Row],[Cost_per_Unit]]*tbl_Sales[[#This Row],[Quantity]]</f>
        <v>70.78</v>
      </c>
      <c r="N6077" s="6">
        <f>tbl_Sales[[#This Row],[Sales]]-tbl_Sales[[#This Row],[Total_Cost]]</f>
        <v>-55.46</v>
      </c>
    </row>
    <row r="6078" spans="1:14">
      <c r="A6078" t="s">
        <v>6082</v>
      </c>
      <c r="B6078" s="4">
        <v>45249</v>
      </c>
      <c r="C6078" t="s">
        <v>7670</v>
      </c>
      <c r="D6078" t="str">
        <f>VLOOKUP(Sales_Data!$C6078,tbl_Customers[],2,FALSE)</f>
        <v>Customer_49</v>
      </c>
      <c r="E6078" t="str">
        <f>VLOOKUP(tbl_Sales[[#This Row],[Customer_ID]],tbl_Customers[],5,0)</f>
        <v>East</v>
      </c>
      <c r="F6078" t="s">
        <v>8566</v>
      </c>
      <c r="G6078" t="str">
        <f>VLOOKUP(Sales_Data!$F6078,tbl_Products[],2,FALSE)</f>
        <v>Product_10</v>
      </c>
      <c r="H6078" t="str">
        <f>VLOOKUP(tbl_Sales[[#This Row],[Product_ID]],tbl_Products[],3,0)</f>
        <v>Apparel</v>
      </c>
      <c r="I6078">
        <v>4</v>
      </c>
      <c r="J6078" s="10">
        <f>VLOOKUP(tbl_Sales[[#This Row],[Product_ID]],tbl_Products[],4,0)</f>
        <v>14.95</v>
      </c>
      <c r="K6078" s="6">
        <v>30.42</v>
      </c>
      <c r="L6078" s="6">
        <f>tbl_Sales[[#This Row],[Price_per_Unit]]*tbl_Sales[[#This Row],[Quantity]]</f>
        <v>121.68</v>
      </c>
      <c r="M6078" s="6">
        <f>tbl_Sales[[#This Row],[Cost_per_Unit]]*tbl_Sales[[#This Row],[Quantity]]</f>
        <v>59.8</v>
      </c>
      <c r="N6078" s="6">
        <f>tbl_Sales[[#This Row],[Sales]]-tbl_Sales[[#This Row],[Total_Cost]]</f>
        <v>61.88000000000001</v>
      </c>
    </row>
    <row r="6079" spans="1:14">
      <c r="A6079" t="s">
        <v>6083</v>
      </c>
      <c r="B6079" s="4">
        <v>45191</v>
      </c>
      <c r="C6079" t="s">
        <v>8005</v>
      </c>
      <c r="D6079" t="str">
        <f>VLOOKUP(Sales_Data!$C6079,tbl_Customers[],2,FALSE)</f>
        <v>Customer_1203</v>
      </c>
      <c r="E6079" t="str">
        <f>VLOOKUP(tbl_Sales[[#This Row],[Customer_ID]],tbl_Customers[],5,0)</f>
        <v>East</v>
      </c>
      <c r="F6079" t="s">
        <v>8551</v>
      </c>
      <c r="G6079" t="str">
        <f>VLOOKUP(Sales_Data!$F6079,tbl_Products[],2,FALSE)</f>
        <v>Product_11</v>
      </c>
      <c r="H6079" t="str">
        <f>VLOOKUP(tbl_Sales[[#This Row],[Product_ID]],tbl_Products[],3,0)</f>
        <v>Health</v>
      </c>
      <c r="I6079">
        <v>2</v>
      </c>
      <c r="J6079" s="10">
        <f>VLOOKUP(tbl_Sales[[#This Row],[Product_ID]],tbl_Products[],4,0)</f>
        <v>11.76</v>
      </c>
      <c r="K6079" s="6">
        <v>10.66</v>
      </c>
      <c r="L6079" s="6">
        <f>tbl_Sales[[#This Row],[Price_per_Unit]]*tbl_Sales[[#This Row],[Quantity]]</f>
        <v>21.32</v>
      </c>
      <c r="M6079" s="6">
        <f>tbl_Sales[[#This Row],[Cost_per_Unit]]*tbl_Sales[[#This Row],[Quantity]]</f>
        <v>23.52</v>
      </c>
      <c r="N6079" s="6">
        <f>tbl_Sales[[#This Row],[Sales]]-tbl_Sales[[#This Row],[Total_Cost]]</f>
        <v>-2.1999999999999993</v>
      </c>
    </row>
    <row r="6080" spans="1:14">
      <c r="A6080" t="s">
        <v>6084</v>
      </c>
      <c r="B6080" s="4">
        <v>45200</v>
      </c>
      <c r="C6080" t="s">
        <v>7639</v>
      </c>
      <c r="D6080" t="str">
        <f>VLOOKUP(Sales_Data!$C6080,tbl_Customers[],2,FALSE)</f>
        <v>Customer_783</v>
      </c>
      <c r="E6080" t="str">
        <f>VLOOKUP(tbl_Sales[[#This Row],[Customer_ID]],tbl_Customers[],5,0)</f>
        <v>East</v>
      </c>
      <c r="F6080" t="s">
        <v>8501</v>
      </c>
      <c r="G6080" t="str">
        <f>VLOOKUP(Sales_Data!$F6080,tbl_Products[],2,FALSE)</f>
        <v>Product_65</v>
      </c>
      <c r="H6080" t="str">
        <f>VLOOKUP(tbl_Sales[[#This Row],[Product_ID]],tbl_Products[],3,0)</f>
        <v>Health</v>
      </c>
      <c r="I6080">
        <v>3</v>
      </c>
      <c r="J6080" s="10">
        <f>VLOOKUP(tbl_Sales[[#This Row],[Product_ID]],tbl_Products[],4,0)</f>
        <v>37.880000000000003</v>
      </c>
      <c r="K6080" s="6">
        <v>42.11</v>
      </c>
      <c r="L6080" s="6">
        <f>tbl_Sales[[#This Row],[Price_per_Unit]]*tbl_Sales[[#This Row],[Quantity]]</f>
        <v>126.33</v>
      </c>
      <c r="M6080" s="6">
        <f>tbl_Sales[[#This Row],[Cost_per_Unit]]*tbl_Sales[[#This Row],[Quantity]]</f>
        <v>113.64000000000001</v>
      </c>
      <c r="N6080" s="6">
        <f>tbl_Sales[[#This Row],[Sales]]-tbl_Sales[[#This Row],[Total_Cost]]</f>
        <v>12.689999999999984</v>
      </c>
    </row>
    <row r="6081" spans="1:14">
      <c r="A6081" t="s">
        <v>6085</v>
      </c>
      <c r="B6081" s="4">
        <v>45088</v>
      </c>
      <c r="C6081" t="s">
        <v>8461</v>
      </c>
      <c r="D6081" t="str">
        <f>VLOOKUP(Sales_Data!$C6081,tbl_Customers[],2,FALSE)</f>
        <v>Customer_977</v>
      </c>
      <c r="E6081" t="str">
        <f>VLOOKUP(tbl_Sales[[#This Row],[Customer_ID]],tbl_Customers[],5,0)</f>
        <v>East</v>
      </c>
      <c r="F6081" t="s">
        <v>8521</v>
      </c>
      <c r="G6081" t="str">
        <f>VLOOKUP(Sales_Data!$F6081,tbl_Products[],2,FALSE)</f>
        <v>Product_64</v>
      </c>
      <c r="H6081" t="str">
        <f>VLOOKUP(tbl_Sales[[#This Row],[Product_ID]],tbl_Products[],3,0)</f>
        <v>Home Goods</v>
      </c>
      <c r="I6081">
        <v>3</v>
      </c>
      <c r="J6081" s="10">
        <f>VLOOKUP(tbl_Sales[[#This Row],[Product_ID]],tbl_Products[],4,0)</f>
        <v>16.21</v>
      </c>
      <c r="K6081" s="6">
        <v>15.1</v>
      </c>
      <c r="L6081" s="6">
        <f>tbl_Sales[[#This Row],[Price_per_Unit]]*tbl_Sales[[#This Row],[Quantity]]</f>
        <v>45.3</v>
      </c>
      <c r="M6081" s="6">
        <f>tbl_Sales[[#This Row],[Cost_per_Unit]]*tbl_Sales[[#This Row],[Quantity]]</f>
        <v>48.63</v>
      </c>
      <c r="N6081" s="6">
        <f>tbl_Sales[[#This Row],[Sales]]-tbl_Sales[[#This Row],[Total_Cost]]</f>
        <v>-3.3300000000000054</v>
      </c>
    </row>
    <row r="6082" spans="1:14">
      <c r="A6082" t="s">
        <v>6086</v>
      </c>
      <c r="B6082" s="4">
        <v>45176</v>
      </c>
      <c r="C6082" t="s">
        <v>8351</v>
      </c>
      <c r="D6082" t="str">
        <f>VLOOKUP(Sales_Data!$C6082,tbl_Customers[],2,FALSE)</f>
        <v>Customer_1201</v>
      </c>
      <c r="E6082" t="str">
        <f>VLOOKUP(tbl_Sales[[#This Row],[Customer_ID]],tbl_Customers[],5,0)</f>
        <v>East</v>
      </c>
      <c r="F6082" t="s">
        <v>8556</v>
      </c>
      <c r="G6082" t="str">
        <f>VLOOKUP(Sales_Data!$F6082,tbl_Products[],2,FALSE)</f>
        <v>Product_42</v>
      </c>
      <c r="H6082" t="str">
        <f>VLOOKUP(tbl_Sales[[#This Row],[Product_ID]],tbl_Products[],3,0)</f>
        <v>Electronics</v>
      </c>
      <c r="I6082">
        <v>6</v>
      </c>
      <c r="J6082" s="10">
        <f>VLOOKUP(tbl_Sales[[#This Row],[Product_ID]],tbl_Products[],4,0)</f>
        <v>28.03</v>
      </c>
      <c r="K6082" s="6">
        <v>91.56</v>
      </c>
      <c r="L6082" s="6">
        <f>tbl_Sales[[#This Row],[Price_per_Unit]]*tbl_Sales[[#This Row],[Quantity]]</f>
        <v>549.36</v>
      </c>
      <c r="M6082" s="6">
        <f>tbl_Sales[[#This Row],[Cost_per_Unit]]*tbl_Sales[[#This Row],[Quantity]]</f>
        <v>168.18</v>
      </c>
      <c r="N6082" s="6">
        <f>tbl_Sales[[#This Row],[Sales]]-tbl_Sales[[#This Row],[Total_Cost]]</f>
        <v>381.18</v>
      </c>
    </row>
    <row r="6083" spans="1:14">
      <c r="A6083" t="s">
        <v>6087</v>
      </c>
      <c r="B6083" s="4">
        <v>45080</v>
      </c>
      <c r="C6083" t="s">
        <v>7292</v>
      </c>
      <c r="D6083" t="str">
        <f>VLOOKUP(Sales_Data!$C6083,tbl_Customers[],2,FALSE)</f>
        <v>Customer_77</v>
      </c>
      <c r="E6083" t="str">
        <f>VLOOKUP(tbl_Sales[[#This Row],[Customer_ID]],tbl_Customers[],5,0)</f>
        <v>North</v>
      </c>
      <c r="F6083" t="s">
        <v>8553</v>
      </c>
      <c r="G6083" t="str">
        <f>VLOOKUP(Sales_Data!$F6083,tbl_Products[],2,FALSE)</f>
        <v>Product_50</v>
      </c>
      <c r="H6083" t="str">
        <f>VLOOKUP(tbl_Sales[[#This Row],[Product_ID]],tbl_Products[],3,0)</f>
        <v>Apparel</v>
      </c>
      <c r="I6083">
        <v>5</v>
      </c>
      <c r="J6083" s="10">
        <f>VLOOKUP(tbl_Sales[[#This Row],[Product_ID]],tbl_Products[],4,0)</f>
        <v>42.74</v>
      </c>
      <c r="K6083" s="6">
        <v>30.72</v>
      </c>
      <c r="L6083" s="6">
        <f>tbl_Sales[[#This Row],[Price_per_Unit]]*tbl_Sales[[#This Row],[Quantity]]</f>
        <v>153.6</v>
      </c>
      <c r="M6083" s="6">
        <f>tbl_Sales[[#This Row],[Cost_per_Unit]]*tbl_Sales[[#This Row],[Quantity]]</f>
        <v>213.70000000000002</v>
      </c>
      <c r="N6083" s="6">
        <f>tbl_Sales[[#This Row],[Sales]]-tbl_Sales[[#This Row],[Total_Cost]]</f>
        <v>-60.100000000000023</v>
      </c>
    </row>
    <row r="6084" spans="1:14">
      <c r="A6084" t="s">
        <v>6088</v>
      </c>
      <c r="B6084" s="4">
        <v>45055</v>
      </c>
      <c r="C6084" t="s">
        <v>7198</v>
      </c>
      <c r="D6084" t="str">
        <f>VLOOKUP(Sales_Data!$C6084,tbl_Customers[],2,FALSE)</f>
        <v>Customer_595</v>
      </c>
      <c r="E6084" t="str">
        <f>VLOOKUP(tbl_Sales[[#This Row],[Customer_ID]],tbl_Customers[],5,0)</f>
        <v>West</v>
      </c>
      <c r="F6084" t="s">
        <v>8504</v>
      </c>
      <c r="G6084" t="str">
        <f>VLOOKUP(Sales_Data!$F6084,tbl_Products[],2,FALSE)</f>
        <v>Product_13</v>
      </c>
      <c r="H6084" t="str">
        <f>VLOOKUP(tbl_Sales[[#This Row],[Product_ID]],tbl_Products[],3,0)</f>
        <v>Toys</v>
      </c>
      <c r="I6084">
        <v>7</v>
      </c>
      <c r="J6084" s="10">
        <f>VLOOKUP(tbl_Sales[[#This Row],[Product_ID]],tbl_Products[],4,0)</f>
        <v>45.97</v>
      </c>
      <c r="K6084" s="6">
        <v>29.27</v>
      </c>
      <c r="L6084" s="6">
        <f>tbl_Sales[[#This Row],[Price_per_Unit]]*tbl_Sales[[#This Row],[Quantity]]</f>
        <v>204.89</v>
      </c>
      <c r="M6084" s="6">
        <f>tbl_Sales[[#This Row],[Cost_per_Unit]]*tbl_Sales[[#This Row],[Quantity]]</f>
        <v>321.78999999999996</v>
      </c>
      <c r="N6084" s="6">
        <f>tbl_Sales[[#This Row],[Sales]]-tbl_Sales[[#This Row],[Total_Cost]]</f>
        <v>-116.89999999999998</v>
      </c>
    </row>
    <row r="6085" spans="1:14">
      <c r="A6085" t="s">
        <v>6089</v>
      </c>
      <c r="B6085" s="4">
        <v>45214</v>
      </c>
      <c r="C6085" t="s">
        <v>7134</v>
      </c>
      <c r="D6085" t="str">
        <f>VLOOKUP(Sales_Data!$C6085,tbl_Customers[],2,FALSE)</f>
        <v>Customer_331</v>
      </c>
      <c r="E6085" t="str">
        <f>VLOOKUP(tbl_Sales[[#This Row],[Customer_ID]],tbl_Customers[],5,0)</f>
        <v>West</v>
      </c>
      <c r="F6085" t="s">
        <v>8541</v>
      </c>
      <c r="G6085" t="str">
        <f>VLOOKUP(Sales_Data!$F6085,tbl_Products[],2,FALSE)</f>
        <v>Product_60</v>
      </c>
      <c r="H6085" t="str">
        <f>VLOOKUP(tbl_Sales[[#This Row],[Product_ID]],tbl_Products[],3,0)</f>
        <v>Health</v>
      </c>
      <c r="I6085">
        <v>7</v>
      </c>
      <c r="J6085" s="10">
        <f>VLOOKUP(tbl_Sales[[#This Row],[Product_ID]],tbl_Products[],4,0)</f>
        <v>1.01</v>
      </c>
      <c r="K6085" s="6">
        <v>59.83</v>
      </c>
      <c r="L6085" s="6">
        <f>tbl_Sales[[#This Row],[Price_per_Unit]]*tbl_Sales[[#This Row],[Quantity]]</f>
        <v>418.81</v>
      </c>
      <c r="M6085" s="6">
        <f>tbl_Sales[[#This Row],[Cost_per_Unit]]*tbl_Sales[[#This Row],[Quantity]]</f>
        <v>7.07</v>
      </c>
      <c r="N6085" s="6">
        <f>tbl_Sales[[#This Row],[Sales]]-tbl_Sales[[#This Row],[Total_Cost]]</f>
        <v>411.74</v>
      </c>
    </row>
    <row r="6086" spans="1:14">
      <c r="A6086" t="s">
        <v>6090</v>
      </c>
      <c r="B6086" s="4">
        <v>45217</v>
      </c>
      <c r="C6086" t="s">
        <v>7716</v>
      </c>
      <c r="D6086" t="str">
        <f>VLOOKUP(Sales_Data!$C6086,tbl_Customers[],2,FALSE)</f>
        <v>Customer_311</v>
      </c>
      <c r="E6086" t="str">
        <f>VLOOKUP(tbl_Sales[[#This Row],[Customer_ID]],tbl_Customers[],5,0)</f>
        <v>South</v>
      </c>
      <c r="F6086" t="s">
        <v>8501</v>
      </c>
      <c r="G6086" t="str">
        <f>VLOOKUP(Sales_Data!$F6086,tbl_Products[],2,FALSE)</f>
        <v>Product_65</v>
      </c>
      <c r="H6086" t="str">
        <f>VLOOKUP(tbl_Sales[[#This Row],[Product_ID]],tbl_Products[],3,0)</f>
        <v>Health</v>
      </c>
      <c r="I6086">
        <v>5</v>
      </c>
      <c r="J6086" s="10">
        <f>VLOOKUP(tbl_Sales[[#This Row],[Product_ID]],tbl_Products[],4,0)</f>
        <v>37.880000000000003</v>
      </c>
      <c r="K6086" s="6">
        <v>15.26</v>
      </c>
      <c r="L6086" s="6">
        <f>tbl_Sales[[#This Row],[Price_per_Unit]]*tbl_Sales[[#This Row],[Quantity]]</f>
        <v>76.3</v>
      </c>
      <c r="M6086" s="6">
        <f>tbl_Sales[[#This Row],[Cost_per_Unit]]*tbl_Sales[[#This Row],[Quantity]]</f>
        <v>189.4</v>
      </c>
      <c r="N6086" s="6">
        <f>tbl_Sales[[#This Row],[Sales]]-tbl_Sales[[#This Row],[Total_Cost]]</f>
        <v>-113.10000000000001</v>
      </c>
    </row>
    <row r="6087" spans="1:14">
      <c r="A6087" t="s">
        <v>6091</v>
      </c>
      <c r="B6087" s="4">
        <v>44951</v>
      </c>
      <c r="C6087" t="s">
        <v>7940</v>
      </c>
      <c r="D6087" t="str">
        <f>VLOOKUP(Sales_Data!$C6087,tbl_Customers[],2,FALSE)</f>
        <v>Customer_1398</v>
      </c>
      <c r="E6087" t="str">
        <f>VLOOKUP(tbl_Sales[[#This Row],[Customer_ID]],tbl_Customers[],5,0)</f>
        <v>West</v>
      </c>
      <c r="F6087" t="s">
        <v>8519</v>
      </c>
      <c r="G6087" t="str">
        <f>VLOOKUP(Sales_Data!$F6087,tbl_Products[],2,FALSE)</f>
        <v>Product_53</v>
      </c>
      <c r="H6087" t="str">
        <f>VLOOKUP(tbl_Sales[[#This Row],[Product_ID]],tbl_Products[],3,0)</f>
        <v>Electronics</v>
      </c>
      <c r="I6087">
        <v>7</v>
      </c>
      <c r="J6087" s="10">
        <f>VLOOKUP(tbl_Sales[[#This Row],[Product_ID]],tbl_Products[],4,0)</f>
        <v>21.34</v>
      </c>
      <c r="K6087" s="6">
        <v>91.77</v>
      </c>
      <c r="L6087" s="6">
        <f>tbl_Sales[[#This Row],[Price_per_Unit]]*tbl_Sales[[#This Row],[Quantity]]</f>
        <v>642.39</v>
      </c>
      <c r="M6087" s="6">
        <f>tbl_Sales[[#This Row],[Cost_per_Unit]]*tbl_Sales[[#This Row],[Quantity]]</f>
        <v>149.38</v>
      </c>
      <c r="N6087" s="6">
        <f>tbl_Sales[[#This Row],[Sales]]-tbl_Sales[[#This Row],[Total_Cost]]</f>
        <v>493.01</v>
      </c>
    </row>
    <row r="6088" spans="1:14">
      <c r="A6088" t="s">
        <v>6092</v>
      </c>
      <c r="B6088" s="4">
        <v>45130</v>
      </c>
      <c r="C6088" t="s">
        <v>7447</v>
      </c>
      <c r="D6088" t="str">
        <f>VLOOKUP(Sales_Data!$C6088,tbl_Customers[],2,FALSE)</f>
        <v>Customer_949</v>
      </c>
      <c r="E6088" t="str">
        <f>VLOOKUP(tbl_Sales[[#This Row],[Customer_ID]],tbl_Customers[],5,0)</f>
        <v>East</v>
      </c>
      <c r="F6088" t="s">
        <v>8557</v>
      </c>
      <c r="G6088" t="str">
        <f>VLOOKUP(Sales_Data!$F6088,tbl_Products[],2,FALSE)</f>
        <v>Product_71</v>
      </c>
      <c r="H6088" t="str">
        <f>VLOOKUP(tbl_Sales[[#This Row],[Product_ID]],tbl_Products[],3,0)</f>
        <v>Electronics</v>
      </c>
      <c r="I6088">
        <v>2</v>
      </c>
      <c r="J6088" s="10">
        <f>VLOOKUP(tbl_Sales[[#This Row],[Product_ID]],tbl_Products[],4,0)</f>
        <v>34.61</v>
      </c>
      <c r="K6088" s="6">
        <v>62.74</v>
      </c>
      <c r="L6088" s="6">
        <f>tbl_Sales[[#This Row],[Price_per_Unit]]*tbl_Sales[[#This Row],[Quantity]]</f>
        <v>125.48</v>
      </c>
      <c r="M6088" s="6">
        <f>tbl_Sales[[#This Row],[Cost_per_Unit]]*tbl_Sales[[#This Row],[Quantity]]</f>
        <v>69.22</v>
      </c>
      <c r="N6088" s="6">
        <f>tbl_Sales[[#This Row],[Sales]]-tbl_Sales[[#This Row],[Total_Cost]]</f>
        <v>56.260000000000005</v>
      </c>
    </row>
    <row r="6089" spans="1:14">
      <c r="A6089" t="s">
        <v>6093</v>
      </c>
      <c r="B6089" s="4">
        <v>44977</v>
      </c>
      <c r="C6089" t="s">
        <v>8475</v>
      </c>
      <c r="D6089" t="str">
        <f>VLOOKUP(Sales_Data!$C6089,tbl_Customers[],2,FALSE)</f>
        <v>Customer_162</v>
      </c>
      <c r="E6089" t="str">
        <f>VLOOKUP(tbl_Sales[[#This Row],[Customer_ID]],tbl_Customers[],5,0)</f>
        <v>North</v>
      </c>
      <c r="F6089" t="s">
        <v>8500</v>
      </c>
      <c r="G6089" t="str">
        <f>VLOOKUP(Sales_Data!$F6089,tbl_Products[],2,FALSE)</f>
        <v>Product_68</v>
      </c>
      <c r="H6089" t="str">
        <f>VLOOKUP(tbl_Sales[[#This Row],[Product_ID]],tbl_Products[],3,0)</f>
        <v>Home Goods</v>
      </c>
      <c r="I6089">
        <v>6</v>
      </c>
      <c r="J6089" s="10">
        <f>VLOOKUP(tbl_Sales[[#This Row],[Product_ID]],tbl_Products[],4,0)</f>
        <v>17.45</v>
      </c>
      <c r="K6089" s="6">
        <v>85.54</v>
      </c>
      <c r="L6089" s="6">
        <f>tbl_Sales[[#This Row],[Price_per_Unit]]*tbl_Sales[[#This Row],[Quantity]]</f>
        <v>513.24</v>
      </c>
      <c r="M6089" s="6">
        <f>tbl_Sales[[#This Row],[Cost_per_Unit]]*tbl_Sales[[#This Row],[Quantity]]</f>
        <v>104.69999999999999</v>
      </c>
      <c r="N6089" s="6">
        <f>tbl_Sales[[#This Row],[Sales]]-tbl_Sales[[#This Row],[Total_Cost]]</f>
        <v>408.54</v>
      </c>
    </row>
    <row r="6090" spans="1:14">
      <c r="A6090" t="s">
        <v>6094</v>
      </c>
      <c r="B6090" s="4">
        <v>45280</v>
      </c>
      <c r="C6090" t="s">
        <v>8474</v>
      </c>
      <c r="D6090" t="str">
        <f>VLOOKUP(Sales_Data!$C6090,tbl_Customers[],2,FALSE)</f>
        <v>Customer_1282</v>
      </c>
      <c r="E6090" t="str">
        <f>VLOOKUP(tbl_Sales[[#This Row],[Customer_ID]],tbl_Customers[],5,0)</f>
        <v>South</v>
      </c>
      <c r="F6090" t="s">
        <v>8514</v>
      </c>
      <c r="G6090" t="str">
        <f>VLOOKUP(Sales_Data!$F6090,tbl_Products[],2,FALSE)</f>
        <v>Product_2</v>
      </c>
      <c r="H6090" t="str">
        <f>VLOOKUP(tbl_Sales[[#This Row],[Product_ID]],tbl_Products[],3,0)</f>
        <v>Health</v>
      </c>
      <c r="I6090">
        <v>2</v>
      </c>
      <c r="J6090" s="10">
        <f>VLOOKUP(tbl_Sales[[#This Row],[Product_ID]],tbl_Products[],4,0)</f>
        <v>12.41</v>
      </c>
      <c r="K6090" s="6">
        <v>79.650000000000006</v>
      </c>
      <c r="L6090" s="6">
        <f>tbl_Sales[[#This Row],[Price_per_Unit]]*tbl_Sales[[#This Row],[Quantity]]</f>
        <v>159.30000000000001</v>
      </c>
      <c r="M6090" s="6">
        <f>tbl_Sales[[#This Row],[Cost_per_Unit]]*tbl_Sales[[#This Row],[Quantity]]</f>
        <v>24.82</v>
      </c>
      <c r="N6090" s="6">
        <f>tbl_Sales[[#This Row],[Sales]]-tbl_Sales[[#This Row],[Total_Cost]]</f>
        <v>134.48000000000002</v>
      </c>
    </row>
    <row r="6091" spans="1:14">
      <c r="A6091" t="s">
        <v>6095</v>
      </c>
      <c r="B6091" s="4">
        <v>45010</v>
      </c>
      <c r="C6091" t="s">
        <v>8247</v>
      </c>
      <c r="D6091" t="str">
        <f>VLOOKUP(Sales_Data!$C6091,tbl_Customers[],2,FALSE)</f>
        <v>Customer_192</v>
      </c>
      <c r="E6091" t="str">
        <f>VLOOKUP(tbl_Sales[[#This Row],[Customer_ID]],tbl_Customers[],5,0)</f>
        <v>South</v>
      </c>
      <c r="F6091" t="s">
        <v>8514</v>
      </c>
      <c r="G6091" t="str">
        <f>VLOOKUP(Sales_Data!$F6091,tbl_Products[],2,FALSE)</f>
        <v>Product_2</v>
      </c>
      <c r="H6091" t="str">
        <f>VLOOKUP(tbl_Sales[[#This Row],[Product_ID]],tbl_Products[],3,0)</f>
        <v>Health</v>
      </c>
      <c r="I6091">
        <v>1</v>
      </c>
      <c r="J6091" s="10">
        <f>VLOOKUP(tbl_Sales[[#This Row],[Product_ID]],tbl_Products[],4,0)</f>
        <v>12.41</v>
      </c>
      <c r="K6091" s="6">
        <v>61.35</v>
      </c>
      <c r="L6091" s="6">
        <f>tbl_Sales[[#This Row],[Price_per_Unit]]*tbl_Sales[[#This Row],[Quantity]]</f>
        <v>61.35</v>
      </c>
      <c r="M6091" s="6">
        <f>tbl_Sales[[#This Row],[Cost_per_Unit]]*tbl_Sales[[#This Row],[Quantity]]</f>
        <v>12.41</v>
      </c>
      <c r="N6091" s="6">
        <f>tbl_Sales[[#This Row],[Sales]]-tbl_Sales[[#This Row],[Total_Cost]]</f>
        <v>48.94</v>
      </c>
    </row>
    <row r="6092" spans="1:14">
      <c r="A6092" t="s">
        <v>6096</v>
      </c>
      <c r="B6092" s="4">
        <v>44957</v>
      </c>
      <c r="C6092" t="s">
        <v>7048</v>
      </c>
      <c r="D6092" t="str">
        <f>VLOOKUP(Sales_Data!$C6092,tbl_Customers[],2,FALSE)</f>
        <v>Customer_1472</v>
      </c>
      <c r="E6092" t="str">
        <f>VLOOKUP(tbl_Sales[[#This Row],[Customer_ID]],tbl_Customers[],5,0)</f>
        <v>West</v>
      </c>
      <c r="F6092" t="s">
        <v>8558</v>
      </c>
      <c r="G6092" t="str">
        <f>VLOOKUP(Sales_Data!$F6092,tbl_Products[],2,FALSE)</f>
        <v>Product_24</v>
      </c>
      <c r="H6092" t="str">
        <f>VLOOKUP(tbl_Sales[[#This Row],[Product_ID]],tbl_Products[],3,0)</f>
        <v>Apparel</v>
      </c>
      <c r="I6092">
        <v>9</v>
      </c>
      <c r="J6092" s="10">
        <f>VLOOKUP(tbl_Sales[[#This Row],[Product_ID]],tbl_Products[],4,0)</f>
        <v>47.62</v>
      </c>
      <c r="K6092" s="6">
        <v>80.61</v>
      </c>
      <c r="L6092" s="6">
        <f>tbl_Sales[[#This Row],[Price_per_Unit]]*tbl_Sales[[#This Row],[Quantity]]</f>
        <v>725.49</v>
      </c>
      <c r="M6092" s="6">
        <f>tbl_Sales[[#This Row],[Cost_per_Unit]]*tbl_Sales[[#This Row],[Quantity]]</f>
        <v>428.58</v>
      </c>
      <c r="N6092" s="6">
        <f>tbl_Sales[[#This Row],[Sales]]-tbl_Sales[[#This Row],[Total_Cost]]</f>
        <v>296.91000000000003</v>
      </c>
    </row>
    <row r="6093" spans="1:14">
      <c r="A6093" t="s">
        <v>6097</v>
      </c>
      <c r="B6093" s="4">
        <v>45037</v>
      </c>
      <c r="C6093" t="s">
        <v>7393</v>
      </c>
      <c r="D6093" t="str">
        <f>VLOOKUP(Sales_Data!$C6093,tbl_Customers[],2,FALSE)</f>
        <v>Customer_475</v>
      </c>
      <c r="E6093" t="str">
        <f>VLOOKUP(tbl_Sales[[#This Row],[Customer_ID]],tbl_Customers[],5,0)</f>
        <v>South</v>
      </c>
      <c r="F6093" t="s">
        <v>8526</v>
      </c>
      <c r="G6093" t="str">
        <f>VLOOKUP(Sales_Data!$F6093,tbl_Products[],2,FALSE)</f>
        <v>Product_27</v>
      </c>
      <c r="H6093" t="str">
        <f>VLOOKUP(tbl_Sales[[#This Row],[Product_ID]],tbl_Products[],3,0)</f>
        <v>Home Goods</v>
      </c>
      <c r="I6093">
        <v>1</v>
      </c>
      <c r="J6093" s="10">
        <f>VLOOKUP(tbl_Sales[[#This Row],[Product_ID]],tbl_Products[],4,0)</f>
        <v>35.53</v>
      </c>
      <c r="K6093" s="6">
        <v>74.2</v>
      </c>
      <c r="L6093" s="6">
        <f>tbl_Sales[[#This Row],[Price_per_Unit]]*tbl_Sales[[#This Row],[Quantity]]</f>
        <v>74.2</v>
      </c>
      <c r="M6093" s="6">
        <f>tbl_Sales[[#This Row],[Cost_per_Unit]]*tbl_Sales[[#This Row],[Quantity]]</f>
        <v>35.53</v>
      </c>
      <c r="N6093" s="6">
        <f>tbl_Sales[[#This Row],[Sales]]-tbl_Sales[[#This Row],[Total_Cost]]</f>
        <v>38.67</v>
      </c>
    </row>
    <row r="6094" spans="1:14">
      <c r="A6094" t="s">
        <v>6098</v>
      </c>
      <c r="B6094" s="4">
        <v>45057</v>
      </c>
      <c r="C6094" t="s">
        <v>8002</v>
      </c>
      <c r="D6094" t="str">
        <f>VLOOKUP(Sales_Data!$C6094,tbl_Customers[],2,FALSE)</f>
        <v>Customer_442</v>
      </c>
      <c r="E6094" t="str">
        <f>VLOOKUP(tbl_Sales[[#This Row],[Customer_ID]],tbl_Customers[],5,0)</f>
        <v>South</v>
      </c>
      <c r="F6094" t="s">
        <v>8522</v>
      </c>
      <c r="G6094" t="str">
        <f>VLOOKUP(Sales_Data!$F6094,tbl_Products[],2,FALSE)</f>
        <v>Product_4</v>
      </c>
      <c r="H6094" t="str">
        <f>VLOOKUP(tbl_Sales[[#This Row],[Product_ID]],tbl_Products[],3,0)</f>
        <v>Toys</v>
      </c>
      <c r="I6094">
        <v>1</v>
      </c>
      <c r="J6094" s="10">
        <f>VLOOKUP(tbl_Sales[[#This Row],[Product_ID]],tbl_Products[],4,0)</f>
        <v>14.75</v>
      </c>
      <c r="K6094" s="6">
        <v>68.17</v>
      </c>
      <c r="L6094" s="6">
        <f>tbl_Sales[[#This Row],[Price_per_Unit]]*tbl_Sales[[#This Row],[Quantity]]</f>
        <v>68.17</v>
      </c>
      <c r="M6094" s="6">
        <f>tbl_Sales[[#This Row],[Cost_per_Unit]]*tbl_Sales[[#This Row],[Quantity]]</f>
        <v>14.75</v>
      </c>
      <c r="N6094" s="6">
        <f>tbl_Sales[[#This Row],[Sales]]-tbl_Sales[[#This Row],[Total_Cost]]</f>
        <v>53.42</v>
      </c>
    </row>
    <row r="6095" spans="1:14">
      <c r="A6095" t="s">
        <v>6099</v>
      </c>
      <c r="B6095" s="4">
        <v>45170</v>
      </c>
      <c r="C6095" t="s">
        <v>7474</v>
      </c>
      <c r="D6095" t="str">
        <f>VLOOKUP(Sales_Data!$C6095,tbl_Customers[],2,FALSE)</f>
        <v>Customer_1396</v>
      </c>
      <c r="E6095" t="str">
        <f>VLOOKUP(tbl_Sales[[#This Row],[Customer_ID]],tbl_Customers[],5,0)</f>
        <v>South</v>
      </c>
      <c r="F6095" t="s">
        <v>8522</v>
      </c>
      <c r="G6095" t="str">
        <f>VLOOKUP(Sales_Data!$F6095,tbl_Products[],2,FALSE)</f>
        <v>Product_4</v>
      </c>
      <c r="H6095" t="str">
        <f>VLOOKUP(tbl_Sales[[#This Row],[Product_ID]],tbl_Products[],3,0)</f>
        <v>Toys</v>
      </c>
      <c r="I6095">
        <v>8</v>
      </c>
      <c r="J6095" s="10">
        <f>VLOOKUP(tbl_Sales[[#This Row],[Product_ID]],tbl_Products[],4,0)</f>
        <v>14.75</v>
      </c>
      <c r="K6095" s="6">
        <v>70.290000000000006</v>
      </c>
      <c r="L6095" s="6">
        <f>tbl_Sales[[#This Row],[Price_per_Unit]]*tbl_Sales[[#This Row],[Quantity]]</f>
        <v>562.32000000000005</v>
      </c>
      <c r="M6095" s="6">
        <f>tbl_Sales[[#This Row],[Cost_per_Unit]]*tbl_Sales[[#This Row],[Quantity]]</f>
        <v>118</v>
      </c>
      <c r="N6095" s="6">
        <f>tbl_Sales[[#This Row],[Sales]]-tbl_Sales[[#This Row],[Total_Cost]]</f>
        <v>444.32000000000005</v>
      </c>
    </row>
    <row r="6096" spans="1:14">
      <c r="A6096" t="s">
        <v>6100</v>
      </c>
      <c r="B6096" s="4">
        <v>45249</v>
      </c>
      <c r="C6096" t="s">
        <v>7757</v>
      </c>
      <c r="D6096" t="str">
        <f>VLOOKUP(Sales_Data!$C6096,tbl_Customers[],2,FALSE)</f>
        <v>Customer_1340</v>
      </c>
      <c r="E6096" t="str">
        <f>VLOOKUP(tbl_Sales[[#This Row],[Customer_ID]],tbl_Customers[],5,0)</f>
        <v>South</v>
      </c>
      <c r="F6096" t="s">
        <v>8530</v>
      </c>
      <c r="G6096" t="str">
        <f>VLOOKUP(Sales_Data!$F6096,tbl_Products[],2,FALSE)</f>
        <v>Product_14</v>
      </c>
      <c r="H6096" t="str">
        <f>VLOOKUP(tbl_Sales[[#This Row],[Product_ID]],tbl_Products[],3,0)</f>
        <v>Toys</v>
      </c>
      <c r="I6096">
        <v>9</v>
      </c>
      <c r="J6096" s="10">
        <f>VLOOKUP(tbl_Sales[[#This Row],[Product_ID]],tbl_Products[],4,0)</f>
        <v>36.64</v>
      </c>
      <c r="K6096" s="6">
        <v>55.76</v>
      </c>
      <c r="L6096" s="6">
        <f>tbl_Sales[[#This Row],[Price_per_Unit]]*tbl_Sales[[#This Row],[Quantity]]</f>
        <v>501.84</v>
      </c>
      <c r="M6096" s="6">
        <f>tbl_Sales[[#This Row],[Cost_per_Unit]]*tbl_Sales[[#This Row],[Quantity]]</f>
        <v>329.76</v>
      </c>
      <c r="N6096" s="6">
        <f>tbl_Sales[[#This Row],[Sales]]-tbl_Sales[[#This Row],[Total_Cost]]</f>
        <v>172.07999999999998</v>
      </c>
    </row>
    <row r="6097" spans="1:14">
      <c r="A6097" t="s">
        <v>6101</v>
      </c>
      <c r="B6097" s="4">
        <v>44976</v>
      </c>
      <c r="C6097" t="s">
        <v>8479</v>
      </c>
      <c r="D6097" t="str">
        <f>VLOOKUP(Sales_Data!$C6097,tbl_Customers[],2,FALSE)</f>
        <v>Customer_289</v>
      </c>
      <c r="E6097" t="str">
        <f>VLOOKUP(tbl_Sales[[#This Row],[Customer_ID]],tbl_Customers[],5,0)</f>
        <v>East</v>
      </c>
      <c r="F6097" t="s">
        <v>8506</v>
      </c>
      <c r="G6097" t="str">
        <f>VLOOKUP(Sales_Data!$F6097,tbl_Products[],2,FALSE)</f>
        <v>Product_43</v>
      </c>
      <c r="H6097" t="str">
        <f>VLOOKUP(tbl_Sales[[#This Row],[Product_ID]],tbl_Products[],3,0)</f>
        <v>Health</v>
      </c>
      <c r="I6097">
        <v>6</v>
      </c>
      <c r="J6097" s="10">
        <f>VLOOKUP(tbl_Sales[[#This Row],[Product_ID]],tbl_Products[],4,0)</f>
        <v>4.59</v>
      </c>
      <c r="K6097" s="6">
        <v>75.14</v>
      </c>
      <c r="L6097" s="6">
        <f>tbl_Sales[[#This Row],[Price_per_Unit]]*tbl_Sales[[#This Row],[Quantity]]</f>
        <v>450.84000000000003</v>
      </c>
      <c r="M6097" s="6">
        <f>tbl_Sales[[#This Row],[Cost_per_Unit]]*tbl_Sales[[#This Row],[Quantity]]</f>
        <v>27.54</v>
      </c>
      <c r="N6097" s="6">
        <f>tbl_Sales[[#This Row],[Sales]]-tbl_Sales[[#This Row],[Total_Cost]]</f>
        <v>423.3</v>
      </c>
    </row>
    <row r="6098" spans="1:14">
      <c r="A6098" t="s">
        <v>6102</v>
      </c>
      <c r="B6098" s="4">
        <v>45157</v>
      </c>
      <c r="C6098" t="s">
        <v>7048</v>
      </c>
      <c r="D6098" t="str">
        <f>VLOOKUP(Sales_Data!$C6098,tbl_Customers[],2,FALSE)</f>
        <v>Customer_1472</v>
      </c>
      <c r="E6098" t="str">
        <f>VLOOKUP(tbl_Sales[[#This Row],[Customer_ID]],tbl_Customers[],5,0)</f>
        <v>West</v>
      </c>
      <c r="F6098" t="s">
        <v>8535</v>
      </c>
      <c r="G6098" t="str">
        <f>VLOOKUP(Sales_Data!$F6098,tbl_Products[],2,FALSE)</f>
        <v>Product_54</v>
      </c>
      <c r="H6098" t="str">
        <f>VLOOKUP(tbl_Sales[[#This Row],[Product_ID]],tbl_Products[],3,0)</f>
        <v>Apparel</v>
      </c>
      <c r="I6098">
        <v>9</v>
      </c>
      <c r="J6098" s="10">
        <f>VLOOKUP(tbl_Sales[[#This Row],[Product_ID]],tbl_Products[],4,0)</f>
        <v>1.35</v>
      </c>
      <c r="K6098" s="6">
        <v>78.84</v>
      </c>
      <c r="L6098" s="6">
        <f>tbl_Sales[[#This Row],[Price_per_Unit]]*tbl_Sales[[#This Row],[Quantity]]</f>
        <v>709.56000000000006</v>
      </c>
      <c r="M6098" s="6">
        <f>tbl_Sales[[#This Row],[Cost_per_Unit]]*tbl_Sales[[#This Row],[Quantity]]</f>
        <v>12.15</v>
      </c>
      <c r="N6098" s="6">
        <f>tbl_Sales[[#This Row],[Sales]]-tbl_Sales[[#This Row],[Total_Cost]]</f>
        <v>697.41000000000008</v>
      </c>
    </row>
    <row r="6099" spans="1:14">
      <c r="A6099" t="s">
        <v>6103</v>
      </c>
      <c r="B6099" s="4">
        <v>45098</v>
      </c>
      <c r="C6099" t="s">
        <v>7963</v>
      </c>
      <c r="D6099" t="str">
        <f>VLOOKUP(Sales_Data!$C6099,tbl_Customers[],2,FALSE)</f>
        <v>Customer_330</v>
      </c>
      <c r="E6099" t="str">
        <f>VLOOKUP(tbl_Sales[[#This Row],[Customer_ID]],tbl_Customers[],5,0)</f>
        <v>North</v>
      </c>
      <c r="F6099" t="s">
        <v>8494</v>
      </c>
      <c r="G6099" t="str">
        <f>VLOOKUP(Sales_Data!$F6099,tbl_Products[],2,FALSE)</f>
        <v>Product_15</v>
      </c>
      <c r="H6099" t="str">
        <f>VLOOKUP(tbl_Sales[[#This Row],[Product_ID]],tbl_Products[],3,0)</f>
        <v>Apparel</v>
      </c>
      <c r="I6099">
        <v>5</v>
      </c>
      <c r="J6099" s="10">
        <f>VLOOKUP(tbl_Sales[[#This Row],[Product_ID]],tbl_Products[],4,0)</f>
        <v>22.93</v>
      </c>
      <c r="K6099" s="6">
        <v>9.84</v>
      </c>
      <c r="L6099" s="6">
        <f>tbl_Sales[[#This Row],[Price_per_Unit]]*tbl_Sales[[#This Row],[Quantity]]</f>
        <v>49.2</v>
      </c>
      <c r="M6099" s="6">
        <f>tbl_Sales[[#This Row],[Cost_per_Unit]]*tbl_Sales[[#This Row],[Quantity]]</f>
        <v>114.65</v>
      </c>
      <c r="N6099" s="6">
        <f>tbl_Sales[[#This Row],[Sales]]-tbl_Sales[[#This Row],[Total_Cost]]</f>
        <v>-65.45</v>
      </c>
    </row>
    <row r="6100" spans="1:14">
      <c r="A6100" t="s">
        <v>6104</v>
      </c>
      <c r="B6100" s="4">
        <v>45060</v>
      </c>
      <c r="C6100" t="s">
        <v>7539</v>
      </c>
      <c r="D6100" t="str">
        <f>VLOOKUP(Sales_Data!$C6100,tbl_Customers[],2,FALSE)</f>
        <v>Customer_1028</v>
      </c>
      <c r="E6100" t="str">
        <f>VLOOKUP(tbl_Sales[[#This Row],[Customer_ID]],tbl_Customers[],5,0)</f>
        <v>West</v>
      </c>
      <c r="F6100" t="s">
        <v>8557</v>
      </c>
      <c r="G6100" t="str">
        <f>VLOOKUP(Sales_Data!$F6100,tbl_Products[],2,FALSE)</f>
        <v>Product_71</v>
      </c>
      <c r="H6100" t="str">
        <f>VLOOKUP(tbl_Sales[[#This Row],[Product_ID]],tbl_Products[],3,0)</f>
        <v>Electronics</v>
      </c>
      <c r="I6100">
        <v>2</v>
      </c>
      <c r="J6100" s="10">
        <f>VLOOKUP(tbl_Sales[[#This Row],[Product_ID]],tbl_Products[],4,0)</f>
        <v>34.61</v>
      </c>
      <c r="K6100" s="6">
        <v>60.69</v>
      </c>
      <c r="L6100" s="6">
        <f>tbl_Sales[[#This Row],[Price_per_Unit]]*tbl_Sales[[#This Row],[Quantity]]</f>
        <v>121.38</v>
      </c>
      <c r="M6100" s="6">
        <f>tbl_Sales[[#This Row],[Cost_per_Unit]]*tbl_Sales[[#This Row],[Quantity]]</f>
        <v>69.22</v>
      </c>
      <c r="N6100" s="6">
        <f>tbl_Sales[[#This Row],[Sales]]-tbl_Sales[[#This Row],[Total_Cost]]</f>
        <v>52.16</v>
      </c>
    </row>
    <row r="6101" spans="1:14">
      <c r="A6101" t="s">
        <v>6105</v>
      </c>
      <c r="B6101" s="4">
        <v>45111</v>
      </c>
      <c r="C6101" t="s">
        <v>7305</v>
      </c>
      <c r="D6101" t="str">
        <f>VLOOKUP(Sales_Data!$C6101,tbl_Customers[],2,FALSE)</f>
        <v>Customer_1058</v>
      </c>
      <c r="E6101" t="str">
        <f>VLOOKUP(tbl_Sales[[#This Row],[Customer_ID]],tbl_Customers[],5,0)</f>
        <v>South</v>
      </c>
      <c r="F6101" t="s">
        <v>8563</v>
      </c>
      <c r="G6101" t="str">
        <f>VLOOKUP(Sales_Data!$F6101,tbl_Products[],2,FALSE)</f>
        <v>Product_17</v>
      </c>
      <c r="H6101" t="str">
        <f>VLOOKUP(tbl_Sales[[#This Row],[Product_ID]],tbl_Products[],3,0)</f>
        <v>Toys</v>
      </c>
      <c r="I6101">
        <v>9</v>
      </c>
      <c r="J6101" s="10">
        <f>VLOOKUP(tbl_Sales[[#This Row],[Product_ID]],tbl_Products[],4,0)</f>
        <v>36.229999999999997</v>
      </c>
      <c r="K6101" s="6">
        <v>89.44</v>
      </c>
      <c r="L6101" s="6">
        <f>tbl_Sales[[#This Row],[Price_per_Unit]]*tbl_Sales[[#This Row],[Quantity]]</f>
        <v>804.96</v>
      </c>
      <c r="M6101" s="6">
        <f>tbl_Sales[[#This Row],[Cost_per_Unit]]*tbl_Sales[[#This Row],[Quantity]]</f>
        <v>326.07</v>
      </c>
      <c r="N6101" s="6">
        <f>tbl_Sales[[#This Row],[Sales]]-tbl_Sales[[#This Row],[Total_Cost]]</f>
        <v>478.89000000000004</v>
      </c>
    </row>
    <row r="6102" spans="1:14">
      <c r="A6102" t="s">
        <v>6106</v>
      </c>
      <c r="B6102" s="4">
        <v>45111</v>
      </c>
      <c r="C6102" t="s">
        <v>7979</v>
      </c>
      <c r="D6102" t="str">
        <f>VLOOKUP(Sales_Data!$C6102,tbl_Customers[],2,FALSE)</f>
        <v>Customer_1493</v>
      </c>
      <c r="E6102" t="str">
        <f>VLOOKUP(tbl_Sales[[#This Row],[Customer_ID]],tbl_Customers[],5,0)</f>
        <v>East</v>
      </c>
      <c r="F6102" t="s">
        <v>8500</v>
      </c>
      <c r="G6102" t="str">
        <f>VLOOKUP(Sales_Data!$F6102,tbl_Products[],2,FALSE)</f>
        <v>Product_68</v>
      </c>
      <c r="H6102" t="str">
        <f>VLOOKUP(tbl_Sales[[#This Row],[Product_ID]],tbl_Products[],3,0)</f>
        <v>Home Goods</v>
      </c>
      <c r="I6102">
        <v>2</v>
      </c>
      <c r="J6102" s="10">
        <f>VLOOKUP(tbl_Sales[[#This Row],[Product_ID]],tbl_Products[],4,0)</f>
        <v>17.45</v>
      </c>
      <c r="K6102" s="6">
        <v>90.97</v>
      </c>
      <c r="L6102" s="6">
        <f>tbl_Sales[[#This Row],[Price_per_Unit]]*tbl_Sales[[#This Row],[Quantity]]</f>
        <v>181.94</v>
      </c>
      <c r="M6102" s="6">
        <f>tbl_Sales[[#This Row],[Cost_per_Unit]]*tbl_Sales[[#This Row],[Quantity]]</f>
        <v>34.9</v>
      </c>
      <c r="N6102" s="6">
        <f>tbl_Sales[[#This Row],[Sales]]-tbl_Sales[[#This Row],[Total_Cost]]</f>
        <v>147.04</v>
      </c>
    </row>
    <row r="6103" spans="1:14">
      <c r="A6103" t="s">
        <v>6107</v>
      </c>
      <c r="B6103" s="4">
        <v>45213</v>
      </c>
      <c r="C6103" t="s">
        <v>7180</v>
      </c>
      <c r="D6103" t="str">
        <f>VLOOKUP(Sales_Data!$C6103,tbl_Customers[],2,FALSE)</f>
        <v>Customer_1247</v>
      </c>
      <c r="E6103" t="str">
        <f>VLOOKUP(tbl_Sales[[#This Row],[Customer_ID]],tbl_Customers[],5,0)</f>
        <v>East</v>
      </c>
      <c r="F6103" t="s">
        <v>8514</v>
      </c>
      <c r="G6103" t="str">
        <f>VLOOKUP(Sales_Data!$F6103,tbl_Products[],2,FALSE)</f>
        <v>Product_2</v>
      </c>
      <c r="H6103" t="str">
        <f>VLOOKUP(tbl_Sales[[#This Row],[Product_ID]],tbl_Products[],3,0)</f>
        <v>Health</v>
      </c>
      <c r="I6103">
        <v>8</v>
      </c>
      <c r="J6103" s="10">
        <f>VLOOKUP(tbl_Sales[[#This Row],[Product_ID]],tbl_Products[],4,0)</f>
        <v>12.41</v>
      </c>
      <c r="K6103" s="6">
        <v>15.17</v>
      </c>
      <c r="L6103" s="6">
        <f>tbl_Sales[[#This Row],[Price_per_Unit]]*tbl_Sales[[#This Row],[Quantity]]</f>
        <v>121.36</v>
      </c>
      <c r="M6103" s="6">
        <f>tbl_Sales[[#This Row],[Cost_per_Unit]]*tbl_Sales[[#This Row],[Quantity]]</f>
        <v>99.28</v>
      </c>
      <c r="N6103" s="6">
        <f>tbl_Sales[[#This Row],[Sales]]-tbl_Sales[[#This Row],[Total_Cost]]</f>
        <v>22.08</v>
      </c>
    </row>
    <row r="6104" spans="1:14">
      <c r="A6104" t="s">
        <v>6108</v>
      </c>
      <c r="B6104" s="4">
        <v>45212</v>
      </c>
      <c r="C6104" t="s">
        <v>7804</v>
      </c>
      <c r="D6104" t="str">
        <f>VLOOKUP(Sales_Data!$C6104,tbl_Customers[],2,FALSE)</f>
        <v>Customer_1335</v>
      </c>
      <c r="E6104" t="str">
        <f>VLOOKUP(tbl_Sales[[#This Row],[Customer_ID]],tbl_Customers[],5,0)</f>
        <v>North</v>
      </c>
      <c r="F6104" t="s">
        <v>8523</v>
      </c>
      <c r="G6104" t="str">
        <f>VLOOKUP(Sales_Data!$F6104,tbl_Products[],2,FALSE)</f>
        <v>Product_32</v>
      </c>
      <c r="H6104" t="str">
        <f>VLOOKUP(tbl_Sales[[#This Row],[Product_ID]],tbl_Products[],3,0)</f>
        <v>Home Goods</v>
      </c>
      <c r="I6104">
        <v>6</v>
      </c>
      <c r="J6104" s="10">
        <f>VLOOKUP(tbl_Sales[[#This Row],[Product_ID]],tbl_Products[],4,0)</f>
        <v>24.03</v>
      </c>
      <c r="K6104" s="6">
        <v>32.479999999999997</v>
      </c>
      <c r="L6104" s="6">
        <f>tbl_Sales[[#This Row],[Price_per_Unit]]*tbl_Sales[[#This Row],[Quantity]]</f>
        <v>194.88</v>
      </c>
      <c r="M6104" s="6">
        <f>tbl_Sales[[#This Row],[Cost_per_Unit]]*tbl_Sales[[#This Row],[Quantity]]</f>
        <v>144.18</v>
      </c>
      <c r="N6104" s="6">
        <f>tbl_Sales[[#This Row],[Sales]]-tbl_Sales[[#This Row],[Total_Cost]]</f>
        <v>50.699999999999989</v>
      </c>
    </row>
    <row r="6105" spans="1:14">
      <c r="A6105" t="s">
        <v>6109</v>
      </c>
      <c r="B6105" s="4">
        <v>45058</v>
      </c>
      <c r="C6105" t="s">
        <v>7556</v>
      </c>
      <c r="D6105" t="str">
        <f>VLOOKUP(Sales_Data!$C6105,tbl_Customers[],2,FALSE)</f>
        <v>Customer_1072</v>
      </c>
      <c r="E6105" t="str">
        <f>VLOOKUP(tbl_Sales[[#This Row],[Customer_ID]],tbl_Customers[],5,0)</f>
        <v>South</v>
      </c>
      <c r="F6105" t="s">
        <v>8529</v>
      </c>
      <c r="G6105" t="str">
        <f>VLOOKUP(Sales_Data!$F6105,tbl_Products[],2,FALSE)</f>
        <v>Product_49</v>
      </c>
      <c r="H6105" t="str">
        <f>VLOOKUP(tbl_Sales[[#This Row],[Product_ID]],tbl_Products[],3,0)</f>
        <v>Toys</v>
      </c>
      <c r="I6105">
        <v>9</v>
      </c>
      <c r="J6105" s="10">
        <f>VLOOKUP(tbl_Sales[[#This Row],[Product_ID]],tbl_Products[],4,0)</f>
        <v>44.18</v>
      </c>
      <c r="K6105" s="6">
        <v>97.15</v>
      </c>
      <c r="L6105" s="6">
        <f>tbl_Sales[[#This Row],[Price_per_Unit]]*tbl_Sales[[#This Row],[Quantity]]</f>
        <v>874.35</v>
      </c>
      <c r="M6105" s="6">
        <f>tbl_Sales[[#This Row],[Cost_per_Unit]]*tbl_Sales[[#This Row],[Quantity]]</f>
        <v>397.62</v>
      </c>
      <c r="N6105" s="6">
        <f>tbl_Sales[[#This Row],[Sales]]-tbl_Sales[[#This Row],[Total_Cost]]</f>
        <v>476.73</v>
      </c>
    </row>
    <row r="6106" spans="1:14">
      <c r="A6106" t="s">
        <v>6110</v>
      </c>
      <c r="B6106" s="4">
        <v>45103</v>
      </c>
      <c r="C6106" t="s">
        <v>7226</v>
      </c>
      <c r="D6106" t="str">
        <f>VLOOKUP(Sales_Data!$C6106,tbl_Customers[],2,FALSE)</f>
        <v>Customer_700</v>
      </c>
      <c r="E6106" t="str">
        <f>VLOOKUP(tbl_Sales[[#This Row],[Customer_ID]],tbl_Customers[],5,0)</f>
        <v>South</v>
      </c>
      <c r="F6106" t="s">
        <v>8506</v>
      </c>
      <c r="G6106" t="str">
        <f>VLOOKUP(Sales_Data!$F6106,tbl_Products[],2,FALSE)</f>
        <v>Product_43</v>
      </c>
      <c r="H6106" t="str">
        <f>VLOOKUP(tbl_Sales[[#This Row],[Product_ID]],tbl_Products[],3,0)</f>
        <v>Health</v>
      </c>
      <c r="I6106">
        <v>2</v>
      </c>
      <c r="J6106" s="10">
        <f>VLOOKUP(tbl_Sales[[#This Row],[Product_ID]],tbl_Products[],4,0)</f>
        <v>4.59</v>
      </c>
      <c r="K6106" s="6">
        <v>88.89</v>
      </c>
      <c r="L6106" s="6">
        <f>tbl_Sales[[#This Row],[Price_per_Unit]]*tbl_Sales[[#This Row],[Quantity]]</f>
        <v>177.78</v>
      </c>
      <c r="M6106" s="6">
        <f>tbl_Sales[[#This Row],[Cost_per_Unit]]*tbl_Sales[[#This Row],[Quantity]]</f>
        <v>9.18</v>
      </c>
      <c r="N6106" s="6">
        <f>tbl_Sales[[#This Row],[Sales]]-tbl_Sales[[#This Row],[Total_Cost]]</f>
        <v>168.6</v>
      </c>
    </row>
    <row r="6107" spans="1:14">
      <c r="A6107" t="s">
        <v>6111</v>
      </c>
      <c r="B6107" s="4">
        <v>44937</v>
      </c>
      <c r="C6107" t="s">
        <v>8480</v>
      </c>
      <c r="D6107" t="str">
        <f>VLOOKUP(Sales_Data!$C6107,tbl_Customers[],2,FALSE)</f>
        <v>Customer_917</v>
      </c>
      <c r="E6107" t="str">
        <f>VLOOKUP(tbl_Sales[[#This Row],[Customer_ID]],tbl_Customers[],5,0)</f>
        <v>East</v>
      </c>
      <c r="F6107" t="s">
        <v>8493</v>
      </c>
      <c r="G6107" t="str">
        <f>VLOOKUP(Sales_Data!$F6107,tbl_Products[],2,FALSE)</f>
        <v>Product_61</v>
      </c>
      <c r="H6107" t="str">
        <f>VLOOKUP(tbl_Sales[[#This Row],[Product_ID]],tbl_Products[],3,0)</f>
        <v>Health</v>
      </c>
      <c r="I6107">
        <v>4</v>
      </c>
      <c r="J6107" s="10">
        <f>VLOOKUP(tbl_Sales[[#This Row],[Product_ID]],tbl_Products[],4,0)</f>
        <v>47.78</v>
      </c>
      <c r="K6107" s="6">
        <v>90.08</v>
      </c>
      <c r="L6107" s="6">
        <f>tbl_Sales[[#This Row],[Price_per_Unit]]*tbl_Sales[[#This Row],[Quantity]]</f>
        <v>360.32</v>
      </c>
      <c r="M6107" s="6">
        <f>tbl_Sales[[#This Row],[Cost_per_Unit]]*tbl_Sales[[#This Row],[Quantity]]</f>
        <v>191.12</v>
      </c>
      <c r="N6107" s="6">
        <f>tbl_Sales[[#This Row],[Sales]]-tbl_Sales[[#This Row],[Total_Cost]]</f>
        <v>169.2</v>
      </c>
    </row>
    <row r="6108" spans="1:14">
      <c r="A6108" t="s">
        <v>6112</v>
      </c>
      <c r="B6108" s="4">
        <v>45137</v>
      </c>
      <c r="C6108" t="s">
        <v>8057</v>
      </c>
      <c r="D6108" t="str">
        <f>VLOOKUP(Sales_Data!$C6108,tbl_Customers[],2,FALSE)</f>
        <v>Customer_269</v>
      </c>
      <c r="E6108" t="str">
        <f>VLOOKUP(tbl_Sales[[#This Row],[Customer_ID]],tbl_Customers[],5,0)</f>
        <v>North</v>
      </c>
      <c r="F6108" t="s">
        <v>8521</v>
      </c>
      <c r="G6108" t="str">
        <f>VLOOKUP(Sales_Data!$F6108,tbl_Products[],2,FALSE)</f>
        <v>Product_64</v>
      </c>
      <c r="H6108" t="str">
        <f>VLOOKUP(tbl_Sales[[#This Row],[Product_ID]],tbl_Products[],3,0)</f>
        <v>Home Goods</v>
      </c>
      <c r="I6108">
        <v>4</v>
      </c>
      <c r="J6108" s="10">
        <f>VLOOKUP(tbl_Sales[[#This Row],[Product_ID]],tbl_Products[],4,0)</f>
        <v>16.21</v>
      </c>
      <c r="K6108" s="6">
        <v>86.89</v>
      </c>
      <c r="L6108" s="6">
        <f>tbl_Sales[[#This Row],[Price_per_Unit]]*tbl_Sales[[#This Row],[Quantity]]</f>
        <v>347.56</v>
      </c>
      <c r="M6108" s="6">
        <f>tbl_Sales[[#This Row],[Cost_per_Unit]]*tbl_Sales[[#This Row],[Quantity]]</f>
        <v>64.84</v>
      </c>
      <c r="N6108" s="6">
        <f>tbl_Sales[[#This Row],[Sales]]-tbl_Sales[[#This Row],[Total_Cost]]</f>
        <v>282.72000000000003</v>
      </c>
    </row>
    <row r="6109" spans="1:14">
      <c r="A6109" t="s">
        <v>6113</v>
      </c>
      <c r="B6109" s="4">
        <v>44989</v>
      </c>
      <c r="C6109" t="s">
        <v>7266</v>
      </c>
      <c r="D6109" t="str">
        <f>VLOOKUP(Sales_Data!$C6109,tbl_Customers[],2,FALSE)</f>
        <v>Customer_695</v>
      </c>
      <c r="E6109" t="str">
        <f>VLOOKUP(tbl_Sales[[#This Row],[Customer_ID]],tbl_Customers[],5,0)</f>
        <v>West</v>
      </c>
      <c r="F6109" t="s">
        <v>8533</v>
      </c>
      <c r="G6109" t="str">
        <f>VLOOKUP(Sales_Data!$F6109,tbl_Products[],2,FALSE)</f>
        <v>Product_34</v>
      </c>
      <c r="H6109" t="str">
        <f>VLOOKUP(tbl_Sales[[#This Row],[Product_ID]],tbl_Products[],3,0)</f>
        <v>Electronics</v>
      </c>
      <c r="I6109">
        <v>2</v>
      </c>
      <c r="J6109" s="10">
        <f>VLOOKUP(tbl_Sales[[#This Row],[Product_ID]],tbl_Products[],4,0)</f>
        <v>21.9</v>
      </c>
      <c r="K6109" s="6">
        <v>65.08</v>
      </c>
      <c r="L6109" s="6">
        <f>tbl_Sales[[#This Row],[Price_per_Unit]]*tbl_Sales[[#This Row],[Quantity]]</f>
        <v>130.16</v>
      </c>
      <c r="M6109" s="6">
        <f>tbl_Sales[[#This Row],[Cost_per_Unit]]*tbl_Sales[[#This Row],[Quantity]]</f>
        <v>43.8</v>
      </c>
      <c r="N6109" s="6">
        <f>tbl_Sales[[#This Row],[Sales]]-tbl_Sales[[#This Row],[Total_Cost]]</f>
        <v>86.36</v>
      </c>
    </row>
    <row r="6110" spans="1:14">
      <c r="A6110" t="s">
        <v>6114</v>
      </c>
      <c r="B6110" s="4">
        <v>45106</v>
      </c>
      <c r="C6110" t="s">
        <v>8094</v>
      </c>
      <c r="D6110" t="str">
        <f>VLOOKUP(Sales_Data!$C6110,tbl_Customers[],2,FALSE)</f>
        <v>Customer_596</v>
      </c>
      <c r="E6110" t="str">
        <f>VLOOKUP(tbl_Sales[[#This Row],[Customer_ID]],tbl_Customers[],5,0)</f>
        <v>South</v>
      </c>
      <c r="F6110" t="s">
        <v>8540</v>
      </c>
      <c r="G6110" t="str">
        <f>VLOOKUP(Sales_Data!$F6110,tbl_Products[],2,FALSE)</f>
        <v>Product_37</v>
      </c>
      <c r="H6110" t="str">
        <f>VLOOKUP(tbl_Sales[[#This Row],[Product_ID]],tbl_Products[],3,0)</f>
        <v>Toys</v>
      </c>
      <c r="I6110">
        <v>8</v>
      </c>
      <c r="J6110" s="10">
        <f>VLOOKUP(tbl_Sales[[#This Row],[Product_ID]],tbl_Products[],4,0)</f>
        <v>29.86</v>
      </c>
      <c r="K6110" s="6">
        <v>37.659999999999997</v>
      </c>
      <c r="L6110" s="6">
        <f>tbl_Sales[[#This Row],[Price_per_Unit]]*tbl_Sales[[#This Row],[Quantity]]</f>
        <v>301.27999999999997</v>
      </c>
      <c r="M6110" s="6">
        <f>tbl_Sales[[#This Row],[Cost_per_Unit]]*tbl_Sales[[#This Row],[Quantity]]</f>
        <v>238.88</v>
      </c>
      <c r="N6110" s="6">
        <f>tbl_Sales[[#This Row],[Sales]]-tbl_Sales[[#This Row],[Total_Cost]]</f>
        <v>62.399999999999977</v>
      </c>
    </row>
    <row r="6111" spans="1:14">
      <c r="A6111" t="s">
        <v>6115</v>
      </c>
      <c r="B6111" s="4">
        <v>45274</v>
      </c>
      <c r="C6111" t="s">
        <v>7146</v>
      </c>
      <c r="D6111" t="str">
        <f>VLOOKUP(Sales_Data!$C6111,tbl_Customers[],2,FALSE)</f>
        <v>Customer_738</v>
      </c>
      <c r="E6111" t="str">
        <f>VLOOKUP(tbl_Sales[[#This Row],[Customer_ID]],tbl_Customers[],5,0)</f>
        <v>South</v>
      </c>
      <c r="F6111" t="s">
        <v>8539</v>
      </c>
      <c r="G6111" t="str">
        <f>VLOOKUP(Sales_Data!$F6111,tbl_Products[],2,FALSE)</f>
        <v>Product_16</v>
      </c>
      <c r="H6111" t="str">
        <f>VLOOKUP(tbl_Sales[[#This Row],[Product_ID]],tbl_Products[],3,0)</f>
        <v>Home Goods</v>
      </c>
      <c r="I6111">
        <v>1</v>
      </c>
      <c r="J6111" s="10">
        <f>VLOOKUP(tbl_Sales[[#This Row],[Product_ID]],tbl_Products[],4,0)</f>
        <v>15.25</v>
      </c>
      <c r="K6111" s="6">
        <v>26.65</v>
      </c>
      <c r="L6111" s="6">
        <f>tbl_Sales[[#This Row],[Price_per_Unit]]*tbl_Sales[[#This Row],[Quantity]]</f>
        <v>26.65</v>
      </c>
      <c r="M6111" s="6">
        <f>tbl_Sales[[#This Row],[Cost_per_Unit]]*tbl_Sales[[#This Row],[Quantity]]</f>
        <v>15.25</v>
      </c>
      <c r="N6111" s="6">
        <f>tbl_Sales[[#This Row],[Sales]]-tbl_Sales[[#This Row],[Total_Cost]]</f>
        <v>11.399999999999999</v>
      </c>
    </row>
    <row r="6112" spans="1:14">
      <c r="A6112" t="s">
        <v>6116</v>
      </c>
      <c r="B6112" s="4">
        <v>45237</v>
      </c>
      <c r="C6112" t="s">
        <v>7185</v>
      </c>
      <c r="D6112" t="str">
        <f>VLOOKUP(Sales_Data!$C6112,tbl_Customers[],2,FALSE)</f>
        <v>Customer_1277</v>
      </c>
      <c r="E6112" t="str">
        <f>VLOOKUP(tbl_Sales[[#This Row],[Customer_ID]],tbl_Customers[],5,0)</f>
        <v>South</v>
      </c>
      <c r="F6112" t="s">
        <v>8535</v>
      </c>
      <c r="G6112" t="str">
        <f>VLOOKUP(Sales_Data!$F6112,tbl_Products[],2,FALSE)</f>
        <v>Product_54</v>
      </c>
      <c r="H6112" t="str">
        <f>VLOOKUP(tbl_Sales[[#This Row],[Product_ID]],tbl_Products[],3,0)</f>
        <v>Apparel</v>
      </c>
      <c r="I6112">
        <v>2</v>
      </c>
      <c r="J6112" s="10">
        <f>VLOOKUP(tbl_Sales[[#This Row],[Product_ID]],tbl_Products[],4,0)</f>
        <v>1.35</v>
      </c>
      <c r="K6112" s="6">
        <v>96.95</v>
      </c>
      <c r="L6112" s="6">
        <f>tbl_Sales[[#This Row],[Price_per_Unit]]*tbl_Sales[[#This Row],[Quantity]]</f>
        <v>193.9</v>
      </c>
      <c r="M6112" s="6">
        <f>tbl_Sales[[#This Row],[Cost_per_Unit]]*tbl_Sales[[#This Row],[Quantity]]</f>
        <v>2.7</v>
      </c>
      <c r="N6112" s="6">
        <f>tbl_Sales[[#This Row],[Sales]]-tbl_Sales[[#This Row],[Total_Cost]]</f>
        <v>191.20000000000002</v>
      </c>
    </row>
    <row r="6113" spans="1:14">
      <c r="A6113" t="s">
        <v>6117</v>
      </c>
      <c r="B6113" s="4">
        <v>45028</v>
      </c>
      <c r="C6113" t="s">
        <v>7435</v>
      </c>
      <c r="D6113" t="str">
        <f>VLOOKUP(Sales_Data!$C6113,tbl_Customers[],2,FALSE)</f>
        <v>Customer_883</v>
      </c>
      <c r="E6113" t="str">
        <f>VLOOKUP(tbl_Sales[[#This Row],[Customer_ID]],tbl_Customers[],5,0)</f>
        <v>North</v>
      </c>
      <c r="F6113" t="s">
        <v>8548</v>
      </c>
      <c r="G6113" t="str">
        <f>VLOOKUP(Sales_Data!$F6113,tbl_Products[],2,FALSE)</f>
        <v>Product_1</v>
      </c>
      <c r="H6113" t="str">
        <f>VLOOKUP(tbl_Sales[[#This Row],[Product_ID]],tbl_Products[],3,0)</f>
        <v>Apparel</v>
      </c>
      <c r="I6113">
        <v>1</v>
      </c>
      <c r="J6113" s="10">
        <f>VLOOKUP(tbl_Sales[[#This Row],[Product_ID]],tbl_Products[],4,0)</f>
        <v>21.45</v>
      </c>
      <c r="K6113" s="6">
        <v>82.12</v>
      </c>
      <c r="L6113" s="6">
        <f>tbl_Sales[[#This Row],[Price_per_Unit]]*tbl_Sales[[#This Row],[Quantity]]</f>
        <v>82.12</v>
      </c>
      <c r="M6113" s="6">
        <f>tbl_Sales[[#This Row],[Cost_per_Unit]]*tbl_Sales[[#This Row],[Quantity]]</f>
        <v>21.45</v>
      </c>
      <c r="N6113" s="6">
        <f>tbl_Sales[[#This Row],[Sales]]-tbl_Sales[[#This Row],[Total_Cost]]</f>
        <v>60.67</v>
      </c>
    </row>
    <row r="6114" spans="1:14">
      <c r="A6114" t="s">
        <v>6118</v>
      </c>
      <c r="B6114" s="4">
        <v>45222</v>
      </c>
      <c r="C6114" t="s">
        <v>8430</v>
      </c>
      <c r="D6114" t="str">
        <f>VLOOKUP(Sales_Data!$C6114,tbl_Customers[],2,FALSE)</f>
        <v>Customer_82</v>
      </c>
      <c r="E6114" t="str">
        <f>VLOOKUP(tbl_Sales[[#This Row],[Customer_ID]],tbl_Customers[],5,0)</f>
        <v>North</v>
      </c>
      <c r="F6114" t="s">
        <v>8546</v>
      </c>
      <c r="G6114" t="str">
        <f>VLOOKUP(Sales_Data!$F6114,tbl_Products[],2,FALSE)</f>
        <v>Product_28</v>
      </c>
      <c r="H6114" t="str">
        <f>VLOOKUP(tbl_Sales[[#This Row],[Product_ID]],tbl_Products[],3,0)</f>
        <v>Toys</v>
      </c>
      <c r="I6114">
        <v>9</v>
      </c>
      <c r="J6114" s="10">
        <f>VLOOKUP(tbl_Sales[[#This Row],[Product_ID]],tbl_Products[],4,0)</f>
        <v>23.58</v>
      </c>
      <c r="K6114" s="6">
        <v>20.39</v>
      </c>
      <c r="L6114" s="6">
        <f>tbl_Sales[[#This Row],[Price_per_Unit]]*tbl_Sales[[#This Row],[Quantity]]</f>
        <v>183.51</v>
      </c>
      <c r="M6114" s="6">
        <f>tbl_Sales[[#This Row],[Cost_per_Unit]]*tbl_Sales[[#This Row],[Quantity]]</f>
        <v>212.21999999999997</v>
      </c>
      <c r="N6114" s="6">
        <f>tbl_Sales[[#This Row],[Sales]]-tbl_Sales[[#This Row],[Total_Cost]]</f>
        <v>-28.70999999999998</v>
      </c>
    </row>
    <row r="6115" spans="1:14">
      <c r="A6115" t="s">
        <v>6119</v>
      </c>
      <c r="B6115" s="4">
        <v>45221</v>
      </c>
      <c r="C6115" t="s">
        <v>7038</v>
      </c>
      <c r="D6115" t="str">
        <f>VLOOKUP(Sales_Data!$C6115,tbl_Customers[],2,FALSE)</f>
        <v>Customer_1460</v>
      </c>
      <c r="E6115" t="str">
        <f>VLOOKUP(tbl_Sales[[#This Row],[Customer_ID]],tbl_Customers[],5,0)</f>
        <v>South</v>
      </c>
      <c r="F6115" t="s">
        <v>8534</v>
      </c>
      <c r="G6115" t="str">
        <f>VLOOKUP(Sales_Data!$F6115,tbl_Products[],2,FALSE)</f>
        <v>Product_51</v>
      </c>
      <c r="H6115" t="str">
        <f>VLOOKUP(tbl_Sales[[#This Row],[Product_ID]],tbl_Products[],3,0)</f>
        <v>Electronics</v>
      </c>
      <c r="I6115">
        <v>6</v>
      </c>
      <c r="J6115" s="10">
        <f>VLOOKUP(tbl_Sales[[#This Row],[Product_ID]],tbl_Products[],4,0)</f>
        <v>45.1</v>
      </c>
      <c r="K6115" s="6">
        <v>93.93</v>
      </c>
      <c r="L6115" s="6">
        <f>tbl_Sales[[#This Row],[Price_per_Unit]]*tbl_Sales[[#This Row],[Quantity]]</f>
        <v>563.58000000000004</v>
      </c>
      <c r="M6115" s="6">
        <f>tbl_Sales[[#This Row],[Cost_per_Unit]]*tbl_Sales[[#This Row],[Quantity]]</f>
        <v>270.60000000000002</v>
      </c>
      <c r="N6115" s="6">
        <f>tbl_Sales[[#This Row],[Sales]]-tbl_Sales[[#This Row],[Total_Cost]]</f>
        <v>292.98</v>
      </c>
    </row>
    <row r="6116" spans="1:14">
      <c r="A6116" t="s">
        <v>6120</v>
      </c>
      <c r="B6116" s="4">
        <v>45259</v>
      </c>
      <c r="C6116" t="s">
        <v>7642</v>
      </c>
      <c r="D6116" t="str">
        <f>VLOOKUP(Sales_Data!$C6116,tbl_Customers[],2,FALSE)</f>
        <v>Customer_1399</v>
      </c>
      <c r="E6116" t="str">
        <f>VLOOKUP(tbl_Sales[[#This Row],[Customer_ID]],tbl_Customers[],5,0)</f>
        <v>East</v>
      </c>
      <c r="F6116" t="s">
        <v>8562</v>
      </c>
      <c r="G6116" t="str">
        <f>VLOOKUP(Sales_Data!$F6116,tbl_Products[],2,FALSE)</f>
        <v>Product_48</v>
      </c>
      <c r="H6116" t="str">
        <f>VLOOKUP(tbl_Sales[[#This Row],[Product_ID]],tbl_Products[],3,0)</f>
        <v>Apparel</v>
      </c>
      <c r="I6116">
        <v>4</v>
      </c>
      <c r="J6116" s="10">
        <f>VLOOKUP(tbl_Sales[[#This Row],[Product_ID]],tbl_Products[],4,0)</f>
        <v>25.33</v>
      </c>
      <c r="K6116" s="6">
        <v>92.85</v>
      </c>
      <c r="L6116" s="6">
        <f>tbl_Sales[[#This Row],[Price_per_Unit]]*tbl_Sales[[#This Row],[Quantity]]</f>
        <v>371.4</v>
      </c>
      <c r="M6116" s="6">
        <f>tbl_Sales[[#This Row],[Cost_per_Unit]]*tbl_Sales[[#This Row],[Quantity]]</f>
        <v>101.32</v>
      </c>
      <c r="N6116" s="6">
        <f>tbl_Sales[[#This Row],[Sales]]-tbl_Sales[[#This Row],[Total_Cost]]</f>
        <v>270.08</v>
      </c>
    </row>
    <row r="6117" spans="1:14">
      <c r="A6117" t="s">
        <v>6121</v>
      </c>
      <c r="B6117" s="4">
        <v>45259</v>
      </c>
      <c r="C6117" t="s">
        <v>7311</v>
      </c>
      <c r="D6117" t="str">
        <f>VLOOKUP(Sales_Data!$C6117,tbl_Customers[],2,FALSE)</f>
        <v>Customer_794</v>
      </c>
      <c r="E6117" t="str">
        <f>VLOOKUP(tbl_Sales[[#This Row],[Customer_ID]],tbl_Customers[],5,0)</f>
        <v>West</v>
      </c>
      <c r="F6117" t="s">
        <v>8509</v>
      </c>
      <c r="G6117" t="str">
        <f>VLOOKUP(Sales_Data!$F6117,tbl_Products[],2,FALSE)</f>
        <v>Product_45</v>
      </c>
      <c r="H6117" t="str">
        <f>VLOOKUP(tbl_Sales[[#This Row],[Product_ID]],tbl_Products[],3,0)</f>
        <v>Home Goods</v>
      </c>
      <c r="I6117">
        <v>7</v>
      </c>
      <c r="J6117" s="10">
        <f>VLOOKUP(tbl_Sales[[#This Row],[Product_ID]],tbl_Products[],4,0)</f>
        <v>47.88</v>
      </c>
      <c r="K6117" s="6">
        <v>66.77</v>
      </c>
      <c r="L6117" s="6">
        <f>tbl_Sales[[#This Row],[Price_per_Unit]]*tbl_Sales[[#This Row],[Quantity]]</f>
        <v>467.39</v>
      </c>
      <c r="M6117" s="6">
        <f>tbl_Sales[[#This Row],[Cost_per_Unit]]*tbl_Sales[[#This Row],[Quantity]]</f>
        <v>335.16</v>
      </c>
      <c r="N6117" s="6">
        <f>tbl_Sales[[#This Row],[Sales]]-tbl_Sales[[#This Row],[Total_Cost]]</f>
        <v>132.22999999999996</v>
      </c>
    </row>
    <row r="6118" spans="1:14">
      <c r="A6118" t="s">
        <v>6122</v>
      </c>
      <c r="B6118" s="4">
        <v>45202</v>
      </c>
      <c r="C6118" t="s">
        <v>7814</v>
      </c>
      <c r="D6118" t="str">
        <f>VLOOKUP(Sales_Data!$C6118,tbl_Customers[],2,FALSE)</f>
        <v>Customer_490</v>
      </c>
      <c r="E6118" t="str">
        <f>VLOOKUP(tbl_Sales[[#This Row],[Customer_ID]],tbl_Customers[],5,0)</f>
        <v>North</v>
      </c>
      <c r="F6118" t="s">
        <v>8549</v>
      </c>
      <c r="G6118" t="str">
        <f>VLOOKUP(Sales_Data!$F6118,tbl_Products[],2,FALSE)</f>
        <v>Product_18</v>
      </c>
      <c r="H6118" t="str">
        <f>VLOOKUP(tbl_Sales[[#This Row],[Product_ID]],tbl_Products[],3,0)</f>
        <v>Health</v>
      </c>
      <c r="I6118">
        <v>9</v>
      </c>
      <c r="J6118" s="10">
        <f>VLOOKUP(tbl_Sales[[#This Row],[Product_ID]],tbl_Products[],4,0)</f>
        <v>41.18</v>
      </c>
      <c r="K6118" s="6">
        <v>46.77</v>
      </c>
      <c r="L6118" s="6">
        <f>tbl_Sales[[#This Row],[Price_per_Unit]]*tbl_Sales[[#This Row],[Quantity]]</f>
        <v>420.93</v>
      </c>
      <c r="M6118" s="6">
        <f>tbl_Sales[[#This Row],[Cost_per_Unit]]*tbl_Sales[[#This Row],[Quantity]]</f>
        <v>370.62</v>
      </c>
      <c r="N6118" s="6">
        <f>tbl_Sales[[#This Row],[Sales]]-tbl_Sales[[#This Row],[Total_Cost]]</f>
        <v>50.31</v>
      </c>
    </row>
    <row r="6119" spans="1:14">
      <c r="A6119" t="s">
        <v>6123</v>
      </c>
      <c r="B6119" s="4">
        <v>45016</v>
      </c>
      <c r="C6119" t="s">
        <v>8481</v>
      </c>
      <c r="D6119" t="str">
        <f>VLOOKUP(Sales_Data!$C6119,tbl_Customers[],2,FALSE)</f>
        <v>Customer_428</v>
      </c>
      <c r="E6119" t="str">
        <f>VLOOKUP(tbl_Sales[[#This Row],[Customer_ID]],tbl_Customers[],5,0)</f>
        <v>South</v>
      </c>
      <c r="F6119" t="s">
        <v>8564</v>
      </c>
      <c r="G6119" t="str">
        <f>VLOOKUP(Sales_Data!$F6119,tbl_Products[],2,FALSE)</f>
        <v>Product_8</v>
      </c>
      <c r="H6119" t="str">
        <f>VLOOKUP(tbl_Sales[[#This Row],[Product_ID]],tbl_Products[],3,0)</f>
        <v>Electronics</v>
      </c>
      <c r="I6119">
        <v>1</v>
      </c>
      <c r="J6119" s="10">
        <f>VLOOKUP(tbl_Sales[[#This Row],[Product_ID]],tbl_Products[],4,0)</f>
        <v>22.03</v>
      </c>
      <c r="K6119" s="6">
        <v>79.91</v>
      </c>
      <c r="L6119" s="6">
        <f>tbl_Sales[[#This Row],[Price_per_Unit]]*tbl_Sales[[#This Row],[Quantity]]</f>
        <v>79.91</v>
      </c>
      <c r="M6119" s="6">
        <f>tbl_Sales[[#This Row],[Cost_per_Unit]]*tbl_Sales[[#This Row],[Quantity]]</f>
        <v>22.03</v>
      </c>
      <c r="N6119" s="6">
        <f>tbl_Sales[[#This Row],[Sales]]-tbl_Sales[[#This Row],[Total_Cost]]</f>
        <v>57.879999999999995</v>
      </c>
    </row>
    <row r="6120" spans="1:14">
      <c r="A6120" t="s">
        <v>6124</v>
      </c>
      <c r="B6120" s="4">
        <v>45072</v>
      </c>
      <c r="C6120" t="s">
        <v>7644</v>
      </c>
      <c r="D6120" t="str">
        <f>VLOOKUP(Sales_Data!$C6120,tbl_Customers[],2,FALSE)</f>
        <v>Customer_1251</v>
      </c>
      <c r="E6120" t="str">
        <f>VLOOKUP(tbl_Sales[[#This Row],[Customer_ID]],tbl_Customers[],5,0)</f>
        <v>North</v>
      </c>
      <c r="F6120" t="s">
        <v>8566</v>
      </c>
      <c r="G6120" t="str">
        <f>VLOOKUP(Sales_Data!$F6120,tbl_Products[],2,FALSE)</f>
        <v>Product_10</v>
      </c>
      <c r="H6120" t="str">
        <f>VLOOKUP(tbl_Sales[[#This Row],[Product_ID]],tbl_Products[],3,0)</f>
        <v>Apparel</v>
      </c>
      <c r="I6120">
        <v>5</v>
      </c>
      <c r="J6120" s="10">
        <f>VLOOKUP(tbl_Sales[[#This Row],[Product_ID]],tbl_Products[],4,0)</f>
        <v>14.95</v>
      </c>
      <c r="K6120" s="6">
        <v>9.39</v>
      </c>
      <c r="L6120" s="6">
        <f>tbl_Sales[[#This Row],[Price_per_Unit]]*tbl_Sales[[#This Row],[Quantity]]</f>
        <v>46.95</v>
      </c>
      <c r="M6120" s="6">
        <f>tbl_Sales[[#This Row],[Cost_per_Unit]]*tbl_Sales[[#This Row],[Quantity]]</f>
        <v>74.75</v>
      </c>
      <c r="N6120" s="6">
        <f>tbl_Sales[[#This Row],[Sales]]-tbl_Sales[[#This Row],[Total_Cost]]</f>
        <v>-27.799999999999997</v>
      </c>
    </row>
    <row r="6121" spans="1:14">
      <c r="A6121" t="s">
        <v>6125</v>
      </c>
      <c r="B6121" s="4">
        <v>45108</v>
      </c>
      <c r="C6121" t="s">
        <v>8346</v>
      </c>
      <c r="D6121" t="str">
        <f>VLOOKUP(Sales_Data!$C6121,tbl_Customers[],2,FALSE)</f>
        <v>Customer_1243</v>
      </c>
      <c r="E6121" t="str">
        <f>VLOOKUP(tbl_Sales[[#This Row],[Customer_ID]],tbl_Customers[],5,0)</f>
        <v>West</v>
      </c>
      <c r="F6121" t="s">
        <v>8536</v>
      </c>
      <c r="G6121" t="str">
        <f>VLOOKUP(Sales_Data!$F6121,tbl_Products[],2,FALSE)</f>
        <v>Product_40</v>
      </c>
      <c r="H6121" t="str">
        <f>VLOOKUP(tbl_Sales[[#This Row],[Product_ID]],tbl_Products[],3,0)</f>
        <v>Health</v>
      </c>
      <c r="I6121">
        <v>8</v>
      </c>
      <c r="J6121" s="10">
        <f>VLOOKUP(tbl_Sales[[#This Row],[Product_ID]],tbl_Products[],4,0)</f>
        <v>30.96</v>
      </c>
      <c r="K6121" s="6">
        <v>66.08</v>
      </c>
      <c r="L6121" s="6">
        <f>tbl_Sales[[#This Row],[Price_per_Unit]]*tbl_Sales[[#This Row],[Quantity]]</f>
        <v>528.64</v>
      </c>
      <c r="M6121" s="6">
        <f>tbl_Sales[[#This Row],[Cost_per_Unit]]*tbl_Sales[[#This Row],[Quantity]]</f>
        <v>247.68</v>
      </c>
      <c r="N6121" s="6">
        <f>tbl_Sales[[#This Row],[Sales]]-tbl_Sales[[#This Row],[Total_Cost]]</f>
        <v>280.95999999999998</v>
      </c>
    </row>
    <row r="6122" spans="1:14">
      <c r="A6122" t="s">
        <v>6126</v>
      </c>
      <c r="B6122" s="4">
        <v>45093</v>
      </c>
      <c r="C6122" t="s">
        <v>8465</v>
      </c>
      <c r="D6122" t="str">
        <f>VLOOKUP(Sales_Data!$C6122,tbl_Customers[],2,FALSE)</f>
        <v>Customer_154</v>
      </c>
      <c r="E6122" t="str">
        <f>VLOOKUP(tbl_Sales[[#This Row],[Customer_ID]],tbl_Customers[],5,0)</f>
        <v>East</v>
      </c>
      <c r="F6122" t="s">
        <v>8566</v>
      </c>
      <c r="G6122" t="str">
        <f>VLOOKUP(Sales_Data!$F6122,tbl_Products[],2,FALSE)</f>
        <v>Product_10</v>
      </c>
      <c r="H6122" t="str">
        <f>VLOOKUP(tbl_Sales[[#This Row],[Product_ID]],tbl_Products[],3,0)</f>
        <v>Apparel</v>
      </c>
      <c r="I6122">
        <v>6</v>
      </c>
      <c r="J6122" s="10">
        <f>VLOOKUP(tbl_Sales[[#This Row],[Product_ID]],tbl_Products[],4,0)</f>
        <v>14.95</v>
      </c>
      <c r="K6122" s="6">
        <v>35.56</v>
      </c>
      <c r="L6122" s="6">
        <f>tbl_Sales[[#This Row],[Price_per_Unit]]*tbl_Sales[[#This Row],[Quantity]]</f>
        <v>213.36</v>
      </c>
      <c r="M6122" s="6">
        <f>tbl_Sales[[#This Row],[Cost_per_Unit]]*tbl_Sales[[#This Row],[Quantity]]</f>
        <v>89.699999999999989</v>
      </c>
      <c r="N6122" s="6">
        <f>tbl_Sales[[#This Row],[Sales]]-tbl_Sales[[#This Row],[Total_Cost]]</f>
        <v>123.66000000000003</v>
      </c>
    </row>
    <row r="6123" spans="1:14">
      <c r="A6123" t="s">
        <v>6127</v>
      </c>
      <c r="B6123" s="4">
        <v>45271</v>
      </c>
      <c r="C6123" t="s">
        <v>8117</v>
      </c>
      <c r="D6123" t="str">
        <f>VLOOKUP(Sales_Data!$C6123,tbl_Customers[],2,FALSE)</f>
        <v>Customer_313</v>
      </c>
      <c r="E6123" t="str">
        <f>VLOOKUP(tbl_Sales[[#This Row],[Customer_ID]],tbl_Customers[],5,0)</f>
        <v>North</v>
      </c>
      <c r="F6123" t="s">
        <v>8539</v>
      </c>
      <c r="G6123" t="str">
        <f>VLOOKUP(Sales_Data!$F6123,tbl_Products[],2,FALSE)</f>
        <v>Product_16</v>
      </c>
      <c r="H6123" t="str">
        <f>VLOOKUP(tbl_Sales[[#This Row],[Product_ID]],tbl_Products[],3,0)</f>
        <v>Home Goods</v>
      </c>
      <c r="I6123">
        <v>4</v>
      </c>
      <c r="J6123" s="10">
        <f>VLOOKUP(tbl_Sales[[#This Row],[Product_ID]],tbl_Products[],4,0)</f>
        <v>15.25</v>
      </c>
      <c r="K6123" s="6">
        <v>85.28</v>
      </c>
      <c r="L6123" s="6">
        <f>tbl_Sales[[#This Row],[Price_per_Unit]]*tbl_Sales[[#This Row],[Quantity]]</f>
        <v>341.12</v>
      </c>
      <c r="M6123" s="6">
        <f>tbl_Sales[[#This Row],[Cost_per_Unit]]*tbl_Sales[[#This Row],[Quantity]]</f>
        <v>61</v>
      </c>
      <c r="N6123" s="6">
        <f>tbl_Sales[[#This Row],[Sales]]-tbl_Sales[[#This Row],[Total_Cost]]</f>
        <v>280.12</v>
      </c>
    </row>
    <row r="6124" spans="1:14">
      <c r="A6124" t="s">
        <v>6128</v>
      </c>
      <c r="B6124" s="4">
        <v>45188</v>
      </c>
      <c r="C6124" t="s">
        <v>7437</v>
      </c>
      <c r="D6124" t="str">
        <f>VLOOKUP(Sales_Data!$C6124,tbl_Customers[],2,FALSE)</f>
        <v>Customer_1162</v>
      </c>
      <c r="E6124" t="str">
        <f>VLOOKUP(tbl_Sales[[#This Row],[Customer_ID]],tbl_Customers[],5,0)</f>
        <v>East</v>
      </c>
      <c r="F6124" t="s">
        <v>8500</v>
      </c>
      <c r="G6124" t="str">
        <f>VLOOKUP(Sales_Data!$F6124,tbl_Products[],2,FALSE)</f>
        <v>Product_68</v>
      </c>
      <c r="H6124" t="str">
        <f>VLOOKUP(tbl_Sales[[#This Row],[Product_ID]],tbl_Products[],3,0)</f>
        <v>Home Goods</v>
      </c>
      <c r="I6124">
        <v>8</v>
      </c>
      <c r="J6124" s="10">
        <f>VLOOKUP(tbl_Sales[[#This Row],[Product_ID]],tbl_Products[],4,0)</f>
        <v>17.45</v>
      </c>
      <c r="K6124" s="6">
        <v>83.15</v>
      </c>
      <c r="L6124" s="6">
        <f>tbl_Sales[[#This Row],[Price_per_Unit]]*tbl_Sales[[#This Row],[Quantity]]</f>
        <v>665.2</v>
      </c>
      <c r="M6124" s="6">
        <f>tbl_Sales[[#This Row],[Cost_per_Unit]]*tbl_Sales[[#This Row],[Quantity]]</f>
        <v>139.6</v>
      </c>
      <c r="N6124" s="6">
        <f>tbl_Sales[[#This Row],[Sales]]-tbl_Sales[[#This Row],[Total_Cost]]</f>
        <v>525.6</v>
      </c>
    </row>
    <row r="6125" spans="1:14">
      <c r="A6125" t="s">
        <v>6129</v>
      </c>
      <c r="B6125" s="4">
        <v>45176</v>
      </c>
      <c r="C6125" t="s">
        <v>8165</v>
      </c>
      <c r="D6125" t="str">
        <f>VLOOKUP(Sales_Data!$C6125,tbl_Customers[],2,FALSE)</f>
        <v>Customer_1286</v>
      </c>
      <c r="E6125" t="str">
        <f>VLOOKUP(tbl_Sales[[#This Row],[Customer_ID]],tbl_Customers[],5,0)</f>
        <v>North</v>
      </c>
      <c r="F6125" t="s">
        <v>8524</v>
      </c>
      <c r="G6125" t="str">
        <f>VLOOKUP(Sales_Data!$F6125,tbl_Products[],2,FALSE)</f>
        <v>Product_74</v>
      </c>
      <c r="H6125" t="str">
        <f>VLOOKUP(tbl_Sales[[#This Row],[Product_ID]],tbl_Products[],3,0)</f>
        <v>Home Goods</v>
      </c>
      <c r="I6125">
        <v>1</v>
      </c>
      <c r="J6125" s="10">
        <f>VLOOKUP(tbl_Sales[[#This Row],[Product_ID]],tbl_Products[],4,0)</f>
        <v>13.9</v>
      </c>
      <c r="K6125" s="6">
        <v>92.97</v>
      </c>
      <c r="L6125" s="6">
        <f>tbl_Sales[[#This Row],[Price_per_Unit]]*tbl_Sales[[#This Row],[Quantity]]</f>
        <v>92.97</v>
      </c>
      <c r="M6125" s="6">
        <f>tbl_Sales[[#This Row],[Cost_per_Unit]]*tbl_Sales[[#This Row],[Quantity]]</f>
        <v>13.9</v>
      </c>
      <c r="N6125" s="6">
        <f>tbl_Sales[[#This Row],[Sales]]-tbl_Sales[[#This Row],[Total_Cost]]</f>
        <v>79.069999999999993</v>
      </c>
    </row>
    <row r="6126" spans="1:14">
      <c r="A6126" t="s">
        <v>6130</v>
      </c>
      <c r="B6126" s="4">
        <v>45155</v>
      </c>
      <c r="C6126" t="s">
        <v>7774</v>
      </c>
      <c r="D6126" t="str">
        <f>VLOOKUP(Sales_Data!$C6126,tbl_Customers[],2,FALSE)</f>
        <v>Customer_1019</v>
      </c>
      <c r="E6126" t="str">
        <f>VLOOKUP(tbl_Sales[[#This Row],[Customer_ID]],tbl_Customers[],5,0)</f>
        <v>North</v>
      </c>
      <c r="F6126" t="s">
        <v>8540</v>
      </c>
      <c r="G6126" t="str">
        <f>VLOOKUP(Sales_Data!$F6126,tbl_Products[],2,FALSE)</f>
        <v>Product_37</v>
      </c>
      <c r="H6126" t="str">
        <f>VLOOKUP(tbl_Sales[[#This Row],[Product_ID]],tbl_Products[],3,0)</f>
        <v>Toys</v>
      </c>
      <c r="I6126">
        <v>1</v>
      </c>
      <c r="J6126" s="10">
        <f>VLOOKUP(tbl_Sales[[#This Row],[Product_ID]],tbl_Products[],4,0)</f>
        <v>29.86</v>
      </c>
      <c r="K6126" s="6">
        <v>55.28</v>
      </c>
      <c r="L6126" s="6">
        <f>tbl_Sales[[#This Row],[Price_per_Unit]]*tbl_Sales[[#This Row],[Quantity]]</f>
        <v>55.28</v>
      </c>
      <c r="M6126" s="6">
        <f>tbl_Sales[[#This Row],[Cost_per_Unit]]*tbl_Sales[[#This Row],[Quantity]]</f>
        <v>29.86</v>
      </c>
      <c r="N6126" s="6">
        <f>tbl_Sales[[#This Row],[Sales]]-tbl_Sales[[#This Row],[Total_Cost]]</f>
        <v>25.42</v>
      </c>
    </row>
    <row r="6127" spans="1:14">
      <c r="A6127" t="s">
        <v>6131</v>
      </c>
      <c r="B6127" s="4">
        <v>44967</v>
      </c>
      <c r="C6127" t="s">
        <v>7387</v>
      </c>
      <c r="D6127" t="str">
        <f>VLOOKUP(Sales_Data!$C6127,tbl_Customers[],2,FALSE)</f>
        <v>Customer_200</v>
      </c>
      <c r="E6127" t="str">
        <f>VLOOKUP(tbl_Sales[[#This Row],[Customer_ID]],tbl_Customers[],5,0)</f>
        <v>East</v>
      </c>
      <c r="F6127" t="s">
        <v>8530</v>
      </c>
      <c r="G6127" t="str">
        <f>VLOOKUP(Sales_Data!$F6127,tbl_Products[],2,FALSE)</f>
        <v>Product_14</v>
      </c>
      <c r="H6127" t="str">
        <f>VLOOKUP(tbl_Sales[[#This Row],[Product_ID]],tbl_Products[],3,0)</f>
        <v>Toys</v>
      </c>
      <c r="I6127">
        <v>2</v>
      </c>
      <c r="J6127" s="10">
        <f>VLOOKUP(tbl_Sales[[#This Row],[Product_ID]],tbl_Products[],4,0)</f>
        <v>36.64</v>
      </c>
      <c r="K6127" s="6">
        <v>94.35</v>
      </c>
      <c r="L6127" s="6">
        <f>tbl_Sales[[#This Row],[Price_per_Unit]]*tbl_Sales[[#This Row],[Quantity]]</f>
        <v>188.7</v>
      </c>
      <c r="M6127" s="6">
        <f>tbl_Sales[[#This Row],[Cost_per_Unit]]*tbl_Sales[[#This Row],[Quantity]]</f>
        <v>73.28</v>
      </c>
      <c r="N6127" s="6">
        <f>tbl_Sales[[#This Row],[Sales]]-tbl_Sales[[#This Row],[Total_Cost]]</f>
        <v>115.41999999999999</v>
      </c>
    </row>
    <row r="6128" spans="1:14">
      <c r="A6128" t="s">
        <v>6132</v>
      </c>
      <c r="B6128" s="4">
        <v>45122</v>
      </c>
      <c r="C6128" t="s">
        <v>8425</v>
      </c>
      <c r="D6128" t="str">
        <f>VLOOKUP(Sales_Data!$C6128,tbl_Customers[],2,FALSE)</f>
        <v>Customer_31</v>
      </c>
      <c r="E6128" t="str">
        <f>VLOOKUP(tbl_Sales[[#This Row],[Customer_ID]],tbl_Customers[],5,0)</f>
        <v>East</v>
      </c>
      <c r="F6128" t="s">
        <v>8510</v>
      </c>
      <c r="G6128" t="str">
        <f>VLOOKUP(Sales_Data!$F6128,tbl_Products[],2,FALSE)</f>
        <v>Product_70</v>
      </c>
      <c r="H6128" t="str">
        <f>VLOOKUP(tbl_Sales[[#This Row],[Product_ID]],tbl_Products[],3,0)</f>
        <v>Apparel</v>
      </c>
      <c r="I6128">
        <v>4</v>
      </c>
      <c r="J6128" s="10">
        <f>VLOOKUP(tbl_Sales[[#This Row],[Product_ID]],tbl_Products[],4,0)</f>
        <v>26.74</v>
      </c>
      <c r="K6128" s="6">
        <v>11.52</v>
      </c>
      <c r="L6128" s="6">
        <f>tbl_Sales[[#This Row],[Price_per_Unit]]*tbl_Sales[[#This Row],[Quantity]]</f>
        <v>46.08</v>
      </c>
      <c r="M6128" s="6">
        <f>tbl_Sales[[#This Row],[Cost_per_Unit]]*tbl_Sales[[#This Row],[Quantity]]</f>
        <v>106.96</v>
      </c>
      <c r="N6128" s="6">
        <f>tbl_Sales[[#This Row],[Sales]]-tbl_Sales[[#This Row],[Total_Cost]]</f>
        <v>-60.879999999999995</v>
      </c>
    </row>
    <row r="6129" spans="1:14">
      <c r="A6129" t="s">
        <v>6133</v>
      </c>
      <c r="B6129" s="4">
        <v>45241</v>
      </c>
      <c r="C6129" t="s">
        <v>8336</v>
      </c>
      <c r="D6129" t="str">
        <f>VLOOKUP(Sales_Data!$C6129,tbl_Customers[],2,FALSE)</f>
        <v>Customer_293</v>
      </c>
      <c r="E6129" t="str">
        <f>VLOOKUP(tbl_Sales[[#This Row],[Customer_ID]],tbl_Customers[],5,0)</f>
        <v>East</v>
      </c>
      <c r="F6129" t="s">
        <v>8498</v>
      </c>
      <c r="G6129" t="str">
        <f>VLOOKUP(Sales_Data!$F6129,tbl_Products[],2,FALSE)</f>
        <v>Product_38</v>
      </c>
      <c r="H6129" t="str">
        <f>VLOOKUP(tbl_Sales[[#This Row],[Product_ID]],tbl_Products[],3,0)</f>
        <v>Toys</v>
      </c>
      <c r="I6129">
        <v>5</v>
      </c>
      <c r="J6129" s="10">
        <f>VLOOKUP(tbl_Sales[[#This Row],[Product_ID]],tbl_Products[],4,0)</f>
        <v>35.82</v>
      </c>
      <c r="K6129" s="6">
        <v>52.61</v>
      </c>
      <c r="L6129" s="6">
        <f>tbl_Sales[[#This Row],[Price_per_Unit]]*tbl_Sales[[#This Row],[Quantity]]</f>
        <v>263.05</v>
      </c>
      <c r="M6129" s="6">
        <f>tbl_Sales[[#This Row],[Cost_per_Unit]]*tbl_Sales[[#This Row],[Quantity]]</f>
        <v>179.1</v>
      </c>
      <c r="N6129" s="6">
        <f>tbl_Sales[[#This Row],[Sales]]-tbl_Sales[[#This Row],[Total_Cost]]</f>
        <v>83.950000000000017</v>
      </c>
    </row>
    <row r="6130" spans="1:14">
      <c r="A6130" t="s">
        <v>6134</v>
      </c>
      <c r="B6130" s="4">
        <v>45073</v>
      </c>
      <c r="C6130" t="s">
        <v>7079</v>
      </c>
      <c r="D6130" t="str">
        <f>VLOOKUP(Sales_Data!$C6130,tbl_Customers[],2,FALSE)</f>
        <v>Customer_634</v>
      </c>
      <c r="E6130" t="str">
        <f>VLOOKUP(tbl_Sales[[#This Row],[Customer_ID]],tbl_Customers[],5,0)</f>
        <v>North</v>
      </c>
      <c r="F6130" t="s">
        <v>8520</v>
      </c>
      <c r="G6130" t="str">
        <f>VLOOKUP(Sales_Data!$F6130,tbl_Products[],2,FALSE)</f>
        <v>Product_29</v>
      </c>
      <c r="H6130" t="str">
        <f>VLOOKUP(tbl_Sales[[#This Row],[Product_ID]],tbl_Products[],3,0)</f>
        <v>Home Goods</v>
      </c>
      <c r="I6130">
        <v>4</v>
      </c>
      <c r="J6130" s="10">
        <f>VLOOKUP(tbl_Sales[[#This Row],[Product_ID]],tbl_Products[],4,0)</f>
        <v>9.64</v>
      </c>
      <c r="K6130" s="6">
        <v>83.64</v>
      </c>
      <c r="L6130" s="6">
        <f>tbl_Sales[[#This Row],[Price_per_Unit]]*tbl_Sales[[#This Row],[Quantity]]</f>
        <v>334.56</v>
      </c>
      <c r="M6130" s="6">
        <f>tbl_Sales[[#This Row],[Cost_per_Unit]]*tbl_Sales[[#This Row],[Quantity]]</f>
        <v>38.56</v>
      </c>
      <c r="N6130" s="6">
        <f>tbl_Sales[[#This Row],[Sales]]-tbl_Sales[[#This Row],[Total_Cost]]</f>
        <v>296</v>
      </c>
    </row>
    <row r="6131" spans="1:14">
      <c r="A6131" t="s">
        <v>6135</v>
      </c>
      <c r="B6131" s="4">
        <v>45164</v>
      </c>
      <c r="C6131" t="s">
        <v>7110</v>
      </c>
      <c r="D6131" t="str">
        <f>VLOOKUP(Sales_Data!$C6131,tbl_Customers[],2,FALSE)</f>
        <v>Customer_1121</v>
      </c>
      <c r="E6131" t="str">
        <f>VLOOKUP(tbl_Sales[[#This Row],[Customer_ID]],tbl_Customers[],5,0)</f>
        <v>South</v>
      </c>
      <c r="F6131" t="s">
        <v>8499</v>
      </c>
      <c r="G6131" t="str">
        <f>VLOOKUP(Sales_Data!$F6131,tbl_Products[],2,FALSE)</f>
        <v>Product_30</v>
      </c>
      <c r="H6131" t="str">
        <f>VLOOKUP(tbl_Sales[[#This Row],[Product_ID]],tbl_Products[],3,0)</f>
        <v>Apparel</v>
      </c>
      <c r="I6131">
        <v>5</v>
      </c>
      <c r="J6131" s="10">
        <f>VLOOKUP(tbl_Sales[[#This Row],[Product_ID]],tbl_Products[],4,0)</f>
        <v>49.21</v>
      </c>
      <c r="K6131" s="6">
        <v>26.87</v>
      </c>
      <c r="L6131" s="6">
        <f>tbl_Sales[[#This Row],[Price_per_Unit]]*tbl_Sales[[#This Row],[Quantity]]</f>
        <v>134.35</v>
      </c>
      <c r="M6131" s="6">
        <f>tbl_Sales[[#This Row],[Cost_per_Unit]]*tbl_Sales[[#This Row],[Quantity]]</f>
        <v>246.05</v>
      </c>
      <c r="N6131" s="6">
        <f>tbl_Sales[[#This Row],[Sales]]-tbl_Sales[[#This Row],[Total_Cost]]</f>
        <v>-111.70000000000002</v>
      </c>
    </row>
    <row r="6132" spans="1:14">
      <c r="A6132" t="s">
        <v>6136</v>
      </c>
      <c r="B6132" s="4">
        <v>45250</v>
      </c>
      <c r="C6132" t="s">
        <v>7320</v>
      </c>
      <c r="D6132" t="str">
        <f>VLOOKUP(Sales_Data!$C6132,tbl_Customers[],2,FALSE)</f>
        <v>Customer_179</v>
      </c>
      <c r="E6132" t="str">
        <f>VLOOKUP(tbl_Sales[[#This Row],[Customer_ID]],tbl_Customers[],5,0)</f>
        <v>South</v>
      </c>
      <c r="F6132" t="s">
        <v>8534</v>
      </c>
      <c r="G6132" t="str">
        <f>VLOOKUP(Sales_Data!$F6132,tbl_Products[],2,FALSE)</f>
        <v>Product_51</v>
      </c>
      <c r="H6132" t="str">
        <f>VLOOKUP(tbl_Sales[[#This Row],[Product_ID]],tbl_Products[],3,0)</f>
        <v>Electronics</v>
      </c>
      <c r="I6132">
        <v>3</v>
      </c>
      <c r="J6132" s="10">
        <f>VLOOKUP(tbl_Sales[[#This Row],[Product_ID]],tbl_Products[],4,0)</f>
        <v>45.1</v>
      </c>
      <c r="K6132" s="6">
        <v>92.35</v>
      </c>
      <c r="L6132" s="6">
        <f>tbl_Sales[[#This Row],[Price_per_Unit]]*tbl_Sales[[#This Row],[Quantity]]</f>
        <v>277.04999999999995</v>
      </c>
      <c r="M6132" s="6">
        <f>tbl_Sales[[#This Row],[Cost_per_Unit]]*tbl_Sales[[#This Row],[Quantity]]</f>
        <v>135.30000000000001</v>
      </c>
      <c r="N6132" s="6">
        <f>tbl_Sales[[#This Row],[Sales]]-tbl_Sales[[#This Row],[Total_Cost]]</f>
        <v>141.74999999999994</v>
      </c>
    </row>
    <row r="6133" spans="1:14">
      <c r="A6133" t="s">
        <v>6137</v>
      </c>
      <c r="B6133" s="4">
        <v>45001</v>
      </c>
      <c r="C6133" t="s">
        <v>7094</v>
      </c>
      <c r="D6133" t="str">
        <f>VLOOKUP(Sales_Data!$C6133,tbl_Customers[],2,FALSE)</f>
        <v>Customer_1022</v>
      </c>
      <c r="E6133" t="str">
        <f>VLOOKUP(tbl_Sales[[#This Row],[Customer_ID]],tbl_Customers[],5,0)</f>
        <v>East</v>
      </c>
      <c r="F6133" t="s">
        <v>8500</v>
      </c>
      <c r="G6133" t="str">
        <f>VLOOKUP(Sales_Data!$F6133,tbl_Products[],2,FALSE)</f>
        <v>Product_68</v>
      </c>
      <c r="H6133" t="str">
        <f>VLOOKUP(tbl_Sales[[#This Row],[Product_ID]],tbl_Products[],3,0)</f>
        <v>Home Goods</v>
      </c>
      <c r="I6133">
        <v>8</v>
      </c>
      <c r="J6133" s="10">
        <f>VLOOKUP(tbl_Sales[[#This Row],[Product_ID]],tbl_Products[],4,0)</f>
        <v>17.45</v>
      </c>
      <c r="K6133" s="6">
        <v>16.8</v>
      </c>
      <c r="L6133" s="6">
        <f>tbl_Sales[[#This Row],[Price_per_Unit]]*tbl_Sales[[#This Row],[Quantity]]</f>
        <v>134.4</v>
      </c>
      <c r="M6133" s="6">
        <f>tbl_Sales[[#This Row],[Cost_per_Unit]]*tbl_Sales[[#This Row],[Quantity]]</f>
        <v>139.6</v>
      </c>
      <c r="N6133" s="6">
        <f>tbl_Sales[[#This Row],[Sales]]-tbl_Sales[[#This Row],[Total_Cost]]</f>
        <v>-5.1999999999999886</v>
      </c>
    </row>
    <row r="6134" spans="1:14">
      <c r="A6134" t="s">
        <v>6138</v>
      </c>
      <c r="B6134" s="4">
        <v>45012</v>
      </c>
      <c r="C6134" t="s">
        <v>8482</v>
      </c>
      <c r="D6134" t="str">
        <f>VLOOKUP(Sales_Data!$C6134,tbl_Customers[],2,FALSE)</f>
        <v>Customer_193</v>
      </c>
      <c r="E6134" t="str">
        <f>VLOOKUP(tbl_Sales[[#This Row],[Customer_ID]],tbl_Customers[],5,0)</f>
        <v>West</v>
      </c>
      <c r="F6134" t="s">
        <v>8517</v>
      </c>
      <c r="G6134" t="str">
        <f>VLOOKUP(Sales_Data!$F6134,tbl_Products[],2,FALSE)</f>
        <v>Product_62</v>
      </c>
      <c r="H6134" t="str">
        <f>VLOOKUP(tbl_Sales[[#This Row],[Product_ID]],tbl_Products[],3,0)</f>
        <v>Health</v>
      </c>
      <c r="I6134">
        <v>2</v>
      </c>
      <c r="J6134" s="10">
        <f>VLOOKUP(tbl_Sales[[#This Row],[Product_ID]],tbl_Products[],4,0)</f>
        <v>24.52</v>
      </c>
      <c r="K6134" s="6">
        <v>49.05</v>
      </c>
      <c r="L6134" s="6">
        <f>tbl_Sales[[#This Row],[Price_per_Unit]]*tbl_Sales[[#This Row],[Quantity]]</f>
        <v>98.1</v>
      </c>
      <c r="M6134" s="6">
        <f>tbl_Sales[[#This Row],[Cost_per_Unit]]*tbl_Sales[[#This Row],[Quantity]]</f>
        <v>49.04</v>
      </c>
      <c r="N6134" s="6">
        <f>tbl_Sales[[#This Row],[Sales]]-tbl_Sales[[#This Row],[Total_Cost]]</f>
        <v>49.059999999999995</v>
      </c>
    </row>
    <row r="6135" spans="1:14">
      <c r="A6135" t="s">
        <v>6139</v>
      </c>
      <c r="B6135" s="4">
        <v>45254</v>
      </c>
      <c r="C6135" t="s">
        <v>7040</v>
      </c>
      <c r="D6135" t="str">
        <f>VLOOKUP(Sales_Data!$C6135,tbl_Customers[],2,FALSE)</f>
        <v>Customer_932</v>
      </c>
      <c r="E6135" t="str">
        <f>VLOOKUP(tbl_Sales[[#This Row],[Customer_ID]],tbl_Customers[],5,0)</f>
        <v>West</v>
      </c>
      <c r="F6135" t="s">
        <v>8538</v>
      </c>
      <c r="G6135" t="str">
        <f>VLOOKUP(Sales_Data!$F6135,tbl_Products[],2,FALSE)</f>
        <v>Product_44</v>
      </c>
      <c r="H6135" t="str">
        <f>VLOOKUP(tbl_Sales[[#This Row],[Product_ID]],tbl_Products[],3,0)</f>
        <v>Electronics</v>
      </c>
      <c r="I6135">
        <v>7</v>
      </c>
      <c r="J6135" s="10">
        <f>VLOOKUP(tbl_Sales[[#This Row],[Product_ID]],tbl_Products[],4,0)</f>
        <v>39.729999999999997</v>
      </c>
      <c r="K6135" s="6">
        <v>15.64</v>
      </c>
      <c r="L6135" s="6">
        <f>tbl_Sales[[#This Row],[Price_per_Unit]]*tbl_Sales[[#This Row],[Quantity]]</f>
        <v>109.48</v>
      </c>
      <c r="M6135" s="6">
        <f>tbl_Sales[[#This Row],[Cost_per_Unit]]*tbl_Sales[[#This Row],[Quantity]]</f>
        <v>278.10999999999996</v>
      </c>
      <c r="N6135" s="6">
        <f>tbl_Sales[[#This Row],[Sales]]-tbl_Sales[[#This Row],[Total_Cost]]</f>
        <v>-168.62999999999994</v>
      </c>
    </row>
    <row r="6136" spans="1:14">
      <c r="A6136" t="s">
        <v>6140</v>
      </c>
      <c r="B6136" s="4">
        <v>45099</v>
      </c>
      <c r="C6136" t="s">
        <v>8183</v>
      </c>
      <c r="D6136" t="str">
        <f>VLOOKUP(Sales_Data!$C6136,tbl_Customers[],2,FALSE)</f>
        <v>Customer_643</v>
      </c>
      <c r="E6136" t="str">
        <f>VLOOKUP(tbl_Sales[[#This Row],[Customer_ID]],tbl_Customers[],5,0)</f>
        <v>North</v>
      </c>
      <c r="F6136" t="s">
        <v>8522</v>
      </c>
      <c r="G6136" t="str">
        <f>VLOOKUP(Sales_Data!$F6136,tbl_Products[],2,FALSE)</f>
        <v>Product_4</v>
      </c>
      <c r="H6136" t="str">
        <f>VLOOKUP(tbl_Sales[[#This Row],[Product_ID]],tbl_Products[],3,0)</f>
        <v>Toys</v>
      </c>
      <c r="I6136">
        <v>2</v>
      </c>
      <c r="J6136" s="10">
        <f>VLOOKUP(tbl_Sales[[#This Row],[Product_ID]],tbl_Products[],4,0)</f>
        <v>14.75</v>
      </c>
      <c r="K6136" s="6">
        <v>46.46</v>
      </c>
      <c r="L6136" s="6">
        <f>tbl_Sales[[#This Row],[Price_per_Unit]]*tbl_Sales[[#This Row],[Quantity]]</f>
        <v>92.92</v>
      </c>
      <c r="M6136" s="6">
        <f>tbl_Sales[[#This Row],[Cost_per_Unit]]*tbl_Sales[[#This Row],[Quantity]]</f>
        <v>29.5</v>
      </c>
      <c r="N6136" s="6">
        <f>tbl_Sales[[#This Row],[Sales]]-tbl_Sales[[#This Row],[Total_Cost]]</f>
        <v>63.42</v>
      </c>
    </row>
    <row r="6137" spans="1:14">
      <c r="A6137" t="s">
        <v>6141</v>
      </c>
      <c r="B6137" s="4">
        <v>45142</v>
      </c>
      <c r="C6137" t="s">
        <v>8140</v>
      </c>
      <c r="D6137" t="str">
        <f>VLOOKUP(Sales_Data!$C6137,tbl_Customers[],2,FALSE)</f>
        <v>Customer_348</v>
      </c>
      <c r="E6137" t="str">
        <f>VLOOKUP(tbl_Sales[[#This Row],[Customer_ID]],tbl_Customers[],5,0)</f>
        <v>West</v>
      </c>
      <c r="F6137" t="s">
        <v>8549</v>
      </c>
      <c r="G6137" t="str">
        <f>VLOOKUP(Sales_Data!$F6137,tbl_Products[],2,FALSE)</f>
        <v>Product_18</v>
      </c>
      <c r="H6137" t="str">
        <f>VLOOKUP(tbl_Sales[[#This Row],[Product_ID]],tbl_Products[],3,0)</f>
        <v>Health</v>
      </c>
      <c r="I6137">
        <v>7</v>
      </c>
      <c r="J6137" s="10">
        <f>VLOOKUP(tbl_Sales[[#This Row],[Product_ID]],tbl_Products[],4,0)</f>
        <v>41.18</v>
      </c>
      <c r="K6137" s="6">
        <v>69.19</v>
      </c>
      <c r="L6137" s="6">
        <f>tbl_Sales[[#This Row],[Price_per_Unit]]*tbl_Sales[[#This Row],[Quantity]]</f>
        <v>484.33</v>
      </c>
      <c r="M6137" s="6">
        <f>tbl_Sales[[#This Row],[Cost_per_Unit]]*tbl_Sales[[#This Row],[Quantity]]</f>
        <v>288.26</v>
      </c>
      <c r="N6137" s="6">
        <f>tbl_Sales[[#This Row],[Sales]]-tbl_Sales[[#This Row],[Total_Cost]]</f>
        <v>196.07</v>
      </c>
    </row>
    <row r="6138" spans="1:14">
      <c r="A6138" t="s">
        <v>6142</v>
      </c>
      <c r="B6138" s="4">
        <v>45250</v>
      </c>
      <c r="C6138" t="s">
        <v>7889</v>
      </c>
      <c r="D6138" t="str">
        <f>VLOOKUP(Sales_Data!$C6138,tbl_Customers[],2,FALSE)</f>
        <v>Customer_606</v>
      </c>
      <c r="E6138" t="str">
        <f>VLOOKUP(tbl_Sales[[#This Row],[Customer_ID]],tbl_Customers[],5,0)</f>
        <v>West</v>
      </c>
      <c r="F6138" t="s">
        <v>8519</v>
      </c>
      <c r="G6138" t="str">
        <f>VLOOKUP(Sales_Data!$F6138,tbl_Products[],2,FALSE)</f>
        <v>Product_53</v>
      </c>
      <c r="H6138" t="str">
        <f>VLOOKUP(tbl_Sales[[#This Row],[Product_ID]],tbl_Products[],3,0)</f>
        <v>Electronics</v>
      </c>
      <c r="I6138">
        <v>7</v>
      </c>
      <c r="J6138" s="10">
        <f>VLOOKUP(tbl_Sales[[#This Row],[Product_ID]],tbl_Products[],4,0)</f>
        <v>21.34</v>
      </c>
      <c r="K6138" s="6">
        <v>92.44</v>
      </c>
      <c r="L6138" s="6">
        <f>tbl_Sales[[#This Row],[Price_per_Unit]]*tbl_Sales[[#This Row],[Quantity]]</f>
        <v>647.07999999999993</v>
      </c>
      <c r="M6138" s="6">
        <f>tbl_Sales[[#This Row],[Cost_per_Unit]]*tbl_Sales[[#This Row],[Quantity]]</f>
        <v>149.38</v>
      </c>
      <c r="N6138" s="6">
        <f>tbl_Sales[[#This Row],[Sales]]-tbl_Sales[[#This Row],[Total_Cost]]</f>
        <v>497.69999999999993</v>
      </c>
    </row>
    <row r="6139" spans="1:14">
      <c r="A6139" t="s">
        <v>6143</v>
      </c>
      <c r="B6139" s="4">
        <v>45240</v>
      </c>
      <c r="C6139" t="s">
        <v>7134</v>
      </c>
      <c r="D6139" t="str">
        <f>VLOOKUP(Sales_Data!$C6139,tbl_Customers[],2,FALSE)</f>
        <v>Customer_331</v>
      </c>
      <c r="E6139" t="str">
        <f>VLOOKUP(tbl_Sales[[#This Row],[Customer_ID]],tbl_Customers[],5,0)</f>
        <v>West</v>
      </c>
      <c r="F6139" t="s">
        <v>8528</v>
      </c>
      <c r="G6139" t="str">
        <f>VLOOKUP(Sales_Data!$F6139,tbl_Products[],2,FALSE)</f>
        <v>Product_25</v>
      </c>
      <c r="H6139" t="str">
        <f>VLOOKUP(tbl_Sales[[#This Row],[Product_ID]],tbl_Products[],3,0)</f>
        <v>Electronics</v>
      </c>
      <c r="I6139">
        <v>8</v>
      </c>
      <c r="J6139" s="10">
        <f>VLOOKUP(tbl_Sales[[#This Row],[Product_ID]],tbl_Products[],4,0)</f>
        <v>48.19</v>
      </c>
      <c r="K6139" s="6">
        <v>71.27</v>
      </c>
      <c r="L6139" s="6">
        <f>tbl_Sales[[#This Row],[Price_per_Unit]]*tbl_Sales[[#This Row],[Quantity]]</f>
        <v>570.16</v>
      </c>
      <c r="M6139" s="6">
        <f>tbl_Sales[[#This Row],[Cost_per_Unit]]*tbl_Sales[[#This Row],[Quantity]]</f>
        <v>385.52</v>
      </c>
      <c r="N6139" s="6">
        <f>tbl_Sales[[#This Row],[Sales]]-tbl_Sales[[#This Row],[Total_Cost]]</f>
        <v>184.64</v>
      </c>
    </row>
    <row r="6140" spans="1:14">
      <c r="A6140" t="s">
        <v>6144</v>
      </c>
      <c r="B6140" s="4">
        <v>45219</v>
      </c>
      <c r="C6140" t="s">
        <v>7661</v>
      </c>
      <c r="D6140" t="str">
        <f>VLOOKUP(Sales_Data!$C6140,tbl_Customers[],2,FALSE)</f>
        <v>Customer_140</v>
      </c>
      <c r="E6140" t="str">
        <f>VLOOKUP(tbl_Sales[[#This Row],[Customer_ID]],tbl_Customers[],5,0)</f>
        <v>North</v>
      </c>
      <c r="F6140" t="s">
        <v>8502</v>
      </c>
      <c r="G6140" t="str">
        <f>VLOOKUP(Sales_Data!$F6140,tbl_Products[],2,FALSE)</f>
        <v>Product_22</v>
      </c>
      <c r="H6140" t="str">
        <f>VLOOKUP(tbl_Sales[[#This Row],[Product_ID]],tbl_Products[],3,0)</f>
        <v>Electronics</v>
      </c>
      <c r="I6140">
        <v>3</v>
      </c>
      <c r="J6140" s="10">
        <f>VLOOKUP(tbl_Sales[[#This Row],[Product_ID]],tbl_Products[],4,0)</f>
        <v>38.15</v>
      </c>
      <c r="K6140" s="6">
        <v>80.849999999999994</v>
      </c>
      <c r="L6140" s="6">
        <f>tbl_Sales[[#This Row],[Price_per_Unit]]*tbl_Sales[[#This Row],[Quantity]]</f>
        <v>242.54999999999998</v>
      </c>
      <c r="M6140" s="6">
        <f>tbl_Sales[[#This Row],[Cost_per_Unit]]*tbl_Sales[[#This Row],[Quantity]]</f>
        <v>114.44999999999999</v>
      </c>
      <c r="N6140" s="6">
        <f>tbl_Sales[[#This Row],[Sales]]-tbl_Sales[[#This Row],[Total_Cost]]</f>
        <v>128.1</v>
      </c>
    </row>
    <row r="6141" spans="1:14">
      <c r="A6141" t="s">
        <v>6145</v>
      </c>
      <c r="B6141" s="4">
        <v>45134</v>
      </c>
      <c r="C6141" t="s">
        <v>8397</v>
      </c>
      <c r="D6141" t="str">
        <f>VLOOKUP(Sales_Data!$C6141,tbl_Customers[],2,FALSE)</f>
        <v>Customer_574</v>
      </c>
      <c r="E6141" t="str">
        <f>VLOOKUP(tbl_Sales[[#This Row],[Customer_ID]],tbl_Customers[],5,0)</f>
        <v>West</v>
      </c>
      <c r="F6141" t="s">
        <v>8544</v>
      </c>
      <c r="G6141" t="str">
        <f>VLOOKUP(Sales_Data!$F6141,tbl_Products[],2,FALSE)</f>
        <v>Product_21</v>
      </c>
      <c r="H6141" t="str">
        <f>VLOOKUP(tbl_Sales[[#This Row],[Product_ID]],tbl_Products[],3,0)</f>
        <v>Toys</v>
      </c>
      <c r="I6141">
        <v>3</v>
      </c>
      <c r="J6141" s="10">
        <f>VLOOKUP(tbl_Sales[[#This Row],[Product_ID]],tbl_Products[],4,0)</f>
        <v>3.13</v>
      </c>
      <c r="K6141" s="6">
        <v>33.53</v>
      </c>
      <c r="L6141" s="6">
        <f>tbl_Sales[[#This Row],[Price_per_Unit]]*tbl_Sales[[#This Row],[Quantity]]</f>
        <v>100.59</v>
      </c>
      <c r="M6141" s="6">
        <f>tbl_Sales[[#This Row],[Cost_per_Unit]]*tbl_Sales[[#This Row],[Quantity]]</f>
        <v>9.39</v>
      </c>
      <c r="N6141" s="6">
        <f>tbl_Sales[[#This Row],[Sales]]-tbl_Sales[[#This Row],[Total_Cost]]</f>
        <v>91.2</v>
      </c>
    </row>
    <row r="6142" spans="1:14">
      <c r="A6142" t="s">
        <v>6146</v>
      </c>
      <c r="B6142" s="4">
        <v>44963</v>
      </c>
      <c r="C6142" t="s">
        <v>7543</v>
      </c>
      <c r="D6142" t="str">
        <f>VLOOKUP(Sales_Data!$C6142,tbl_Customers[],2,FALSE)</f>
        <v>Customer_1181</v>
      </c>
      <c r="E6142" t="str">
        <f>VLOOKUP(tbl_Sales[[#This Row],[Customer_ID]],tbl_Customers[],5,0)</f>
        <v>East</v>
      </c>
      <c r="F6142" t="s">
        <v>8546</v>
      </c>
      <c r="G6142" t="str">
        <f>VLOOKUP(Sales_Data!$F6142,tbl_Products[],2,FALSE)</f>
        <v>Product_28</v>
      </c>
      <c r="H6142" t="str">
        <f>VLOOKUP(tbl_Sales[[#This Row],[Product_ID]],tbl_Products[],3,0)</f>
        <v>Toys</v>
      </c>
      <c r="I6142">
        <v>6</v>
      </c>
      <c r="J6142" s="10">
        <f>VLOOKUP(tbl_Sales[[#This Row],[Product_ID]],tbl_Products[],4,0)</f>
        <v>23.58</v>
      </c>
      <c r="K6142" s="6">
        <v>81.56</v>
      </c>
      <c r="L6142" s="6">
        <f>tbl_Sales[[#This Row],[Price_per_Unit]]*tbl_Sales[[#This Row],[Quantity]]</f>
        <v>489.36</v>
      </c>
      <c r="M6142" s="6">
        <f>tbl_Sales[[#This Row],[Cost_per_Unit]]*tbl_Sales[[#This Row],[Quantity]]</f>
        <v>141.47999999999999</v>
      </c>
      <c r="N6142" s="6">
        <f>tbl_Sales[[#This Row],[Sales]]-tbl_Sales[[#This Row],[Total_Cost]]</f>
        <v>347.88</v>
      </c>
    </row>
    <row r="6143" spans="1:14">
      <c r="A6143" t="s">
        <v>6147</v>
      </c>
      <c r="B6143" s="4">
        <v>44967</v>
      </c>
      <c r="C6143" t="s">
        <v>7398</v>
      </c>
      <c r="D6143" t="str">
        <f>VLOOKUP(Sales_Data!$C6143,tbl_Customers[],2,FALSE)</f>
        <v>Customer_745</v>
      </c>
      <c r="E6143" t="str">
        <f>VLOOKUP(tbl_Sales[[#This Row],[Customer_ID]],tbl_Customers[],5,0)</f>
        <v>East</v>
      </c>
      <c r="F6143" t="s">
        <v>8501</v>
      </c>
      <c r="G6143" t="str">
        <f>VLOOKUP(Sales_Data!$F6143,tbl_Products[],2,FALSE)</f>
        <v>Product_65</v>
      </c>
      <c r="H6143" t="str">
        <f>VLOOKUP(tbl_Sales[[#This Row],[Product_ID]],tbl_Products[],3,0)</f>
        <v>Health</v>
      </c>
      <c r="I6143">
        <v>9</v>
      </c>
      <c r="J6143" s="10">
        <f>VLOOKUP(tbl_Sales[[#This Row],[Product_ID]],tbl_Products[],4,0)</f>
        <v>37.880000000000003</v>
      </c>
      <c r="K6143" s="6">
        <v>6.6</v>
      </c>
      <c r="L6143" s="6">
        <f>tbl_Sales[[#This Row],[Price_per_Unit]]*tbl_Sales[[#This Row],[Quantity]]</f>
        <v>59.4</v>
      </c>
      <c r="M6143" s="6">
        <f>tbl_Sales[[#This Row],[Cost_per_Unit]]*tbl_Sales[[#This Row],[Quantity]]</f>
        <v>340.92</v>
      </c>
      <c r="N6143" s="6">
        <f>tbl_Sales[[#This Row],[Sales]]-tbl_Sales[[#This Row],[Total_Cost]]</f>
        <v>-281.52000000000004</v>
      </c>
    </row>
    <row r="6144" spans="1:14">
      <c r="A6144" t="s">
        <v>6148</v>
      </c>
      <c r="B6144" s="4">
        <v>45009</v>
      </c>
      <c r="C6144" t="s">
        <v>7962</v>
      </c>
      <c r="D6144" t="str">
        <f>VLOOKUP(Sales_Data!$C6144,tbl_Customers[],2,FALSE)</f>
        <v>Customer_724</v>
      </c>
      <c r="E6144" t="str">
        <f>VLOOKUP(tbl_Sales[[#This Row],[Customer_ID]],tbl_Customers[],5,0)</f>
        <v>South</v>
      </c>
      <c r="F6144" t="s">
        <v>8503</v>
      </c>
      <c r="G6144" t="str">
        <f>VLOOKUP(Sales_Data!$F6144,tbl_Products[],2,FALSE)</f>
        <v>Product_19</v>
      </c>
      <c r="H6144" t="str">
        <f>VLOOKUP(tbl_Sales[[#This Row],[Product_ID]],tbl_Products[],3,0)</f>
        <v>Apparel</v>
      </c>
      <c r="I6144">
        <v>8</v>
      </c>
      <c r="J6144" s="10">
        <f>VLOOKUP(tbl_Sales[[#This Row],[Product_ID]],tbl_Products[],4,0)</f>
        <v>41.78</v>
      </c>
      <c r="K6144" s="6">
        <v>24.19</v>
      </c>
      <c r="L6144" s="6">
        <f>tbl_Sales[[#This Row],[Price_per_Unit]]*tbl_Sales[[#This Row],[Quantity]]</f>
        <v>193.52</v>
      </c>
      <c r="M6144" s="6">
        <f>tbl_Sales[[#This Row],[Cost_per_Unit]]*tbl_Sales[[#This Row],[Quantity]]</f>
        <v>334.24</v>
      </c>
      <c r="N6144" s="6">
        <f>tbl_Sales[[#This Row],[Sales]]-tbl_Sales[[#This Row],[Total_Cost]]</f>
        <v>-140.72</v>
      </c>
    </row>
    <row r="6145" spans="1:14">
      <c r="A6145" t="s">
        <v>6149</v>
      </c>
      <c r="B6145" s="4">
        <v>45102</v>
      </c>
      <c r="C6145" t="s">
        <v>7480</v>
      </c>
      <c r="D6145" t="str">
        <f>VLOOKUP(Sales_Data!$C6145,tbl_Customers[],2,FALSE)</f>
        <v>Customer_183</v>
      </c>
      <c r="E6145" t="str">
        <f>VLOOKUP(tbl_Sales[[#This Row],[Customer_ID]],tbl_Customers[],5,0)</f>
        <v>North</v>
      </c>
      <c r="F6145" t="s">
        <v>8566</v>
      </c>
      <c r="G6145" t="str">
        <f>VLOOKUP(Sales_Data!$F6145,tbl_Products[],2,FALSE)</f>
        <v>Product_10</v>
      </c>
      <c r="H6145" t="str">
        <f>VLOOKUP(tbl_Sales[[#This Row],[Product_ID]],tbl_Products[],3,0)</f>
        <v>Apparel</v>
      </c>
      <c r="I6145">
        <v>9</v>
      </c>
      <c r="J6145" s="10">
        <f>VLOOKUP(tbl_Sales[[#This Row],[Product_ID]],tbl_Products[],4,0)</f>
        <v>14.95</v>
      </c>
      <c r="K6145" s="6">
        <v>94.2</v>
      </c>
      <c r="L6145" s="6">
        <f>tbl_Sales[[#This Row],[Price_per_Unit]]*tbl_Sales[[#This Row],[Quantity]]</f>
        <v>847.80000000000007</v>
      </c>
      <c r="M6145" s="6">
        <f>tbl_Sales[[#This Row],[Cost_per_Unit]]*tbl_Sales[[#This Row],[Quantity]]</f>
        <v>134.54999999999998</v>
      </c>
      <c r="N6145" s="6">
        <f>tbl_Sales[[#This Row],[Sales]]-tbl_Sales[[#This Row],[Total_Cost]]</f>
        <v>713.25000000000011</v>
      </c>
    </row>
    <row r="6146" spans="1:14">
      <c r="A6146" t="s">
        <v>6150</v>
      </c>
      <c r="B6146" s="4">
        <v>45043</v>
      </c>
      <c r="C6146" t="s">
        <v>7357</v>
      </c>
      <c r="D6146" t="str">
        <f>VLOOKUP(Sales_Data!$C6146,tbl_Customers[],2,FALSE)</f>
        <v>Customer_146</v>
      </c>
      <c r="E6146" t="str">
        <f>VLOOKUP(tbl_Sales[[#This Row],[Customer_ID]],tbl_Customers[],5,0)</f>
        <v>South</v>
      </c>
      <c r="F6146" t="s">
        <v>8565</v>
      </c>
      <c r="G6146" t="str">
        <f>VLOOKUP(Sales_Data!$F6146,tbl_Products[],2,FALSE)</f>
        <v>Product_31</v>
      </c>
      <c r="H6146" t="str">
        <f>VLOOKUP(tbl_Sales[[#This Row],[Product_ID]],tbl_Products[],3,0)</f>
        <v>Apparel</v>
      </c>
      <c r="I6146">
        <v>9</v>
      </c>
      <c r="J6146" s="10">
        <f>VLOOKUP(tbl_Sales[[#This Row],[Product_ID]],tbl_Products[],4,0)</f>
        <v>3.66</v>
      </c>
      <c r="K6146" s="6">
        <v>41.4</v>
      </c>
      <c r="L6146" s="6">
        <f>tbl_Sales[[#This Row],[Price_per_Unit]]*tbl_Sales[[#This Row],[Quantity]]</f>
        <v>372.59999999999997</v>
      </c>
      <c r="M6146" s="6">
        <f>tbl_Sales[[#This Row],[Cost_per_Unit]]*tbl_Sales[[#This Row],[Quantity]]</f>
        <v>32.94</v>
      </c>
      <c r="N6146" s="6">
        <f>tbl_Sales[[#This Row],[Sales]]-tbl_Sales[[#This Row],[Total_Cost]]</f>
        <v>339.65999999999997</v>
      </c>
    </row>
    <row r="6147" spans="1:14">
      <c r="A6147" t="s">
        <v>6151</v>
      </c>
      <c r="B6147" s="4">
        <v>45087</v>
      </c>
      <c r="C6147" t="s">
        <v>7035</v>
      </c>
      <c r="D6147" t="str">
        <f>VLOOKUP(Sales_Data!$C6147,tbl_Customers[],2,FALSE)</f>
        <v>Customer_367</v>
      </c>
      <c r="E6147" t="str">
        <f>VLOOKUP(tbl_Sales[[#This Row],[Customer_ID]],tbl_Customers[],5,0)</f>
        <v>North</v>
      </c>
      <c r="F6147" t="s">
        <v>8507</v>
      </c>
      <c r="G6147" t="str">
        <f>VLOOKUP(Sales_Data!$F6147,tbl_Products[],2,FALSE)</f>
        <v>Product_58</v>
      </c>
      <c r="H6147" t="str">
        <f>VLOOKUP(tbl_Sales[[#This Row],[Product_ID]],tbl_Products[],3,0)</f>
        <v>Home Goods</v>
      </c>
      <c r="I6147">
        <v>4</v>
      </c>
      <c r="J6147" s="10">
        <f>VLOOKUP(tbl_Sales[[#This Row],[Product_ID]],tbl_Products[],4,0)</f>
        <v>23.97</v>
      </c>
      <c r="K6147" s="6">
        <v>16.440000000000001</v>
      </c>
      <c r="L6147" s="6">
        <f>tbl_Sales[[#This Row],[Price_per_Unit]]*tbl_Sales[[#This Row],[Quantity]]</f>
        <v>65.760000000000005</v>
      </c>
      <c r="M6147" s="6">
        <f>tbl_Sales[[#This Row],[Cost_per_Unit]]*tbl_Sales[[#This Row],[Quantity]]</f>
        <v>95.88</v>
      </c>
      <c r="N6147" s="6">
        <f>tbl_Sales[[#This Row],[Sales]]-tbl_Sales[[#This Row],[Total_Cost]]</f>
        <v>-30.11999999999999</v>
      </c>
    </row>
    <row r="6148" spans="1:14">
      <c r="A6148" t="s">
        <v>6152</v>
      </c>
      <c r="B6148" s="4">
        <v>45089</v>
      </c>
      <c r="C6148" t="s">
        <v>8483</v>
      </c>
      <c r="D6148" t="str">
        <f>VLOOKUP(Sales_Data!$C6148,tbl_Customers[],2,FALSE)</f>
        <v>Customer_1456</v>
      </c>
      <c r="E6148" t="str">
        <f>VLOOKUP(tbl_Sales[[#This Row],[Customer_ID]],tbl_Customers[],5,0)</f>
        <v>South</v>
      </c>
      <c r="F6148" t="s">
        <v>8531</v>
      </c>
      <c r="G6148" t="str">
        <f>VLOOKUP(Sales_Data!$F6148,tbl_Products[],2,FALSE)</f>
        <v>Product_36</v>
      </c>
      <c r="H6148" t="str">
        <f>VLOOKUP(tbl_Sales[[#This Row],[Product_ID]],tbl_Products[],3,0)</f>
        <v>Home Goods</v>
      </c>
      <c r="I6148">
        <v>9</v>
      </c>
      <c r="J6148" s="10">
        <f>VLOOKUP(tbl_Sales[[#This Row],[Product_ID]],tbl_Products[],4,0)</f>
        <v>32.54</v>
      </c>
      <c r="K6148" s="6">
        <v>42.73</v>
      </c>
      <c r="L6148" s="6">
        <f>tbl_Sales[[#This Row],[Price_per_Unit]]*tbl_Sales[[#This Row],[Quantity]]</f>
        <v>384.57</v>
      </c>
      <c r="M6148" s="6">
        <f>tbl_Sales[[#This Row],[Cost_per_Unit]]*tbl_Sales[[#This Row],[Quantity]]</f>
        <v>292.86</v>
      </c>
      <c r="N6148" s="6">
        <f>tbl_Sales[[#This Row],[Sales]]-tbl_Sales[[#This Row],[Total_Cost]]</f>
        <v>91.70999999999998</v>
      </c>
    </row>
    <row r="6149" spans="1:14">
      <c r="A6149" t="s">
        <v>6153</v>
      </c>
      <c r="B6149" s="4">
        <v>45261</v>
      </c>
      <c r="C6149" t="s">
        <v>7245</v>
      </c>
      <c r="D6149" t="str">
        <f>VLOOKUP(Sales_Data!$C6149,tbl_Customers[],2,FALSE)</f>
        <v>Customer_944</v>
      </c>
      <c r="E6149" t="str">
        <f>VLOOKUP(tbl_Sales[[#This Row],[Customer_ID]],tbl_Customers[],5,0)</f>
        <v>South</v>
      </c>
      <c r="F6149" t="s">
        <v>8506</v>
      </c>
      <c r="G6149" t="str">
        <f>VLOOKUP(Sales_Data!$F6149,tbl_Products[],2,FALSE)</f>
        <v>Product_43</v>
      </c>
      <c r="H6149" t="str">
        <f>VLOOKUP(tbl_Sales[[#This Row],[Product_ID]],tbl_Products[],3,0)</f>
        <v>Health</v>
      </c>
      <c r="I6149">
        <v>3</v>
      </c>
      <c r="J6149" s="10">
        <f>VLOOKUP(tbl_Sales[[#This Row],[Product_ID]],tbl_Products[],4,0)</f>
        <v>4.59</v>
      </c>
      <c r="K6149" s="6">
        <v>44.49</v>
      </c>
      <c r="L6149" s="6">
        <f>tbl_Sales[[#This Row],[Price_per_Unit]]*tbl_Sales[[#This Row],[Quantity]]</f>
        <v>133.47</v>
      </c>
      <c r="M6149" s="6">
        <f>tbl_Sales[[#This Row],[Cost_per_Unit]]*tbl_Sales[[#This Row],[Quantity]]</f>
        <v>13.77</v>
      </c>
      <c r="N6149" s="6">
        <f>tbl_Sales[[#This Row],[Sales]]-tbl_Sales[[#This Row],[Total_Cost]]</f>
        <v>119.7</v>
      </c>
    </row>
    <row r="6150" spans="1:14">
      <c r="A6150" t="s">
        <v>6154</v>
      </c>
      <c r="B6150" s="4">
        <v>45076</v>
      </c>
      <c r="C6150" t="s">
        <v>7397</v>
      </c>
      <c r="D6150" t="str">
        <f>VLOOKUP(Sales_Data!$C6150,tbl_Customers[],2,FALSE)</f>
        <v>Customer_529</v>
      </c>
      <c r="E6150" t="str">
        <f>VLOOKUP(tbl_Sales[[#This Row],[Customer_ID]],tbl_Customers[],5,0)</f>
        <v>South</v>
      </c>
      <c r="F6150" t="s">
        <v>8538</v>
      </c>
      <c r="G6150" t="str">
        <f>VLOOKUP(Sales_Data!$F6150,tbl_Products[],2,FALSE)</f>
        <v>Product_44</v>
      </c>
      <c r="H6150" t="str">
        <f>VLOOKUP(tbl_Sales[[#This Row],[Product_ID]],tbl_Products[],3,0)</f>
        <v>Electronics</v>
      </c>
      <c r="I6150">
        <v>6</v>
      </c>
      <c r="J6150" s="10">
        <f>VLOOKUP(tbl_Sales[[#This Row],[Product_ID]],tbl_Products[],4,0)</f>
        <v>39.729999999999997</v>
      </c>
      <c r="K6150" s="6">
        <v>78.52</v>
      </c>
      <c r="L6150" s="6">
        <f>tbl_Sales[[#This Row],[Price_per_Unit]]*tbl_Sales[[#This Row],[Quantity]]</f>
        <v>471.12</v>
      </c>
      <c r="M6150" s="6">
        <f>tbl_Sales[[#This Row],[Cost_per_Unit]]*tbl_Sales[[#This Row],[Quantity]]</f>
        <v>238.38</v>
      </c>
      <c r="N6150" s="6">
        <f>tbl_Sales[[#This Row],[Sales]]-tbl_Sales[[#This Row],[Total_Cost]]</f>
        <v>232.74</v>
      </c>
    </row>
    <row r="6151" spans="1:14">
      <c r="A6151" t="s">
        <v>6155</v>
      </c>
      <c r="B6151" s="4">
        <v>45290</v>
      </c>
      <c r="C6151" t="s">
        <v>7583</v>
      </c>
      <c r="D6151" t="str">
        <f>VLOOKUP(Sales_Data!$C6151,tbl_Customers[],2,FALSE)</f>
        <v>Customer_970</v>
      </c>
      <c r="E6151" t="str">
        <f>VLOOKUP(tbl_Sales[[#This Row],[Customer_ID]],tbl_Customers[],5,0)</f>
        <v>South</v>
      </c>
      <c r="F6151" t="s">
        <v>8535</v>
      </c>
      <c r="G6151" t="str">
        <f>VLOOKUP(Sales_Data!$F6151,tbl_Products[],2,FALSE)</f>
        <v>Product_54</v>
      </c>
      <c r="H6151" t="str">
        <f>VLOOKUP(tbl_Sales[[#This Row],[Product_ID]],tbl_Products[],3,0)</f>
        <v>Apparel</v>
      </c>
      <c r="I6151">
        <v>7</v>
      </c>
      <c r="J6151" s="10">
        <f>VLOOKUP(tbl_Sales[[#This Row],[Product_ID]],tbl_Products[],4,0)</f>
        <v>1.35</v>
      </c>
      <c r="K6151" s="6">
        <v>10.050000000000001</v>
      </c>
      <c r="L6151" s="6">
        <f>tbl_Sales[[#This Row],[Price_per_Unit]]*tbl_Sales[[#This Row],[Quantity]]</f>
        <v>70.350000000000009</v>
      </c>
      <c r="M6151" s="6">
        <f>tbl_Sales[[#This Row],[Cost_per_Unit]]*tbl_Sales[[#This Row],[Quantity]]</f>
        <v>9.4500000000000011</v>
      </c>
      <c r="N6151" s="6">
        <f>tbl_Sales[[#This Row],[Sales]]-tbl_Sales[[#This Row],[Total_Cost]]</f>
        <v>60.900000000000006</v>
      </c>
    </row>
    <row r="6152" spans="1:14">
      <c r="A6152" t="s">
        <v>6156</v>
      </c>
      <c r="B6152" s="4">
        <v>45063</v>
      </c>
      <c r="C6152" t="s">
        <v>8233</v>
      </c>
      <c r="D6152" t="str">
        <f>VLOOKUP(Sales_Data!$C6152,tbl_Customers[],2,FALSE)</f>
        <v>Customer_525</v>
      </c>
      <c r="E6152" t="str">
        <f>VLOOKUP(tbl_Sales[[#This Row],[Customer_ID]],tbl_Customers[],5,0)</f>
        <v>South</v>
      </c>
      <c r="F6152" t="s">
        <v>8566</v>
      </c>
      <c r="G6152" t="str">
        <f>VLOOKUP(Sales_Data!$F6152,tbl_Products[],2,FALSE)</f>
        <v>Product_10</v>
      </c>
      <c r="H6152" t="str">
        <f>VLOOKUP(tbl_Sales[[#This Row],[Product_ID]],tbl_Products[],3,0)</f>
        <v>Apparel</v>
      </c>
      <c r="I6152">
        <v>9</v>
      </c>
      <c r="J6152" s="10">
        <f>VLOOKUP(tbl_Sales[[#This Row],[Product_ID]],tbl_Products[],4,0)</f>
        <v>14.95</v>
      </c>
      <c r="K6152" s="6">
        <v>64.739999999999995</v>
      </c>
      <c r="L6152" s="6">
        <f>tbl_Sales[[#This Row],[Price_per_Unit]]*tbl_Sales[[#This Row],[Quantity]]</f>
        <v>582.66</v>
      </c>
      <c r="M6152" s="6">
        <f>tbl_Sales[[#This Row],[Cost_per_Unit]]*tbl_Sales[[#This Row],[Quantity]]</f>
        <v>134.54999999999998</v>
      </c>
      <c r="N6152" s="6">
        <f>tbl_Sales[[#This Row],[Sales]]-tbl_Sales[[#This Row],[Total_Cost]]</f>
        <v>448.11</v>
      </c>
    </row>
    <row r="6153" spans="1:14">
      <c r="A6153" t="s">
        <v>6157</v>
      </c>
      <c r="B6153" s="4">
        <v>45236</v>
      </c>
      <c r="C6153" t="s">
        <v>7980</v>
      </c>
      <c r="D6153" t="str">
        <f>VLOOKUP(Sales_Data!$C6153,tbl_Customers[],2,FALSE)</f>
        <v>Customer_906</v>
      </c>
      <c r="E6153" t="str">
        <f>VLOOKUP(tbl_Sales[[#This Row],[Customer_ID]],tbl_Customers[],5,0)</f>
        <v>North</v>
      </c>
      <c r="F6153" t="s">
        <v>8527</v>
      </c>
      <c r="G6153" t="str">
        <f>VLOOKUP(Sales_Data!$F6153,tbl_Products[],2,FALSE)</f>
        <v>Product_12</v>
      </c>
      <c r="H6153" t="str">
        <f>VLOOKUP(tbl_Sales[[#This Row],[Product_ID]],tbl_Products[],3,0)</f>
        <v>Toys</v>
      </c>
      <c r="I6153">
        <v>7</v>
      </c>
      <c r="J6153" s="10">
        <f>VLOOKUP(tbl_Sales[[#This Row],[Product_ID]],tbl_Products[],4,0)</f>
        <v>8.02</v>
      </c>
      <c r="K6153" s="6">
        <v>98.41</v>
      </c>
      <c r="L6153" s="6">
        <f>tbl_Sales[[#This Row],[Price_per_Unit]]*tbl_Sales[[#This Row],[Quantity]]</f>
        <v>688.87</v>
      </c>
      <c r="M6153" s="6">
        <f>tbl_Sales[[#This Row],[Cost_per_Unit]]*tbl_Sales[[#This Row],[Quantity]]</f>
        <v>56.14</v>
      </c>
      <c r="N6153" s="6">
        <f>tbl_Sales[[#This Row],[Sales]]-tbl_Sales[[#This Row],[Total_Cost]]</f>
        <v>632.73</v>
      </c>
    </row>
    <row r="6154" spans="1:14">
      <c r="A6154" t="s">
        <v>6158</v>
      </c>
      <c r="B6154" s="4">
        <v>45257</v>
      </c>
      <c r="C6154" t="s">
        <v>8373</v>
      </c>
      <c r="D6154" t="str">
        <f>VLOOKUP(Sales_Data!$C6154,tbl_Customers[],2,FALSE)</f>
        <v>Customer_1332</v>
      </c>
      <c r="E6154" t="str">
        <f>VLOOKUP(tbl_Sales[[#This Row],[Customer_ID]],tbl_Customers[],5,0)</f>
        <v>South</v>
      </c>
      <c r="F6154" t="s">
        <v>8511</v>
      </c>
      <c r="G6154" t="str">
        <f>VLOOKUP(Sales_Data!$F6154,tbl_Products[],2,FALSE)</f>
        <v>Product_33</v>
      </c>
      <c r="H6154" t="str">
        <f>VLOOKUP(tbl_Sales[[#This Row],[Product_ID]],tbl_Products[],3,0)</f>
        <v>Electronics</v>
      </c>
      <c r="I6154">
        <v>8</v>
      </c>
      <c r="J6154" s="10">
        <f>VLOOKUP(tbl_Sales[[#This Row],[Product_ID]],tbl_Products[],4,0)</f>
        <v>45.26</v>
      </c>
      <c r="K6154" s="6">
        <v>55.07</v>
      </c>
      <c r="L6154" s="6">
        <f>tbl_Sales[[#This Row],[Price_per_Unit]]*tbl_Sales[[#This Row],[Quantity]]</f>
        <v>440.56</v>
      </c>
      <c r="M6154" s="6">
        <f>tbl_Sales[[#This Row],[Cost_per_Unit]]*tbl_Sales[[#This Row],[Quantity]]</f>
        <v>362.08</v>
      </c>
      <c r="N6154" s="6">
        <f>tbl_Sales[[#This Row],[Sales]]-tbl_Sales[[#This Row],[Total_Cost]]</f>
        <v>78.480000000000018</v>
      </c>
    </row>
    <row r="6155" spans="1:14">
      <c r="A6155" t="s">
        <v>6159</v>
      </c>
      <c r="B6155" s="4">
        <v>45129</v>
      </c>
      <c r="C6155" t="s">
        <v>8188</v>
      </c>
      <c r="D6155" t="str">
        <f>VLOOKUP(Sales_Data!$C6155,tbl_Customers[],2,FALSE)</f>
        <v>Customer_288</v>
      </c>
      <c r="E6155" t="str">
        <f>VLOOKUP(tbl_Sales[[#This Row],[Customer_ID]],tbl_Customers[],5,0)</f>
        <v>North</v>
      </c>
      <c r="F6155" t="s">
        <v>8552</v>
      </c>
      <c r="G6155" t="str">
        <f>VLOOKUP(Sales_Data!$F6155,tbl_Products[],2,FALSE)</f>
        <v>Product_5</v>
      </c>
      <c r="H6155" t="str">
        <f>VLOOKUP(tbl_Sales[[#This Row],[Product_ID]],tbl_Products[],3,0)</f>
        <v>Health</v>
      </c>
      <c r="I6155">
        <v>5</v>
      </c>
      <c r="J6155" s="10">
        <f>VLOOKUP(tbl_Sales[[#This Row],[Product_ID]],tbl_Products[],4,0)</f>
        <v>35.39</v>
      </c>
      <c r="K6155" s="6">
        <v>43.33</v>
      </c>
      <c r="L6155" s="6">
        <f>tbl_Sales[[#This Row],[Price_per_Unit]]*tbl_Sales[[#This Row],[Quantity]]</f>
        <v>216.64999999999998</v>
      </c>
      <c r="M6155" s="6">
        <f>tbl_Sales[[#This Row],[Cost_per_Unit]]*tbl_Sales[[#This Row],[Quantity]]</f>
        <v>176.95</v>
      </c>
      <c r="N6155" s="6">
        <f>tbl_Sales[[#This Row],[Sales]]-tbl_Sales[[#This Row],[Total_Cost]]</f>
        <v>39.699999999999989</v>
      </c>
    </row>
    <row r="6156" spans="1:14">
      <c r="A6156" t="s">
        <v>6160</v>
      </c>
      <c r="B6156" s="4">
        <v>45065</v>
      </c>
      <c r="C6156" t="s">
        <v>7049</v>
      </c>
      <c r="D6156" t="str">
        <f>VLOOKUP(Sales_Data!$C6156,tbl_Customers[],2,FALSE)</f>
        <v>Customer_254</v>
      </c>
      <c r="E6156" t="str">
        <f>VLOOKUP(tbl_Sales[[#This Row],[Customer_ID]],tbl_Customers[],5,0)</f>
        <v>East</v>
      </c>
      <c r="F6156" t="s">
        <v>8498</v>
      </c>
      <c r="G6156" t="str">
        <f>VLOOKUP(Sales_Data!$F6156,tbl_Products[],2,FALSE)</f>
        <v>Product_38</v>
      </c>
      <c r="H6156" t="str">
        <f>VLOOKUP(tbl_Sales[[#This Row],[Product_ID]],tbl_Products[],3,0)</f>
        <v>Toys</v>
      </c>
      <c r="I6156">
        <v>5</v>
      </c>
      <c r="J6156" s="10">
        <f>VLOOKUP(tbl_Sales[[#This Row],[Product_ID]],tbl_Products[],4,0)</f>
        <v>35.82</v>
      </c>
      <c r="K6156" s="6">
        <v>40.770000000000003</v>
      </c>
      <c r="L6156" s="6">
        <f>tbl_Sales[[#This Row],[Price_per_Unit]]*tbl_Sales[[#This Row],[Quantity]]</f>
        <v>203.85000000000002</v>
      </c>
      <c r="M6156" s="6">
        <f>tbl_Sales[[#This Row],[Cost_per_Unit]]*tbl_Sales[[#This Row],[Quantity]]</f>
        <v>179.1</v>
      </c>
      <c r="N6156" s="6">
        <f>tbl_Sales[[#This Row],[Sales]]-tbl_Sales[[#This Row],[Total_Cost]]</f>
        <v>24.750000000000028</v>
      </c>
    </row>
    <row r="6157" spans="1:14">
      <c r="A6157" t="s">
        <v>6161</v>
      </c>
      <c r="B6157" s="4">
        <v>45154</v>
      </c>
      <c r="C6157" t="s">
        <v>7857</v>
      </c>
      <c r="D6157" t="str">
        <f>VLOOKUP(Sales_Data!$C6157,tbl_Customers[],2,FALSE)</f>
        <v>Customer_1165</v>
      </c>
      <c r="E6157" t="str">
        <f>VLOOKUP(tbl_Sales[[#This Row],[Customer_ID]],tbl_Customers[],5,0)</f>
        <v>South</v>
      </c>
      <c r="F6157" t="s">
        <v>8563</v>
      </c>
      <c r="G6157" t="str">
        <f>VLOOKUP(Sales_Data!$F6157,tbl_Products[],2,FALSE)</f>
        <v>Product_17</v>
      </c>
      <c r="H6157" t="str">
        <f>VLOOKUP(tbl_Sales[[#This Row],[Product_ID]],tbl_Products[],3,0)</f>
        <v>Toys</v>
      </c>
      <c r="I6157">
        <v>8</v>
      </c>
      <c r="J6157" s="10">
        <f>VLOOKUP(tbl_Sales[[#This Row],[Product_ID]],tbl_Products[],4,0)</f>
        <v>36.229999999999997</v>
      </c>
      <c r="K6157" s="6">
        <v>16.62</v>
      </c>
      <c r="L6157" s="6">
        <f>tbl_Sales[[#This Row],[Price_per_Unit]]*tbl_Sales[[#This Row],[Quantity]]</f>
        <v>132.96</v>
      </c>
      <c r="M6157" s="6">
        <f>tbl_Sales[[#This Row],[Cost_per_Unit]]*tbl_Sales[[#This Row],[Quantity]]</f>
        <v>289.83999999999997</v>
      </c>
      <c r="N6157" s="6">
        <f>tbl_Sales[[#This Row],[Sales]]-tbl_Sales[[#This Row],[Total_Cost]]</f>
        <v>-156.87999999999997</v>
      </c>
    </row>
    <row r="6158" spans="1:14">
      <c r="A6158" t="s">
        <v>6162</v>
      </c>
      <c r="B6158" s="4">
        <v>45112</v>
      </c>
      <c r="C6158" t="s">
        <v>8290</v>
      </c>
      <c r="D6158" t="str">
        <f>VLOOKUP(Sales_Data!$C6158,tbl_Customers[],2,FALSE)</f>
        <v>Customer_1000</v>
      </c>
      <c r="E6158" t="str">
        <f>VLOOKUP(tbl_Sales[[#This Row],[Customer_ID]],tbl_Customers[],5,0)</f>
        <v>West</v>
      </c>
      <c r="F6158" t="s">
        <v>8516</v>
      </c>
      <c r="G6158" t="str">
        <f>VLOOKUP(Sales_Data!$F6158,tbl_Products[],2,FALSE)</f>
        <v>Product_67</v>
      </c>
      <c r="H6158" t="str">
        <f>VLOOKUP(tbl_Sales[[#This Row],[Product_ID]],tbl_Products[],3,0)</f>
        <v>Toys</v>
      </c>
      <c r="I6158">
        <v>3</v>
      </c>
      <c r="J6158" s="10">
        <f>VLOOKUP(tbl_Sales[[#This Row],[Product_ID]],tbl_Products[],4,0)</f>
        <v>13.68</v>
      </c>
      <c r="K6158" s="6">
        <v>40.35</v>
      </c>
      <c r="L6158" s="6">
        <f>tbl_Sales[[#This Row],[Price_per_Unit]]*tbl_Sales[[#This Row],[Quantity]]</f>
        <v>121.05000000000001</v>
      </c>
      <c r="M6158" s="6">
        <f>tbl_Sales[[#This Row],[Cost_per_Unit]]*tbl_Sales[[#This Row],[Quantity]]</f>
        <v>41.04</v>
      </c>
      <c r="N6158" s="6">
        <f>tbl_Sales[[#This Row],[Sales]]-tbl_Sales[[#This Row],[Total_Cost]]</f>
        <v>80.010000000000019</v>
      </c>
    </row>
    <row r="6159" spans="1:14">
      <c r="A6159" t="s">
        <v>6163</v>
      </c>
      <c r="B6159" s="4">
        <v>45227</v>
      </c>
      <c r="C6159" t="s">
        <v>8430</v>
      </c>
      <c r="D6159" t="str">
        <f>VLOOKUP(Sales_Data!$C6159,tbl_Customers[],2,FALSE)</f>
        <v>Customer_82</v>
      </c>
      <c r="E6159" t="str">
        <f>VLOOKUP(tbl_Sales[[#This Row],[Customer_ID]],tbl_Customers[],5,0)</f>
        <v>North</v>
      </c>
      <c r="F6159" t="s">
        <v>8567</v>
      </c>
      <c r="G6159" t="str">
        <f>VLOOKUP(Sales_Data!$F6159,tbl_Products[],2,FALSE)</f>
        <v>Product_69</v>
      </c>
      <c r="H6159" t="str">
        <f>VLOOKUP(tbl_Sales[[#This Row],[Product_ID]],tbl_Products[],3,0)</f>
        <v>Home Goods</v>
      </c>
      <c r="I6159">
        <v>8</v>
      </c>
      <c r="J6159" s="10">
        <f>VLOOKUP(tbl_Sales[[#This Row],[Product_ID]],tbl_Products[],4,0)</f>
        <v>8.86</v>
      </c>
      <c r="K6159" s="6">
        <v>50.62</v>
      </c>
      <c r="L6159" s="6">
        <f>tbl_Sales[[#This Row],[Price_per_Unit]]*tbl_Sales[[#This Row],[Quantity]]</f>
        <v>404.96</v>
      </c>
      <c r="M6159" s="6">
        <f>tbl_Sales[[#This Row],[Cost_per_Unit]]*tbl_Sales[[#This Row],[Quantity]]</f>
        <v>70.88</v>
      </c>
      <c r="N6159" s="6">
        <f>tbl_Sales[[#This Row],[Sales]]-tbl_Sales[[#This Row],[Total_Cost]]</f>
        <v>334.08</v>
      </c>
    </row>
    <row r="6160" spans="1:14">
      <c r="A6160" t="s">
        <v>6164</v>
      </c>
      <c r="B6160" s="4">
        <v>45193</v>
      </c>
      <c r="C6160" t="s">
        <v>7398</v>
      </c>
      <c r="D6160" t="str">
        <f>VLOOKUP(Sales_Data!$C6160,tbl_Customers[],2,FALSE)</f>
        <v>Customer_745</v>
      </c>
      <c r="E6160" t="str">
        <f>VLOOKUP(tbl_Sales[[#This Row],[Customer_ID]],tbl_Customers[],5,0)</f>
        <v>East</v>
      </c>
      <c r="F6160" t="s">
        <v>8519</v>
      </c>
      <c r="G6160" t="str">
        <f>VLOOKUP(Sales_Data!$F6160,tbl_Products[],2,FALSE)</f>
        <v>Product_53</v>
      </c>
      <c r="H6160" t="str">
        <f>VLOOKUP(tbl_Sales[[#This Row],[Product_ID]],tbl_Products[],3,0)</f>
        <v>Electronics</v>
      </c>
      <c r="I6160">
        <v>7</v>
      </c>
      <c r="J6160" s="10">
        <f>VLOOKUP(tbl_Sales[[#This Row],[Product_ID]],tbl_Products[],4,0)</f>
        <v>21.34</v>
      </c>
      <c r="K6160" s="6">
        <v>13.61</v>
      </c>
      <c r="L6160" s="6">
        <f>tbl_Sales[[#This Row],[Price_per_Unit]]*tbl_Sales[[#This Row],[Quantity]]</f>
        <v>95.27</v>
      </c>
      <c r="M6160" s="6">
        <f>tbl_Sales[[#This Row],[Cost_per_Unit]]*tbl_Sales[[#This Row],[Quantity]]</f>
        <v>149.38</v>
      </c>
      <c r="N6160" s="6">
        <f>tbl_Sales[[#This Row],[Sales]]-tbl_Sales[[#This Row],[Total_Cost]]</f>
        <v>-54.11</v>
      </c>
    </row>
    <row r="6161" spans="1:14">
      <c r="A6161" t="s">
        <v>6165</v>
      </c>
      <c r="B6161" s="4">
        <v>45157</v>
      </c>
      <c r="C6161" t="s">
        <v>7591</v>
      </c>
      <c r="D6161" t="str">
        <f>VLOOKUP(Sales_Data!$C6161,tbl_Customers[],2,FALSE)</f>
        <v>Customer_588</v>
      </c>
      <c r="E6161" t="str">
        <f>VLOOKUP(tbl_Sales[[#This Row],[Customer_ID]],tbl_Customers[],5,0)</f>
        <v>South</v>
      </c>
      <c r="F6161" t="s">
        <v>8495</v>
      </c>
      <c r="G6161" t="str">
        <f>VLOOKUP(Sales_Data!$F6161,tbl_Products[],2,FALSE)</f>
        <v>Product_6</v>
      </c>
      <c r="H6161" t="str">
        <f>VLOOKUP(tbl_Sales[[#This Row],[Product_ID]],tbl_Products[],3,0)</f>
        <v>Apparel</v>
      </c>
      <c r="I6161">
        <v>4</v>
      </c>
      <c r="J6161" s="10">
        <f>VLOOKUP(tbl_Sales[[#This Row],[Product_ID]],tbl_Products[],4,0)</f>
        <v>33.65</v>
      </c>
      <c r="K6161" s="6">
        <v>96.26</v>
      </c>
      <c r="L6161" s="6">
        <f>tbl_Sales[[#This Row],[Price_per_Unit]]*tbl_Sales[[#This Row],[Quantity]]</f>
        <v>385.04</v>
      </c>
      <c r="M6161" s="6">
        <f>tbl_Sales[[#This Row],[Cost_per_Unit]]*tbl_Sales[[#This Row],[Quantity]]</f>
        <v>134.6</v>
      </c>
      <c r="N6161" s="6">
        <f>tbl_Sales[[#This Row],[Sales]]-tbl_Sales[[#This Row],[Total_Cost]]</f>
        <v>250.44000000000003</v>
      </c>
    </row>
    <row r="6162" spans="1:14">
      <c r="A6162" t="s">
        <v>6166</v>
      </c>
      <c r="B6162" s="4">
        <v>45138</v>
      </c>
      <c r="C6162" t="s">
        <v>8225</v>
      </c>
      <c r="D6162" t="str">
        <f>VLOOKUP(Sales_Data!$C6162,tbl_Customers[],2,FALSE)</f>
        <v>Customer_822</v>
      </c>
      <c r="E6162" t="str">
        <f>VLOOKUP(tbl_Sales[[#This Row],[Customer_ID]],tbl_Customers[],5,0)</f>
        <v>West</v>
      </c>
      <c r="F6162" t="s">
        <v>8512</v>
      </c>
      <c r="G6162" t="str">
        <f>VLOOKUP(Sales_Data!$F6162,tbl_Products[],2,FALSE)</f>
        <v>Product_47</v>
      </c>
      <c r="H6162" t="str">
        <f>VLOOKUP(tbl_Sales[[#This Row],[Product_ID]],tbl_Products[],3,0)</f>
        <v>Home Goods</v>
      </c>
      <c r="I6162">
        <v>5</v>
      </c>
      <c r="J6162" s="10">
        <f>VLOOKUP(tbl_Sales[[#This Row],[Product_ID]],tbl_Products[],4,0)</f>
        <v>22.66</v>
      </c>
      <c r="K6162" s="6">
        <v>99.94</v>
      </c>
      <c r="L6162" s="6">
        <f>tbl_Sales[[#This Row],[Price_per_Unit]]*tbl_Sales[[#This Row],[Quantity]]</f>
        <v>499.7</v>
      </c>
      <c r="M6162" s="6">
        <f>tbl_Sales[[#This Row],[Cost_per_Unit]]*tbl_Sales[[#This Row],[Quantity]]</f>
        <v>113.3</v>
      </c>
      <c r="N6162" s="6">
        <f>tbl_Sales[[#This Row],[Sales]]-tbl_Sales[[#This Row],[Total_Cost]]</f>
        <v>386.4</v>
      </c>
    </row>
    <row r="6163" spans="1:14">
      <c r="A6163" t="s">
        <v>6167</v>
      </c>
      <c r="B6163" s="4">
        <v>45012</v>
      </c>
      <c r="C6163" t="s">
        <v>8403</v>
      </c>
      <c r="D6163" t="str">
        <f>VLOOKUP(Sales_Data!$C6163,tbl_Customers[],2,FALSE)</f>
        <v>Customer_838</v>
      </c>
      <c r="E6163" t="str">
        <f>VLOOKUP(tbl_Sales[[#This Row],[Customer_ID]],tbl_Customers[],5,0)</f>
        <v>East</v>
      </c>
      <c r="F6163" t="s">
        <v>8496</v>
      </c>
      <c r="G6163" t="str">
        <f>VLOOKUP(Sales_Data!$F6163,tbl_Products[],2,FALSE)</f>
        <v>Product_3</v>
      </c>
      <c r="H6163" t="str">
        <f>VLOOKUP(tbl_Sales[[#This Row],[Product_ID]],tbl_Products[],3,0)</f>
        <v>Health</v>
      </c>
      <c r="I6163">
        <v>9</v>
      </c>
      <c r="J6163" s="10">
        <f>VLOOKUP(tbl_Sales[[#This Row],[Product_ID]],tbl_Products[],4,0)</f>
        <v>28.91</v>
      </c>
      <c r="K6163" s="6">
        <v>33.19</v>
      </c>
      <c r="L6163" s="6">
        <f>tbl_Sales[[#This Row],[Price_per_Unit]]*tbl_Sales[[#This Row],[Quantity]]</f>
        <v>298.70999999999998</v>
      </c>
      <c r="M6163" s="6">
        <f>tbl_Sales[[#This Row],[Cost_per_Unit]]*tbl_Sales[[#This Row],[Quantity]]</f>
        <v>260.19</v>
      </c>
      <c r="N6163" s="6">
        <f>tbl_Sales[[#This Row],[Sales]]-tbl_Sales[[#This Row],[Total_Cost]]</f>
        <v>38.519999999999982</v>
      </c>
    </row>
    <row r="6164" spans="1:14">
      <c r="A6164" t="s">
        <v>6168</v>
      </c>
      <c r="B6164" s="4">
        <v>45021</v>
      </c>
      <c r="C6164" t="s">
        <v>7112</v>
      </c>
      <c r="D6164" t="str">
        <f>VLOOKUP(Sales_Data!$C6164,tbl_Customers[],2,FALSE)</f>
        <v>Customer_1270</v>
      </c>
      <c r="E6164" t="str">
        <f>VLOOKUP(tbl_Sales[[#This Row],[Customer_ID]],tbl_Customers[],5,0)</f>
        <v>North</v>
      </c>
      <c r="F6164" t="s">
        <v>8538</v>
      </c>
      <c r="G6164" t="str">
        <f>VLOOKUP(Sales_Data!$F6164,tbl_Products[],2,FALSE)</f>
        <v>Product_44</v>
      </c>
      <c r="H6164" t="str">
        <f>VLOOKUP(tbl_Sales[[#This Row],[Product_ID]],tbl_Products[],3,0)</f>
        <v>Electronics</v>
      </c>
      <c r="I6164">
        <v>6</v>
      </c>
      <c r="J6164" s="10">
        <f>VLOOKUP(tbl_Sales[[#This Row],[Product_ID]],tbl_Products[],4,0)</f>
        <v>39.729999999999997</v>
      </c>
      <c r="K6164" s="6">
        <v>38.71</v>
      </c>
      <c r="L6164" s="6">
        <f>tbl_Sales[[#This Row],[Price_per_Unit]]*tbl_Sales[[#This Row],[Quantity]]</f>
        <v>232.26</v>
      </c>
      <c r="M6164" s="6">
        <f>tbl_Sales[[#This Row],[Cost_per_Unit]]*tbl_Sales[[#This Row],[Quantity]]</f>
        <v>238.38</v>
      </c>
      <c r="N6164" s="6">
        <f>tbl_Sales[[#This Row],[Sales]]-tbl_Sales[[#This Row],[Total_Cost]]</f>
        <v>-6.1200000000000045</v>
      </c>
    </row>
    <row r="6165" spans="1:14">
      <c r="A6165" t="s">
        <v>6169</v>
      </c>
      <c r="B6165" s="4">
        <v>44938</v>
      </c>
      <c r="C6165" t="s">
        <v>7921</v>
      </c>
      <c r="D6165" t="str">
        <f>VLOOKUP(Sales_Data!$C6165,tbl_Customers[],2,FALSE)</f>
        <v>Customer_1394</v>
      </c>
      <c r="E6165" t="str">
        <f>VLOOKUP(tbl_Sales[[#This Row],[Customer_ID]],tbl_Customers[],5,0)</f>
        <v>South</v>
      </c>
      <c r="F6165" t="s">
        <v>8565</v>
      </c>
      <c r="G6165" t="str">
        <f>VLOOKUP(Sales_Data!$F6165,tbl_Products[],2,FALSE)</f>
        <v>Product_31</v>
      </c>
      <c r="H6165" t="str">
        <f>VLOOKUP(tbl_Sales[[#This Row],[Product_ID]],tbl_Products[],3,0)</f>
        <v>Apparel</v>
      </c>
      <c r="I6165">
        <v>9</v>
      </c>
      <c r="J6165" s="10">
        <f>VLOOKUP(tbl_Sales[[#This Row],[Product_ID]],tbl_Products[],4,0)</f>
        <v>3.66</v>
      </c>
      <c r="K6165" s="6">
        <v>22.4</v>
      </c>
      <c r="L6165" s="6">
        <f>tbl_Sales[[#This Row],[Price_per_Unit]]*tbl_Sales[[#This Row],[Quantity]]</f>
        <v>201.6</v>
      </c>
      <c r="M6165" s="6">
        <f>tbl_Sales[[#This Row],[Cost_per_Unit]]*tbl_Sales[[#This Row],[Quantity]]</f>
        <v>32.94</v>
      </c>
      <c r="N6165" s="6">
        <f>tbl_Sales[[#This Row],[Sales]]-tbl_Sales[[#This Row],[Total_Cost]]</f>
        <v>168.66</v>
      </c>
    </row>
    <row r="6166" spans="1:14">
      <c r="A6166" t="s">
        <v>6170</v>
      </c>
      <c r="B6166" s="4">
        <v>44991</v>
      </c>
      <c r="C6166" t="s">
        <v>8260</v>
      </c>
      <c r="D6166" t="str">
        <f>VLOOKUP(Sales_Data!$C6166,tbl_Customers[],2,FALSE)</f>
        <v>Customer_265</v>
      </c>
      <c r="E6166" t="str">
        <f>VLOOKUP(tbl_Sales[[#This Row],[Customer_ID]],tbl_Customers[],5,0)</f>
        <v>North</v>
      </c>
      <c r="F6166" t="s">
        <v>8521</v>
      </c>
      <c r="G6166" t="str">
        <f>VLOOKUP(Sales_Data!$F6166,tbl_Products[],2,FALSE)</f>
        <v>Product_64</v>
      </c>
      <c r="H6166" t="str">
        <f>VLOOKUP(tbl_Sales[[#This Row],[Product_ID]],tbl_Products[],3,0)</f>
        <v>Home Goods</v>
      </c>
      <c r="I6166">
        <v>9</v>
      </c>
      <c r="J6166" s="10">
        <f>VLOOKUP(tbl_Sales[[#This Row],[Product_ID]],tbl_Products[],4,0)</f>
        <v>16.21</v>
      </c>
      <c r="K6166" s="6">
        <v>73.08</v>
      </c>
      <c r="L6166" s="6">
        <f>tbl_Sales[[#This Row],[Price_per_Unit]]*tbl_Sales[[#This Row],[Quantity]]</f>
        <v>657.72</v>
      </c>
      <c r="M6166" s="6">
        <f>tbl_Sales[[#This Row],[Cost_per_Unit]]*tbl_Sales[[#This Row],[Quantity]]</f>
        <v>145.89000000000001</v>
      </c>
      <c r="N6166" s="6">
        <f>tbl_Sales[[#This Row],[Sales]]-tbl_Sales[[#This Row],[Total_Cost]]</f>
        <v>511.83000000000004</v>
      </c>
    </row>
    <row r="6167" spans="1:14">
      <c r="A6167" t="s">
        <v>6171</v>
      </c>
      <c r="B6167" s="4">
        <v>45047</v>
      </c>
      <c r="C6167" t="s">
        <v>7696</v>
      </c>
      <c r="D6167" t="str">
        <f>VLOOKUP(Sales_Data!$C6167,tbl_Customers[],2,FALSE)</f>
        <v>Customer_903</v>
      </c>
      <c r="E6167" t="str">
        <f>VLOOKUP(tbl_Sales[[#This Row],[Customer_ID]],tbl_Customers[],5,0)</f>
        <v>South</v>
      </c>
      <c r="F6167" t="s">
        <v>8534</v>
      </c>
      <c r="G6167" t="str">
        <f>VLOOKUP(Sales_Data!$F6167,tbl_Products[],2,FALSE)</f>
        <v>Product_51</v>
      </c>
      <c r="H6167" t="str">
        <f>VLOOKUP(tbl_Sales[[#This Row],[Product_ID]],tbl_Products[],3,0)</f>
        <v>Electronics</v>
      </c>
      <c r="I6167">
        <v>1</v>
      </c>
      <c r="J6167" s="10">
        <f>VLOOKUP(tbl_Sales[[#This Row],[Product_ID]],tbl_Products[],4,0)</f>
        <v>45.1</v>
      </c>
      <c r="K6167" s="6">
        <v>53.77</v>
      </c>
      <c r="L6167" s="6">
        <f>tbl_Sales[[#This Row],[Price_per_Unit]]*tbl_Sales[[#This Row],[Quantity]]</f>
        <v>53.77</v>
      </c>
      <c r="M6167" s="6">
        <f>tbl_Sales[[#This Row],[Cost_per_Unit]]*tbl_Sales[[#This Row],[Quantity]]</f>
        <v>45.1</v>
      </c>
      <c r="N6167" s="6">
        <f>tbl_Sales[[#This Row],[Sales]]-tbl_Sales[[#This Row],[Total_Cost]]</f>
        <v>8.6700000000000017</v>
      </c>
    </row>
    <row r="6168" spans="1:14">
      <c r="A6168" t="s">
        <v>6172</v>
      </c>
      <c r="B6168" s="4">
        <v>45265</v>
      </c>
      <c r="C6168" t="s">
        <v>7544</v>
      </c>
      <c r="D6168" t="str">
        <f>VLOOKUP(Sales_Data!$C6168,tbl_Customers[],2,FALSE)</f>
        <v>Customer_752</v>
      </c>
      <c r="E6168" t="str">
        <f>VLOOKUP(tbl_Sales[[#This Row],[Customer_ID]],tbl_Customers[],5,0)</f>
        <v>West</v>
      </c>
      <c r="F6168" t="s">
        <v>8554</v>
      </c>
      <c r="G6168" t="str">
        <f>VLOOKUP(Sales_Data!$F6168,tbl_Products[],2,FALSE)</f>
        <v>Product_55</v>
      </c>
      <c r="H6168" t="str">
        <f>VLOOKUP(tbl_Sales[[#This Row],[Product_ID]],tbl_Products[],3,0)</f>
        <v>Apparel</v>
      </c>
      <c r="I6168">
        <v>4</v>
      </c>
      <c r="J6168" s="10">
        <f>VLOOKUP(tbl_Sales[[#This Row],[Product_ID]],tbl_Products[],4,0)</f>
        <v>36.08</v>
      </c>
      <c r="K6168" s="6">
        <v>79.25</v>
      </c>
      <c r="L6168" s="6">
        <f>tbl_Sales[[#This Row],[Price_per_Unit]]*tbl_Sales[[#This Row],[Quantity]]</f>
        <v>317</v>
      </c>
      <c r="M6168" s="6">
        <f>tbl_Sales[[#This Row],[Cost_per_Unit]]*tbl_Sales[[#This Row],[Quantity]]</f>
        <v>144.32</v>
      </c>
      <c r="N6168" s="6">
        <f>tbl_Sales[[#This Row],[Sales]]-tbl_Sales[[#This Row],[Total_Cost]]</f>
        <v>172.68</v>
      </c>
    </row>
    <row r="6169" spans="1:14">
      <c r="A6169" t="s">
        <v>6173</v>
      </c>
      <c r="B6169" s="4">
        <v>45055</v>
      </c>
      <c r="C6169" t="s">
        <v>7572</v>
      </c>
      <c r="D6169" t="str">
        <f>VLOOKUP(Sales_Data!$C6169,tbl_Customers[],2,FALSE)</f>
        <v>Customer_1050</v>
      </c>
      <c r="E6169" t="str">
        <f>VLOOKUP(tbl_Sales[[#This Row],[Customer_ID]],tbl_Customers[],5,0)</f>
        <v>South</v>
      </c>
      <c r="F6169" t="s">
        <v>8525</v>
      </c>
      <c r="G6169" t="str">
        <f>VLOOKUP(Sales_Data!$F6169,tbl_Products[],2,FALSE)</f>
        <v>Product_56</v>
      </c>
      <c r="H6169" t="str">
        <f>VLOOKUP(tbl_Sales[[#This Row],[Product_ID]],tbl_Products[],3,0)</f>
        <v>Apparel</v>
      </c>
      <c r="I6169">
        <v>7</v>
      </c>
      <c r="J6169" s="10">
        <f>VLOOKUP(tbl_Sales[[#This Row],[Product_ID]],tbl_Products[],4,0)</f>
        <v>3.21</v>
      </c>
      <c r="K6169" s="6">
        <v>50.57</v>
      </c>
      <c r="L6169" s="6">
        <f>tbl_Sales[[#This Row],[Price_per_Unit]]*tbl_Sales[[#This Row],[Quantity]]</f>
        <v>353.99</v>
      </c>
      <c r="M6169" s="6">
        <f>tbl_Sales[[#This Row],[Cost_per_Unit]]*tbl_Sales[[#This Row],[Quantity]]</f>
        <v>22.47</v>
      </c>
      <c r="N6169" s="6">
        <f>tbl_Sales[[#This Row],[Sales]]-tbl_Sales[[#This Row],[Total_Cost]]</f>
        <v>331.52</v>
      </c>
    </row>
    <row r="6170" spans="1:14">
      <c r="A6170" t="s">
        <v>6174</v>
      </c>
      <c r="B6170" s="4">
        <v>45285</v>
      </c>
      <c r="C6170" t="s">
        <v>8156</v>
      </c>
      <c r="D6170" t="str">
        <f>VLOOKUP(Sales_Data!$C6170,tbl_Customers[],2,FALSE)</f>
        <v>Customer_1280</v>
      </c>
      <c r="E6170" t="str">
        <f>VLOOKUP(tbl_Sales[[#This Row],[Customer_ID]],tbl_Customers[],5,0)</f>
        <v>South</v>
      </c>
      <c r="F6170" t="s">
        <v>8495</v>
      </c>
      <c r="G6170" t="str">
        <f>VLOOKUP(Sales_Data!$F6170,tbl_Products[],2,FALSE)</f>
        <v>Product_6</v>
      </c>
      <c r="H6170" t="str">
        <f>VLOOKUP(tbl_Sales[[#This Row],[Product_ID]],tbl_Products[],3,0)</f>
        <v>Apparel</v>
      </c>
      <c r="I6170">
        <v>9</v>
      </c>
      <c r="J6170" s="10">
        <f>VLOOKUP(tbl_Sales[[#This Row],[Product_ID]],tbl_Products[],4,0)</f>
        <v>33.65</v>
      </c>
      <c r="K6170" s="6">
        <v>54.87</v>
      </c>
      <c r="L6170" s="6">
        <f>tbl_Sales[[#This Row],[Price_per_Unit]]*tbl_Sales[[#This Row],[Quantity]]</f>
        <v>493.83</v>
      </c>
      <c r="M6170" s="6">
        <f>tbl_Sales[[#This Row],[Cost_per_Unit]]*tbl_Sales[[#This Row],[Quantity]]</f>
        <v>302.84999999999997</v>
      </c>
      <c r="N6170" s="6">
        <f>tbl_Sales[[#This Row],[Sales]]-tbl_Sales[[#This Row],[Total_Cost]]</f>
        <v>190.98000000000002</v>
      </c>
    </row>
    <row r="6171" spans="1:14">
      <c r="A6171" t="s">
        <v>6175</v>
      </c>
      <c r="B6171" s="4">
        <v>44967</v>
      </c>
      <c r="C6171" t="s">
        <v>8183</v>
      </c>
      <c r="D6171" t="str">
        <f>VLOOKUP(Sales_Data!$C6171,tbl_Customers[],2,FALSE)</f>
        <v>Customer_643</v>
      </c>
      <c r="E6171" t="str">
        <f>VLOOKUP(tbl_Sales[[#This Row],[Customer_ID]],tbl_Customers[],5,0)</f>
        <v>North</v>
      </c>
      <c r="F6171" t="s">
        <v>8516</v>
      </c>
      <c r="G6171" t="str">
        <f>VLOOKUP(Sales_Data!$F6171,tbl_Products[],2,FALSE)</f>
        <v>Product_67</v>
      </c>
      <c r="H6171" t="str">
        <f>VLOOKUP(tbl_Sales[[#This Row],[Product_ID]],tbl_Products[],3,0)</f>
        <v>Toys</v>
      </c>
      <c r="I6171">
        <v>4</v>
      </c>
      <c r="J6171" s="10">
        <f>VLOOKUP(tbl_Sales[[#This Row],[Product_ID]],tbl_Products[],4,0)</f>
        <v>13.68</v>
      </c>
      <c r="K6171" s="6">
        <v>60.67</v>
      </c>
      <c r="L6171" s="6">
        <f>tbl_Sales[[#This Row],[Price_per_Unit]]*tbl_Sales[[#This Row],[Quantity]]</f>
        <v>242.68</v>
      </c>
      <c r="M6171" s="6">
        <f>tbl_Sales[[#This Row],[Cost_per_Unit]]*tbl_Sales[[#This Row],[Quantity]]</f>
        <v>54.72</v>
      </c>
      <c r="N6171" s="6">
        <f>tbl_Sales[[#This Row],[Sales]]-tbl_Sales[[#This Row],[Total_Cost]]</f>
        <v>187.96</v>
      </c>
    </row>
    <row r="6172" spans="1:14">
      <c r="A6172" t="s">
        <v>6176</v>
      </c>
      <c r="B6172" s="4">
        <v>45034</v>
      </c>
      <c r="C6172" t="s">
        <v>8255</v>
      </c>
      <c r="D6172" t="str">
        <f>VLOOKUP(Sales_Data!$C6172,tbl_Customers[],2,FALSE)</f>
        <v>Customer_766</v>
      </c>
      <c r="E6172" t="str">
        <f>VLOOKUP(tbl_Sales[[#This Row],[Customer_ID]],tbl_Customers[],5,0)</f>
        <v>West</v>
      </c>
      <c r="F6172" t="s">
        <v>8504</v>
      </c>
      <c r="G6172" t="str">
        <f>VLOOKUP(Sales_Data!$F6172,tbl_Products[],2,FALSE)</f>
        <v>Product_13</v>
      </c>
      <c r="H6172" t="str">
        <f>VLOOKUP(tbl_Sales[[#This Row],[Product_ID]],tbl_Products[],3,0)</f>
        <v>Toys</v>
      </c>
      <c r="I6172">
        <v>1</v>
      </c>
      <c r="J6172" s="10">
        <f>VLOOKUP(tbl_Sales[[#This Row],[Product_ID]],tbl_Products[],4,0)</f>
        <v>45.97</v>
      </c>
      <c r="K6172" s="6">
        <v>14.67</v>
      </c>
      <c r="L6172" s="6">
        <f>tbl_Sales[[#This Row],[Price_per_Unit]]*tbl_Sales[[#This Row],[Quantity]]</f>
        <v>14.67</v>
      </c>
      <c r="M6172" s="6">
        <f>tbl_Sales[[#This Row],[Cost_per_Unit]]*tbl_Sales[[#This Row],[Quantity]]</f>
        <v>45.97</v>
      </c>
      <c r="N6172" s="6">
        <f>tbl_Sales[[#This Row],[Sales]]-tbl_Sales[[#This Row],[Total_Cost]]</f>
        <v>-31.299999999999997</v>
      </c>
    </row>
    <row r="6173" spans="1:14">
      <c r="A6173" t="s">
        <v>6177</v>
      </c>
      <c r="B6173" s="4">
        <v>45012</v>
      </c>
      <c r="C6173" t="s">
        <v>7883</v>
      </c>
      <c r="D6173" t="str">
        <f>VLOOKUP(Sales_Data!$C6173,tbl_Customers[],2,FALSE)</f>
        <v>Customer_171</v>
      </c>
      <c r="E6173" t="str">
        <f>VLOOKUP(tbl_Sales[[#This Row],[Customer_ID]],tbl_Customers[],5,0)</f>
        <v>West</v>
      </c>
      <c r="F6173" t="s">
        <v>8494</v>
      </c>
      <c r="G6173" t="str">
        <f>VLOOKUP(Sales_Data!$F6173,tbl_Products[],2,FALSE)</f>
        <v>Product_15</v>
      </c>
      <c r="H6173" t="str">
        <f>VLOOKUP(tbl_Sales[[#This Row],[Product_ID]],tbl_Products[],3,0)</f>
        <v>Apparel</v>
      </c>
      <c r="I6173">
        <v>6</v>
      </c>
      <c r="J6173" s="10">
        <f>VLOOKUP(tbl_Sales[[#This Row],[Product_ID]],tbl_Products[],4,0)</f>
        <v>22.93</v>
      </c>
      <c r="K6173" s="6">
        <v>79.7</v>
      </c>
      <c r="L6173" s="6">
        <f>tbl_Sales[[#This Row],[Price_per_Unit]]*tbl_Sales[[#This Row],[Quantity]]</f>
        <v>478.20000000000005</v>
      </c>
      <c r="M6173" s="6">
        <f>tbl_Sales[[#This Row],[Cost_per_Unit]]*tbl_Sales[[#This Row],[Quantity]]</f>
        <v>137.57999999999998</v>
      </c>
      <c r="N6173" s="6">
        <f>tbl_Sales[[#This Row],[Sales]]-tbl_Sales[[#This Row],[Total_Cost]]</f>
        <v>340.62000000000006</v>
      </c>
    </row>
    <row r="6174" spans="1:14">
      <c r="A6174" t="s">
        <v>6178</v>
      </c>
      <c r="B6174" s="4">
        <v>45130</v>
      </c>
      <c r="C6174" t="s">
        <v>7940</v>
      </c>
      <c r="D6174" t="str">
        <f>VLOOKUP(Sales_Data!$C6174,tbl_Customers[],2,FALSE)</f>
        <v>Customer_1398</v>
      </c>
      <c r="E6174" t="str">
        <f>VLOOKUP(tbl_Sales[[#This Row],[Customer_ID]],tbl_Customers[],5,0)</f>
        <v>West</v>
      </c>
      <c r="F6174" t="s">
        <v>8563</v>
      </c>
      <c r="G6174" t="str">
        <f>VLOOKUP(Sales_Data!$F6174,tbl_Products[],2,FALSE)</f>
        <v>Product_17</v>
      </c>
      <c r="H6174" t="str">
        <f>VLOOKUP(tbl_Sales[[#This Row],[Product_ID]],tbl_Products[],3,0)</f>
        <v>Toys</v>
      </c>
      <c r="I6174">
        <v>8</v>
      </c>
      <c r="J6174" s="10">
        <f>VLOOKUP(tbl_Sales[[#This Row],[Product_ID]],tbl_Products[],4,0)</f>
        <v>36.229999999999997</v>
      </c>
      <c r="K6174" s="6">
        <v>67.59</v>
      </c>
      <c r="L6174" s="6">
        <f>tbl_Sales[[#This Row],[Price_per_Unit]]*tbl_Sales[[#This Row],[Quantity]]</f>
        <v>540.72</v>
      </c>
      <c r="M6174" s="6">
        <f>tbl_Sales[[#This Row],[Cost_per_Unit]]*tbl_Sales[[#This Row],[Quantity]]</f>
        <v>289.83999999999997</v>
      </c>
      <c r="N6174" s="6">
        <f>tbl_Sales[[#This Row],[Sales]]-tbl_Sales[[#This Row],[Total_Cost]]</f>
        <v>250.88000000000005</v>
      </c>
    </row>
    <row r="6175" spans="1:14">
      <c r="A6175" t="s">
        <v>6179</v>
      </c>
      <c r="B6175" s="4">
        <v>44979</v>
      </c>
      <c r="C6175" t="s">
        <v>7031</v>
      </c>
      <c r="D6175" t="str">
        <f>VLOOKUP(Sales_Data!$C6175,tbl_Customers[],2,FALSE)</f>
        <v>Customer_847</v>
      </c>
      <c r="E6175" t="str">
        <f>VLOOKUP(tbl_Sales[[#This Row],[Customer_ID]],tbl_Customers[],5,0)</f>
        <v>West</v>
      </c>
      <c r="F6175" t="s">
        <v>8554</v>
      </c>
      <c r="G6175" t="str">
        <f>VLOOKUP(Sales_Data!$F6175,tbl_Products[],2,FALSE)</f>
        <v>Product_55</v>
      </c>
      <c r="H6175" t="str">
        <f>VLOOKUP(tbl_Sales[[#This Row],[Product_ID]],tbl_Products[],3,0)</f>
        <v>Apparel</v>
      </c>
      <c r="I6175">
        <v>4</v>
      </c>
      <c r="J6175" s="10">
        <f>VLOOKUP(tbl_Sales[[#This Row],[Product_ID]],tbl_Products[],4,0)</f>
        <v>36.08</v>
      </c>
      <c r="K6175" s="6">
        <v>36.950000000000003</v>
      </c>
      <c r="L6175" s="6">
        <f>tbl_Sales[[#This Row],[Price_per_Unit]]*tbl_Sales[[#This Row],[Quantity]]</f>
        <v>147.80000000000001</v>
      </c>
      <c r="M6175" s="6">
        <f>tbl_Sales[[#This Row],[Cost_per_Unit]]*tbl_Sales[[#This Row],[Quantity]]</f>
        <v>144.32</v>
      </c>
      <c r="N6175" s="6">
        <f>tbl_Sales[[#This Row],[Sales]]-tbl_Sales[[#This Row],[Total_Cost]]</f>
        <v>3.4800000000000182</v>
      </c>
    </row>
    <row r="6176" spans="1:14">
      <c r="A6176" t="s">
        <v>6180</v>
      </c>
      <c r="B6176" s="4">
        <v>44975</v>
      </c>
      <c r="C6176" t="s">
        <v>7295</v>
      </c>
      <c r="D6176" t="str">
        <f>VLOOKUP(Sales_Data!$C6176,tbl_Customers[],2,FALSE)</f>
        <v>Customer_1037</v>
      </c>
      <c r="E6176" t="str">
        <f>VLOOKUP(tbl_Sales[[#This Row],[Customer_ID]],tbl_Customers[],5,0)</f>
        <v>West</v>
      </c>
      <c r="F6176" t="s">
        <v>8496</v>
      </c>
      <c r="G6176" t="str">
        <f>VLOOKUP(Sales_Data!$F6176,tbl_Products[],2,FALSE)</f>
        <v>Product_3</v>
      </c>
      <c r="H6176" t="str">
        <f>VLOOKUP(tbl_Sales[[#This Row],[Product_ID]],tbl_Products[],3,0)</f>
        <v>Health</v>
      </c>
      <c r="I6176">
        <v>9</v>
      </c>
      <c r="J6176" s="10">
        <f>VLOOKUP(tbl_Sales[[#This Row],[Product_ID]],tbl_Products[],4,0)</f>
        <v>28.91</v>
      </c>
      <c r="K6176" s="6">
        <v>87.14</v>
      </c>
      <c r="L6176" s="6">
        <f>tbl_Sales[[#This Row],[Price_per_Unit]]*tbl_Sales[[#This Row],[Quantity]]</f>
        <v>784.26</v>
      </c>
      <c r="M6176" s="6">
        <f>tbl_Sales[[#This Row],[Cost_per_Unit]]*tbl_Sales[[#This Row],[Quantity]]</f>
        <v>260.19</v>
      </c>
      <c r="N6176" s="6">
        <f>tbl_Sales[[#This Row],[Sales]]-tbl_Sales[[#This Row],[Total_Cost]]</f>
        <v>524.06999999999994</v>
      </c>
    </row>
    <row r="6177" spans="1:14">
      <c r="A6177" t="s">
        <v>6181</v>
      </c>
      <c r="B6177" s="4">
        <v>44959</v>
      </c>
      <c r="C6177" t="s">
        <v>7530</v>
      </c>
      <c r="D6177" t="str">
        <f>VLOOKUP(Sales_Data!$C6177,tbl_Customers[],2,FALSE)</f>
        <v>Customer_922</v>
      </c>
      <c r="E6177" t="str">
        <f>VLOOKUP(tbl_Sales[[#This Row],[Customer_ID]],tbl_Customers[],5,0)</f>
        <v>South</v>
      </c>
      <c r="F6177" t="s">
        <v>8495</v>
      </c>
      <c r="G6177" t="str">
        <f>VLOOKUP(Sales_Data!$F6177,tbl_Products[],2,FALSE)</f>
        <v>Product_6</v>
      </c>
      <c r="H6177" t="str">
        <f>VLOOKUP(tbl_Sales[[#This Row],[Product_ID]],tbl_Products[],3,0)</f>
        <v>Apparel</v>
      </c>
      <c r="I6177">
        <v>9</v>
      </c>
      <c r="J6177" s="10">
        <f>VLOOKUP(tbl_Sales[[#This Row],[Product_ID]],tbl_Products[],4,0)</f>
        <v>33.65</v>
      </c>
      <c r="K6177" s="6">
        <v>65.7</v>
      </c>
      <c r="L6177" s="6">
        <f>tbl_Sales[[#This Row],[Price_per_Unit]]*tbl_Sales[[#This Row],[Quantity]]</f>
        <v>591.30000000000007</v>
      </c>
      <c r="M6177" s="6">
        <f>tbl_Sales[[#This Row],[Cost_per_Unit]]*tbl_Sales[[#This Row],[Quantity]]</f>
        <v>302.84999999999997</v>
      </c>
      <c r="N6177" s="6">
        <f>tbl_Sales[[#This Row],[Sales]]-tbl_Sales[[#This Row],[Total_Cost]]</f>
        <v>288.4500000000001</v>
      </c>
    </row>
    <row r="6178" spans="1:14">
      <c r="A6178" t="s">
        <v>6182</v>
      </c>
      <c r="B6178" s="4">
        <v>45169</v>
      </c>
      <c r="C6178" t="s">
        <v>8484</v>
      </c>
      <c r="D6178" t="str">
        <f>VLOOKUP(Sales_Data!$C6178,tbl_Customers[],2,FALSE)</f>
        <v>Customer_539</v>
      </c>
      <c r="E6178" t="str">
        <f>VLOOKUP(tbl_Sales[[#This Row],[Customer_ID]],tbl_Customers[],5,0)</f>
        <v>West</v>
      </c>
      <c r="F6178" t="s">
        <v>8528</v>
      </c>
      <c r="G6178" t="str">
        <f>VLOOKUP(Sales_Data!$F6178,tbl_Products[],2,FALSE)</f>
        <v>Product_25</v>
      </c>
      <c r="H6178" t="str">
        <f>VLOOKUP(tbl_Sales[[#This Row],[Product_ID]],tbl_Products[],3,0)</f>
        <v>Electronics</v>
      </c>
      <c r="I6178">
        <v>4</v>
      </c>
      <c r="J6178" s="10">
        <f>VLOOKUP(tbl_Sales[[#This Row],[Product_ID]],tbl_Products[],4,0)</f>
        <v>48.19</v>
      </c>
      <c r="K6178" s="6">
        <v>92.91</v>
      </c>
      <c r="L6178" s="6">
        <f>tbl_Sales[[#This Row],[Price_per_Unit]]*tbl_Sales[[#This Row],[Quantity]]</f>
        <v>371.64</v>
      </c>
      <c r="M6178" s="6">
        <f>tbl_Sales[[#This Row],[Cost_per_Unit]]*tbl_Sales[[#This Row],[Quantity]]</f>
        <v>192.76</v>
      </c>
      <c r="N6178" s="6">
        <f>tbl_Sales[[#This Row],[Sales]]-tbl_Sales[[#This Row],[Total_Cost]]</f>
        <v>178.88</v>
      </c>
    </row>
    <row r="6179" spans="1:14">
      <c r="A6179" t="s">
        <v>6183</v>
      </c>
      <c r="B6179" s="4">
        <v>45207</v>
      </c>
      <c r="C6179" t="s">
        <v>7940</v>
      </c>
      <c r="D6179" t="str">
        <f>VLOOKUP(Sales_Data!$C6179,tbl_Customers[],2,FALSE)</f>
        <v>Customer_1398</v>
      </c>
      <c r="E6179" t="str">
        <f>VLOOKUP(tbl_Sales[[#This Row],[Customer_ID]],tbl_Customers[],5,0)</f>
        <v>West</v>
      </c>
      <c r="F6179" t="s">
        <v>8564</v>
      </c>
      <c r="G6179" t="str">
        <f>VLOOKUP(Sales_Data!$F6179,tbl_Products[],2,FALSE)</f>
        <v>Product_8</v>
      </c>
      <c r="H6179" t="str">
        <f>VLOOKUP(tbl_Sales[[#This Row],[Product_ID]],tbl_Products[],3,0)</f>
        <v>Electronics</v>
      </c>
      <c r="I6179">
        <v>3</v>
      </c>
      <c r="J6179" s="10">
        <f>VLOOKUP(tbl_Sales[[#This Row],[Product_ID]],tbl_Products[],4,0)</f>
        <v>22.03</v>
      </c>
      <c r="K6179" s="6">
        <v>46.2</v>
      </c>
      <c r="L6179" s="6">
        <f>tbl_Sales[[#This Row],[Price_per_Unit]]*tbl_Sales[[#This Row],[Quantity]]</f>
        <v>138.60000000000002</v>
      </c>
      <c r="M6179" s="6">
        <f>tbl_Sales[[#This Row],[Cost_per_Unit]]*tbl_Sales[[#This Row],[Quantity]]</f>
        <v>66.09</v>
      </c>
      <c r="N6179" s="6">
        <f>tbl_Sales[[#This Row],[Sales]]-tbl_Sales[[#This Row],[Total_Cost]]</f>
        <v>72.510000000000019</v>
      </c>
    </row>
    <row r="6180" spans="1:14">
      <c r="A6180" t="s">
        <v>6184</v>
      </c>
      <c r="B6180" s="4">
        <v>44954</v>
      </c>
      <c r="C6180" t="s">
        <v>7755</v>
      </c>
      <c r="D6180" t="str">
        <f>VLOOKUP(Sales_Data!$C6180,tbl_Customers[],2,FALSE)</f>
        <v>Customer_88</v>
      </c>
      <c r="E6180" t="str">
        <f>VLOOKUP(tbl_Sales[[#This Row],[Customer_ID]],tbl_Customers[],5,0)</f>
        <v>South</v>
      </c>
      <c r="F6180" t="s">
        <v>8516</v>
      </c>
      <c r="G6180" t="str">
        <f>VLOOKUP(Sales_Data!$F6180,tbl_Products[],2,FALSE)</f>
        <v>Product_67</v>
      </c>
      <c r="H6180" t="str">
        <f>VLOOKUP(tbl_Sales[[#This Row],[Product_ID]],tbl_Products[],3,0)</f>
        <v>Toys</v>
      </c>
      <c r="I6180">
        <v>9</v>
      </c>
      <c r="J6180" s="10">
        <f>VLOOKUP(tbl_Sales[[#This Row],[Product_ID]],tbl_Products[],4,0)</f>
        <v>13.68</v>
      </c>
      <c r="K6180" s="6">
        <v>27.36</v>
      </c>
      <c r="L6180" s="6">
        <f>tbl_Sales[[#This Row],[Price_per_Unit]]*tbl_Sales[[#This Row],[Quantity]]</f>
        <v>246.24</v>
      </c>
      <c r="M6180" s="6">
        <f>tbl_Sales[[#This Row],[Cost_per_Unit]]*tbl_Sales[[#This Row],[Quantity]]</f>
        <v>123.12</v>
      </c>
      <c r="N6180" s="6">
        <f>tbl_Sales[[#This Row],[Sales]]-tbl_Sales[[#This Row],[Total_Cost]]</f>
        <v>123.12</v>
      </c>
    </row>
    <row r="6181" spans="1:14">
      <c r="A6181" t="s">
        <v>6185</v>
      </c>
      <c r="B6181" s="4">
        <v>44940</v>
      </c>
      <c r="C6181" t="s">
        <v>7427</v>
      </c>
      <c r="D6181" t="str">
        <f>VLOOKUP(Sales_Data!$C6181,tbl_Customers[],2,FALSE)</f>
        <v>Customer_1272</v>
      </c>
      <c r="E6181" t="str">
        <f>VLOOKUP(tbl_Sales[[#This Row],[Customer_ID]],tbl_Customers[],5,0)</f>
        <v>East</v>
      </c>
      <c r="F6181" t="s">
        <v>8526</v>
      </c>
      <c r="G6181" t="str">
        <f>VLOOKUP(Sales_Data!$F6181,tbl_Products[],2,FALSE)</f>
        <v>Product_27</v>
      </c>
      <c r="H6181" t="str">
        <f>VLOOKUP(tbl_Sales[[#This Row],[Product_ID]],tbl_Products[],3,0)</f>
        <v>Home Goods</v>
      </c>
      <c r="I6181">
        <v>6</v>
      </c>
      <c r="J6181" s="10">
        <f>VLOOKUP(tbl_Sales[[#This Row],[Product_ID]],tbl_Products[],4,0)</f>
        <v>35.53</v>
      </c>
      <c r="K6181" s="6">
        <v>46.68</v>
      </c>
      <c r="L6181" s="6">
        <f>tbl_Sales[[#This Row],[Price_per_Unit]]*tbl_Sales[[#This Row],[Quantity]]</f>
        <v>280.08</v>
      </c>
      <c r="M6181" s="6">
        <f>tbl_Sales[[#This Row],[Cost_per_Unit]]*tbl_Sales[[#This Row],[Quantity]]</f>
        <v>213.18</v>
      </c>
      <c r="N6181" s="6">
        <f>tbl_Sales[[#This Row],[Sales]]-tbl_Sales[[#This Row],[Total_Cost]]</f>
        <v>66.899999999999977</v>
      </c>
    </row>
    <row r="6182" spans="1:14">
      <c r="A6182" t="s">
        <v>6186</v>
      </c>
      <c r="B6182" s="4">
        <v>45130</v>
      </c>
      <c r="C6182" t="s">
        <v>8108</v>
      </c>
      <c r="D6182" t="str">
        <f>VLOOKUP(Sales_Data!$C6182,tbl_Customers[],2,FALSE)</f>
        <v>Customer_1319</v>
      </c>
      <c r="E6182" t="str">
        <f>VLOOKUP(tbl_Sales[[#This Row],[Customer_ID]],tbl_Customers[],5,0)</f>
        <v>North</v>
      </c>
      <c r="F6182" t="s">
        <v>8512</v>
      </c>
      <c r="G6182" t="str">
        <f>VLOOKUP(Sales_Data!$F6182,tbl_Products[],2,FALSE)</f>
        <v>Product_47</v>
      </c>
      <c r="H6182" t="str">
        <f>VLOOKUP(tbl_Sales[[#This Row],[Product_ID]],tbl_Products[],3,0)</f>
        <v>Home Goods</v>
      </c>
      <c r="I6182">
        <v>2</v>
      </c>
      <c r="J6182" s="10">
        <f>VLOOKUP(tbl_Sales[[#This Row],[Product_ID]],tbl_Products[],4,0)</f>
        <v>22.66</v>
      </c>
      <c r="K6182" s="6">
        <v>84.91</v>
      </c>
      <c r="L6182" s="6">
        <f>tbl_Sales[[#This Row],[Price_per_Unit]]*tbl_Sales[[#This Row],[Quantity]]</f>
        <v>169.82</v>
      </c>
      <c r="M6182" s="6">
        <f>tbl_Sales[[#This Row],[Cost_per_Unit]]*tbl_Sales[[#This Row],[Quantity]]</f>
        <v>45.32</v>
      </c>
      <c r="N6182" s="6">
        <f>tbl_Sales[[#This Row],[Sales]]-tbl_Sales[[#This Row],[Total_Cost]]</f>
        <v>124.5</v>
      </c>
    </row>
    <row r="6183" spans="1:14">
      <c r="A6183" t="s">
        <v>6187</v>
      </c>
      <c r="B6183" s="4">
        <v>45195</v>
      </c>
      <c r="C6183" t="s">
        <v>7673</v>
      </c>
      <c r="D6183" t="str">
        <f>VLOOKUP(Sales_Data!$C6183,tbl_Customers[],2,FALSE)</f>
        <v>Customer_117</v>
      </c>
      <c r="E6183" t="str">
        <f>VLOOKUP(tbl_Sales[[#This Row],[Customer_ID]],tbl_Customers[],5,0)</f>
        <v>East</v>
      </c>
      <c r="F6183" t="s">
        <v>8553</v>
      </c>
      <c r="G6183" t="str">
        <f>VLOOKUP(Sales_Data!$F6183,tbl_Products[],2,FALSE)</f>
        <v>Product_50</v>
      </c>
      <c r="H6183" t="str">
        <f>VLOOKUP(tbl_Sales[[#This Row],[Product_ID]],tbl_Products[],3,0)</f>
        <v>Apparel</v>
      </c>
      <c r="I6183">
        <v>8</v>
      </c>
      <c r="J6183" s="10">
        <f>VLOOKUP(tbl_Sales[[#This Row],[Product_ID]],tbl_Products[],4,0)</f>
        <v>42.74</v>
      </c>
      <c r="K6183" s="6">
        <v>28.3</v>
      </c>
      <c r="L6183" s="6">
        <f>tbl_Sales[[#This Row],[Price_per_Unit]]*tbl_Sales[[#This Row],[Quantity]]</f>
        <v>226.4</v>
      </c>
      <c r="M6183" s="6">
        <f>tbl_Sales[[#This Row],[Cost_per_Unit]]*tbl_Sales[[#This Row],[Quantity]]</f>
        <v>341.92</v>
      </c>
      <c r="N6183" s="6">
        <f>tbl_Sales[[#This Row],[Sales]]-tbl_Sales[[#This Row],[Total_Cost]]</f>
        <v>-115.52000000000001</v>
      </c>
    </row>
    <row r="6184" spans="1:14">
      <c r="A6184" t="s">
        <v>6188</v>
      </c>
      <c r="B6184" s="4">
        <v>44969</v>
      </c>
      <c r="C6184" t="s">
        <v>7109</v>
      </c>
      <c r="D6184" t="str">
        <f>VLOOKUP(Sales_Data!$C6184,tbl_Customers[],2,FALSE)</f>
        <v>Customer_502</v>
      </c>
      <c r="E6184" t="str">
        <f>VLOOKUP(tbl_Sales[[#This Row],[Customer_ID]],tbl_Customers[],5,0)</f>
        <v>South</v>
      </c>
      <c r="F6184" t="s">
        <v>8534</v>
      </c>
      <c r="G6184" t="str">
        <f>VLOOKUP(Sales_Data!$F6184,tbl_Products[],2,FALSE)</f>
        <v>Product_51</v>
      </c>
      <c r="H6184" t="str">
        <f>VLOOKUP(tbl_Sales[[#This Row],[Product_ID]],tbl_Products[],3,0)</f>
        <v>Electronics</v>
      </c>
      <c r="I6184">
        <v>7</v>
      </c>
      <c r="J6184" s="10">
        <f>VLOOKUP(tbl_Sales[[#This Row],[Product_ID]],tbl_Products[],4,0)</f>
        <v>45.1</v>
      </c>
      <c r="K6184" s="6">
        <v>89.26</v>
      </c>
      <c r="L6184" s="6">
        <f>tbl_Sales[[#This Row],[Price_per_Unit]]*tbl_Sales[[#This Row],[Quantity]]</f>
        <v>624.82000000000005</v>
      </c>
      <c r="M6184" s="6">
        <f>tbl_Sales[[#This Row],[Cost_per_Unit]]*tbl_Sales[[#This Row],[Quantity]]</f>
        <v>315.7</v>
      </c>
      <c r="N6184" s="6">
        <f>tbl_Sales[[#This Row],[Sales]]-tbl_Sales[[#This Row],[Total_Cost]]</f>
        <v>309.12000000000006</v>
      </c>
    </row>
    <row r="6185" spans="1:14">
      <c r="A6185" t="s">
        <v>6189</v>
      </c>
      <c r="B6185" s="4">
        <v>44980</v>
      </c>
      <c r="C6185" t="s">
        <v>7139</v>
      </c>
      <c r="D6185" t="str">
        <f>VLOOKUP(Sales_Data!$C6185,tbl_Customers[],2,FALSE)</f>
        <v>Customer_1434</v>
      </c>
      <c r="E6185" t="str">
        <f>VLOOKUP(tbl_Sales[[#This Row],[Customer_ID]],tbl_Customers[],5,0)</f>
        <v>North</v>
      </c>
      <c r="F6185" t="s">
        <v>8527</v>
      </c>
      <c r="G6185" t="str">
        <f>VLOOKUP(Sales_Data!$F6185,tbl_Products[],2,FALSE)</f>
        <v>Product_12</v>
      </c>
      <c r="H6185" t="str">
        <f>VLOOKUP(tbl_Sales[[#This Row],[Product_ID]],tbl_Products[],3,0)</f>
        <v>Toys</v>
      </c>
      <c r="I6185">
        <v>6</v>
      </c>
      <c r="J6185" s="10">
        <f>VLOOKUP(tbl_Sales[[#This Row],[Product_ID]],tbl_Products[],4,0)</f>
        <v>8.02</v>
      </c>
      <c r="K6185" s="6">
        <v>20.48</v>
      </c>
      <c r="L6185" s="6">
        <f>tbl_Sales[[#This Row],[Price_per_Unit]]*tbl_Sales[[#This Row],[Quantity]]</f>
        <v>122.88</v>
      </c>
      <c r="M6185" s="6">
        <f>tbl_Sales[[#This Row],[Cost_per_Unit]]*tbl_Sales[[#This Row],[Quantity]]</f>
        <v>48.12</v>
      </c>
      <c r="N6185" s="6">
        <f>tbl_Sales[[#This Row],[Sales]]-tbl_Sales[[#This Row],[Total_Cost]]</f>
        <v>74.759999999999991</v>
      </c>
    </row>
    <row r="6186" spans="1:14">
      <c r="A6186" t="s">
        <v>6190</v>
      </c>
      <c r="B6186" s="4">
        <v>45061</v>
      </c>
      <c r="C6186" t="s">
        <v>7910</v>
      </c>
      <c r="D6186" t="str">
        <f>VLOOKUP(Sales_Data!$C6186,tbl_Customers[],2,FALSE)</f>
        <v>Customer_1149</v>
      </c>
      <c r="E6186" t="str">
        <f>VLOOKUP(tbl_Sales[[#This Row],[Customer_ID]],tbl_Customers[],5,0)</f>
        <v>South</v>
      </c>
      <c r="F6186" t="s">
        <v>8522</v>
      </c>
      <c r="G6186" t="str">
        <f>VLOOKUP(Sales_Data!$F6186,tbl_Products[],2,FALSE)</f>
        <v>Product_4</v>
      </c>
      <c r="H6186" t="str">
        <f>VLOOKUP(tbl_Sales[[#This Row],[Product_ID]],tbl_Products[],3,0)</f>
        <v>Toys</v>
      </c>
      <c r="I6186">
        <v>2</v>
      </c>
      <c r="J6186" s="10">
        <f>VLOOKUP(tbl_Sales[[#This Row],[Product_ID]],tbl_Products[],4,0)</f>
        <v>14.75</v>
      </c>
      <c r="K6186" s="6">
        <v>78.89</v>
      </c>
      <c r="L6186" s="6">
        <f>tbl_Sales[[#This Row],[Price_per_Unit]]*tbl_Sales[[#This Row],[Quantity]]</f>
        <v>157.78</v>
      </c>
      <c r="M6186" s="6">
        <f>tbl_Sales[[#This Row],[Cost_per_Unit]]*tbl_Sales[[#This Row],[Quantity]]</f>
        <v>29.5</v>
      </c>
      <c r="N6186" s="6">
        <f>tbl_Sales[[#This Row],[Sales]]-tbl_Sales[[#This Row],[Total_Cost]]</f>
        <v>128.28</v>
      </c>
    </row>
    <row r="6187" spans="1:14">
      <c r="A6187" t="s">
        <v>6191</v>
      </c>
      <c r="B6187" s="4">
        <v>45243</v>
      </c>
      <c r="C6187" t="s">
        <v>7482</v>
      </c>
      <c r="D6187" t="str">
        <f>VLOOKUP(Sales_Data!$C6187,tbl_Customers[],2,FALSE)</f>
        <v>Customer_17</v>
      </c>
      <c r="E6187" t="str">
        <f>VLOOKUP(tbl_Sales[[#This Row],[Customer_ID]],tbl_Customers[],5,0)</f>
        <v>North</v>
      </c>
      <c r="F6187" t="s">
        <v>8553</v>
      </c>
      <c r="G6187" t="str">
        <f>VLOOKUP(Sales_Data!$F6187,tbl_Products[],2,FALSE)</f>
        <v>Product_50</v>
      </c>
      <c r="H6187" t="str">
        <f>VLOOKUP(tbl_Sales[[#This Row],[Product_ID]],tbl_Products[],3,0)</f>
        <v>Apparel</v>
      </c>
      <c r="I6187">
        <v>3</v>
      </c>
      <c r="J6187" s="10">
        <f>VLOOKUP(tbl_Sales[[#This Row],[Product_ID]],tbl_Products[],4,0)</f>
        <v>42.74</v>
      </c>
      <c r="K6187" s="6">
        <v>91.28</v>
      </c>
      <c r="L6187" s="6">
        <f>tbl_Sales[[#This Row],[Price_per_Unit]]*tbl_Sales[[#This Row],[Quantity]]</f>
        <v>273.84000000000003</v>
      </c>
      <c r="M6187" s="6">
        <f>tbl_Sales[[#This Row],[Cost_per_Unit]]*tbl_Sales[[#This Row],[Quantity]]</f>
        <v>128.22</v>
      </c>
      <c r="N6187" s="6">
        <f>tbl_Sales[[#This Row],[Sales]]-tbl_Sales[[#This Row],[Total_Cost]]</f>
        <v>145.62000000000003</v>
      </c>
    </row>
    <row r="6188" spans="1:14">
      <c r="A6188" t="s">
        <v>6192</v>
      </c>
      <c r="B6188" s="4">
        <v>45006</v>
      </c>
      <c r="C6188" t="s">
        <v>8050</v>
      </c>
      <c r="D6188" t="str">
        <f>VLOOKUP(Sales_Data!$C6188,tbl_Customers[],2,FALSE)</f>
        <v>Customer_317</v>
      </c>
      <c r="E6188" t="str">
        <f>VLOOKUP(tbl_Sales[[#This Row],[Customer_ID]],tbl_Customers[],5,0)</f>
        <v>West</v>
      </c>
      <c r="F6188" t="s">
        <v>8542</v>
      </c>
      <c r="G6188" t="str">
        <f>VLOOKUP(Sales_Data!$F6188,tbl_Products[],2,FALSE)</f>
        <v>Product_20</v>
      </c>
      <c r="H6188" t="str">
        <f>VLOOKUP(tbl_Sales[[#This Row],[Product_ID]],tbl_Products[],3,0)</f>
        <v>Electronics</v>
      </c>
      <c r="I6188">
        <v>9</v>
      </c>
      <c r="J6188" s="10">
        <f>VLOOKUP(tbl_Sales[[#This Row],[Product_ID]],tbl_Products[],4,0)</f>
        <v>19.98</v>
      </c>
      <c r="K6188" s="6">
        <v>24.07</v>
      </c>
      <c r="L6188" s="6">
        <f>tbl_Sales[[#This Row],[Price_per_Unit]]*tbl_Sales[[#This Row],[Quantity]]</f>
        <v>216.63</v>
      </c>
      <c r="M6188" s="6">
        <f>tbl_Sales[[#This Row],[Cost_per_Unit]]*tbl_Sales[[#This Row],[Quantity]]</f>
        <v>179.82</v>
      </c>
      <c r="N6188" s="6">
        <f>tbl_Sales[[#This Row],[Sales]]-tbl_Sales[[#This Row],[Total_Cost]]</f>
        <v>36.81</v>
      </c>
    </row>
    <row r="6189" spans="1:14">
      <c r="A6189" t="s">
        <v>6193</v>
      </c>
      <c r="B6189" s="4">
        <v>44970</v>
      </c>
      <c r="C6189" t="s">
        <v>8100</v>
      </c>
      <c r="D6189" t="str">
        <f>VLOOKUP(Sales_Data!$C6189,tbl_Customers[],2,FALSE)</f>
        <v>Customer_216</v>
      </c>
      <c r="E6189" t="str">
        <f>VLOOKUP(tbl_Sales[[#This Row],[Customer_ID]],tbl_Customers[],5,0)</f>
        <v>West</v>
      </c>
      <c r="F6189" t="s">
        <v>8513</v>
      </c>
      <c r="G6189" t="str">
        <f>VLOOKUP(Sales_Data!$F6189,tbl_Products[],2,FALSE)</f>
        <v>Product_59</v>
      </c>
      <c r="H6189" t="str">
        <f>VLOOKUP(tbl_Sales[[#This Row],[Product_ID]],tbl_Products[],3,0)</f>
        <v>Home Goods</v>
      </c>
      <c r="I6189">
        <v>3</v>
      </c>
      <c r="J6189" s="10">
        <f>VLOOKUP(tbl_Sales[[#This Row],[Product_ID]],tbl_Products[],4,0)</f>
        <v>40.85</v>
      </c>
      <c r="K6189" s="6">
        <v>84.46</v>
      </c>
      <c r="L6189" s="6">
        <f>tbl_Sales[[#This Row],[Price_per_Unit]]*tbl_Sales[[#This Row],[Quantity]]</f>
        <v>253.38</v>
      </c>
      <c r="M6189" s="6">
        <f>tbl_Sales[[#This Row],[Cost_per_Unit]]*tbl_Sales[[#This Row],[Quantity]]</f>
        <v>122.55000000000001</v>
      </c>
      <c r="N6189" s="6">
        <f>tbl_Sales[[#This Row],[Sales]]-tbl_Sales[[#This Row],[Total_Cost]]</f>
        <v>130.82999999999998</v>
      </c>
    </row>
    <row r="6190" spans="1:14">
      <c r="A6190" t="s">
        <v>6194</v>
      </c>
      <c r="B6190" s="4">
        <v>45262</v>
      </c>
      <c r="C6190" t="s">
        <v>8094</v>
      </c>
      <c r="D6190" t="str">
        <f>VLOOKUP(Sales_Data!$C6190,tbl_Customers[],2,FALSE)</f>
        <v>Customer_596</v>
      </c>
      <c r="E6190" t="str">
        <f>VLOOKUP(tbl_Sales[[#This Row],[Customer_ID]],tbl_Customers[],5,0)</f>
        <v>South</v>
      </c>
      <c r="F6190" t="s">
        <v>8566</v>
      </c>
      <c r="G6190" t="str">
        <f>VLOOKUP(Sales_Data!$F6190,tbl_Products[],2,FALSE)</f>
        <v>Product_10</v>
      </c>
      <c r="H6190" t="str">
        <f>VLOOKUP(tbl_Sales[[#This Row],[Product_ID]],tbl_Products[],3,0)</f>
        <v>Apparel</v>
      </c>
      <c r="I6190">
        <v>2</v>
      </c>
      <c r="J6190" s="10">
        <f>VLOOKUP(tbl_Sales[[#This Row],[Product_ID]],tbl_Products[],4,0)</f>
        <v>14.95</v>
      </c>
      <c r="K6190" s="6">
        <v>16.22</v>
      </c>
      <c r="L6190" s="6">
        <f>tbl_Sales[[#This Row],[Price_per_Unit]]*tbl_Sales[[#This Row],[Quantity]]</f>
        <v>32.44</v>
      </c>
      <c r="M6190" s="6">
        <f>tbl_Sales[[#This Row],[Cost_per_Unit]]*tbl_Sales[[#This Row],[Quantity]]</f>
        <v>29.9</v>
      </c>
      <c r="N6190" s="6">
        <f>tbl_Sales[[#This Row],[Sales]]-tbl_Sales[[#This Row],[Total_Cost]]</f>
        <v>2.5399999999999991</v>
      </c>
    </row>
    <row r="6191" spans="1:14">
      <c r="A6191" t="s">
        <v>6195</v>
      </c>
      <c r="B6191" s="4">
        <v>45126</v>
      </c>
      <c r="C6191" t="s">
        <v>7679</v>
      </c>
      <c r="D6191" t="str">
        <f>VLOOKUP(Sales_Data!$C6191,tbl_Customers[],2,FALSE)</f>
        <v>Customer_770</v>
      </c>
      <c r="E6191" t="str">
        <f>VLOOKUP(tbl_Sales[[#This Row],[Customer_ID]],tbl_Customers[],5,0)</f>
        <v>South</v>
      </c>
      <c r="F6191" t="s">
        <v>8556</v>
      </c>
      <c r="G6191" t="str">
        <f>VLOOKUP(Sales_Data!$F6191,tbl_Products[],2,FALSE)</f>
        <v>Product_42</v>
      </c>
      <c r="H6191" t="str">
        <f>VLOOKUP(tbl_Sales[[#This Row],[Product_ID]],tbl_Products[],3,0)</f>
        <v>Electronics</v>
      </c>
      <c r="I6191">
        <v>3</v>
      </c>
      <c r="J6191" s="10">
        <f>VLOOKUP(tbl_Sales[[#This Row],[Product_ID]],tbl_Products[],4,0)</f>
        <v>28.03</v>
      </c>
      <c r="K6191" s="6">
        <v>74.53</v>
      </c>
      <c r="L6191" s="6">
        <f>tbl_Sales[[#This Row],[Price_per_Unit]]*tbl_Sales[[#This Row],[Quantity]]</f>
        <v>223.59</v>
      </c>
      <c r="M6191" s="6">
        <f>tbl_Sales[[#This Row],[Cost_per_Unit]]*tbl_Sales[[#This Row],[Quantity]]</f>
        <v>84.09</v>
      </c>
      <c r="N6191" s="6">
        <f>tbl_Sales[[#This Row],[Sales]]-tbl_Sales[[#This Row],[Total_Cost]]</f>
        <v>139.5</v>
      </c>
    </row>
    <row r="6192" spans="1:14">
      <c r="A6192" t="s">
        <v>6196</v>
      </c>
      <c r="B6192" s="4">
        <v>45085</v>
      </c>
      <c r="C6192" t="s">
        <v>8302</v>
      </c>
      <c r="D6192" t="str">
        <f>VLOOKUP(Sales_Data!$C6192,tbl_Customers[],2,FALSE)</f>
        <v>Customer_325</v>
      </c>
      <c r="E6192" t="str">
        <f>VLOOKUP(tbl_Sales[[#This Row],[Customer_ID]],tbl_Customers[],5,0)</f>
        <v>West</v>
      </c>
      <c r="F6192" t="s">
        <v>8546</v>
      </c>
      <c r="G6192" t="str">
        <f>VLOOKUP(Sales_Data!$F6192,tbl_Products[],2,FALSE)</f>
        <v>Product_28</v>
      </c>
      <c r="H6192" t="str">
        <f>VLOOKUP(tbl_Sales[[#This Row],[Product_ID]],tbl_Products[],3,0)</f>
        <v>Toys</v>
      </c>
      <c r="I6192">
        <v>5</v>
      </c>
      <c r="J6192" s="10">
        <f>VLOOKUP(tbl_Sales[[#This Row],[Product_ID]],tbl_Products[],4,0)</f>
        <v>23.58</v>
      </c>
      <c r="K6192" s="6">
        <v>7.09</v>
      </c>
      <c r="L6192" s="6">
        <f>tbl_Sales[[#This Row],[Price_per_Unit]]*tbl_Sales[[#This Row],[Quantity]]</f>
        <v>35.450000000000003</v>
      </c>
      <c r="M6192" s="6">
        <f>tbl_Sales[[#This Row],[Cost_per_Unit]]*tbl_Sales[[#This Row],[Quantity]]</f>
        <v>117.89999999999999</v>
      </c>
      <c r="N6192" s="6">
        <f>tbl_Sales[[#This Row],[Sales]]-tbl_Sales[[#This Row],[Total_Cost]]</f>
        <v>-82.449999999999989</v>
      </c>
    </row>
    <row r="6193" spans="1:14">
      <c r="A6193" t="s">
        <v>6197</v>
      </c>
      <c r="B6193" s="4">
        <v>45044</v>
      </c>
      <c r="C6193" t="s">
        <v>7475</v>
      </c>
      <c r="D6193" t="str">
        <f>VLOOKUP(Sales_Data!$C6193,tbl_Customers[],2,FALSE)</f>
        <v>Customer_1168</v>
      </c>
      <c r="E6193" t="str">
        <f>VLOOKUP(tbl_Sales[[#This Row],[Customer_ID]],tbl_Customers[],5,0)</f>
        <v>East</v>
      </c>
      <c r="F6193" t="s">
        <v>8504</v>
      </c>
      <c r="G6193" t="str">
        <f>VLOOKUP(Sales_Data!$F6193,tbl_Products[],2,FALSE)</f>
        <v>Product_13</v>
      </c>
      <c r="H6193" t="str">
        <f>VLOOKUP(tbl_Sales[[#This Row],[Product_ID]],tbl_Products[],3,0)</f>
        <v>Toys</v>
      </c>
      <c r="I6193">
        <v>3</v>
      </c>
      <c r="J6193" s="10">
        <f>VLOOKUP(tbl_Sales[[#This Row],[Product_ID]],tbl_Products[],4,0)</f>
        <v>45.97</v>
      </c>
      <c r="K6193" s="6">
        <v>49.15</v>
      </c>
      <c r="L6193" s="6">
        <f>tbl_Sales[[#This Row],[Price_per_Unit]]*tbl_Sales[[#This Row],[Quantity]]</f>
        <v>147.44999999999999</v>
      </c>
      <c r="M6193" s="6">
        <f>tbl_Sales[[#This Row],[Cost_per_Unit]]*tbl_Sales[[#This Row],[Quantity]]</f>
        <v>137.91</v>
      </c>
      <c r="N6193" s="6">
        <f>tbl_Sales[[#This Row],[Sales]]-tbl_Sales[[#This Row],[Total_Cost]]</f>
        <v>9.539999999999992</v>
      </c>
    </row>
    <row r="6194" spans="1:14">
      <c r="A6194" t="s">
        <v>6198</v>
      </c>
      <c r="B6194" s="4">
        <v>45053</v>
      </c>
      <c r="C6194" t="s">
        <v>8418</v>
      </c>
      <c r="D6194" t="str">
        <f>VLOOKUP(Sales_Data!$C6194,tbl_Customers[],2,FALSE)</f>
        <v>Customer_818</v>
      </c>
      <c r="E6194" t="str">
        <f>VLOOKUP(tbl_Sales[[#This Row],[Customer_ID]],tbl_Customers[],5,0)</f>
        <v>North</v>
      </c>
      <c r="F6194" t="s">
        <v>8532</v>
      </c>
      <c r="G6194" t="str">
        <f>VLOOKUP(Sales_Data!$F6194,tbl_Products[],2,FALSE)</f>
        <v>Product_23</v>
      </c>
      <c r="H6194" t="str">
        <f>VLOOKUP(tbl_Sales[[#This Row],[Product_ID]],tbl_Products[],3,0)</f>
        <v>Apparel</v>
      </c>
      <c r="I6194">
        <v>9</v>
      </c>
      <c r="J6194" s="10">
        <f>VLOOKUP(tbl_Sales[[#This Row],[Product_ID]],tbl_Products[],4,0)</f>
        <v>2.85</v>
      </c>
      <c r="K6194" s="6">
        <v>69.739999999999995</v>
      </c>
      <c r="L6194" s="6">
        <f>tbl_Sales[[#This Row],[Price_per_Unit]]*tbl_Sales[[#This Row],[Quantity]]</f>
        <v>627.66</v>
      </c>
      <c r="M6194" s="6">
        <f>tbl_Sales[[#This Row],[Cost_per_Unit]]*tbl_Sales[[#This Row],[Quantity]]</f>
        <v>25.650000000000002</v>
      </c>
      <c r="N6194" s="6">
        <f>tbl_Sales[[#This Row],[Sales]]-tbl_Sales[[#This Row],[Total_Cost]]</f>
        <v>602.01</v>
      </c>
    </row>
    <row r="6195" spans="1:14">
      <c r="A6195" t="s">
        <v>6199</v>
      </c>
      <c r="B6195" s="4">
        <v>45072</v>
      </c>
      <c r="C6195" t="s">
        <v>7708</v>
      </c>
      <c r="D6195" t="str">
        <f>VLOOKUP(Sales_Data!$C6195,tbl_Customers[],2,FALSE)</f>
        <v>Customer_150</v>
      </c>
      <c r="E6195" t="str">
        <f>VLOOKUP(tbl_Sales[[#This Row],[Customer_ID]],tbl_Customers[],5,0)</f>
        <v>East</v>
      </c>
      <c r="F6195" t="s">
        <v>8546</v>
      </c>
      <c r="G6195" t="str">
        <f>VLOOKUP(Sales_Data!$F6195,tbl_Products[],2,FALSE)</f>
        <v>Product_28</v>
      </c>
      <c r="H6195" t="str">
        <f>VLOOKUP(tbl_Sales[[#This Row],[Product_ID]],tbl_Products[],3,0)</f>
        <v>Toys</v>
      </c>
      <c r="I6195">
        <v>2</v>
      </c>
      <c r="J6195" s="10">
        <f>VLOOKUP(tbl_Sales[[#This Row],[Product_ID]],tbl_Products[],4,0)</f>
        <v>23.58</v>
      </c>
      <c r="K6195" s="6">
        <v>98.78</v>
      </c>
      <c r="L6195" s="6">
        <f>tbl_Sales[[#This Row],[Price_per_Unit]]*tbl_Sales[[#This Row],[Quantity]]</f>
        <v>197.56</v>
      </c>
      <c r="M6195" s="6">
        <f>tbl_Sales[[#This Row],[Cost_per_Unit]]*tbl_Sales[[#This Row],[Quantity]]</f>
        <v>47.16</v>
      </c>
      <c r="N6195" s="6">
        <f>tbl_Sales[[#This Row],[Sales]]-tbl_Sales[[#This Row],[Total_Cost]]</f>
        <v>150.4</v>
      </c>
    </row>
    <row r="6196" spans="1:14">
      <c r="A6196" t="s">
        <v>6200</v>
      </c>
      <c r="B6196" s="4">
        <v>45153</v>
      </c>
      <c r="C6196" t="s">
        <v>8389</v>
      </c>
      <c r="D6196" t="str">
        <f>VLOOKUP(Sales_Data!$C6196,tbl_Customers[],2,FALSE)</f>
        <v>Customer_457</v>
      </c>
      <c r="E6196" t="str">
        <f>VLOOKUP(tbl_Sales[[#This Row],[Customer_ID]],tbl_Customers[],5,0)</f>
        <v>West</v>
      </c>
      <c r="F6196" t="s">
        <v>8511</v>
      </c>
      <c r="G6196" t="str">
        <f>VLOOKUP(Sales_Data!$F6196,tbl_Products[],2,FALSE)</f>
        <v>Product_33</v>
      </c>
      <c r="H6196" t="str">
        <f>VLOOKUP(tbl_Sales[[#This Row],[Product_ID]],tbl_Products[],3,0)</f>
        <v>Electronics</v>
      </c>
      <c r="I6196">
        <v>4</v>
      </c>
      <c r="J6196" s="10">
        <f>VLOOKUP(tbl_Sales[[#This Row],[Product_ID]],tbl_Products[],4,0)</f>
        <v>45.26</v>
      </c>
      <c r="K6196" s="6">
        <v>78.14</v>
      </c>
      <c r="L6196" s="6">
        <f>tbl_Sales[[#This Row],[Price_per_Unit]]*tbl_Sales[[#This Row],[Quantity]]</f>
        <v>312.56</v>
      </c>
      <c r="M6196" s="6">
        <f>tbl_Sales[[#This Row],[Cost_per_Unit]]*tbl_Sales[[#This Row],[Quantity]]</f>
        <v>181.04</v>
      </c>
      <c r="N6196" s="6">
        <f>tbl_Sales[[#This Row],[Sales]]-tbl_Sales[[#This Row],[Total_Cost]]</f>
        <v>131.52000000000001</v>
      </c>
    </row>
    <row r="6197" spans="1:14">
      <c r="A6197" t="s">
        <v>6201</v>
      </c>
      <c r="B6197" s="4">
        <v>45247</v>
      </c>
      <c r="C6197" t="s">
        <v>7691</v>
      </c>
      <c r="D6197" t="str">
        <f>VLOOKUP(Sales_Data!$C6197,tbl_Customers[],2,FALSE)</f>
        <v>Customer_796</v>
      </c>
      <c r="E6197" t="str">
        <f>VLOOKUP(tbl_Sales[[#This Row],[Customer_ID]],tbl_Customers[],5,0)</f>
        <v>West</v>
      </c>
      <c r="F6197" t="s">
        <v>8538</v>
      </c>
      <c r="G6197" t="str">
        <f>VLOOKUP(Sales_Data!$F6197,tbl_Products[],2,FALSE)</f>
        <v>Product_44</v>
      </c>
      <c r="H6197" t="str">
        <f>VLOOKUP(tbl_Sales[[#This Row],[Product_ID]],tbl_Products[],3,0)</f>
        <v>Electronics</v>
      </c>
      <c r="I6197">
        <v>2</v>
      </c>
      <c r="J6197" s="10">
        <f>VLOOKUP(tbl_Sales[[#This Row],[Product_ID]],tbl_Products[],4,0)</f>
        <v>39.729999999999997</v>
      </c>
      <c r="K6197" s="6">
        <v>85.53</v>
      </c>
      <c r="L6197" s="6">
        <f>tbl_Sales[[#This Row],[Price_per_Unit]]*tbl_Sales[[#This Row],[Quantity]]</f>
        <v>171.06</v>
      </c>
      <c r="M6197" s="6">
        <f>tbl_Sales[[#This Row],[Cost_per_Unit]]*tbl_Sales[[#This Row],[Quantity]]</f>
        <v>79.459999999999994</v>
      </c>
      <c r="N6197" s="6">
        <f>tbl_Sales[[#This Row],[Sales]]-tbl_Sales[[#This Row],[Total_Cost]]</f>
        <v>91.600000000000009</v>
      </c>
    </row>
    <row r="6198" spans="1:14">
      <c r="A6198" t="s">
        <v>6202</v>
      </c>
      <c r="B6198" s="4">
        <v>44991</v>
      </c>
      <c r="C6198" t="s">
        <v>8010</v>
      </c>
      <c r="D6198" t="str">
        <f>VLOOKUP(Sales_Data!$C6198,tbl_Customers[],2,FALSE)</f>
        <v>Customer_947</v>
      </c>
      <c r="E6198" t="str">
        <f>VLOOKUP(tbl_Sales[[#This Row],[Customer_ID]],tbl_Customers[],5,0)</f>
        <v>North</v>
      </c>
      <c r="F6198" t="s">
        <v>8515</v>
      </c>
      <c r="G6198" t="str">
        <f>VLOOKUP(Sales_Data!$F6198,tbl_Products[],2,FALSE)</f>
        <v>Product_46</v>
      </c>
      <c r="H6198" t="str">
        <f>VLOOKUP(tbl_Sales[[#This Row],[Product_ID]],tbl_Products[],3,0)</f>
        <v>Health</v>
      </c>
      <c r="I6198">
        <v>5</v>
      </c>
      <c r="J6198" s="10">
        <f>VLOOKUP(tbl_Sales[[#This Row],[Product_ID]],tbl_Products[],4,0)</f>
        <v>19.34</v>
      </c>
      <c r="K6198" s="6">
        <v>51.35</v>
      </c>
      <c r="L6198" s="6">
        <f>tbl_Sales[[#This Row],[Price_per_Unit]]*tbl_Sales[[#This Row],[Quantity]]</f>
        <v>256.75</v>
      </c>
      <c r="M6198" s="6">
        <f>tbl_Sales[[#This Row],[Cost_per_Unit]]*tbl_Sales[[#This Row],[Quantity]]</f>
        <v>96.7</v>
      </c>
      <c r="N6198" s="6">
        <f>tbl_Sales[[#This Row],[Sales]]-tbl_Sales[[#This Row],[Total_Cost]]</f>
        <v>160.05000000000001</v>
      </c>
    </row>
    <row r="6199" spans="1:14">
      <c r="A6199" t="s">
        <v>6203</v>
      </c>
      <c r="B6199" s="4">
        <v>44994</v>
      </c>
      <c r="C6199" t="s">
        <v>7891</v>
      </c>
      <c r="D6199" t="str">
        <f>VLOOKUP(Sales_Data!$C6199,tbl_Customers[],2,FALSE)</f>
        <v>Customer_1371</v>
      </c>
      <c r="E6199" t="str">
        <f>VLOOKUP(tbl_Sales[[#This Row],[Customer_ID]],tbl_Customers[],5,0)</f>
        <v>North</v>
      </c>
      <c r="F6199" t="s">
        <v>8547</v>
      </c>
      <c r="G6199" t="str">
        <f>VLOOKUP(Sales_Data!$F6199,tbl_Products[],2,FALSE)</f>
        <v>Product_7</v>
      </c>
      <c r="H6199" t="str">
        <f>VLOOKUP(tbl_Sales[[#This Row],[Product_ID]],tbl_Products[],3,0)</f>
        <v>Apparel</v>
      </c>
      <c r="I6199">
        <v>1</v>
      </c>
      <c r="J6199" s="10">
        <f>VLOOKUP(tbl_Sales[[#This Row],[Product_ID]],tbl_Products[],4,0)</f>
        <v>48.6</v>
      </c>
      <c r="K6199" s="6">
        <v>30.45</v>
      </c>
      <c r="L6199" s="6">
        <f>tbl_Sales[[#This Row],[Price_per_Unit]]*tbl_Sales[[#This Row],[Quantity]]</f>
        <v>30.45</v>
      </c>
      <c r="M6199" s="6">
        <f>tbl_Sales[[#This Row],[Cost_per_Unit]]*tbl_Sales[[#This Row],[Quantity]]</f>
        <v>48.6</v>
      </c>
      <c r="N6199" s="6">
        <f>tbl_Sales[[#This Row],[Sales]]-tbl_Sales[[#This Row],[Total_Cost]]</f>
        <v>-18.150000000000002</v>
      </c>
    </row>
    <row r="6200" spans="1:14">
      <c r="A6200" t="s">
        <v>6204</v>
      </c>
      <c r="B6200" s="4">
        <v>45196</v>
      </c>
      <c r="C6200" t="s">
        <v>8247</v>
      </c>
      <c r="D6200" t="str">
        <f>VLOOKUP(Sales_Data!$C6200,tbl_Customers[],2,FALSE)</f>
        <v>Customer_192</v>
      </c>
      <c r="E6200" t="str">
        <f>VLOOKUP(tbl_Sales[[#This Row],[Customer_ID]],tbl_Customers[],5,0)</f>
        <v>South</v>
      </c>
      <c r="F6200" t="s">
        <v>8525</v>
      </c>
      <c r="G6200" t="str">
        <f>VLOOKUP(Sales_Data!$F6200,tbl_Products[],2,FALSE)</f>
        <v>Product_56</v>
      </c>
      <c r="H6200" t="str">
        <f>VLOOKUP(tbl_Sales[[#This Row],[Product_ID]],tbl_Products[],3,0)</f>
        <v>Apparel</v>
      </c>
      <c r="I6200">
        <v>9</v>
      </c>
      <c r="J6200" s="10">
        <f>VLOOKUP(tbl_Sales[[#This Row],[Product_ID]],tbl_Products[],4,0)</f>
        <v>3.21</v>
      </c>
      <c r="K6200" s="6">
        <v>75.22</v>
      </c>
      <c r="L6200" s="6">
        <f>tbl_Sales[[#This Row],[Price_per_Unit]]*tbl_Sales[[#This Row],[Quantity]]</f>
        <v>676.98</v>
      </c>
      <c r="M6200" s="6">
        <f>tbl_Sales[[#This Row],[Cost_per_Unit]]*tbl_Sales[[#This Row],[Quantity]]</f>
        <v>28.89</v>
      </c>
      <c r="N6200" s="6">
        <f>tbl_Sales[[#This Row],[Sales]]-tbl_Sales[[#This Row],[Total_Cost]]</f>
        <v>648.09</v>
      </c>
    </row>
    <row r="6201" spans="1:14">
      <c r="A6201" t="s">
        <v>6205</v>
      </c>
      <c r="B6201" s="4">
        <v>45014</v>
      </c>
      <c r="C6201" t="s">
        <v>7121</v>
      </c>
      <c r="D6201" t="str">
        <f>VLOOKUP(Sales_Data!$C6201,tbl_Customers[],2,FALSE)</f>
        <v>Customer_715</v>
      </c>
      <c r="E6201" t="str">
        <f>VLOOKUP(tbl_Sales[[#This Row],[Customer_ID]],tbl_Customers[],5,0)</f>
        <v>West</v>
      </c>
      <c r="F6201" t="s">
        <v>8561</v>
      </c>
      <c r="G6201" t="str">
        <f>VLOOKUP(Sales_Data!$F6201,tbl_Products[],2,FALSE)</f>
        <v>Product_66</v>
      </c>
      <c r="H6201" t="str">
        <f>VLOOKUP(tbl_Sales[[#This Row],[Product_ID]],tbl_Products[],3,0)</f>
        <v>Health</v>
      </c>
      <c r="I6201">
        <v>6</v>
      </c>
      <c r="J6201" s="10">
        <f>VLOOKUP(tbl_Sales[[#This Row],[Product_ID]],tbl_Products[],4,0)</f>
        <v>1.38</v>
      </c>
      <c r="K6201" s="6">
        <v>76.94</v>
      </c>
      <c r="L6201" s="6">
        <f>tbl_Sales[[#This Row],[Price_per_Unit]]*tbl_Sales[[#This Row],[Quantity]]</f>
        <v>461.64</v>
      </c>
      <c r="M6201" s="6">
        <f>tbl_Sales[[#This Row],[Cost_per_Unit]]*tbl_Sales[[#This Row],[Quantity]]</f>
        <v>8.2799999999999994</v>
      </c>
      <c r="N6201" s="6">
        <f>tbl_Sales[[#This Row],[Sales]]-tbl_Sales[[#This Row],[Total_Cost]]</f>
        <v>453.36</v>
      </c>
    </row>
    <row r="6202" spans="1:14">
      <c r="A6202" t="s">
        <v>6206</v>
      </c>
      <c r="B6202" s="4">
        <v>44941</v>
      </c>
      <c r="C6202" t="s">
        <v>8089</v>
      </c>
      <c r="D6202" t="str">
        <f>VLOOKUP(Sales_Data!$C6202,tbl_Customers[],2,FALSE)</f>
        <v>Customer_955</v>
      </c>
      <c r="E6202" t="str">
        <f>VLOOKUP(tbl_Sales[[#This Row],[Customer_ID]],tbl_Customers[],5,0)</f>
        <v>West</v>
      </c>
      <c r="F6202" t="s">
        <v>8557</v>
      </c>
      <c r="G6202" t="str">
        <f>VLOOKUP(Sales_Data!$F6202,tbl_Products[],2,FALSE)</f>
        <v>Product_71</v>
      </c>
      <c r="H6202" t="str">
        <f>VLOOKUP(tbl_Sales[[#This Row],[Product_ID]],tbl_Products[],3,0)</f>
        <v>Electronics</v>
      </c>
      <c r="I6202">
        <v>8</v>
      </c>
      <c r="J6202" s="10">
        <f>VLOOKUP(tbl_Sales[[#This Row],[Product_ID]],tbl_Products[],4,0)</f>
        <v>34.61</v>
      </c>
      <c r="K6202" s="6">
        <v>24.86</v>
      </c>
      <c r="L6202" s="6">
        <f>tbl_Sales[[#This Row],[Price_per_Unit]]*tbl_Sales[[#This Row],[Quantity]]</f>
        <v>198.88</v>
      </c>
      <c r="M6202" s="6">
        <f>tbl_Sales[[#This Row],[Cost_per_Unit]]*tbl_Sales[[#This Row],[Quantity]]</f>
        <v>276.88</v>
      </c>
      <c r="N6202" s="6">
        <f>tbl_Sales[[#This Row],[Sales]]-tbl_Sales[[#This Row],[Total_Cost]]</f>
        <v>-78</v>
      </c>
    </row>
    <row r="6203" spans="1:14">
      <c r="A6203" t="s">
        <v>6207</v>
      </c>
      <c r="B6203" s="4">
        <v>44944</v>
      </c>
      <c r="C6203" t="s">
        <v>7386</v>
      </c>
      <c r="D6203" t="str">
        <f>VLOOKUP(Sales_Data!$C6203,tbl_Customers[],2,FALSE)</f>
        <v>Customer_960</v>
      </c>
      <c r="E6203" t="str">
        <f>VLOOKUP(tbl_Sales[[#This Row],[Customer_ID]],tbl_Customers[],5,0)</f>
        <v>South</v>
      </c>
      <c r="F6203" t="s">
        <v>8558</v>
      </c>
      <c r="G6203" t="str">
        <f>VLOOKUP(Sales_Data!$F6203,tbl_Products[],2,FALSE)</f>
        <v>Product_24</v>
      </c>
      <c r="H6203" t="str">
        <f>VLOOKUP(tbl_Sales[[#This Row],[Product_ID]],tbl_Products[],3,0)</f>
        <v>Apparel</v>
      </c>
      <c r="I6203">
        <v>7</v>
      </c>
      <c r="J6203" s="10">
        <f>VLOOKUP(tbl_Sales[[#This Row],[Product_ID]],tbl_Products[],4,0)</f>
        <v>47.62</v>
      </c>
      <c r="K6203" s="6">
        <v>95.64</v>
      </c>
      <c r="L6203" s="6">
        <f>tbl_Sales[[#This Row],[Price_per_Unit]]*tbl_Sales[[#This Row],[Quantity]]</f>
        <v>669.48</v>
      </c>
      <c r="M6203" s="6">
        <f>tbl_Sales[[#This Row],[Cost_per_Unit]]*tbl_Sales[[#This Row],[Quantity]]</f>
        <v>333.34</v>
      </c>
      <c r="N6203" s="6">
        <f>tbl_Sales[[#This Row],[Sales]]-tbl_Sales[[#This Row],[Total_Cost]]</f>
        <v>336.14000000000004</v>
      </c>
    </row>
    <row r="6204" spans="1:14">
      <c r="A6204" t="s">
        <v>6208</v>
      </c>
      <c r="B6204" s="4">
        <v>45266</v>
      </c>
      <c r="C6204" t="s">
        <v>7522</v>
      </c>
      <c r="D6204" t="str">
        <f>VLOOKUP(Sales_Data!$C6204,tbl_Customers[],2,FALSE)</f>
        <v>Customer_1316</v>
      </c>
      <c r="E6204" t="str">
        <f>VLOOKUP(tbl_Sales[[#This Row],[Customer_ID]],tbl_Customers[],5,0)</f>
        <v>West</v>
      </c>
      <c r="F6204" t="s">
        <v>8525</v>
      </c>
      <c r="G6204" t="str">
        <f>VLOOKUP(Sales_Data!$F6204,tbl_Products[],2,FALSE)</f>
        <v>Product_56</v>
      </c>
      <c r="H6204" t="str">
        <f>VLOOKUP(tbl_Sales[[#This Row],[Product_ID]],tbl_Products[],3,0)</f>
        <v>Apparel</v>
      </c>
      <c r="I6204">
        <v>4</v>
      </c>
      <c r="J6204" s="10">
        <f>VLOOKUP(tbl_Sales[[#This Row],[Product_ID]],tbl_Products[],4,0)</f>
        <v>3.21</v>
      </c>
      <c r="K6204" s="6">
        <v>80.81</v>
      </c>
      <c r="L6204" s="6">
        <f>tbl_Sales[[#This Row],[Price_per_Unit]]*tbl_Sales[[#This Row],[Quantity]]</f>
        <v>323.24</v>
      </c>
      <c r="M6204" s="6">
        <f>tbl_Sales[[#This Row],[Cost_per_Unit]]*tbl_Sales[[#This Row],[Quantity]]</f>
        <v>12.84</v>
      </c>
      <c r="N6204" s="6">
        <f>tbl_Sales[[#This Row],[Sales]]-tbl_Sales[[#This Row],[Total_Cost]]</f>
        <v>310.40000000000003</v>
      </c>
    </row>
    <row r="6205" spans="1:14">
      <c r="A6205" t="s">
        <v>6209</v>
      </c>
      <c r="B6205" s="4">
        <v>45109</v>
      </c>
      <c r="C6205" t="s">
        <v>7569</v>
      </c>
      <c r="D6205" t="str">
        <f>VLOOKUP(Sales_Data!$C6205,tbl_Customers[],2,FALSE)</f>
        <v>Customer_1096</v>
      </c>
      <c r="E6205" t="str">
        <f>VLOOKUP(tbl_Sales[[#This Row],[Customer_ID]],tbl_Customers[],5,0)</f>
        <v>North</v>
      </c>
      <c r="F6205" t="s">
        <v>8524</v>
      </c>
      <c r="G6205" t="str">
        <f>VLOOKUP(Sales_Data!$F6205,tbl_Products[],2,FALSE)</f>
        <v>Product_74</v>
      </c>
      <c r="H6205" t="str">
        <f>VLOOKUP(tbl_Sales[[#This Row],[Product_ID]],tbl_Products[],3,0)</f>
        <v>Home Goods</v>
      </c>
      <c r="I6205">
        <v>8</v>
      </c>
      <c r="J6205" s="10">
        <f>VLOOKUP(tbl_Sales[[#This Row],[Product_ID]],tbl_Products[],4,0)</f>
        <v>13.9</v>
      </c>
      <c r="K6205" s="6">
        <v>77.88</v>
      </c>
      <c r="L6205" s="6">
        <f>tbl_Sales[[#This Row],[Price_per_Unit]]*tbl_Sales[[#This Row],[Quantity]]</f>
        <v>623.04</v>
      </c>
      <c r="M6205" s="6">
        <f>tbl_Sales[[#This Row],[Cost_per_Unit]]*tbl_Sales[[#This Row],[Quantity]]</f>
        <v>111.2</v>
      </c>
      <c r="N6205" s="6">
        <f>tbl_Sales[[#This Row],[Sales]]-tbl_Sales[[#This Row],[Total_Cost]]</f>
        <v>511.84</v>
      </c>
    </row>
    <row r="6206" spans="1:14">
      <c r="A6206" t="s">
        <v>6210</v>
      </c>
      <c r="B6206" s="4">
        <v>45093</v>
      </c>
      <c r="C6206" t="s">
        <v>7203</v>
      </c>
      <c r="D6206" t="str">
        <f>VLOOKUP(Sales_Data!$C6206,tbl_Customers[],2,FALSE)</f>
        <v>Customer_953</v>
      </c>
      <c r="E6206" t="str">
        <f>VLOOKUP(tbl_Sales[[#This Row],[Customer_ID]],tbl_Customers[],5,0)</f>
        <v>North</v>
      </c>
      <c r="F6206" t="s">
        <v>8530</v>
      </c>
      <c r="G6206" t="str">
        <f>VLOOKUP(Sales_Data!$F6206,tbl_Products[],2,FALSE)</f>
        <v>Product_14</v>
      </c>
      <c r="H6206" t="str">
        <f>VLOOKUP(tbl_Sales[[#This Row],[Product_ID]],tbl_Products[],3,0)</f>
        <v>Toys</v>
      </c>
      <c r="I6206">
        <v>1</v>
      </c>
      <c r="J6206" s="10">
        <f>VLOOKUP(tbl_Sales[[#This Row],[Product_ID]],tbl_Products[],4,0)</f>
        <v>36.64</v>
      </c>
      <c r="K6206" s="6">
        <v>85.61</v>
      </c>
      <c r="L6206" s="6">
        <f>tbl_Sales[[#This Row],[Price_per_Unit]]*tbl_Sales[[#This Row],[Quantity]]</f>
        <v>85.61</v>
      </c>
      <c r="M6206" s="6">
        <f>tbl_Sales[[#This Row],[Cost_per_Unit]]*tbl_Sales[[#This Row],[Quantity]]</f>
        <v>36.64</v>
      </c>
      <c r="N6206" s="6">
        <f>tbl_Sales[[#This Row],[Sales]]-tbl_Sales[[#This Row],[Total_Cost]]</f>
        <v>48.97</v>
      </c>
    </row>
    <row r="6207" spans="1:14">
      <c r="A6207" t="s">
        <v>6211</v>
      </c>
      <c r="B6207" s="4">
        <v>45170</v>
      </c>
      <c r="C6207" t="s">
        <v>7131</v>
      </c>
      <c r="D6207" t="str">
        <f>VLOOKUP(Sales_Data!$C6207,tbl_Customers[],2,FALSE)</f>
        <v>Customer_224</v>
      </c>
      <c r="E6207" t="str">
        <f>VLOOKUP(tbl_Sales[[#This Row],[Customer_ID]],tbl_Customers[],5,0)</f>
        <v>North</v>
      </c>
      <c r="F6207" t="s">
        <v>8508</v>
      </c>
      <c r="G6207" t="str">
        <f>VLOOKUP(Sales_Data!$F6207,tbl_Products[],2,FALSE)</f>
        <v>Product_63</v>
      </c>
      <c r="H6207" t="str">
        <f>VLOOKUP(tbl_Sales[[#This Row],[Product_ID]],tbl_Products[],3,0)</f>
        <v>Electronics</v>
      </c>
      <c r="I6207">
        <v>4</v>
      </c>
      <c r="J6207" s="10">
        <f>VLOOKUP(tbl_Sales[[#This Row],[Product_ID]],tbl_Products[],4,0)</f>
        <v>40</v>
      </c>
      <c r="K6207" s="6">
        <v>25.75</v>
      </c>
      <c r="L6207" s="6">
        <f>tbl_Sales[[#This Row],[Price_per_Unit]]*tbl_Sales[[#This Row],[Quantity]]</f>
        <v>103</v>
      </c>
      <c r="M6207" s="6">
        <f>tbl_Sales[[#This Row],[Cost_per_Unit]]*tbl_Sales[[#This Row],[Quantity]]</f>
        <v>160</v>
      </c>
      <c r="N6207" s="6">
        <f>tbl_Sales[[#This Row],[Sales]]-tbl_Sales[[#This Row],[Total_Cost]]</f>
        <v>-57</v>
      </c>
    </row>
    <row r="6208" spans="1:14">
      <c r="A6208" t="s">
        <v>6212</v>
      </c>
      <c r="B6208" s="4">
        <v>45166</v>
      </c>
      <c r="C6208" t="s">
        <v>8231</v>
      </c>
      <c r="D6208" t="str">
        <f>VLOOKUP(Sales_Data!$C6208,tbl_Customers[],2,FALSE)</f>
        <v>Customer_176</v>
      </c>
      <c r="E6208" t="str">
        <f>VLOOKUP(tbl_Sales[[#This Row],[Customer_ID]],tbl_Customers[],5,0)</f>
        <v>South</v>
      </c>
      <c r="F6208" t="s">
        <v>8508</v>
      </c>
      <c r="G6208" t="str">
        <f>VLOOKUP(Sales_Data!$F6208,tbl_Products[],2,FALSE)</f>
        <v>Product_63</v>
      </c>
      <c r="H6208" t="str">
        <f>VLOOKUP(tbl_Sales[[#This Row],[Product_ID]],tbl_Products[],3,0)</f>
        <v>Electronics</v>
      </c>
      <c r="I6208">
        <v>4</v>
      </c>
      <c r="J6208" s="10">
        <f>VLOOKUP(tbl_Sales[[#This Row],[Product_ID]],tbl_Products[],4,0)</f>
        <v>40</v>
      </c>
      <c r="K6208" s="6">
        <v>26.17</v>
      </c>
      <c r="L6208" s="6">
        <f>tbl_Sales[[#This Row],[Price_per_Unit]]*tbl_Sales[[#This Row],[Quantity]]</f>
        <v>104.68</v>
      </c>
      <c r="M6208" s="6">
        <f>tbl_Sales[[#This Row],[Cost_per_Unit]]*tbl_Sales[[#This Row],[Quantity]]</f>
        <v>160</v>
      </c>
      <c r="N6208" s="6">
        <f>tbl_Sales[[#This Row],[Sales]]-tbl_Sales[[#This Row],[Total_Cost]]</f>
        <v>-55.319999999999993</v>
      </c>
    </row>
    <row r="6209" spans="1:14">
      <c r="A6209" t="s">
        <v>6213</v>
      </c>
      <c r="B6209" s="4">
        <v>45203</v>
      </c>
      <c r="C6209" t="s">
        <v>8164</v>
      </c>
      <c r="D6209" t="str">
        <f>VLOOKUP(Sales_Data!$C6209,tbl_Customers[],2,FALSE)</f>
        <v>Customer_370</v>
      </c>
      <c r="E6209" t="str">
        <f>VLOOKUP(tbl_Sales[[#This Row],[Customer_ID]],tbl_Customers[],5,0)</f>
        <v>North</v>
      </c>
      <c r="F6209" t="s">
        <v>8554</v>
      </c>
      <c r="G6209" t="str">
        <f>VLOOKUP(Sales_Data!$F6209,tbl_Products[],2,FALSE)</f>
        <v>Product_55</v>
      </c>
      <c r="H6209" t="str">
        <f>VLOOKUP(tbl_Sales[[#This Row],[Product_ID]],tbl_Products[],3,0)</f>
        <v>Apparel</v>
      </c>
      <c r="I6209">
        <v>4</v>
      </c>
      <c r="J6209" s="10">
        <f>VLOOKUP(tbl_Sales[[#This Row],[Product_ID]],tbl_Products[],4,0)</f>
        <v>36.08</v>
      </c>
      <c r="K6209" s="6">
        <v>13.78</v>
      </c>
      <c r="L6209" s="6">
        <f>tbl_Sales[[#This Row],[Price_per_Unit]]*tbl_Sales[[#This Row],[Quantity]]</f>
        <v>55.12</v>
      </c>
      <c r="M6209" s="6">
        <f>tbl_Sales[[#This Row],[Cost_per_Unit]]*tbl_Sales[[#This Row],[Quantity]]</f>
        <v>144.32</v>
      </c>
      <c r="N6209" s="6">
        <f>tbl_Sales[[#This Row],[Sales]]-tbl_Sales[[#This Row],[Total_Cost]]</f>
        <v>-89.199999999999989</v>
      </c>
    </row>
    <row r="6210" spans="1:14">
      <c r="A6210" t="s">
        <v>6214</v>
      </c>
      <c r="B6210" s="4">
        <v>45066</v>
      </c>
      <c r="C6210" t="s">
        <v>7886</v>
      </c>
      <c r="D6210" t="str">
        <f>VLOOKUP(Sales_Data!$C6210,tbl_Customers[],2,FALSE)</f>
        <v>Customer_1499</v>
      </c>
      <c r="E6210" t="str">
        <f>VLOOKUP(tbl_Sales[[#This Row],[Customer_ID]],tbl_Customers[],5,0)</f>
        <v>South</v>
      </c>
      <c r="F6210" t="s">
        <v>8543</v>
      </c>
      <c r="G6210" t="str">
        <f>VLOOKUP(Sales_Data!$F6210,tbl_Products[],2,FALSE)</f>
        <v>Product_72</v>
      </c>
      <c r="H6210" t="str">
        <f>VLOOKUP(tbl_Sales[[#This Row],[Product_ID]],tbl_Products[],3,0)</f>
        <v>Toys</v>
      </c>
      <c r="I6210">
        <v>1</v>
      </c>
      <c r="J6210" s="10">
        <f>VLOOKUP(tbl_Sales[[#This Row],[Product_ID]],tbl_Products[],4,0)</f>
        <v>23.2</v>
      </c>
      <c r="K6210" s="6">
        <v>7.51</v>
      </c>
      <c r="L6210" s="6">
        <f>tbl_Sales[[#This Row],[Price_per_Unit]]*tbl_Sales[[#This Row],[Quantity]]</f>
        <v>7.51</v>
      </c>
      <c r="M6210" s="6">
        <f>tbl_Sales[[#This Row],[Cost_per_Unit]]*tbl_Sales[[#This Row],[Quantity]]</f>
        <v>23.2</v>
      </c>
      <c r="N6210" s="6">
        <f>tbl_Sales[[#This Row],[Sales]]-tbl_Sales[[#This Row],[Total_Cost]]</f>
        <v>-15.69</v>
      </c>
    </row>
    <row r="6211" spans="1:14">
      <c r="A6211" t="s">
        <v>6215</v>
      </c>
      <c r="B6211" s="4">
        <v>45207</v>
      </c>
      <c r="C6211" t="s">
        <v>8110</v>
      </c>
      <c r="D6211" t="str">
        <f>VLOOKUP(Sales_Data!$C6211,tbl_Customers[],2,FALSE)</f>
        <v>Customer_222</v>
      </c>
      <c r="E6211" t="str">
        <f>VLOOKUP(tbl_Sales[[#This Row],[Customer_ID]],tbl_Customers[],5,0)</f>
        <v>East</v>
      </c>
      <c r="F6211" t="s">
        <v>8503</v>
      </c>
      <c r="G6211" t="str">
        <f>VLOOKUP(Sales_Data!$F6211,tbl_Products[],2,FALSE)</f>
        <v>Product_19</v>
      </c>
      <c r="H6211" t="str">
        <f>VLOOKUP(tbl_Sales[[#This Row],[Product_ID]],tbl_Products[],3,0)</f>
        <v>Apparel</v>
      </c>
      <c r="I6211">
        <v>8</v>
      </c>
      <c r="J6211" s="10">
        <f>VLOOKUP(tbl_Sales[[#This Row],[Product_ID]],tbl_Products[],4,0)</f>
        <v>41.78</v>
      </c>
      <c r="K6211" s="6">
        <v>33.67</v>
      </c>
      <c r="L6211" s="6">
        <f>tbl_Sales[[#This Row],[Price_per_Unit]]*tbl_Sales[[#This Row],[Quantity]]</f>
        <v>269.36</v>
      </c>
      <c r="M6211" s="6">
        <f>tbl_Sales[[#This Row],[Cost_per_Unit]]*tbl_Sales[[#This Row],[Quantity]]</f>
        <v>334.24</v>
      </c>
      <c r="N6211" s="6">
        <f>tbl_Sales[[#This Row],[Sales]]-tbl_Sales[[#This Row],[Total_Cost]]</f>
        <v>-64.88</v>
      </c>
    </row>
    <row r="6212" spans="1:14">
      <c r="A6212" t="s">
        <v>6216</v>
      </c>
      <c r="B6212" s="4">
        <v>45154</v>
      </c>
      <c r="C6212" t="s">
        <v>8187</v>
      </c>
      <c r="D6212" t="str">
        <f>VLOOKUP(Sales_Data!$C6212,tbl_Customers[],2,FALSE)</f>
        <v>Customer_813</v>
      </c>
      <c r="E6212" t="str">
        <f>VLOOKUP(tbl_Sales[[#This Row],[Customer_ID]],tbl_Customers[],5,0)</f>
        <v>North</v>
      </c>
      <c r="F6212" t="s">
        <v>8526</v>
      </c>
      <c r="G6212" t="str">
        <f>VLOOKUP(Sales_Data!$F6212,tbl_Products[],2,FALSE)</f>
        <v>Product_27</v>
      </c>
      <c r="H6212" t="str">
        <f>VLOOKUP(tbl_Sales[[#This Row],[Product_ID]],tbl_Products[],3,0)</f>
        <v>Home Goods</v>
      </c>
      <c r="I6212">
        <v>4</v>
      </c>
      <c r="J6212" s="10">
        <f>VLOOKUP(tbl_Sales[[#This Row],[Product_ID]],tbl_Products[],4,0)</f>
        <v>35.53</v>
      </c>
      <c r="K6212" s="6">
        <v>79.459999999999994</v>
      </c>
      <c r="L6212" s="6">
        <f>tbl_Sales[[#This Row],[Price_per_Unit]]*tbl_Sales[[#This Row],[Quantity]]</f>
        <v>317.83999999999997</v>
      </c>
      <c r="M6212" s="6">
        <f>tbl_Sales[[#This Row],[Cost_per_Unit]]*tbl_Sales[[#This Row],[Quantity]]</f>
        <v>142.12</v>
      </c>
      <c r="N6212" s="6">
        <f>tbl_Sales[[#This Row],[Sales]]-tbl_Sales[[#This Row],[Total_Cost]]</f>
        <v>175.71999999999997</v>
      </c>
    </row>
    <row r="6213" spans="1:14">
      <c r="A6213" t="s">
        <v>6217</v>
      </c>
      <c r="B6213" s="4">
        <v>44996</v>
      </c>
      <c r="C6213" t="s">
        <v>8435</v>
      </c>
      <c r="D6213" t="str">
        <f>VLOOKUP(Sales_Data!$C6213,tbl_Customers[],2,FALSE)</f>
        <v>Customer_888</v>
      </c>
      <c r="E6213" t="str">
        <f>VLOOKUP(tbl_Sales[[#This Row],[Customer_ID]],tbl_Customers[],5,0)</f>
        <v>East</v>
      </c>
      <c r="F6213" t="s">
        <v>8500</v>
      </c>
      <c r="G6213" t="str">
        <f>VLOOKUP(Sales_Data!$F6213,tbl_Products[],2,FALSE)</f>
        <v>Product_68</v>
      </c>
      <c r="H6213" t="str">
        <f>VLOOKUP(tbl_Sales[[#This Row],[Product_ID]],tbl_Products[],3,0)</f>
        <v>Home Goods</v>
      </c>
      <c r="I6213">
        <v>2</v>
      </c>
      <c r="J6213" s="10">
        <f>VLOOKUP(tbl_Sales[[#This Row],[Product_ID]],tbl_Products[],4,0)</f>
        <v>17.45</v>
      </c>
      <c r="K6213" s="6">
        <v>67.709999999999994</v>
      </c>
      <c r="L6213" s="6">
        <f>tbl_Sales[[#This Row],[Price_per_Unit]]*tbl_Sales[[#This Row],[Quantity]]</f>
        <v>135.41999999999999</v>
      </c>
      <c r="M6213" s="6">
        <f>tbl_Sales[[#This Row],[Cost_per_Unit]]*tbl_Sales[[#This Row],[Quantity]]</f>
        <v>34.9</v>
      </c>
      <c r="N6213" s="6">
        <f>tbl_Sales[[#This Row],[Sales]]-tbl_Sales[[#This Row],[Total_Cost]]</f>
        <v>100.51999999999998</v>
      </c>
    </row>
    <row r="6214" spans="1:14">
      <c r="A6214" t="s">
        <v>6218</v>
      </c>
      <c r="B6214" s="4">
        <v>45284</v>
      </c>
      <c r="C6214" t="s">
        <v>8012</v>
      </c>
      <c r="D6214" t="str">
        <f>VLOOKUP(Sales_Data!$C6214,tbl_Customers[],2,FALSE)</f>
        <v>Customer_409</v>
      </c>
      <c r="E6214" t="str">
        <f>VLOOKUP(tbl_Sales[[#This Row],[Customer_ID]],tbl_Customers[],5,0)</f>
        <v>East</v>
      </c>
      <c r="F6214" t="s">
        <v>8533</v>
      </c>
      <c r="G6214" t="str">
        <f>VLOOKUP(Sales_Data!$F6214,tbl_Products[],2,FALSE)</f>
        <v>Product_34</v>
      </c>
      <c r="H6214" t="str">
        <f>VLOOKUP(tbl_Sales[[#This Row],[Product_ID]],tbl_Products[],3,0)</f>
        <v>Electronics</v>
      </c>
      <c r="I6214">
        <v>4</v>
      </c>
      <c r="J6214" s="10">
        <f>VLOOKUP(tbl_Sales[[#This Row],[Product_ID]],tbl_Products[],4,0)</f>
        <v>21.9</v>
      </c>
      <c r="K6214" s="6">
        <v>26.38</v>
      </c>
      <c r="L6214" s="6">
        <f>tbl_Sales[[#This Row],[Price_per_Unit]]*tbl_Sales[[#This Row],[Quantity]]</f>
        <v>105.52</v>
      </c>
      <c r="M6214" s="6">
        <f>tbl_Sales[[#This Row],[Cost_per_Unit]]*tbl_Sales[[#This Row],[Quantity]]</f>
        <v>87.6</v>
      </c>
      <c r="N6214" s="6">
        <f>tbl_Sales[[#This Row],[Sales]]-tbl_Sales[[#This Row],[Total_Cost]]</f>
        <v>17.920000000000002</v>
      </c>
    </row>
    <row r="6215" spans="1:14">
      <c r="A6215" t="s">
        <v>6219</v>
      </c>
      <c r="B6215" s="4">
        <v>45203</v>
      </c>
      <c r="C6215" t="s">
        <v>7984</v>
      </c>
      <c r="D6215" t="str">
        <f>VLOOKUP(Sales_Data!$C6215,tbl_Customers[],2,FALSE)</f>
        <v>Customer_823</v>
      </c>
      <c r="E6215" t="str">
        <f>VLOOKUP(tbl_Sales[[#This Row],[Customer_ID]],tbl_Customers[],5,0)</f>
        <v>West</v>
      </c>
      <c r="F6215" t="s">
        <v>8498</v>
      </c>
      <c r="G6215" t="str">
        <f>VLOOKUP(Sales_Data!$F6215,tbl_Products[],2,FALSE)</f>
        <v>Product_38</v>
      </c>
      <c r="H6215" t="str">
        <f>VLOOKUP(tbl_Sales[[#This Row],[Product_ID]],tbl_Products[],3,0)</f>
        <v>Toys</v>
      </c>
      <c r="I6215">
        <v>3</v>
      </c>
      <c r="J6215" s="10">
        <f>VLOOKUP(tbl_Sales[[#This Row],[Product_ID]],tbl_Products[],4,0)</f>
        <v>35.82</v>
      </c>
      <c r="K6215" s="6">
        <v>26.29</v>
      </c>
      <c r="L6215" s="6">
        <f>tbl_Sales[[#This Row],[Price_per_Unit]]*tbl_Sales[[#This Row],[Quantity]]</f>
        <v>78.87</v>
      </c>
      <c r="M6215" s="6">
        <f>tbl_Sales[[#This Row],[Cost_per_Unit]]*tbl_Sales[[#This Row],[Quantity]]</f>
        <v>107.46000000000001</v>
      </c>
      <c r="N6215" s="6">
        <f>tbl_Sales[[#This Row],[Sales]]-tbl_Sales[[#This Row],[Total_Cost]]</f>
        <v>-28.590000000000003</v>
      </c>
    </row>
    <row r="6216" spans="1:14">
      <c r="A6216" t="s">
        <v>6220</v>
      </c>
      <c r="B6216" s="4">
        <v>45017</v>
      </c>
      <c r="C6216" t="s">
        <v>8253</v>
      </c>
      <c r="D6216" t="str">
        <f>VLOOKUP(Sales_Data!$C6216,tbl_Customers[],2,FALSE)</f>
        <v>Customer_674</v>
      </c>
      <c r="E6216" t="str">
        <f>VLOOKUP(tbl_Sales[[#This Row],[Customer_ID]],tbl_Customers[],5,0)</f>
        <v>West</v>
      </c>
      <c r="F6216" t="s">
        <v>8495</v>
      </c>
      <c r="G6216" t="str">
        <f>VLOOKUP(Sales_Data!$F6216,tbl_Products[],2,FALSE)</f>
        <v>Product_6</v>
      </c>
      <c r="H6216" t="str">
        <f>VLOOKUP(tbl_Sales[[#This Row],[Product_ID]],tbl_Products[],3,0)</f>
        <v>Apparel</v>
      </c>
      <c r="I6216">
        <v>5</v>
      </c>
      <c r="J6216" s="10">
        <f>VLOOKUP(tbl_Sales[[#This Row],[Product_ID]],tbl_Products[],4,0)</f>
        <v>33.65</v>
      </c>
      <c r="K6216" s="6">
        <v>27.89</v>
      </c>
      <c r="L6216" s="6">
        <f>tbl_Sales[[#This Row],[Price_per_Unit]]*tbl_Sales[[#This Row],[Quantity]]</f>
        <v>139.44999999999999</v>
      </c>
      <c r="M6216" s="6">
        <f>tbl_Sales[[#This Row],[Cost_per_Unit]]*tbl_Sales[[#This Row],[Quantity]]</f>
        <v>168.25</v>
      </c>
      <c r="N6216" s="6">
        <f>tbl_Sales[[#This Row],[Sales]]-tbl_Sales[[#This Row],[Total_Cost]]</f>
        <v>-28.800000000000011</v>
      </c>
    </row>
    <row r="6217" spans="1:14">
      <c r="A6217" t="s">
        <v>6221</v>
      </c>
      <c r="B6217" s="4">
        <v>45229</v>
      </c>
      <c r="C6217" t="s">
        <v>7155</v>
      </c>
      <c r="D6217" t="str">
        <f>VLOOKUP(Sales_Data!$C6217,tbl_Customers[],2,FALSE)</f>
        <v>Customer_133</v>
      </c>
      <c r="E6217" t="str">
        <f>VLOOKUP(tbl_Sales[[#This Row],[Customer_ID]],tbl_Customers[],5,0)</f>
        <v>East</v>
      </c>
      <c r="F6217" t="s">
        <v>8494</v>
      </c>
      <c r="G6217" t="str">
        <f>VLOOKUP(Sales_Data!$F6217,tbl_Products[],2,FALSE)</f>
        <v>Product_15</v>
      </c>
      <c r="H6217" t="str">
        <f>VLOOKUP(tbl_Sales[[#This Row],[Product_ID]],tbl_Products[],3,0)</f>
        <v>Apparel</v>
      </c>
      <c r="I6217">
        <v>1</v>
      </c>
      <c r="J6217" s="10">
        <f>VLOOKUP(tbl_Sales[[#This Row],[Product_ID]],tbl_Products[],4,0)</f>
        <v>22.93</v>
      </c>
      <c r="K6217" s="6">
        <v>11.05</v>
      </c>
      <c r="L6217" s="6">
        <f>tbl_Sales[[#This Row],[Price_per_Unit]]*tbl_Sales[[#This Row],[Quantity]]</f>
        <v>11.05</v>
      </c>
      <c r="M6217" s="6">
        <f>tbl_Sales[[#This Row],[Cost_per_Unit]]*tbl_Sales[[#This Row],[Quantity]]</f>
        <v>22.93</v>
      </c>
      <c r="N6217" s="6">
        <f>tbl_Sales[[#This Row],[Sales]]-tbl_Sales[[#This Row],[Total_Cost]]</f>
        <v>-11.879999999999999</v>
      </c>
    </row>
    <row r="6218" spans="1:14">
      <c r="A6218" t="s">
        <v>6222</v>
      </c>
      <c r="B6218" s="4">
        <v>45232</v>
      </c>
      <c r="C6218" t="s">
        <v>7969</v>
      </c>
      <c r="D6218" t="str">
        <f>VLOOKUP(Sales_Data!$C6218,tbl_Customers[],2,FALSE)</f>
        <v>Customer_650</v>
      </c>
      <c r="E6218" t="str">
        <f>VLOOKUP(tbl_Sales[[#This Row],[Customer_ID]],tbl_Customers[],5,0)</f>
        <v>East</v>
      </c>
      <c r="F6218" t="s">
        <v>8565</v>
      </c>
      <c r="G6218" t="str">
        <f>VLOOKUP(Sales_Data!$F6218,tbl_Products[],2,FALSE)</f>
        <v>Product_31</v>
      </c>
      <c r="H6218" t="str">
        <f>VLOOKUP(tbl_Sales[[#This Row],[Product_ID]],tbl_Products[],3,0)</f>
        <v>Apparel</v>
      </c>
      <c r="I6218">
        <v>8</v>
      </c>
      <c r="J6218" s="10">
        <f>VLOOKUP(tbl_Sales[[#This Row],[Product_ID]],tbl_Products[],4,0)</f>
        <v>3.66</v>
      </c>
      <c r="K6218" s="6">
        <v>26.18</v>
      </c>
      <c r="L6218" s="6">
        <f>tbl_Sales[[#This Row],[Price_per_Unit]]*tbl_Sales[[#This Row],[Quantity]]</f>
        <v>209.44</v>
      </c>
      <c r="M6218" s="6">
        <f>tbl_Sales[[#This Row],[Cost_per_Unit]]*tbl_Sales[[#This Row],[Quantity]]</f>
        <v>29.28</v>
      </c>
      <c r="N6218" s="6">
        <f>tbl_Sales[[#This Row],[Sales]]-tbl_Sales[[#This Row],[Total_Cost]]</f>
        <v>180.16</v>
      </c>
    </row>
    <row r="6219" spans="1:14">
      <c r="A6219" t="s">
        <v>6223</v>
      </c>
      <c r="B6219" s="4">
        <v>45160</v>
      </c>
      <c r="C6219" t="s">
        <v>8357</v>
      </c>
      <c r="D6219" t="str">
        <f>VLOOKUP(Sales_Data!$C6219,tbl_Customers[],2,FALSE)</f>
        <v>Customer_702</v>
      </c>
      <c r="E6219" t="str">
        <f>VLOOKUP(tbl_Sales[[#This Row],[Customer_ID]],tbl_Customers[],5,0)</f>
        <v>North</v>
      </c>
      <c r="F6219" t="s">
        <v>8505</v>
      </c>
      <c r="G6219" t="str">
        <f>VLOOKUP(Sales_Data!$F6219,tbl_Products[],2,FALSE)</f>
        <v>Product_39</v>
      </c>
      <c r="H6219" t="str">
        <f>VLOOKUP(tbl_Sales[[#This Row],[Product_ID]],tbl_Products[],3,0)</f>
        <v>Toys</v>
      </c>
      <c r="I6219">
        <v>4</v>
      </c>
      <c r="J6219" s="10">
        <f>VLOOKUP(tbl_Sales[[#This Row],[Product_ID]],tbl_Products[],4,0)</f>
        <v>32.950000000000003</v>
      </c>
      <c r="K6219" s="6">
        <v>95.4</v>
      </c>
      <c r="L6219" s="6">
        <f>tbl_Sales[[#This Row],[Price_per_Unit]]*tbl_Sales[[#This Row],[Quantity]]</f>
        <v>381.6</v>
      </c>
      <c r="M6219" s="6">
        <f>tbl_Sales[[#This Row],[Cost_per_Unit]]*tbl_Sales[[#This Row],[Quantity]]</f>
        <v>131.80000000000001</v>
      </c>
      <c r="N6219" s="6">
        <f>tbl_Sales[[#This Row],[Sales]]-tbl_Sales[[#This Row],[Total_Cost]]</f>
        <v>249.8</v>
      </c>
    </row>
    <row r="6220" spans="1:14">
      <c r="A6220" t="s">
        <v>6224</v>
      </c>
      <c r="B6220" s="4">
        <v>45250</v>
      </c>
      <c r="C6220" t="s">
        <v>7411</v>
      </c>
      <c r="D6220" t="str">
        <f>VLOOKUP(Sales_Data!$C6220,tbl_Customers[],2,FALSE)</f>
        <v>Customer_1238</v>
      </c>
      <c r="E6220" t="str">
        <f>VLOOKUP(tbl_Sales[[#This Row],[Customer_ID]],tbl_Customers[],5,0)</f>
        <v>East</v>
      </c>
      <c r="F6220" t="s">
        <v>8557</v>
      </c>
      <c r="G6220" t="str">
        <f>VLOOKUP(Sales_Data!$F6220,tbl_Products[],2,FALSE)</f>
        <v>Product_71</v>
      </c>
      <c r="H6220" t="str">
        <f>VLOOKUP(tbl_Sales[[#This Row],[Product_ID]],tbl_Products[],3,0)</f>
        <v>Electronics</v>
      </c>
      <c r="I6220">
        <v>7</v>
      </c>
      <c r="J6220" s="10">
        <f>VLOOKUP(tbl_Sales[[#This Row],[Product_ID]],tbl_Products[],4,0)</f>
        <v>34.61</v>
      </c>
      <c r="K6220" s="6">
        <v>75.17</v>
      </c>
      <c r="L6220" s="6">
        <f>tbl_Sales[[#This Row],[Price_per_Unit]]*tbl_Sales[[#This Row],[Quantity]]</f>
        <v>526.19000000000005</v>
      </c>
      <c r="M6220" s="6">
        <f>tbl_Sales[[#This Row],[Cost_per_Unit]]*tbl_Sales[[#This Row],[Quantity]]</f>
        <v>242.26999999999998</v>
      </c>
      <c r="N6220" s="6">
        <f>tbl_Sales[[#This Row],[Sales]]-tbl_Sales[[#This Row],[Total_Cost]]</f>
        <v>283.92000000000007</v>
      </c>
    </row>
    <row r="6221" spans="1:14">
      <c r="A6221" t="s">
        <v>6225</v>
      </c>
      <c r="B6221" s="4">
        <v>45252</v>
      </c>
      <c r="C6221" t="s">
        <v>7925</v>
      </c>
      <c r="D6221" t="str">
        <f>VLOOKUP(Sales_Data!$C6221,tbl_Customers[],2,FALSE)</f>
        <v>Customer_996</v>
      </c>
      <c r="E6221" t="str">
        <f>VLOOKUP(tbl_Sales[[#This Row],[Customer_ID]],tbl_Customers[],5,0)</f>
        <v>West</v>
      </c>
      <c r="F6221" t="s">
        <v>8548</v>
      </c>
      <c r="G6221" t="str">
        <f>VLOOKUP(Sales_Data!$F6221,tbl_Products[],2,FALSE)</f>
        <v>Product_1</v>
      </c>
      <c r="H6221" t="str">
        <f>VLOOKUP(tbl_Sales[[#This Row],[Product_ID]],tbl_Products[],3,0)</f>
        <v>Apparel</v>
      </c>
      <c r="I6221">
        <v>8</v>
      </c>
      <c r="J6221" s="10">
        <f>VLOOKUP(tbl_Sales[[#This Row],[Product_ID]],tbl_Products[],4,0)</f>
        <v>21.45</v>
      </c>
      <c r="K6221" s="6">
        <v>5.39</v>
      </c>
      <c r="L6221" s="6">
        <f>tbl_Sales[[#This Row],[Price_per_Unit]]*tbl_Sales[[#This Row],[Quantity]]</f>
        <v>43.12</v>
      </c>
      <c r="M6221" s="6">
        <f>tbl_Sales[[#This Row],[Cost_per_Unit]]*tbl_Sales[[#This Row],[Quantity]]</f>
        <v>171.6</v>
      </c>
      <c r="N6221" s="6">
        <f>tbl_Sales[[#This Row],[Sales]]-tbl_Sales[[#This Row],[Total_Cost]]</f>
        <v>-128.47999999999999</v>
      </c>
    </row>
    <row r="6222" spans="1:14">
      <c r="A6222" t="s">
        <v>6226</v>
      </c>
      <c r="B6222" s="4">
        <v>45215</v>
      </c>
      <c r="C6222" t="s">
        <v>8333</v>
      </c>
      <c r="D6222" t="str">
        <f>VLOOKUP(Sales_Data!$C6222,tbl_Customers[],2,FALSE)</f>
        <v>Customer_436</v>
      </c>
      <c r="E6222" t="str">
        <f>VLOOKUP(tbl_Sales[[#This Row],[Customer_ID]],tbl_Customers[],5,0)</f>
        <v>West</v>
      </c>
      <c r="F6222" t="s">
        <v>8500</v>
      </c>
      <c r="G6222" t="str">
        <f>VLOOKUP(Sales_Data!$F6222,tbl_Products[],2,FALSE)</f>
        <v>Product_68</v>
      </c>
      <c r="H6222" t="str">
        <f>VLOOKUP(tbl_Sales[[#This Row],[Product_ID]],tbl_Products[],3,0)</f>
        <v>Home Goods</v>
      </c>
      <c r="I6222">
        <v>7</v>
      </c>
      <c r="J6222" s="10">
        <f>VLOOKUP(tbl_Sales[[#This Row],[Product_ID]],tbl_Products[],4,0)</f>
        <v>17.45</v>
      </c>
      <c r="K6222" s="6">
        <v>80.88</v>
      </c>
      <c r="L6222" s="6">
        <f>tbl_Sales[[#This Row],[Price_per_Unit]]*tbl_Sales[[#This Row],[Quantity]]</f>
        <v>566.16</v>
      </c>
      <c r="M6222" s="6">
        <f>tbl_Sales[[#This Row],[Cost_per_Unit]]*tbl_Sales[[#This Row],[Quantity]]</f>
        <v>122.14999999999999</v>
      </c>
      <c r="N6222" s="6">
        <f>tbl_Sales[[#This Row],[Sales]]-tbl_Sales[[#This Row],[Total_Cost]]</f>
        <v>444.01</v>
      </c>
    </row>
    <row r="6223" spans="1:14">
      <c r="A6223" t="s">
        <v>6227</v>
      </c>
      <c r="B6223" s="4">
        <v>45149</v>
      </c>
      <c r="C6223" t="s">
        <v>7498</v>
      </c>
      <c r="D6223" t="str">
        <f>VLOOKUP(Sales_Data!$C6223,tbl_Customers[],2,FALSE)</f>
        <v>Customer_1439</v>
      </c>
      <c r="E6223" t="str">
        <f>VLOOKUP(tbl_Sales[[#This Row],[Customer_ID]],tbl_Customers[],5,0)</f>
        <v>North</v>
      </c>
      <c r="F6223" t="s">
        <v>8507</v>
      </c>
      <c r="G6223" t="str">
        <f>VLOOKUP(Sales_Data!$F6223,tbl_Products[],2,FALSE)</f>
        <v>Product_58</v>
      </c>
      <c r="H6223" t="str">
        <f>VLOOKUP(tbl_Sales[[#This Row],[Product_ID]],tbl_Products[],3,0)</f>
        <v>Home Goods</v>
      </c>
      <c r="I6223">
        <v>3</v>
      </c>
      <c r="J6223" s="10">
        <f>VLOOKUP(tbl_Sales[[#This Row],[Product_ID]],tbl_Products[],4,0)</f>
        <v>23.97</v>
      </c>
      <c r="K6223" s="6">
        <v>62.36</v>
      </c>
      <c r="L6223" s="6">
        <f>tbl_Sales[[#This Row],[Price_per_Unit]]*tbl_Sales[[#This Row],[Quantity]]</f>
        <v>187.07999999999998</v>
      </c>
      <c r="M6223" s="6">
        <f>tbl_Sales[[#This Row],[Cost_per_Unit]]*tbl_Sales[[#This Row],[Quantity]]</f>
        <v>71.91</v>
      </c>
      <c r="N6223" s="6">
        <f>tbl_Sales[[#This Row],[Sales]]-tbl_Sales[[#This Row],[Total_Cost]]</f>
        <v>115.16999999999999</v>
      </c>
    </row>
    <row r="6224" spans="1:14">
      <c r="A6224" t="s">
        <v>6228</v>
      </c>
      <c r="B6224" s="4">
        <v>45195</v>
      </c>
      <c r="C6224" t="s">
        <v>7629</v>
      </c>
      <c r="D6224" t="str">
        <f>VLOOKUP(Sales_Data!$C6224,tbl_Customers[],2,FALSE)</f>
        <v>Customer_976</v>
      </c>
      <c r="E6224" t="str">
        <f>VLOOKUP(tbl_Sales[[#This Row],[Customer_ID]],tbl_Customers[],5,0)</f>
        <v>North</v>
      </c>
      <c r="F6224" t="s">
        <v>8528</v>
      </c>
      <c r="G6224" t="str">
        <f>VLOOKUP(Sales_Data!$F6224,tbl_Products[],2,FALSE)</f>
        <v>Product_25</v>
      </c>
      <c r="H6224" t="str">
        <f>VLOOKUP(tbl_Sales[[#This Row],[Product_ID]],tbl_Products[],3,0)</f>
        <v>Electronics</v>
      </c>
      <c r="I6224">
        <v>8</v>
      </c>
      <c r="J6224" s="10">
        <f>VLOOKUP(tbl_Sales[[#This Row],[Product_ID]],tbl_Products[],4,0)</f>
        <v>48.19</v>
      </c>
      <c r="K6224" s="6">
        <v>76.87</v>
      </c>
      <c r="L6224" s="6">
        <f>tbl_Sales[[#This Row],[Price_per_Unit]]*tbl_Sales[[#This Row],[Quantity]]</f>
        <v>614.96</v>
      </c>
      <c r="M6224" s="6">
        <f>tbl_Sales[[#This Row],[Cost_per_Unit]]*tbl_Sales[[#This Row],[Quantity]]</f>
        <v>385.52</v>
      </c>
      <c r="N6224" s="6">
        <f>tbl_Sales[[#This Row],[Sales]]-tbl_Sales[[#This Row],[Total_Cost]]</f>
        <v>229.44000000000005</v>
      </c>
    </row>
    <row r="6225" spans="1:14">
      <c r="A6225" t="s">
        <v>6229</v>
      </c>
      <c r="B6225" s="4">
        <v>45254</v>
      </c>
      <c r="C6225" t="s">
        <v>7341</v>
      </c>
      <c r="D6225" t="str">
        <f>VLOOKUP(Sales_Data!$C6225,tbl_Customers[],2,FALSE)</f>
        <v>Customer_235</v>
      </c>
      <c r="E6225" t="str">
        <f>VLOOKUP(tbl_Sales[[#This Row],[Customer_ID]],tbl_Customers[],5,0)</f>
        <v>West</v>
      </c>
      <c r="F6225" t="s">
        <v>8538</v>
      </c>
      <c r="G6225" t="str">
        <f>VLOOKUP(Sales_Data!$F6225,tbl_Products[],2,FALSE)</f>
        <v>Product_44</v>
      </c>
      <c r="H6225" t="str">
        <f>VLOOKUP(tbl_Sales[[#This Row],[Product_ID]],tbl_Products[],3,0)</f>
        <v>Electronics</v>
      </c>
      <c r="I6225">
        <v>1</v>
      </c>
      <c r="J6225" s="10">
        <f>VLOOKUP(tbl_Sales[[#This Row],[Product_ID]],tbl_Products[],4,0)</f>
        <v>39.729999999999997</v>
      </c>
      <c r="K6225" s="6">
        <v>81.36</v>
      </c>
      <c r="L6225" s="6">
        <f>tbl_Sales[[#This Row],[Price_per_Unit]]*tbl_Sales[[#This Row],[Quantity]]</f>
        <v>81.36</v>
      </c>
      <c r="M6225" s="6">
        <f>tbl_Sales[[#This Row],[Cost_per_Unit]]*tbl_Sales[[#This Row],[Quantity]]</f>
        <v>39.729999999999997</v>
      </c>
      <c r="N6225" s="6">
        <f>tbl_Sales[[#This Row],[Sales]]-tbl_Sales[[#This Row],[Total_Cost]]</f>
        <v>41.63</v>
      </c>
    </row>
    <row r="6226" spans="1:14">
      <c r="A6226" t="s">
        <v>6230</v>
      </c>
      <c r="B6226" s="4">
        <v>45254</v>
      </c>
      <c r="C6226" t="s">
        <v>8107</v>
      </c>
      <c r="D6226" t="str">
        <f>VLOOKUP(Sales_Data!$C6226,tbl_Customers[],2,FALSE)</f>
        <v>Customer_571</v>
      </c>
      <c r="E6226" t="str">
        <f>VLOOKUP(tbl_Sales[[#This Row],[Customer_ID]],tbl_Customers[],5,0)</f>
        <v>East</v>
      </c>
      <c r="F6226" t="s">
        <v>8505</v>
      </c>
      <c r="G6226" t="str">
        <f>VLOOKUP(Sales_Data!$F6226,tbl_Products[],2,FALSE)</f>
        <v>Product_39</v>
      </c>
      <c r="H6226" t="str">
        <f>VLOOKUP(tbl_Sales[[#This Row],[Product_ID]],tbl_Products[],3,0)</f>
        <v>Toys</v>
      </c>
      <c r="I6226">
        <v>1</v>
      </c>
      <c r="J6226" s="10">
        <f>VLOOKUP(tbl_Sales[[#This Row],[Product_ID]],tbl_Products[],4,0)</f>
        <v>32.950000000000003</v>
      </c>
      <c r="K6226" s="6">
        <v>35.94</v>
      </c>
      <c r="L6226" s="6">
        <f>tbl_Sales[[#This Row],[Price_per_Unit]]*tbl_Sales[[#This Row],[Quantity]]</f>
        <v>35.94</v>
      </c>
      <c r="M6226" s="6">
        <f>tbl_Sales[[#This Row],[Cost_per_Unit]]*tbl_Sales[[#This Row],[Quantity]]</f>
        <v>32.950000000000003</v>
      </c>
      <c r="N6226" s="6">
        <f>tbl_Sales[[#This Row],[Sales]]-tbl_Sales[[#This Row],[Total_Cost]]</f>
        <v>2.9899999999999949</v>
      </c>
    </row>
    <row r="6227" spans="1:14">
      <c r="A6227" t="s">
        <v>6231</v>
      </c>
      <c r="B6227" s="4">
        <v>45200</v>
      </c>
      <c r="C6227" t="s">
        <v>7526</v>
      </c>
      <c r="D6227" t="str">
        <f>VLOOKUP(Sales_Data!$C6227,tbl_Customers[],2,FALSE)</f>
        <v>Customer_931</v>
      </c>
      <c r="E6227" t="str">
        <f>VLOOKUP(tbl_Sales[[#This Row],[Customer_ID]],tbl_Customers[],5,0)</f>
        <v>North</v>
      </c>
      <c r="F6227" t="s">
        <v>8565</v>
      </c>
      <c r="G6227" t="str">
        <f>VLOOKUP(Sales_Data!$F6227,tbl_Products[],2,FALSE)</f>
        <v>Product_31</v>
      </c>
      <c r="H6227" t="str">
        <f>VLOOKUP(tbl_Sales[[#This Row],[Product_ID]],tbl_Products[],3,0)</f>
        <v>Apparel</v>
      </c>
      <c r="I6227">
        <v>8</v>
      </c>
      <c r="J6227" s="10">
        <f>VLOOKUP(tbl_Sales[[#This Row],[Product_ID]],tbl_Products[],4,0)</f>
        <v>3.66</v>
      </c>
      <c r="K6227" s="6">
        <v>21.79</v>
      </c>
      <c r="L6227" s="6">
        <f>tbl_Sales[[#This Row],[Price_per_Unit]]*tbl_Sales[[#This Row],[Quantity]]</f>
        <v>174.32</v>
      </c>
      <c r="M6227" s="6">
        <f>tbl_Sales[[#This Row],[Cost_per_Unit]]*tbl_Sales[[#This Row],[Quantity]]</f>
        <v>29.28</v>
      </c>
      <c r="N6227" s="6">
        <f>tbl_Sales[[#This Row],[Sales]]-tbl_Sales[[#This Row],[Total_Cost]]</f>
        <v>145.04</v>
      </c>
    </row>
    <row r="6228" spans="1:14">
      <c r="A6228" t="s">
        <v>6232</v>
      </c>
      <c r="B6228" s="4">
        <v>45085</v>
      </c>
      <c r="C6228" t="s">
        <v>8404</v>
      </c>
      <c r="D6228" t="str">
        <f>VLOOKUP(Sales_Data!$C6228,tbl_Customers[],2,FALSE)</f>
        <v>Customer_79</v>
      </c>
      <c r="E6228" t="str">
        <f>VLOOKUP(tbl_Sales[[#This Row],[Customer_ID]],tbl_Customers[],5,0)</f>
        <v>North</v>
      </c>
      <c r="F6228" t="s">
        <v>8517</v>
      </c>
      <c r="G6228" t="str">
        <f>VLOOKUP(Sales_Data!$F6228,tbl_Products[],2,FALSE)</f>
        <v>Product_62</v>
      </c>
      <c r="H6228" t="str">
        <f>VLOOKUP(tbl_Sales[[#This Row],[Product_ID]],tbl_Products[],3,0)</f>
        <v>Health</v>
      </c>
      <c r="I6228">
        <v>9</v>
      </c>
      <c r="J6228" s="10">
        <f>VLOOKUP(tbl_Sales[[#This Row],[Product_ID]],tbl_Products[],4,0)</f>
        <v>24.52</v>
      </c>
      <c r="K6228" s="6">
        <v>37.729999999999997</v>
      </c>
      <c r="L6228" s="6">
        <f>tbl_Sales[[#This Row],[Price_per_Unit]]*tbl_Sales[[#This Row],[Quantity]]</f>
        <v>339.57</v>
      </c>
      <c r="M6228" s="6">
        <f>tbl_Sales[[#This Row],[Cost_per_Unit]]*tbl_Sales[[#This Row],[Quantity]]</f>
        <v>220.68</v>
      </c>
      <c r="N6228" s="6">
        <f>tbl_Sales[[#This Row],[Sales]]-tbl_Sales[[#This Row],[Total_Cost]]</f>
        <v>118.88999999999999</v>
      </c>
    </row>
    <row r="6229" spans="1:14">
      <c r="A6229" t="s">
        <v>6233</v>
      </c>
      <c r="B6229" s="4">
        <v>45104</v>
      </c>
      <c r="C6229" t="s">
        <v>7503</v>
      </c>
      <c r="D6229" t="str">
        <f>VLOOKUP(Sales_Data!$C6229,tbl_Customers[],2,FALSE)</f>
        <v>Customer_1117</v>
      </c>
      <c r="E6229" t="str">
        <f>VLOOKUP(tbl_Sales[[#This Row],[Customer_ID]],tbl_Customers[],5,0)</f>
        <v>East</v>
      </c>
      <c r="F6229" t="s">
        <v>8557</v>
      </c>
      <c r="G6229" t="str">
        <f>VLOOKUP(Sales_Data!$F6229,tbl_Products[],2,FALSE)</f>
        <v>Product_71</v>
      </c>
      <c r="H6229" t="str">
        <f>VLOOKUP(tbl_Sales[[#This Row],[Product_ID]],tbl_Products[],3,0)</f>
        <v>Electronics</v>
      </c>
      <c r="I6229">
        <v>7</v>
      </c>
      <c r="J6229" s="10">
        <f>VLOOKUP(tbl_Sales[[#This Row],[Product_ID]],tbl_Products[],4,0)</f>
        <v>34.61</v>
      </c>
      <c r="K6229" s="6">
        <v>48.22</v>
      </c>
      <c r="L6229" s="6">
        <f>tbl_Sales[[#This Row],[Price_per_Unit]]*tbl_Sales[[#This Row],[Quantity]]</f>
        <v>337.53999999999996</v>
      </c>
      <c r="M6229" s="6">
        <f>tbl_Sales[[#This Row],[Cost_per_Unit]]*tbl_Sales[[#This Row],[Quantity]]</f>
        <v>242.26999999999998</v>
      </c>
      <c r="N6229" s="6">
        <f>tbl_Sales[[#This Row],[Sales]]-tbl_Sales[[#This Row],[Total_Cost]]</f>
        <v>95.269999999999982</v>
      </c>
    </row>
    <row r="6230" spans="1:14">
      <c r="A6230" t="s">
        <v>6234</v>
      </c>
      <c r="B6230" s="4">
        <v>45173</v>
      </c>
      <c r="C6230" t="s">
        <v>7243</v>
      </c>
      <c r="D6230" t="str">
        <f>VLOOKUP(Sales_Data!$C6230,tbl_Customers[],2,FALSE)</f>
        <v>Customer_319</v>
      </c>
      <c r="E6230" t="str">
        <f>VLOOKUP(tbl_Sales[[#This Row],[Customer_ID]],tbl_Customers[],5,0)</f>
        <v>East</v>
      </c>
      <c r="F6230" t="s">
        <v>8500</v>
      </c>
      <c r="G6230" t="str">
        <f>VLOOKUP(Sales_Data!$F6230,tbl_Products[],2,FALSE)</f>
        <v>Product_68</v>
      </c>
      <c r="H6230" t="str">
        <f>VLOOKUP(tbl_Sales[[#This Row],[Product_ID]],tbl_Products[],3,0)</f>
        <v>Home Goods</v>
      </c>
      <c r="I6230">
        <v>3</v>
      </c>
      <c r="J6230" s="10">
        <f>VLOOKUP(tbl_Sales[[#This Row],[Product_ID]],tbl_Products[],4,0)</f>
        <v>17.45</v>
      </c>
      <c r="K6230" s="6">
        <v>37.81</v>
      </c>
      <c r="L6230" s="6">
        <f>tbl_Sales[[#This Row],[Price_per_Unit]]*tbl_Sales[[#This Row],[Quantity]]</f>
        <v>113.43</v>
      </c>
      <c r="M6230" s="6">
        <f>tbl_Sales[[#This Row],[Cost_per_Unit]]*tbl_Sales[[#This Row],[Quantity]]</f>
        <v>52.349999999999994</v>
      </c>
      <c r="N6230" s="6">
        <f>tbl_Sales[[#This Row],[Sales]]-tbl_Sales[[#This Row],[Total_Cost]]</f>
        <v>61.080000000000013</v>
      </c>
    </row>
    <row r="6231" spans="1:14">
      <c r="A6231" t="s">
        <v>6235</v>
      </c>
      <c r="B6231" s="4">
        <v>45203</v>
      </c>
      <c r="C6231" t="s">
        <v>7928</v>
      </c>
      <c r="D6231" t="str">
        <f>VLOOKUP(Sales_Data!$C6231,tbl_Customers[],2,FALSE)</f>
        <v>Customer_963</v>
      </c>
      <c r="E6231" t="str">
        <f>VLOOKUP(tbl_Sales[[#This Row],[Customer_ID]],tbl_Customers[],5,0)</f>
        <v>South</v>
      </c>
      <c r="F6231" t="s">
        <v>8549</v>
      </c>
      <c r="G6231" t="str">
        <f>VLOOKUP(Sales_Data!$F6231,tbl_Products[],2,FALSE)</f>
        <v>Product_18</v>
      </c>
      <c r="H6231" t="str">
        <f>VLOOKUP(tbl_Sales[[#This Row],[Product_ID]],tbl_Products[],3,0)</f>
        <v>Health</v>
      </c>
      <c r="I6231">
        <v>7</v>
      </c>
      <c r="J6231" s="10">
        <f>VLOOKUP(tbl_Sales[[#This Row],[Product_ID]],tbl_Products[],4,0)</f>
        <v>41.18</v>
      </c>
      <c r="K6231" s="6">
        <v>38.92</v>
      </c>
      <c r="L6231" s="6">
        <f>tbl_Sales[[#This Row],[Price_per_Unit]]*tbl_Sales[[#This Row],[Quantity]]</f>
        <v>272.44</v>
      </c>
      <c r="M6231" s="6">
        <f>tbl_Sales[[#This Row],[Cost_per_Unit]]*tbl_Sales[[#This Row],[Quantity]]</f>
        <v>288.26</v>
      </c>
      <c r="N6231" s="6">
        <f>tbl_Sales[[#This Row],[Sales]]-tbl_Sales[[#This Row],[Total_Cost]]</f>
        <v>-15.819999999999993</v>
      </c>
    </row>
    <row r="6232" spans="1:14">
      <c r="A6232" t="s">
        <v>6236</v>
      </c>
      <c r="B6232" s="4">
        <v>45043</v>
      </c>
      <c r="C6232" t="s">
        <v>8072</v>
      </c>
      <c r="D6232" t="str">
        <f>VLOOKUP(Sales_Data!$C6232,tbl_Customers[],2,FALSE)</f>
        <v>Customer_299</v>
      </c>
      <c r="E6232" t="str">
        <f>VLOOKUP(tbl_Sales[[#This Row],[Customer_ID]],tbl_Customers[],5,0)</f>
        <v>North</v>
      </c>
      <c r="F6232" t="s">
        <v>8519</v>
      </c>
      <c r="G6232" t="str">
        <f>VLOOKUP(Sales_Data!$F6232,tbl_Products[],2,FALSE)</f>
        <v>Product_53</v>
      </c>
      <c r="H6232" t="str">
        <f>VLOOKUP(tbl_Sales[[#This Row],[Product_ID]],tbl_Products[],3,0)</f>
        <v>Electronics</v>
      </c>
      <c r="I6232">
        <v>1</v>
      </c>
      <c r="J6232" s="10">
        <f>VLOOKUP(tbl_Sales[[#This Row],[Product_ID]],tbl_Products[],4,0)</f>
        <v>21.34</v>
      </c>
      <c r="K6232" s="6">
        <v>52.76</v>
      </c>
      <c r="L6232" s="6">
        <f>tbl_Sales[[#This Row],[Price_per_Unit]]*tbl_Sales[[#This Row],[Quantity]]</f>
        <v>52.76</v>
      </c>
      <c r="M6232" s="6">
        <f>tbl_Sales[[#This Row],[Cost_per_Unit]]*tbl_Sales[[#This Row],[Quantity]]</f>
        <v>21.34</v>
      </c>
      <c r="N6232" s="6">
        <f>tbl_Sales[[#This Row],[Sales]]-tbl_Sales[[#This Row],[Total_Cost]]</f>
        <v>31.419999999999998</v>
      </c>
    </row>
    <row r="6233" spans="1:14">
      <c r="A6233" t="s">
        <v>6237</v>
      </c>
      <c r="B6233" s="4">
        <v>44972</v>
      </c>
      <c r="C6233" t="s">
        <v>7216</v>
      </c>
      <c r="D6233" t="str">
        <f>VLOOKUP(Sales_Data!$C6233,tbl_Customers[],2,FALSE)</f>
        <v>Customer_1312</v>
      </c>
      <c r="E6233" t="str">
        <f>VLOOKUP(tbl_Sales[[#This Row],[Customer_ID]],tbl_Customers[],5,0)</f>
        <v>East</v>
      </c>
      <c r="F6233" t="s">
        <v>8495</v>
      </c>
      <c r="G6233" t="str">
        <f>VLOOKUP(Sales_Data!$F6233,tbl_Products[],2,FALSE)</f>
        <v>Product_6</v>
      </c>
      <c r="H6233" t="str">
        <f>VLOOKUP(tbl_Sales[[#This Row],[Product_ID]],tbl_Products[],3,0)</f>
        <v>Apparel</v>
      </c>
      <c r="I6233">
        <v>1</v>
      </c>
      <c r="J6233" s="10">
        <f>VLOOKUP(tbl_Sales[[#This Row],[Product_ID]],tbl_Products[],4,0)</f>
        <v>33.65</v>
      </c>
      <c r="K6233" s="6">
        <v>36.19</v>
      </c>
      <c r="L6233" s="6">
        <f>tbl_Sales[[#This Row],[Price_per_Unit]]*tbl_Sales[[#This Row],[Quantity]]</f>
        <v>36.19</v>
      </c>
      <c r="M6233" s="6">
        <f>tbl_Sales[[#This Row],[Cost_per_Unit]]*tbl_Sales[[#This Row],[Quantity]]</f>
        <v>33.65</v>
      </c>
      <c r="N6233" s="6">
        <f>tbl_Sales[[#This Row],[Sales]]-tbl_Sales[[#This Row],[Total_Cost]]</f>
        <v>2.5399999999999991</v>
      </c>
    </row>
    <row r="6234" spans="1:14">
      <c r="A6234" t="s">
        <v>6238</v>
      </c>
      <c r="B6234" s="4">
        <v>45153</v>
      </c>
      <c r="C6234" t="s">
        <v>8324</v>
      </c>
      <c r="D6234" t="str">
        <f>VLOOKUP(Sales_Data!$C6234,tbl_Customers[],2,FALSE)</f>
        <v>Customer_438</v>
      </c>
      <c r="E6234" t="str">
        <f>VLOOKUP(tbl_Sales[[#This Row],[Customer_ID]],tbl_Customers[],5,0)</f>
        <v>West</v>
      </c>
      <c r="F6234" t="s">
        <v>8546</v>
      </c>
      <c r="G6234" t="str">
        <f>VLOOKUP(Sales_Data!$F6234,tbl_Products[],2,FALSE)</f>
        <v>Product_28</v>
      </c>
      <c r="H6234" t="str">
        <f>VLOOKUP(tbl_Sales[[#This Row],[Product_ID]],tbl_Products[],3,0)</f>
        <v>Toys</v>
      </c>
      <c r="I6234">
        <v>2</v>
      </c>
      <c r="J6234" s="10">
        <f>VLOOKUP(tbl_Sales[[#This Row],[Product_ID]],tbl_Products[],4,0)</f>
        <v>23.58</v>
      </c>
      <c r="K6234" s="6">
        <v>11.9</v>
      </c>
      <c r="L6234" s="6">
        <f>tbl_Sales[[#This Row],[Price_per_Unit]]*tbl_Sales[[#This Row],[Quantity]]</f>
        <v>23.8</v>
      </c>
      <c r="M6234" s="6">
        <f>tbl_Sales[[#This Row],[Cost_per_Unit]]*tbl_Sales[[#This Row],[Quantity]]</f>
        <v>47.16</v>
      </c>
      <c r="N6234" s="6">
        <f>tbl_Sales[[#This Row],[Sales]]-tbl_Sales[[#This Row],[Total_Cost]]</f>
        <v>-23.359999999999996</v>
      </c>
    </row>
    <row r="6235" spans="1:14">
      <c r="A6235" t="s">
        <v>6239</v>
      </c>
      <c r="B6235" s="4">
        <v>45084</v>
      </c>
      <c r="C6235" t="s">
        <v>7975</v>
      </c>
      <c r="D6235" t="str">
        <f>VLOOKUP(Sales_Data!$C6235,tbl_Customers[],2,FALSE)</f>
        <v>Customer_656</v>
      </c>
      <c r="E6235" t="str">
        <f>VLOOKUP(tbl_Sales[[#This Row],[Customer_ID]],tbl_Customers[],5,0)</f>
        <v>East</v>
      </c>
      <c r="F6235" t="s">
        <v>8499</v>
      </c>
      <c r="G6235" t="str">
        <f>VLOOKUP(Sales_Data!$F6235,tbl_Products[],2,FALSE)</f>
        <v>Product_30</v>
      </c>
      <c r="H6235" t="str">
        <f>VLOOKUP(tbl_Sales[[#This Row],[Product_ID]],tbl_Products[],3,0)</f>
        <v>Apparel</v>
      </c>
      <c r="I6235">
        <v>3</v>
      </c>
      <c r="J6235" s="10">
        <f>VLOOKUP(tbl_Sales[[#This Row],[Product_ID]],tbl_Products[],4,0)</f>
        <v>49.21</v>
      </c>
      <c r="K6235" s="6">
        <v>57.74</v>
      </c>
      <c r="L6235" s="6">
        <f>tbl_Sales[[#This Row],[Price_per_Unit]]*tbl_Sales[[#This Row],[Quantity]]</f>
        <v>173.22</v>
      </c>
      <c r="M6235" s="6">
        <f>tbl_Sales[[#This Row],[Cost_per_Unit]]*tbl_Sales[[#This Row],[Quantity]]</f>
        <v>147.63</v>
      </c>
      <c r="N6235" s="6">
        <f>tbl_Sales[[#This Row],[Sales]]-tbl_Sales[[#This Row],[Total_Cost]]</f>
        <v>25.590000000000003</v>
      </c>
    </row>
    <row r="6236" spans="1:14">
      <c r="A6236" t="s">
        <v>6240</v>
      </c>
      <c r="B6236" s="4">
        <v>45114</v>
      </c>
      <c r="C6236" t="s">
        <v>7547</v>
      </c>
      <c r="D6236" t="str">
        <f>VLOOKUP(Sales_Data!$C6236,tbl_Customers[],2,FALSE)</f>
        <v>Customer_1164</v>
      </c>
      <c r="E6236" t="str">
        <f>VLOOKUP(tbl_Sales[[#This Row],[Customer_ID]],tbl_Customers[],5,0)</f>
        <v>West</v>
      </c>
      <c r="F6236" t="s">
        <v>8562</v>
      </c>
      <c r="G6236" t="str">
        <f>VLOOKUP(Sales_Data!$F6236,tbl_Products[],2,FALSE)</f>
        <v>Product_48</v>
      </c>
      <c r="H6236" t="str">
        <f>VLOOKUP(tbl_Sales[[#This Row],[Product_ID]],tbl_Products[],3,0)</f>
        <v>Apparel</v>
      </c>
      <c r="I6236">
        <v>1</v>
      </c>
      <c r="J6236" s="10">
        <f>VLOOKUP(tbl_Sales[[#This Row],[Product_ID]],tbl_Products[],4,0)</f>
        <v>25.33</v>
      </c>
      <c r="K6236" s="6">
        <v>91.49</v>
      </c>
      <c r="L6236" s="6">
        <f>tbl_Sales[[#This Row],[Price_per_Unit]]*tbl_Sales[[#This Row],[Quantity]]</f>
        <v>91.49</v>
      </c>
      <c r="M6236" s="6">
        <f>tbl_Sales[[#This Row],[Cost_per_Unit]]*tbl_Sales[[#This Row],[Quantity]]</f>
        <v>25.33</v>
      </c>
      <c r="N6236" s="6">
        <f>tbl_Sales[[#This Row],[Sales]]-tbl_Sales[[#This Row],[Total_Cost]]</f>
        <v>66.16</v>
      </c>
    </row>
    <row r="6237" spans="1:14">
      <c r="A6237" t="s">
        <v>6241</v>
      </c>
      <c r="B6237" s="4">
        <v>45138</v>
      </c>
      <c r="C6237" t="s">
        <v>7280</v>
      </c>
      <c r="D6237" t="str">
        <f>VLOOKUP(Sales_Data!$C6237,tbl_Customers[],2,FALSE)</f>
        <v>Customer_65</v>
      </c>
      <c r="E6237" t="str">
        <f>VLOOKUP(tbl_Sales[[#This Row],[Customer_ID]],tbl_Customers[],5,0)</f>
        <v>North</v>
      </c>
      <c r="F6237" t="s">
        <v>8539</v>
      </c>
      <c r="G6237" t="str">
        <f>VLOOKUP(Sales_Data!$F6237,tbl_Products[],2,FALSE)</f>
        <v>Product_16</v>
      </c>
      <c r="H6237" t="str">
        <f>VLOOKUP(tbl_Sales[[#This Row],[Product_ID]],tbl_Products[],3,0)</f>
        <v>Home Goods</v>
      </c>
      <c r="I6237">
        <v>9</v>
      </c>
      <c r="J6237" s="10">
        <f>VLOOKUP(tbl_Sales[[#This Row],[Product_ID]],tbl_Products[],4,0)</f>
        <v>15.25</v>
      </c>
      <c r="K6237" s="6">
        <v>79.25</v>
      </c>
      <c r="L6237" s="6">
        <f>tbl_Sales[[#This Row],[Price_per_Unit]]*tbl_Sales[[#This Row],[Quantity]]</f>
        <v>713.25</v>
      </c>
      <c r="M6237" s="6">
        <f>tbl_Sales[[#This Row],[Cost_per_Unit]]*tbl_Sales[[#This Row],[Quantity]]</f>
        <v>137.25</v>
      </c>
      <c r="N6237" s="6">
        <f>tbl_Sales[[#This Row],[Sales]]-tbl_Sales[[#This Row],[Total_Cost]]</f>
        <v>576</v>
      </c>
    </row>
    <row r="6238" spans="1:14">
      <c r="A6238" t="s">
        <v>6242</v>
      </c>
      <c r="B6238" s="4">
        <v>45060</v>
      </c>
      <c r="C6238" t="s">
        <v>7106</v>
      </c>
      <c r="D6238" t="str">
        <f>VLOOKUP(Sales_Data!$C6238,tbl_Customers[],2,FALSE)</f>
        <v>Customer_1232</v>
      </c>
      <c r="E6238" t="str">
        <f>VLOOKUP(tbl_Sales[[#This Row],[Customer_ID]],tbl_Customers[],5,0)</f>
        <v>North</v>
      </c>
      <c r="F6238" t="s">
        <v>8547</v>
      </c>
      <c r="G6238" t="str">
        <f>VLOOKUP(Sales_Data!$F6238,tbl_Products[],2,FALSE)</f>
        <v>Product_7</v>
      </c>
      <c r="H6238" t="str">
        <f>VLOOKUP(tbl_Sales[[#This Row],[Product_ID]],tbl_Products[],3,0)</f>
        <v>Apparel</v>
      </c>
      <c r="I6238">
        <v>7</v>
      </c>
      <c r="J6238" s="10">
        <f>VLOOKUP(tbl_Sales[[#This Row],[Product_ID]],tbl_Products[],4,0)</f>
        <v>48.6</v>
      </c>
      <c r="K6238" s="6">
        <v>53.6</v>
      </c>
      <c r="L6238" s="6">
        <f>tbl_Sales[[#This Row],[Price_per_Unit]]*tbl_Sales[[#This Row],[Quantity]]</f>
        <v>375.2</v>
      </c>
      <c r="M6238" s="6">
        <f>tbl_Sales[[#This Row],[Cost_per_Unit]]*tbl_Sales[[#This Row],[Quantity]]</f>
        <v>340.2</v>
      </c>
      <c r="N6238" s="6">
        <f>tbl_Sales[[#This Row],[Sales]]-tbl_Sales[[#This Row],[Total_Cost]]</f>
        <v>35</v>
      </c>
    </row>
    <row r="6239" spans="1:14">
      <c r="A6239" t="s">
        <v>6243</v>
      </c>
      <c r="B6239" s="4">
        <v>45006</v>
      </c>
      <c r="C6239" t="s">
        <v>8355</v>
      </c>
      <c r="D6239" t="str">
        <f>VLOOKUP(Sales_Data!$C6239,tbl_Customers[],2,FALSE)</f>
        <v>Customer_779</v>
      </c>
      <c r="E6239" t="str">
        <f>VLOOKUP(tbl_Sales[[#This Row],[Customer_ID]],tbl_Customers[],5,0)</f>
        <v>South</v>
      </c>
      <c r="F6239" t="s">
        <v>8530</v>
      </c>
      <c r="G6239" t="str">
        <f>VLOOKUP(Sales_Data!$F6239,tbl_Products[],2,FALSE)</f>
        <v>Product_14</v>
      </c>
      <c r="H6239" t="str">
        <f>VLOOKUP(tbl_Sales[[#This Row],[Product_ID]],tbl_Products[],3,0)</f>
        <v>Toys</v>
      </c>
      <c r="I6239">
        <v>4</v>
      </c>
      <c r="J6239" s="10">
        <f>VLOOKUP(tbl_Sales[[#This Row],[Product_ID]],tbl_Products[],4,0)</f>
        <v>36.64</v>
      </c>
      <c r="K6239" s="6">
        <v>54.78</v>
      </c>
      <c r="L6239" s="6">
        <f>tbl_Sales[[#This Row],[Price_per_Unit]]*tbl_Sales[[#This Row],[Quantity]]</f>
        <v>219.12</v>
      </c>
      <c r="M6239" s="6">
        <f>tbl_Sales[[#This Row],[Cost_per_Unit]]*tbl_Sales[[#This Row],[Quantity]]</f>
        <v>146.56</v>
      </c>
      <c r="N6239" s="6">
        <f>tbl_Sales[[#This Row],[Sales]]-tbl_Sales[[#This Row],[Total_Cost]]</f>
        <v>72.56</v>
      </c>
    </row>
    <row r="6240" spans="1:14">
      <c r="A6240" t="s">
        <v>6244</v>
      </c>
      <c r="B6240" s="4">
        <v>45082</v>
      </c>
      <c r="C6240" t="s">
        <v>7487</v>
      </c>
      <c r="D6240" t="str">
        <f>VLOOKUP(Sales_Data!$C6240,tbl_Customers[],2,FALSE)</f>
        <v>Customer_128</v>
      </c>
      <c r="E6240" t="str">
        <f>VLOOKUP(tbl_Sales[[#This Row],[Customer_ID]],tbl_Customers[],5,0)</f>
        <v>East</v>
      </c>
      <c r="F6240" t="s">
        <v>8562</v>
      </c>
      <c r="G6240" t="str">
        <f>VLOOKUP(Sales_Data!$F6240,tbl_Products[],2,FALSE)</f>
        <v>Product_48</v>
      </c>
      <c r="H6240" t="str">
        <f>VLOOKUP(tbl_Sales[[#This Row],[Product_ID]],tbl_Products[],3,0)</f>
        <v>Apparel</v>
      </c>
      <c r="I6240">
        <v>5</v>
      </c>
      <c r="J6240" s="10">
        <f>VLOOKUP(tbl_Sales[[#This Row],[Product_ID]],tbl_Products[],4,0)</f>
        <v>25.33</v>
      </c>
      <c r="K6240" s="6">
        <v>31.48</v>
      </c>
      <c r="L6240" s="6">
        <f>tbl_Sales[[#This Row],[Price_per_Unit]]*tbl_Sales[[#This Row],[Quantity]]</f>
        <v>157.4</v>
      </c>
      <c r="M6240" s="6">
        <f>tbl_Sales[[#This Row],[Cost_per_Unit]]*tbl_Sales[[#This Row],[Quantity]]</f>
        <v>126.64999999999999</v>
      </c>
      <c r="N6240" s="6">
        <f>tbl_Sales[[#This Row],[Sales]]-tbl_Sales[[#This Row],[Total_Cost]]</f>
        <v>30.750000000000014</v>
      </c>
    </row>
    <row r="6241" spans="1:14">
      <c r="A6241" t="s">
        <v>6245</v>
      </c>
      <c r="B6241" s="4">
        <v>44932</v>
      </c>
      <c r="C6241" t="s">
        <v>8029</v>
      </c>
      <c r="D6241" t="str">
        <f>VLOOKUP(Sales_Data!$C6241,tbl_Customers[],2,FALSE)</f>
        <v>Customer_741</v>
      </c>
      <c r="E6241" t="str">
        <f>VLOOKUP(tbl_Sales[[#This Row],[Customer_ID]],tbl_Customers[],5,0)</f>
        <v>South</v>
      </c>
      <c r="F6241" t="s">
        <v>8507</v>
      </c>
      <c r="G6241" t="str">
        <f>VLOOKUP(Sales_Data!$F6241,tbl_Products[],2,FALSE)</f>
        <v>Product_58</v>
      </c>
      <c r="H6241" t="str">
        <f>VLOOKUP(tbl_Sales[[#This Row],[Product_ID]],tbl_Products[],3,0)</f>
        <v>Home Goods</v>
      </c>
      <c r="I6241">
        <v>3</v>
      </c>
      <c r="J6241" s="10">
        <f>VLOOKUP(tbl_Sales[[#This Row],[Product_ID]],tbl_Products[],4,0)</f>
        <v>23.97</v>
      </c>
      <c r="K6241" s="6">
        <v>27.13</v>
      </c>
      <c r="L6241" s="6">
        <f>tbl_Sales[[#This Row],[Price_per_Unit]]*tbl_Sales[[#This Row],[Quantity]]</f>
        <v>81.39</v>
      </c>
      <c r="M6241" s="6">
        <f>tbl_Sales[[#This Row],[Cost_per_Unit]]*tbl_Sales[[#This Row],[Quantity]]</f>
        <v>71.91</v>
      </c>
      <c r="N6241" s="6">
        <f>tbl_Sales[[#This Row],[Sales]]-tbl_Sales[[#This Row],[Total_Cost]]</f>
        <v>9.480000000000004</v>
      </c>
    </row>
    <row r="6242" spans="1:14">
      <c r="A6242" t="s">
        <v>6246</v>
      </c>
      <c r="B6242" s="4">
        <v>44927</v>
      </c>
      <c r="C6242" t="s">
        <v>8243</v>
      </c>
      <c r="D6242" t="str">
        <f>VLOOKUP(Sales_Data!$C6242,tbl_Customers[],2,FALSE)</f>
        <v>Customer_881</v>
      </c>
      <c r="E6242" t="str">
        <f>VLOOKUP(tbl_Sales[[#This Row],[Customer_ID]],tbl_Customers[],5,0)</f>
        <v>East</v>
      </c>
      <c r="F6242" t="s">
        <v>8496</v>
      </c>
      <c r="G6242" t="str">
        <f>VLOOKUP(Sales_Data!$F6242,tbl_Products[],2,FALSE)</f>
        <v>Product_3</v>
      </c>
      <c r="H6242" t="str">
        <f>VLOOKUP(tbl_Sales[[#This Row],[Product_ID]],tbl_Products[],3,0)</f>
        <v>Health</v>
      </c>
      <c r="I6242">
        <v>7</v>
      </c>
      <c r="J6242" s="10">
        <f>VLOOKUP(tbl_Sales[[#This Row],[Product_ID]],tbl_Products[],4,0)</f>
        <v>28.91</v>
      </c>
      <c r="K6242" s="6">
        <v>74.27</v>
      </c>
      <c r="L6242" s="6">
        <f>tbl_Sales[[#This Row],[Price_per_Unit]]*tbl_Sales[[#This Row],[Quantity]]</f>
        <v>519.89</v>
      </c>
      <c r="M6242" s="6">
        <f>tbl_Sales[[#This Row],[Cost_per_Unit]]*tbl_Sales[[#This Row],[Quantity]]</f>
        <v>202.37</v>
      </c>
      <c r="N6242" s="6">
        <f>tbl_Sales[[#This Row],[Sales]]-tbl_Sales[[#This Row],[Total_Cost]]</f>
        <v>317.52</v>
      </c>
    </row>
    <row r="6243" spans="1:14">
      <c r="A6243" t="s">
        <v>6247</v>
      </c>
      <c r="B6243" s="4">
        <v>45194</v>
      </c>
      <c r="C6243" t="s">
        <v>7583</v>
      </c>
      <c r="D6243" t="str">
        <f>VLOOKUP(Sales_Data!$C6243,tbl_Customers[],2,FALSE)</f>
        <v>Customer_970</v>
      </c>
      <c r="E6243" t="str">
        <f>VLOOKUP(tbl_Sales[[#This Row],[Customer_ID]],tbl_Customers[],5,0)</f>
        <v>South</v>
      </c>
      <c r="F6243" t="s">
        <v>8547</v>
      </c>
      <c r="G6243" t="str">
        <f>VLOOKUP(Sales_Data!$F6243,tbl_Products[],2,FALSE)</f>
        <v>Product_7</v>
      </c>
      <c r="H6243" t="str">
        <f>VLOOKUP(tbl_Sales[[#This Row],[Product_ID]],tbl_Products[],3,0)</f>
        <v>Apparel</v>
      </c>
      <c r="I6243">
        <v>4</v>
      </c>
      <c r="J6243" s="10">
        <f>VLOOKUP(tbl_Sales[[#This Row],[Product_ID]],tbl_Products[],4,0)</f>
        <v>48.6</v>
      </c>
      <c r="K6243" s="6">
        <v>85.67</v>
      </c>
      <c r="L6243" s="6">
        <f>tbl_Sales[[#This Row],[Price_per_Unit]]*tbl_Sales[[#This Row],[Quantity]]</f>
        <v>342.68</v>
      </c>
      <c r="M6243" s="6">
        <f>tbl_Sales[[#This Row],[Cost_per_Unit]]*tbl_Sales[[#This Row],[Quantity]]</f>
        <v>194.4</v>
      </c>
      <c r="N6243" s="6">
        <f>tbl_Sales[[#This Row],[Sales]]-tbl_Sales[[#This Row],[Total_Cost]]</f>
        <v>148.28</v>
      </c>
    </row>
    <row r="6244" spans="1:14">
      <c r="A6244" t="s">
        <v>6248</v>
      </c>
      <c r="B6244" s="4">
        <v>44996</v>
      </c>
      <c r="C6244" t="s">
        <v>8324</v>
      </c>
      <c r="D6244" t="str">
        <f>VLOOKUP(Sales_Data!$C6244,tbl_Customers[],2,FALSE)</f>
        <v>Customer_438</v>
      </c>
      <c r="E6244" t="str">
        <f>VLOOKUP(tbl_Sales[[#This Row],[Customer_ID]],tbl_Customers[],5,0)</f>
        <v>West</v>
      </c>
      <c r="F6244" t="s">
        <v>8501</v>
      </c>
      <c r="G6244" t="str">
        <f>VLOOKUP(Sales_Data!$F6244,tbl_Products[],2,FALSE)</f>
        <v>Product_65</v>
      </c>
      <c r="H6244" t="str">
        <f>VLOOKUP(tbl_Sales[[#This Row],[Product_ID]],tbl_Products[],3,0)</f>
        <v>Health</v>
      </c>
      <c r="I6244">
        <v>1</v>
      </c>
      <c r="J6244" s="10">
        <f>VLOOKUP(tbl_Sales[[#This Row],[Product_ID]],tbl_Products[],4,0)</f>
        <v>37.880000000000003</v>
      </c>
      <c r="K6244" s="6">
        <v>63.07</v>
      </c>
      <c r="L6244" s="6">
        <f>tbl_Sales[[#This Row],[Price_per_Unit]]*tbl_Sales[[#This Row],[Quantity]]</f>
        <v>63.07</v>
      </c>
      <c r="M6244" s="6">
        <f>tbl_Sales[[#This Row],[Cost_per_Unit]]*tbl_Sales[[#This Row],[Quantity]]</f>
        <v>37.880000000000003</v>
      </c>
      <c r="N6244" s="6">
        <f>tbl_Sales[[#This Row],[Sales]]-tbl_Sales[[#This Row],[Total_Cost]]</f>
        <v>25.189999999999998</v>
      </c>
    </row>
    <row r="6245" spans="1:14">
      <c r="A6245" t="s">
        <v>6249</v>
      </c>
      <c r="B6245" s="4">
        <v>45103</v>
      </c>
      <c r="C6245" t="s">
        <v>7366</v>
      </c>
      <c r="D6245" t="str">
        <f>VLOOKUP(Sales_Data!$C6245,tbl_Customers[],2,FALSE)</f>
        <v>Customer_111</v>
      </c>
      <c r="E6245" t="str">
        <f>VLOOKUP(tbl_Sales[[#This Row],[Customer_ID]],tbl_Customers[],5,0)</f>
        <v>South</v>
      </c>
      <c r="F6245" t="s">
        <v>8562</v>
      </c>
      <c r="G6245" t="str">
        <f>VLOOKUP(Sales_Data!$F6245,tbl_Products[],2,FALSE)</f>
        <v>Product_48</v>
      </c>
      <c r="H6245" t="str">
        <f>VLOOKUP(tbl_Sales[[#This Row],[Product_ID]],tbl_Products[],3,0)</f>
        <v>Apparel</v>
      </c>
      <c r="I6245">
        <v>9</v>
      </c>
      <c r="J6245" s="10">
        <f>VLOOKUP(tbl_Sales[[#This Row],[Product_ID]],tbl_Products[],4,0)</f>
        <v>25.33</v>
      </c>
      <c r="K6245" s="6">
        <v>42.6</v>
      </c>
      <c r="L6245" s="6">
        <f>tbl_Sales[[#This Row],[Price_per_Unit]]*tbl_Sales[[#This Row],[Quantity]]</f>
        <v>383.40000000000003</v>
      </c>
      <c r="M6245" s="6">
        <f>tbl_Sales[[#This Row],[Cost_per_Unit]]*tbl_Sales[[#This Row],[Quantity]]</f>
        <v>227.96999999999997</v>
      </c>
      <c r="N6245" s="6">
        <f>tbl_Sales[[#This Row],[Sales]]-tbl_Sales[[#This Row],[Total_Cost]]</f>
        <v>155.43000000000006</v>
      </c>
    </row>
    <row r="6246" spans="1:14">
      <c r="A6246" t="s">
        <v>6250</v>
      </c>
      <c r="B6246" s="4">
        <v>45073</v>
      </c>
      <c r="C6246" t="s">
        <v>7756</v>
      </c>
      <c r="D6246" t="str">
        <f>VLOOKUP(Sales_Data!$C6246,tbl_Customers[],2,FALSE)</f>
        <v>Customer_434</v>
      </c>
      <c r="E6246" t="str">
        <f>VLOOKUP(tbl_Sales[[#This Row],[Customer_ID]],tbl_Customers[],5,0)</f>
        <v>North</v>
      </c>
      <c r="F6246" t="s">
        <v>8497</v>
      </c>
      <c r="G6246" t="str">
        <f>VLOOKUP(Sales_Data!$F6246,tbl_Products[],2,FALSE)</f>
        <v>Product_73</v>
      </c>
      <c r="H6246" t="str">
        <f>VLOOKUP(tbl_Sales[[#This Row],[Product_ID]],tbl_Products[],3,0)</f>
        <v>Apparel</v>
      </c>
      <c r="I6246">
        <v>9</v>
      </c>
      <c r="J6246" s="10">
        <f>VLOOKUP(tbl_Sales[[#This Row],[Product_ID]],tbl_Products[],4,0)</f>
        <v>1.21</v>
      </c>
      <c r="K6246" s="6">
        <v>96.79</v>
      </c>
      <c r="L6246" s="6">
        <f>tbl_Sales[[#This Row],[Price_per_Unit]]*tbl_Sales[[#This Row],[Quantity]]</f>
        <v>871.11</v>
      </c>
      <c r="M6246" s="6">
        <f>tbl_Sales[[#This Row],[Cost_per_Unit]]*tbl_Sales[[#This Row],[Quantity]]</f>
        <v>10.89</v>
      </c>
      <c r="N6246" s="6">
        <f>tbl_Sales[[#This Row],[Sales]]-tbl_Sales[[#This Row],[Total_Cost]]</f>
        <v>860.22</v>
      </c>
    </row>
    <row r="6247" spans="1:14">
      <c r="A6247" t="s">
        <v>6251</v>
      </c>
      <c r="B6247" s="4">
        <v>45167</v>
      </c>
      <c r="C6247" t="s">
        <v>7327</v>
      </c>
      <c r="D6247" t="str">
        <f>VLOOKUP(Sales_Data!$C6247,tbl_Customers[],2,FALSE)</f>
        <v>Customer_47</v>
      </c>
      <c r="E6247" t="str">
        <f>VLOOKUP(tbl_Sales[[#This Row],[Customer_ID]],tbl_Customers[],5,0)</f>
        <v>East</v>
      </c>
      <c r="F6247" t="s">
        <v>8537</v>
      </c>
      <c r="G6247" t="str">
        <f>VLOOKUP(Sales_Data!$F6247,tbl_Products[],2,FALSE)</f>
        <v>Product_75</v>
      </c>
      <c r="H6247" t="str">
        <f>VLOOKUP(tbl_Sales[[#This Row],[Product_ID]],tbl_Products[],3,0)</f>
        <v>Electronics</v>
      </c>
      <c r="I6247">
        <v>8</v>
      </c>
      <c r="J6247" s="10">
        <f>VLOOKUP(tbl_Sales[[#This Row],[Product_ID]],tbl_Products[],4,0)</f>
        <v>2.25</v>
      </c>
      <c r="K6247" s="6">
        <v>77.42</v>
      </c>
      <c r="L6247" s="6">
        <f>tbl_Sales[[#This Row],[Price_per_Unit]]*tbl_Sales[[#This Row],[Quantity]]</f>
        <v>619.36</v>
      </c>
      <c r="M6247" s="6">
        <f>tbl_Sales[[#This Row],[Cost_per_Unit]]*tbl_Sales[[#This Row],[Quantity]]</f>
        <v>18</v>
      </c>
      <c r="N6247" s="6">
        <f>tbl_Sales[[#This Row],[Sales]]-tbl_Sales[[#This Row],[Total_Cost]]</f>
        <v>601.36</v>
      </c>
    </row>
    <row r="6248" spans="1:14">
      <c r="A6248" t="s">
        <v>6252</v>
      </c>
      <c r="B6248" s="4">
        <v>45200</v>
      </c>
      <c r="C6248" t="s">
        <v>7564</v>
      </c>
      <c r="D6248" t="str">
        <f>VLOOKUP(Sales_Data!$C6248,tbl_Customers[],2,FALSE)</f>
        <v>Customer_1401</v>
      </c>
      <c r="E6248" t="str">
        <f>VLOOKUP(tbl_Sales[[#This Row],[Customer_ID]],tbl_Customers[],5,0)</f>
        <v>North</v>
      </c>
      <c r="F6248" t="s">
        <v>8545</v>
      </c>
      <c r="G6248" t="str">
        <f>VLOOKUP(Sales_Data!$F6248,tbl_Products[],2,FALSE)</f>
        <v>Product_9</v>
      </c>
      <c r="H6248" t="str">
        <f>VLOOKUP(tbl_Sales[[#This Row],[Product_ID]],tbl_Products[],3,0)</f>
        <v>Apparel</v>
      </c>
      <c r="I6248">
        <v>9</v>
      </c>
      <c r="J6248" s="10">
        <f>VLOOKUP(tbl_Sales[[#This Row],[Product_ID]],tbl_Products[],4,0)</f>
        <v>14.27</v>
      </c>
      <c r="K6248" s="6">
        <v>35.909999999999997</v>
      </c>
      <c r="L6248" s="6">
        <f>tbl_Sales[[#This Row],[Price_per_Unit]]*tbl_Sales[[#This Row],[Quantity]]</f>
        <v>323.18999999999994</v>
      </c>
      <c r="M6248" s="6">
        <f>tbl_Sales[[#This Row],[Cost_per_Unit]]*tbl_Sales[[#This Row],[Quantity]]</f>
        <v>128.43</v>
      </c>
      <c r="N6248" s="6">
        <f>tbl_Sales[[#This Row],[Sales]]-tbl_Sales[[#This Row],[Total_Cost]]</f>
        <v>194.75999999999993</v>
      </c>
    </row>
    <row r="6249" spans="1:14">
      <c r="A6249" t="s">
        <v>6253</v>
      </c>
      <c r="B6249" s="4">
        <v>44931</v>
      </c>
      <c r="C6249" t="s">
        <v>7922</v>
      </c>
      <c r="D6249" t="str">
        <f>VLOOKUP(Sales_Data!$C6249,tbl_Customers[],2,FALSE)</f>
        <v>Customer_867</v>
      </c>
      <c r="E6249" t="str">
        <f>VLOOKUP(tbl_Sales[[#This Row],[Customer_ID]],tbl_Customers[],5,0)</f>
        <v>West</v>
      </c>
      <c r="F6249" t="s">
        <v>8498</v>
      </c>
      <c r="G6249" t="str">
        <f>VLOOKUP(Sales_Data!$F6249,tbl_Products[],2,FALSE)</f>
        <v>Product_38</v>
      </c>
      <c r="H6249" t="str">
        <f>VLOOKUP(tbl_Sales[[#This Row],[Product_ID]],tbl_Products[],3,0)</f>
        <v>Toys</v>
      </c>
      <c r="I6249">
        <v>6</v>
      </c>
      <c r="J6249" s="10">
        <f>VLOOKUP(tbl_Sales[[#This Row],[Product_ID]],tbl_Products[],4,0)</f>
        <v>35.82</v>
      </c>
      <c r="K6249" s="6">
        <v>28.26</v>
      </c>
      <c r="L6249" s="6">
        <f>tbl_Sales[[#This Row],[Price_per_Unit]]*tbl_Sales[[#This Row],[Quantity]]</f>
        <v>169.56</v>
      </c>
      <c r="M6249" s="6">
        <f>tbl_Sales[[#This Row],[Cost_per_Unit]]*tbl_Sales[[#This Row],[Quantity]]</f>
        <v>214.92000000000002</v>
      </c>
      <c r="N6249" s="6">
        <f>tbl_Sales[[#This Row],[Sales]]-tbl_Sales[[#This Row],[Total_Cost]]</f>
        <v>-45.360000000000014</v>
      </c>
    </row>
    <row r="6250" spans="1:14">
      <c r="A6250" t="s">
        <v>6254</v>
      </c>
      <c r="B6250" s="4">
        <v>45279</v>
      </c>
      <c r="C6250" t="s">
        <v>7854</v>
      </c>
      <c r="D6250" t="str">
        <f>VLOOKUP(Sales_Data!$C6250,tbl_Customers[],2,FALSE)</f>
        <v>Customer_553</v>
      </c>
      <c r="E6250" t="str">
        <f>VLOOKUP(tbl_Sales[[#This Row],[Customer_ID]],tbl_Customers[],5,0)</f>
        <v>West</v>
      </c>
      <c r="F6250" t="s">
        <v>8540</v>
      </c>
      <c r="G6250" t="str">
        <f>VLOOKUP(Sales_Data!$F6250,tbl_Products[],2,FALSE)</f>
        <v>Product_37</v>
      </c>
      <c r="H6250" t="str">
        <f>VLOOKUP(tbl_Sales[[#This Row],[Product_ID]],tbl_Products[],3,0)</f>
        <v>Toys</v>
      </c>
      <c r="I6250">
        <v>2</v>
      </c>
      <c r="J6250" s="10">
        <f>VLOOKUP(tbl_Sales[[#This Row],[Product_ID]],tbl_Products[],4,0)</f>
        <v>29.86</v>
      </c>
      <c r="K6250" s="6">
        <v>32.53</v>
      </c>
      <c r="L6250" s="6">
        <f>tbl_Sales[[#This Row],[Price_per_Unit]]*tbl_Sales[[#This Row],[Quantity]]</f>
        <v>65.06</v>
      </c>
      <c r="M6250" s="6">
        <f>tbl_Sales[[#This Row],[Cost_per_Unit]]*tbl_Sales[[#This Row],[Quantity]]</f>
        <v>59.72</v>
      </c>
      <c r="N6250" s="6">
        <f>tbl_Sales[[#This Row],[Sales]]-tbl_Sales[[#This Row],[Total_Cost]]</f>
        <v>5.3400000000000034</v>
      </c>
    </row>
    <row r="6251" spans="1:14">
      <c r="A6251" t="s">
        <v>6255</v>
      </c>
      <c r="B6251" s="4">
        <v>45178</v>
      </c>
      <c r="C6251" t="s">
        <v>7597</v>
      </c>
      <c r="D6251" t="str">
        <f>VLOOKUP(Sales_Data!$C6251,tbl_Customers[],2,FALSE)</f>
        <v>Customer_517</v>
      </c>
      <c r="E6251" t="str">
        <f>VLOOKUP(tbl_Sales[[#This Row],[Customer_ID]],tbl_Customers[],5,0)</f>
        <v>West</v>
      </c>
      <c r="F6251" t="s">
        <v>8524</v>
      </c>
      <c r="G6251" t="str">
        <f>VLOOKUP(Sales_Data!$F6251,tbl_Products[],2,FALSE)</f>
        <v>Product_74</v>
      </c>
      <c r="H6251" t="str">
        <f>VLOOKUP(tbl_Sales[[#This Row],[Product_ID]],tbl_Products[],3,0)</f>
        <v>Home Goods</v>
      </c>
      <c r="I6251">
        <v>4</v>
      </c>
      <c r="J6251" s="10">
        <f>VLOOKUP(tbl_Sales[[#This Row],[Product_ID]],tbl_Products[],4,0)</f>
        <v>13.9</v>
      </c>
      <c r="K6251" s="6">
        <v>17</v>
      </c>
      <c r="L6251" s="6">
        <f>tbl_Sales[[#This Row],[Price_per_Unit]]*tbl_Sales[[#This Row],[Quantity]]</f>
        <v>68</v>
      </c>
      <c r="M6251" s="6">
        <f>tbl_Sales[[#This Row],[Cost_per_Unit]]*tbl_Sales[[#This Row],[Quantity]]</f>
        <v>55.6</v>
      </c>
      <c r="N6251" s="6">
        <f>tbl_Sales[[#This Row],[Sales]]-tbl_Sales[[#This Row],[Total_Cost]]</f>
        <v>12.399999999999999</v>
      </c>
    </row>
    <row r="6252" spans="1:14">
      <c r="A6252" t="s">
        <v>6256</v>
      </c>
      <c r="B6252" s="4">
        <v>45171</v>
      </c>
      <c r="C6252" t="s">
        <v>8151</v>
      </c>
      <c r="D6252" t="str">
        <f>VLOOKUP(Sales_Data!$C6252,tbl_Customers[],2,FALSE)</f>
        <v>Customer_1302</v>
      </c>
      <c r="E6252" t="str">
        <f>VLOOKUP(tbl_Sales[[#This Row],[Customer_ID]],tbl_Customers[],5,0)</f>
        <v>South</v>
      </c>
      <c r="F6252" t="s">
        <v>8558</v>
      </c>
      <c r="G6252" t="str">
        <f>VLOOKUP(Sales_Data!$F6252,tbl_Products[],2,FALSE)</f>
        <v>Product_24</v>
      </c>
      <c r="H6252" t="str">
        <f>VLOOKUP(tbl_Sales[[#This Row],[Product_ID]],tbl_Products[],3,0)</f>
        <v>Apparel</v>
      </c>
      <c r="I6252">
        <v>5</v>
      </c>
      <c r="J6252" s="10">
        <f>VLOOKUP(tbl_Sales[[#This Row],[Product_ID]],tbl_Products[],4,0)</f>
        <v>47.62</v>
      </c>
      <c r="K6252" s="6">
        <v>10.25</v>
      </c>
      <c r="L6252" s="6">
        <f>tbl_Sales[[#This Row],[Price_per_Unit]]*tbl_Sales[[#This Row],[Quantity]]</f>
        <v>51.25</v>
      </c>
      <c r="M6252" s="6">
        <f>tbl_Sales[[#This Row],[Cost_per_Unit]]*tbl_Sales[[#This Row],[Quantity]]</f>
        <v>238.1</v>
      </c>
      <c r="N6252" s="6">
        <f>tbl_Sales[[#This Row],[Sales]]-tbl_Sales[[#This Row],[Total_Cost]]</f>
        <v>-186.85</v>
      </c>
    </row>
    <row r="6253" spans="1:14">
      <c r="A6253" t="s">
        <v>6257</v>
      </c>
      <c r="B6253" s="4">
        <v>45080</v>
      </c>
      <c r="C6253" t="s">
        <v>7451</v>
      </c>
      <c r="D6253" t="str">
        <f>VLOOKUP(Sales_Data!$C6253,tbl_Customers[],2,FALSE)</f>
        <v>Customer_361</v>
      </c>
      <c r="E6253" t="str">
        <f>VLOOKUP(tbl_Sales[[#This Row],[Customer_ID]],tbl_Customers[],5,0)</f>
        <v>West</v>
      </c>
      <c r="F6253" t="s">
        <v>8496</v>
      </c>
      <c r="G6253" t="str">
        <f>VLOOKUP(Sales_Data!$F6253,tbl_Products[],2,FALSE)</f>
        <v>Product_3</v>
      </c>
      <c r="H6253" t="str">
        <f>VLOOKUP(tbl_Sales[[#This Row],[Product_ID]],tbl_Products[],3,0)</f>
        <v>Health</v>
      </c>
      <c r="I6253">
        <v>2</v>
      </c>
      <c r="J6253" s="10">
        <f>VLOOKUP(tbl_Sales[[#This Row],[Product_ID]],tbl_Products[],4,0)</f>
        <v>28.91</v>
      </c>
      <c r="K6253" s="6">
        <v>36.51</v>
      </c>
      <c r="L6253" s="6">
        <f>tbl_Sales[[#This Row],[Price_per_Unit]]*tbl_Sales[[#This Row],[Quantity]]</f>
        <v>73.02</v>
      </c>
      <c r="M6253" s="6">
        <f>tbl_Sales[[#This Row],[Cost_per_Unit]]*tbl_Sales[[#This Row],[Quantity]]</f>
        <v>57.82</v>
      </c>
      <c r="N6253" s="6">
        <f>tbl_Sales[[#This Row],[Sales]]-tbl_Sales[[#This Row],[Total_Cost]]</f>
        <v>15.199999999999996</v>
      </c>
    </row>
    <row r="6254" spans="1:14">
      <c r="A6254" t="s">
        <v>6258</v>
      </c>
      <c r="B6254" s="4">
        <v>44931</v>
      </c>
      <c r="C6254" t="s">
        <v>7990</v>
      </c>
      <c r="D6254" t="str">
        <f>VLOOKUP(Sales_Data!$C6254,tbl_Customers[],2,FALSE)</f>
        <v>Customer_172</v>
      </c>
      <c r="E6254" t="str">
        <f>VLOOKUP(tbl_Sales[[#This Row],[Customer_ID]],tbl_Customers[],5,0)</f>
        <v>West</v>
      </c>
      <c r="F6254" t="s">
        <v>8507</v>
      </c>
      <c r="G6254" t="str">
        <f>VLOOKUP(Sales_Data!$F6254,tbl_Products[],2,FALSE)</f>
        <v>Product_58</v>
      </c>
      <c r="H6254" t="str">
        <f>VLOOKUP(tbl_Sales[[#This Row],[Product_ID]],tbl_Products[],3,0)</f>
        <v>Home Goods</v>
      </c>
      <c r="I6254">
        <v>2</v>
      </c>
      <c r="J6254" s="10">
        <f>VLOOKUP(tbl_Sales[[#This Row],[Product_ID]],tbl_Products[],4,0)</f>
        <v>23.97</v>
      </c>
      <c r="K6254" s="6">
        <v>66.31</v>
      </c>
      <c r="L6254" s="6">
        <f>tbl_Sales[[#This Row],[Price_per_Unit]]*tbl_Sales[[#This Row],[Quantity]]</f>
        <v>132.62</v>
      </c>
      <c r="M6254" s="6">
        <f>tbl_Sales[[#This Row],[Cost_per_Unit]]*tbl_Sales[[#This Row],[Quantity]]</f>
        <v>47.94</v>
      </c>
      <c r="N6254" s="6">
        <f>tbl_Sales[[#This Row],[Sales]]-tbl_Sales[[#This Row],[Total_Cost]]</f>
        <v>84.68</v>
      </c>
    </row>
    <row r="6255" spans="1:14">
      <c r="A6255" t="s">
        <v>6259</v>
      </c>
      <c r="B6255" s="4">
        <v>45147</v>
      </c>
      <c r="C6255" t="s">
        <v>7552</v>
      </c>
      <c r="D6255" t="str">
        <f>VLOOKUP(Sales_Data!$C6255,tbl_Customers[],2,FALSE)</f>
        <v>Customer_291</v>
      </c>
      <c r="E6255" t="str">
        <f>VLOOKUP(tbl_Sales[[#This Row],[Customer_ID]],tbl_Customers[],5,0)</f>
        <v>East</v>
      </c>
      <c r="F6255" t="s">
        <v>8511</v>
      </c>
      <c r="G6255" t="str">
        <f>VLOOKUP(Sales_Data!$F6255,tbl_Products[],2,FALSE)</f>
        <v>Product_33</v>
      </c>
      <c r="H6255" t="str">
        <f>VLOOKUP(tbl_Sales[[#This Row],[Product_ID]],tbl_Products[],3,0)</f>
        <v>Electronics</v>
      </c>
      <c r="I6255">
        <v>3</v>
      </c>
      <c r="J6255" s="10">
        <f>VLOOKUP(tbl_Sales[[#This Row],[Product_ID]],tbl_Products[],4,0)</f>
        <v>45.26</v>
      </c>
      <c r="K6255" s="6">
        <v>49.62</v>
      </c>
      <c r="L6255" s="6">
        <f>tbl_Sales[[#This Row],[Price_per_Unit]]*tbl_Sales[[#This Row],[Quantity]]</f>
        <v>148.85999999999999</v>
      </c>
      <c r="M6255" s="6">
        <f>tbl_Sales[[#This Row],[Cost_per_Unit]]*tbl_Sales[[#This Row],[Quantity]]</f>
        <v>135.78</v>
      </c>
      <c r="N6255" s="6">
        <f>tbl_Sales[[#This Row],[Sales]]-tbl_Sales[[#This Row],[Total_Cost]]</f>
        <v>13.079999999999984</v>
      </c>
    </row>
    <row r="6256" spans="1:14">
      <c r="A6256" t="s">
        <v>6260</v>
      </c>
      <c r="B6256" s="4">
        <v>45076</v>
      </c>
      <c r="C6256" t="s">
        <v>8485</v>
      </c>
      <c r="D6256" t="str">
        <f>VLOOKUP(Sales_Data!$C6256,tbl_Customers[],2,FALSE)</f>
        <v>Customer_142</v>
      </c>
      <c r="E6256" t="str">
        <f>VLOOKUP(tbl_Sales[[#This Row],[Customer_ID]],tbl_Customers[],5,0)</f>
        <v>East</v>
      </c>
      <c r="F6256" t="s">
        <v>8537</v>
      </c>
      <c r="G6256" t="str">
        <f>VLOOKUP(Sales_Data!$F6256,tbl_Products[],2,FALSE)</f>
        <v>Product_75</v>
      </c>
      <c r="H6256" t="str">
        <f>VLOOKUP(tbl_Sales[[#This Row],[Product_ID]],tbl_Products[],3,0)</f>
        <v>Electronics</v>
      </c>
      <c r="I6256">
        <v>7</v>
      </c>
      <c r="J6256" s="10">
        <f>VLOOKUP(tbl_Sales[[#This Row],[Product_ID]],tbl_Products[],4,0)</f>
        <v>2.25</v>
      </c>
      <c r="K6256" s="6">
        <v>34.15</v>
      </c>
      <c r="L6256" s="6">
        <f>tbl_Sales[[#This Row],[Price_per_Unit]]*tbl_Sales[[#This Row],[Quantity]]</f>
        <v>239.04999999999998</v>
      </c>
      <c r="M6256" s="6">
        <f>tbl_Sales[[#This Row],[Cost_per_Unit]]*tbl_Sales[[#This Row],[Quantity]]</f>
        <v>15.75</v>
      </c>
      <c r="N6256" s="6">
        <f>tbl_Sales[[#This Row],[Sales]]-tbl_Sales[[#This Row],[Total_Cost]]</f>
        <v>223.29999999999998</v>
      </c>
    </row>
    <row r="6257" spans="1:14">
      <c r="A6257" t="s">
        <v>6261</v>
      </c>
      <c r="B6257" s="4">
        <v>45232</v>
      </c>
      <c r="C6257" t="s">
        <v>7340</v>
      </c>
      <c r="D6257" t="str">
        <f>VLOOKUP(Sales_Data!$C6257,tbl_Customers[],2,FALSE)</f>
        <v>Customer_561</v>
      </c>
      <c r="E6257" t="str">
        <f>VLOOKUP(tbl_Sales[[#This Row],[Customer_ID]],tbl_Customers[],5,0)</f>
        <v>West</v>
      </c>
      <c r="F6257" t="s">
        <v>8502</v>
      </c>
      <c r="G6257" t="str">
        <f>VLOOKUP(Sales_Data!$F6257,tbl_Products[],2,FALSE)</f>
        <v>Product_22</v>
      </c>
      <c r="H6257" t="str">
        <f>VLOOKUP(tbl_Sales[[#This Row],[Product_ID]],tbl_Products[],3,0)</f>
        <v>Electronics</v>
      </c>
      <c r="I6257">
        <v>7</v>
      </c>
      <c r="J6257" s="10">
        <f>VLOOKUP(tbl_Sales[[#This Row],[Product_ID]],tbl_Products[],4,0)</f>
        <v>38.15</v>
      </c>
      <c r="K6257" s="6">
        <v>78.349999999999994</v>
      </c>
      <c r="L6257" s="6">
        <f>tbl_Sales[[#This Row],[Price_per_Unit]]*tbl_Sales[[#This Row],[Quantity]]</f>
        <v>548.44999999999993</v>
      </c>
      <c r="M6257" s="6">
        <f>tbl_Sales[[#This Row],[Cost_per_Unit]]*tbl_Sales[[#This Row],[Quantity]]</f>
        <v>267.05</v>
      </c>
      <c r="N6257" s="6">
        <f>tbl_Sales[[#This Row],[Sales]]-tbl_Sales[[#This Row],[Total_Cost]]</f>
        <v>281.39999999999992</v>
      </c>
    </row>
    <row r="6258" spans="1:14">
      <c r="A6258" t="s">
        <v>6262</v>
      </c>
      <c r="B6258" s="4">
        <v>45045</v>
      </c>
      <c r="C6258" t="s">
        <v>8281</v>
      </c>
      <c r="D6258" t="str">
        <f>VLOOKUP(Sales_Data!$C6258,tbl_Customers[],2,FALSE)</f>
        <v>Customer_830</v>
      </c>
      <c r="E6258" t="str">
        <f>VLOOKUP(tbl_Sales[[#This Row],[Customer_ID]],tbl_Customers[],5,0)</f>
        <v>West</v>
      </c>
      <c r="F6258" t="s">
        <v>8555</v>
      </c>
      <c r="G6258" t="str">
        <f>VLOOKUP(Sales_Data!$F6258,tbl_Products[],2,FALSE)</f>
        <v>Product_52</v>
      </c>
      <c r="H6258" t="str">
        <f>VLOOKUP(tbl_Sales[[#This Row],[Product_ID]],tbl_Products[],3,0)</f>
        <v>Toys</v>
      </c>
      <c r="I6258">
        <v>3</v>
      </c>
      <c r="J6258" s="10">
        <f>VLOOKUP(tbl_Sales[[#This Row],[Product_ID]],tbl_Products[],4,0)</f>
        <v>46.58</v>
      </c>
      <c r="K6258" s="6">
        <v>12.95</v>
      </c>
      <c r="L6258" s="6">
        <f>tbl_Sales[[#This Row],[Price_per_Unit]]*tbl_Sales[[#This Row],[Quantity]]</f>
        <v>38.849999999999994</v>
      </c>
      <c r="M6258" s="6">
        <f>tbl_Sales[[#This Row],[Cost_per_Unit]]*tbl_Sales[[#This Row],[Quantity]]</f>
        <v>139.74</v>
      </c>
      <c r="N6258" s="6">
        <f>tbl_Sales[[#This Row],[Sales]]-tbl_Sales[[#This Row],[Total_Cost]]</f>
        <v>-100.89000000000001</v>
      </c>
    </row>
    <row r="6259" spans="1:14">
      <c r="A6259" t="s">
        <v>6263</v>
      </c>
      <c r="B6259" s="4">
        <v>44930</v>
      </c>
      <c r="C6259" t="s">
        <v>8277</v>
      </c>
      <c r="D6259" t="str">
        <f>VLOOKUP(Sales_Data!$C6259,tbl_Customers[],2,FALSE)</f>
        <v>Customer_168</v>
      </c>
      <c r="E6259" t="str">
        <f>VLOOKUP(tbl_Sales[[#This Row],[Customer_ID]],tbl_Customers[],5,0)</f>
        <v>West</v>
      </c>
      <c r="F6259" t="s">
        <v>8524</v>
      </c>
      <c r="G6259" t="str">
        <f>VLOOKUP(Sales_Data!$F6259,tbl_Products[],2,FALSE)</f>
        <v>Product_74</v>
      </c>
      <c r="H6259" t="str">
        <f>VLOOKUP(tbl_Sales[[#This Row],[Product_ID]],tbl_Products[],3,0)</f>
        <v>Home Goods</v>
      </c>
      <c r="I6259">
        <v>3</v>
      </c>
      <c r="J6259" s="10">
        <f>VLOOKUP(tbl_Sales[[#This Row],[Product_ID]],tbl_Products[],4,0)</f>
        <v>13.9</v>
      </c>
      <c r="K6259" s="6">
        <v>23.78</v>
      </c>
      <c r="L6259" s="6">
        <f>tbl_Sales[[#This Row],[Price_per_Unit]]*tbl_Sales[[#This Row],[Quantity]]</f>
        <v>71.34</v>
      </c>
      <c r="M6259" s="6">
        <f>tbl_Sales[[#This Row],[Cost_per_Unit]]*tbl_Sales[[#This Row],[Quantity]]</f>
        <v>41.7</v>
      </c>
      <c r="N6259" s="6">
        <f>tbl_Sales[[#This Row],[Sales]]-tbl_Sales[[#This Row],[Total_Cost]]</f>
        <v>29.64</v>
      </c>
    </row>
    <row r="6260" spans="1:14">
      <c r="A6260" t="s">
        <v>6264</v>
      </c>
      <c r="B6260" s="4">
        <v>45207</v>
      </c>
      <c r="C6260" t="s">
        <v>8184</v>
      </c>
      <c r="D6260" t="str">
        <f>VLOOKUP(Sales_Data!$C6260,tbl_Customers[],2,FALSE)</f>
        <v>Customer_611</v>
      </c>
      <c r="E6260" t="str">
        <f>VLOOKUP(tbl_Sales[[#This Row],[Customer_ID]],tbl_Customers[],5,0)</f>
        <v>East</v>
      </c>
      <c r="F6260" t="s">
        <v>8535</v>
      </c>
      <c r="G6260" t="str">
        <f>VLOOKUP(Sales_Data!$F6260,tbl_Products[],2,FALSE)</f>
        <v>Product_54</v>
      </c>
      <c r="H6260" t="str">
        <f>VLOOKUP(tbl_Sales[[#This Row],[Product_ID]],tbl_Products[],3,0)</f>
        <v>Apparel</v>
      </c>
      <c r="I6260">
        <v>1</v>
      </c>
      <c r="J6260" s="10">
        <f>VLOOKUP(tbl_Sales[[#This Row],[Product_ID]],tbl_Products[],4,0)</f>
        <v>1.35</v>
      </c>
      <c r="K6260" s="6">
        <v>41.15</v>
      </c>
      <c r="L6260" s="6">
        <f>tbl_Sales[[#This Row],[Price_per_Unit]]*tbl_Sales[[#This Row],[Quantity]]</f>
        <v>41.15</v>
      </c>
      <c r="M6260" s="6">
        <f>tbl_Sales[[#This Row],[Cost_per_Unit]]*tbl_Sales[[#This Row],[Quantity]]</f>
        <v>1.35</v>
      </c>
      <c r="N6260" s="6">
        <f>tbl_Sales[[#This Row],[Sales]]-tbl_Sales[[#This Row],[Total_Cost]]</f>
        <v>39.799999999999997</v>
      </c>
    </row>
    <row r="6261" spans="1:14">
      <c r="A6261" t="s">
        <v>6265</v>
      </c>
      <c r="B6261" s="4">
        <v>45118</v>
      </c>
      <c r="C6261" t="s">
        <v>7075</v>
      </c>
      <c r="D6261" t="str">
        <f>VLOOKUP(Sales_Data!$C6261,tbl_Customers[],2,FALSE)</f>
        <v>Customer_1459</v>
      </c>
      <c r="E6261" t="str">
        <f>VLOOKUP(tbl_Sales[[#This Row],[Customer_ID]],tbl_Customers[],5,0)</f>
        <v>North</v>
      </c>
      <c r="F6261" t="s">
        <v>8524</v>
      </c>
      <c r="G6261" t="str">
        <f>VLOOKUP(Sales_Data!$F6261,tbl_Products[],2,FALSE)</f>
        <v>Product_74</v>
      </c>
      <c r="H6261" t="str">
        <f>VLOOKUP(tbl_Sales[[#This Row],[Product_ID]],tbl_Products[],3,0)</f>
        <v>Home Goods</v>
      </c>
      <c r="I6261">
        <v>7</v>
      </c>
      <c r="J6261" s="10">
        <f>VLOOKUP(tbl_Sales[[#This Row],[Product_ID]],tbl_Products[],4,0)</f>
        <v>13.9</v>
      </c>
      <c r="K6261" s="6">
        <v>87.95</v>
      </c>
      <c r="L6261" s="6">
        <f>tbl_Sales[[#This Row],[Price_per_Unit]]*tbl_Sales[[#This Row],[Quantity]]</f>
        <v>615.65</v>
      </c>
      <c r="M6261" s="6">
        <f>tbl_Sales[[#This Row],[Cost_per_Unit]]*tbl_Sales[[#This Row],[Quantity]]</f>
        <v>97.3</v>
      </c>
      <c r="N6261" s="6">
        <f>tbl_Sales[[#This Row],[Sales]]-tbl_Sales[[#This Row],[Total_Cost]]</f>
        <v>518.35</v>
      </c>
    </row>
    <row r="6262" spans="1:14">
      <c r="A6262" t="s">
        <v>6266</v>
      </c>
      <c r="B6262" s="4">
        <v>45023</v>
      </c>
      <c r="C6262" t="s">
        <v>8216</v>
      </c>
      <c r="D6262" t="str">
        <f>VLOOKUP(Sales_Data!$C6262,tbl_Customers[],2,FALSE)</f>
        <v>Customer_925</v>
      </c>
      <c r="E6262" t="str">
        <f>VLOOKUP(tbl_Sales[[#This Row],[Customer_ID]],tbl_Customers[],5,0)</f>
        <v>West</v>
      </c>
      <c r="F6262" t="s">
        <v>8529</v>
      </c>
      <c r="G6262" t="str">
        <f>VLOOKUP(Sales_Data!$F6262,tbl_Products[],2,FALSE)</f>
        <v>Product_49</v>
      </c>
      <c r="H6262" t="str">
        <f>VLOOKUP(tbl_Sales[[#This Row],[Product_ID]],tbl_Products[],3,0)</f>
        <v>Toys</v>
      </c>
      <c r="I6262">
        <v>2</v>
      </c>
      <c r="J6262" s="10">
        <f>VLOOKUP(tbl_Sales[[#This Row],[Product_ID]],tbl_Products[],4,0)</f>
        <v>44.18</v>
      </c>
      <c r="K6262" s="6">
        <v>50.31</v>
      </c>
      <c r="L6262" s="6">
        <f>tbl_Sales[[#This Row],[Price_per_Unit]]*tbl_Sales[[#This Row],[Quantity]]</f>
        <v>100.62</v>
      </c>
      <c r="M6262" s="6">
        <f>tbl_Sales[[#This Row],[Cost_per_Unit]]*tbl_Sales[[#This Row],[Quantity]]</f>
        <v>88.36</v>
      </c>
      <c r="N6262" s="6">
        <f>tbl_Sales[[#This Row],[Sales]]-tbl_Sales[[#This Row],[Total_Cost]]</f>
        <v>12.260000000000005</v>
      </c>
    </row>
    <row r="6263" spans="1:14">
      <c r="A6263" t="s">
        <v>6267</v>
      </c>
      <c r="B6263" s="4">
        <v>45137</v>
      </c>
      <c r="C6263" t="s">
        <v>7077</v>
      </c>
      <c r="D6263" t="str">
        <f>VLOOKUP(Sales_Data!$C6263,tbl_Customers[],2,FALSE)</f>
        <v>Customer_860</v>
      </c>
      <c r="E6263" t="str">
        <f>VLOOKUP(tbl_Sales[[#This Row],[Customer_ID]],tbl_Customers[],5,0)</f>
        <v>West</v>
      </c>
      <c r="F6263" t="s">
        <v>8498</v>
      </c>
      <c r="G6263" t="str">
        <f>VLOOKUP(Sales_Data!$F6263,tbl_Products[],2,FALSE)</f>
        <v>Product_38</v>
      </c>
      <c r="H6263" t="str">
        <f>VLOOKUP(tbl_Sales[[#This Row],[Product_ID]],tbl_Products[],3,0)</f>
        <v>Toys</v>
      </c>
      <c r="I6263">
        <v>7</v>
      </c>
      <c r="J6263" s="10">
        <f>VLOOKUP(tbl_Sales[[#This Row],[Product_ID]],tbl_Products[],4,0)</f>
        <v>35.82</v>
      </c>
      <c r="K6263" s="6">
        <v>8.35</v>
      </c>
      <c r="L6263" s="6">
        <f>tbl_Sales[[#This Row],[Price_per_Unit]]*tbl_Sales[[#This Row],[Quantity]]</f>
        <v>58.449999999999996</v>
      </c>
      <c r="M6263" s="6">
        <f>tbl_Sales[[#This Row],[Cost_per_Unit]]*tbl_Sales[[#This Row],[Quantity]]</f>
        <v>250.74</v>
      </c>
      <c r="N6263" s="6">
        <f>tbl_Sales[[#This Row],[Sales]]-tbl_Sales[[#This Row],[Total_Cost]]</f>
        <v>-192.29000000000002</v>
      </c>
    </row>
    <row r="6264" spans="1:14">
      <c r="A6264" t="s">
        <v>6268</v>
      </c>
      <c r="B6264" s="4">
        <v>45214</v>
      </c>
      <c r="C6264" t="s">
        <v>7165</v>
      </c>
      <c r="D6264" t="str">
        <f>VLOOKUP(Sales_Data!$C6264,tbl_Customers[],2,FALSE)</f>
        <v>Customer_1075</v>
      </c>
      <c r="E6264" t="str">
        <f>VLOOKUP(tbl_Sales[[#This Row],[Customer_ID]],tbl_Customers[],5,0)</f>
        <v>West</v>
      </c>
      <c r="F6264" t="s">
        <v>8557</v>
      </c>
      <c r="G6264" t="str">
        <f>VLOOKUP(Sales_Data!$F6264,tbl_Products[],2,FALSE)</f>
        <v>Product_71</v>
      </c>
      <c r="H6264" t="str">
        <f>VLOOKUP(tbl_Sales[[#This Row],[Product_ID]],tbl_Products[],3,0)</f>
        <v>Electronics</v>
      </c>
      <c r="I6264">
        <v>2</v>
      </c>
      <c r="J6264" s="10">
        <f>VLOOKUP(tbl_Sales[[#This Row],[Product_ID]],tbl_Products[],4,0)</f>
        <v>34.61</v>
      </c>
      <c r="K6264" s="6">
        <v>13.52</v>
      </c>
      <c r="L6264" s="6">
        <f>tbl_Sales[[#This Row],[Price_per_Unit]]*tbl_Sales[[#This Row],[Quantity]]</f>
        <v>27.04</v>
      </c>
      <c r="M6264" s="6">
        <f>tbl_Sales[[#This Row],[Cost_per_Unit]]*tbl_Sales[[#This Row],[Quantity]]</f>
        <v>69.22</v>
      </c>
      <c r="N6264" s="6">
        <f>tbl_Sales[[#This Row],[Sales]]-tbl_Sales[[#This Row],[Total_Cost]]</f>
        <v>-42.18</v>
      </c>
    </row>
    <row r="6265" spans="1:14">
      <c r="A6265" t="s">
        <v>6269</v>
      </c>
      <c r="B6265" s="4">
        <v>45150</v>
      </c>
      <c r="C6265" t="s">
        <v>8080</v>
      </c>
      <c r="D6265" t="str">
        <f>VLOOKUP(Sales_Data!$C6265,tbl_Customers[],2,FALSE)</f>
        <v>Customer_439</v>
      </c>
      <c r="E6265" t="str">
        <f>VLOOKUP(tbl_Sales[[#This Row],[Customer_ID]],tbl_Customers[],5,0)</f>
        <v>South</v>
      </c>
      <c r="F6265" t="s">
        <v>8513</v>
      </c>
      <c r="G6265" t="str">
        <f>VLOOKUP(Sales_Data!$F6265,tbl_Products[],2,FALSE)</f>
        <v>Product_59</v>
      </c>
      <c r="H6265" t="str">
        <f>VLOOKUP(tbl_Sales[[#This Row],[Product_ID]],tbl_Products[],3,0)</f>
        <v>Home Goods</v>
      </c>
      <c r="I6265">
        <v>5</v>
      </c>
      <c r="J6265" s="10">
        <f>VLOOKUP(tbl_Sales[[#This Row],[Product_ID]],tbl_Products[],4,0)</f>
        <v>40.85</v>
      </c>
      <c r="K6265" s="6">
        <v>51.04</v>
      </c>
      <c r="L6265" s="6">
        <f>tbl_Sales[[#This Row],[Price_per_Unit]]*tbl_Sales[[#This Row],[Quantity]]</f>
        <v>255.2</v>
      </c>
      <c r="M6265" s="6">
        <f>tbl_Sales[[#This Row],[Cost_per_Unit]]*tbl_Sales[[#This Row],[Quantity]]</f>
        <v>204.25</v>
      </c>
      <c r="N6265" s="6">
        <f>tbl_Sales[[#This Row],[Sales]]-tbl_Sales[[#This Row],[Total_Cost]]</f>
        <v>50.949999999999989</v>
      </c>
    </row>
    <row r="6266" spans="1:14">
      <c r="A6266" t="s">
        <v>6270</v>
      </c>
      <c r="B6266" s="4">
        <v>45129</v>
      </c>
      <c r="C6266" t="s">
        <v>7443</v>
      </c>
      <c r="D6266" t="str">
        <f>VLOOKUP(Sales_Data!$C6266,tbl_Customers[],2,FALSE)</f>
        <v>Customer_1372</v>
      </c>
      <c r="E6266" t="str">
        <f>VLOOKUP(tbl_Sales[[#This Row],[Customer_ID]],tbl_Customers[],5,0)</f>
        <v>East</v>
      </c>
      <c r="F6266" t="s">
        <v>8527</v>
      </c>
      <c r="G6266" t="str">
        <f>VLOOKUP(Sales_Data!$F6266,tbl_Products[],2,FALSE)</f>
        <v>Product_12</v>
      </c>
      <c r="H6266" t="str">
        <f>VLOOKUP(tbl_Sales[[#This Row],[Product_ID]],tbl_Products[],3,0)</f>
        <v>Toys</v>
      </c>
      <c r="I6266">
        <v>8</v>
      </c>
      <c r="J6266" s="10">
        <f>VLOOKUP(tbl_Sales[[#This Row],[Product_ID]],tbl_Products[],4,0)</f>
        <v>8.02</v>
      </c>
      <c r="K6266" s="6">
        <v>82.42</v>
      </c>
      <c r="L6266" s="6">
        <f>tbl_Sales[[#This Row],[Price_per_Unit]]*tbl_Sales[[#This Row],[Quantity]]</f>
        <v>659.36</v>
      </c>
      <c r="M6266" s="6">
        <f>tbl_Sales[[#This Row],[Cost_per_Unit]]*tbl_Sales[[#This Row],[Quantity]]</f>
        <v>64.16</v>
      </c>
      <c r="N6266" s="6">
        <f>tbl_Sales[[#This Row],[Sales]]-tbl_Sales[[#This Row],[Total_Cost]]</f>
        <v>595.20000000000005</v>
      </c>
    </row>
    <row r="6267" spans="1:14">
      <c r="A6267" t="s">
        <v>6271</v>
      </c>
      <c r="B6267" s="4">
        <v>45054</v>
      </c>
      <c r="C6267" t="s">
        <v>7182</v>
      </c>
      <c r="D6267" t="str">
        <f>VLOOKUP(Sales_Data!$C6267,tbl_Customers[],2,FALSE)</f>
        <v>Customer_532</v>
      </c>
      <c r="E6267" t="str">
        <f>VLOOKUP(tbl_Sales[[#This Row],[Customer_ID]],tbl_Customers[],5,0)</f>
        <v>West</v>
      </c>
      <c r="F6267" t="s">
        <v>8516</v>
      </c>
      <c r="G6267" t="str">
        <f>VLOOKUP(Sales_Data!$F6267,tbl_Products[],2,FALSE)</f>
        <v>Product_67</v>
      </c>
      <c r="H6267" t="str">
        <f>VLOOKUP(tbl_Sales[[#This Row],[Product_ID]],tbl_Products[],3,0)</f>
        <v>Toys</v>
      </c>
      <c r="I6267">
        <v>8</v>
      </c>
      <c r="J6267" s="10">
        <f>VLOOKUP(tbl_Sales[[#This Row],[Product_ID]],tbl_Products[],4,0)</f>
        <v>13.68</v>
      </c>
      <c r="K6267" s="6">
        <v>66.06</v>
      </c>
      <c r="L6267" s="6">
        <f>tbl_Sales[[#This Row],[Price_per_Unit]]*tbl_Sales[[#This Row],[Quantity]]</f>
        <v>528.48</v>
      </c>
      <c r="M6267" s="6">
        <f>tbl_Sales[[#This Row],[Cost_per_Unit]]*tbl_Sales[[#This Row],[Quantity]]</f>
        <v>109.44</v>
      </c>
      <c r="N6267" s="6">
        <f>tbl_Sales[[#This Row],[Sales]]-tbl_Sales[[#This Row],[Total_Cost]]</f>
        <v>419.04</v>
      </c>
    </row>
    <row r="6268" spans="1:14">
      <c r="A6268" t="s">
        <v>6272</v>
      </c>
      <c r="B6268" s="4">
        <v>45010</v>
      </c>
      <c r="C6268" t="s">
        <v>8210</v>
      </c>
      <c r="D6268" t="str">
        <f>VLOOKUP(Sales_Data!$C6268,tbl_Customers[],2,FALSE)</f>
        <v>Customer_377</v>
      </c>
      <c r="E6268" t="str">
        <f>VLOOKUP(tbl_Sales[[#This Row],[Customer_ID]],tbl_Customers[],5,0)</f>
        <v>North</v>
      </c>
      <c r="F6268" t="s">
        <v>8498</v>
      </c>
      <c r="G6268" t="str">
        <f>VLOOKUP(Sales_Data!$F6268,tbl_Products[],2,FALSE)</f>
        <v>Product_38</v>
      </c>
      <c r="H6268" t="str">
        <f>VLOOKUP(tbl_Sales[[#This Row],[Product_ID]],tbl_Products[],3,0)</f>
        <v>Toys</v>
      </c>
      <c r="I6268">
        <v>9</v>
      </c>
      <c r="J6268" s="10">
        <f>VLOOKUP(tbl_Sales[[#This Row],[Product_ID]],tbl_Products[],4,0)</f>
        <v>35.82</v>
      </c>
      <c r="K6268" s="6">
        <v>59.12</v>
      </c>
      <c r="L6268" s="6">
        <f>tbl_Sales[[#This Row],[Price_per_Unit]]*tbl_Sales[[#This Row],[Quantity]]</f>
        <v>532.07999999999993</v>
      </c>
      <c r="M6268" s="6">
        <f>tbl_Sales[[#This Row],[Cost_per_Unit]]*tbl_Sales[[#This Row],[Quantity]]</f>
        <v>322.38</v>
      </c>
      <c r="N6268" s="6">
        <f>tbl_Sales[[#This Row],[Sales]]-tbl_Sales[[#This Row],[Total_Cost]]</f>
        <v>209.69999999999993</v>
      </c>
    </row>
    <row r="6269" spans="1:14">
      <c r="A6269" t="s">
        <v>6273</v>
      </c>
      <c r="B6269" s="4">
        <v>45257</v>
      </c>
      <c r="C6269" t="s">
        <v>7366</v>
      </c>
      <c r="D6269" t="str">
        <f>VLOOKUP(Sales_Data!$C6269,tbl_Customers[],2,FALSE)</f>
        <v>Customer_111</v>
      </c>
      <c r="E6269" t="str">
        <f>VLOOKUP(tbl_Sales[[#This Row],[Customer_ID]],tbl_Customers[],5,0)</f>
        <v>South</v>
      </c>
      <c r="F6269" t="s">
        <v>8503</v>
      </c>
      <c r="G6269" t="str">
        <f>VLOOKUP(Sales_Data!$F6269,tbl_Products[],2,FALSE)</f>
        <v>Product_19</v>
      </c>
      <c r="H6269" t="str">
        <f>VLOOKUP(tbl_Sales[[#This Row],[Product_ID]],tbl_Products[],3,0)</f>
        <v>Apparel</v>
      </c>
      <c r="I6269">
        <v>3</v>
      </c>
      <c r="J6269" s="10">
        <f>VLOOKUP(tbl_Sales[[#This Row],[Product_ID]],tbl_Products[],4,0)</f>
        <v>41.78</v>
      </c>
      <c r="K6269" s="6">
        <v>35.6</v>
      </c>
      <c r="L6269" s="6">
        <f>tbl_Sales[[#This Row],[Price_per_Unit]]*tbl_Sales[[#This Row],[Quantity]]</f>
        <v>106.80000000000001</v>
      </c>
      <c r="M6269" s="6">
        <f>tbl_Sales[[#This Row],[Cost_per_Unit]]*tbl_Sales[[#This Row],[Quantity]]</f>
        <v>125.34</v>
      </c>
      <c r="N6269" s="6">
        <f>tbl_Sales[[#This Row],[Sales]]-tbl_Sales[[#This Row],[Total_Cost]]</f>
        <v>-18.539999999999992</v>
      </c>
    </row>
    <row r="6270" spans="1:14">
      <c r="A6270" t="s">
        <v>6274</v>
      </c>
      <c r="B6270" s="4">
        <v>45126</v>
      </c>
      <c r="C6270" t="s">
        <v>7293</v>
      </c>
      <c r="D6270" t="str">
        <f>VLOOKUP(Sales_Data!$C6270,tbl_Customers[],2,FALSE)</f>
        <v>Customer_190</v>
      </c>
      <c r="E6270" t="str">
        <f>VLOOKUP(tbl_Sales[[#This Row],[Customer_ID]],tbl_Customers[],5,0)</f>
        <v>North</v>
      </c>
      <c r="F6270" t="s">
        <v>8567</v>
      </c>
      <c r="G6270" t="str">
        <f>VLOOKUP(Sales_Data!$F6270,tbl_Products[],2,FALSE)</f>
        <v>Product_69</v>
      </c>
      <c r="H6270" t="str">
        <f>VLOOKUP(tbl_Sales[[#This Row],[Product_ID]],tbl_Products[],3,0)</f>
        <v>Home Goods</v>
      </c>
      <c r="I6270">
        <v>8</v>
      </c>
      <c r="J6270" s="10">
        <f>VLOOKUP(tbl_Sales[[#This Row],[Product_ID]],tbl_Products[],4,0)</f>
        <v>8.86</v>
      </c>
      <c r="K6270" s="6">
        <v>35.06</v>
      </c>
      <c r="L6270" s="6">
        <f>tbl_Sales[[#This Row],[Price_per_Unit]]*tbl_Sales[[#This Row],[Quantity]]</f>
        <v>280.48</v>
      </c>
      <c r="M6270" s="6">
        <f>tbl_Sales[[#This Row],[Cost_per_Unit]]*tbl_Sales[[#This Row],[Quantity]]</f>
        <v>70.88</v>
      </c>
      <c r="N6270" s="6">
        <f>tbl_Sales[[#This Row],[Sales]]-tbl_Sales[[#This Row],[Total_Cost]]</f>
        <v>209.60000000000002</v>
      </c>
    </row>
    <row r="6271" spans="1:14">
      <c r="A6271" t="s">
        <v>6275</v>
      </c>
      <c r="B6271" s="4">
        <v>45120</v>
      </c>
      <c r="C6271" t="s">
        <v>8427</v>
      </c>
      <c r="D6271" t="str">
        <f>VLOOKUP(Sales_Data!$C6271,tbl_Customers[],2,FALSE)</f>
        <v>Customer_878</v>
      </c>
      <c r="E6271" t="str">
        <f>VLOOKUP(tbl_Sales[[#This Row],[Customer_ID]],tbl_Customers[],5,0)</f>
        <v>East</v>
      </c>
      <c r="F6271" t="s">
        <v>8512</v>
      </c>
      <c r="G6271" t="str">
        <f>VLOOKUP(Sales_Data!$F6271,tbl_Products[],2,FALSE)</f>
        <v>Product_47</v>
      </c>
      <c r="H6271" t="str">
        <f>VLOOKUP(tbl_Sales[[#This Row],[Product_ID]],tbl_Products[],3,0)</f>
        <v>Home Goods</v>
      </c>
      <c r="I6271">
        <v>2</v>
      </c>
      <c r="J6271" s="10">
        <f>VLOOKUP(tbl_Sales[[#This Row],[Product_ID]],tbl_Products[],4,0)</f>
        <v>22.66</v>
      </c>
      <c r="K6271" s="6">
        <v>62.14</v>
      </c>
      <c r="L6271" s="6">
        <f>tbl_Sales[[#This Row],[Price_per_Unit]]*tbl_Sales[[#This Row],[Quantity]]</f>
        <v>124.28</v>
      </c>
      <c r="M6271" s="6">
        <f>tbl_Sales[[#This Row],[Cost_per_Unit]]*tbl_Sales[[#This Row],[Quantity]]</f>
        <v>45.32</v>
      </c>
      <c r="N6271" s="6">
        <f>tbl_Sales[[#This Row],[Sales]]-tbl_Sales[[#This Row],[Total_Cost]]</f>
        <v>78.960000000000008</v>
      </c>
    </row>
    <row r="6272" spans="1:14">
      <c r="A6272" t="s">
        <v>6276</v>
      </c>
      <c r="B6272" s="4">
        <v>45039</v>
      </c>
      <c r="C6272" t="s">
        <v>7438</v>
      </c>
      <c r="D6272" t="str">
        <f>VLOOKUP(Sales_Data!$C6272,tbl_Customers[],2,FALSE)</f>
        <v>Customer_701</v>
      </c>
      <c r="E6272" t="str">
        <f>VLOOKUP(tbl_Sales[[#This Row],[Customer_ID]],tbl_Customers[],5,0)</f>
        <v>East</v>
      </c>
      <c r="F6272" t="s">
        <v>8537</v>
      </c>
      <c r="G6272" t="str">
        <f>VLOOKUP(Sales_Data!$F6272,tbl_Products[],2,FALSE)</f>
        <v>Product_75</v>
      </c>
      <c r="H6272" t="str">
        <f>VLOOKUP(tbl_Sales[[#This Row],[Product_ID]],tbl_Products[],3,0)</f>
        <v>Electronics</v>
      </c>
      <c r="I6272">
        <v>9</v>
      </c>
      <c r="J6272" s="10">
        <f>VLOOKUP(tbl_Sales[[#This Row],[Product_ID]],tbl_Products[],4,0)</f>
        <v>2.25</v>
      </c>
      <c r="K6272" s="6">
        <v>87.66</v>
      </c>
      <c r="L6272" s="6">
        <f>tbl_Sales[[#This Row],[Price_per_Unit]]*tbl_Sales[[#This Row],[Quantity]]</f>
        <v>788.93999999999994</v>
      </c>
      <c r="M6272" s="6">
        <f>tbl_Sales[[#This Row],[Cost_per_Unit]]*tbl_Sales[[#This Row],[Quantity]]</f>
        <v>20.25</v>
      </c>
      <c r="N6272" s="6">
        <f>tbl_Sales[[#This Row],[Sales]]-tbl_Sales[[#This Row],[Total_Cost]]</f>
        <v>768.68999999999994</v>
      </c>
    </row>
    <row r="6273" spans="1:14">
      <c r="A6273" t="s">
        <v>6277</v>
      </c>
      <c r="B6273" s="4">
        <v>45061</v>
      </c>
      <c r="C6273" t="s">
        <v>8155</v>
      </c>
      <c r="D6273" t="str">
        <f>VLOOKUP(Sales_Data!$C6273,tbl_Customers[],2,FALSE)</f>
        <v>Customer_609</v>
      </c>
      <c r="E6273" t="str">
        <f>VLOOKUP(tbl_Sales[[#This Row],[Customer_ID]],tbl_Customers[],5,0)</f>
        <v>East</v>
      </c>
      <c r="F6273" t="s">
        <v>8553</v>
      </c>
      <c r="G6273" t="str">
        <f>VLOOKUP(Sales_Data!$F6273,tbl_Products[],2,FALSE)</f>
        <v>Product_50</v>
      </c>
      <c r="H6273" t="str">
        <f>VLOOKUP(tbl_Sales[[#This Row],[Product_ID]],tbl_Products[],3,0)</f>
        <v>Apparel</v>
      </c>
      <c r="I6273">
        <v>9</v>
      </c>
      <c r="J6273" s="10">
        <f>VLOOKUP(tbl_Sales[[#This Row],[Product_ID]],tbl_Products[],4,0)</f>
        <v>42.74</v>
      </c>
      <c r="K6273" s="6">
        <v>26.98</v>
      </c>
      <c r="L6273" s="6">
        <f>tbl_Sales[[#This Row],[Price_per_Unit]]*tbl_Sales[[#This Row],[Quantity]]</f>
        <v>242.82</v>
      </c>
      <c r="M6273" s="6">
        <f>tbl_Sales[[#This Row],[Cost_per_Unit]]*tbl_Sales[[#This Row],[Quantity]]</f>
        <v>384.66</v>
      </c>
      <c r="N6273" s="6">
        <f>tbl_Sales[[#This Row],[Sales]]-tbl_Sales[[#This Row],[Total_Cost]]</f>
        <v>-141.84000000000003</v>
      </c>
    </row>
    <row r="6274" spans="1:14">
      <c r="A6274" t="s">
        <v>6278</v>
      </c>
      <c r="B6274" s="4">
        <v>44967</v>
      </c>
      <c r="C6274" t="s">
        <v>8126</v>
      </c>
      <c r="D6274" t="str">
        <f>VLOOKUP(Sales_Data!$C6274,tbl_Customers[],2,FALSE)</f>
        <v>Customer_337</v>
      </c>
      <c r="E6274" t="str">
        <f>VLOOKUP(tbl_Sales[[#This Row],[Customer_ID]],tbl_Customers[],5,0)</f>
        <v>West</v>
      </c>
      <c r="F6274" t="s">
        <v>8497</v>
      </c>
      <c r="G6274" t="str">
        <f>VLOOKUP(Sales_Data!$F6274,tbl_Products[],2,FALSE)</f>
        <v>Product_73</v>
      </c>
      <c r="H6274" t="str">
        <f>VLOOKUP(tbl_Sales[[#This Row],[Product_ID]],tbl_Products[],3,0)</f>
        <v>Apparel</v>
      </c>
      <c r="I6274">
        <v>2</v>
      </c>
      <c r="J6274" s="10">
        <f>VLOOKUP(tbl_Sales[[#This Row],[Product_ID]],tbl_Products[],4,0)</f>
        <v>1.21</v>
      </c>
      <c r="K6274" s="6">
        <v>6.39</v>
      </c>
      <c r="L6274" s="6">
        <f>tbl_Sales[[#This Row],[Price_per_Unit]]*tbl_Sales[[#This Row],[Quantity]]</f>
        <v>12.78</v>
      </c>
      <c r="M6274" s="6">
        <f>tbl_Sales[[#This Row],[Cost_per_Unit]]*tbl_Sales[[#This Row],[Quantity]]</f>
        <v>2.42</v>
      </c>
      <c r="N6274" s="6">
        <f>tbl_Sales[[#This Row],[Sales]]-tbl_Sales[[#This Row],[Total_Cost]]</f>
        <v>10.36</v>
      </c>
    </row>
    <row r="6275" spans="1:14">
      <c r="A6275" t="s">
        <v>6279</v>
      </c>
      <c r="B6275" s="4">
        <v>45143</v>
      </c>
      <c r="C6275" t="s">
        <v>8217</v>
      </c>
      <c r="D6275" t="str">
        <f>VLOOKUP(Sales_Data!$C6275,tbl_Customers[],2,FALSE)</f>
        <v>Customer_407</v>
      </c>
      <c r="E6275" t="str">
        <f>VLOOKUP(tbl_Sales[[#This Row],[Customer_ID]],tbl_Customers[],5,0)</f>
        <v>South</v>
      </c>
      <c r="F6275" t="s">
        <v>8523</v>
      </c>
      <c r="G6275" t="str">
        <f>VLOOKUP(Sales_Data!$F6275,tbl_Products[],2,FALSE)</f>
        <v>Product_32</v>
      </c>
      <c r="H6275" t="str">
        <f>VLOOKUP(tbl_Sales[[#This Row],[Product_ID]],tbl_Products[],3,0)</f>
        <v>Home Goods</v>
      </c>
      <c r="I6275">
        <v>2</v>
      </c>
      <c r="J6275" s="10">
        <f>VLOOKUP(tbl_Sales[[#This Row],[Product_ID]],tbl_Products[],4,0)</f>
        <v>24.03</v>
      </c>
      <c r="K6275" s="6">
        <v>82.12</v>
      </c>
      <c r="L6275" s="6">
        <f>tbl_Sales[[#This Row],[Price_per_Unit]]*tbl_Sales[[#This Row],[Quantity]]</f>
        <v>164.24</v>
      </c>
      <c r="M6275" s="6">
        <f>tbl_Sales[[#This Row],[Cost_per_Unit]]*tbl_Sales[[#This Row],[Quantity]]</f>
        <v>48.06</v>
      </c>
      <c r="N6275" s="6">
        <f>tbl_Sales[[#This Row],[Sales]]-tbl_Sales[[#This Row],[Total_Cost]]</f>
        <v>116.18</v>
      </c>
    </row>
    <row r="6276" spans="1:14">
      <c r="A6276" t="s">
        <v>6280</v>
      </c>
      <c r="B6276" s="4">
        <v>45247</v>
      </c>
      <c r="C6276" t="s">
        <v>8246</v>
      </c>
      <c r="D6276" t="str">
        <f>VLOOKUP(Sales_Data!$C6276,tbl_Customers[],2,FALSE)</f>
        <v>Customer_716</v>
      </c>
      <c r="E6276" t="str">
        <f>VLOOKUP(tbl_Sales[[#This Row],[Customer_ID]],tbl_Customers[],5,0)</f>
        <v>South</v>
      </c>
      <c r="F6276" t="s">
        <v>8503</v>
      </c>
      <c r="G6276" t="str">
        <f>VLOOKUP(Sales_Data!$F6276,tbl_Products[],2,FALSE)</f>
        <v>Product_19</v>
      </c>
      <c r="H6276" t="str">
        <f>VLOOKUP(tbl_Sales[[#This Row],[Product_ID]],tbl_Products[],3,0)</f>
        <v>Apparel</v>
      </c>
      <c r="I6276">
        <v>4</v>
      </c>
      <c r="J6276" s="10">
        <f>VLOOKUP(tbl_Sales[[#This Row],[Product_ID]],tbl_Products[],4,0)</f>
        <v>41.78</v>
      </c>
      <c r="K6276" s="6">
        <v>53.29</v>
      </c>
      <c r="L6276" s="6">
        <f>tbl_Sales[[#This Row],[Price_per_Unit]]*tbl_Sales[[#This Row],[Quantity]]</f>
        <v>213.16</v>
      </c>
      <c r="M6276" s="6">
        <f>tbl_Sales[[#This Row],[Cost_per_Unit]]*tbl_Sales[[#This Row],[Quantity]]</f>
        <v>167.12</v>
      </c>
      <c r="N6276" s="6">
        <f>tbl_Sales[[#This Row],[Sales]]-tbl_Sales[[#This Row],[Total_Cost]]</f>
        <v>46.039999999999992</v>
      </c>
    </row>
    <row r="6277" spans="1:14">
      <c r="A6277" t="s">
        <v>6281</v>
      </c>
      <c r="B6277" s="4">
        <v>45049</v>
      </c>
      <c r="C6277" t="s">
        <v>7839</v>
      </c>
      <c r="D6277" t="str">
        <f>VLOOKUP(Sales_Data!$C6277,tbl_Customers[],2,FALSE)</f>
        <v>Customer_859</v>
      </c>
      <c r="E6277" t="str">
        <f>VLOOKUP(tbl_Sales[[#This Row],[Customer_ID]],tbl_Customers[],5,0)</f>
        <v>North</v>
      </c>
      <c r="F6277" t="s">
        <v>8506</v>
      </c>
      <c r="G6277" t="str">
        <f>VLOOKUP(Sales_Data!$F6277,tbl_Products[],2,FALSE)</f>
        <v>Product_43</v>
      </c>
      <c r="H6277" t="str">
        <f>VLOOKUP(tbl_Sales[[#This Row],[Product_ID]],tbl_Products[],3,0)</f>
        <v>Health</v>
      </c>
      <c r="I6277">
        <v>4</v>
      </c>
      <c r="J6277" s="10">
        <f>VLOOKUP(tbl_Sales[[#This Row],[Product_ID]],tbl_Products[],4,0)</f>
        <v>4.59</v>
      </c>
      <c r="K6277" s="6">
        <v>11.34</v>
      </c>
      <c r="L6277" s="6">
        <f>tbl_Sales[[#This Row],[Price_per_Unit]]*tbl_Sales[[#This Row],[Quantity]]</f>
        <v>45.36</v>
      </c>
      <c r="M6277" s="6">
        <f>tbl_Sales[[#This Row],[Cost_per_Unit]]*tbl_Sales[[#This Row],[Quantity]]</f>
        <v>18.36</v>
      </c>
      <c r="N6277" s="6">
        <f>tbl_Sales[[#This Row],[Sales]]-tbl_Sales[[#This Row],[Total_Cost]]</f>
        <v>27</v>
      </c>
    </row>
    <row r="6278" spans="1:14">
      <c r="A6278" t="s">
        <v>6282</v>
      </c>
      <c r="B6278" s="4">
        <v>45191</v>
      </c>
      <c r="C6278" t="s">
        <v>7242</v>
      </c>
      <c r="D6278" t="str">
        <f>VLOOKUP(Sales_Data!$C6278,tbl_Customers[],2,FALSE)</f>
        <v>Customer_987</v>
      </c>
      <c r="E6278" t="str">
        <f>VLOOKUP(tbl_Sales[[#This Row],[Customer_ID]],tbl_Customers[],5,0)</f>
        <v>West</v>
      </c>
      <c r="F6278" t="s">
        <v>8497</v>
      </c>
      <c r="G6278" t="str">
        <f>VLOOKUP(Sales_Data!$F6278,tbl_Products[],2,FALSE)</f>
        <v>Product_73</v>
      </c>
      <c r="H6278" t="str">
        <f>VLOOKUP(tbl_Sales[[#This Row],[Product_ID]],tbl_Products[],3,0)</f>
        <v>Apparel</v>
      </c>
      <c r="I6278">
        <v>1</v>
      </c>
      <c r="J6278" s="10">
        <f>VLOOKUP(tbl_Sales[[#This Row],[Product_ID]],tbl_Products[],4,0)</f>
        <v>1.21</v>
      </c>
      <c r="K6278" s="6">
        <v>7.87</v>
      </c>
      <c r="L6278" s="6">
        <f>tbl_Sales[[#This Row],[Price_per_Unit]]*tbl_Sales[[#This Row],[Quantity]]</f>
        <v>7.87</v>
      </c>
      <c r="M6278" s="6">
        <f>tbl_Sales[[#This Row],[Cost_per_Unit]]*tbl_Sales[[#This Row],[Quantity]]</f>
        <v>1.21</v>
      </c>
      <c r="N6278" s="6">
        <f>tbl_Sales[[#This Row],[Sales]]-tbl_Sales[[#This Row],[Total_Cost]]</f>
        <v>6.66</v>
      </c>
    </row>
    <row r="6279" spans="1:14">
      <c r="A6279" t="s">
        <v>6283</v>
      </c>
      <c r="B6279" s="4">
        <v>45240</v>
      </c>
      <c r="C6279" t="s">
        <v>7406</v>
      </c>
      <c r="D6279" t="str">
        <f>VLOOKUP(Sales_Data!$C6279,tbl_Customers[],2,FALSE)</f>
        <v>Customer_974</v>
      </c>
      <c r="E6279" t="str">
        <f>VLOOKUP(tbl_Sales[[#This Row],[Customer_ID]],tbl_Customers[],5,0)</f>
        <v>East</v>
      </c>
      <c r="F6279" t="s">
        <v>8530</v>
      </c>
      <c r="G6279" t="str">
        <f>VLOOKUP(Sales_Data!$F6279,tbl_Products[],2,FALSE)</f>
        <v>Product_14</v>
      </c>
      <c r="H6279" t="str">
        <f>VLOOKUP(tbl_Sales[[#This Row],[Product_ID]],tbl_Products[],3,0)</f>
        <v>Toys</v>
      </c>
      <c r="I6279">
        <v>9</v>
      </c>
      <c r="J6279" s="10">
        <f>VLOOKUP(tbl_Sales[[#This Row],[Product_ID]],tbl_Products[],4,0)</f>
        <v>36.64</v>
      </c>
      <c r="K6279" s="6">
        <v>90.61</v>
      </c>
      <c r="L6279" s="6">
        <f>tbl_Sales[[#This Row],[Price_per_Unit]]*tbl_Sales[[#This Row],[Quantity]]</f>
        <v>815.49</v>
      </c>
      <c r="M6279" s="6">
        <f>tbl_Sales[[#This Row],[Cost_per_Unit]]*tbl_Sales[[#This Row],[Quantity]]</f>
        <v>329.76</v>
      </c>
      <c r="N6279" s="6">
        <f>tbl_Sales[[#This Row],[Sales]]-tbl_Sales[[#This Row],[Total_Cost]]</f>
        <v>485.73</v>
      </c>
    </row>
    <row r="6280" spans="1:14">
      <c r="A6280" t="s">
        <v>6284</v>
      </c>
      <c r="B6280" s="4">
        <v>45282</v>
      </c>
      <c r="C6280" t="s">
        <v>7728</v>
      </c>
      <c r="D6280" t="str">
        <f>VLOOKUP(Sales_Data!$C6280,tbl_Customers[],2,FALSE)</f>
        <v>Customer_1097</v>
      </c>
      <c r="E6280" t="str">
        <f>VLOOKUP(tbl_Sales[[#This Row],[Customer_ID]],tbl_Customers[],5,0)</f>
        <v>South</v>
      </c>
      <c r="F6280" t="s">
        <v>8498</v>
      </c>
      <c r="G6280" t="str">
        <f>VLOOKUP(Sales_Data!$F6280,tbl_Products[],2,FALSE)</f>
        <v>Product_38</v>
      </c>
      <c r="H6280" t="str">
        <f>VLOOKUP(tbl_Sales[[#This Row],[Product_ID]],tbl_Products[],3,0)</f>
        <v>Toys</v>
      </c>
      <c r="I6280">
        <v>3</v>
      </c>
      <c r="J6280" s="10">
        <f>VLOOKUP(tbl_Sales[[#This Row],[Product_ID]],tbl_Products[],4,0)</f>
        <v>35.82</v>
      </c>
      <c r="K6280" s="6">
        <v>18.47</v>
      </c>
      <c r="L6280" s="6">
        <f>tbl_Sales[[#This Row],[Price_per_Unit]]*tbl_Sales[[#This Row],[Quantity]]</f>
        <v>55.41</v>
      </c>
      <c r="M6280" s="6">
        <f>tbl_Sales[[#This Row],[Cost_per_Unit]]*tbl_Sales[[#This Row],[Quantity]]</f>
        <v>107.46000000000001</v>
      </c>
      <c r="N6280" s="6">
        <f>tbl_Sales[[#This Row],[Sales]]-tbl_Sales[[#This Row],[Total_Cost]]</f>
        <v>-52.050000000000011</v>
      </c>
    </row>
    <row r="6281" spans="1:14">
      <c r="A6281" t="s">
        <v>6285</v>
      </c>
      <c r="B6281" s="4">
        <v>45277</v>
      </c>
      <c r="C6281" t="s">
        <v>7175</v>
      </c>
      <c r="D6281" t="str">
        <f>VLOOKUP(Sales_Data!$C6281,tbl_Customers[],2,FALSE)</f>
        <v>Customer_1411</v>
      </c>
      <c r="E6281" t="str">
        <f>VLOOKUP(tbl_Sales[[#This Row],[Customer_ID]],tbl_Customers[],5,0)</f>
        <v>South</v>
      </c>
      <c r="F6281" t="s">
        <v>8496</v>
      </c>
      <c r="G6281" t="str">
        <f>VLOOKUP(Sales_Data!$F6281,tbl_Products[],2,FALSE)</f>
        <v>Product_3</v>
      </c>
      <c r="H6281" t="str">
        <f>VLOOKUP(tbl_Sales[[#This Row],[Product_ID]],tbl_Products[],3,0)</f>
        <v>Health</v>
      </c>
      <c r="I6281">
        <v>5</v>
      </c>
      <c r="J6281" s="10">
        <f>VLOOKUP(tbl_Sales[[#This Row],[Product_ID]],tbl_Products[],4,0)</f>
        <v>28.91</v>
      </c>
      <c r="K6281" s="6">
        <v>77.599999999999994</v>
      </c>
      <c r="L6281" s="6">
        <f>tbl_Sales[[#This Row],[Price_per_Unit]]*tbl_Sales[[#This Row],[Quantity]]</f>
        <v>388</v>
      </c>
      <c r="M6281" s="6">
        <f>tbl_Sales[[#This Row],[Cost_per_Unit]]*tbl_Sales[[#This Row],[Quantity]]</f>
        <v>144.55000000000001</v>
      </c>
      <c r="N6281" s="6">
        <f>tbl_Sales[[#This Row],[Sales]]-tbl_Sales[[#This Row],[Total_Cost]]</f>
        <v>243.45</v>
      </c>
    </row>
    <row r="6282" spans="1:14">
      <c r="A6282" t="s">
        <v>6286</v>
      </c>
      <c r="B6282" s="4">
        <v>45066</v>
      </c>
      <c r="C6282" t="s">
        <v>7963</v>
      </c>
      <c r="D6282" t="str">
        <f>VLOOKUP(Sales_Data!$C6282,tbl_Customers[],2,FALSE)</f>
        <v>Customer_330</v>
      </c>
      <c r="E6282" t="str">
        <f>VLOOKUP(tbl_Sales[[#This Row],[Customer_ID]],tbl_Customers[],5,0)</f>
        <v>North</v>
      </c>
      <c r="F6282" t="s">
        <v>8501</v>
      </c>
      <c r="G6282" t="str">
        <f>VLOOKUP(Sales_Data!$F6282,tbl_Products[],2,FALSE)</f>
        <v>Product_65</v>
      </c>
      <c r="H6282" t="str">
        <f>VLOOKUP(tbl_Sales[[#This Row],[Product_ID]],tbl_Products[],3,0)</f>
        <v>Health</v>
      </c>
      <c r="I6282">
        <v>8</v>
      </c>
      <c r="J6282" s="10">
        <f>VLOOKUP(tbl_Sales[[#This Row],[Product_ID]],tbl_Products[],4,0)</f>
        <v>37.880000000000003</v>
      </c>
      <c r="K6282" s="6">
        <v>43.92</v>
      </c>
      <c r="L6282" s="6">
        <f>tbl_Sales[[#This Row],[Price_per_Unit]]*tbl_Sales[[#This Row],[Quantity]]</f>
        <v>351.36</v>
      </c>
      <c r="M6282" s="6">
        <f>tbl_Sales[[#This Row],[Cost_per_Unit]]*tbl_Sales[[#This Row],[Quantity]]</f>
        <v>303.04000000000002</v>
      </c>
      <c r="N6282" s="6">
        <f>tbl_Sales[[#This Row],[Sales]]-tbl_Sales[[#This Row],[Total_Cost]]</f>
        <v>48.319999999999993</v>
      </c>
    </row>
    <row r="6283" spans="1:14">
      <c r="A6283" t="s">
        <v>6287</v>
      </c>
      <c r="B6283" s="4">
        <v>45072</v>
      </c>
      <c r="C6283" t="s">
        <v>7788</v>
      </c>
      <c r="D6283" t="str">
        <f>VLOOKUP(Sales_Data!$C6283,tbl_Customers[],2,FALSE)</f>
        <v>Customer_1427</v>
      </c>
      <c r="E6283" t="str">
        <f>VLOOKUP(tbl_Sales[[#This Row],[Customer_ID]],tbl_Customers[],5,0)</f>
        <v>West</v>
      </c>
      <c r="F6283" t="s">
        <v>8536</v>
      </c>
      <c r="G6283" t="str">
        <f>VLOOKUP(Sales_Data!$F6283,tbl_Products[],2,FALSE)</f>
        <v>Product_40</v>
      </c>
      <c r="H6283" t="str">
        <f>VLOOKUP(tbl_Sales[[#This Row],[Product_ID]],tbl_Products[],3,0)</f>
        <v>Health</v>
      </c>
      <c r="I6283">
        <v>8</v>
      </c>
      <c r="J6283" s="10">
        <f>VLOOKUP(tbl_Sales[[#This Row],[Product_ID]],tbl_Products[],4,0)</f>
        <v>30.96</v>
      </c>
      <c r="K6283" s="6">
        <v>87.87</v>
      </c>
      <c r="L6283" s="6">
        <f>tbl_Sales[[#This Row],[Price_per_Unit]]*tbl_Sales[[#This Row],[Quantity]]</f>
        <v>702.96</v>
      </c>
      <c r="M6283" s="6">
        <f>tbl_Sales[[#This Row],[Cost_per_Unit]]*tbl_Sales[[#This Row],[Quantity]]</f>
        <v>247.68</v>
      </c>
      <c r="N6283" s="6">
        <f>tbl_Sales[[#This Row],[Sales]]-tbl_Sales[[#This Row],[Total_Cost]]</f>
        <v>455.28000000000003</v>
      </c>
    </row>
    <row r="6284" spans="1:14">
      <c r="A6284" t="s">
        <v>6288</v>
      </c>
      <c r="B6284" s="4">
        <v>45259</v>
      </c>
      <c r="C6284" t="s">
        <v>7519</v>
      </c>
      <c r="D6284" t="str">
        <f>VLOOKUP(Sales_Data!$C6284,tbl_Customers[],2,FALSE)</f>
        <v>Customer_895</v>
      </c>
      <c r="E6284" t="str">
        <f>VLOOKUP(tbl_Sales[[#This Row],[Customer_ID]],tbl_Customers[],5,0)</f>
        <v>West</v>
      </c>
      <c r="F6284" t="s">
        <v>8497</v>
      </c>
      <c r="G6284" t="str">
        <f>VLOOKUP(Sales_Data!$F6284,tbl_Products[],2,FALSE)</f>
        <v>Product_73</v>
      </c>
      <c r="H6284" t="str">
        <f>VLOOKUP(tbl_Sales[[#This Row],[Product_ID]],tbl_Products[],3,0)</f>
        <v>Apparel</v>
      </c>
      <c r="I6284">
        <v>4</v>
      </c>
      <c r="J6284" s="10">
        <f>VLOOKUP(tbl_Sales[[#This Row],[Product_ID]],tbl_Products[],4,0)</f>
        <v>1.21</v>
      </c>
      <c r="K6284" s="6">
        <v>51.22</v>
      </c>
      <c r="L6284" s="6">
        <f>tbl_Sales[[#This Row],[Price_per_Unit]]*tbl_Sales[[#This Row],[Quantity]]</f>
        <v>204.88</v>
      </c>
      <c r="M6284" s="6">
        <f>tbl_Sales[[#This Row],[Cost_per_Unit]]*tbl_Sales[[#This Row],[Quantity]]</f>
        <v>4.84</v>
      </c>
      <c r="N6284" s="6">
        <f>tbl_Sales[[#This Row],[Sales]]-tbl_Sales[[#This Row],[Total_Cost]]</f>
        <v>200.04</v>
      </c>
    </row>
    <row r="6285" spans="1:14">
      <c r="A6285" t="s">
        <v>6289</v>
      </c>
      <c r="B6285" s="4">
        <v>45199</v>
      </c>
      <c r="C6285" t="s">
        <v>8085</v>
      </c>
      <c r="D6285" t="str">
        <f>VLOOKUP(Sales_Data!$C6285,tbl_Customers[],2,FALSE)</f>
        <v>Customer_727</v>
      </c>
      <c r="E6285" t="str">
        <f>VLOOKUP(tbl_Sales[[#This Row],[Customer_ID]],tbl_Customers[],5,0)</f>
        <v>West</v>
      </c>
      <c r="F6285" t="s">
        <v>8528</v>
      </c>
      <c r="G6285" t="str">
        <f>VLOOKUP(Sales_Data!$F6285,tbl_Products[],2,FALSE)</f>
        <v>Product_25</v>
      </c>
      <c r="H6285" t="str">
        <f>VLOOKUP(tbl_Sales[[#This Row],[Product_ID]],tbl_Products[],3,0)</f>
        <v>Electronics</v>
      </c>
      <c r="I6285">
        <v>9</v>
      </c>
      <c r="J6285" s="10">
        <f>VLOOKUP(tbl_Sales[[#This Row],[Product_ID]],tbl_Products[],4,0)</f>
        <v>48.19</v>
      </c>
      <c r="K6285" s="6">
        <v>83.94</v>
      </c>
      <c r="L6285" s="6">
        <f>tbl_Sales[[#This Row],[Price_per_Unit]]*tbl_Sales[[#This Row],[Quantity]]</f>
        <v>755.46</v>
      </c>
      <c r="M6285" s="6">
        <f>tbl_Sales[[#This Row],[Cost_per_Unit]]*tbl_Sales[[#This Row],[Quantity]]</f>
        <v>433.71</v>
      </c>
      <c r="N6285" s="6">
        <f>tbl_Sales[[#This Row],[Sales]]-tbl_Sales[[#This Row],[Total_Cost]]</f>
        <v>321.75000000000006</v>
      </c>
    </row>
    <row r="6286" spans="1:14">
      <c r="A6286" t="s">
        <v>6290</v>
      </c>
      <c r="B6286" s="4">
        <v>45064</v>
      </c>
      <c r="C6286" t="s">
        <v>7885</v>
      </c>
      <c r="D6286" t="str">
        <f>VLOOKUP(Sales_Data!$C6286,tbl_Customers[],2,FALSE)</f>
        <v>Customer_1420</v>
      </c>
      <c r="E6286" t="str">
        <f>VLOOKUP(tbl_Sales[[#This Row],[Customer_ID]],tbl_Customers[],5,0)</f>
        <v>West</v>
      </c>
      <c r="F6286" t="s">
        <v>8532</v>
      </c>
      <c r="G6286" t="str">
        <f>VLOOKUP(Sales_Data!$F6286,tbl_Products[],2,FALSE)</f>
        <v>Product_23</v>
      </c>
      <c r="H6286" t="str">
        <f>VLOOKUP(tbl_Sales[[#This Row],[Product_ID]],tbl_Products[],3,0)</f>
        <v>Apparel</v>
      </c>
      <c r="I6286">
        <v>4</v>
      </c>
      <c r="J6286" s="10">
        <f>VLOOKUP(tbl_Sales[[#This Row],[Product_ID]],tbl_Products[],4,0)</f>
        <v>2.85</v>
      </c>
      <c r="K6286" s="6">
        <v>72.16</v>
      </c>
      <c r="L6286" s="6">
        <f>tbl_Sales[[#This Row],[Price_per_Unit]]*tbl_Sales[[#This Row],[Quantity]]</f>
        <v>288.64</v>
      </c>
      <c r="M6286" s="6">
        <f>tbl_Sales[[#This Row],[Cost_per_Unit]]*tbl_Sales[[#This Row],[Quantity]]</f>
        <v>11.4</v>
      </c>
      <c r="N6286" s="6">
        <f>tbl_Sales[[#This Row],[Sales]]-tbl_Sales[[#This Row],[Total_Cost]]</f>
        <v>277.24</v>
      </c>
    </row>
    <row r="6287" spans="1:14">
      <c r="A6287" t="s">
        <v>6291</v>
      </c>
      <c r="B6287" s="4">
        <v>45138</v>
      </c>
      <c r="C6287" t="s">
        <v>7893</v>
      </c>
      <c r="D6287" t="str">
        <f>VLOOKUP(Sales_Data!$C6287,tbl_Customers[],2,FALSE)</f>
        <v>Customer_1169</v>
      </c>
      <c r="E6287" t="str">
        <f>VLOOKUP(tbl_Sales[[#This Row],[Customer_ID]],tbl_Customers[],5,0)</f>
        <v>South</v>
      </c>
      <c r="F6287" t="s">
        <v>8528</v>
      </c>
      <c r="G6287" t="str">
        <f>VLOOKUP(Sales_Data!$F6287,tbl_Products[],2,FALSE)</f>
        <v>Product_25</v>
      </c>
      <c r="H6287" t="str">
        <f>VLOOKUP(tbl_Sales[[#This Row],[Product_ID]],tbl_Products[],3,0)</f>
        <v>Electronics</v>
      </c>
      <c r="I6287">
        <v>4</v>
      </c>
      <c r="J6287" s="10">
        <f>VLOOKUP(tbl_Sales[[#This Row],[Product_ID]],tbl_Products[],4,0)</f>
        <v>48.19</v>
      </c>
      <c r="K6287" s="6">
        <v>13.93</v>
      </c>
      <c r="L6287" s="6">
        <f>tbl_Sales[[#This Row],[Price_per_Unit]]*tbl_Sales[[#This Row],[Quantity]]</f>
        <v>55.72</v>
      </c>
      <c r="M6287" s="6">
        <f>tbl_Sales[[#This Row],[Cost_per_Unit]]*tbl_Sales[[#This Row],[Quantity]]</f>
        <v>192.76</v>
      </c>
      <c r="N6287" s="6">
        <f>tbl_Sales[[#This Row],[Sales]]-tbl_Sales[[#This Row],[Total_Cost]]</f>
        <v>-137.04</v>
      </c>
    </row>
    <row r="6288" spans="1:14">
      <c r="A6288" t="s">
        <v>6292</v>
      </c>
      <c r="B6288" s="4">
        <v>45023</v>
      </c>
      <c r="C6288" t="s">
        <v>7749</v>
      </c>
      <c r="D6288" t="str">
        <f>VLOOKUP(Sales_Data!$C6288,tbl_Customers[],2,FALSE)</f>
        <v>Customer_797</v>
      </c>
      <c r="E6288" t="str">
        <f>VLOOKUP(tbl_Sales[[#This Row],[Customer_ID]],tbl_Customers[],5,0)</f>
        <v>East</v>
      </c>
      <c r="F6288" t="s">
        <v>8530</v>
      </c>
      <c r="G6288" t="str">
        <f>VLOOKUP(Sales_Data!$F6288,tbl_Products[],2,FALSE)</f>
        <v>Product_14</v>
      </c>
      <c r="H6288" t="str">
        <f>VLOOKUP(tbl_Sales[[#This Row],[Product_ID]],tbl_Products[],3,0)</f>
        <v>Toys</v>
      </c>
      <c r="I6288">
        <v>7</v>
      </c>
      <c r="J6288" s="10">
        <f>VLOOKUP(tbl_Sales[[#This Row],[Product_ID]],tbl_Products[],4,0)</f>
        <v>36.64</v>
      </c>
      <c r="K6288" s="6">
        <v>69.099999999999994</v>
      </c>
      <c r="L6288" s="6">
        <f>tbl_Sales[[#This Row],[Price_per_Unit]]*tbl_Sales[[#This Row],[Quantity]]</f>
        <v>483.69999999999993</v>
      </c>
      <c r="M6288" s="6">
        <f>tbl_Sales[[#This Row],[Cost_per_Unit]]*tbl_Sales[[#This Row],[Quantity]]</f>
        <v>256.48</v>
      </c>
      <c r="N6288" s="6">
        <f>tbl_Sales[[#This Row],[Sales]]-tbl_Sales[[#This Row],[Total_Cost]]</f>
        <v>227.21999999999991</v>
      </c>
    </row>
    <row r="6289" spans="1:14">
      <c r="A6289" t="s">
        <v>6293</v>
      </c>
      <c r="B6289" s="4">
        <v>44962</v>
      </c>
      <c r="C6289" t="s">
        <v>8315</v>
      </c>
      <c r="D6289" t="str">
        <f>VLOOKUP(Sales_Data!$C6289,tbl_Customers[],2,FALSE)</f>
        <v>Customer_21</v>
      </c>
      <c r="E6289" t="str">
        <f>VLOOKUP(tbl_Sales[[#This Row],[Customer_ID]],tbl_Customers[],5,0)</f>
        <v>West</v>
      </c>
      <c r="F6289" t="s">
        <v>8558</v>
      </c>
      <c r="G6289" t="str">
        <f>VLOOKUP(Sales_Data!$F6289,tbl_Products[],2,FALSE)</f>
        <v>Product_24</v>
      </c>
      <c r="H6289" t="str">
        <f>VLOOKUP(tbl_Sales[[#This Row],[Product_ID]],tbl_Products[],3,0)</f>
        <v>Apparel</v>
      </c>
      <c r="I6289">
        <v>8</v>
      </c>
      <c r="J6289" s="10">
        <f>VLOOKUP(tbl_Sales[[#This Row],[Product_ID]],tbl_Products[],4,0)</f>
        <v>47.62</v>
      </c>
      <c r="K6289" s="6">
        <v>63.79</v>
      </c>
      <c r="L6289" s="6">
        <f>tbl_Sales[[#This Row],[Price_per_Unit]]*tbl_Sales[[#This Row],[Quantity]]</f>
        <v>510.32</v>
      </c>
      <c r="M6289" s="6">
        <f>tbl_Sales[[#This Row],[Cost_per_Unit]]*tbl_Sales[[#This Row],[Quantity]]</f>
        <v>380.96</v>
      </c>
      <c r="N6289" s="6">
        <f>tbl_Sales[[#This Row],[Sales]]-tbl_Sales[[#This Row],[Total_Cost]]</f>
        <v>129.36000000000001</v>
      </c>
    </row>
    <row r="6290" spans="1:14">
      <c r="A6290" t="s">
        <v>6294</v>
      </c>
      <c r="B6290" s="4">
        <v>45020</v>
      </c>
      <c r="C6290" t="s">
        <v>7910</v>
      </c>
      <c r="D6290" t="str">
        <f>VLOOKUP(Sales_Data!$C6290,tbl_Customers[],2,FALSE)</f>
        <v>Customer_1149</v>
      </c>
      <c r="E6290" t="str">
        <f>VLOOKUP(tbl_Sales[[#This Row],[Customer_ID]],tbl_Customers[],5,0)</f>
        <v>South</v>
      </c>
      <c r="F6290" t="s">
        <v>8520</v>
      </c>
      <c r="G6290" t="str">
        <f>VLOOKUP(Sales_Data!$F6290,tbl_Products[],2,FALSE)</f>
        <v>Product_29</v>
      </c>
      <c r="H6290" t="str">
        <f>VLOOKUP(tbl_Sales[[#This Row],[Product_ID]],tbl_Products[],3,0)</f>
        <v>Home Goods</v>
      </c>
      <c r="I6290">
        <v>3</v>
      </c>
      <c r="J6290" s="10">
        <f>VLOOKUP(tbl_Sales[[#This Row],[Product_ID]],tbl_Products[],4,0)</f>
        <v>9.64</v>
      </c>
      <c r="K6290" s="6">
        <v>84.22</v>
      </c>
      <c r="L6290" s="6">
        <f>tbl_Sales[[#This Row],[Price_per_Unit]]*tbl_Sales[[#This Row],[Quantity]]</f>
        <v>252.66</v>
      </c>
      <c r="M6290" s="6">
        <f>tbl_Sales[[#This Row],[Cost_per_Unit]]*tbl_Sales[[#This Row],[Quantity]]</f>
        <v>28.92</v>
      </c>
      <c r="N6290" s="6">
        <f>tbl_Sales[[#This Row],[Sales]]-tbl_Sales[[#This Row],[Total_Cost]]</f>
        <v>223.74</v>
      </c>
    </row>
    <row r="6291" spans="1:14">
      <c r="A6291" t="s">
        <v>6295</v>
      </c>
      <c r="B6291" s="4">
        <v>44996</v>
      </c>
      <c r="C6291" t="s">
        <v>8350</v>
      </c>
      <c r="D6291" t="str">
        <f>VLOOKUP(Sales_Data!$C6291,tbl_Customers[],2,FALSE)</f>
        <v>Customer_1223</v>
      </c>
      <c r="E6291" t="str">
        <f>VLOOKUP(tbl_Sales[[#This Row],[Customer_ID]],tbl_Customers[],5,0)</f>
        <v>North</v>
      </c>
      <c r="F6291" t="s">
        <v>8498</v>
      </c>
      <c r="G6291" t="str">
        <f>VLOOKUP(Sales_Data!$F6291,tbl_Products[],2,FALSE)</f>
        <v>Product_38</v>
      </c>
      <c r="H6291" t="str">
        <f>VLOOKUP(tbl_Sales[[#This Row],[Product_ID]],tbl_Products[],3,0)</f>
        <v>Toys</v>
      </c>
      <c r="I6291">
        <v>9</v>
      </c>
      <c r="J6291" s="10">
        <f>VLOOKUP(tbl_Sales[[#This Row],[Product_ID]],tbl_Products[],4,0)</f>
        <v>35.82</v>
      </c>
      <c r="K6291" s="6">
        <v>9.48</v>
      </c>
      <c r="L6291" s="6">
        <f>tbl_Sales[[#This Row],[Price_per_Unit]]*tbl_Sales[[#This Row],[Quantity]]</f>
        <v>85.320000000000007</v>
      </c>
      <c r="M6291" s="6">
        <f>tbl_Sales[[#This Row],[Cost_per_Unit]]*tbl_Sales[[#This Row],[Quantity]]</f>
        <v>322.38</v>
      </c>
      <c r="N6291" s="6">
        <f>tbl_Sales[[#This Row],[Sales]]-tbl_Sales[[#This Row],[Total_Cost]]</f>
        <v>-237.06</v>
      </c>
    </row>
    <row r="6292" spans="1:14">
      <c r="A6292" t="s">
        <v>6296</v>
      </c>
      <c r="B6292" s="4">
        <v>45075</v>
      </c>
      <c r="C6292" t="s">
        <v>8217</v>
      </c>
      <c r="D6292" t="str">
        <f>VLOOKUP(Sales_Data!$C6292,tbl_Customers[],2,FALSE)</f>
        <v>Customer_407</v>
      </c>
      <c r="E6292" t="str">
        <f>VLOOKUP(tbl_Sales[[#This Row],[Customer_ID]],tbl_Customers[],5,0)</f>
        <v>South</v>
      </c>
      <c r="F6292" t="s">
        <v>8503</v>
      </c>
      <c r="G6292" t="str">
        <f>VLOOKUP(Sales_Data!$F6292,tbl_Products[],2,FALSE)</f>
        <v>Product_19</v>
      </c>
      <c r="H6292" t="str">
        <f>VLOOKUP(tbl_Sales[[#This Row],[Product_ID]],tbl_Products[],3,0)</f>
        <v>Apparel</v>
      </c>
      <c r="I6292">
        <v>7</v>
      </c>
      <c r="J6292" s="10">
        <f>VLOOKUP(tbl_Sales[[#This Row],[Product_ID]],tbl_Products[],4,0)</f>
        <v>41.78</v>
      </c>
      <c r="K6292" s="6">
        <v>95.14</v>
      </c>
      <c r="L6292" s="6">
        <f>tbl_Sales[[#This Row],[Price_per_Unit]]*tbl_Sales[[#This Row],[Quantity]]</f>
        <v>665.98</v>
      </c>
      <c r="M6292" s="6">
        <f>tbl_Sales[[#This Row],[Cost_per_Unit]]*tbl_Sales[[#This Row],[Quantity]]</f>
        <v>292.46000000000004</v>
      </c>
      <c r="N6292" s="6">
        <f>tbl_Sales[[#This Row],[Sales]]-tbl_Sales[[#This Row],[Total_Cost]]</f>
        <v>373.52</v>
      </c>
    </row>
    <row r="6293" spans="1:14">
      <c r="A6293" t="s">
        <v>6297</v>
      </c>
      <c r="B6293" s="4">
        <v>44983</v>
      </c>
      <c r="C6293" t="s">
        <v>7444</v>
      </c>
      <c r="D6293" t="str">
        <f>VLOOKUP(Sales_Data!$C6293,tbl_Customers[],2,FALSE)</f>
        <v>Customer_160</v>
      </c>
      <c r="E6293" t="str">
        <f>VLOOKUP(tbl_Sales[[#This Row],[Customer_ID]],tbl_Customers[],5,0)</f>
        <v>North</v>
      </c>
      <c r="F6293" t="s">
        <v>8525</v>
      </c>
      <c r="G6293" t="str">
        <f>VLOOKUP(Sales_Data!$F6293,tbl_Products[],2,FALSE)</f>
        <v>Product_56</v>
      </c>
      <c r="H6293" t="str">
        <f>VLOOKUP(tbl_Sales[[#This Row],[Product_ID]],tbl_Products[],3,0)</f>
        <v>Apparel</v>
      </c>
      <c r="I6293">
        <v>3</v>
      </c>
      <c r="J6293" s="10">
        <f>VLOOKUP(tbl_Sales[[#This Row],[Product_ID]],tbl_Products[],4,0)</f>
        <v>3.21</v>
      </c>
      <c r="K6293" s="6">
        <v>93.35</v>
      </c>
      <c r="L6293" s="6">
        <f>tbl_Sales[[#This Row],[Price_per_Unit]]*tbl_Sales[[#This Row],[Quantity]]</f>
        <v>280.04999999999995</v>
      </c>
      <c r="M6293" s="6">
        <f>tbl_Sales[[#This Row],[Cost_per_Unit]]*tbl_Sales[[#This Row],[Quantity]]</f>
        <v>9.629999999999999</v>
      </c>
      <c r="N6293" s="6">
        <f>tbl_Sales[[#This Row],[Sales]]-tbl_Sales[[#This Row],[Total_Cost]]</f>
        <v>270.41999999999996</v>
      </c>
    </row>
    <row r="6294" spans="1:14">
      <c r="A6294" t="s">
        <v>6298</v>
      </c>
      <c r="B6294" s="4">
        <v>45253</v>
      </c>
      <c r="C6294" t="s">
        <v>8297</v>
      </c>
      <c r="D6294" t="str">
        <f>VLOOKUP(Sales_Data!$C6294,tbl_Customers[],2,FALSE)</f>
        <v>Customer_1481</v>
      </c>
      <c r="E6294" t="str">
        <f>VLOOKUP(tbl_Sales[[#This Row],[Customer_ID]],tbl_Customers[],5,0)</f>
        <v>East</v>
      </c>
      <c r="F6294" t="s">
        <v>8555</v>
      </c>
      <c r="G6294" t="str">
        <f>VLOOKUP(Sales_Data!$F6294,tbl_Products[],2,FALSE)</f>
        <v>Product_52</v>
      </c>
      <c r="H6294" t="str">
        <f>VLOOKUP(tbl_Sales[[#This Row],[Product_ID]],tbl_Products[],3,0)</f>
        <v>Toys</v>
      </c>
      <c r="I6294">
        <v>3</v>
      </c>
      <c r="J6294" s="10">
        <f>VLOOKUP(tbl_Sales[[#This Row],[Product_ID]],tbl_Products[],4,0)</f>
        <v>46.58</v>
      </c>
      <c r="K6294" s="6">
        <v>17.29</v>
      </c>
      <c r="L6294" s="6">
        <f>tbl_Sales[[#This Row],[Price_per_Unit]]*tbl_Sales[[#This Row],[Quantity]]</f>
        <v>51.87</v>
      </c>
      <c r="M6294" s="6">
        <f>tbl_Sales[[#This Row],[Cost_per_Unit]]*tbl_Sales[[#This Row],[Quantity]]</f>
        <v>139.74</v>
      </c>
      <c r="N6294" s="6">
        <f>tbl_Sales[[#This Row],[Sales]]-tbl_Sales[[#This Row],[Total_Cost]]</f>
        <v>-87.87</v>
      </c>
    </row>
    <row r="6295" spans="1:14">
      <c r="A6295" t="s">
        <v>6299</v>
      </c>
      <c r="B6295" s="4">
        <v>45160</v>
      </c>
      <c r="C6295" t="s">
        <v>7686</v>
      </c>
      <c r="D6295" t="str">
        <f>VLOOKUP(Sales_Data!$C6295,tbl_Customers[],2,FALSE)</f>
        <v>Customer_1368</v>
      </c>
      <c r="E6295" t="str">
        <f>VLOOKUP(tbl_Sales[[#This Row],[Customer_ID]],tbl_Customers[],5,0)</f>
        <v>South</v>
      </c>
      <c r="F6295" t="s">
        <v>8497</v>
      </c>
      <c r="G6295" t="str">
        <f>VLOOKUP(Sales_Data!$F6295,tbl_Products[],2,FALSE)</f>
        <v>Product_73</v>
      </c>
      <c r="H6295" t="str">
        <f>VLOOKUP(tbl_Sales[[#This Row],[Product_ID]],tbl_Products[],3,0)</f>
        <v>Apparel</v>
      </c>
      <c r="I6295">
        <v>9</v>
      </c>
      <c r="J6295" s="10">
        <f>VLOOKUP(tbl_Sales[[#This Row],[Product_ID]],tbl_Products[],4,0)</f>
        <v>1.21</v>
      </c>
      <c r="K6295" s="6">
        <v>57.2</v>
      </c>
      <c r="L6295" s="6">
        <f>tbl_Sales[[#This Row],[Price_per_Unit]]*tbl_Sales[[#This Row],[Quantity]]</f>
        <v>514.80000000000007</v>
      </c>
      <c r="M6295" s="6">
        <f>tbl_Sales[[#This Row],[Cost_per_Unit]]*tbl_Sales[[#This Row],[Quantity]]</f>
        <v>10.89</v>
      </c>
      <c r="N6295" s="6">
        <f>tbl_Sales[[#This Row],[Sales]]-tbl_Sales[[#This Row],[Total_Cost]]</f>
        <v>503.91000000000008</v>
      </c>
    </row>
    <row r="6296" spans="1:14">
      <c r="A6296" t="s">
        <v>6300</v>
      </c>
      <c r="B6296" s="4">
        <v>45243</v>
      </c>
      <c r="C6296" t="s">
        <v>7584</v>
      </c>
      <c r="D6296" t="str">
        <f>VLOOKUP(Sales_Data!$C6296,tbl_Customers[],2,FALSE)</f>
        <v>Customer_1185</v>
      </c>
      <c r="E6296" t="str">
        <f>VLOOKUP(tbl_Sales[[#This Row],[Customer_ID]],tbl_Customers[],5,0)</f>
        <v>North</v>
      </c>
      <c r="F6296" t="s">
        <v>8543</v>
      </c>
      <c r="G6296" t="str">
        <f>VLOOKUP(Sales_Data!$F6296,tbl_Products[],2,FALSE)</f>
        <v>Product_72</v>
      </c>
      <c r="H6296" t="str">
        <f>VLOOKUP(tbl_Sales[[#This Row],[Product_ID]],tbl_Products[],3,0)</f>
        <v>Toys</v>
      </c>
      <c r="I6296">
        <v>2</v>
      </c>
      <c r="J6296" s="10">
        <f>VLOOKUP(tbl_Sales[[#This Row],[Product_ID]],tbl_Products[],4,0)</f>
        <v>23.2</v>
      </c>
      <c r="K6296" s="6">
        <v>6.44</v>
      </c>
      <c r="L6296" s="6">
        <f>tbl_Sales[[#This Row],[Price_per_Unit]]*tbl_Sales[[#This Row],[Quantity]]</f>
        <v>12.88</v>
      </c>
      <c r="M6296" s="6">
        <f>tbl_Sales[[#This Row],[Cost_per_Unit]]*tbl_Sales[[#This Row],[Quantity]]</f>
        <v>46.4</v>
      </c>
      <c r="N6296" s="6">
        <f>tbl_Sales[[#This Row],[Sales]]-tbl_Sales[[#This Row],[Total_Cost]]</f>
        <v>-33.519999999999996</v>
      </c>
    </row>
    <row r="6297" spans="1:14">
      <c r="A6297" t="s">
        <v>6301</v>
      </c>
      <c r="B6297" s="4">
        <v>45158</v>
      </c>
      <c r="C6297" t="s">
        <v>7375</v>
      </c>
      <c r="D6297" t="str">
        <f>VLOOKUP(Sales_Data!$C6297,tbl_Customers[],2,FALSE)</f>
        <v>Customer_1263</v>
      </c>
      <c r="E6297" t="str">
        <f>VLOOKUP(tbl_Sales[[#This Row],[Customer_ID]],tbl_Customers[],5,0)</f>
        <v>East</v>
      </c>
      <c r="F6297" t="s">
        <v>8564</v>
      </c>
      <c r="G6297" t="str">
        <f>VLOOKUP(Sales_Data!$F6297,tbl_Products[],2,FALSE)</f>
        <v>Product_8</v>
      </c>
      <c r="H6297" t="str">
        <f>VLOOKUP(tbl_Sales[[#This Row],[Product_ID]],tbl_Products[],3,0)</f>
        <v>Electronics</v>
      </c>
      <c r="I6297">
        <v>5</v>
      </c>
      <c r="J6297" s="10">
        <f>VLOOKUP(tbl_Sales[[#This Row],[Product_ID]],tbl_Products[],4,0)</f>
        <v>22.03</v>
      </c>
      <c r="K6297" s="6">
        <v>10.52</v>
      </c>
      <c r="L6297" s="6">
        <f>tbl_Sales[[#This Row],[Price_per_Unit]]*tbl_Sales[[#This Row],[Quantity]]</f>
        <v>52.599999999999994</v>
      </c>
      <c r="M6297" s="6">
        <f>tbl_Sales[[#This Row],[Cost_per_Unit]]*tbl_Sales[[#This Row],[Quantity]]</f>
        <v>110.15</v>
      </c>
      <c r="N6297" s="6">
        <f>tbl_Sales[[#This Row],[Sales]]-tbl_Sales[[#This Row],[Total_Cost]]</f>
        <v>-57.550000000000011</v>
      </c>
    </row>
    <row r="6298" spans="1:14">
      <c r="A6298" t="s">
        <v>6302</v>
      </c>
      <c r="B6298" s="4">
        <v>45066</v>
      </c>
      <c r="C6298" t="s">
        <v>7074</v>
      </c>
      <c r="D6298" t="str">
        <f>VLOOKUP(Sales_Data!$C6298,tbl_Customers[],2,FALSE)</f>
        <v>Customer_297</v>
      </c>
      <c r="E6298" t="str">
        <f>VLOOKUP(tbl_Sales[[#This Row],[Customer_ID]],tbl_Customers[],5,0)</f>
        <v>East</v>
      </c>
      <c r="F6298" t="s">
        <v>8519</v>
      </c>
      <c r="G6298" t="str">
        <f>VLOOKUP(Sales_Data!$F6298,tbl_Products[],2,FALSE)</f>
        <v>Product_53</v>
      </c>
      <c r="H6298" t="str">
        <f>VLOOKUP(tbl_Sales[[#This Row],[Product_ID]],tbl_Products[],3,0)</f>
        <v>Electronics</v>
      </c>
      <c r="I6298">
        <v>5</v>
      </c>
      <c r="J6298" s="10">
        <f>VLOOKUP(tbl_Sales[[#This Row],[Product_ID]],tbl_Products[],4,0)</f>
        <v>21.34</v>
      </c>
      <c r="K6298" s="6">
        <v>51.84</v>
      </c>
      <c r="L6298" s="6">
        <f>tbl_Sales[[#This Row],[Price_per_Unit]]*tbl_Sales[[#This Row],[Quantity]]</f>
        <v>259.20000000000005</v>
      </c>
      <c r="M6298" s="6">
        <f>tbl_Sales[[#This Row],[Cost_per_Unit]]*tbl_Sales[[#This Row],[Quantity]]</f>
        <v>106.7</v>
      </c>
      <c r="N6298" s="6">
        <f>tbl_Sales[[#This Row],[Sales]]-tbl_Sales[[#This Row],[Total_Cost]]</f>
        <v>152.50000000000006</v>
      </c>
    </row>
    <row r="6299" spans="1:14">
      <c r="A6299" t="s">
        <v>6303</v>
      </c>
      <c r="B6299" s="4">
        <v>45285</v>
      </c>
      <c r="C6299" t="s">
        <v>7043</v>
      </c>
      <c r="D6299" t="str">
        <f>VLOOKUP(Sales_Data!$C6299,tbl_Customers[],2,FALSE)</f>
        <v>Customer_664</v>
      </c>
      <c r="E6299" t="str">
        <f>VLOOKUP(tbl_Sales[[#This Row],[Customer_ID]],tbl_Customers[],5,0)</f>
        <v>North</v>
      </c>
      <c r="F6299" t="s">
        <v>8496</v>
      </c>
      <c r="G6299" t="str">
        <f>VLOOKUP(Sales_Data!$F6299,tbl_Products[],2,FALSE)</f>
        <v>Product_3</v>
      </c>
      <c r="H6299" t="str">
        <f>VLOOKUP(tbl_Sales[[#This Row],[Product_ID]],tbl_Products[],3,0)</f>
        <v>Health</v>
      </c>
      <c r="I6299">
        <v>1</v>
      </c>
      <c r="J6299" s="10">
        <f>VLOOKUP(tbl_Sales[[#This Row],[Product_ID]],tbl_Products[],4,0)</f>
        <v>28.91</v>
      </c>
      <c r="K6299" s="6">
        <v>46.84</v>
      </c>
      <c r="L6299" s="6">
        <f>tbl_Sales[[#This Row],[Price_per_Unit]]*tbl_Sales[[#This Row],[Quantity]]</f>
        <v>46.84</v>
      </c>
      <c r="M6299" s="6">
        <f>tbl_Sales[[#This Row],[Cost_per_Unit]]*tbl_Sales[[#This Row],[Quantity]]</f>
        <v>28.91</v>
      </c>
      <c r="N6299" s="6">
        <f>tbl_Sales[[#This Row],[Sales]]-tbl_Sales[[#This Row],[Total_Cost]]</f>
        <v>17.930000000000003</v>
      </c>
    </row>
    <row r="6300" spans="1:14">
      <c r="A6300" t="s">
        <v>6304</v>
      </c>
      <c r="B6300" s="4">
        <v>45245</v>
      </c>
      <c r="C6300" t="s">
        <v>8189</v>
      </c>
      <c r="D6300" t="str">
        <f>VLOOKUP(Sales_Data!$C6300,tbl_Customers[],2,FALSE)</f>
        <v>Customer_1361</v>
      </c>
      <c r="E6300" t="str">
        <f>VLOOKUP(tbl_Sales[[#This Row],[Customer_ID]],tbl_Customers[],5,0)</f>
        <v>North</v>
      </c>
      <c r="F6300" t="s">
        <v>8543</v>
      </c>
      <c r="G6300" t="str">
        <f>VLOOKUP(Sales_Data!$F6300,tbl_Products[],2,FALSE)</f>
        <v>Product_72</v>
      </c>
      <c r="H6300" t="str">
        <f>VLOOKUP(tbl_Sales[[#This Row],[Product_ID]],tbl_Products[],3,0)</f>
        <v>Toys</v>
      </c>
      <c r="I6300">
        <v>6</v>
      </c>
      <c r="J6300" s="10">
        <f>VLOOKUP(tbl_Sales[[#This Row],[Product_ID]],tbl_Products[],4,0)</f>
        <v>23.2</v>
      </c>
      <c r="K6300" s="6">
        <v>94.19</v>
      </c>
      <c r="L6300" s="6">
        <f>tbl_Sales[[#This Row],[Price_per_Unit]]*tbl_Sales[[#This Row],[Quantity]]</f>
        <v>565.14</v>
      </c>
      <c r="M6300" s="6">
        <f>tbl_Sales[[#This Row],[Cost_per_Unit]]*tbl_Sales[[#This Row],[Quantity]]</f>
        <v>139.19999999999999</v>
      </c>
      <c r="N6300" s="6">
        <f>tbl_Sales[[#This Row],[Sales]]-tbl_Sales[[#This Row],[Total_Cost]]</f>
        <v>425.94</v>
      </c>
    </row>
    <row r="6301" spans="1:14">
      <c r="A6301" t="s">
        <v>6305</v>
      </c>
      <c r="B6301" s="4">
        <v>45178</v>
      </c>
      <c r="C6301" t="s">
        <v>7181</v>
      </c>
      <c r="D6301" t="str">
        <f>VLOOKUP(Sales_Data!$C6301,tbl_Customers[],2,FALSE)</f>
        <v>Customer_649</v>
      </c>
      <c r="E6301" t="str">
        <f>VLOOKUP(tbl_Sales[[#This Row],[Customer_ID]],tbl_Customers[],5,0)</f>
        <v>North</v>
      </c>
      <c r="F6301" t="s">
        <v>8493</v>
      </c>
      <c r="G6301" t="str">
        <f>VLOOKUP(Sales_Data!$F6301,tbl_Products[],2,FALSE)</f>
        <v>Product_61</v>
      </c>
      <c r="H6301" t="str">
        <f>VLOOKUP(tbl_Sales[[#This Row],[Product_ID]],tbl_Products[],3,0)</f>
        <v>Health</v>
      </c>
      <c r="I6301">
        <v>4</v>
      </c>
      <c r="J6301" s="10">
        <f>VLOOKUP(tbl_Sales[[#This Row],[Product_ID]],tbl_Products[],4,0)</f>
        <v>47.78</v>
      </c>
      <c r="K6301" s="6">
        <v>97.32</v>
      </c>
      <c r="L6301" s="6">
        <f>tbl_Sales[[#This Row],[Price_per_Unit]]*tbl_Sales[[#This Row],[Quantity]]</f>
        <v>389.28</v>
      </c>
      <c r="M6301" s="6">
        <f>tbl_Sales[[#This Row],[Cost_per_Unit]]*tbl_Sales[[#This Row],[Quantity]]</f>
        <v>191.12</v>
      </c>
      <c r="N6301" s="6">
        <f>tbl_Sales[[#This Row],[Sales]]-tbl_Sales[[#This Row],[Total_Cost]]</f>
        <v>198.15999999999997</v>
      </c>
    </row>
    <row r="6302" spans="1:14">
      <c r="A6302" t="s">
        <v>6306</v>
      </c>
      <c r="B6302" s="4">
        <v>45023</v>
      </c>
      <c r="C6302" t="s">
        <v>7601</v>
      </c>
      <c r="D6302" t="str">
        <f>VLOOKUP(Sales_Data!$C6302,tbl_Customers[],2,FALSE)</f>
        <v>Customer_30</v>
      </c>
      <c r="E6302" t="str">
        <f>VLOOKUP(tbl_Sales[[#This Row],[Customer_ID]],tbl_Customers[],5,0)</f>
        <v>West</v>
      </c>
      <c r="F6302" t="s">
        <v>8542</v>
      </c>
      <c r="G6302" t="str">
        <f>VLOOKUP(Sales_Data!$F6302,tbl_Products[],2,FALSE)</f>
        <v>Product_20</v>
      </c>
      <c r="H6302" t="str">
        <f>VLOOKUP(tbl_Sales[[#This Row],[Product_ID]],tbl_Products[],3,0)</f>
        <v>Electronics</v>
      </c>
      <c r="I6302">
        <v>4</v>
      </c>
      <c r="J6302" s="10">
        <f>VLOOKUP(tbl_Sales[[#This Row],[Product_ID]],tbl_Products[],4,0)</f>
        <v>19.98</v>
      </c>
      <c r="K6302" s="6">
        <v>89.03</v>
      </c>
      <c r="L6302" s="6">
        <f>tbl_Sales[[#This Row],[Price_per_Unit]]*tbl_Sales[[#This Row],[Quantity]]</f>
        <v>356.12</v>
      </c>
      <c r="M6302" s="6">
        <f>tbl_Sales[[#This Row],[Cost_per_Unit]]*tbl_Sales[[#This Row],[Quantity]]</f>
        <v>79.92</v>
      </c>
      <c r="N6302" s="6">
        <f>tbl_Sales[[#This Row],[Sales]]-tbl_Sales[[#This Row],[Total_Cost]]</f>
        <v>276.2</v>
      </c>
    </row>
    <row r="6303" spans="1:14">
      <c r="A6303" t="s">
        <v>6307</v>
      </c>
      <c r="B6303" s="4">
        <v>45091</v>
      </c>
      <c r="C6303" t="s">
        <v>7937</v>
      </c>
      <c r="D6303" t="str">
        <f>VLOOKUP(Sales_Data!$C6303,tbl_Customers[],2,FALSE)</f>
        <v>Customer_309</v>
      </c>
      <c r="E6303" t="str">
        <f>VLOOKUP(tbl_Sales[[#This Row],[Customer_ID]],tbl_Customers[],5,0)</f>
        <v>West</v>
      </c>
      <c r="F6303" t="s">
        <v>8534</v>
      </c>
      <c r="G6303" t="str">
        <f>VLOOKUP(Sales_Data!$F6303,tbl_Products[],2,FALSE)</f>
        <v>Product_51</v>
      </c>
      <c r="H6303" t="str">
        <f>VLOOKUP(tbl_Sales[[#This Row],[Product_ID]],tbl_Products[],3,0)</f>
        <v>Electronics</v>
      </c>
      <c r="I6303">
        <v>6</v>
      </c>
      <c r="J6303" s="10">
        <f>VLOOKUP(tbl_Sales[[#This Row],[Product_ID]],tbl_Products[],4,0)</f>
        <v>45.1</v>
      </c>
      <c r="K6303" s="6">
        <v>68.64</v>
      </c>
      <c r="L6303" s="6">
        <f>tbl_Sales[[#This Row],[Price_per_Unit]]*tbl_Sales[[#This Row],[Quantity]]</f>
        <v>411.84000000000003</v>
      </c>
      <c r="M6303" s="6">
        <f>tbl_Sales[[#This Row],[Cost_per_Unit]]*tbl_Sales[[#This Row],[Quantity]]</f>
        <v>270.60000000000002</v>
      </c>
      <c r="N6303" s="6">
        <f>tbl_Sales[[#This Row],[Sales]]-tbl_Sales[[#This Row],[Total_Cost]]</f>
        <v>141.24</v>
      </c>
    </row>
    <row r="6304" spans="1:14">
      <c r="A6304" t="s">
        <v>6308</v>
      </c>
      <c r="B6304" s="4">
        <v>44936</v>
      </c>
      <c r="C6304" t="s">
        <v>7092</v>
      </c>
      <c r="D6304" t="str">
        <f>VLOOKUP(Sales_Data!$C6304,tbl_Customers[],2,FALSE)</f>
        <v>Customer_940</v>
      </c>
      <c r="E6304" t="str">
        <f>VLOOKUP(tbl_Sales[[#This Row],[Customer_ID]],tbl_Customers[],5,0)</f>
        <v>South</v>
      </c>
      <c r="F6304" t="s">
        <v>8539</v>
      </c>
      <c r="G6304" t="str">
        <f>VLOOKUP(Sales_Data!$F6304,tbl_Products[],2,FALSE)</f>
        <v>Product_16</v>
      </c>
      <c r="H6304" t="str">
        <f>VLOOKUP(tbl_Sales[[#This Row],[Product_ID]],tbl_Products[],3,0)</f>
        <v>Home Goods</v>
      </c>
      <c r="I6304">
        <v>2</v>
      </c>
      <c r="J6304" s="10">
        <f>VLOOKUP(tbl_Sales[[#This Row],[Product_ID]],tbl_Products[],4,0)</f>
        <v>15.25</v>
      </c>
      <c r="K6304" s="6">
        <v>42.26</v>
      </c>
      <c r="L6304" s="6">
        <f>tbl_Sales[[#This Row],[Price_per_Unit]]*tbl_Sales[[#This Row],[Quantity]]</f>
        <v>84.52</v>
      </c>
      <c r="M6304" s="6">
        <f>tbl_Sales[[#This Row],[Cost_per_Unit]]*tbl_Sales[[#This Row],[Quantity]]</f>
        <v>30.5</v>
      </c>
      <c r="N6304" s="6">
        <f>tbl_Sales[[#This Row],[Sales]]-tbl_Sales[[#This Row],[Total_Cost]]</f>
        <v>54.019999999999996</v>
      </c>
    </row>
    <row r="6305" spans="1:14">
      <c r="A6305" t="s">
        <v>6309</v>
      </c>
      <c r="B6305" s="4">
        <v>45004</v>
      </c>
      <c r="C6305" t="s">
        <v>7971</v>
      </c>
      <c r="D6305" t="str">
        <f>VLOOKUP(Sales_Data!$C6305,tbl_Customers[],2,FALSE)</f>
        <v>Customer_303</v>
      </c>
      <c r="E6305" t="str">
        <f>VLOOKUP(tbl_Sales[[#This Row],[Customer_ID]],tbl_Customers[],5,0)</f>
        <v>South</v>
      </c>
      <c r="F6305" t="s">
        <v>8513</v>
      </c>
      <c r="G6305" t="str">
        <f>VLOOKUP(Sales_Data!$F6305,tbl_Products[],2,FALSE)</f>
        <v>Product_59</v>
      </c>
      <c r="H6305" t="str">
        <f>VLOOKUP(tbl_Sales[[#This Row],[Product_ID]],tbl_Products[],3,0)</f>
        <v>Home Goods</v>
      </c>
      <c r="I6305">
        <v>1</v>
      </c>
      <c r="J6305" s="10">
        <f>VLOOKUP(tbl_Sales[[#This Row],[Product_ID]],tbl_Products[],4,0)</f>
        <v>40.85</v>
      </c>
      <c r="K6305" s="6">
        <v>50.07</v>
      </c>
      <c r="L6305" s="6">
        <f>tbl_Sales[[#This Row],[Price_per_Unit]]*tbl_Sales[[#This Row],[Quantity]]</f>
        <v>50.07</v>
      </c>
      <c r="M6305" s="6">
        <f>tbl_Sales[[#This Row],[Cost_per_Unit]]*tbl_Sales[[#This Row],[Quantity]]</f>
        <v>40.85</v>
      </c>
      <c r="N6305" s="6">
        <f>tbl_Sales[[#This Row],[Sales]]-tbl_Sales[[#This Row],[Total_Cost]]</f>
        <v>9.2199999999999989</v>
      </c>
    </row>
    <row r="6306" spans="1:14">
      <c r="A6306" t="s">
        <v>6310</v>
      </c>
      <c r="B6306" s="4">
        <v>44952</v>
      </c>
      <c r="C6306" t="s">
        <v>7974</v>
      </c>
      <c r="D6306" t="str">
        <f>VLOOKUP(Sales_Data!$C6306,tbl_Customers[],2,FALSE)</f>
        <v>Customer_1023</v>
      </c>
      <c r="E6306" t="str">
        <f>VLOOKUP(tbl_Sales[[#This Row],[Customer_ID]],tbl_Customers[],5,0)</f>
        <v>South</v>
      </c>
      <c r="F6306" t="s">
        <v>8535</v>
      </c>
      <c r="G6306" t="str">
        <f>VLOOKUP(Sales_Data!$F6306,tbl_Products[],2,FALSE)</f>
        <v>Product_54</v>
      </c>
      <c r="H6306" t="str">
        <f>VLOOKUP(tbl_Sales[[#This Row],[Product_ID]],tbl_Products[],3,0)</f>
        <v>Apparel</v>
      </c>
      <c r="I6306">
        <v>5</v>
      </c>
      <c r="J6306" s="10">
        <f>VLOOKUP(tbl_Sales[[#This Row],[Product_ID]],tbl_Products[],4,0)</f>
        <v>1.35</v>
      </c>
      <c r="K6306" s="6">
        <v>26.11</v>
      </c>
      <c r="L6306" s="6">
        <f>tbl_Sales[[#This Row],[Price_per_Unit]]*tbl_Sales[[#This Row],[Quantity]]</f>
        <v>130.55000000000001</v>
      </c>
      <c r="M6306" s="6">
        <f>tbl_Sales[[#This Row],[Cost_per_Unit]]*tbl_Sales[[#This Row],[Quantity]]</f>
        <v>6.75</v>
      </c>
      <c r="N6306" s="6">
        <f>tbl_Sales[[#This Row],[Sales]]-tbl_Sales[[#This Row],[Total_Cost]]</f>
        <v>123.80000000000001</v>
      </c>
    </row>
    <row r="6307" spans="1:14">
      <c r="A6307" t="s">
        <v>6311</v>
      </c>
      <c r="B6307" s="4">
        <v>45200</v>
      </c>
      <c r="C6307" t="s">
        <v>7181</v>
      </c>
      <c r="D6307" t="str">
        <f>VLOOKUP(Sales_Data!$C6307,tbl_Customers[],2,FALSE)</f>
        <v>Customer_649</v>
      </c>
      <c r="E6307" t="str">
        <f>VLOOKUP(tbl_Sales[[#This Row],[Customer_ID]],tbl_Customers[],5,0)</f>
        <v>North</v>
      </c>
      <c r="F6307" t="s">
        <v>8522</v>
      </c>
      <c r="G6307" t="str">
        <f>VLOOKUP(Sales_Data!$F6307,tbl_Products[],2,FALSE)</f>
        <v>Product_4</v>
      </c>
      <c r="H6307" t="str">
        <f>VLOOKUP(tbl_Sales[[#This Row],[Product_ID]],tbl_Products[],3,0)</f>
        <v>Toys</v>
      </c>
      <c r="I6307">
        <v>9</v>
      </c>
      <c r="J6307" s="10">
        <f>VLOOKUP(tbl_Sales[[#This Row],[Product_ID]],tbl_Products[],4,0)</f>
        <v>14.75</v>
      </c>
      <c r="K6307" s="6">
        <v>42.9</v>
      </c>
      <c r="L6307" s="6">
        <f>tbl_Sales[[#This Row],[Price_per_Unit]]*tbl_Sales[[#This Row],[Quantity]]</f>
        <v>386.09999999999997</v>
      </c>
      <c r="M6307" s="6">
        <f>tbl_Sales[[#This Row],[Cost_per_Unit]]*tbl_Sales[[#This Row],[Quantity]]</f>
        <v>132.75</v>
      </c>
      <c r="N6307" s="6">
        <f>tbl_Sales[[#This Row],[Sales]]-tbl_Sales[[#This Row],[Total_Cost]]</f>
        <v>253.34999999999997</v>
      </c>
    </row>
    <row r="6308" spans="1:14">
      <c r="A6308" t="s">
        <v>6312</v>
      </c>
      <c r="B6308" s="4">
        <v>44938</v>
      </c>
      <c r="C6308" t="s">
        <v>7914</v>
      </c>
      <c r="D6308" t="str">
        <f>VLOOKUP(Sales_Data!$C6308,tbl_Customers[],2,FALSE)</f>
        <v>Customer_233</v>
      </c>
      <c r="E6308" t="str">
        <f>VLOOKUP(tbl_Sales[[#This Row],[Customer_ID]],tbl_Customers[],5,0)</f>
        <v>West</v>
      </c>
      <c r="F6308" t="s">
        <v>8559</v>
      </c>
      <c r="G6308" t="str">
        <f>VLOOKUP(Sales_Data!$F6308,tbl_Products[],2,FALSE)</f>
        <v>Product_57</v>
      </c>
      <c r="H6308" t="str">
        <f>VLOOKUP(tbl_Sales[[#This Row],[Product_ID]],tbl_Products[],3,0)</f>
        <v>Toys</v>
      </c>
      <c r="I6308">
        <v>6</v>
      </c>
      <c r="J6308" s="10">
        <f>VLOOKUP(tbl_Sales[[#This Row],[Product_ID]],tbl_Products[],4,0)</f>
        <v>31.85</v>
      </c>
      <c r="K6308" s="6">
        <v>92.38</v>
      </c>
      <c r="L6308" s="6">
        <f>tbl_Sales[[#This Row],[Price_per_Unit]]*tbl_Sales[[#This Row],[Quantity]]</f>
        <v>554.28</v>
      </c>
      <c r="M6308" s="6">
        <f>tbl_Sales[[#This Row],[Cost_per_Unit]]*tbl_Sales[[#This Row],[Quantity]]</f>
        <v>191.10000000000002</v>
      </c>
      <c r="N6308" s="6">
        <f>tbl_Sales[[#This Row],[Sales]]-tbl_Sales[[#This Row],[Total_Cost]]</f>
        <v>363.17999999999995</v>
      </c>
    </row>
    <row r="6309" spans="1:14">
      <c r="A6309" t="s">
        <v>6313</v>
      </c>
      <c r="B6309" s="4">
        <v>45022</v>
      </c>
      <c r="C6309" t="s">
        <v>8098</v>
      </c>
      <c r="D6309" t="str">
        <f>VLOOKUP(Sales_Data!$C6309,tbl_Customers[],2,FALSE)</f>
        <v>Customer_1381</v>
      </c>
      <c r="E6309" t="str">
        <f>VLOOKUP(tbl_Sales[[#This Row],[Customer_ID]],tbl_Customers[],5,0)</f>
        <v>East</v>
      </c>
      <c r="F6309" t="s">
        <v>8532</v>
      </c>
      <c r="G6309" t="str">
        <f>VLOOKUP(Sales_Data!$F6309,tbl_Products[],2,FALSE)</f>
        <v>Product_23</v>
      </c>
      <c r="H6309" t="str">
        <f>VLOOKUP(tbl_Sales[[#This Row],[Product_ID]],tbl_Products[],3,0)</f>
        <v>Apparel</v>
      </c>
      <c r="I6309">
        <v>4</v>
      </c>
      <c r="J6309" s="10">
        <f>VLOOKUP(tbl_Sales[[#This Row],[Product_ID]],tbl_Products[],4,0)</f>
        <v>2.85</v>
      </c>
      <c r="K6309" s="6">
        <v>39.869999999999997</v>
      </c>
      <c r="L6309" s="6">
        <f>tbl_Sales[[#This Row],[Price_per_Unit]]*tbl_Sales[[#This Row],[Quantity]]</f>
        <v>159.47999999999999</v>
      </c>
      <c r="M6309" s="6">
        <f>tbl_Sales[[#This Row],[Cost_per_Unit]]*tbl_Sales[[#This Row],[Quantity]]</f>
        <v>11.4</v>
      </c>
      <c r="N6309" s="6">
        <f>tbl_Sales[[#This Row],[Sales]]-tbl_Sales[[#This Row],[Total_Cost]]</f>
        <v>148.07999999999998</v>
      </c>
    </row>
    <row r="6310" spans="1:14">
      <c r="A6310" t="s">
        <v>6314</v>
      </c>
      <c r="B6310" s="4">
        <v>44979</v>
      </c>
      <c r="C6310" t="s">
        <v>7887</v>
      </c>
      <c r="D6310" t="str">
        <f>VLOOKUP(Sales_Data!$C6310,tbl_Customers[],2,FALSE)</f>
        <v>Customer_833</v>
      </c>
      <c r="E6310" t="str">
        <f>VLOOKUP(tbl_Sales[[#This Row],[Customer_ID]],tbl_Customers[],5,0)</f>
        <v>South</v>
      </c>
      <c r="F6310" t="s">
        <v>8546</v>
      </c>
      <c r="G6310" t="str">
        <f>VLOOKUP(Sales_Data!$F6310,tbl_Products[],2,FALSE)</f>
        <v>Product_28</v>
      </c>
      <c r="H6310" t="str">
        <f>VLOOKUP(tbl_Sales[[#This Row],[Product_ID]],tbl_Products[],3,0)</f>
        <v>Toys</v>
      </c>
      <c r="I6310">
        <v>3</v>
      </c>
      <c r="J6310" s="10">
        <f>VLOOKUP(tbl_Sales[[#This Row],[Product_ID]],tbl_Products[],4,0)</f>
        <v>23.58</v>
      </c>
      <c r="K6310" s="6">
        <v>5.77</v>
      </c>
      <c r="L6310" s="6">
        <f>tbl_Sales[[#This Row],[Price_per_Unit]]*tbl_Sales[[#This Row],[Quantity]]</f>
        <v>17.309999999999999</v>
      </c>
      <c r="M6310" s="6">
        <f>tbl_Sales[[#This Row],[Cost_per_Unit]]*tbl_Sales[[#This Row],[Quantity]]</f>
        <v>70.739999999999995</v>
      </c>
      <c r="N6310" s="6">
        <f>tbl_Sales[[#This Row],[Sales]]-tbl_Sales[[#This Row],[Total_Cost]]</f>
        <v>-53.429999999999993</v>
      </c>
    </row>
    <row r="6311" spans="1:14">
      <c r="A6311" t="s">
        <v>6315</v>
      </c>
      <c r="B6311" s="4">
        <v>45071</v>
      </c>
      <c r="C6311" t="s">
        <v>8484</v>
      </c>
      <c r="D6311" t="str">
        <f>VLOOKUP(Sales_Data!$C6311,tbl_Customers[],2,FALSE)</f>
        <v>Customer_539</v>
      </c>
      <c r="E6311" t="str">
        <f>VLOOKUP(tbl_Sales[[#This Row],[Customer_ID]],tbl_Customers[],5,0)</f>
        <v>West</v>
      </c>
      <c r="F6311" t="s">
        <v>8536</v>
      </c>
      <c r="G6311" t="str">
        <f>VLOOKUP(Sales_Data!$F6311,tbl_Products[],2,FALSE)</f>
        <v>Product_40</v>
      </c>
      <c r="H6311" t="str">
        <f>VLOOKUP(tbl_Sales[[#This Row],[Product_ID]],tbl_Products[],3,0)</f>
        <v>Health</v>
      </c>
      <c r="I6311">
        <v>4</v>
      </c>
      <c r="J6311" s="10">
        <f>VLOOKUP(tbl_Sales[[#This Row],[Product_ID]],tbl_Products[],4,0)</f>
        <v>30.96</v>
      </c>
      <c r="K6311" s="6">
        <v>45.94</v>
      </c>
      <c r="L6311" s="6">
        <f>tbl_Sales[[#This Row],[Price_per_Unit]]*tbl_Sales[[#This Row],[Quantity]]</f>
        <v>183.76</v>
      </c>
      <c r="M6311" s="6">
        <f>tbl_Sales[[#This Row],[Cost_per_Unit]]*tbl_Sales[[#This Row],[Quantity]]</f>
        <v>123.84</v>
      </c>
      <c r="N6311" s="6">
        <f>tbl_Sales[[#This Row],[Sales]]-tbl_Sales[[#This Row],[Total_Cost]]</f>
        <v>59.919999999999987</v>
      </c>
    </row>
    <row r="6312" spans="1:14">
      <c r="A6312" t="s">
        <v>6316</v>
      </c>
      <c r="B6312" s="4">
        <v>45064</v>
      </c>
      <c r="C6312" t="s">
        <v>7324</v>
      </c>
      <c r="D6312" t="str">
        <f>VLOOKUP(Sales_Data!$C6312,tbl_Customers[],2,FALSE)</f>
        <v>Customer_1067</v>
      </c>
      <c r="E6312" t="str">
        <f>VLOOKUP(tbl_Sales[[#This Row],[Customer_ID]],tbl_Customers[],5,0)</f>
        <v>North</v>
      </c>
      <c r="F6312" t="s">
        <v>8543</v>
      </c>
      <c r="G6312" t="str">
        <f>VLOOKUP(Sales_Data!$F6312,tbl_Products[],2,FALSE)</f>
        <v>Product_72</v>
      </c>
      <c r="H6312" t="str">
        <f>VLOOKUP(tbl_Sales[[#This Row],[Product_ID]],tbl_Products[],3,0)</f>
        <v>Toys</v>
      </c>
      <c r="I6312">
        <v>1</v>
      </c>
      <c r="J6312" s="10">
        <f>VLOOKUP(tbl_Sales[[#This Row],[Product_ID]],tbl_Products[],4,0)</f>
        <v>23.2</v>
      </c>
      <c r="K6312" s="6">
        <v>83.35</v>
      </c>
      <c r="L6312" s="6">
        <f>tbl_Sales[[#This Row],[Price_per_Unit]]*tbl_Sales[[#This Row],[Quantity]]</f>
        <v>83.35</v>
      </c>
      <c r="M6312" s="6">
        <f>tbl_Sales[[#This Row],[Cost_per_Unit]]*tbl_Sales[[#This Row],[Quantity]]</f>
        <v>23.2</v>
      </c>
      <c r="N6312" s="6">
        <f>tbl_Sales[[#This Row],[Sales]]-tbl_Sales[[#This Row],[Total_Cost]]</f>
        <v>60.149999999999991</v>
      </c>
    </row>
    <row r="6313" spans="1:14">
      <c r="A6313" t="s">
        <v>6317</v>
      </c>
      <c r="B6313" s="4">
        <v>44991</v>
      </c>
      <c r="C6313" t="s">
        <v>7022</v>
      </c>
      <c r="D6313" t="str">
        <f>VLOOKUP(Sales_Data!$C6313,tbl_Customers[],2,FALSE)</f>
        <v>Customer_1480</v>
      </c>
      <c r="E6313" t="str">
        <f>VLOOKUP(tbl_Sales[[#This Row],[Customer_ID]],tbl_Customers[],5,0)</f>
        <v>East</v>
      </c>
      <c r="F6313" t="s">
        <v>8499</v>
      </c>
      <c r="G6313" t="str">
        <f>VLOOKUP(Sales_Data!$F6313,tbl_Products[],2,FALSE)</f>
        <v>Product_30</v>
      </c>
      <c r="H6313" t="str">
        <f>VLOOKUP(tbl_Sales[[#This Row],[Product_ID]],tbl_Products[],3,0)</f>
        <v>Apparel</v>
      </c>
      <c r="I6313">
        <v>4</v>
      </c>
      <c r="J6313" s="10">
        <f>VLOOKUP(tbl_Sales[[#This Row],[Product_ID]],tbl_Products[],4,0)</f>
        <v>49.21</v>
      </c>
      <c r="K6313" s="6">
        <v>99.74</v>
      </c>
      <c r="L6313" s="6">
        <f>tbl_Sales[[#This Row],[Price_per_Unit]]*tbl_Sales[[#This Row],[Quantity]]</f>
        <v>398.96</v>
      </c>
      <c r="M6313" s="6">
        <f>tbl_Sales[[#This Row],[Cost_per_Unit]]*tbl_Sales[[#This Row],[Quantity]]</f>
        <v>196.84</v>
      </c>
      <c r="N6313" s="6">
        <f>tbl_Sales[[#This Row],[Sales]]-tbl_Sales[[#This Row],[Total_Cost]]</f>
        <v>202.11999999999998</v>
      </c>
    </row>
    <row r="6314" spans="1:14">
      <c r="A6314" t="s">
        <v>6318</v>
      </c>
      <c r="B6314" s="4">
        <v>45151</v>
      </c>
      <c r="C6314" t="s">
        <v>7088</v>
      </c>
      <c r="D6314" t="str">
        <f>VLOOKUP(Sales_Data!$C6314,tbl_Customers[],2,FALSE)</f>
        <v>Customer_8</v>
      </c>
      <c r="E6314" t="str">
        <f>VLOOKUP(tbl_Sales[[#This Row],[Customer_ID]],tbl_Customers[],5,0)</f>
        <v>South</v>
      </c>
      <c r="F6314" t="s">
        <v>8516</v>
      </c>
      <c r="G6314" t="str">
        <f>VLOOKUP(Sales_Data!$F6314,tbl_Products[],2,FALSE)</f>
        <v>Product_67</v>
      </c>
      <c r="H6314" t="str">
        <f>VLOOKUP(tbl_Sales[[#This Row],[Product_ID]],tbl_Products[],3,0)</f>
        <v>Toys</v>
      </c>
      <c r="I6314">
        <v>2</v>
      </c>
      <c r="J6314" s="10">
        <f>VLOOKUP(tbl_Sales[[#This Row],[Product_ID]],tbl_Products[],4,0)</f>
        <v>13.68</v>
      </c>
      <c r="K6314" s="6">
        <v>19.690000000000001</v>
      </c>
      <c r="L6314" s="6">
        <f>tbl_Sales[[#This Row],[Price_per_Unit]]*tbl_Sales[[#This Row],[Quantity]]</f>
        <v>39.380000000000003</v>
      </c>
      <c r="M6314" s="6">
        <f>tbl_Sales[[#This Row],[Cost_per_Unit]]*tbl_Sales[[#This Row],[Quantity]]</f>
        <v>27.36</v>
      </c>
      <c r="N6314" s="6">
        <f>tbl_Sales[[#This Row],[Sales]]-tbl_Sales[[#This Row],[Total_Cost]]</f>
        <v>12.020000000000003</v>
      </c>
    </row>
    <row r="6315" spans="1:14">
      <c r="A6315" t="s">
        <v>6319</v>
      </c>
      <c r="B6315" s="4">
        <v>44931</v>
      </c>
      <c r="C6315" t="s">
        <v>7812</v>
      </c>
      <c r="D6315" t="str">
        <f>VLOOKUP(Sales_Data!$C6315,tbl_Customers[],2,FALSE)</f>
        <v>Customer_923</v>
      </c>
      <c r="E6315" t="str">
        <f>VLOOKUP(tbl_Sales[[#This Row],[Customer_ID]],tbl_Customers[],5,0)</f>
        <v>South</v>
      </c>
      <c r="F6315" t="s">
        <v>8520</v>
      </c>
      <c r="G6315" t="str">
        <f>VLOOKUP(Sales_Data!$F6315,tbl_Products[],2,FALSE)</f>
        <v>Product_29</v>
      </c>
      <c r="H6315" t="str">
        <f>VLOOKUP(tbl_Sales[[#This Row],[Product_ID]],tbl_Products[],3,0)</f>
        <v>Home Goods</v>
      </c>
      <c r="I6315">
        <v>7</v>
      </c>
      <c r="J6315" s="10">
        <f>VLOOKUP(tbl_Sales[[#This Row],[Product_ID]],tbl_Products[],4,0)</f>
        <v>9.64</v>
      </c>
      <c r="K6315" s="6">
        <v>13.47</v>
      </c>
      <c r="L6315" s="6">
        <f>tbl_Sales[[#This Row],[Price_per_Unit]]*tbl_Sales[[#This Row],[Quantity]]</f>
        <v>94.29</v>
      </c>
      <c r="M6315" s="6">
        <f>tbl_Sales[[#This Row],[Cost_per_Unit]]*tbl_Sales[[#This Row],[Quantity]]</f>
        <v>67.48</v>
      </c>
      <c r="N6315" s="6">
        <f>tbl_Sales[[#This Row],[Sales]]-tbl_Sales[[#This Row],[Total_Cost]]</f>
        <v>26.810000000000002</v>
      </c>
    </row>
    <row r="6316" spans="1:14">
      <c r="A6316" t="s">
        <v>6320</v>
      </c>
      <c r="B6316" s="4">
        <v>45046</v>
      </c>
      <c r="C6316" t="s">
        <v>7513</v>
      </c>
      <c r="D6316" t="str">
        <f>VLOOKUP(Sales_Data!$C6316,tbl_Customers[],2,FALSE)</f>
        <v>Customer_258</v>
      </c>
      <c r="E6316" t="str">
        <f>VLOOKUP(tbl_Sales[[#This Row],[Customer_ID]],tbl_Customers[],5,0)</f>
        <v>South</v>
      </c>
      <c r="F6316" t="s">
        <v>8556</v>
      </c>
      <c r="G6316" t="str">
        <f>VLOOKUP(Sales_Data!$F6316,tbl_Products[],2,FALSE)</f>
        <v>Product_42</v>
      </c>
      <c r="H6316" t="str">
        <f>VLOOKUP(tbl_Sales[[#This Row],[Product_ID]],tbl_Products[],3,0)</f>
        <v>Electronics</v>
      </c>
      <c r="I6316">
        <v>2</v>
      </c>
      <c r="J6316" s="10">
        <f>VLOOKUP(tbl_Sales[[#This Row],[Product_ID]],tbl_Products[],4,0)</f>
        <v>28.03</v>
      </c>
      <c r="K6316" s="6">
        <v>10.24</v>
      </c>
      <c r="L6316" s="6">
        <f>tbl_Sales[[#This Row],[Price_per_Unit]]*tbl_Sales[[#This Row],[Quantity]]</f>
        <v>20.48</v>
      </c>
      <c r="M6316" s="6">
        <f>tbl_Sales[[#This Row],[Cost_per_Unit]]*tbl_Sales[[#This Row],[Quantity]]</f>
        <v>56.06</v>
      </c>
      <c r="N6316" s="6">
        <f>tbl_Sales[[#This Row],[Sales]]-tbl_Sales[[#This Row],[Total_Cost]]</f>
        <v>-35.58</v>
      </c>
    </row>
    <row r="6317" spans="1:14">
      <c r="A6317" t="s">
        <v>6321</v>
      </c>
      <c r="B6317" s="4">
        <v>44973</v>
      </c>
      <c r="C6317" t="s">
        <v>8433</v>
      </c>
      <c r="D6317" t="str">
        <f>VLOOKUP(Sales_Data!$C6317,tbl_Customers[],2,FALSE)</f>
        <v>Customer_1300</v>
      </c>
      <c r="E6317" t="str">
        <f>VLOOKUP(tbl_Sales[[#This Row],[Customer_ID]],tbl_Customers[],5,0)</f>
        <v>North</v>
      </c>
      <c r="F6317" t="s">
        <v>8512</v>
      </c>
      <c r="G6317" t="str">
        <f>VLOOKUP(Sales_Data!$F6317,tbl_Products[],2,FALSE)</f>
        <v>Product_47</v>
      </c>
      <c r="H6317" t="str">
        <f>VLOOKUP(tbl_Sales[[#This Row],[Product_ID]],tbl_Products[],3,0)</f>
        <v>Home Goods</v>
      </c>
      <c r="I6317">
        <v>2</v>
      </c>
      <c r="J6317" s="10">
        <f>VLOOKUP(tbl_Sales[[#This Row],[Product_ID]],tbl_Products[],4,0)</f>
        <v>22.66</v>
      </c>
      <c r="K6317" s="6">
        <v>18.3</v>
      </c>
      <c r="L6317" s="6">
        <f>tbl_Sales[[#This Row],[Price_per_Unit]]*tbl_Sales[[#This Row],[Quantity]]</f>
        <v>36.6</v>
      </c>
      <c r="M6317" s="6">
        <f>tbl_Sales[[#This Row],[Cost_per_Unit]]*tbl_Sales[[#This Row],[Quantity]]</f>
        <v>45.32</v>
      </c>
      <c r="N6317" s="6">
        <f>tbl_Sales[[#This Row],[Sales]]-tbl_Sales[[#This Row],[Total_Cost]]</f>
        <v>-8.7199999999999989</v>
      </c>
    </row>
    <row r="6318" spans="1:14">
      <c r="A6318" t="s">
        <v>6322</v>
      </c>
      <c r="B6318" s="4">
        <v>45004</v>
      </c>
      <c r="C6318" t="s">
        <v>7053</v>
      </c>
      <c r="D6318" t="str">
        <f>VLOOKUP(Sales_Data!$C6318,tbl_Customers[],2,FALSE)</f>
        <v>Customer_921</v>
      </c>
      <c r="E6318" t="str">
        <f>VLOOKUP(tbl_Sales[[#This Row],[Customer_ID]],tbl_Customers[],5,0)</f>
        <v>East</v>
      </c>
      <c r="F6318" t="s">
        <v>8523</v>
      </c>
      <c r="G6318" t="str">
        <f>VLOOKUP(Sales_Data!$F6318,tbl_Products[],2,FALSE)</f>
        <v>Product_32</v>
      </c>
      <c r="H6318" t="str">
        <f>VLOOKUP(tbl_Sales[[#This Row],[Product_ID]],tbl_Products[],3,0)</f>
        <v>Home Goods</v>
      </c>
      <c r="I6318">
        <v>9</v>
      </c>
      <c r="J6318" s="10">
        <f>VLOOKUP(tbl_Sales[[#This Row],[Product_ID]],tbl_Products[],4,0)</f>
        <v>24.03</v>
      </c>
      <c r="K6318" s="6">
        <v>98.96</v>
      </c>
      <c r="L6318" s="6">
        <f>tbl_Sales[[#This Row],[Price_per_Unit]]*tbl_Sales[[#This Row],[Quantity]]</f>
        <v>890.64</v>
      </c>
      <c r="M6318" s="6">
        <f>tbl_Sales[[#This Row],[Cost_per_Unit]]*tbl_Sales[[#This Row],[Quantity]]</f>
        <v>216.27</v>
      </c>
      <c r="N6318" s="6">
        <f>tbl_Sales[[#This Row],[Sales]]-tbl_Sales[[#This Row],[Total_Cost]]</f>
        <v>674.37</v>
      </c>
    </row>
    <row r="6319" spans="1:14">
      <c r="A6319" t="s">
        <v>6323</v>
      </c>
      <c r="B6319" s="4">
        <v>44934</v>
      </c>
      <c r="C6319" t="s">
        <v>7328</v>
      </c>
      <c r="D6319" t="str">
        <f>VLOOKUP(Sales_Data!$C6319,tbl_Customers[],2,FALSE)</f>
        <v>Customer_1309</v>
      </c>
      <c r="E6319" t="str">
        <f>VLOOKUP(tbl_Sales[[#This Row],[Customer_ID]],tbl_Customers[],5,0)</f>
        <v>East</v>
      </c>
      <c r="F6319" t="s">
        <v>8516</v>
      </c>
      <c r="G6319" t="str">
        <f>VLOOKUP(Sales_Data!$F6319,tbl_Products[],2,FALSE)</f>
        <v>Product_67</v>
      </c>
      <c r="H6319" t="str">
        <f>VLOOKUP(tbl_Sales[[#This Row],[Product_ID]],tbl_Products[],3,0)</f>
        <v>Toys</v>
      </c>
      <c r="I6319">
        <v>8</v>
      </c>
      <c r="J6319" s="10">
        <f>VLOOKUP(tbl_Sales[[#This Row],[Product_ID]],tbl_Products[],4,0)</f>
        <v>13.68</v>
      </c>
      <c r="K6319" s="6">
        <v>42.73</v>
      </c>
      <c r="L6319" s="6">
        <f>tbl_Sales[[#This Row],[Price_per_Unit]]*tbl_Sales[[#This Row],[Quantity]]</f>
        <v>341.84</v>
      </c>
      <c r="M6319" s="6">
        <f>tbl_Sales[[#This Row],[Cost_per_Unit]]*tbl_Sales[[#This Row],[Quantity]]</f>
        <v>109.44</v>
      </c>
      <c r="N6319" s="6">
        <f>tbl_Sales[[#This Row],[Sales]]-tbl_Sales[[#This Row],[Total_Cost]]</f>
        <v>232.39999999999998</v>
      </c>
    </row>
    <row r="6320" spans="1:14">
      <c r="A6320" t="s">
        <v>6324</v>
      </c>
      <c r="B6320" s="4">
        <v>45179</v>
      </c>
      <c r="C6320" t="s">
        <v>7584</v>
      </c>
      <c r="D6320" t="str">
        <f>VLOOKUP(Sales_Data!$C6320,tbl_Customers[],2,FALSE)</f>
        <v>Customer_1185</v>
      </c>
      <c r="E6320" t="str">
        <f>VLOOKUP(tbl_Sales[[#This Row],[Customer_ID]],tbl_Customers[],5,0)</f>
        <v>North</v>
      </c>
      <c r="F6320" t="s">
        <v>8549</v>
      </c>
      <c r="G6320" t="str">
        <f>VLOOKUP(Sales_Data!$F6320,tbl_Products[],2,FALSE)</f>
        <v>Product_18</v>
      </c>
      <c r="H6320" t="str">
        <f>VLOOKUP(tbl_Sales[[#This Row],[Product_ID]],tbl_Products[],3,0)</f>
        <v>Health</v>
      </c>
      <c r="I6320">
        <v>8</v>
      </c>
      <c r="J6320" s="10">
        <f>VLOOKUP(tbl_Sales[[#This Row],[Product_ID]],tbl_Products[],4,0)</f>
        <v>41.18</v>
      </c>
      <c r="K6320" s="6">
        <v>55.52</v>
      </c>
      <c r="L6320" s="6">
        <f>tbl_Sales[[#This Row],[Price_per_Unit]]*tbl_Sales[[#This Row],[Quantity]]</f>
        <v>444.16</v>
      </c>
      <c r="M6320" s="6">
        <f>tbl_Sales[[#This Row],[Cost_per_Unit]]*tbl_Sales[[#This Row],[Quantity]]</f>
        <v>329.44</v>
      </c>
      <c r="N6320" s="6">
        <f>tbl_Sales[[#This Row],[Sales]]-tbl_Sales[[#This Row],[Total_Cost]]</f>
        <v>114.72000000000003</v>
      </c>
    </row>
    <row r="6321" spans="1:14">
      <c r="A6321" t="s">
        <v>6325</v>
      </c>
      <c r="B6321" s="4">
        <v>45038</v>
      </c>
      <c r="C6321" t="s">
        <v>7387</v>
      </c>
      <c r="D6321" t="str">
        <f>VLOOKUP(Sales_Data!$C6321,tbl_Customers[],2,FALSE)</f>
        <v>Customer_200</v>
      </c>
      <c r="E6321" t="str">
        <f>VLOOKUP(tbl_Sales[[#This Row],[Customer_ID]],tbl_Customers[],5,0)</f>
        <v>East</v>
      </c>
      <c r="F6321" t="s">
        <v>8543</v>
      </c>
      <c r="G6321" t="str">
        <f>VLOOKUP(Sales_Data!$F6321,tbl_Products[],2,FALSE)</f>
        <v>Product_72</v>
      </c>
      <c r="H6321" t="str">
        <f>VLOOKUP(tbl_Sales[[#This Row],[Product_ID]],tbl_Products[],3,0)</f>
        <v>Toys</v>
      </c>
      <c r="I6321">
        <v>9</v>
      </c>
      <c r="J6321" s="10">
        <f>VLOOKUP(tbl_Sales[[#This Row],[Product_ID]],tbl_Products[],4,0)</f>
        <v>23.2</v>
      </c>
      <c r="K6321" s="6">
        <v>36.15</v>
      </c>
      <c r="L6321" s="6">
        <f>tbl_Sales[[#This Row],[Price_per_Unit]]*tbl_Sales[[#This Row],[Quantity]]</f>
        <v>325.34999999999997</v>
      </c>
      <c r="M6321" s="6">
        <f>tbl_Sales[[#This Row],[Cost_per_Unit]]*tbl_Sales[[#This Row],[Quantity]]</f>
        <v>208.79999999999998</v>
      </c>
      <c r="N6321" s="6">
        <f>tbl_Sales[[#This Row],[Sales]]-tbl_Sales[[#This Row],[Total_Cost]]</f>
        <v>116.54999999999998</v>
      </c>
    </row>
    <row r="6322" spans="1:14">
      <c r="A6322" t="s">
        <v>6326</v>
      </c>
      <c r="B6322" s="4">
        <v>45102</v>
      </c>
      <c r="C6322" t="s">
        <v>7309</v>
      </c>
      <c r="D6322" t="str">
        <f>VLOOKUP(Sales_Data!$C6322,tbl_Customers[],2,FALSE)</f>
        <v>Customer_75</v>
      </c>
      <c r="E6322" t="str">
        <f>VLOOKUP(tbl_Sales[[#This Row],[Customer_ID]],tbl_Customers[],5,0)</f>
        <v>North</v>
      </c>
      <c r="F6322" t="s">
        <v>8496</v>
      </c>
      <c r="G6322" t="str">
        <f>VLOOKUP(Sales_Data!$F6322,tbl_Products[],2,FALSE)</f>
        <v>Product_3</v>
      </c>
      <c r="H6322" t="str">
        <f>VLOOKUP(tbl_Sales[[#This Row],[Product_ID]],tbl_Products[],3,0)</f>
        <v>Health</v>
      </c>
      <c r="I6322">
        <v>7</v>
      </c>
      <c r="J6322" s="10">
        <f>VLOOKUP(tbl_Sales[[#This Row],[Product_ID]],tbl_Products[],4,0)</f>
        <v>28.91</v>
      </c>
      <c r="K6322" s="6">
        <v>7.17</v>
      </c>
      <c r="L6322" s="6">
        <f>tbl_Sales[[#This Row],[Price_per_Unit]]*tbl_Sales[[#This Row],[Quantity]]</f>
        <v>50.19</v>
      </c>
      <c r="M6322" s="6">
        <f>tbl_Sales[[#This Row],[Cost_per_Unit]]*tbl_Sales[[#This Row],[Quantity]]</f>
        <v>202.37</v>
      </c>
      <c r="N6322" s="6">
        <f>tbl_Sales[[#This Row],[Sales]]-tbl_Sales[[#This Row],[Total_Cost]]</f>
        <v>-152.18</v>
      </c>
    </row>
    <row r="6323" spans="1:14">
      <c r="A6323" t="s">
        <v>6327</v>
      </c>
      <c r="B6323" s="4">
        <v>45142</v>
      </c>
      <c r="C6323" t="s">
        <v>7701</v>
      </c>
      <c r="D6323" t="str">
        <f>VLOOKUP(Sales_Data!$C6323,tbl_Customers[],2,FALSE)</f>
        <v>Customer_448</v>
      </c>
      <c r="E6323" t="str">
        <f>VLOOKUP(tbl_Sales[[#This Row],[Customer_ID]],tbl_Customers[],5,0)</f>
        <v>East</v>
      </c>
      <c r="F6323" t="s">
        <v>8540</v>
      </c>
      <c r="G6323" t="str">
        <f>VLOOKUP(Sales_Data!$F6323,tbl_Products[],2,FALSE)</f>
        <v>Product_37</v>
      </c>
      <c r="H6323" t="str">
        <f>VLOOKUP(tbl_Sales[[#This Row],[Product_ID]],tbl_Products[],3,0)</f>
        <v>Toys</v>
      </c>
      <c r="I6323">
        <v>4</v>
      </c>
      <c r="J6323" s="10">
        <f>VLOOKUP(tbl_Sales[[#This Row],[Product_ID]],tbl_Products[],4,0)</f>
        <v>29.86</v>
      </c>
      <c r="K6323" s="6">
        <v>99.92</v>
      </c>
      <c r="L6323" s="6">
        <f>tbl_Sales[[#This Row],[Price_per_Unit]]*tbl_Sales[[#This Row],[Quantity]]</f>
        <v>399.68</v>
      </c>
      <c r="M6323" s="6">
        <f>tbl_Sales[[#This Row],[Cost_per_Unit]]*tbl_Sales[[#This Row],[Quantity]]</f>
        <v>119.44</v>
      </c>
      <c r="N6323" s="6">
        <f>tbl_Sales[[#This Row],[Sales]]-tbl_Sales[[#This Row],[Total_Cost]]</f>
        <v>280.24</v>
      </c>
    </row>
    <row r="6324" spans="1:14">
      <c r="A6324" t="s">
        <v>6328</v>
      </c>
      <c r="B6324" s="4">
        <v>45086</v>
      </c>
      <c r="C6324" t="s">
        <v>8410</v>
      </c>
      <c r="D6324" t="str">
        <f>VLOOKUP(Sales_Data!$C6324,tbl_Customers[],2,FALSE)</f>
        <v>Customer_385</v>
      </c>
      <c r="E6324" t="str">
        <f>VLOOKUP(tbl_Sales[[#This Row],[Customer_ID]],tbl_Customers[],5,0)</f>
        <v>East</v>
      </c>
      <c r="F6324" t="s">
        <v>8548</v>
      </c>
      <c r="G6324" t="str">
        <f>VLOOKUP(Sales_Data!$F6324,tbl_Products[],2,FALSE)</f>
        <v>Product_1</v>
      </c>
      <c r="H6324" t="str">
        <f>VLOOKUP(tbl_Sales[[#This Row],[Product_ID]],tbl_Products[],3,0)</f>
        <v>Apparel</v>
      </c>
      <c r="I6324">
        <v>2</v>
      </c>
      <c r="J6324" s="10">
        <f>VLOOKUP(tbl_Sales[[#This Row],[Product_ID]],tbl_Products[],4,0)</f>
        <v>21.45</v>
      </c>
      <c r="K6324" s="6">
        <v>85.21</v>
      </c>
      <c r="L6324" s="6">
        <f>tbl_Sales[[#This Row],[Price_per_Unit]]*tbl_Sales[[#This Row],[Quantity]]</f>
        <v>170.42</v>
      </c>
      <c r="M6324" s="6">
        <f>tbl_Sales[[#This Row],[Cost_per_Unit]]*tbl_Sales[[#This Row],[Quantity]]</f>
        <v>42.9</v>
      </c>
      <c r="N6324" s="6">
        <f>tbl_Sales[[#This Row],[Sales]]-tbl_Sales[[#This Row],[Total_Cost]]</f>
        <v>127.51999999999998</v>
      </c>
    </row>
    <row r="6325" spans="1:14">
      <c r="A6325" t="s">
        <v>6329</v>
      </c>
      <c r="B6325" s="4">
        <v>45182</v>
      </c>
      <c r="C6325" t="s">
        <v>7945</v>
      </c>
      <c r="D6325" t="str">
        <f>VLOOKUP(Sales_Data!$C6325,tbl_Customers[],2,FALSE)</f>
        <v>Customer_861</v>
      </c>
      <c r="E6325" t="str">
        <f>VLOOKUP(tbl_Sales[[#This Row],[Customer_ID]],tbl_Customers[],5,0)</f>
        <v>West</v>
      </c>
      <c r="F6325" t="s">
        <v>8509</v>
      </c>
      <c r="G6325" t="str">
        <f>VLOOKUP(Sales_Data!$F6325,tbl_Products[],2,FALSE)</f>
        <v>Product_45</v>
      </c>
      <c r="H6325" t="str">
        <f>VLOOKUP(tbl_Sales[[#This Row],[Product_ID]],tbl_Products[],3,0)</f>
        <v>Home Goods</v>
      </c>
      <c r="I6325">
        <v>5</v>
      </c>
      <c r="J6325" s="10">
        <f>VLOOKUP(tbl_Sales[[#This Row],[Product_ID]],tbl_Products[],4,0)</f>
        <v>47.88</v>
      </c>
      <c r="K6325" s="6">
        <v>20.41</v>
      </c>
      <c r="L6325" s="6">
        <f>tbl_Sales[[#This Row],[Price_per_Unit]]*tbl_Sales[[#This Row],[Quantity]]</f>
        <v>102.05</v>
      </c>
      <c r="M6325" s="6">
        <f>tbl_Sales[[#This Row],[Cost_per_Unit]]*tbl_Sales[[#This Row],[Quantity]]</f>
        <v>239.4</v>
      </c>
      <c r="N6325" s="6">
        <f>tbl_Sales[[#This Row],[Sales]]-tbl_Sales[[#This Row],[Total_Cost]]</f>
        <v>-137.35000000000002</v>
      </c>
    </row>
    <row r="6326" spans="1:14">
      <c r="A6326" t="s">
        <v>6330</v>
      </c>
      <c r="B6326" s="4">
        <v>45117</v>
      </c>
      <c r="C6326" t="s">
        <v>7788</v>
      </c>
      <c r="D6326" t="str">
        <f>VLOOKUP(Sales_Data!$C6326,tbl_Customers[],2,FALSE)</f>
        <v>Customer_1427</v>
      </c>
      <c r="E6326" t="str">
        <f>VLOOKUP(tbl_Sales[[#This Row],[Customer_ID]],tbl_Customers[],5,0)</f>
        <v>West</v>
      </c>
      <c r="F6326" t="s">
        <v>8519</v>
      </c>
      <c r="G6326" t="str">
        <f>VLOOKUP(Sales_Data!$F6326,tbl_Products[],2,FALSE)</f>
        <v>Product_53</v>
      </c>
      <c r="H6326" t="str">
        <f>VLOOKUP(tbl_Sales[[#This Row],[Product_ID]],tbl_Products[],3,0)</f>
        <v>Electronics</v>
      </c>
      <c r="I6326">
        <v>2</v>
      </c>
      <c r="J6326" s="10">
        <f>VLOOKUP(tbl_Sales[[#This Row],[Product_ID]],tbl_Products[],4,0)</f>
        <v>21.34</v>
      </c>
      <c r="K6326" s="6">
        <v>26.52</v>
      </c>
      <c r="L6326" s="6">
        <f>tbl_Sales[[#This Row],[Price_per_Unit]]*tbl_Sales[[#This Row],[Quantity]]</f>
        <v>53.04</v>
      </c>
      <c r="M6326" s="6">
        <f>tbl_Sales[[#This Row],[Cost_per_Unit]]*tbl_Sales[[#This Row],[Quantity]]</f>
        <v>42.68</v>
      </c>
      <c r="N6326" s="6">
        <f>tbl_Sales[[#This Row],[Sales]]-tbl_Sales[[#This Row],[Total_Cost]]</f>
        <v>10.36</v>
      </c>
    </row>
    <row r="6327" spans="1:14">
      <c r="A6327" t="s">
        <v>6331</v>
      </c>
      <c r="B6327" s="4">
        <v>45164</v>
      </c>
      <c r="C6327" t="s">
        <v>7542</v>
      </c>
      <c r="D6327" t="str">
        <f>VLOOKUP(Sales_Data!$C6327,tbl_Customers[],2,FALSE)</f>
        <v>Customer_1119</v>
      </c>
      <c r="E6327" t="str">
        <f>VLOOKUP(tbl_Sales[[#This Row],[Customer_ID]],tbl_Customers[],5,0)</f>
        <v>South</v>
      </c>
      <c r="F6327" t="s">
        <v>8539</v>
      </c>
      <c r="G6327" t="str">
        <f>VLOOKUP(Sales_Data!$F6327,tbl_Products[],2,FALSE)</f>
        <v>Product_16</v>
      </c>
      <c r="H6327" t="str">
        <f>VLOOKUP(tbl_Sales[[#This Row],[Product_ID]],tbl_Products[],3,0)</f>
        <v>Home Goods</v>
      </c>
      <c r="I6327">
        <v>3</v>
      </c>
      <c r="J6327" s="10">
        <f>VLOOKUP(tbl_Sales[[#This Row],[Product_ID]],tbl_Products[],4,0)</f>
        <v>15.25</v>
      </c>
      <c r="K6327" s="6">
        <v>99.45</v>
      </c>
      <c r="L6327" s="6">
        <f>tbl_Sales[[#This Row],[Price_per_Unit]]*tbl_Sales[[#This Row],[Quantity]]</f>
        <v>298.35000000000002</v>
      </c>
      <c r="M6327" s="6">
        <f>tbl_Sales[[#This Row],[Cost_per_Unit]]*tbl_Sales[[#This Row],[Quantity]]</f>
        <v>45.75</v>
      </c>
      <c r="N6327" s="6">
        <f>tbl_Sales[[#This Row],[Sales]]-tbl_Sales[[#This Row],[Total_Cost]]</f>
        <v>252.60000000000002</v>
      </c>
    </row>
    <row r="6328" spans="1:14">
      <c r="A6328" t="s">
        <v>6332</v>
      </c>
      <c r="B6328" s="4">
        <v>45283</v>
      </c>
      <c r="C6328" t="s">
        <v>7010</v>
      </c>
      <c r="D6328" t="str">
        <f>VLOOKUP(Sales_Data!$C6328,tbl_Customers[],2,FALSE)</f>
        <v>Customer_341</v>
      </c>
      <c r="E6328" t="str">
        <f>VLOOKUP(tbl_Sales[[#This Row],[Customer_ID]],tbl_Customers[],5,0)</f>
        <v>West</v>
      </c>
      <c r="F6328" t="s">
        <v>8503</v>
      </c>
      <c r="G6328" t="str">
        <f>VLOOKUP(Sales_Data!$F6328,tbl_Products[],2,FALSE)</f>
        <v>Product_19</v>
      </c>
      <c r="H6328" t="str">
        <f>VLOOKUP(tbl_Sales[[#This Row],[Product_ID]],tbl_Products[],3,0)</f>
        <v>Apparel</v>
      </c>
      <c r="I6328">
        <v>8</v>
      </c>
      <c r="J6328" s="10">
        <f>VLOOKUP(tbl_Sales[[#This Row],[Product_ID]],tbl_Products[],4,0)</f>
        <v>41.78</v>
      </c>
      <c r="K6328" s="6">
        <v>21.17</v>
      </c>
      <c r="L6328" s="6">
        <f>tbl_Sales[[#This Row],[Price_per_Unit]]*tbl_Sales[[#This Row],[Quantity]]</f>
        <v>169.36</v>
      </c>
      <c r="M6328" s="6">
        <f>tbl_Sales[[#This Row],[Cost_per_Unit]]*tbl_Sales[[#This Row],[Quantity]]</f>
        <v>334.24</v>
      </c>
      <c r="N6328" s="6">
        <f>tbl_Sales[[#This Row],[Sales]]-tbl_Sales[[#This Row],[Total_Cost]]</f>
        <v>-164.88</v>
      </c>
    </row>
    <row r="6329" spans="1:14">
      <c r="A6329" t="s">
        <v>6333</v>
      </c>
      <c r="B6329" s="4">
        <v>44943</v>
      </c>
      <c r="C6329" t="s">
        <v>8445</v>
      </c>
      <c r="D6329" t="str">
        <f>VLOOKUP(Sales_Data!$C6329,tbl_Customers[],2,FALSE)</f>
        <v>Customer_1231</v>
      </c>
      <c r="E6329" t="str">
        <f>VLOOKUP(tbl_Sales[[#This Row],[Customer_ID]],tbl_Customers[],5,0)</f>
        <v>West</v>
      </c>
      <c r="F6329" t="s">
        <v>8497</v>
      </c>
      <c r="G6329" t="str">
        <f>VLOOKUP(Sales_Data!$F6329,tbl_Products[],2,FALSE)</f>
        <v>Product_73</v>
      </c>
      <c r="H6329" t="str">
        <f>VLOOKUP(tbl_Sales[[#This Row],[Product_ID]],tbl_Products[],3,0)</f>
        <v>Apparel</v>
      </c>
      <c r="I6329">
        <v>4</v>
      </c>
      <c r="J6329" s="10">
        <f>VLOOKUP(tbl_Sales[[#This Row],[Product_ID]],tbl_Products[],4,0)</f>
        <v>1.21</v>
      </c>
      <c r="K6329" s="6">
        <v>50.91</v>
      </c>
      <c r="L6329" s="6">
        <f>tbl_Sales[[#This Row],[Price_per_Unit]]*tbl_Sales[[#This Row],[Quantity]]</f>
        <v>203.64</v>
      </c>
      <c r="M6329" s="6">
        <f>tbl_Sales[[#This Row],[Cost_per_Unit]]*tbl_Sales[[#This Row],[Quantity]]</f>
        <v>4.84</v>
      </c>
      <c r="N6329" s="6">
        <f>tbl_Sales[[#This Row],[Sales]]-tbl_Sales[[#This Row],[Total_Cost]]</f>
        <v>198.79999999999998</v>
      </c>
    </row>
    <row r="6330" spans="1:14">
      <c r="A6330" t="s">
        <v>6334</v>
      </c>
      <c r="B6330" s="4">
        <v>45096</v>
      </c>
      <c r="C6330" t="s">
        <v>8131</v>
      </c>
      <c r="D6330" t="str">
        <f>VLOOKUP(Sales_Data!$C6330,tbl_Customers[],2,FALSE)</f>
        <v>Customer_774</v>
      </c>
      <c r="E6330" t="str">
        <f>VLOOKUP(tbl_Sales[[#This Row],[Customer_ID]],tbl_Customers[],5,0)</f>
        <v>West</v>
      </c>
      <c r="F6330" t="s">
        <v>8525</v>
      </c>
      <c r="G6330" t="str">
        <f>VLOOKUP(Sales_Data!$F6330,tbl_Products[],2,FALSE)</f>
        <v>Product_56</v>
      </c>
      <c r="H6330" t="str">
        <f>VLOOKUP(tbl_Sales[[#This Row],[Product_ID]],tbl_Products[],3,0)</f>
        <v>Apparel</v>
      </c>
      <c r="I6330">
        <v>8</v>
      </c>
      <c r="J6330" s="10">
        <f>VLOOKUP(tbl_Sales[[#This Row],[Product_ID]],tbl_Products[],4,0)</f>
        <v>3.21</v>
      </c>
      <c r="K6330" s="6">
        <v>51.62</v>
      </c>
      <c r="L6330" s="6">
        <f>tbl_Sales[[#This Row],[Price_per_Unit]]*tbl_Sales[[#This Row],[Quantity]]</f>
        <v>412.96</v>
      </c>
      <c r="M6330" s="6">
        <f>tbl_Sales[[#This Row],[Cost_per_Unit]]*tbl_Sales[[#This Row],[Quantity]]</f>
        <v>25.68</v>
      </c>
      <c r="N6330" s="6">
        <f>tbl_Sales[[#This Row],[Sales]]-tbl_Sales[[#This Row],[Total_Cost]]</f>
        <v>387.28</v>
      </c>
    </row>
    <row r="6331" spans="1:14">
      <c r="A6331" t="s">
        <v>6335</v>
      </c>
      <c r="B6331" s="4">
        <v>44968</v>
      </c>
      <c r="C6331" t="s">
        <v>7287</v>
      </c>
      <c r="D6331" t="str">
        <f>VLOOKUP(Sales_Data!$C6331,tbl_Customers[],2,FALSE)</f>
        <v>Customer_443</v>
      </c>
      <c r="E6331" t="str">
        <f>VLOOKUP(tbl_Sales[[#This Row],[Customer_ID]],tbl_Customers[],5,0)</f>
        <v>East</v>
      </c>
      <c r="F6331" t="s">
        <v>8538</v>
      </c>
      <c r="G6331" t="str">
        <f>VLOOKUP(Sales_Data!$F6331,tbl_Products[],2,FALSE)</f>
        <v>Product_44</v>
      </c>
      <c r="H6331" t="str">
        <f>VLOOKUP(tbl_Sales[[#This Row],[Product_ID]],tbl_Products[],3,0)</f>
        <v>Electronics</v>
      </c>
      <c r="I6331">
        <v>8</v>
      </c>
      <c r="J6331" s="10">
        <f>VLOOKUP(tbl_Sales[[#This Row],[Product_ID]],tbl_Products[],4,0)</f>
        <v>39.729999999999997</v>
      </c>
      <c r="K6331" s="6">
        <v>17.61</v>
      </c>
      <c r="L6331" s="6">
        <f>tbl_Sales[[#This Row],[Price_per_Unit]]*tbl_Sales[[#This Row],[Quantity]]</f>
        <v>140.88</v>
      </c>
      <c r="M6331" s="6">
        <f>tbl_Sales[[#This Row],[Cost_per_Unit]]*tbl_Sales[[#This Row],[Quantity]]</f>
        <v>317.83999999999997</v>
      </c>
      <c r="N6331" s="6">
        <f>tbl_Sales[[#This Row],[Sales]]-tbl_Sales[[#This Row],[Total_Cost]]</f>
        <v>-176.95999999999998</v>
      </c>
    </row>
    <row r="6332" spans="1:14">
      <c r="A6332" t="s">
        <v>6336</v>
      </c>
      <c r="B6332" s="4">
        <v>45001</v>
      </c>
      <c r="C6332" t="s">
        <v>7818</v>
      </c>
      <c r="D6332" t="str">
        <f>VLOOKUP(Sales_Data!$C6332,tbl_Customers[],2,FALSE)</f>
        <v>Customer_713</v>
      </c>
      <c r="E6332" t="str">
        <f>VLOOKUP(tbl_Sales[[#This Row],[Customer_ID]],tbl_Customers[],5,0)</f>
        <v>South</v>
      </c>
      <c r="F6332" t="s">
        <v>8522</v>
      </c>
      <c r="G6332" t="str">
        <f>VLOOKUP(Sales_Data!$F6332,tbl_Products[],2,FALSE)</f>
        <v>Product_4</v>
      </c>
      <c r="H6332" t="str">
        <f>VLOOKUP(tbl_Sales[[#This Row],[Product_ID]],tbl_Products[],3,0)</f>
        <v>Toys</v>
      </c>
      <c r="I6332">
        <v>2</v>
      </c>
      <c r="J6332" s="10">
        <f>VLOOKUP(tbl_Sales[[#This Row],[Product_ID]],tbl_Products[],4,0)</f>
        <v>14.75</v>
      </c>
      <c r="K6332" s="6">
        <v>93.53</v>
      </c>
      <c r="L6332" s="6">
        <f>tbl_Sales[[#This Row],[Price_per_Unit]]*tbl_Sales[[#This Row],[Quantity]]</f>
        <v>187.06</v>
      </c>
      <c r="M6332" s="6">
        <f>tbl_Sales[[#This Row],[Cost_per_Unit]]*tbl_Sales[[#This Row],[Quantity]]</f>
        <v>29.5</v>
      </c>
      <c r="N6332" s="6">
        <f>tbl_Sales[[#This Row],[Sales]]-tbl_Sales[[#This Row],[Total_Cost]]</f>
        <v>157.56</v>
      </c>
    </row>
    <row r="6333" spans="1:14">
      <c r="A6333" t="s">
        <v>6337</v>
      </c>
      <c r="B6333" s="4">
        <v>44955</v>
      </c>
      <c r="C6333" t="s">
        <v>7166</v>
      </c>
      <c r="D6333" t="str">
        <f>VLOOKUP(Sales_Data!$C6333,tbl_Customers[],2,FALSE)</f>
        <v>Customer_430</v>
      </c>
      <c r="E6333" t="str">
        <f>VLOOKUP(tbl_Sales[[#This Row],[Customer_ID]],tbl_Customers[],5,0)</f>
        <v>West</v>
      </c>
      <c r="F6333" t="s">
        <v>8557</v>
      </c>
      <c r="G6333" t="str">
        <f>VLOOKUP(Sales_Data!$F6333,tbl_Products[],2,FALSE)</f>
        <v>Product_71</v>
      </c>
      <c r="H6333" t="str">
        <f>VLOOKUP(tbl_Sales[[#This Row],[Product_ID]],tbl_Products[],3,0)</f>
        <v>Electronics</v>
      </c>
      <c r="I6333">
        <v>4</v>
      </c>
      <c r="J6333" s="10">
        <f>VLOOKUP(tbl_Sales[[#This Row],[Product_ID]],tbl_Products[],4,0)</f>
        <v>34.61</v>
      </c>
      <c r="K6333" s="6">
        <v>46.65</v>
      </c>
      <c r="L6333" s="6">
        <f>tbl_Sales[[#This Row],[Price_per_Unit]]*tbl_Sales[[#This Row],[Quantity]]</f>
        <v>186.6</v>
      </c>
      <c r="M6333" s="6">
        <f>tbl_Sales[[#This Row],[Cost_per_Unit]]*tbl_Sales[[#This Row],[Quantity]]</f>
        <v>138.44</v>
      </c>
      <c r="N6333" s="6">
        <f>tbl_Sales[[#This Row],[Sales]]-tbl_Sales[[#This Row],[Total_Cost]]</f>
        <v>48.16</v>
      </c>
    </row>
    <row r="6334" spans="1:14">
      <c r="A6334" t="s">
        <v>6338</v>
      </c>
      <c r="B6334" s="4">
        <v>45063</v>
      </c>
      <c r="C6334" t="s">
        <v>7740</v>
      </c>
      <c r="D6334" t="str">
        <f>VLOOKUP(Sales_Data!$C6334,tbl_Customers[],2,FALSE)</f>
        <v>Customer_392</v>
      </c>
      <c r="E6334" t="str">
        <f>VLOOKUP(tbl_Sales[[#This Row],[Customer_ID]],tbl_Customers[],5,0)</f>
        <v>West</v>
      </c>
      <c r="F6334" t="s">
        <v>8503</v>
      </c>
      <c r="G6334" t="str">
        <f>VLOOKUP(Sales_Data!$F6334,tbl_Products[],2,FALSE)</f>
        <v>Product_19</v>
      </c>
      <c r="H6334" t="str">
        <f>VLOOKUP(tbl_Sales[[#This Row],[Product_ID]],tbl_Products[],3,0)</f>
        <v>Apparel</v>
      </c>
      <c r="I6334">
        <v>4</v>
      </c>
      <c r="J6334" s="10">
        <f>VLOOKUP(tbl_Sales[[#This Row],[Product_ID]],tbl_Products[],4,0)</f>
        <v>41.78</v>
      </c>
      <c r="K6334" s="6">
        <v>40.42</v>
      </c>
      <c r="L6334" s="6">
        <f>tbl_Sales[[#This Row],[Price_per_Unit]]*tbl_Sales[[#This Row],[Quantity]]</f>
        <v>161.68</v>
      </c>
      <c r="M6334" s="6">
        <f>tbl_Sales[[#This Row],[Cost_per_Unit]]*tbl_Sales[[#This Row],[Quantity]]</f>
        <v>167.12</v>
      </c>
      <c r="N6334" s="6">
        <f>tbl_Sales[[#This Row],[Sales]]-tbl_Sales[[#This Row],[Total_Cost]]</f>
        <v>-5.4399999999999977</v>
      </c>
    </row>
    <row r="6335" spans="1:14">
      <c r="A6335" t="s">
        <v>6339</v>
      </c>
      <c r="B6335" s="4">
        <v>45127</v>
      </c>
      <c r="C6335" t="s">
        <v>7476</v>
      </c>
      <c r="D6335" t="str">
        <f>VLOOKUP(Sales_Data!$C6335,tbl_Customers[],2,FALSE)</f>
        <v>Customer_1392</v>
      </c>
      <c r="E6335" t="str">
        <f>VLOOKUP(tbl_Sales[[#This Row],[Customer_ID]],tbl_Customers[],5,0)</f>
        <v>East</v>
      </c>
      <c r="F6335" t="s">
        <v>8555</v>
      </c>
      <c r="G6335" t="str">
        <f>VLOOKUP(Sales_Data!$F6335,tbl_Products[],2,FALSE)</f>
        <v>Product_52</v>
      </c>
      <c r="H6335" t="str">
        <f>VLOOKUP(tbl_Sales[[#This Row],[Product_ID]],tbl_Products[],3,0)</f>
        <v>Toys</v>
      </c>
      <c r="I6335">
        <v>8</v>
      </c>
      <c r="J6335" s="10">
        <f>VLOOKUP(tbl_Sales[[#This Row],[Product_ID]],tbl_Products[],4,0)</f>
        <v>46.58</v>
      </c>
      <c r="K6335" s="6">
        <v>31.55</v>
      </c>
      <c r="L6335" s="6">
        <f>tbl_Sales[[#This Row],[Price_per_Unit]]*tbl_Sales[[#This Row],[Quantity]]</f>
        <v>252.4</v>
      </c>
      <c r="M6335" s="6">
        <f>tbl_Sales[[#This Row],[Cost_per_Unit]]*tbl_Sales[[#This Row],[Quantity]]</f>
        <v>372.64</v>
      </c>
      <c r="N6335" s="6">
        <f>tbl_Sales[[#This Row],[Sales]]-tbl_Sales[[#This Row],[Total_Cost]]</f>
        <v>-120.23999999999998</v>
      </c>
    </row>
    <row r="6336" spans="1:14">
      <c r="A6336" t="s">
        <v>6340</v>
      </c>
      <c r="B6336" s="4">
        <v>44963</v>
      </c>
      <c r="C6336" t="s">
        <v>8167</v>
      </c>
      <c r="D6336" t="str">
        <f>VLOOKUP(Sales_Data!$C6336,tbl_Customers[],2,FALSE)</f>
        <v>Customer_1182</v>
      </c>
      <c r="E6336" t="str">
        <f>VLOOKUP(tbl_Sales[[#This Row],[Customer_ID]],tbl_Customers[],5,0)</f>
        <v>South</v>
      </c>
      <c r="F6336" t="s">
        <v>8515</v>
      </c>
      <c r="G6336" t="str">
        <f>VLOOKUP(Sales_Data!$F6336,tbl_Products[],2,FALSE)</f>
        <v>Product_46</v>
      </c>
      <c r="H6336" t="str">
        <f>VLOOKUP(tbl_Sales[[#This Row],[Product_ID]],tbl_Products[],3,0)</f>
        <v>Health</v>
      </c>
      <c r="I6336">
        <v>9</v>
      </c>
      <c r="J6336" s="10">
        <f>VLOOKUP(tbl_Sales[[#This Row],[Product_ID]],tbl_Products[],4,0)</f>
        <v>19.34</v>
      </c>
      <c r="K6336" s="6">
        <v>52.76</v>
      </c>
      <c r="L6336" s="6">
        <f>tbl_Sales[[#This Row],[Price_per_Unit]]*tbl_Sales[[#This Row],[Quantity]]</f>
        <v>474.84</v>
      </c>
      <c r="M6336" s="6">
        <f>tbl_Sales[[#This Row],[Cost_per_Unit]]*tbl_Sales[[#This Row],[Quantity]]</f>
        <v>174.06</v>
      </c>
      <c r="N6336" s="6">
        <f>tbl_Sales[[#This Row],[Sales]]-tbl_Sales[[#This Row],[Total_Cost]]</f>
        <v>300.77999999999997</v>
      </c>
    </row>
    <row r="6337" spans="1:14">
      <c r="A6337" t="s">
        <v>6341</v>
      </c>
      <c r="B6337" s="4">
        <v>45205</v>
      </c>
      <c r="C6337" t="s">
        <v>7601</v>
      </c>
      <c r="D6337" t="str">
        <f>VLOOKUP(Sales_Data!$C6337,tbl_Customers[],2,FALSE)</f>
        <v>Customer_30</v>
      </c>
      <c r="E6337" t="str">
        <f>VLOOKUP(tbl_Sales[[#This Row],[Customer_ID]],tbl_Customers[],5,0)</f>
        <v>West</v>
      </c>
      <c r="F6337" t="s">
        <v>8510</v>
      </c>
      <c r="G6337" t="str">
        <f>VLOOKUP(Sales_Data!$F6337,tbl_Products[],2,FALSE)</f>
        <v>Product_70</v>
      </c>
      <c r="H6337" t="str">
        <f>VLOOKUP(tbl_Sales[[#This Row],[Product_ID]],tbl_Products[],3,0)</f>
        <v>Apparel</v>
      </c>
      <c r="I6337">
        <v>8</v>
      </c>
      <c r="J6337" s="10">
        <f>VLOOKUP(tbl_Sales[[#This Row],[Product_ID]],tbl_Products[],4,0)</f>
        <v>26.74</v>
      </c>
      <c r="K6337" s="6">
        <v>75.22</v>
      </c>
      <c r="L6337" s="6">
        <f>tbl_Sales[[#This Row],[Price_per_Unit]]*tbl_Sales[[#This Row],[Quantity]]</f>
        <v>601.76</v>
      </c>
      <c r="M6337" s="6">
        <f>tbl_Sales[[#This Row],[Cost_per_Unit]]*tbl_Sales[[#This Row],[Quantity]]</f>
        <v>213.92</v>
      </c>
      <c r="N6337" s="6">
        <f>tbl_Sales[[#This Row],[Sales]]-tbl_Sales[[#This Row],[Total_Cost]]</f>
        <v>387.84000000000003</v>
      </c>
    </row>
    <row r="6338" spans="1:14">
      <c r="A6338" t="s">
        <v>6342</v>
      </c>
      <c r="B6338" s="4">
        <v>45167</v>
      </c>
      <c r="C6338" t="s">
        <v>7896</v>
      </c>
      <c r="D6338" t="str">
        <f>VLOOKUP(Sales_Data!$C6338,tbl_Customers[],2,FALSE)</f>
        <v>Customer_759</v>
      </c>
      <c r="E6338" t="str">
        <f>VLOOKUP(tbl_Sales[[#This Row],[Customer_ID]],tbl_Customers[],5,0)</f>
        <v>North</v>
      </c>
      <c r="F6338" t="s">
        <v>8503</v>
      </c>
      <c r="G6338" t="str">
        <f>VLOOKUP(Sales_Data!$F6338,tbl_Products[],2,FALSE)</f>
        <v>Product_19</v>
      </c>
      <c r="H6338" t="str">
        <f>VLOOKUP(tbl_Sales[[#This Row],[Product_ID]],tbl_Products[],3,0)</f>
        <v>Apparel</v>
      </c>
      <c r="I6338">
        <v>3</v>
      </c>
      <c r="J6338" s="10">
        <f>VLOOKUP(tbl_Sales[[#This Row],[Product_ID]],tbl_Products[],4,0)</f>
        <v>41.78</v>
      </c>
      <c r="K6338" s="6">
        <v>52.56</v>
      </c>
      <c r="L6338" s="6">
        <f>tbl_Sales[[#This Row],[Price_per_Unit]]*tbl_Sales[[#This Row],[Quantity]]</f>
        <v>157.68</v>
      </c>
      <c r="M6338" s="6">
        <f>tbl_Sales[[#This Row],[Cost_per_Unit]]*tbl_Sales[[#This Row],[Quantity]]</f>
        <v>125.34</v>
      </c>
      <c r="N6338" s="6">
        <f>tbl_Sales[[#This Row],[Sales]]-tbl_Sales[[#This Row],[Total_Cost]]</f>
        <v>32.340000000000003</v>
      </c>
    </row>
    <row r="6339" spans="1:14">
      <c r="A6339" t="s">
        <v>6343</v>
      </c>
      <c r="B6339" s="4">
        <v>45019</v>
      </c>
      <c r="C6339" t="s">
        <v>7831</v>
      </c>
      <c r="D6339" t="str">
        <f>VLOOKUP(Sales_Data!$C6339,tbl_Customers[],2,FALSE)</f>
        <v>Customer_746</v>
      </c>
      <c r="E6339" t="str">
        <f>VLOOKUP(tbl_Sales[[#This Row],[Customer_ID]],tbl_Customers[],5,0)</f>
        <v>North</v>
      </c>
      <c r="F6339" t="s">
        <v>8525</v>
      </c>
      <c r="G6339" t="str">
        <f>VLOOKUP(Sales_Data!$F6339,tbl_Products[],2,FALSE)</f>
        <v>Product_56</v>
      </c>
      <c r="H6339" t="str">
        <f>VLOOKUP(tbl_Sales[[#This Row],[Product_ID]],tbl_Products[],3,0)</f>
        <v>Apparel</v>
      </c>
      <c r="I6339">
        <v>3</v>
      </c>
      <c r="J6339" s="10">
        <f>VLOOKUP(tbl_Sales[[#This Row],[Product_ID]],tbl_Products[],4,0)</f>
        <v>3.21</v>
      </c>
      <c r="K6339" s="6">
        <v>48.75</v>
      </c>
      <c r="L6339" s="6">
        <f>tbl_Sales[[#This Row],[Price_per_Unit]]*tbl_Sales[[#This Row],[Quantity]]</f>
        <v>146.25</v>
      </c>
      <c r="M6339" s="6">
        <f>tbl_Sales[[#This Row],[Cost_per_Unit]]*tbl_Sales[[#This Row],[Quantity]]</f>
        <v>9.629999999999999</v>
      </c>
      <c r="N6339" s="6">
        <f>tbl_Sales[[#This Row],[Sales]]-tbl_Sales[[#This Row],[Total_Cost]]</f>
        <v>136.62</v>
      </c>
    </row>
    <row r="6340" spans="1:14">
      <c r="A6340" t="s">
        <v>6344</v>
      </c>
      <c r="B6340" s="4">
        <v>45025</v>
      </c>
      <c r="C6340" t="s">
        <v>7753</v>
      </c>
      <c r="D6340" t="str">
        <f>VLOOKUP(Sales_Data!$C6340,tbl_Customers[],2,FALSE)</f>
        <v>Customer_34</v>
      </c>
      <c r="E6340" t="str">
        <f>VLOOKUP(tbl_Sales[[#This Row],[Customer_ID]],tbl_Customers[],5,0)</f>
        <v>West</v>
      </c>
      <c r="F6340" t="s">
        <v>8518</v>
      </c>
      <c r="G6340" t="str">
        <f>VLOOKUP(Sales_Data!$F6340,tbl_Products[],2,FALSE)</f>
        <v>Product_35</v>
      </c>
      <c r="H6340" t="str">
        <f>VLOOKUP(tbl_Sales[[#This Row],[Product_ID]],tbl_Products[],3,0)</f>
        <v>Toys</v>
      </c>
      <c r="I6340">
        <v>1</v>
      </c>
      <c r="J6340" s="10">
        <f>VLOOKUP(tbl_Sales[[#This Row],[Product_ID]],tbl_Products[],4,0)</f>
        <v>40.75</v>
      </c>
      <c r="K6340" s="6">
        <v>71.89</v>
      </c>
      <c r="L6340" s="6">
        <f>tbl_Sales[[#This Row],[Price_per_Unit]]*tbl_Sales[[#This Row],[Quantity]]</f>
        <v>71.89</v>
      </c>
      <c r="M6340" s="6">
        <f>tbl_Sales[[#This Row],[Cost_per_Unit]]*tbl_Sales[[#This Row],[Quantity]]</f>
        <v>40.75</v>
      </c>
      <c r="N6340" s="6">
        <f>tbl_Sales[[#This Row],[Sales]]-tbl_Sales[[#This Row],[Total_Cost]]</f>
        <v>31.14</v>
      </c>
    </row>
    <row r="6341" spans="1:14">
      <c r="A6341" t="s">
        <v>6345</v>
      </c>
      <c r="B6341" s="4">
        <v>45055</v>
      </c>
      <c r="C6341" t="s">
        <v>7422</v>
      </c>
      <c r="D6341" t="str">
        <f>VLOOKUP(Sales_Data!$C6341,tbl_Customers[],2,FALSE)</f>
        <v>Customer_619</v>
      </c>
      <c r="E6341" t="str">
        <f>VLOOKUP(tbl_Sales[[#This Row],[Customer_ID]],tbl_Customers[],5,0)</f>
        <v>South</v>
      </c>
      <c r="F6341" t="s">
        <v>8527</v>
      </c>
      <c r="G6341" t="str">
        <f>VLOOKUP(Sales_Data!$F6341,tbl_Products[],2,FALSE)</f>
        <v>Product_12</v>
      </c>
      <c r="H6341" t="str">
        <f>VLOOKUP(tbl_Sales[[#This Row],[Product_ID]],tbl_Products[],3,0)</f>
        <v>Toys</v>
      </c>
      <c r="I6341">
        <v>2</v>
      </c>
      <c r="J6341" s="10">
        <f>VLOOKUP(tbl_Sales[[#This Row],[Product_ID]],tbl_Products[],4,0)</f>
        <v>8.02</v>
      </c>
      <c r="K6341" s="6">
        <v>15.63</v>
      </c>
      <c r="L6341" s="6">
        <f>tbl_Sales[[#This Row],[Price_per_Unit]]*tbl_Sales[[#This Row],[Quantity]]</f>
        <v>31.26</v>
      </c>
      <c r="M6341" s="6">
        <f>tbl_Sales[[#This Row],[Cost_per_Unit]]*tbl_Sales[[#This Row],[Quantity]]</f>
        <v>16.04</v>
      </c>
      <c r="N6341" s="6">
        <f>tbl_Sales[[#This Row],[Sales]]-tbl_Sales[[#This Row],[Total_Cost]]</f>
        <v>15.220000000000002</v>
      </c>
    </row>
    <row r="6342" spans="1:14">
      <c r="A6342" t="s">
        <v>6346</v>
      </c>
      <c r="B6342" s="4">
        <v>45122</v>
      </c>
      <c r="C6342" t="s">
        <v>8348</v>
      </c>
      <c r="D6342" t="str">
        <f>VLOOKUP(Sales_Data!$C6342,tbl_Customers[],2,FALSE)</f>
        <v>Customer_629</v>
      </c>
      <c r="E6342" t="str">
        <f>VLOOKUP(tbl_Sales[[#This Row],[Customer_ID]],tbl_Customers[],5,0)</f>
        <v>South</v>
      </c>
      <c r="F6342" t="s">
        <v>8557</v>
      </c>
      <c r="G6342" t="str">
        <f>VLOOKUP(Sales_Data!$F6342,tbl_Products[],2,FALSE)</f>
        <v>Product_71</v>
      </c>
      <c r="H6342" t="str">
        <f>VLOOKUP(tbl_Sales[[#This Row],[Product_ID]],tbl_Products[],3,0)</f>
        <v>Electronics</v>
      </c>
      <c r="I6342">
        <v>8</v>
      </c>
      <c r="J6342" s="10">
        <f>VLOOKUP(tbl_Sales[[#This Row],[Product_ID]],tbl_Products[],4,0)</f>
        <v>34.61</v>
      </c>
      <c r="K6342" s="6">
        <v>77.86</v>
      </c>
      <c r="L6342" s="6">
        <f>tbl_Sales[[#This Row],[Price_per_Unit]]*tbl_Sales[[#This Row],[Quantity]]</f>
        <v>622.88</v>
      </c>
      <c r="M6342" s="6">
        <f>tbl_Sales[[#This Row],[Cost_per_Unit]]*tbl_Sales[[#This Row],[Quantity]]</f>
        <v>276.88</v>
      </c>
      <c r="N6342" s="6">
        <f>tbl_Sales[[#This Row],[Sales]]-tbl_Sales[[#This Row],[Total_Cost]]</f>
        <v>346</v>
      </c>
    </row>
    <row r="6343" spans="1:14">
      <c r="A6343" t="s">
        <v>6347</v>
      </c>
      <c r="B6343" s="4">
        <v>44933</v>
      </c>
      <c r="C6343" t="s">
        <v>8449</v>
      </c>
      <c r="D6343" t="str">
        <f>VLOOKUP(Sales_Data!$C6343,tbl_Customers[],2,FALSE)</f>
        <v>Customer_1029</v>
      </c>
      <c r="E6343" t="str">
        <f>VLOOKUP(tbl_Sales[[#This Row],[Customer_ID]],tbl_Customers[],5,0)</f>
        <v>East</v>
      </c>
      <c r="F6343" t="s">
        <v>8529</v>
      </c>
      <c r="G6343" t="str">
        <f>VLOOKUP(Sales_Data!$F6343,tbl_Products[],2,FALSE)</f>
        <v>Product_49</v>
      </c>
      <c r="H6343" t="str">
        <f>VLOOKUP(tbl_Sales[[#This Row],[Product_ID]],tbl_Products[],3,0)</f>
        <v>Toys</v>
      </c>
      <c r="I6343">
        <v>2</v>
      </c>
      <c r="J6343" s="10">
        <f>VLOOKUP(tbl_Sales[[#This Row],[Product_ID]],tbl_Products[],4,0)</f>
        <v>44.18</v>
      </c>
      <c r="K6343" s="6">
        <v>90.9</v>
      </c>
      <c r="L6343" s="6">
        <f>tbl_Sales[[#This Row],[Price_per_Unit]]*tbl_Sales[[#This Row],[Quantity]]</f>
        <v>181.8</v>
      </c>
      <c r="M6343" s="6">
        <f>tbl_Sales[[#This Row],[Cost_per_Unit]]*tbl_Sales[[#This Row],[Quantity]]</f>
        <v>88.36</v>
      </c>
      <c r="N6343" s="6">
        <f>tbl_Sales[[#This Row],[Sales]]-tbl_Sales[[#This Row],[Total_Cost]]</f>
        <v>93.440000000000012</v>
      </c>
    </row>
    <row r="6344" spans="1:14">
      <c r="A6344" t="s">
        <v>6348</v>
      </c>
      <c r="B6344" s="4">
        <v>44989</v>
      </c>
      <c r="C6344" t="s">
        <v>8328</v>
      </c>
      <c r="D6344" t="str">
        <f>VLOOKUP(Sales_Data!$C6344,tbl_Customers[],2,FALSE)</f>
        <v>Customer_256</v>
      </c>
      <c r="E6344" t="str">
        <f>VLOOKUP(tbl_Sales[[#This Row],[Customer_ID]],tbl_Customers[],5,0)</f>
        <v>West</v>
      </c>
      <c r="F6344" t="s">
        <v>8524</v>
      </c>
      <c r="G6344" t="str">
        <f>VLOOKUP(Sales_Data!$F6344,tbl_Products[],2,FALSE)</f>
        <v>Product_74</v>
      </c>
      <c r="H6344" t="str">
        <f>VLOOKUP(tbl_Sales[[#This Row],[Product_ID]],tbl_Products[],3,0)</f>
        <v>Home Goods</v>
      </c>
      <c r="I6344">
        <v>4</v>
      </c>
      <c r="J6344" s="10">
        <f>VLOOKUP(tbl_Sales[[#This Row],[Product_ID]],tbl_Products[],4,0)</f>
        <v>13.9</v>
      </c>
      <c r="K6344" s="6">
        <v>44.09</v>
      </c>
      <c r="L6344" s="6">
        <f>tbl_Sales[[#This Row],[Price_per_Unit]]*tbl_Sales[[#This Row],[Quantity]]</f>
        <v>176.36</v>
      </c>
      <c r="M6344" s="6">
        <f>tbl_Sales[[#This Row],[Cost_per_Unit]]*tbl_Sales[[#This Row],[Quantity]]</f>
        <v>55.6</v>
      </c>
      <c r="N6344" s="6">
        <f>tbl_Sales[[#This Row],[Sales]]-tbl_Sales[[#This Row],[Total_Cost]]</f>
        <v>120.76000000000002</v>
      </c>
    </row>
    <row r="6345" spans="1:14">
      <c r="A6345" t="s">
        <v>6349</v>
      </c>
      <c r="B6345" s="4">
        <v>45054</v>
      </c>
      <c r="C6345" t="s">
        <v>7374</v>
      </c>
      <c r="D6345" t="str">
        <f>VLOOKUP(Sales_Data!$C6345,tbl_Customers[],2,FALSE)</f>
        <v>Customer_1433</v>
      </c>
      <c r="E6345" t="str">
        <f>VLOOKUP(tbl_Sales[[#This Row],[Customer_ID]],tbl_Customers[],5,0)</f>
        <v>East</v>
      </c>
      <c r="F6345" t="s">
        <v>8529</v>
      </c>
      <c r="G6345" t="str">
        <f>VLOOKUP(Sales_Data!$F6345,tbl_Products[],2,FALSE)</f>
        <v>Product_49</v>
      </c>
      <c r="H6345" t="str">
        <f>VLOOKUP(tbl_Sales[[#This Row],[Product_ID]],tbl_Products[],3,0)</f>
        <v>Toys</v>
      </c>
      <c r="I6345">
        <v>9</v>
      </c>
      <c r="J6345" s="10">
        <f>VLOOKUP(tbl_Sales[[#This Row],[Product_ID]],tbl_Products[],4,0)</f>
        <v>44.18</v>
      </c>
      <c r="K6345" s="6">
        <v>22.83</v>
      </c>
      <c r="L6345" s="6">
        <f>tbl_Sales[[#This Row],[Price_per_Unit]]*tbl_Sales[[#This Row],[Quantity]]</f>
        <v>205.46999999999997</v>
      </c>
      <c r="M6345" s="6">
        <f>tbl_Sales[[#This Row],[Cost_per_Unit]]*tbl_Sales[[#This Row],[Quantity]]</f>
        <v>397.62</v>
      </c>
      <c r="N6345" s="6">
        <f>tbl_Sales[[#This Row],[Sales]]-tbl_Sales[[#This Row],[Total_Cost]]</f>
        <v>-192.15000000000003</v>
      </c>
    </row>
    <row r="6346" spans="1:14">
      <c r="A6346" t="s">
        <v>6350</v>
      </c>
      <c r="B6346" s="4">
        <v>45124</v>
      </c>
      <c r="C6346" t="s">
        <v>7974</v>
      </c>
      <c r="D6346" t="str">
        <f>VLOOKUP(Sales_Data!$C6346,tbl_Customers[],2,FALSE)</f>
        <v>Customer_1023</v>
      </c>
      <c r="E6346" t="str">
        <f>VLOOKUP(tbl_Sales[[#This Row],[Customer_ID]],tbl_Customers[],5,0)</f>
        <v>South</v>
      </c>
      <c r="F6346" t="s">
        <v>8509</v>
      </c>
      <c r="G6346" t="str">
        <f>VLOOKUP(Sales_Data!$F6346,tbl_Products[],2,FALSE)</f>
        <v>Product_45</v>
      </c>
      <c r="H6346" t="str">
        <f>VLOOKUP(tbl_Sales[[#This Row],[Product_ID]],tbl_Products[],3,0)</f>
        <v>Home Goods</v>
      </c>
      <c r="I6346">
        <v>9</v>
      </c>
      <c r="J6346" s="10">
        <f>VLOOKUP(tbl_Sales[[#This Row],[Product_ID]],tbl_Products[],4,0)</f>
        <v>47.88</v>
      </c>
      <c r="K6346" s="6">
        <v>14.53</v>
      </c>
      <c r="L6346" s="6">
        <f>tbl_Sales[[#This Row],[Price_per_Unit]]*tbl_Sales[[#This Row],[Quantity]]</f>
        <v>130.76999999999998</v>
      </c>
      <c r="M6346" s="6">
        <f>tbl_Sales[[#This Row],[Cost_per_Unit]]*tbl_Sales[[#This Row],[Quantity]]</f>
        <v>430.92</v>
      </c>
      <c r="N6346" s="6">
        <f>tbl_Sales[[#This Row],[Sales]]-tbl_Sales[[#This Row],[Total_Cost]]</f>
        <v>-300.15000000000003</v>
      </c>
    </row>
    <row r="6347" spans="1:14">
      <c r="A6347" t="s">
        <v>6351</v>
      </c>
      <c r="B6347" s="4">
        <v>45153</v>
      </c>
      <c r="C6347" t="s">
        <v>7045</v>
      </c>
      <c r="D6347" t="str">
        <f>VLOOKUP(Sales_Data!$C6347,tbl_Customers[],2,FALSE)</f>
        <v>Customer_1329</v>
      </c>
      <c r="E6347" t="str">
        <f>VLOOKUP(tbl_Sales[[#This Row],[Customer_ID]],tbl_Customers[],5,0)</f>
        <v>North</v>
      </c>
      <c r="F6347" t="s">
        <v>8519</v>
      </c>
      <c r="G6347" t="str">
        <f>VLOOKUP(Sales_Data!$F6347,tbl_Products[],2,FALSE)</f>
        <v>Product_53</v>
      </c>
      <c r="H6347" t="str">
        <f>VLOOKUP(tbl_Sales[[#This Row],[Product_ID]],tbl_Products[],3,0)</f>
        <v>Electronics</v>
      </c>
      <c r="I6347">
        <v>7</v>
      </c>
      <c r="J6347" s="10">
        <f>VLOOKUP(tbl_Sales[[#This Row],[Product_ID]],tbl_Products[],4,0)</f>
        <v>21.34</v>
      </c>
      <c r="K6347" s="6">
        <v>51.92</v>
      </c>
      <c r="L6347" s="6">
        <f>tbl_Sales[[#This Row],[Price_per_Unit]]*tbl_Sales[[#This Row],[Quantity]]</f>
        <v>363.44</v>
      </c>
      <c r="M6347" s="6">
        <f>tbl_Sales[[#This Row],[Cost_per_Unit]]*tbl_Sales[[#This Row],[Quantity]]</f>
        <v>149.38</v>
      </c>
      <c r="N6347" s="6">
        <f>tbl_Sales[[#This Row],[Sales]]-tbl_Sales[[#This Row],[Total_Cost]]</f>
        <v>214.06</v>
      </c>
    </row>
    <row r="6348" spans="1:14">
      <c r="A6348" t="s">
        <v>6352</v>
      </c>
      <c r="B6348" s="4">
        <v>45053</v>
      </c>
      <c r="C6348" t="s">
        <v>7388</v>
      </c>
      <c r="D6348" t="str">
        <f>VLOOKUP(Sales_Data!$C6348,tbl_Customers[],2,FALSE)</f>
        <v>Customer_934</v>
      </c>
      <c r="E6348" t="str">
        <f>VLOOKUP(tbl_Sales[[#This Row],[Customer_ID]],tbl_Customers[],5,0)</f>
        <v>South</v>
      </c>
      <c r="F6348" t="s">
        <v>8566</v>
      </c>
      <c r="G6348" t="str">
        <f>VLOOKUP(Sales_Data!$F6348,tbl_Products[],2,FALSE)</f>
        <v>Product_10</v>
      </c>
      <c r="H6348" t="str">
        <f>VLOOKUP(tbl_Sales[[#This Row],[Product_ID]],tbl_Products[],3,0)</f>
        <v>Apparel</v>
      </c>
      <c r="I6348">
        <v>1</v>
      </c>
      <c r="J6348" s="10">
        <f>VLOOKUP(tbl_Sales[[#This Row],[Product_ID]],tbl_Products[],4,0)</f>
        <v>14.95</v>
      </c>
      <c r="K6348" s="6">
        <v>53.15</v>
      </c>
      <c r="L6348" s="6">
        <f>tbl_Sales[[#This Row],[Price_per_Unit]]*tbl_Sales[[#This Row],[Quantity]]</f>
        <v>53.15</v>
      </c>
      <c r="M6348" s="6">
        <f>tbl_Sales[[#This Row],[Cost_per_Unit]]*tbl_Sales[[#This Row],[Quantity]]</f>
        <v>14.95</v>
      </c>
      <c r="N6348" s="6">
        <f>tbl_Sales[[#This Row],[Sales]]-tbl_Sales[[#This Row],[Total_Cost]]</f>
        <v>38.200000000000003</v>
      </c>
    </row>
    <row r="6349" spans="1:14">
      <c r="A6349" t="s">
        <v>6353</v>
      </c>
      <c r="B6349" s="4">
        <v>44944</v>
      </c>
      <c r="C6349" t="s">
        <v>7164</v>
      </c>
      <c r="D6349" t="str">
        <f>VLOOKUP(Sales_Data!$C6349,tbl_Customers[],2,FALSE)</f>
        <v>Customer_848</v>
      </c>
      <c r="E6349" t="str">
        <f>VLOOKUP(tbl_Sales[[#This Row],[Customer_ID]],tbl_Customers[],5,0)</f>
        <v>East</v>
      </c>
      <c r="F6349" t="s">
        <v>8546</v>
      </c>
      <c r="G6349" t="str">
        <f>VLOOKUP(Sales_Data!$F6349,tbl_Products[],2,FALSE)</f>
        <v>Product_28</v>
      </c>
      <c r="H6349" t="str">
        <f>VLOOKUP(tbl_Sales[[#This Row],[Product_ID]],tbl_Products[],3,0)</f>
        <v>Toys</v>
      </c>
      <c r="I6349">
        <v>9</v>
      </c>
      <c r="J6349" s="10">
        <f>VLOOKUP(tbl_Sales[[#This Row],[Product_ID]],tbl_Products[],4,0)</f>
        <v>23.58</v>
      </c>
      <c r="K6349" s="6">
        <v>71.8</v>
      </c>
      <c r="L6349" s="6">
        <f>tbl_Sales[[#This Row],[Price_per_Unit]]*tbl_Sales[[#This Row],[Quantity]]</f>
        <v>646.19999999999993</v>
      </c>
      <c r="M6349" s="6">
        <f>tbl_Sales[[#This Row],[Cost_per_Unit]]*tbl_Sales[[#This Row],[Quantity]]</f>
        <v>212.21999999999997</v>
      </c>
      <c r="N6349" s="6">
        <f>tbl_Sales[[#This Row],[Sales]]-tbl_Sales[[#This Row],[Total_Cost]]</f>
        <v>433.97999999999996</v>
      </c>
    </row>
    <row r="6350" spans="1:14">
      <c r="A6350" t="s">
        <v>6354</v>
      </c>
      <c r="B6350" s="4">
        <v>45028</v>
      </c>
      <c r="C6350" t="s">
        <v>8172</v>
      </c>
      <c r="D6350" t="str">
        <f>VLOOKUP(Sales_Data!$C6350,tbl_Customers[],2,FALSE)</f>
        <v>Customer_841</v>
      </c>
      <c r="E6350" t="str">
        <f>VLOOKUP(tbl_Sales[[#This Row],[Customer_ID]],tbl_Customers[],5,0)</f>
        <v>North</v>
      </c>
      <c r="F6350" t="s">
        <v>8514</v>
      </c>
      <c r="G6350" t="str">
        <f>VLOOKUP(Sales_Data!$F6350,tbl_Products[],2,FALSE)</f>
        <v>Product_2</v>
      </c>
      <c r="H6350" t="str">
        <f>VLOOKUP(tbl_Sales[[#This Row],[Product_ID]],tbl_Products[],3,0)</f>
        <v>Health</v>
      </c>
      <c r="I6350">
        <v>2</v>
      </c>
      <c r="J6350" s="10">
        <f>VLOOKUP(tbl_Sales[[#This Row],[Product_ID]],tbl_Products[],4,0)</f>
        <v>12.41</v>
      </c>
      <c r="K6350" s="6">
        <v>8.6300000000000008</v>
      </c>
      <c r="L6350" s="6">
        <f>tbl_Sales[[#This Row],[Price_per_Unit]]*tbl_Sales[[#This Row],[Quantity]]</f>
        <v>17.260000000000002</v>
      </c>
      <c r="M6350" s="6">
        <f>tbl_Sales[[#This Row],[Cost_per_Unit]]*tbl_Sales[[#This Row],[Quantity]]</f>
        <v>24.82</v>
      </c>
      <c r="N6350" s="6">
        <f>tbl_Sales[[#This Row],[Sales]]-tbl_Sales[[#This Row],[Total_Cost]]</f>
        <v>-7.5599999999999987</v>
      </c>
    </row>
    <row r="6351" spans="1:14">
      <c r="A6351" t="s">
        <v>6355</v>
      </c>
      <c r="B6351" s="4">
        <v>45162</v>
      </c>
      <c r="C6351" t="s">
        <v>8047</v>
      </c>
      <c r="D6351" t="str">
        <f>VLOOKUP(Sales_Data!$C6351,tbl_Customers[],2,FALSE)</f>
        <v>Customer_721</v>
      </c>
      <c r="E6351" t="str">
        <f>VLOOKUP(tbl_Sales[[#This Row],[Customer_ID]],tbl_Customers[],5,0)</f>
        <v>North</v>
      </c>
      <c r="F6351" t="s">
        <v>8543</v>
      </c>
      <c r="G6351" t="str">
        <f>VLOOKUP(Sales_Data!$F6351,tbl_Products[],2,FALSE)</f>
        <v>Product_72</v>
      </c>
      <c r="H6351" t="str">
        <f>VLOOKUP(tbl_Sales[[#This Row],[Product_ID]],tbl_Products[],3,0)</f>
        <v>Toys</v>
      </c>
      <c r="I6351">
        <v>5</v>
      </c>
      <c r="J6351" s="10">
        <f>VLOOKUP(tbl_Sales[[#This Row],[Product_ID]],tbl_Products[],4,0)</f>
        <v>23.2</v>
      </c>
      <c r="K6351" s="6">
        <v>97.27</v>
      </c>
      <c r="L6351" s="6">
        <f>tbl_Sales[[#This Row],[Price_per_Unit]]*tbl_Sales[[#This Row],[Quantity]]</f>
        <v>486.34999999999997</v>
      </c>
      <c r="M6351" s="6">
        <f>tbl_Sales[[#This Row],[Cost_per_Unit]]*tbl_Sales[[#This Row],[Quantity]]</f>
        <v>116</v>
      </c>
      <c r="N6351" s="6">
        <f>tbl_Sales[[#This Row],[Sales]]-tbl_Sales[[#This Row],[Total_Cost]]</f>
        <v>370.34999999999997</v>
      </c>
    </row>
    <row r="6352" spans="1:14">
      <c r="A6352" t="s">
        <v>6356</v>
      </c>
      <c r="B6352" s="4">
        <v>44975</v>
      </c>
      <c r="C6352" t="s">
        <v>8074</v>
      </c>
      <c r="D6352" t="str">
        <f>VLOOKUP(Sales_Data!$C6352,tbl_Customers[],2,FALSE)</f>
        <v>Customer_722</v>
      </c>
      <c r="E6352" t="str">
        <f>VLOOKUP(tbl_Sales[[#This Row],[Customer_ID]],tbl_Customers[],5,0)</f>
        <v>North</v>
      </c>
      <c r="F6352" t="s">
        <v>8517</v>
      </c>
      <c r="G6352" t="str">
        <f>VLOOKUP(Sales_Data!$F6352,tbl_Products[],2,FALSE)</f>
        <v>Product_62</v>
      </c>
      <c r="H6352" t="str">
        <f>VLOOKUP(tbl_Sales[[#This Row],[Product_ID]],tbl_Products[],3,0)</f>
        <v>Health</v>
      </c>
      <c r="I6352">
        <v>8</v>
      </c>
      <c r="J6352" s="10">
        <f>VLOOKUP(tbl_Sales[[#This Row],[Product_ID]],tbl_Products[],4,0)</f>
        <v>24.52</v>
      </c>
      <c r="K6352" s="6">
        <v>56.39</v>
      </c>
      <c r="L6352" s="6">
        <f>tbl_Sales[[#This Row],[Price_per_Unit]]*tbl_Sales[[#This Row],[Quantity]]</f>
        <v>451.12</v>
      </c>
      <c r="M6352" s="6">
        <f>tbl_Sales[[#This Row],[Cost_per_Unit]]*tbl_Sales[[#This Row],[Quantity]]</f>
        <v>196.16</v>
      </c>
      <c r="N6352" s="6">
        <f>tbl_Sales[[#This Row],[Sales]]-tbl_Sales[[#This Row],[Total_Cost]]</f>
        <v>254.96</v>
      </c>
    </row>
    <row r="6353" spans="1:14">
      <c r="A6353" t="s">
        <v>6357</v>
      </c>
      <c r="B6353" s="4">
        <v>45193</v>
      </c>
      <c r="C6353" t="s">
        <v>7902</v>
      </c>
      <c r="D6353" t="str">
        <f>VLOOKUP(Sales_Data!$C6353,tbl_Customers[],2,FALSE)</f>
        <v>Customer_1111</v>
      </c>
      <c r="E6353" t="str">
        <f>VLOOKUP(tbl_Sales[[#This Row],[Customer_ID]],tbl_Customers[],5,0)</f>
        <v>North</v>
      </c>
      <c r="F6353" t="s">
        <v>8554</v>
      </c>
      <c r="G6353" t="str">
        <f>VLOOKUP(Sales_Data!$F6353,tbl_Products[],2,FALSE)</f>
        <v>Product_55</v>
      </c>
      <c r="H6353" t="str">
        <f>VLOOKUP(tbl_Sales[[#This Row],[Product_ID]],tbl_Products[],3,0)</f>
        <v>Apparel</v>
      </c>
      <c r="I6353">
        <v>2</v>
      </c>
      <c r="J6353" s="10">
        <f>VLOOKUP(tbl_Sales[[#This Row],[Product_ID]],tbl_Products[],4,0)</f>
        <v>36.08</v>
      </c>
      <c r="K6353" s="6">
        <v>63.93</v>
      </c>
      <c r="L6353" s="6">
        <f>tbl_Sales[[#This Row],[Price_per_Unit]]*tbl_Sales[[#This Row],[Quantity]]</f>
        <v>127.86</v>
      </c>
      <c r="M6353" s="6">
        <f>tbl_Sales[[#This Row],[Cost_per_Unit]]*tbl_Sales[[#This Row],[Quantity]]</f>
        <v>72.16</v>
      </c>
      <c r="N6353" s="6">
        <f>tbl_Sales[[#This Row],[Sales]]-tbl_Sales[[#This Row],[Total_Cost]]</f>
        <v>55.7</v>
      </c>
    </row>
    <row r="6354" spans="1:14">
      <c r="A6354" t="s">
        <v>6358</v>
      </c>
      <c r="B6354" s="4">
        <v>45267</v>
      </c>
      <c r="C6354" t="s">
        <v>7776</v>
      </c>
      <c r="D6354" t="str">
        <f>VLOOKUP(Sales_Data!$C6354,tbl_Customers[],2,FALSE)</f>
        <v>Customer_873</v>
      </c>
      <c r="E6354" t="str">
        <f>VLOOKUP(tbl_Sales[[#This Row],[Customer_ID]],tbl_Customers[],5,0)</f>
        <v>South</v>
      </c>
      <c r="F6354" t="s">
        <v>8504</v>
      </c>
      <c r="G6354" t="str">
        <f>VLOOKUP(Sales_Data!$F6354,tbl_Products[],2,FALSE)</f>
        <v>Product_13</v>
      </c>
      <c r="H6354" t="str">
        <f>VLOOKUP(tbl_Sales[[#This Row],[Product_ID]],tbl_Products[],3,0)</f>
        <v>Toys</v>
      </c>
      <c r="I6354">
        <v>3</v>
      </c>
      <c r="J6354" s="10">
        <f>VLOOKUP(tbl_Sales[[#This Row],[Product_ID]],tbl_Products[],4,0)</f>
        <v>45.97</v>
      </c>
      <c r="K6354" s="6">
        <v>91.88</v>
      </c>
      <c r="L6354" s="6">
        <f>tbl_Sales[[#This Row],[Price_per_Unit]]*tbl_Sales[[#This Row],[Quantity]]</f>
        <v>275.64</v>
      </c>
      <c r="M6354" s="6">
        <f>tbl_Sales[[#This Row],[Cost_per_Unit]]*tbl_Sales[[#This Row],[Quantity]]</f>
        <v>137.91</v>
      </c>
      <c r="N6354" s="6">
        <f>tbl_Sales[[#This Row],[Sales]]-tbl_Sales[[#This Row],[Total_Cost]]</f>
        <v>137.72999999999999</v>
      </c>
    </row>
    <row r="6355" spans="1:14">
      <c r="A6355" t="s">
        <v>6359</v>
      </c>
      <c r="B6355" s="4">
        <v>45033</v>
      </c>
      <c r="C6355" t="s">
        <v>7556</v>
      </c>
      <c r="D6355" t="str">
        <f>VLOOKUP(Sales_Data!$C6355,tbl_Customers[],2,FALSE)</f>
        <v>Customer_1072</v>
      </c>
      <c r="E6355" t="str">
        <f>VLOOKUP(tbl_Sales[[#This Row],[Customer_ID]],tbl_Customers[],5,0)</f>
        <v>South</v>
      </c>
      <c r="F6355" t="s">
        <v>8503</v>
      </c>
      <c r="G6355" t="str">
        <f>VLOOKUP(Sales_Data!$F6355,tbl_Products[],2,FALSE)</f>
        <v>Product_19</v>
      </c>
      <c r="H6355" t="str">
        <f>VLOOKUP(tbl_Sales[[#This Row],[Product_ID]],tbl_Products[],3,0)</f>
        <v>Apparel</v>
      </c>
      <c r="I6355">
        <v>2</v>
      </c>
      <c r="J6355" s="10">
        <f>VLOOKUP(tbl_Sales[[#This Row],[Product_ID]],tbl_Products[],4,0)</f>
        <v>41.78</v>
      </c>
      <c r="K6355" s="6">
        <v>81.95</v>
      </c>
      <c r="L6355" s="6">
        <f>tbl_Sales[[#This Row],[Price_per_Unit]]*tbl_Sales[[#This Row],[Quantity]]</f>
        <v>163.9</v>
      </c>
      <c r="M6355" s="6">
        <f>tbl_Sales[[#This Row],[Cost_per_Unit]]*tbl_Sales[[#This Row],[Quantity]]</f>
        <v>83.56</v>
      </c>
      <c r="N6355" s="6">
        <f>tbl_Sales[[#This Row],[Sales]]-tbl_Sales[[#This Row],[Total_Cost]]</f>
        <v>80.34</v>
      </c>
    </row>
    <row r="6356" spans="1:14">
      <c r="A6356" t="s">
        <v>6360</v>
      </c>
      <c r="B6356" s="4">
        <v>45169</v>
      </c>
      <c r="C6356" t="s">
        <v>7785</v>
      </c>
      <c r="D6356" t="str">
        <f>VLOOKUP(Sales_Data!$C6356,tbl_Customers[],2,FALSE)</f>
        <v>Customer_688</v>
      </c>
      <c r="E6356" t="str">
        <f>VLOOKUP(tbl_Sales[[#This Row],[Customer_ID]],tbl_Customers[],5,0)</f>
        <v>North</v>
      </c>
      <c r="F6356" t="s">
        <v>8528</v>
      </c>
      <c r="G6356" t="str">
        <f>VLOOKUP(Sales_Data!$F6356,tbl_Products[],2,FALSE)</f>
        <v>Product_25</v>
      </c>
      <c r="H6356" t="str">
        <f>VLOOKUP(tbl_Sales[[#This Row],[Product_ID]],tbl_Products[],3,0)</f>
        <v>Electronics</v>
      </c>
      <c r="I6356">
        <v>3</v>
      </c>
      <c r="J6356" s="10">
        <f>VLOOKUP(tbl_Sales[[#This Row],[Product_ID]],tbl_Products[],4,0)</f>
        <v>48.19</v>
      </c>
      <c r="K6356" s="6">
        <v>73.760000000000005</v>
      </c>
      <c r="L6356" s="6">
        <f>tbl_Sales[[#This Row],[Price_per_Unit]]*tbl_Sales[[#This Row],[Quantity]]</f>
        <v>221.28000000000003</v>
      </c>
      <c r="M6356" s="6">
        <f>tbl_Sales[[#This Row],[Cost_per_Unit]]*tbl_Sales[[#This Row],[Quantity]]</f>
        <v>144.57</v>
      </c>
      <c r="N6356" s="6">
        <f>tbl_Sales[[#This Row],[Sales]]-tbl_Sales[[#This Row],[Total_Cost]]</f>
        <v>76.710000000000036</v>
      </c>
    </row>
    <row r="6357" spans="1:14">
      <c r="A6357" t="s">
        <v>6361</v>
      </c>
      <c r="B6357" s="4">
        <v>45126</v>
      </c>
      <c r="C6357" t="s">
        <v>7914</v>
      </c>
      <c r="D6357" t="str">
        <f>VLOOKUP(Sales_Data!$C6357,tbl_Customers[],2,FALSE)</f>
        <v>Customer_233</v>
      </c>
      <c r="E6357" t="str">
        <f>VLOOKUP(tbl_Sales[[#This Row],[Customer_ID]],tbl_Customers[],5,0)</f>
        <v>West</v>
      </c>
      <c r="F6357" t="s">
        <v>8500</v>
      </c>
      <c r="G6357" t="str">
        <f>VLOOKUP(Sales_Data!$F6357,tbl_Products[],2,FALSE)</f>
        <v>Product_68</v>
      </c>
      <c r="H6357" t="str">
        <f>VLOOKUP(tbl_Sales[[#This Row],[Product_ID]],tbl_Products[],3,0)</f>
        <v>Home Goods</v>
      </c>
      <c r="I6357">
        <v>9</v>
      </c>
      <c r="J6357" s="10">
        <f>VLOOKUP(tbl_Sales[[#This Row],[Product_ID]],tbl_Products[],4,0)</f>
        <v>17.45</v>
      </c>
      <c r="K6357" s="6">
        <v>45.06</v>
      </c>
      <c r="L6357" s="6">
        <f>tbl_Sales[[#This Row],[Price_per_Unit]]*tbl_Sales[[#This Row],[Quantity]]</f>
        <v>405.54</v>
      </c>
      <c r="M6357" s="6">
        <f>tbl_Sales[[#This Row],[Cost_per_Unit]]*tbl_Sales[[#This Row],[Quantity]]</f>
        <v>157.04999999999998</v>
      </c>
      <c r="N6357" s="6">
        <f>tbl_Sales[[#This Row],[Sales]]-tbl_Sales[[#This Row],[Total_Cost]]</f>
        <v>248.49000000000004</v>
      </c>
    </row>
    <row r="6358" spans="1:14">
      <c r="A6358" t="s">
        <v>6362</v>
      </c>
      <c r="B6358" s="4">
        <v>45275</v>
      </c>
      <c r="C6358" t="s">
        <v>7451</v>
      </c>
      <c r="D6358" t="str">
        <f>VLOOKUP(Sales_Data!$C6358,tbl_Customers[],2,FALSE)</f>
        <v>Customer_361</v>
      </c>
      <c r="E6358" t="str">
        <f>VLOOKUP(tbl_Sales[[#This Row],[Customer_ID]],tbl_Customers[],5,0)</f>
        <v>West</v>
      </c>
      <c r="F6358" t="s">
        <v>8560</v>
      </c>
      <c r="G6358" t="str">
        <f>VLOOKUP(Sales_Data!$F6358,tbl_Products[],2,FALSE)</f>
        <v>Product_41</v>
      </c>
      <c r="H6358" t="str">
        <f>VLOOKUP(tbl_Sales[[#This Row],[Product_ID]],tbl_Products[],3,0)</f>
        <v>Home Goods</v>
      </c>
      <c r="I6358">
        <v>9</v>
      </c>
      <c r="J6358" s="10">
        <f>VLOOKUP(tbl_Sales[[#This Row],[Product_ID]],tbl_Products[],4,0)</f>
        <v>31.5</v>
      </c>
      <c r="K6358" s="6">
        <v>54.35</v>
      </c>
      <c r="L6358" s="6">
        <f>tbl_Sales[[#This Row],[Price_per_Unit]]*tbl_Sales[[#This Row],[Quantity]]</f>
        <v>489.15000000000003</v>
      </c>
      <c r="M6358" s="6">
        <f>tbl_Sales[[#This Row],[Cost_per_Unit]]*tbl_Sales[[#This Row],[Quantity]]</f>
        <v>283.5</v>
      </c>
      <c r="N6358" s="6">
        <f>tbl_Sales[[#This Row],[Sales]]-tbl_Sales[[#This Row],[Total_Cost]]</f>
        <v>205.65000000000003</v>
      </c>
    </row>
    <row r="6359" spans="1:14">
      <c r="A6359" t="s">
        <v>6363</v>
      </c>
      <c r="B6359" s="4">
        <v>45086</v>
      </c>
      <c r="C6359" t="s">
        <v>7092</v>
      </c>
      <c r="D6359" t="str">
        <f>VLOOKUP(Sales_Data!$C6359,tbl_Customers[],2,FALSE)</f>
        <v>Customer_940</v>
      </c>
      <c r="E6359" t="str">
        <f>VLOOKUP(tbl_Sales[[#This Row],[Customer_ID]],tbl_Customers[],5,0)</f>
        <v>South</v>
      </c>
      <c r="F6359" t="s">
        <v>8524</v>
      </c>
      <c r="G6359" t="str">
        <f>VLOOKUP(Sales_Data!$F6359,tbl_Products[],2,FALSE)</f>
        <v>Product_74</v>
      </c>
      <c r="H6359" t="str">
        <f>VLOOKUP(tbl_Sales[[#This Row],[Product_ID]],tbl_Products[],3,0)</f>
        <v>Home Goods</v>
      </c>
      <c r="I6359">
        <v>2</v>
      </c>
      <c r="J6359" s="10">
        <f>VLOOKUP(tbl_Sales[[#This Row],[Product_ID]],tbl_Products[],4,0)</f>
        <v>13.9</v>
      </c>
      <c r="K6359" s="6">
        <v>45.78</v>
      </c>
      <c r="L6359" s="6">
        <f>tbl_Sales[[#This Row],[Price_per_Unit]]*tbl_Sales[[#This Row],[Quantity]]</f>
        <v>91.56</v>
      </c>
      <c r="M6359" s="6">
        <f>tbl_Sales[[#This Row],[Cost_per_Unit]]*tbl_Sales[[#This Row],[Quantity]]</f>
        <v>27.8</v>
      </c>
      <c r="N6359" s="6">
        <f>tbl_Sales[[#This Row],[Sales]]-tbl_Sales[[#This Row],[Total_Cost]]</f>
        <v>63.760000000000005</v>
      </c>
    </row>
    <row r="6360" spans="1:14">
      <c r="A6360" t="s">
        <v>6364</v>
      </c>
      <c r="B6360" s="4">
        <v>45092</v>
      </c>
      <c r="C6360" t="s">
        <v>8427</v>
      </c>
      <c r="D6360" t="str">
        <f>VLOOKUP(Sales_Data!$C6360,tbl_Customers[],2,FALSE)</f>
        <v>Customer_878</v>
      </c>
      <c r="E6360" t="str">
        <f>VLOOKUP(tbl_Sales[[#This Row],[Customer_ID]],tbl_Customers[],5,0)</f>
        <v>East</v>
      </c>
      <c r="F6360" t="s">
        <v>8538</v>
      </c>
      <c r="G6360" t="str">
        <f>VLOOKUP(Sales_Data!$F6360,tbl_Products[],2,FALSE)</f>
        <v>Product_44</v>
      </c>
      <c r="H6360" t="str">
        <f>VLOOKUP(tbl_Sales[[#This Row],[Product_ID]],tbl_Products[],3,0)</f>
        <v>Electronics</v>
      </c>
      <c r="I6360">
        <v>5</v>
      </c>
      <c r="J6360" s="10">
        <f>VLOOKUP(tbl_Sales[[#This Row],[Product_ID]],tbl_Products[],4,0)</f>
        <v>39.729999999999997</v>
      </c>
      <c r="K6360" s="6">
        <v>8.3000000000000007</v>
      </c>
      <c r="L6360" s="6">
        <f>tbl_Sales[[#This Row],[Price_per_Unit]]*tbl_Sales[[#This Row],[Quantity]]</f>
        <v>41.5</v>
      </c>
      <c r="M6360" s="6">
        <f>tbl_Sales[[#This Row],[Cost_per_Unit]]*tbl_Sales[[#This Row],[Quantity]]</f>
        <v>198.64999999999998</v>
      </c>
      <c r="N6360" s="6">
        <f>tbl_Sales[[#This Row],[Sales]]-tbl_Sales[[#This Row],[Total_Cost]]</f>
        <v>-157.14999999999998</v>
      </c>
    </row>
    <row r="6361" spans="1:14">
      <c r="A6361" t="s">
        <v>6365</v>
      </c>
      <c r="B6361" s="4">
        <v>45008</v>
      </c>
      <c r="C6361" t="s">
        <v>7850</v>
      </c>
      <c r="D6361" t="str">
        <f>VLOOKUP(Sales_Data!$C6361,tbl_Customers[],2,FALSE)</f>
        <v>Customer_765</v>
      </c>
      <c r="E6361" t="str">
        <f>VLOOKUP(tbl_Sales[[#This Row],[Customer_ID]],tbl_Customers[],5,0)</f>
        <v>West</v>
      </c>
      <c r="F6361" t="s">
        <v>8539</v>
      </c>
      <c r="G6361" t="str">
        <f>VLOOKUP(Sales_Data!$F6361,tbl_Products[],2,FALSE)</f>
        <v>Product_16</v>
      </c>
      <c r="H6361" t="str">
        <f>VLOOKUP(tbl_Sales[[#This Row],[Product_ID]],tbl_Products[],3,0)</f>
        <v>Home Goods</v>
      </c>
      <c r="I6361">
        <v>4</v>
      </c>
      <c r="J6361" s="10">
        <f>VLOOKUP(tbl_Sales[[#This Row],[Product_ID]],tbl_Products[],4,0)</f>
        <v>15.25</v>
      </c>
      <c r="K6361" s="6">
        <v>21.78</v>
      </c>
      <c r="L6361" s="6">
        <f>tbl_Sales[[#This Row],[Price_per_Unit]]*tbl_Sales[[#This Row],[Quantity]]</f>
        <v>87.12</v>
      </c>
      <c r="M6361" s="6">
        <f>tbl_Sales[[#This Row],[Cost_per_Unit]]*tbl_Sales[[#This Row],[Quantity]]</f>
        <v>61</v>
      </c>
      <c r="N6361" s="6">
        <f>tbl_Sales[[#This Row],[Sales]]-tbl_Sales[[#This Row],[Total_Cost]]</f>
        <v>26.120000000000005</v>
      </c>
    </row>
    <row r="6362" spans="1:14">
      <c r="A6362" t="s">
        <v>6366</v>
      </c>
      <c r="B6362" s="4">
        <v>45249</v>
      </c>
      <c r="C6362" t="s">
        <v>8124</v>
      </c>
      <c r="D6362" t="str">
        <f>VLOOKUP(Sales_Data!$C6362,tbl_Customers[],2,FALSE)</f>
        <v>Customer_363</v>
      </c>
      <c r="E6362" t="str">
        <f>VLOOKUP(tbl_Sales[[#This Row],[Customer_ID]],tbl_Customers[],5,0)</f>
        <v>North</v>
      </c>
      <c r="F6362" t="s">
        <v>8511</v>
      </c>
      <c r="G6362" t="str">
        <f>VLOOKUP(Sales_Data!$F6362,tbl_Products[],2,FALSE)</f>
        <v>Product_33</v>
      </c>
      <c r="H6362" t="str">
        <f>VLOOKUP(tbl_Sales[[#This Row],[Product_ID]],tbl_Products[],3,0)</f>
        <v>Electronics</v>
      </c>
      <c r="I6362">
        <v>1</v>
      </c>
      <c r="J6362" s="10">
        <f>VLOOKUP(tbl_Sales[[#This Row],[Product_ID]],tbl_Products[],4,0)</f>
        <v>45.26</v>
      </c>
      <c r="K6362" s="6">
        <v>73.81</v>
      </c>
      <c r="L6362" s="6">
        <f>tbl_Sales[[#This Row],[Price_per_Unit]]*tbl_Sales[[#This Row],[Quantity]]</f>
        <v>73.81</v>
      </c>
      <c r="M6362" s="6">
        <f>tbl_Sales[[#This Row],[Cost_per_Unit]]*tbl_Sales[[#This Row],[Quantity]]</f>
        <v>45.26</v>
      </c>
      <c r="N6362" s="6">
        <f>tbl_Sales[[#This Row],[Sales]]-tbl_Sales[[#This Row],[Total_Cost]]</f>
        <v>28.550000000000004</v>
      </c>
    </row>
    <row r="6363" spans="1:14">
      <c r="A6363" t="s">
        <v>6367</v>
      </c>
      <c r="B6363" s="4">
        <v>44948</v>
      </c>
      <c r="C6363" t="s">
        <v>7864</v>
      </c>
      <c r="D6363" t="str">
        <f>VLOOKUP(Sales_Data!$C6363,tbl_Customers[],2,FALSE)</f>
        <v>Customer_1133</v>
      </c>
      <c r="E6363" t="str">
        <f>VLOOKUP(tbl_Sales[[#This Row],[Customer_ID]],tbl_Customers[],5,0)</f>
        <v>West</v>
      </c>
      <c r="F6363" t="s">
        <v>8528</v>
      </c>
      <c r="G6363" t="str">
        <f>VLOOKUP(Sales_Data!$F6363,tbl_Products[],2,FALSE)</f>
        <v>Product_25</v>
      </c>
      <c r="H6363" t="str">
        <f>VLOOKUP(tbl_Sales[[#This Row],[Product_ID]],tbl_Products[],3,0)</f>
        <v>Electronics</v>
      </c>
      <c r="I6363">
        <v>5</v>
      </c>
      <c r="J6363" s="10">
        <f>VLOOKUP(tbl_Sales[[#This Row],[Product_ID]],tbl_Products[],4,0)</f>
        <v>48.19</v>
      </c>
      <c r="K6363" s="6">
        <v>77.760000000000005</v>
      </c>
      <c r="L6363" s="6">
        <f>tbl_Sales[[#This Row],[Price_per_Unit]]*tbl_Sales[[#This Row],[Quantity]]</f>
        <v>388.8</v>
      </c>
      <c r="M6363" s="6">
        <f>tbl_Sales[[#This Row],[Cost_per_Unit]]*tbl_Sales[[#This Row],[Quantity]]</f>
        <v>240.95</v>
      </c>
      <c r="N6363" s="6">
        <f>tbl_Sales[[#This Row],[Sales]]-tbl_Sales[[#This Row],[Total_Cost]]</f>
        <v>147.85000000000002</v>
      </c>
    </row>
    <row r="6364" spans="1:14">
      <c r="A6364" t="s">
        <v>6368</v>
      </c>
      <c r="B6364" s="4">
        <v>45208</v>
      </c>
      <c r="C6364" t="s">
        <v>7140</v>
      </c>
      <c r="D6364" t="str">
        <f>VLOOKUP(Sales_Data!$C6364,tbl_Customers[],2,FALSE)</f>
        <v>Customer_1219</v>
      </c>
      <c r="E6364" t="str">
        <f>VLOOKUP(tbl_Sales[[#This Row],[Customer_ID]],tbl_Customers[],5,0)</f>
        <v>West</v>
      </c>
      <c r="F6364" t="s">
        <v>8518</v>
      </c>
      <c r="G6364" t="str">
        <f>VLOOKUP(Sales_Data!$F6364,tbl_Products[],2,FALSE)</f>
        <v>Product_35</v>
      </c>
      <c r="H6364" t="str">
        <f>VLOOKUP(tbl_Sales[[#This Row],[Product_ID]],tbl_Products[],3,0)</f>
        <v>Toys</v>
      </c>
      <c r="I6364">
        <v>6</v>
      </c>
      <c r="J6364" s="10">
        <f>VLOOKUP(tbl_Sales[[#This Row],[Product_ID]],tbl_Products[],4,0)</f>
        <v>40.75</v>
      </c>
      <c r="K6364" s="6">
        <v>74.28</v>
      </c>
      <c r="L6364" s="6">
        <f>tbl_Sales[[#This Row],[Price_per_Unit]]*tbl_Sales[[#This Row],[Quantity]]</f>
        <v>445.68</v>
      </c>
      <c r="M6364" s="6">
        <f>tbl_Sales[[#This Row],[Cost_per_Unit]]*tbl_Sales[[#This Row],[Quantity]]</f>
        <v>244.5</v>
      </c>
      <c r="N6364" s="6">
        <f>tbl_Sales[[#This Row],[Sales]]-tbl_Sales[[#This Row],[Total_Cost]]</f>
        <v>201.18</v>
      </c>
    </row>
    <row r="6365" spans="1:14">
      <c r="A6365" t="s">
        <v>6369</v>
      </c>
      <c r="B6365" s="4">
        <v>45193</v>
      </c>
      <c r="C6365" t="s">
        <v>8034</v>
      </c>
      <c r="D6365" t="str">
        <f>VLOOKUP(Sales_Data!$C6365,tbl_Customers[],2,FALSE)</f>
        <v>Customer_334</v>
      </c>
      <c r="E6365" t="str">
        <f>VLOOKUP(tbl_Sales[[#This Row],[Customer_ID]],tbl_Customers[],5,0)</f>
        <v>South</v>
      </c>
      <c r="F6365" t="s">
        <v>8555</v>
      </c>
      <c r="G6365" t="str">
        <f>VLOOKUP(Sales_Data!$F6365,tbl_Products[],2,FALSE)</f>
        <v>Product_52</v>
      </c>
      <c r="H6365" t="str">
        <f>VLOOKUP(tbl_Sales[[#This Row],[Product_ID]],tbl_Products[],3,0)</f>
        <v>Toys</v>
      </c>
      <c r="I6365">
        <v>2</v>
      </c>
      <c r="J6365" s="10">
        <f>VLOOKUP(tbl_Sales[[#This Row],[Product_ID]],tbl_Products[],4,0)</f>
        <v>46.58</v>
      </c>
      <c r="K6365" s="6">
        <v>20.72</v>
      </c>
      <c r="L6365" s="6">
        <f>tbl_Sales[[#This Row],[Price_per_Unit]]*tbl_Sales[[#This Row],[Quantity]]</f>
        <v>41.44</v>
      </c>
      <c r="M6365" s="6">
        <f>tbl_Sales[[#This Row],[Cost_per_Unit]]*tbl_Sales[[#This Row],[Quantity]]</f>
        <v>93.16</v>
      </c>
      <c r="N6365" s="6">
        <f>tbl_Sales[[#This Row],[Sales]]-tbl_Sales[[#This Row],[Total_Cost]]</f>
        <v>-51.72</v>
      </c>
    </row>
    <row r="6366" spans="1:14">
      <c r="A6366" t="s">
        <v>6370</v>
      </c>
      <c r="B6366" s="4">
        <v>44989</v>
      </c>
      <c r="C6366" t="s">
        <v>7347</v>
      </c>
      <c r="D6366" t="str">
        <f>VLOOKUP(Sales_Data!$C6366,tbl_Customers[],2,FALSE)</f>
        <v>Customer_1112</v>
      </c>
      <c r="E6366" t="str">
        <f>VLOOKUP(tbl_Sales[[#This Row],[Customer_ID]],tbl_Customers[],5,0)</f>
        <v>North</v>
      </c>
      <c r="F6366" t="s">
        <v>8510</v>
      </c>
      <c r="G6366" t="str">
        <f>VLOOKUP(Sales_Data!$F6366,tbl_Products[],2,FALSE)</f>
        <v>Product_70</v>
      </c>
      <c r="H6366" t="str">
        <f>VLOOKUP(tbl_Sales[[#This Row],[Product_ID]],tbl_Products[],3,0)</f>
        <v>Apparel</v>
      </c>
      <c r="I6366">
        <v>3</v>
      </c>
      <c r="J6366" s="10">
        <f>VLOOKUP(tbl_Sales[[#This Row],[Product_ID]],tbl_Products[],4,0)</f>
        <v>26.74</v>
      </c>
      <c r="K6366" s="6">
        <v>7.89</v>
      </c>
      <c r="L6366" s="6">
        <f>tbl_Sales[[#This Row],[Price_per_Unit]]*tbl_Sales[[#This Row],[Quantity]]</f>
        <v>23.669999999999998</v>
      </c>
      <c r="M6366" s="6">
        <f>tbl_Sales[[#This Row],[Cost_per_Unit]]*tbl_Sales[[#This Row],[Quantity]]</f>
        <v>80.22</v>
      </c>
      <c r="N6366" s="6">
        <f>tbl_Sales[[#This Row],[Sales]]-tbl_Sales[[#This Row],[Total_Cost]]</f>
        <v>-56.55</v>
      </c>
    </row>
    <row r="6367" spans="1:14">
      <c r="A6367" t="s">
        <v>6371</v>
      </c>
      <c r="B6367" s="4">
        <v>45056</v>
      </c>
      <c r="C6367" t="s">
        <v>7849</v>
      </c>
      <c r="D6367" t="str">
        <f>VLOOKUP(Sales_Data!$C6367,tbl_Customers[],2,FALSE)</f>
        <v>Customer_893</v>
      </c>
      <c r="E6367" t="str">
        <f>VLOOKUP(tbl_Sales[[#This Row],[Customer_ID]],tbl_Customers[],5,0)</f>
        <v>East</v>
      </c>
      <c r="F6367" t="s">
        <v>8542</v>
      </c>
      <c r="G6367" t="str">
        <f>VLOOKUP(Sales_Data!$F6367,tbl_Products[],2,FALSE)</f>
        <v>Product_20</v>
      </c>
      <c r="H6367" t="str">
        <f>VLOOKUP(tbl_Sales[[#This Row],[Product_ID]],tbl_Products[],3,0)</f>
        <v>Electronics</v>
      </c>
      <c r="I6367">
        <v>8</v>
      </c>
      <c r="J6367" s="10">
        <f>VLOOKUP(tbl_Sales[[#This Row],[Product_ID]],tbl_Products[],4,0)</f>
        <v>19.98</v>
      </c>
      <c r="K6367" s="6">
        <v>36.39</v>
      </c>
      <c r="L6367" s="6">
        <f>tbl_Sales[[#This Row],[Price_per_Unit]]*tbl_Sales[[#This Row],[Quantity]]</f>
        <v>291.12</v>
      </c>
      <c r="M6367" s="6">
        <f>tbl_Sales[[#This Row],[Cost_per_Unit]]*tbl_Sales[[#This Row],[Quantity]]</f>
        <v>159.84</v>
      </c>
      <c r="N6367" s="6">
        <f>tbl_Sales[[#This Row],[Sales]]-tbl_Sales[[#This Row],[Total_Cost]]</f>
        <v>131.28</v>
      </c>
    </row>
    <row r="6368" spans="1:14">
      <c r="A6368" t="s">
        <v>6372</v>
      </c>
      <c r="B6368" s="4">
        <v>45173</v>
      </c>
      <c r="C6368" t="s">
        <v>7502</v>
      </c>
      <c r="D6368" t="str">
        <f>VLOOKUP(Sales_Data!$C6368,tbl_Customers[],2,FALSE)</f>
        <v>Customer_782</v>
      </c>
      <c r="E6368" t="str">
        <f>VLOOKUP(tbl_Sales[[#This Row],[Customer_ID]],tbl_Customers[],5,0)</f>
        <v>North</v>
      </c>
      <c r="F6368" t="s">
        <v>8565</v>
      </c>
      <c r="G6368" t="str">
        <f>VLOOKUP(Sales_Data!$F6368,tbl_Products[],2,FALSE)</f>
        <v>Product_31</v>
      </c>
      <c r="H6368" t="str">
        <f>VLOOKUP(tbl_Sales[[#This Row],[Product_ID]],tbl_Products[],3,0)</f>
        <v>Apparel</v>
      </c>
      <c r="I6368">
        <v>1</v>
      </c>
      <c r="J6368" s="10">
        <f>VLOOKUP(tbl_Sales[[#This Row],[Product_ID]],tbl_Products[],4,0)</f>
        <v>3.66</v>
      </c>
      <c r="K6368" s="6">
        <v>67.23</v>
      </c>
      <c r="L6368" s="6">
        <f>tbl_Sales[[#This Row],[Price_per_Unit]]*tbl_Sales[[#This Row],[Quantity]]</f>
        <v>67.23</v>
      </c>
      <c r="M6368" s="6">
        <f>tbl_Sales[[#This Row],[Cost_per_Unit]]*tbl_Sales[[#This Row],[Quantity]]</f>
        <v>3.66</v>
      </c>
      <c r="N6368" s="6">
        <f>tbl_Sales[[#This Row],[Sales]]-tbl_Sales[[#This Row],[Total_Cost]]</f>
        <v>63.570000000000007</v>
      </c>
    </row>
    <row r="6369" spans="1:14">
      <c r="A6369" t="s">
        <v>6373</v>
      </c>
      <c r="B6369" s="4">
        <v>45253</v>
      </c>
      <c r="C6369" t="s">
        <v>7832</v>
      </c>
      <c r="D6369" t="str">
        <f>VLOOKUP(Sales_Data!$C6369,tbl_Customers[],2,FALSE)</f>
        <v>Customer_584</v>
      </c>
      <c r="E6369" t="str">
        <f>VLOOKUP(tbl_Sales[[#This Row],[Customer_ID]],tbl_Customers[],5,0)</f>
        <v>East</v>
      </c>
      <c r="F6369" t="s">
        <v>8536</v>
      </c>
      <c r="G6369" t="str">
        <f>VLOOKUP(Sales_Data!$F6369,tbl_Products[],2,FALSE)</f>
        <v>Product_40</v>
      </c>
      <c r="H6369" t="str">
        <f>VLOOKUP(tbl_Sales[[#This Row],[Product_ID]],tbl_Products[],3,0)</f>
        <v>Health</v>
      </c>
      <c r="I6369">
        <v>9</v>
      </c>
      <c r="J6369" s="10">
        <f>VLOOKUP(tbl_Sales[[#This Row],[Product_ID]],tbl_Products[],4,0)</f>
        <v>30.96</v>
      </c>
      <c r="K6369" s="6">
        <v>42.37</v>
      </c>
      <c r="L6369" s="6">
        <f>tbl_Sales[[#This Row],[Price_per_Unit]]*tbl_Sales[[#This Row],[Quantity]]</f>
        <v>381.33</v>
      </c>
      <c r="M6369" s="6">
        <f>tbl_Sales[[#This Row],[Cost_per_Unit]]*tbl_Sales[[#This Row],[Quantity]]</f>
        <v>278.64</v>
      </c>
      <c r="N6369" s="6">
        <f>tbl_Sales[[#This Row],[Sales]]-tbl_Sales[[#This Row],[Total_Cost]]</f>
        <v>102.69</v>
      </c>
    </row>
    <row r="6370" spans="1:14">
      <c r="A6370" t="s">
        <v>6374</v>
      </c>
      <c r="B6370" s="4">
        <v>45079</v>
      </c>
      <c r="C6370" t="s">
        <v>7071</v>
      </c>
      <c r="D6370" t="str">
        <f>VLOOKUP(Sales_Data!$C6370,tbl_Customers[],2,FALSE)</f>
        <v>Customer_1351</v>
      </c>
      <c r="E6370" t="str">
        <f>VLOOKUP(tbl_Sales[[#This Row],[Customer_ID]],tbl_Customers[],5,0)</f>
        <v>South</v>
      </c>
      <c r="F6370" t="s">
        <v>8561</v>
      </c>
      <c r="G6370" t="str">
        <f>VLOOKUP(Sales_Data!$F6370,tbl_Products[],2,FALSE)</f>
        <v>Product_66</v>
      </c>
      <c r="H6370" t="str">
        <f>VLOOKUP(tbl_Sales[[#This Row],[Product_ID]],tbl_Products[],3,0)</f>
        <v>Health</v>
      </c>
      <c r="I6370">
        <v>2</v>
      </c>
      <c r="J6370" s="10">
        <f>VLOOKUP(tbl_Sales[[#This Row],[Product_ID]],tbl_Products[],4,0)</f>
        <v>1.38</v>
      </c>
      <c r="K6370" s="6">
        <v>46.53</v>
      </c>
      <c r="L6370" s="6">
        <f>tbl_Sales[[#This Row],[Price_per_Unit]]*tbl_Sales[[#This Row],[Quantity]]</f>
        <v>93.06</v>
      </c>
      <c r="M6370" s="6">
        <f>tbl_Sales[[#This Row],[Cost_per_Unit]]*tbl_Sales[[#This Row],[Quantity]]</f>
        <v>2.76</v>
      </c>
      <c r="N6370" s="6">
        <f>tbl_Sales[[#This Row],[Sales]]-tbl_Sales[[#This Row],[Total_Cost]]</f>
        <v>90.3</v>
      </c>
    </row>
    <row r="6371" spans="1:14">
      <c r="A6371" t="s">
        <v>6375</v>
      </c>
      <c r="B6371" s="4">
        <v>45028</v>
      </c>
      <c r="C6371" t="s">
        <v>7175</v>
      </c>
      <c r="D6371" t="str">
        <f>VLOOKUP(Sales_Data!$C6371,tbl_Customers[],2,FALSE)</f>
        <v>Customer_1411</v>
      </c>
      <c r="E6371" t="str">
        <f>VLOOKUP(tbl_Sales[[#This Row],[Customer_ID]],tbl_Customers[],5,0)</f>
        <v>South</v>
      </c>
      <c r="F6371" t="s">
        <v>8518</v>
      </c>
      <c r="G6371" t="str">
        <f>VLOOKUP(Sales_Data!$F6371,tbl_Products[],2,FALSE)</f>
        <v>Product_35</v>
      </c>
      <c r="H6371" t="str">
        <f>VLOOKUP(tbl_Sales[[#This Row],[Product_ID]],tbl_Products[],3,0)</f>
        <v>Toys</v>
      </c>
      <c r="I6371">
        <v>4</v>
      </c>
      <c r="J6371" s="10">
        <f>VLOOKUP(tbl_Sales[[#This Row],[Product_ID]],tbl_Products[],4,0)</f>
        <v>40.75</v>
      </c>
      <c r="K6371" s="6">
        <v>58.32</v>
      </c>
      <c r="L6371" s="6">
        <f>tbl_Sales[[#This Row],[Price_per_Unit]]*tbl_Sales[[#This Row],[Quantity]]</f>
        <v>233.28</v>
      </c>
      <c r="M6371" s="6">
        <f>tbl_Sales[[#This Row],[Cost_per_Unit]]*tbl_Sales[[#This Row],[Quantity]]</f>
        <v>163</v>
      </c>
      <c r="N6371" s="6">
        <f>tbl_Sales[[#This Row],[Sales]]-tbl_Sales[[#This Row],[Total_Cost]]</f>
        <v>70.28</v>
      </c>
    </row>
    <row r="6372" spans="1:14">
      <c r="A6372" t="s">
        <v>6376</v>
      </c>
      <c r="B6372" s="4">
        <v>45111</v>
      </c>
      <c r="C6372" t="s">
        <v>7921</v>
      </c>
      <c r="D6372" t="str">
        <f>VLOOKUP(Sales_Data!$C6372,tbl_Customers[],2,FALSE)</f>
        <v>Customer_1394</v>
      </c>
      <c r="E6372" t="str">
        <f>VLOOKUP(tbl_Sales[[#This Row],[Customer_ID]],tbl_Customers[],5,0)</f>
        <v>South</v>
      </c>
      <c r="F6372" t="s">
        <v>8495</v>
      </c>
      <c r="G6372" t="str">
        <f>VLOOKUP(Sales_Data!$F6372,tbl_Products[],2,FALSE)</f>
        <v>Product_6</v>
      </c>
      <c r="H6372" t="str">
        <f>VLOOKUP(tbl_Sales[[#This Row],[Product_ID]],tbl_Products[],3,0)</f>
        <v>Apparel</v>
      </c>
      <c r="I6372">
        <v>6</v>
      </c>
      <c r="J6372" s="10">
        <f>VLOOKUP(tbl_Sales[[#This Row],[Product_ID]],tbl_Products[],4,0)</f>
        <v>33.65</v>
      </c>
      <c r="K6372" s="6">
        <v>38.03</v>
      </c>
      <c r="L6372" s="6">
        <f>tbl_Sales[[#This Row],[Price_per_Unit]]*tbl_Sales[[#This Row],[Quantity]]</f>
        <v>228.18</v>
      </c>
      <c r="M6372" s="6">
        <f>tbl_Sales[[#This Row],[Cost_per_Unit]]*tbl_Sales[[#This Row],[Quantity]]</f>
        <v>201.89999999999998</v>
      </c>
      <c r="N6372" s="6">
        <f>tbl_Sales[[#This Row],[Sales]]-tbl_Sales[[#This Row],[Total_Cost]]</f>
        <v>26.28000000000003</v>
      </c>
    </row>
    <row r="6373" spans="1:14">
      <c r="A6373" t="s">
        <v>6377</v>
      </c>
      <c r="B6373" s="4">
        <v>44953</v>
      </c>
      <c r="C6373" t="s">
        <v>8271</v>
      </c>
      <c r="D6373" t="str">
        <f>VLOOKUP(Sales_Data!$C6373,tbl_Customers[],2,FALSE)</f>
        <v>Customer_896</v>
      </c>
      <c r="E6373" t="str">
        <f>VLOOKUP(tbl_Sales[[#This Row],[Customer_ID]],tbl_Customers[],5,0)</f>
        <v>West</v>
      </c>
      <c r="F6373" t="s">
        <v>8522</v>
      </c>
      <c r="G6373" t="str">
        <f>VLOOKUP(Sales_Data!$F6373,tbl_Products[],2,FALSE)</f>
        <v>Product_4</v>
      </c>
      <c r="H6373" t="str">
        <f>VLOOKUP(tbl_Sales[[#This Row],[Product_ID]],tbl_Products[],3,0)</f>
        <v>Toys</v>
      </c>
      <c r="I6373">
        <v>8</v>
      </c>
      <c r="J6373" s="10">
        <f>VLOOKUP(tbl_Sales[[#This Row],[Product_ID]],tbl_Products[],4,0)</f>
        <v>14.75</v>
      </c>
      <c r="K6373" s="6">
        <v>38.76</v>
      </c>
      <c r="L6373" s="6">
        <f>tbl_Sales[[#This Row],[Price_per_Unit]]*tbl_Sales[[#This Row],[Quantity]]</f>
        <v>310.08</v>
      </c>
      <c r="M6373" s="6">
        <f>tbl_Sales[[#This Row],[Cost_per_Unit]]*tbl_Sales[[#This Row],[Quantity]]</f>
        <v>118</v>
      </c>
      <c r="N6373" s="6">
        <f>tbl_Sales[[#This Row],[Sales]]-tbl_Sales[[#This Row],[Total_Cost]]</f>
        <v>192.07999999999998</v>
      </c>
    </row>
    <row r="6374" spans="1:14">
      <c r="A6374" t="s">
        <v>6378</v>
      </c>
      <c r="B6374" s="4">
        <v>45268</v>
      </c>
      <c r="C6374" t="s">
        <v>7054</v>
      </c>
      <c r="D6374" t="str">
        <f>VLOOKUP(Sales_Data!$C6374,tbl_Customers[],2,FALSE)</f>
        <v>Customer_1299</v>
      </c>
      <c r="E6374" t="str">
        <f>VLOOKUP(tbl_Sales[[#This Row],[Customer_ID]],tbl_Customers[],5,0)</f>
        <v>West</v>
      </c>
      <c r="F6374" t="s">
        <v>8502</v>
      </c>
      <c r="G6374" t="str">
        <f>VLOOKUP(Sales_Data!$F6374,tbl_Products[],2,FALSE)</f>
        <v>Product_22</v>
      </c>
      <c r="H6374" t="str">
        <f>VLOOKUP(tbl_Sales[[#This Row],[Product_ID]],tbl_Products[],3,0)</f>
        <v>Electronics</v>
      </c>
      <c r="I6374">
        <v>9</v>
      </c>
      <c r="J6374" s="10">
        <f>VLOOKUP(tbl_Sales[[#This Row],[Product_ID]],tbl_Products[],4,0)</f>
        <v>38.15</v>
      </c>
      <c r="K6374" s="6">
        <v>37.549999999999997</v>
      </c>
      <c r="L6374" s="6">
        <f>tbl_Sales[[#This Row],[Price_per_Unit]]*tbl_Sales[[#This Row],[Quantity]]</f>
        <v>337.95</v>
      </c>
      <c r="M6374" s="6">
        <f>tbl_Sales[[#This Row],[Cost_per_Unit]]*tbl_Sales[[#This Row],[Quantity]]</f>
        <v>343.34999999999997</v>
      </c>
      <c r="N6374" s="6">
        <f>tbl_Sales[[#This Row],[Sales]]-tbl_Sales[[#This Row],[Total_Cost]]</f>
        <v>-5.3999999999999773</v>
      </c>
    </row>
    <row r="6375" spans="1:14">
      <c r="A6375" t="s">
        <v>6379</v>
      </c>
      <c r="B6375" s="4">
        <v>45038</v>
      </c>
      <c r="C6375" t="s">
        <v>7354</v>
      </c>
      <c r="D6375" t="str">
        <f>VLOOKUP(Sales_Data!$C6375,tbl_Customers[],2,FALSE)</f>
        <v>Customer_581</v>
      </c>
      <c r="E6375" t="str">
        <f>VLOOKUP(tbl_Sales[[#This Row],[Customer_ID]],tbl_Customers[],5,0)</f>
        <v>West</v>
      </c>
      <c r="F6375" t="s">
        <v>8517</v>
      </c>
      <c r="G6375" t="str">
        <f>VLOOKUP(Sales_Data!$F6375,tbl_Products[],2,FALSE)</f>
        <v>Product_62</v>
      </c>
      <c r="H6375" t="str">
        <f>VLOOKUP(tbl_Sales[[#This Row],[Product_ID]],tbl_Products[],3,0)</f>
        <v>Health</v>
      </c>
      <c r="I6375">
        <v>7</v>
      </c>
      <c r="J6375" s="10">
        <f>VLOOKUP(tbl_Sales[[#This Row],[Product_ID]],tbl_Products[],4,0)</f>
        <v>24.52</v>
      </c>
      <c r="K6375" s="6">
        <v>39.75</v>
      </c>
      <c r="L6375" s="6">
        <f>tbl_Sales[[#This Row],[Price_per_Unit]]*tbl_Sales[[#This Row],[Quantity]]</f>
        <v>278.25</v>
      </c>
      <c r="M6375" s="6">
        <f>tbl_Sales[[#This Row],[Cost_per_Unit]]*tbl_Sales[[#This Row],[Quantity]]</f>
        <v>171.64</v>
      </c>
      <c r="N6375" s="6">
        <f>tbl_Sales[[#This Row],[Sales]]-tbl_Sales[[#This Row],[Total_Cost]]</f>
        <v>106.61000000000001</v>
      </c>
    </row>
    <row r="6376" spans="1:14">
      <c r="A6376" t="s">
        <v>6380</v>
      </c>
      <c r="B6376" s="4">
        <v>44984</v>
      </c>
      <c r="C6376" t="s">
        <v>8486</v>
      </c>
      <c r="D6376" t="str">
        <f>VLOOKUP(Sales_Data!$C6376,tbl_Customers[],2,FALSE)</f>
        <v>Customer_1438</v>
      </c>
      <c r="E6376" t="str">
        <f>VLOOKUP(tbl_Sales[[#This Row],[Customer_ID]],tbl_Customers[],5,0)</f>
        <v>West</v>
      </c>
      <c r="F6376" t="s">
        <v>8520</v>
      </c>
      <c r="G6376" t="str">
        <f>VLOOKUP(Sales_Data!$F6376,tbl_Products[],2,FALSE)</f>
        <v>Product_29</v>
      </c>
      <c r="H6376" t="str">
        <f>VLOOKUP(tbl_Sales[[#This Row],[Product_ID]],tbl_Products[],3,0)</f>
        <v>Home Goods</v>
      </c>
      <c r="I6376">
        <v>9</v>
      </c>
      <c r="J6376" s="10">
        <f>VLOOKUP(tbl_Sales[[#This Row],[Product_ID]],tbl_Products[],4,0)</f>
        <v>9.64</v>
      </c>
      <c r="K6376" s="6">
        <v>76.75</v>
      </c>
      <c r="L6376" s="6">
        <f>tbl_Sales[[#This Row],[Price_per_Unit]]*tbl_Sales[[#This Row],[Quantity]]</f>
        <v>690.75</v>
      </c>
      <c r="M6376" s="6">
        <f>tbl_Sales[[#This Row],[Cost_per_Unit]]*tbl_Sales[[#This Row],[Quantity]]</f>
        <v>86.76</v>
      </c>
      <c r="N6376" s="6">
        <f>tbl_Sales[[#This Row],[Sales]]-tbl_Sales[[#This Row],[Total_Cost]]</f>
        <v>603.99</v>
      </c>
    </row>
    <row r="6377" spans="1:14">
      <c r="A6377" t="s">
        <v>6381</v>
      </c>
      <c r="B6377" s="4">
        <v>45047</v>
      </c>
      <c r="C6377" t="s">
        <v>7905</v>
      </c>
      <c r="D6377" t="str">
        <f>VLOOKUP(Sales_Data!$C6377,tbl_Customers[],2,FALSE)</f>
        <v>Customer_1271</v>
      </c>
      <c r="E6377" t="str">
        <f>VLOOKUP(tbl_Sales[[#This Row],[Customer_ID]],tbl_Customers[],5,0)</f>
        <v>West</v>
      </c>
      <c r="F6377" t="s">
        <v>8548</v>
      </c>
      <c r="G6377" t="str">
        <f>VLOOKUP(Sales_Data!$F6377,tbl_Products[],2,FALSE)</f>
        <v>Product_1</v>
      </c>
      <c r="H6377" t="str">
        <f>VLOOKUP(tbl_Sales[[#This Row],[Product_ID]],tbl_Products[],3,0)</f>
        <v>Apparel</v>
      </c>
      <c r="I6377">
        <v>1</v>
      </c>
      <c r="J6377" s="10">
        <f>VLOOKUP(tbl_Sales[[#This Row],[Product_ID]],tbl_Products[],4,0)</f>
        <v>21.45</v>
      </c>
      <c r="K6377" s="6">
        <v>26.34</v>
      </c>
      <c r="L6377" s="6">
        <f>tbl_Sales[[#This Row],[Price_per_Unit]]*tbl_Sales[[#This Row],[Quantity]]</f>
        <v>26.34</v>
      </c>
      <c r="M6377" s="6">
        <f>tbl_Sales[[#This Row],[Cost_per_Unit]]*tbl_Sales[[#This Row],[Quantity]]</f>
        <v>21.45</v>
      </c>
      <c r="N6377" s="6">
        <f>tbl_Sales[[#This Row],[Sales]]-tbl_Sales[[#This Row],[Total_Cost]]</f>
        <v>4.8900000000000006</v>
      </c>
    </row>
    <row r="6378" spans="1:14">
      <c r="A6378" t="s">
        <v>6382</v>
      </c>
      <c r="B6378" s="4">
        <v>45251</v>
      </c>
      <c r="C6378" t="s">
        <v>8115</v>
      </c>
      <c r="D6378" t="str">
        <f>VLOOKUP(Sales_Data!$C6378,tbl_Customers[],2,FALSE)</f>
        <v>Customer_204</v>
      </c>
      <c r="E6378" t="str">
        <f>VLOOKUP(tbl_Sales[[#This Row],[Customer_ID]],tbl_Customers[],5,0)</f>
        <v>North</v>
      </c>
      <c r="F6378" t="s">
        <v>8548</v>
      </c>
      <c r="G6378" t="str">
        <f>VLOOKUP(Sales_Data!$F6378,tbl_Products[],2,FALSE)</f>
        <v>Product_1</v>
      </c>
      <c r="H6378" t="str">
        <f>VLOOKUP(tbl_Sales[[#This Row],[Product_ID]],tbl_Products[],3,0)</f>
        <v>Apparel</v>
      </c>
      <c r="I6378">
        <v>1</v>
      </c>
      <c r="J6378" s="10">
        <f>VLOOKUP(tbl_Sales[[#This Row],[Product_ID]],tbl_Products[],4,0)</f>
        <v>21.45</v>
      </c>
      <c r="K6378" s="6">
        <v>80.5</v>
      </c>
      <c r="L6378" s="6">
        <f>tbl_Sales[[#This Row],[Price_per_Unit]]*tbl_Sales[[#This Row],[Quantity]]</f>
        <v>80.5</v>
      </c>
      <c r="M6378" s="6">
        <f>tbl_Sales[[#This Row],[Cost_per_Unit]]*tbl_Sales[[#This Row],[Quantity]]</f>
        <v>21.45</v>
      </c>
      <c r="N6378" s="6">
        <f>tbl_Sales[[#This Row],[Sales]]-tbl_Sales[[#This Row],[Total_Cost]]</f>
        <v>59.05</v>
      </c>
    </row>
    <row r="6379" spans="1:14">
      <c r="A6379" t="s">
        <v>6383</v>
      </c>
      <c r="B6379" s="4">
        <v>45149</v>
      </c>
      <c r="C6379" t="s">
        <v>7130</v>
      </c>
      <c r="D6379" t="str">
        <f>VLOOKUP(Sales_Data!$C6379,tbl_Customers[],2,FALSE)</f>
        <v>Customer_180</v>
      </c>
      <c r="E6379" t="str">
        <f>VLOOKUP(tbl_Sales[[#This Row],[Customer_ID]],tbl_Customers[],5,0)</f>
        <v>North</v>
      </c>
      <c r="F6379" t="s">
        <v>8561</v>
      </c>
      <c r="G6379" t="str">
        <f>VLOOKUP(Sales_Data!$F6379,tbl_Products[],2,FALSE)</f>
        <v>Product_66</v>
      </c>
      <c r="H6379" t="str">
        <f>VLOOKUP(tbl_Sales[[#This Row],[Product_ID]],tbl_Products[],3,0)</f>
        <v>Health</v>
      </c>
      <c r="I6379">
        <v>3</v>
      </c>
      <c r="J6379" s="10">
        <f>VLOOKUP(tbl_Sales[[#This Row],[Product_ID]],tbl_Products[],4,0)</f>
        <v>1.38</v>
      </c>
      <c r="K6379" s="6">
        <v>35.659999999999997</v>
      </c>
      <c r="L6379" s="6">
        <f>tbl_Sales[[#This Row],[Price_per_Unit]]*tbl_Sales[[#This Row],[Quantity]]</f>
        <v>106.97999999999999</v>
      </c>
      <c r="M6379" s="6">
        <f>tbl_Sales[[#This Row],[Cost_per_Unit]]*tbl_Sales[[#This Row],[Quantity]]</f>
        <v>4.1399999999999997</v>
      </c>
      <c r="N6379" s="6">
        <f>tbl_Sales[[#This Row],[Sales]]-tbl_Sales[[#This Row],[Total_Cost]]</f>
        <v>102.83999999999999</v>
      </c>
    </row>
    <row r="6380" spans="1:14">
      <c r="A6380" t="s">
        <v>6384</v>
      </c>
      <c r="B6380" s="4">
        <v>45093</v>
      </c>
      <c r="C6380" t="s">
        <v>7664</v>
      </c>
      <c r="D6380" t="str">
        <f>VLOOKUP(Sales_Data!$C6380,tbl_Customers[],2,FALSE)</f>
        <v>Customer_213</v>
      </c>
      <c r="E6380" t="str">
        <f>VLOOKUP(tbl_Sales[[#This Row],[Customer_ID]],tbl_Customers[],5,0)</f>
        <v>North</v>
      </c>
      <c r="F6380" t="s">
        <v>8525</v>
      </c>
      <c r="G6380" t="str">
        <f>VLOOKUP(Sales_Data!$F6380,tbl_Products[],2,FALSE)</f>
        <v>Product_56</v>
      </c>
      <c r="H6380" t="str">
        <f>VLOOKUP(tbl_Sales[[#This Row],[Product_ID]],tbl_Products[],3,0)</f>
        <v>Apparel</v>
      </c>
      <c r="I6380">
        <v>3</v>
      </c>
      <c r="J6380" s="10">
        <f>VLOOKUP(tbl_Sales[[#This Row],[Product_ID]],tbl_Products[],4,0)</f>
        <v>3.21</v>
      </c>
      <c r="K6380" s="6">
        <v>92.05</v>
      </c>
      <c r="L6380" s="6">
        <f>tbl_Sales[[#This Row],[Price_per_Unit]]*tbl_Sales[[#This Row],[Quantity]]</f>
        <v>276.14999999999998</v>
      </c>
      <c r="M6380" s="6">
        <f>tbl_Sales[[#This Row],[Cost_per_Unit]]*tbl_Sales[[#This Row],[Quantity]]</f>
        <v>9.629999999999999</v>
      </c>
      <c r="N6380" s="6">
        <f>tbl_Sales[[#This Row],[Sales]]-tbl_Sales[[#This Row],[Total_Cost]]</f>
        <v>266.52</v>
      </c>
    </row>
    <row r="6381" spans="1:14">
      <c r="A6381" t="s">
        <v>6385</v>
      </c>
      <c r="B6381" s="4">
        <v>44934</v>
      </c>
      <c r="C6381" t="s">
        <v>8241</v>
      </c>
      <c r="D6381" t="str">
        <f>VLOOKUP(Sales_Data!$C6381,tbl_Customers[],2,FALSE)</f>
        <v>Customer_184</v>
      </c>
      <c r="E6381" t="str">
        <f>VLOOKUP(tbl_Sales[[#This Row],[Customer_ID]],tbl_Customers[],5,0)</f>
        <v>East</v>
      </c>
      <c r="F6381" t="s">
        <v>8534</v>
      </c>
      <c r="G6381" t="str">
        <f>VLOOKUP(Sales_Data!$F6381,tbl_Products[],2,FALSE)</f>
        <v>Product_51</v>
      </c>
      <c r="H6381" t="str">
        <f>VLOOKUP(tbl_Sales[[#This Row],[Product_ID]],tbl_Products[],3,0)</f>
        <v>Electronics</v>
      </c>
      <c r="I6381">
        <v>8</v>
      </c>
      <c r="J6381" s="10">
        <f>VLOOKUP(tbl_Sales[[#This Row],[Product_ID]],tbl_Products[],4,0)</f>
        <v>45.1</v>
      </c>
      <c r="K6381" s="6">
        <v>67.55</v>
      </c>
      <c r="L6381" s="6">
        <f>tbl_Sales[[#This Row],[Price_per_Unit]]*tbl_Sales[[#This Row],[Quantity]]</f>
        <v>540.4</v>
      </c>
      <c r="M6381" s="6">
        <f>tbl_Sales[[#This Row],[Cost_per_Unit]]*tbl_Sales[[#This Row],[Quantity]]</f>
        <v>360.8</v>
      </c>
      <c r="N6381" s="6">
        <f>tbl_Sales[[#This Row],[Sales]]-tbl_Sales[[#This Row],[Total_Cost]]</f>
        <v>179.59999999999997</v>
      </c>
    </row>
    <row r="6382" spans="1:14">
      <c r="A6382" t="s">
        <v>6386</v>
      </c>
      <c r="B6382" s="4">
        <v>45012</v>
      </c>
      <c r="C6382" t="s">
        <v>7421</v>
      </c>
      <c r="D6382" t="str">
        <f>VLOOKUP(Sales_Data!$C6382,tbl_Customers[],2,FALSE)</f>
        <v>Customer_1331</v>
      </c>
      <c r="E6382" t="str">
        <f>VLOOKUP(tbl_Sales[[#This Row],[Customer_ID]],tbl_Customers[],5,0)</f>
        <v>North</v>
      </c>
      <c r="F6382" t="s">
        <v>8553</v>
      </c>
      <c r="G6382" t="str">
        <f>VLOOKUP(Sales_Data!$F6382,tbl_Products[],2,FALSE)</f>
        <v>Product_50</v>
      </c>
      <c r="H6382" t="str">
        <f>VLOOKUP(tbl_Sales[[#This Row],[Product_ID]],tbl_Products[],3,0)</f>
        <v>Apparel</v>
      </c>
      <c r="I6382">
        <v>3</v>
      </c>
      <c r="J6382" s="10">
        <f>VLOOKUP(tbl_Sales[[#This Row],[Product_ID]],tbl_Products[],4,0)</f>
        <v>42.74</v>
      </c>
      <c r="K6382" s="6">
        <v>27.74</v>
      </c>
      <c r="L6382" s="6">
        <f>tbl_Sales[[#This Row],[Price_per_Unit]]*tbl_Sales[[#This Row],[Quantity]]</f>
        <v>83.22</v>
      </c>
      <c r="M6382" s="6">
        <f>tbl_Sales[[#This Row],[Cost_per_Unit]]*tbl_Sales[[#This Row],[Quantity]]</f>
        <v>128.22</v>
      </c>
      <c r="N6382" s="6">
        <f>tbl_Sales[[#This Row],[Sales]]-tbl_Sales[[#This Row],[Total_Cost]]</f>
        <v>-45</v>
      </c>
    </row>
    <row r="6383" spans="1:14">
      <c r="A6383" t="s">
        <v>6387</v>
      </c>
      <c r="B6383" s="4">
        <v>45068</v>
      </c>
      <c r="C6383" t="s">
        <v>7753</v>
      </c>
      <c r="D6383" t="str">
        <f>VLOOKUP(Sales_Data!$C6383,tbl_Customers[],2,FALSE)</f>
        <v>Customer_34</v>
      </c>
      <c r="E6383" t="str">
        <f>VLOOKUP(tbl_Sales[[#This Row],[Customer_ID]],tbl_Customers[],5,0)</f>
        <v>West</v>
      </c>
      <c r="F6383" t="s">
        <v>8545</v>
      </c>
      <c r="G6383" t="str">
        <f>VLOOKUP(Sales_Data!$F6383,tbl_Products[],2,FALSE)</f>
        <v>Product_9</v>
      </c>
      <c r="H6383" t="str">
        <f>VLOOKUP(tbl_Sales[[#This Row],[Product_ID]],tbl_Products[],3,0)</f>
        <v>Apparel</v>
      </c>
      <c r="I6383">
        <v>7</v>
      </c>
      <c r="J6383" s="10">
        <f>VLOOKUP(tbl_Sales[[#This Row],[Product_ID]],tbl_Products[],4,0)</f>
        <v>14.27</v>
      </c>
      <c r="K6383" s="6">
        <v>8.98</v>
      </c>
      <c r="L6383" s="6">
        <f>tbl_Sales[[#This Row],[Price_per_Unit]]*tbl_Sales[[#This Row],[Quantity]]</f>
        <v>62.86</v>
      </c>
      <c r="M6383" s="6">
        <f>tbl_Sales[[#This Row],[Cost_per_Unit]]*tbl_Sales[[#This Row],[Quantity]]</f>
        <v>99.89</v>
      </c>
      <c r="N6383" s="6">
        <f>tbl_Sales[[#This Row],[Sales]]-tbl_Sales[[#This Row],[Total_Cost]]</f>
        <v>-37.03</v>
      </c>
    </row>
    <row r="6384" spans="1:14">
      <c r="A6384" t="s">
        <v>6388</v>
      </c>
      <c r="B6384" s="4">
        <v>45226</v>
      </c>
      <c r="C6384" t="s">
        <v>7375</v>
      </c>
      <c r="D6384" t="str">
        <f>VLOOKUP(Sales_Data!$C6384,tbl_Customers[],2,FALSE)</f>
        <v>Customer_1263</v>
      </c>
      <c r="E6384" t="str">
        <f>VLOOKUP(tbl_Sales[[#This Row],[Customer_ID]],tbl_Customers[],5,0)</f>
        <v>East</v>
      </c>
      <c r="F6384" t="s">
        <v>8564</v>
      </c>
      <c r="G6384" t="str">
        <f>VLOOKUP(Sales_Data!$F6384,tbl_Products[],2,FALSE)</f>
        <v>Product_8</v>
      </c>
      <c r="H6384" t="str">
        <f>VLOOKUP(tbl_Sales[[#This Row],[Product_ID]],tbl_Products[],3,0)</f>
        <v>Electronics</v>
      </c>
      <c r="I6384">
        <v>4</v>
      </c>
      <c r="J6384" s="10">
        <f>VLOOKUP(tbl_Sales[[#This Row],[Product_ID]],tbl_Products[],4,0)</f>
        <v>22.03</v>
      </c>
      <c r="K6384" s="6">
        <v>86.88</v>
      </c>
      <c r="L6384" s="6">
        <f>tbl_Sales[[#This Row],[Price_per_Unit]]*tbl_Sales[[#This Row],[Quantity]]</f>
        <v>347.52</v>
      </c>
      <c r="M6384" s="6">
        <f>tbl_Sales[[#This Row],[Cost_per_Unit]]*tbl_Sales[[#This Row],[Quantity]]</f>
        <v>88.12</v>
      </c>
      <c r="N6384" s="6">
        <f>tbl_Sales[[#This Row],[Sales]]-tbl_Sales[[#This Row],[Total_Cost]]</f>
        <v>259.39999999999998</v>
      </c>
    </row>
    <row r="6385" spans="1:14">
      <c r="A6385" t="s">
        <v>6389</v>
      </c>
      <c r="B6385" s="4">
        <v>44988</v>
      </c>
      <c r="C6385" t="s">
        <v>7662</v>
      </c>
      <c r="D6385" t="str">
        <f>VLOOKUP(Sales_Data!$C6385,tbl_Customers[],2,FALSE)</f>
        <v>Customer_843</v>
      </c>
      <c r="E6385" t="str">
        <f>VLOOKUP(tbl_Sales[[#This Row],[Customer_ID]],tbl_Customers[],5,0)</f>
        <v>North</v>
      </c>
      <c r="F6385" t="s">
        <v>8494</v>
      </c>
      <c r="G6385" t="str">
        <f>VLOOKUP(Sales_Data!$F6385,tbl_Products[],2,FALSE)</f>
        <v>Product_15</v>
      </c>
      <c r="H6385" t="str">
        <f>VLOOKUP(tbl_Sales[[#This Row],[Product_ID]],tbl_Products[],3,0)</f>
        <v>Apparel</v>
      </c>
      <c r="I6385">
        <v>3</v>
      </c>
      <c r="J6385" s="10">
        <f>VLOOKUP(tbl_Sales[[#This Row],[Product_ID]],tbl_Products[],4,0)</f>
        <v>22.93</v>
      </c>
      <c r="K6385" s="6">
        <v>11.35</v>
      </c>
      <c r="L6385" s="6">
        <f>tbl_Sales[[#This Row],[Price_per_Unit]]*tbl_Sales[[#This Row],[Quantity]]</f>
        <v>34.049999999999997</v>
      </c>
      <c r="M6385" s="6">
        <f>tbl_Sales[[#This Row],[Cost_per_Unit]]*tbl_Sales[[#This Row],[Quantity]]</f>
        <v>68.789999999999992</v>
      </c>
      <c r="N6385" s="6">
        <f>tbl_Sales[[#This Row],[Sales]]-tbl_Sales[[#This Row],[Total_Cost]]</f>
        <v>-34.739999999999995</v>
      </c>
    </row>
    <row r="6386" spans="1:14">
      <c r="A6386" t="s">
        <v>6390</v>
      </c>
      <c r="B6386" s="4">
        <v>45129</v>
      </c>
      <c r="C6386" t="s">
        <v>7664</v>
      </c>
      <c r="D6386" t="str">
        <f>VLOOKUP(Sales_Data!$C6386,tbl_Customers[],2,FALSE)</f>
        <v>Customer_213</v>
      </c>
      <c r="E6386" t="str">
        <f>VLOOKUP(tbl_Sales[[#This Row],[Customer_ID]],tbl_Customers[],5,0)</f>
        <v>North</v>
      </c>
      <c r="F6386" t="s">
        <v>8553</v>
      </c>
      <c r="G6386" t="str">
        <f>VLOOKUP(Sales_Data!$F6386,tbl_Products[],2,FALSE)</f>
        <v>Product_50</v>
      </c>
      <c r="H6386" t="str">
        <f>VLOOKUP(tbl_Sales[[#This Row],[Product_ID]],tbl_Products[],3,0)</f>
        <v>Apparel</v>
      </c>
      <c r="I6386">
        <v>1</v>
      </c>
      <c r="J6386" s="10">
        <f>VLOOKUP(tbl_Sales[[#This Row],[Product_ID]],tbl_Products[],4,0)</f>
        <v>42.74</v>
      </c>
      <c r="K6386" s="6">
        <v>27.42</v>
      </c>
      <c r="L6386" s="6">
        <f>tbl_Sales[[#This Row],[Price_per_Unit]]*tbl_Sales[[#This Row],[Quantity]]</f>
        <v>27.42</v>
      </c>
      <c r="M6386" s="6">
        <f>tbl_Sales[[#This Row],[Cost_per_Unit]]*tbl_Sales[[#This Row],[Quantity]]</f>
        <v>42.74</v>
      </c>
      <c r="N6386" s="6">
        <f>tbl_Sales[[#This Row],[Sales]]-tbl_Sales[[#This Row],[Total_Cost]]</f>
        <v>-15.32</v>
      </c>
    </row>
    <row r="6387" spans="1:14">
      <c r="A6387" t="s">
        <v>6391</v>
      </c>
      <c r="B6387" s="4">
        <v>45051</v>
      </c>
      <c r="C6387" t="s">
        <v>7190</v>
      </c>
      <c r="D6387" t="str">
        <f>VLOOKUP(Sales_Data!$C6387,tbl_Customers[],2,FALSE)</f>
        <v>Customer_1017</v>
      </c>
      <c r="E6387" t="str">
        <f>VLOOKUP(tbl_Sales[[#This Row],[Customer_ID]],tbl_Customers[],5,0)</f>
        <v>North</v>
      </c>
      <c r="F6387" t="s">
        <v>8501</v>
      </c>
      <c r="G6387" t="str">
        <f>VLOOKUP(Sales_Data!$F6387,tbl_Products[],2,FALSE)</f>
        <v>Product_65</v>
      </c>
      <c r="H6387" t="str">
        <f>VLOOKUP(tbl_Sales[[#This Row],[Product_ID]],tbl_Products[],3,0)</f>
        <v>Health</v>
      </c>
      <c r="I6387">
        <v>8</v>
      </c>
      <c r="J6387" s="10">
        <f>VLOOKUP(tbl_Sales[[#This Row],[Product_ID]],tbl_Products[],4,0)</f>
        <v>37.880000000000003</v>
      </c>
      <c r="K6387" s="6">
        <v>48.71</v>
      </c>
      <c r="L6387" s="6">
        <f>tbl_Sales[[#This Row],[Price_per_Unit]]*tbl_Sales[[#This Row],[Quantity]]</f>
        <v>389.68</v>
      </c>
      <c r="M6387" s="6">
        <f>tbl_Sales[[#This Row],[Cost_per_Unit]]*tbl_Sales[[#This Row],[Quantity]]</f>
        <v>303.04000000000002</v>
      </c>
      <c r="N6387" s="6">
        <f>tbl_Sales[[#This Row],[Sales]]-tbl_Sales[[#This Row],[Total_Cost]]</f>
        <v>86.639999999999986</v>
      </c>
    </row>
    <row r="6388" spans="1:14">
      <c r="A6388" t="s">
        <v>6392</v>
      </c>
      <c r="B6388" s="4">
        <v>44931</v>
      </c>
      <c r="C6388" t="s">
        <v>8278</v>
      </c>
      <c r="D6388" t="str">
        <f>VLOOKUP(Sales_Data!$C6388,tbl_Customers[],2,FALSE)</f>
        <v>Customer_1278</v>
      </c>
      <c r="E6388" t="str">
        <f>VLOOKUP(tbl_Sales[[#This Row],[Customer_ID]],tbl_Customers[],5,0)</f>
        <v>West</v>
      </c>
      <c r="F6388" t="s">
        <v>8550</v>
      </c>
      <c r="G6388" t="str">
        <f>VLOOKUP(Sales_Data!$F6388,tbl_Products[],2,FALSE)</f>
        <v>Product_26</v>
      </c>
      <c r="H6388" t="str">
        <f>VLOOKUP(tbl_Sales[[#This Row],[Product_ID]],tbl_Products[],3,0)</f>
        <v>Health</v>
      </c>
      <c r="I6388">
        <v>1</v>
      </c>
      <c r="J6388" s="10">
        <f>VLOOKUP(tbl_Sales[[#This Row],[Product_ID]],tbl_Products[],4,0)</f>
        <v>31.77</v>
      </c>
      <c r="K6388" s="6">
        <v>48.09</v>
      </c>
      <c r="L6388" s="6">
        <f>tbl_Sales[[#This Row],[Price_per_Unit]]*tbl_Sales[[#This Row],[Quantity]]</f>
        <v>48.09</v>
      </c>
      <c r="M6388" s="6">
        <f>tbl_Sales[[#This Row],[Cost_per_Unit]]*tbl_Sales[[#This Row],[Quantity]]</f>
        <v>31.77</v>
      </c>
      <c r="N6388" s="6">
        <f>tbl_Sales[[#This Row],[Sales]]-tbl_Sales[[#This Row],[Total_Cost]]</f>
        <v>16.320000000000004</v>
      </c>
    </row>
    <row r="6389" spans="1:14">
      <c r="A6389" t="s">
        <v>6393</v>
      </c>
      <c r="B6389" s="4">
        <v>44948</v>
      </c>
      <c r="C6389" t="s">
        <v>7439</v>
      </c>
      <c r="D6389" t="str">
        <f>VLOOKUP(Sales_Data!$C6389,tbl_Customers[],2,FALSE)</f>
        <v>Customer_1116</v>
      </c>
      <c r="E6389" t="str">
        <f>VLOOKUP(tbl_Sales[[#This Row],[Customer_ID]],tbl_Customers[],5,0)</f>
        <v>East</v>
      </c>
      <c r="F6389" t="s">
        <v>8566</v>
      </c>
      <c r="G6389" t="str">
        <f>VLOOKUP(Sales_Data!$F6389,tbl_Products[],2,FALSE)</f>
        <v>Product_10</v>
      </c>
      <c r="H6389" t="str">
        <f>VLOOKUP(tbl_Sales[[#This Row],[Product_ID]],tbl_Products[],3,0)</f>
        <v>Apparel</v>
      </c>
      <c r="I6389">
        <v>2</v>
      </c>
      <c r="J6389" s="10">
        <f>VLOOKUP(tbl_Sales[[#This Row],[Product_ID]],tbl_Products[],4,0)</f>
        <v>14.95</v>
      </c>
      <c r="K6389" s="6">
        <v>89.26</v>
      </c>
      <c r="L6389" s="6">
        <f>tbl_Sales[[#This Row],[Price_per_Unit]]*tbl_Sales[[#This Row],[Quantity]]</f>
        <v>178.52</v>
      </c>
      <c r="M6389" s="6">
        <f>tbl_Sales[[#This Row],[Cost_per_Unit]]*tbl_Sales[[#This Row],[Quantity]]</f>
        <v>29.9</v>
      </c>
      <c r="N6389" s="6">
        <f>tbl_Sales[[#This Row],[Sales]]-tbl_Sales[[#This Row],[Total_Cost]]</f>
        <v>148.62</v>
      </c>
    </row>
    <row r="6390" spans="1:14">
      <c r="A6390" t="s">
        <v>6394</v>
      </c>
      <c r="B6390" s="4">
        <v>45224</v>
      </c>
      <c r="C6390" t="s">
        <v>7796</v>
      </c>
      <c r="D6390" t="str">
        <f>VLOOKUP(Sales_Data!$C6390,tbl_Customers[],2,FALSE)</f>
        <v>Customer_205</v>
      </c>
      <c r="E6390" t="str">
        <f>VLOOKUP(tbl_Sales[[#This Row],[Customer_ID]],tbl_Customers[],5,0)</f>
        <v>West</v>
      </c>
      <c r="F6390" t="s">
        <v>8551</v>
      </c>
      <c r="G6390" t="str">
        <f>VLOOKUP(Sales_Data!$F6390,tbl_Products[],2,FALSE)</f>
        <v>Product_11</v>
      </c>
      <c r="H6390" t="str">
        <f>VLOOKUP(tbl_Sales[[#This Row],[Product_ID]],tbl_Products[],3,0)</f>
        <v>Health</v>
      </c>
      <c r="I6390">
        <v>3</v>
      </c>
      <c r="J6390" s="10">
        <f>VLOOKUP(tbl_Sales[[#This Row],[Product_ID]],tbl_Products[],4,0)</f>
        <v>11.76</v>
      </c>
      <c r="K6390" s="6">
        <v>78.09</v>
      </c>
      <c r="L6390" s="6">
        <f>tbl_Sales[[#This Row],[Price_per_Unit]]*tbl_Sales[[#This Row],[Quantity]]</f>
        <v>234.27</v>
      </c>
      <c r="M6390" s="6">
        <f>tbl_Sales[[#This Row],[Cost_per_Unit]]*tbl_Sales[[#This Row],[Quantity]]</f>
        <v>35.28</v>
      </c>
      <c r="N6390" s="6">
        <f>tbl_Sales[[#This Row],[Sales]]-tbl_Sales[[#This Row],[Total_Cost]]</f>
        <v>198.99</v>
      </c>
    </row>
    <row r="6391" spans="1:14">
      <c r="A6391" t="s">
        <v>6395</v>
      </c>
      <c r="B6391" s="4">
        <v>45280</v>
      </c>
      <c r="C6391" t="s">
        <v>7565</v>
      </c>
      <c r="D6391" t="str">
        <f>VLOOKUP(Sales_Data!$C6391,tbl_Customers[],2,FALSE)</f>
        <v>Customer_1298</v>
      </c>
      <c r="E6391" t="str">
        <f>VLOOKUP(tbl_Sales[[#This Row],[Customer_ID]],tbl_Customers[],5,0)</f>
        <v>North</v>
      </c>
      <c r="F6391" t="s">
        <v>8528</v>
      </c>
      <c r="G6391" t="str">
        <f>VLOOKUP(Sales_Data!$F6391,tbl_Products[],2,FALSE)</f>
        <v>Product_25</v>
      </c>
      <c r="H6391" t="str">
        <f>VLOOKUP(tbl_Sales[[#This Row],[Product_ID]],tbl_Products[],3,0)</f>
        <v>Electronics</v>
      </c>
      <c r="I6391">
        <v>8</v>
      </c>
      <c r="J6391" s="10">
        <f>VLOOKUP(tbl_Sales[[#This Row],[Product_ID]],tbl_Products[],4,0)</f>
        <v>48.19</v>
      </c>
      <c r="K6391" s="6">
        <v>61.7</v>
      </c>
      <c r="L6391" s="6">
        <f>tbl_Sales[[#This Row],[Price_per_Unit]]*tbl_Sales[[#This Row],[Quantity]]</f>
        <v>493.6</v>
      </c>
      <c r="M6391" s="6">
        <f>tbl_Sales[[#This Row],[Cost_per_Unit]]*tbl_Sales[[#This Row],[Quantity]]</f>
        <v>385.52</v>
      </c>
      <c r="N6391" s="6">
        <f>tbl_Sales[[#This Row],[Sales]]-tbl_Sales[[#This Row],[Total_Cost]]</f>
        <v>108.08000000000004</v>
      </c>
    </row>
    <row r="6392" spans="1:14">
      <c r="A6392" t="s">
        <v>6396</v>
      </c>
      <c r="B6392" s="4">
        <v>45170</v>
      </c>
      <c r="C6392" t="s">
        <v>7946</v>
      </c>
      <c r="D6392" t="str">
        <f>VLOOKUP(Sales_Data!$C6392,tbl_Customers[],2,FALSE)</f>
        <v>Customer_910</v>
      </c>
      <c r="E6392" t="str">
        <f>VLOOKUP(tbl_Sales[[#This Row],[Customer_ID]],tbl_Customers[],5,0)</f>
        <v>North</v>
      </c>
      <c r="F6392" t="s">
        <v>8506</v>
      </c>
      <c r="G6392" t="str">
        <f>VLOOKUP(Sales_Data!$F6392,tbl_Products[],2,FALSE)</f>
        <v>Product_43</v>
      </c>
      <c r="H6392" t="str">
        <f>VLOOKUP(tbl_Sales[[#This Row],[Product_ID]],tbl_Products[],3,0)</f>
        <v>Health</v>
      </c>
      <c r="I6392">
        <v>5</v>
      </c>
      <c r="J6392" s="10">
        <f>VLOOKUP(tbl_Sales[[#This Row],[Product_ID]],tbl_Products[],4,0)</f>
        <v>4.59</v>
      </c>
      <c r="K6392" s="6">
        <v>74.489999999999995</v>
      </c>
      <c r="L6392" s="6">
        <f>tbl_Sales[[#This Row],[Price_per_Unit]]*tbl_Sales[[#This Row],[Quantity]]</f>
        <v>372.45</v>
      </c>
      <c r="M6392" s="6">
        <f>tbl_Sales[[#This Row],[Cost_per_Unit]]*tbl_Sales[[#This Row],[Quantity]]</f>
        <v>22.95</v>
      </c>
      <c r="N6392" s="6">
        <f>tbl_Sales[[#This Row],[Sales]]-tbl_Sales[[#This Row],[Total_Cost]]</f>
        <v>349.5</v>
      </c>
    </row>
    <row r="6393" spans="1:14">
      <c r="A6393" t="s">
        <v>6397</v>
      </c>
      <c r="B6393" s="4">
        <v>45279</v>
      </c>
      <c r="C6393" t="s">
        <v>8051</v>
      </c>
      <c r="D6393" t="str">
        <f>VLOOKUP(Sales_Data!$C6393,tbl_Customers[],2,FALSE)</f>
        <v>Customer_1031</v>
      </c>
      <c r="E6393" t="str">
        <f>VLOOKUP(tbl_Sales[[#This Row],[Customer_ID]],tbl_Customers[],5,0)</f>
        <v>South</v>
      </c>
      <c r="F6393" t="s">
        <v>8522</v>
      </c>
      <c r="G6393" t="str">
        <f>VLOOKUP(Sales_Data!$F6393,tbl_Products[],2,FALSE)</f>
        <v>Product_4</v>
      </c>
      <c r="H6393" t="str">
        <f>VLOOKUP(tbl_Sales[[#This Row],[Product_ID]],tbl_Products[],3,0)</f>
        <v>Toys</v>
      </c>
      <c r="I6393">
        <v>9</v>
      </c>
      <c r="J6393" s="10">
        <f>VLOOKUP(tbl_Sales[[#This Row],[Product_ID]],tbl_Products[],4,0)</f>
        <v>14.75</v>
      </c>
      <c r="K6393" s="6">
        <v>79.02</v>
      </c>
      <c r="L6393" s="6">
        <f>tbl_Sales[[#This Row],[Price_per_Unit]]*tbl_Sales[[#This Row],[Quantity]]</f>
        <v>711.18</v>
      </c>
      <c r="M6393" s="6">
        <f>tbl_Sales[[#This Row],[Cost_per_Unit]]*tbl_Sales[[#This Row],[Quantity]]</f>
        <v>132.75</v>
      </c>
      <c r="N6393" s="6">
        <f>tbl_Sales[[#This Row],[Sales]]-tbl_Sales[[#This Row],[Total_Cost]]</f>
        <v>578.42999999999995</v>
      </c>
    </row>
    <row r="6394" spans="1:14">
      <c r="A6394" t="s">
        <v>6398</v>
      </c>
      <c r="B6394" s="4">
        <v>45232</v>
      </c>
      <c r="C6394" t="s">
        <v>8030</v>
      </c>
      <c r="D6394" t="str">
        <f>VLOOKUP(Sales_Data!$C6394,tbl_Customers[],2,FALSE)</f>
        <v>Customer_1191</v>
      </c>
      <c r="E6394" t="str">
        <f>VLOOKUP(tbl_Sales[[#This Row],[Customer_ID]],tbl_Customers[],5,0)</f>
        <v>East</v>
      </c>
      <c r="F6394" t="s">
        <v>8547</v>
      </c>
      <c r="G6394" t="str">
        <f>VLOOKUP(Sales_Data!$F6394,tbl_Products[],2,FALSE)</f>
        <v>Product_7</v>
      </c>
      <c r="H6394" t="str">
        <f>VLOOKUP(tbl_Sales[[#This Row],[Product_ID]],tbl_Products[],3,0)</f>
        <v>Apparel</v>
      </c>
      <c r="I6394">
        <v>2</v>
      </c>
      <c r="J6394" s="10">
        <f>VLOOKUP(tbl_Sales[[#This Row],[Product_ID]],tbl_Products[],4,0)</f>
        <v>48.6</v>
      </c>
      <c r="K6394" s="6">
        <v>29.54</v>
      </c>
      <c r="L6394" s="6">
        <f>tbl_Sales[[#This Row],[Price_per_Unit]]*tbl_Sales[[#This Row],[Quantity]]</f>
        <v>59.08</v>
      </c>
      <c r="M6394" s="6">
        <f>tbl_Sales[[#This Row],[Cost_per_Unit]]*tbl_Sales[[#This Row],[Quantity]]</f>
        <v>97.2</v>
      </c>
      <c r="N6394" s="6">
        <f>tbl_Sales[[#This Row],[Sales]]-tbl_Sales[[#This Row],[Total_Cost]]</f>
        <v>-38.120000000000005</v>
      </c>
    </row>
    <row r="6395" spans="1:14">
      <c r="A6395" t="s">
        <v>6399</v>
      </c>
      <c r="B6395" s="4">
        <v>45006</v>
      </c>
      <c r="C6395" t="s">
        <v>7124</v>
      </c>
      <c r="D6395" t="str">
        <f>VLOOKUP(Sales_Data!$C6395,tbl_Customers[],2,FALSE)</f>
        <v>Customer_67</v>
      </c>
      <c r="E6395" t="str">
        <f>VLOOKUP(tbl_Sales[[#This Row],[Customer_ID]],tbl_Customers[],5,0)</f>
        <v>East</v>
      </c>
      <c r="F6395" t="s">
        <v>8545</v>
      </c>
      <c r="G6395" t="str">
        <f>VLOOKUP(Sales_Data!$F6395,tbl_Products[],2,FALSE)</f>
        <v>Product_9</v>
      </c>
      <c r="H6395" t="str">
        <f>VLOOKUP(tbl_Sales[[#This Row],[Product_ID]],tbl_Products[],3,0)</f>
        <v>Apparel</v>
      </c>
      <c r="I6395">
        <v>4</v>
      </c>
      <c r="J6395" s="10">
        <f>VLOOKUP(tbl_Sales[[#This Row],[Product_ID]],tbl_Products[],4,0)</f>
        <v>14.27</v>
      </c>
      <c r="K6395" s="6">
        <v>54.5</v>
      </c>
      <c r="L6395" s="6">
        <f>tbl_Sales[[#This Row],[Price_per_Unit]]*tbl_Sales[[#This Row],[Quantity]]</f>
        <v>218</v>
      </c>
      <c r="M6395" s="6">
        <f>tbl_Sales[[#This Row],[Cost_per_Unit]]*tbl_Sales[[#This Row],[Quantity]]</f>
        <v>57.08</v>
      </c>
      <c r="N6395" s="6">
        <f>tbl_Sales[[#This Row],[Sales]]-tbl_Sales[[#This Row],[Total_Cost]]</f>
        <v>160.92000000000002</v>
      </c>
    </row>
    <row r="6396" spans="1:14">
      <c r="A6396" t="s">
        <v>6400</v>
      </c>
      <c r="B6396" s="4">
        <v>45117</v>
      </c>
      <c r="C6396" t="s">
        <v>7686</v>
      </c>
      <c r="D6396" t="str">
        <f>VLOOKUP(Sales_Data!$C6396,tbl_Customers[],2,FALSE)</f>
        <v>Customer_1368</v>
      </c>
      <c r="E6396" t="str">
        <f>VLOOKUP(tbl_Sales[[#This Row],[Customer_ID]],tbl_Customers[],5,0)</f>
        <v>South</v>
      </c>
      <c r="F6396" t="s">
        <v>8529</v>
      </c>
      <c r="G6396" t="str">
        <f>VLOOKUP(Sales_Data!$F6396,tbl_Products[],2,FALSE)</f>
        <v>Product_49</v>
      </c>
      <c r="H6396" t="str">
        <f>VLOOKUP(tbl_Sales[[#This Row],[Product_ID]],tbl_Products[],3,0)</f>
        <v>Toys</v>
      </c>
      <c r="I6396">
        <v>7</v>
      </c>
      <c r="J6396" s="10">
        <f>VLOOKUP(tbl_Sales[[#This Row],[Product_ID]],tbl_Products[],4,0)</f>
        <v>44.18</v>
      </c>
      <c r="K6396" s="6">
        <v>24.99</v>
      </c>
      <c r="L6396" s="6">
        <f>tbl_Sales[[#This Row],[Price_per_Unit]]*tbl_Sales[[#This Row],[Quantity]]</f>
        <v>174.92999999999998</v>
      </c>
      <c r="M6396" s="6">
        <f>tbl_Sales[[#This Row],[Cost_per_Unit]]*tbl_Sales[[#This Row],[Quantity]]</f>
        <v>309.26</v>
      </c>
      <c r="N6396" s="6">
        <f>tbl_Sales[[#This Row],[Sales]]-tbl_Sales[[#This Row],[Total_Cost]]</f>
        <v>-134.33000000000001</v>
      </c>
    </row>
    <row r="6397" spans="1:14">
      <c r="A6397" t="s">
        <v>6401</v>
      </c>
      <c r="B6397" s="4">
        <v>44972</v>
      </c>
      <c r="C6397" t="s">
        <v>7736</v>
      </c>
      <c r="D6397" t="str">
        <f>VLOOKUP(Sales_Data!$C6397,tbl_Customers[],2,FALSE)</f>
        <v>Customer_594</v>
      </c>
      <c r="E6397" t="str">
        <f>VLOOKUP(tbl_Sales[[#This Row],[Customer_ID]],tbl_Customers[],5,0)</f>
        <v>South</v>
      </c>
      <c r="F6397" t="s">
        <v>8500</v>
      </c>
      <c r="G6397" t="str">
        <f>VLOOKUP(Sales_Data!$F6397,tbl_Products[],2,FALSE)</f>
        <v>Product_68</v>
      </c>
      <c r="H6397" t="str">
        <f>VLOOKUP(tbl_Sales[[#This Row],[Product_ID]],tbl_Products[],3,0)</f>
        <v>Home Goods</v>
      </c>
      <c r="I6397">
        <v>2</v>
      </c>
      <c r="J6397" s="10">
        <f>VLOOKUP(tbl_Sales[[#This Row],[Product_ID]],tbl_Products[],4,0)</f>
        <v>17.45</v>
      </c>
      <c r="K6397" s="6">
        <v>75.02</v>
      </c>
      <c r="L6397" s="6">
        <f>tbl_Sales[[#This Row],[Price_per_Unit]]*tbl_Sales[[#This Row],[Quantity]]</f>
        <v>150.04</v>
      </c>
      <c r="M6397" s="6">
        <f>tbl_Sales[[#This Row],[Cost_per_Unit]]*tbl_Sales[[#This Row],[Quantity]]</f>
        <v>34.9</v>
      </c>
      <c r="N6397" s="6">
        <f>tbl_Sales[[#This Row],[Sales]]-tbl_Sales[[#This Row],[Total_Cost]]</f>
        <v>115.13999999999999</v>
      </c>
    </row>
    <row r="6398" spans="1:14">
      <c r="A6398" t="s">
        <v>6402</v>
      </c>
      <c r="B6398" s="4">
        <v>45054</v>
      </c>
      <c r="C6398" t="s">
        <v>8207</v>
      </c>
      <c r="D6398" t="str">
        <f>VLOOKUP(Sales_Data!$C6398,tbl_Customers[],2,FALSE)</f>
        <v>Customer_862</v>
      </c>
      <c r="E6398" t="str">
        <f>VLOOKUP(tbl_Sales[[#This Row],[Customer_ID]],tbl_Customers[],5,0)</f>
        <v>East</v>
      </c>
      <c r="F6398" t="s">
        <v>8564</v>
      </c>
      <c r="G6398" t="str">
        <f>VLOOKUP(Sales_Data!$F6398,tbl_Products[],2,FALSE)</f>
        <v>Product_8</v>
      </c>
      <c r="H6398" t="str">
        <f>VLOOKUP(tbl_Sales[[#This Row],[Product_ID]],tbl_Products[],3,0)</f>
        <v>Electronics</v>
      </c>
      <c r="I6398">
        <v>8</v>
      </c>
      <c r="J6398" s="10">
        <f>VLOOKUP(tbl_Sales[[#This Row],[Product_ID]],tbl_Products[],4,0)</f>
        <v>22.03</v>
      </c>
      <c r="K6398" s="6">
        <v>30.07</v>
      </c>
      <c r="L6398" s="6">
        <f>tbl_Sales[[#This Row],[Price_per_Unit]]*tbl_Sales[[#This Row],[Quantity]]</f>
        <v>240.56</v>
      </c>
      <c r="M6398" s="6">
        <f>tbl_Sales[[#This Row],[Cost_per_Unit]]*tbl_Sales[[#This Row],[Quantity]]</f>
        <v>176.24</v>
      </c>
      <c r="N6398" s="6">
        <f>tbl_Sales[[#This Row],[Sales]]-tbl_Sales[[#This Row],[Total_Cost]]</f>
        <v>64.319999999999993</v>
      </c>
    </row>
    <row r="6399" spans="1:14">
      <c r="A6399" t="s">
        <v>6403</v>
      </c>
      <c r="B6399" s="4">
        <v>45007</v>
      </c>
      <c r="C6399" t="s">
        <v>7756</v>
      </c>
      <c r="D6399" t="str">
        <f>VLOOKUP(Sales_Data!$C6399,tbl_Customers[],2,FALSE)</f>
        <v>Customer_434</v>
      </c>
      <c r="E6399" t="str">
        <f>VLOOKUP(tbl_Sales[[#This Row],[Customer_ID]],tbl_Customers[],5,0)</f>
        <v>North</v>
      </c>
      <c r="F6399" t="s">
        <v>8531</v>
      </c>
      <c r="G6399" t="str">
        <f>VLOOKUP(Sales_Data!$F6399,tbl_Products[],2,FALSE)</f>
        <v>Product_36</v>
      </c>
      <c r="H6399" t="str">
        <f>VLOOKUP(tbl_Sales[[#This Row],[Product_ID]],tbl_Products[],3,0)</f>
        <v>Home Goods</v>
      </c>
      <c r="I6399">
        <v>9</v>
      </c>
      <c r="J6399" s="10">
        <f>VLOOKUP(tbl_Sales[[#This Row],[Product_ID]],tbl_Products[],4,0)</f>
        <v>32.54</v>
      </c>
      <c r="K6399" s="6">
        <v>49.45</v>
      </c>
      <c r="L6399" s="6">
        <f>tbl_Sales[[#This Row],[Price_per_Unit]]*tbl_Sales[[#This Row],[Quantity]]</f>
        <v>445.05</v>
      </c>
      <c r="M6399" s="6">
        <f>tbl_Sales[[#This Row],[Cost_per_Unit]]*tbl_Sales[[#This Row],[Quantity]]</f>
        <v>292.86</v>
      </c>
      <c r="N6399" s="6">
        <f>tbl_Sales[[#This Row],[Sales]]-tbl_Sales[[#This Row],[Total_Cost]]</f>
        <v>152.19</v>
      </c>
    </row>
    <row r="6400" spans="1:14">
      <c r="A6400" t="s">
        <v>6404</v>
      </c>
      <c r="B6400" s="4">
        <v>45182</v>
      </c>
      <c r="C6400" t="s">
        <v>8389</v>
      </c>
      <c r="D6400" t="str">
        <f>VLOOKUP(Sales_Data!$C6400,tbl_Customers[],2,FALSE)</f>
        <v>Customer_457</v>
      </c>
      <c r="E6400" t="str">
        <f>VLOOKUP(tbl_Sales[[#This Row],[Customer_ID]],tbl_Customers[],5,0)</f>
        <v>West</v>
      </c>
      <c r="F6400" t="s">
        <v>8551</v>
      </c>
      <c r="G6400" t="str">
        <f>VLOOKUP(Sales_Data!$F6400,tbl_Products[],2,FALSE)</f>
        <v>Product_11</v>
      </c>
      <c r="H6400" t="str">
        <f>VLOOKUP(tbl_Sales[[#This Row],[Product_ID]],tbl_Products[],3,0)</f>
        <v>Health</v>
      </c>
      <c r="I6400">
        <v>5</v>
      </c>
      <c r="J6400" s="10">
        <f>VLOOKUP(tbl_Sales[[#This Row],[Product_ID]],tbl_Products[],4,0)</f>
        <v>11.76</v>
      </c>
      <c r="K6400" s="6">
        <v>83.84</v>
      </c>
      <c r="L6400" s="6">
        <f>tbl_Sales[[#This Row],[Price_per_Unit]]*tbl_Sales[[#This Row],[Quantity]]</f>
        <v>419.20000000000005</v>
      </c>
      <c r="M6400" s="6">
        <f>tbl_Sales[[#This Row],[Cost_per_Unit]]*tbl_Sales[[#This Row],[Quantity]]</f>
        <v>58.8</v>
      </c>
      <c r="N6400" s="6">
        <f>tbl_Sales[[#This Row],[Sales]]-tbl_Sales[[#This Row],[Total_Cost]]</f>
        <v>360.40000000000003</v>
      </c>
    </row>
    <row r="6401" spans="1:14">
      <c r="A6401" t="s">
        <v>6405</v>
      </c>
      <c r="B6401" s="4">
        <v>44973</v>
      </c>
      <c r="C6401" t="s">
        <v>7040</v>
      </c>
      <c r="D6401" t="str">
        <f>VLOOKUP(Sales_Data!$C6401,tbl_Customers[],2,FALSE)</f>
        <v>Customer_932</v>
      </c>
      <c r="E6401" t="str">
        <f>VLOOKUP(tbl_Sales[[#This Row],[Customer_ID]],tbl_Customers[],5,0)</f>
        <v>West</v>
      </c>
      <c r="F6401" t="s">
        <v>8498</v>
      </c>
      <c r="G6401" t="str">
        <f>VLOOKUP(Sales_Data!$F6401,tbl_Products[],2,FALSE)</f>
        <v>Product_38</v>
      </c>
      <c r="H6401" t="str">
        <f>VLOOKUP(tbl_Sales[[#This Row],[Product_ID]],tbl_Products[],3,0)</f>
        <v>Toys</v>
      </c>
      <c r="I6401">
        <v>8</v>
      </c>
      <c r="J6401" s="10">
        <f>VLOOKUP(tbl_Sales[[#This Row],[Product_ID]],tbl_Products[],4,0)</f>
        <v>35.82</v>
      </c>
      <c r="K6401" s="6">
        <v>53.63</v>
      </c>
      <c r="L6401" s="6">
        <f>tbl_Sales[[#This Row],[Price_per_Unit]]*tbl_Sales[[#This Row],[Quantity]]</f>
        <v>429.04</v>
      </c>
      <c r="M6401" s="6">
        <f>tbl_Sales[[#This Row],[Cost_per_Unit]]*tbl_Sales[[#This Row],[Quantity]]</f>
        <v>286.56</v>
      </c>
      <c r="N6401" s="6">
        <f>tbl_Sales[[#This Row],[Sales]]-tbl_Sales[[#This Row],[Total_Cost]]</f>
        <v>142.48000000000002</v>
      </c>
    </row>
    <row r="6402" spans="1:14">
      <c r="A6402" t="s">
        <v>6406</v>
      </c>
      <c r="B6402" s="4">
        <v>45278</v>
      </c>
      <c r="C6402" t="s">
        <v>8459</v>
      </c>
      <c r="D6402" t="str">
        <f>VLOOKUP(Sales_Data!$C6402,tbl_Customers[],2,FALSE)</f>
        <v>Customer_1130</v>
      </c>
      <c r="E6402" t="str">
        <f>VLOOKUP(tbl_Sales[[#This Row],[Customer_ID]],tbl_Customers[],5,0)</f>
        <v>West</v>
      </c>
      <c r="F6402" t="s">
        <v>8566</v>
      </c>
      <c r="G6402" t="str">
        <f>VLOOKUP(Sales_Data!$F6402,tbl_Products[],2,FALSE)</f>
        <v>Product_10</v>
      </c>
      <c r="H6402" t="str">
        <f>VLOOKUP(tbl_Sales[[#This Row],[Product_ID]],tbl_Products[],3,0)</f>
        <v>Apparel</v>
      </c>
      <c r="I6402">
        <v>7</v>
      </c>
      <c r="J6402" s="10">
        <f>VLOOKUP(tbl_Sales[[#This Row],[Product_ID]],tbl_Products[],4,0)</f>
        <v>14.95</v>
      </c>
      <c r="K6402" s="6">
        <v>87.99</v>
      </c>
      <c r="L6402" s="6">
        <f>tbl_Sales[[#This Row],[Price_per_Unit]]*tbl_Sales[[#This Row],[Quantity]]</f>
        <v>615.92999999999995</v>
      </c>
      <c r="M6402" s="6">
        <f>tbl_Sales[[#This Row],[Cost_per_Unit]]*tbl_Sales[[#This Row],[Quantity]]</f>
        <v>104.64999999999999</v>
      </c>
      <c r="N6402" s="6">
        <f>tbl_Sales[[#This Row],[Sales]]-tbl_Sales[[#This Row],[Total_Cost]]</f>
        <v>511.28</v>
      </c>
    </row>
    <row r="6403" spans="1:14">
      <c r="A6403" t="s">
        <v>6407</v>
      </c>
      <c r="B6403" s="4">
        <v>45243</v>
      </c>
      <c r="C6403" t="s">
        <v>8238</v>
      </c>
      <c r="D6403" t="str">
        <f>VLOOKUP(Sales_Data!$C6403,tbl_Customers[],2,FALSE)</f>
        <v>Customer_781</v>
      </c>
      <c r="E6403" t="str">
        <f>VLOOKUP(tbl_Sales[[#This Row],[Customer_ID]],tbl_Customers[],5,0)</f>
        <v>West</v>
      </c>
      <c r="F6403" t="s">
        <v>8556</v>
      </c>
      <c r="G6403" t="str">
        <f>VLOOKUP(Sales_Data!$F6403,tbl_Products[],2,FALSE)</f>
        <v>Product_42</v>
      </c>
      <c r="H6403" t="str">
        <f>VLOOKUP(tbl_Sales[[#This Row],[Product_ID]],tbl_Products[],3,0)</f>
        <v>Electronics</v>
      </c>
      <c r="I6403">
        <v>5</v>
      </c>
      <c r="J6403" s="10">
        <f>VLOOKUP(tbl_Sales[[#This Row],[Product_ID]],tbl_Products[],4,0)</f>
        <v>28.03</v>
      </c>
      <c r="K6403" s="6">
        <v>57.68</v>
      </c>
      <c r="L6403" s="6">
        <f>tbl_Sales[[#This Row],[Price_per_Unit]]*tbl_Sales[[#This Row],[Quantity]]</f>
        <v>288.39999999999998</v>
      </c>
      <c r="M6403" s="6">
        <f>tbl_Sales[[#This Row],[Cost_per_Unit]]*tbl_Sales[[#This Row],[Quantity]]</f>
        <v>140.15</v>
      </c>
      <c r="N6403" s="6">
        <f>tbl_Sales[[#This Row],[Sales]]-tbl_Sales[[#This Row],[Total_Cost]]</f>
        <v>148.24999999999997</v>
      </c>
    </row>
    <row r="6404" spans="1:14">
      <c r="A6404" t="s">
        <v>6408</v>
      </c>
      <c r="B6404" s="4">
        <v>45100</v>
      </c>
      <c r="C6404" t="s">
        <v>7341</v>
      </c>
      <c r="D6404" t="str">
        <f>VLOOKUP(Sales_Data!$C6404,tbl_Customers[],2,FALSE)</f>
        <v>Customer_235</v>
      </c>
      <c r="E6404" t="str">
        <f>VLOOKUP(tbl_Sales[[#This Row],[Customer_ID]],tbl_Customers[],5,0)</f>
        <v>West</v>
      </c>
      <c r="F6404" t="s">
        <v>8547</v>
      </c>
      <c r="G6404" t="str">
        <f>VLOOKUP(Sales_Data!$F6404,tbl_Products[],2,FALSE)</f>
        <v>Product_7</v>
      </c>
      <c r="H6404" t="str">
        <f>VLOOKUP(tbl_Sales[[#This Row],[Product_ID]],tbl_Products[],3,0)</f>
        <v>Apparel</v>
      </c>
      <c r="I6404">
        <v>9</v>
      </c>
      <c r="J6404" s="10">
        <f>VLOOKUP(tbl_Sales[[#This Row],[Product_ID]],tbl_Products[],4,0)</f>
        <v>48.6</v>
      </c>
      <c r="K6404" s="6">
        <v>78.739999999999995</v>
      </c>
      <c r="L6404" s="6">
        <f>tbl_Sales[[#This Row],[Price_per_Unit]]*tbl_Sales[[#This Row],[Quantity]]</f>
        <v>708.66</v>
      </c>
      <c r="M6404" s="6">
        <f>tbl_Sales[[#This Row],[Cost_per_Unit]]*tbl_Sales[[#This Row],[Quantity]]</f>
        <v>437.40000000000003</v>
      </c>
      <c r="N6404" s="6">
        <f>tbl_Sales[[#This Row],[Sales]]-tbl_Sales[[#This Row],[Total_Cost]]</f>
        <v>271.25999999999993</v>
      </c>
    </row>
    <row r="6405" spans="1:14">
      <c r="A6405" t="s">
        <v>6409</v>
      </c>
      <c r="B6405" s="4">
        <v>45247</v>
      </c>
      <c r="C6405" t="s">
        <v>7472</v>
      </c>
      <c r="D6405" t="str">
        <f>VLOOKUP(Sales_Data!$C6405,tbl_Customers[],2,FALSE)</f>
        <v>Customer_401</v>
      </c>
      <c r="E6405" t="str">
        <f>VLOOKUP(tbl_Sales[[#This Row],[Customer_ID]],tbl_Customers[],5,0)</f>
        <v>North</v>
      </c>
      <c r="F6405" t="s">
        <v>8513</v>
      </c>
      <c r="G6405" t="str">
        <f>VLOOKUP(Sales_Data!$F6405,tbl_Products[],2,FALSE)</f>
        <v>Product_59</v>
      </c>
      <c r="H6405" t="str">
        <f>VLOOKUP(tbl_Sales[[#This Row],[Product_ID]],tbl_Products[],3,0)</f>
        <v>Home Goods</v>
      </c>
      <c r="I6405">
        <v>4</v>
      </c>
      <c r="J6405" s="10">
        <f>VLOOKUP(tbl_Sales[[#This Row],[Product_ID]],tbl_Products[],4,0)</f>
        <v>40.85</v>
      </c>
      <c r="K6405" s="6">
        <v>85.25</v>
      </c>
      <c r="L6405" s="6">
        <f>tbl_Sales[[#This Row],[Price_per_Unit]]*tbl_Sales[[#This Row],[Quantity]]</f>
        <v>341</v>
      </c>
      <c r="M6405" s="6">
        <f>tbl_Sales[[#This Row],[Cost_per_Unit]]*tbl_Sales[[#This Row],[Quantity]]</f>
        <v>163.4</v>
      </c>
      <c r="N6405" s="6">
        <f>tbl_Sales[[#This Row],[Sales]]-tbl_Sales[[#This Row],[Total_Cost]]</f>
        <v>177.6</v>
      </c>
    </row>
    <row r="6406" spans="1:14">
      <c r="A6406" t="s">
        <v>6410</v>
      </c>
      <c r="B6406" s="4">
        <v>44957</v>
      </c>
      <c r="C6406" t="s">
        <v>8143</v>
      </c>
      <c r="D6406" t="str">
        <f>VLOOKUP(Sales_Data!$C6406,tbl_Customers[],2,FALSE)</f>
        <v>Customer_962</v>
      </c>
      <c r="E6406" t="str">
        <f>VLOOKUP(tbl_Sales[[#This Row],[Customer_ID]],tbl_Customers[],5,0)</f>
        <v>West</v>
      </c>
      <c r="F6406" t="s">
        <v>8519</v>
      </c>
      <c r="G6406" t="str">
        <f>VLOOKUP(Sales_Data!$F6406,tbl_Products[],2,FALSE)</f>
        <v>Product_53</v>
      </c>
      <c r="H6406" t="str">
        <f>VLOOKUP(tbl_Sales[[#This Row],[Product_ID]],tbl_Products[],3,0)</f>
        <v>Electronics</v>
      </c>
      <c r="I6406">
        <v>6</v>
      </c>
      <c r="J6406" s="10">
        <f>VLOOKUP(tbl_Sales[[#This Row],[Product_ID]],tbl_Products[],4,0)</f>
        <v>21.34</v>
      </c>
      <c r="K6406" s="6">
        <v>82.92</v>
      </c>
      <c r="L6406" s="6">
        <f>tbl_Sales[[#This Row],[Price_per_Unit]]*tbl_Sales[[#This Row],[Quantity]]</f>
        <v>497.52</v>
      </c>
      <c r="M6406" s="6">
        <f>tbl_Sales[[#This Row],[Cost_per_Unit]]*tbl_Sales[[#This Row],[Quantity]]</f>
        <v>128.04</v>
      </c>
      <c r="N6406" s="6">
        <f>tbl_Sales[[#This Row],[Sales]]-tbl_Sales[[#This Row],[Total_Cost]]</f>
        <v>369.48</v>
      </c>
    </row>
    <row r="6407" spans="1:14">
      <c r="A6407" t="s">
        <v>6411</v>
      </c>
      <c r="B6407" s="4">
        <v>44957</v>
      </c>
      <c r="C6407" t="s">
        <v>8021</v>
      </c>
      <c r="D6407" t="str">
        <f>VLOOKUP(Sales_Data!$C6407,tbl_Customers[],2,FALSE)</f>
        <v>Customer_255</v>
      </c>
      <c r="E6407" t="str">
        <f>VLOOKUP(tbl_Sales[[#This Row],[Customer_ID]],tbl_Customers[],5,0)</f>
        <v>South</v>
      </c>
      <c r="F6407" t="s">
        <v>8532</v>
      </c>
      <c r="G6407" t="str">
        <f>VLOOKUP(Sales_Data!$F6407,tbl_Products[],2,FALSE)</f>
        <v>Product_23</v>
      </c>
      <c r="H6407" t="str">
        <f>VLOOKUP(tbl_Sales[[#This Row],[Product_ID]],tbl_Products[],3,0)</f>
        <v>Apparel</v>
      </c>
      <c r="I6407">
        <v>3</v>
      </c>
      <c r="J6407" s="10">
        <f>VLOOKUP(tbl_Sales[[#This Row],[Product_ID]],tbl_Products[],4,0)</f>
        <v>2.85</v>
      </c>
      <c r="K6407" s="6">
        <v>89.65</v>
      </c>
      <c r="L6407" s="6">
        <f>tbl_Sales[[#This Row],[Price_per_Unit]]*tbl_Sales[[#This Row],[Quantity]]</f>
        <v>268.95000000000005</v>
      </c>
      <c r="M6407" s="6">
        <f>tbl_Sales[[#This Row],[Cost_per_Unit]]*tbl_Sales[[#This Row],[Quantity]]</f>
        <v>8.5500000000000007</v>
      </c>
      <c r="N6407" s="6">
        <f>tbl_Sales[[#This Row],[Sales]]-tbl_Sales[[#This Row],[Total_Cost]]</f>
        <v>260.40000000000003</v>
      </c>
    </row>
    <row r="6408" spans="1:14">
      <c r="A6408" t="s">
        <v>6412</v>
      </c>
      <c r="B6408" s="4">
        <v>45109</v>
      </c>
      <c r="C6408" t="s">
        <v>8471</v>
      </c>
      <c r="D6408" t="str">
        <f>VLOOKUP(Sales_Data!$C6408,tbl_Customers[],2,FALSE)</f>
        <v>Customer_719</v>
      </c>
      <c r="E6408" t="str">
        <f>VLOOKUP(tbl_Sales[[#This Row],[Customer_ID]],tbl_Customers[],5,0)</f>
        <v>East</v>
      </c>
      <c r="F6408" t="s">
        <v>8516</v>
      </c>
      <c r="G6408" t="str">
        <f>VLOOKUP(Sales_Data!$F6408,tbl_Products[],2,FALSE)</f>
        <v>Product_67</v>
      </c>
      <c r="H6408" t="str">
        <f>VLOOKUP(tbl_Sales[[#This Row],[Product_ID]],tbl_Products[],3,0)</f>
        <v>Toys</v>
      </c>
      <c r="I6408">
        <v>5</v>
      </c>
      <c r="J6408" s="10">
        <f>VLOOKUP(tbl_Sales[[#This Row],[Product_ID]],tbl_Products[],4,0)</f>
        <v>13.68</v>
      </c>
      <c r="K6408" s="6">
        <v>29.07</v>
      </c>
      <c r="L6408" s="6">
        <f>tbl_Sales[[#This Row],[Price_per_Unit]]*tbl_Sales[[#This Row],[Quantity]]</f>
        <v>145.35</v>
      </c>
      <c r="M6408" s="6">
        <f>tbl_Sales[[#This Row],[Cost_per_Unit]]*tbl_Sales[[#This Row],[Quantity]]</f>
        <v>68.400000000000006</v>
      </c>
      <c r="N6408" s="6">
        <f>tbl_Sales[[#This Row],[Sales]]-tbl_Sales[[#This Row],[Total_Cost]]</f>
        <v>76.949999999999989</v>
      </c>
    </row>
    <row r="6409" spans="1:14">
      <c r="A6409" t="s">
        <v>6413</v>
      </c>
      <c r="B6409" s="4">
        <v>45257</v>
      </c>
      <c r="C6409" t="s">
        <v>7627</v>
      </c>
      <c r="D6409" t="str">
        <f>VLOOKUP(Sales_Data!$C6409,tbl_Customers[],2,FALSE)</f>
        <v>Customer_951</v>
      </c>
      <c r="E6409" t="str">
        <f>VLOOKUP(tbl_Sales[[#This Row],[Customer_ID]],tbl_Customers[],5,0)</f>
        <v>South</v>
      </c>
      <c r="F6409" t="s">
        <v>8550</v>
      </c>
      <c r="G6409" t="str">
        <f>VLOOKUP(Sales_Data!$F6409,tbl_Products[],2,FALSE)</f>
        <v>Product_26</v>
      </c>
      <c r="H6409" t="str">
        <f>VLOOKUP(tbl_Sales[[#This Row],[Product_ID]],tbl_Products[],3,0)</f>
        <v>Health</v>
      </c>
      <c r="I6409">
        <v>9</v>
      </c>
      <c r="J6409" s="10">
        <f>VLOOKUP(tbl_Sales[[#This Row],[Product_ID]],tbl_Products[],4,0)</f>
        <v>31.77</v>
      </c>
      <c r="K6409" s="6">
        <v>74.06</v>
      </c>
      <c r="L6409" s="6">
        <f>tbl_Sales[[#This Row],[Price_per_Unit]]*tbl_Sales[[#This Row],[Quantity]]</f>
        <v>666.54</v>
      </c>
      <c r="M6409" s="6">
        <f>tbl_Sales[[#This Row],[Cost_per_Unit]]*tbl_Sales[[#This Row],[Quantity]]</f>
        <v>285.93</v>
      </c>
      <c r="N6409" s="6">
        <f>tbl_Sales[[#This Row],[Sales]]-tbl_Sales[[#This Row],[Total_Cost]]</f>
        <v>380.60999999999996</v>
      </c>
    </row>
    <row r="6410" spans="1:14">
      <c r="A6410" t="s">
        <v>6414</v>
      </c>
      <c r="B6410" s="4">
        <v>45005</v>
      </c>
      <c r="C6410" t="s">
        <v>7618</v>
      </c>
      <c r="D6410" t="str">
        <f>VLOOKUP(Sales_Data!$C6410,tbl_Customers[],2,FALSE)</f>
        <v>Customer_846</v>
      </c>
      <c r="E6410" t="str">
        <f>VLOOKUP(tbl_Sales[[#This Row],[Customer_ID]],tbl_Customers[],5,0)</f>
        <v>North</v>
      </c>
      <c r="F6410" t="s">
        <v>8537</v>
      </c>
      <c r="G6410" t="str">
        <f>VLOOKUP(Sales_Data!$F6410,tbl_Products[],2,FALSE)</f>
        <v>Product_75</v>
      </c>
      <c r="H6410" t="str">
        <f>VLOOKUP(tbl_Sales[[#This Row],[Product_ID]],tbl_Products[],3,0)</f>
        <v>Electronics</v>
      </c>
      <c r="I6410">
        <v>6</v>
      </c>
      <c r="J6410" s="10">
        <f>VLOOKUP(tbl_Sales[[#This Row],[Product_ID]],tbl_Products[],4,0)</f>
        <v>2.25</v>
      </c>
      <c r="K6410" s="6">
        <v>58.36</v>
      </c>
      <c r="L6410" s="6">
        <f>tbl_Sales[[#This Row],[Price_per_Unit]]*tbl_Sales[[#This Row],[Quantity]]</f>
        <v>350.15999999999997</v>
      </c>
      <c r="M6410" s="6">
        <f>tbl_Sales[[#This Row],[Cost_per_Unit]]*tbl_Sales[[#This Row],[Quantity]]</f>
        <v>13.5</v>
      </c>
      <c r="N6410" s="6">
        <f>tbl_Sales[[#This Row],[Sales]]-tbl_Sales[[#This Row],[Total_Cost]]</f>
        <v>336.65999999999997</v>
      </c>
    </row>
    <row r="6411" spans="1:14">
      <c r="A6411" t="s">
        <v>6415</v>
      </c>
      <c r="B6411" s="4">
        <v>45286</v>
      </c>
      <c r="C6411" t="s">
        <v>7458</v>
      </c>
      <c r="D6411" t="str">
        <f>VLOOKUP(Sales_Data!$C6411,tbl_Customers[],2,FALSE)</f>
        <v>Customer_1321</v>
      </c>
      <c r="E6411" t="str">
        <f>VLOOKUP(tbl_Sales[[#This Row],[Customer_ID]],tbl_Customers[],5,0)</f>
        <v>West</v>
      </c>
      <c r="F6411" t="s">
        <v>8559</v>
      </c>
      <c r="G6411" t="str">
        <f>VLOOKUP(Sales_Data!$F6411,tbl_Products[],2,FALSE)</f>
        <v>Product_57</v>
      </c>
      <c r="H6411" t="str">
        <f>VLOOKUP(tbl_Sales[[#This Row],[Product_ID]],tbl_Products[],3,0)</f>
        <v>Toys</v>
      </c>
      <c r="I6411">
        <v>7</v>
      </c>
      <c r="J6411" s="10">
        <f>VLOOKUP(tbl_Sales[[#This Row],[Product_ID]],tbl_Products[],4,0)</f>
        <v>31.85</v>
      </c>
      <c r="K6411" s="6">
        <v>64.930000000000007</v>
      </c>
      <c r="L6411" s="6">
        <f>tbl_Sales[[#This Row],[Price_per_Unit]]*tbl_Sales[[#This Row],[Quantity]]</f>
        <v>454.51000000000005</v>
      </c>
      <c r="M6411" s="6">
        <f>tbl_Sales[[#This Row],[Cost_per_Unit]]*tbl_Sales[[#This Row],[Quantity]]</f>
        <v>222.95000000000002</v>
      </c>
      <c r="N6411" s="6">
        <f>tbl_Sales[[#This Row],[Sales]]-tbl_Sales[[#This Row],[Total_Cost]]</f>
        <v>231.56000000000003</v>
      </c>
    </row>
    <row r="6412" spans="1:14">
      <c r="A6412" t="s">
        <v>6416</v>
      </c>
      <c r="B6412" s="4">
        <v>45201</v>
      </c>
      <c r="C6412" t="s">
        <v>7897</v>
      </c>
      <c r="D6412" t="str">
        <f>VLOOKUP(Sales_Data!$C6412,tbl_Customers[],2,FALSE)</f>
        <v>Customer_1442</v>
      </c>
      <c r="E6412" t="str">
        <f>VLOOKUP(tbl_Sales[[#This Row],[Customer_ID]],tbl_Customers[],5,0)</f>
        <v>West</v>
      </c>
      <c r="F6412" t="s">
        <v>8519</v>
      </c>
      <c r="G6412" t="str">
        <f>VLOOKUP(Sales_Data!$F6412,tbl_Products[],2,FALSE)</f>
        <v>Product_53</v>
      </c>
      <c r="H6412" t="str">
        <f>VLOOKUP(tbl_Sales[[#This Row],[Product_ID]],tbl_Products[],3,0)</f>
        <v>Electronics</v>
      </c>
      <c r="I6412">
        <v>4</v>
      </c>
      <c r="J6412" s="10">
        <f>VLOOKUP(tbl_Sales[[#This Row],[Product_ID]],tbl_Products[],4,0)</f>
        <v>21.34</v>
      </c>
      <c r="K6412" s="6">
        <v>50.09</v>
      </c>
      <c r="L6412" s="6">
        <f>tbl_Sales[[#This Row],[Price_per_Unit]]*tbl_Sales[[#This Row],[Quantity]]</f>
        <v>200.36</v>
      </c>
      <c r="M6412" s="6">
        <f>tbl_Sales[[#This Row],[Cost_per_Unit]]*tbl_Sales[[#This Row],[Quantity]]</f>
        <v>85.36</v>
      </c>
      <c r="N6412" s="6">
        <f>tbl_Sales[[#This Row],[Sales]]-tbl_Sales[[#This Row],[Total_Cost]]</f>
        <v>115.00000000000001</v>
      </c>
    </row>
    <row r="6413" spans="1:14">
      <c r="A6413" t="s">
        <v>6417</v>
      </c>
      <c r="B6413" s="4">
        <v>44981</v>
      </c>
      <c r="C6413" t="s">
        <v>8400</v>
      </c>
      <c r="D6413" t="str">
        <f>VLOOKUP(Sales_Data!$C6413,tbl_Customers[],2,FALSE)</f>
        <v>Customer_811</v>
      </c>
      <c r="E6413" t="str">
        <f>VLOOKUP(tbl_Sales[[#This Row],[Customer_ID]],tbl_Customers[],5,0)</f>
        <v>North</v>
      </c>
      <c r="F6413" t="s">
        <v>8503</v>
      </c>
      <c r="G6413" t="str">
        <f>VLOOKUP(Sales_Data!$F6413,tbl_Products[],2,FALSE)</f>
        <v>Product_19</v>
      </c>
      <c r="H6413" t="str">
        <f>VLOOKUP(tbl_Sales[[#This Row],[Product_ID]],tbl_Products[],3,0)</f>
        <v>Apparel</v>
      </c>
      <c r="I6413">
        <v>9</v>
      </c>
      <c r="J6413" s="10">
        <f>VLOOKUP(tbl_Sales[[#This Row],[Product_ID]],tbl_Products[],4,0)</f>
        <v>41.78</v>
      </c>
      <c r="K6413" s="6">
        <v>76.05</v>
      </c>
      <c r="L6413" s="6">
        <f>tbl_Sales[[#This Row],[Price_per_Unit]]*tbl_Sales[[#This Row],[Quantity]]</f>
        <v>684.44999999999993</v>
      </c>
      <c r="M6413" s="6">
        <f>tbl_Sales[[#This Row],[Cost_per_Unit]]*tbl_Sales[[#This Row],[Quantity]]</f>
        <v>376.02</v>
      </c>
      <c r="N6413" s="6">
        <f>tbl_Sales[[#This Row],[Sales]]-tbl_Sales[[#This Row],[Total_Cost]]</f>
        <v>308.42999999999995</v>
      </c>
    </row>
    <row r="6414" spans="1:14">
      <c r="A6414" t="s">
        <v>6418</v>
      </c>
      <c r="B6414" s="4">
        <v>44991</v>
      </c>
      <c r="C6414" t="s">
        <v>7535</v>
      </c>
      <c r="D6414" t="str">
        <f>VLOOKUP(Sales_Data!$C6414,tbl_Customers[],2,FALSE)</f>
        <v>Customer_16</v>
      </c>
      <c r="E6414" t="str">
        <f>VLOOKUP(tbl_Sales[[#This Row],[Customer_ID]],tbl_Customers[],5,0)</f>
        <v>South</v>
      </c>
      <c r="F6414" t="s">
        <v>8547</v>
      </c>
      <c r="G6414" t="str">
        <f>VLOOKUP(Sales_Data!$F6414,tbl_Products[],2,FALSE)</f>
        <v>Product_7</v>
      </c>
      <c r="H6414" t="str">
        <f>VLOOKUP(tbl_Sales[[#This Row],[Product_ID]],tbl_Products[],3,0)</f>
        <v>Apparel</v>
      </c>
      <c r="I6414">
        <v>5</v>
      </c>
      <c r="J6414" s="10">
        <f>VLOOKUP(tbl_Sales[[#This Row],[Product_ID]],tbl_Products[],4,0)</f>
        <v>48.6</v>
      </c>
      <c r="K6414" s="6">
        <v>62.53</v>
      </c>
      <c r="L6414" s="6">
        <f>tbl_Sales[[#This Row],[Price_per_Unit]]*tbl_Sales[[#This Row],[Quantity]]</f>
        <v>312.64999999999998</v>
      </c>
      <c r="M6414" s="6">
        <f>tbl_Sales[[#This Row],[Cost_per_Unit]]*tbl_Sales[[#This Row],[Quantity]]</f>
        <v>243</v>
      </c>
      <c r="N6414" s="6">
        <f>tbl_Sales[[#This Row],[Sales]]-tbl_Sales[[#This Row],[Total_Cost]]</f>
        <v>69.649999999999977</v>
      </c>
    </row>
    <row r="6415" spans="1:14">
      <c r="A6415" t="s">
        <v>6419</v>
      </c>
      <c r="B6415" s="4">
        <v>45176</v>
      </c>
      <c r="C6415" t="s">
        <v>8194</v>
      </c>
      <c r="D6415" t="str">
        <f>VLOOKUP(Sales_Data!$C6415,tbl_Customers[],2,FALSE)</f>
        <v>Customer_768</v>
      </c>
      <c r="E6415" t="str">
        <f>VLOOKUP(tbl_Sales[[#This Row],[Customer_ID]],tbl_Customers[],5,0)</f>
        <v>South</v>
      </c>
      <c r="F6415" t="s">
        <v>8562</v>
      </c>
      <c r="G6415" t="str">
        <f>VLOOKUP(Sales_Data!$F6415,tbl_Products[],2,FALSE)</f>
        <v>Product_48</v>
      </c>
      <c r="H6415" t="str">
        <f>VLOOKUP(tbl_Sales[[#This Row],[Product_ID]],tbl_Products[],3,0)</f>
        <v>Apparel</v>
      </c>
      <c r="I6415">
        <v>6</v>
      </c>
      <c r="J6415" s="10">
        <f>VLOOKUP(tbl_Sales[[#This Row],[Product_ID]],tbl_Products[],4,0)</f>
        <v>25.33</v>
      </c>
      <c r="K6415" s="6">
        <v>66.569999999999993</v>
      </c>
      <c r="L6415" s="6">
        <f>tbl_Sales[[#This Row],[Price_per_Unit]]*tbl_Sales[[#This Row],[Quantity]]</f>
        <v>399.41999999999996</v>
      </c>
      <c r="M6415" s="6">
        <f>tbl_Sales[[#This Row],[Cost_per_Unit]]*tbl_Sales[[#This Row],[Quantity]]</f>
        <v>151.97999999999999</v>
      </c>
      <c r="N6415" s="6">
        <f>tbl_Sales[[#This Row],[Sales]]-tbl_Sales[[#This Row],[Total_Cost]]</f>
        <v>247.43999999999997</v>
      </c>
    </row>
    <row r="6416" spans="1:14">
      <c r="A6416" t="s">
        <v>6420</v>
      </c>
      <c r="B6416" s="4">
        <v>45046</v>
      </c>
      <c r="C6416" t="s">
        <v>7394</v>
      </c>
      <c r="D6416" t="str">
        <f>VLOOKUP(Sales_Data!$C6416,tbl_Customers[],2,FALSE)</f>
        <v>Customer_459</v>
      </c>
      <c r="E6416" t="str">
        <f>VLOOKUP(tbl_Sales[[#This Row],[Customer_ID]],tbl_Customers[],5,0)</f>
        <v>West</v>
      </c>
      <c r="F6416" t="s">
        <v>8520</v>
      </c>
      <c r="G6416" t="str">
        <f>VLOOKUP(Sales_Data!$F6416,tbl_Products[],2,FALSE)</f>
        <v>Product_29</v>
      </c>
      <c r="H6416" t="str">
        <f>VLOOKUP(tbl_Sales[[#This Row],[Product_ID]],tbl_Products[],3,0)</f>
        <v>Home Goods</v>
      </c>
      <c r="I6416">
        <v>2</v>
      </c>
      <c r="J6416" s="10">
        <f>VLOOKUP(tbl_Sales[[#This Row],[Product_ID]],tbl_Products[],4,0)</f>
        <v>9.64</v>
      </c>
      <c r="K6416" s="6">
        <v>17.59</v>
      </c>
      <c r="L6416" s="6">
        <f>tbl_Sales[[#This Row],[Price_per_Unit]]*tbl_Sales[[#This Row],[Quantity]]</f>
        <v>35.18</v>
      </c>
      <c r="M6416" s="6">
        <f>tbl_Sales[[#This Row],[Cost_per_Unit]]*tbl_Sales[[#This Row],[Quantity]]</f>
        <v>19.28</v>
      </c>
      <c r="N6416" s="6">
        <f>tbl_Sales[[#This Row],[Sales]]-tbl_Sales[[#This Row],[Total_Cost]]</f>
        <v>15.899999999999999</v>
      </c>
    </row>
    <row r="6417" spans="1:14">
      <c r="A6417" t="s">
        <v>6421</v>
      </c>
      <c r="B6417" s="4">
        <v>45089</v>
      </c>
      <c r="C6417" t="s">
        <v>7828</v>
      </c>
      <c r="D6417" t="str">
        <f>VLOOKUP(Sales_Data!$C6417,tbl_Customers[],2,FALSE)</f>
        <v>Customer_1040</v>
      </c>
      <c r="E6417" t="str">
        <f>VLOOKUP(tbl_Sales[[#This Row],[Customer_ID]],tbl_Customers[],5,0)</f>
        <v>North</v>
      </c>
      <c r="F6417" t="s">
        <v>8531</v>
      </c>
      <c r="G6417" t="str">
        <f>VLOOKUP(Sales_Data!$F6417,tbl_Products[],2,FALSE)</f>
        <v>Product_36</v>
      </c>
      <c r="H6417" t="str">
        <f>VLOOKUP(tbl_Sales[[#This Row],[Product_ID]],tbl_Products[],3,0)</f>
        <v>Home Goods</v>
      </c>
      <c r="I6417">
        <v>4</v>
      </c>
      <c r="J6417" s="10">
        <f>VLOOKUP(tbl_Sales[[#This Row],[Product_ID]],tbl_Products[],4,0)</f>
        <v>32.54</v>
      </c>
      <c r="K6417" s="6">
        <v>65.78</v>
      </c>
      <c r="L6417" s="6">
        <f>tbl_Sales[[#This Row],[Price_per_Unit]]*tbl_Sales[[#This Row],[Quantity]]</f>
        <v>263.12</v>
      </c>
      <c r="M6417" s="6">
        <f>tbl_Sales[[#This Row],[Cost_per_Unit]]*tbl_Sales[[#This Row],[Quantity]]</f>
        <v>130.16</v>
      </c>
      <c r="N6417" s="6">
        <f>tbl_Sales[[#This Row],[Sales]]-tbl_Sales[[#This Row],[Total_Cost]]</f>
        <v>132.96</v>
      </c>
    </row>
    <row r="6418" spans="1:14">
      <c r="A6418" t="s">
        <v>6422</v>
      </c>
      <c r="B6418" s="4">
        <v>45212</v>
      </c>
      <c r="C6418" t="s">
        <v>7354</v>
      </c>
      <c r="D6418" t="str">
        <f>VLOOKUP(Sales_Data!$C6418,tbl_Customers[],2,FALSE)</f>
        <v>Customer_581</v>
      </c>
      <c r="E6418" t="str">
        <f>VLOOKUP(tbl_Sales[[#This Row],[Customer_ID]],tbl_Customers[],5,0)</f>
        <v>West</v>
      </c>
      <c r="F6418" t="s">
        <v>8518</v>
      </c>
      <c r="G6418" t="str">
        <f>VLOOKUP(Sales_Data!$F6418,tbl_Products[],2,FALSE)</f>
        <v>Product_35</v>
      </c>
      <c r="H6418" t="str">
        <f>VLOOKUP(tbl_Sales[[#This Row],[Product_ID]],tbl_Products[],3,0)</f>
        <v>Toys</v>
      </c>
      <c r="I6418">
        <v>4</v>
      </c>
      <c r="J6418" s="10">
        <f>VLOOKUP(tbl_Sales[[#This Row],[Product_ID]],tbl_Products[],4,0)</f>
        <v>40.75</v>
      </c>
      <c r="K6418" s="6">
        <v>79.11</v>
      </c>
      <c r="L6418" s="6">
        <f>tbl_Sales[[#This Row],[Price_per_Unit]]*tbl_Sales[[#This Row],[Quantity]]</f>
        <v>316.44</v>
      </c>
      <c r="M6418" s="6">
        <f>tbl_Sales[[#This Row],[Cost_per_Unit]]*tbl_Sales[[#This Row],[Quantity]]</f>
        <v>163</v>
      </c>
      <c r="N6418" s="6">
        <f>tbl_Sales[[#This Row],[Sales]]-tbl_Sales[[#This Row],[Total_Cost]]</f>
        <v>153.44</v>
      </c>
    </row>
    <row r="6419" spans="1:14">
      <c r="A6419" t="s">
        <v>6423</v>
      </c>
      <c r="B6419" s="4">
        <v>45257</v>
      </c>
      <c r="C6419" t="s">
        <v>8169</v>
      </c>
      <c r="D6419" t="str">
        <f>VLOOKUP(Sales_Data!$C6419,tbl_Customers[],2,FALSE)</f>
        <v>Customer_549</v>
      </c>
      <c r="E6419" t="str">
        <f>VLOOKUP(tbl_Sales[[#This Row],[Customer_ID]],tbl_Customers[],5,0)</f>
        <v>West</v>
      </c>
      <c r="F6419" t="s">
        <v>8496</v>
      </c>
      <c r="G6419" t="str">
        <f>VLOOKUP(Sales_Data!$F6419,tbl_Products[],2,FALSE)</f>
        <v>Product_3</v>
      </c>
      <c r="H6419" t="str">
        <f>VLOOKUP(tbl_Sales[[#This Row],[Product_ID]],tbl_Products[],3,0)</f>
        <v>Health</v>
      </c>
      <c r="I6419">
        <v>9</v>
      </c>
      <c r="J6419" s="10">
        <f>VLOOKUP(tbl_Sales[[#This Row],[Product_ID]],tbl_Products[],4,0)</f>
        <v>28.91</v>
      </c>
      <c r="K6419" s="6">
        <v>53.02</v>
      </c>
      <c r="L6419" s="6">
        <f>tbl_Sales[[#This Row],[Price_per_Unit]]*tbl_Sales[[#This Row],[Quantity]]</f>
        <v>477.18</v>
      </c>
      <c r="M6419" s="6">
        <f>tbl_Sales[[#This Row],[Cost_per_Unit]]*tbl_Sales[[#This Row],[Quantity]]</f>
        <v>260.19</v>
      </c>
      <c r="N6419" s="6">
        <f>tbl_Sales[[#This Row],[Sales]]-tbl_Sales[[#This Row],[Total_Cost]]</f>
        <v>216.99</v>
      </c>
    </row>
    <row r="6420" spans="1:14">
      <c r="A6420" t="s">
        <v>6424</v>
      </c>
      <c r="B6420" s="4">
        <v>45104</v>
      </c>
      <c r="C6420" t="s">
        <v>8103</v>
      </c>
      <c r="D6420" t="str">
        <f>VLOOKUP(Sales_Data!$C6420,tbl_Customers[],2,FALSE)</f>
        <v>Customer_1349</v>
      </c>
      <c r="E6420" t="str">
        <f>VLOOKUP(tbl_Sales[[#This Row],[Customer_ID]],tbl_Customers[],5,0)</f>
        <v>West</v>
      </c>
      <c r="F6420" t="s">
        <v>8521</v>
      </c>
      <c r="G6420" t="str">
        <f>VLOOKUP(Sales_Data!$F6420,tbl_Products[],2,FALSE)</f>
        <v>Product_64</v>
      </c>
      <c r="H6420" t="str">
        <f>VLOOKUP(tbl_Sales[[#This Row],[Product_ID]],tbl_Products[],3,0)</f>
        <v>Home Goods</v>
      </c>
      <c r="I6420">
        <v>4</v>
      </c>
      <c r="J6420" s="10">
        <f>VLOOKUP(tbl_Sales[[#This Row],[Product_ID]],tbl_Products[],4,0)</f>
        <v>16.21</v>
      </c>
      <c r="K6420" s="6">
        <v>14.47</v>
      </c>
      <c r="L6420" s="6">
        <f>tbl_Sales[[#This Row],[Price_per_Unit]]*tbl_Sales[[#This Row],[Quantity]]</f>
        <v>57.88</v>
      </c>
      <c r="M6420" s="6">
        <f>tbl_Sales[[#This Row],[Cost_per_Unit]]*tbl_Sales[[#This Row],[Quantity]]</f>
        <v>64.84</v>
      </c>
      <c r="N6420" s="6">
        <f>tbl_Sales[[#This Row],[Sales]]-tbl_Sales[[#This Row],[Total_Cost]]</f>
        <v>-6.9600000000000009</v>
      </c>
    </row>
    <row r="6421" spans="1:14">
      <c r="A6421" t="s">
        <v>6425</v>
      </c>
      <c r="B6421" s="4">
        <v>45151</v>
      </c>
      <c r="C6421" t="s">
        <v>7625</v>
      </c>
      <c r="D6421" t="str">
        <f>VLOOKUP(Sales_Data!$C6421,tbl_Customers[],2,FALSE)</f>
        <v>Customer_542</v>
      </c>
      <c r="E6421" t="str">
        <f>VLOOKUP(tbl_Sales[[#This Row],[Customer_ID]],tbl_Customers[],5,0)</f>
        <v>South</v>
      </c>
      <c r="F6421" t="s">
        <v>8559</v>
      </c>
      <c r="G6421" t="str">
        <f>VLOOKUP(Sales_Data!$F6421,tbl_Products[],2,FALSE)</f>
        <v>Product_57</v>
      </c>
      <c r="H6421" t="str">
        <f>VLOOKUP(tbl_Sales[[#This Row],[Product_ID]],tbl_Products[],3,0)</f>
        <v>Toys</v>
      </c>
      <c r="I6421">
        <v>1</v>
      </c>
      <c r="J6421" s="10">
        <f>VLOOKUP(tbl_Sales[[#This Row],[Product_ID]],tbl_Products[],4,0)</f>
        <v>31.85</v>
      </c>
      <c r="K6421" s="6">
        <v>41.96</v>
      </c>
      <c r="L6421" s="6">
        <f>tbl_Sales[[#This Row],[Price_per_Unit]]*tbl_Sales[[#This Row],[Quantity]]</f>
        <v>41.96</v>
      </c>
      <c r="M6421" s="6">
        <f>tbl_Sales[[#This Row],[Cost_per_Unit]]*tbl_Sales[[#This Row],[Quantity]]</f>
        <v>31.85</v>
      </c>
      <c r="N6421" s="6">
        <f>tbl_Sales[[#This Row],[Sales]]-tbl_Sales[[#This Row],[Total_Cost]]</f>
        <v>10.11</v>
      </c>
    </row>
    <row r="6422" spans="1:14">
      <c r="A6422" t="s">
        <v>6426</v>
      </c>
      <c r="B6422" s="4">
        <v>45025</v>
      </c>
      <c r="C6422" t="s">
        <v>7771</v>
      </c>
      <c r="D6422" t="str">
        <f>VLOOKUP(Sales_Data!$C6422,tbl_Customers[],2,FALSE)</f>
        <v>Customer_630</v>
      </c>
      <c r="E6422" t="str">
        <f>VLOOKUP(tbl_Sales[[#This Row],[Customer_ID]],tbl_Customers[],5,0)</f>
        <v>East</v>
      </c>
      <c r="F6422" t="s">
        <v>8559</v>
      </c>
      <c r="G6422" t="str">
        <f>VLOOKUP(Sales_Data!$F6422,tbl_Products[],2,FALSE)</f>
        <v>Product_57</v>
      </c>
      <c r="H6422" t="str">
        <f>VLOOKUP(tbl_Sales[[#This Row],[Product_ID]],tbl_Products[],3,0)</f>
        <v>Toys</v>
      </c>
      <c r="I6422">
        <v>6</v>
      </c>
      <c r="J6422" s="10">
        <f>VLOOKUP(tbl_Sales[[#This Row],[Product_ID]],tbl_Products[],4,0)</f>
        <v>31.85</v>
      </c>
      <c r="K6422" s="6">
        <v>31</v>
      </c>
      <c r="L6422" s="6">
        <f>tbl_Sales[[#This Row],[Price_per_Unit]]*tbl_Sales[[#This Row],[Quantity]]</f>
        <v>186</v>
      </c>
      <c r="M6422" s="6">
        <f>tbl_Sales[[#This Row],[Cost_per_Unit]]*tbl_Sales[[#This Row],[Quantity]]</f>
        <v>191.10000000000002</v>
      </c>
      <c r="N6422" s="6">
        <f>tbl_Sales[[#This Row],[Sales]]-tbl_Sales[[#This Row],[Total_Cost]]</f>
        <v>-5.1000000000000227</v>
      </c>
    </row>
    <row r="6423" spans="1:14">
      <c r="A6423" t="s">
        <v>6427</v>
      </c>
      <c r="B6423" s="4">
        <v>44937</v>
      </c>
      <c r="C6423" t="s">
        <v>7208</v>
      </c>
      <c r="D6423" t="str">
        <f>VLOOKUP(Sales_Data!$C6423,tbl_Customers[],2,FALSE)</f>
        <v>Customer_850</v>
      </c>
      <c r="E6423" t="str">
        <f>VLOOKUP(tbl_Sales[[#This Row],[Customer_ID]],tbl_Customers[],5,0)</f>
        <v>West</v>
      </c>
      <c r="F6423" t="s">
        <v>8540</v>
      </c>
      <c r="G6423" t="str">
        <f>VLOOKUP(Sales_Data!$F6423,tbl_Products[],2,FALSE)</f>
        <v>Product_37</v>
      </c>
      <c r="H6423" t="str">
        <f>VLOOKUP(tbl_Sales[[#This Row],[Product_ID]],tbl_Products[],3,0)</f>
        <v>Toys</v>
      </c>
      <c r="I6423">
        <v>3</v>
      </c>
      <c r="J6423" s="10">
        <f>VLOOKUP(tbl_Sales[[#This Row],[Product_ID]],tbl_Products[],4,0)</f>
        <v>29.86</v>
      </c>
      <c r="K6423" s="6">
        <v>27.8</v>
      </c>
      <c r="L6423" s="6">
        <f>tbl_Sales[[#This Row],[Price_per_Unit]]*tbl_Sales[[#This Row],[Quantity]]</f>
        <v>83.4</v>
      </c>
      <c r="M6423" s="6">
        <f>tbl_Sales[[#This Row],[Cost_per_Unit]]*tbl_Sales[[#This Row],[Quantity]]</f>
        <v>89.58</v>
      </c>
      <c r="N6423" s="6">
        <f>tbl_Sales[[#This Row],[Sales]]-tbl_Sales[[#This Row],[Total_Cost]]</f>
        <v>-6.1799999999999926</v>
      </c>
    </row>
    <row r="6424" spans="1:14">
      <c r="A6424" t="s">
        <v>6428</v>
      </c>
      <c r="B6424" s="4">
        <v>45279</v>
      </c>
      <c r="C6424" t="s">
        <v>7932</v>
      </c>
      <c r="D6424" t="str">
        <f>VLOOKUP(Sales_Data!$C6424,tbl_Customers[],2,FALSE)</f>
        <v>Customer_1379</v>
      </c>
      <c r="E6424" t="str">
        <f>VLOOKUP(tbl_Sales[[#This Row],[Customer_ID]],tbl_Customers[],5,0)</f>
        <v>North</v>
      </c>
      <c r="F6424" t="s">
        <v>8534</v>
      </c>
      <c r="G6424" t="str">
        <f>VLOOKUP(Sales_Data!$F6424,tbl_Products[],2,FALSE)</f>
        <v>Product_51</v>
      </c>
      <c r="H6424" t="str">
        <f>VLOOKUP(tbl_Sales[[#This Row],[Product_ID]],tbl_Products[],3,0)</f>
        <v>Electronics</v>
      </c>
      <c r="I6424">
        <v>1</v>
      </c>
      <c r="J6424" s="10">
        <f>VLOOKUP(tbl_Sales[[#This Row],[Product_ID]],tbl_Products[],4,0)</f>
        <v>45.1</v>
      </c>
      <c r="K6424" s="6">
        <v>63.47</v>
      </c>
      <c r="L6424" s="6">
        <f>tbl_Sales[[#This Row],[Price_per_Unit]]*tbl_Sales[[#This Row],[Quantity]]</f>
        <v>63.47</v>
      </c>
      <c r="M6424" s="6">
        <f>tbl_Sales[[#This Row],[Cost_per_Unit]]*tbl_Sales[[#This Row],[Quantity]]</f>
        <v>45.1</v>
      </c>
      <c r="N6424" s="6">
        <f>tbl_Sales[[#This Row],[Sales]]-tbl_Sales[[#This Row],[Total_Cost]]</f>
        <v>18.369999999999997</v>
      </c>
    </row>
    <row r="6425" spans="1:14">
      <c r="A6425" t="s">
        <v>6429</v>
      </c>
      <c r="B6425" s="4">
        <v>45120</v>
      </c>
      <c r="C6425" t="s">
        <v>8325</v>
      </c>
      <c r="D6425" t="str">
        <f>VLOOKUP(Sales_Data!$C6425,tbl_Customers[],2,FALSE)</f>
        <v>Customer_495</v>
      </c>
      <c r="E6425" t="str">
        <f>VLOOKUP(tbl_Sales[[#This Row],[Customer_ID]],tbl_Customers[],5,0)</f>
        <v>West</v>
      </c>
      <c r="F6425" t="s">
        <v>8544</v>
      </c>
      <c r="G6425" t="str">
        <f>VLOOKUP(Sales_Data!$F6425,tbl_Products[],2,FALSE)</f>
        <v>Product_21</v>
      </c>
      <c r="H6425" t="str">
        <f>VLOOKUP(tbl_Sales[[#This Row],[Product_ID]],tbl_Products[],3,0)</f>
        <v>Toys</v>
      </c>
      <c r="I6425">
        <v>1</v>
      </c>
      <c r="J6425" s="10">
        <f>VLOOKUP(tbl_Sales[[#This Row],[Product_ID]],tbl_Products[],4,0)</f>
        <v>3.13</v>
      </c>
      <c r="K6425" s="6">
        <v>39.43</v>
      </c>
      <c r="L6425" s="6">
        <f>tbl_Sales[[#This Row],[Price_per_Unit]]*tbl_Sales[[#This Row],[Quantity]]</f>
        <v>39.43</v>
      </c>
      <c r="M6425" s="6">
        <f>tbl_Sales[[#This Row],[Cost_per_Unit]]*tbl_Sales[[#This Row],[Quantity]]</f>
        <v>3.13</v>
      </c>
      <c r="N6425" s="6">
        <f>tbl_Sales[[#This Row],[Sales]]-tbl_Sales[[#This Row],[Total_Cost]]</f>
        <v>36.299999999999997</v>
      </c>
    </row>
    <row r="6426" spans="1:14">
      <c r="A6426" t="s">
        <v>6430</v>
      </c>
      <c r="B6426" s="4">
        <v>45110</v>
      </c>
      <c r="C6426" t="s">
        <v>7315</v>
      </c>
      <c r="D6426" t="str">
        <f>VLOOKUP(Sales_Data!$C6426,tbl_Customers[],2,FALSE)</f>
        <v>Customer_9</v>
      </c>
      <c r="E6426" t="str">
        <f>VLOOKUP(tbl_Sales[[#This Row],[Customer_ID]],tbl_Customers[],5,0)</f>
        <v>East</v>
      </c>
      <c r="F6426" t="s">
        <v>8564</v>
      </c>
      <c r="G6426" t="str">
        <f>VLOOKUP(Sales_Data!$F6426,tbl_Products[],2,FALSE)</f>
        <v>Product_8</v>
      </c>
      <c r="H6426" t="str">
        <f>VLOOKUP(tbl_Sales[[#This Row],[Product_ID]],tbl_Products[],3,0)</f>
        <v>Electronics</v>
      </c>
      <c r="I6426">
        <v>7</v>
      </c>
      <c r="J6426" s="10">
        <f>VLOOKUP(tbl_Sales[[#This Row],[Product_ID]],tbl_Products[],4,0)</f>
        <v>22.03</v>
      </c>
      <c r="K6426" s="6">
        <v>7.52</v>
      </c>
      <c r="L6426" s="6">
        <f>tbl_Sales[[#This Row],[Price_per_Unit]]*tbl_Sales[[#This Row],[Quantity]]</f>
        <v>52.64</v>
      </c>
      <c r="M6426" s="6">
        <f>tbl_Sales[[#This Row],[Cost_per_Unit]]*tbl_Sales[[#This Row],[Quantity]]</f>
        <v>154.21</v>
      </c>
      <c r="N6426" s="6">
        <f>tbl_Sales[[#This Row],[Sales]]-tbl_Sales[[#This Row],[Total_Cost]]</f>
        <v>-101.57000000000001</v>
      </c>
    </row>
    <row r="6427" spans="1:14">
      <c r="A6427" t="s">
        <v>6431</v>
      </c>
      <c r="B6427" s="4">
        <v>44995</v>
      </c>
      <c r="C6427" t="s">
        <v>7208</v>
      </c>
      <c r="D6427" t="str">
        <f>VLOOKUP(Sales_Data!$C6427,tbl_Customers[],2,FALSE)</f>
        <v>Customer_850</v>
      </c>
      <c r="E6427" t="str">
        <f>VLOOKUP(tbl_Sales[[#This Row],[Customer_ID]],tbl_Customers[],5,0)</f>
        <v>West</v>
      </c>
      <c r="F6427" t="s">
        <v>8507</v>
      </c>
      <c r="G6427" t="str">
        <f>VLOOKUP(Sales_Data!$F6427,tbl_Products[],2,FALSE)</f>
        <v>Product_58</v>
      </c>
      <c r="H6427" t="str">
        <f>VLOOKUP(tbl_Sales[[#This Row],[Product_ID]],tbl_Products[],3,0)</f>
        <v>Home Goods</v>
      </c>
      <c r="I6427">
        <v>2</v>
      </c>
      <c r="J6427" s="10">
        <f>VLOOKUP(tbl_Sales[[#This Row],[Product_ID]],tbl_Products[],4,0)</f>
        <v>23.97</v>
      </c>
      <c r="K6427" s="6">
        <v>79.239999999999995</v>
      </c>
      <c r="L6427" s="6">
        <f>tbl_Sales[[#This Row],[Price_per_Unit]]*tbl_Sales[[#This Row],[Quantity]]</f>
        <v>158.47999999999999</v>
      </c>
      <c r="M6427" s="6">
        <f>tbl_Sales[[#This Row],[Cost_per_Unit]]*tbl_Sales[[#This Row],[Quantity]]</f>
        <v>47.94</v>
      </c>
      <c r="N6427" s="6">
        <f>tbl_Sales[[#This Row],[Sales]]-tbl_Sales[[#This Row],[Total_Cost]]</f>
        <v>110.53999999999999</v>
      </c>
    </row>
    <row r="6428" spans="1:14">
      <c r="A6428" t="s">
        <v>6432</v>
      </c>
      <c r="B6428" s="4">
        <v>45055</v>
      </c>
      <c r="C6428" t="s">
        <v>7124</v>
      </c>
      <c r="D6428" t="str">
        <f>VLOOKUP(Sales_Data!$C6428,tbl_Customers[],2,FALSE)</f>
        <v>Customer_67</v>
      </c>
      <c r="E6428" t="str">
        <f>VLOOKUP(tbl_Sales[[#This Row],[Customer_ID]],tbl_Customers[],5,0)</f>
        <v>East</v>
      </c>
      <c r="F6428" t="s">
        <v>8549</v>
      </c>
      <c r="G6428" t="str">
        <f>VLOOKUP(Sales_Data!$F6428,tbl_Products[],2,FALSE)</f>
        <v>Product_18</v>
      </c>
      <c r="H6428" t="str">
        <f>VLOOKUP(tbl_Sales[[#This Row],[Product_ID]],tbl_Products[],3,0)</f>
        <v>Health</v>
      </c>
      <c r="I6428">
        <v>4</v>
      </c>
      <c r="J6428" s="10">
        <f>VLOOKUP(tbl_Sales[[#This Row],[Product_ID]],tbl_Products[],4,0)</f>
        <v>41.18</v>
      </c>
      <c r="K6428" s="6">
        <v>6.36</v>
      </c>
      <c r="L6428" s="6">
        <f>tbl_Sales[[#This Row],[Price_per_Unit]]*tbl_Sales[[#This Row],[Quantity]]</f>
        <v>25.44</v>
      </c>
      <c r="M6428" s="6">
        <f>tbl_Sales[[#This Row],[Cost_per_Unit]]*tbl_Sales[[#This Row],[Quantity]]</f>
        <v>164.72</v>
      </c>
      <c r="N6428" s="6">
        <f>tbl_Sales[[#This Row],[Sales]]-tbl_Sales[[#This Row],[Total_Cost]]</f>
        <v>-139.28</v>
      </c>
    </row>
    <row r="6429" spans="1:14">
      <c r="A6429" t="s">
        <v>6433</v>
      </c>
      <c r="B6429" s="4">
        <v>44947</v>
      </c>
      <c r="C6429" t="s">
        <v>7342</v>
      </c>
      <c r="D6429" t="str">
        <f>VLOOKUP(Sales_Data!$C6429,tbl_Customers[],2,FALSE)</f>
        <v>Customer_32</v>
      </c>
      <c r="E6429" t="str">
        <f>VLOOKUP(tbl_Sales[[#This Row],[Customer_ID]],tbl_Customers[],5,0)</f>
        <v>South</v>
      </c>
      <c r="F6429" t="s">
        <v>8555</v>
      </c>
      <c r="G6429" t="str">
        <f>VLOOKUP(Sales_Data!$F6429,tbl_Products[],2,FALSE)</f>
        <v>Product_52</v>
      </c>
      <c r="H6429" t="str">
        <f>VLOOKUP(tbl_Sales[[#This Row],[Product_ID]],tbl_Products[],3,0)</f>
        <v>Toys</v>
      </c>
      <c r="I6429">
        <v>7</v>
      </c>
      <c r="J6429" s="10">
        <f>VLOOKUP(tbl_Sales[[#This Row],[Product_ID]],tbl_Products[],4,0)</f>
        <v>46.58</v>
      </c>
      <c r="K6429" s="6">
        <v>88.11</v>
      </c>
      <c r="L6429" s="6">
        <f>tbl_Sales[[#This Row],[Price_per_Unit]]*tbl_Sales[[#This Row],[Quantity]]</f>
        <v>616.77</v>
      </c>
      <c r="M6429" s="6">
        <f>tbl_Sales[[#This Row],[Cost_per_Unit]]*tbl_Sales[[#This Row],[Quantity]]</f>
        <v>326.06</v>
      </c>
      <c r="N6429" s="6">
        <f>tbl_Sales[[#This Row],[Sales]]-tbl_Sales[[#This Row],[Total_Cost]]</f>
        <v>290.70999999999998</v>
      </c>
    </row>
    <row r="6430" spans="1:14">
      <c r="A6430" t="s">
        <v>6434</v>
      </c>
      <c r="B6430" s="4">
        <v>45175</v>
      </c>
      <c r="C6430" t="s">
        <v>8254</v>
      </c>
      <c r="D6430" t="str">
        <f>VLOOKUP(Sales_Data!$C6430,tbl_Customers[],2,FALSE)</f>
        <v>Customer_54</v>
      </c>
      <c r="E6430" t="str">
        <f>VLOOKUP(tbl_Sales[[#This Row],[Customer_ID]],tbl_Customers[],5,0)</f>
        <v>North</v>
      </c>
      <c r="F6430" t="s">
        <v>8519</v>
      </c>
      <c r="G6430" t="str">
        <f>VLOOKUP(Sales_Data!$F6430,tbl_Products[],2,FALSE)</f>
        <v>Product_53</v>
      </c>
      <c r="H6430" t="str">
        <f>VLOOKUP(tbl_Sales[[#This Row],[Product_ID]],tbl_Products[],3,0)</f>
        <v>Electronics</v>
      </c>
      <c r="I6430">
        <v>5</v>
      </c>
      <c r="J6430" s="10">
        <f>VLOOKUP(tbl_Sales[[#This Row],[Product_ID]],tbl_Products[],4,0)</f>
        <v>21.34</v>
      </c>
      <c r="K6430" s="6">
        <v>82.47</v>
      </c>
      <c r="L6430" s="6">
        <f>tbl_Sales[[#This Row],[Price_per_Unit]]*tbl_Sales[[#This Row],[Quantity]]</f>
        <v>412.35</v>
      </c>
      <c r="M6430" s="6">
        <f>tbl_Sales[[#This Row],[Cost_per_Unit]]*tbl_Sales[[#This Row],[Quantity]]</f>
        <v>106.7</v>
      </c>
      <c r="N6430" s="6">
        <f>tbl_Sales[[#This Row],[Sales]]-tbl_Sales[[#This Row],[Total_Cost]]</f>
        <v>305.65000000000003</v>
      </c>
    </row>
    <row r="6431" spans="1:14">
      <c r="A6431" t="s">
        <v>6435</v>
      </c>
      <c r="B6431" s="4">
        <v>45288</v>
      </c>
      <c r="C6431" t="s">
        <v>7968</v>
      </c>
      <c r="D6431" t="str">
        <f>VLOOKUP(Sales_Data!$C6431,tbl_Customers[],2,FALSE)</f>
        <v>Customer_315</v>
      </c>
      <c r="E6431" t="str">
        <f>VLOOKUP(tbl_Sales[[#This Row],[Customer_ID]],tbl_Customers[],5,0)</f>
        <v>North</v>
      </c>
      <c r="F6431" t="s">
        <v>8563</v>
      </c>
      <c r="G6431" t="str">
        <f>VLOOKUP(Sales_Data!$F6431,tbl_Products[],2,FALSE)</f>
        <v>Product_17</v>
      </c>
      <c r="H6431" t="str">
        <f>VLOOKUP(tbl_Sales[[#This Row],[Product_ID]],tbl_Products[],3,0)</f>
        <v>Toys</v>
      </c>
      <c r="I6431">
        <v>5</v>
      </c>
      <c r="J6431" s="10">
        <f>VLOOKUP(tbl_Sales[[#This Row],[Product_ID]],tbl_Products[],4,0)</f>
        <v>36.229999999999997</v>
      </c>
      <c r="K6431" s="6">
        <v>63.93</v>
      </c>
      <c r="L6431" s="6">
        <f>tbl_Sales[[#This Row],[Price_per_Unit]]*tbl_Sales[[#This Row],[Quantity]]</f>
        <v>319.64999999999998</v>
      </c>
      <c r="M6431" s="6">
        <f>tbl_Sales[[#This Row],[Cost_per_Unit]]*tbl_Sales[[#This Row],[Quantity]]</f>
        <v>181.14999999999998</v>
      </c>
      <c r="N6431" s="6">
        <f>tbl_Sales[[#This Row],[Sales]]-tbl_Sales[[#This Row],[Total_Cost]]</f>
        <v>138.5</v>
      </c>
    </row>
    <row r="6432" spans="1:14">
      <c r="A6432" t="s">
        <v>6436</v>
      </c>
      <c r="B6432" s="4">
        <v>45151</v>
      </c>
      <c r="C6432" t="s">
        <v>7291</v>
      </c>
      <c r="D6432" t="str">
        <f>VLOOKUP(Sales_Data!$C6432,tbl_Customers[],2,FALSE)</f>
        <v>Customer_767</v>
      </c>
      <c r="E6432" t="str">
        <f>VLOOKUP(tbl_Sales[[#This Row],[Customer_ID]],tbl_Customers[],5,0)</f>
        <v>East</v>
      </c>
      <c r="F6432" t="s">
        <v>8549</v>
      </c>
      <c r="G6432" t="str">
        <f>VLOOKUP(Sales_Data!$F6432,tbl_Products[],2,FALSE)</f>
        <v>Product_18</v>
      </c>
      <c r="H6432" t="str">
        <f>VLOOKUP(tbl_Sales[[#This Row],[Product_ID]],tbl_Products[],3,0)</f>
        <v>Health</v>
      </c>
      <c r="I6432">
        <v>9</v>
      </c>
      <c r="J6432" s="10">
        <f>VLOOKUP(tbl_Sales[[#This Row],[Product_ID]],tbl_Products[],4,0)</f>
        <v>41.18</v>
      </c>
      <c r="K6432" s="6">
        <v>59.83</v>
      </c>
      <c r="L6432" s="6">
        <f>tbl_Sales[[#This Row],[Price_per_Unit]]*tbl_Sales[[#This Row],[Quantity]]</f>
        <v>538.47</v>
      </c>
      <c r="M6432" s="6">
        <f>tbl_Sales[[#This Row],[Cost_per_Unit]]*tbl_Sales[[#This Row],[Quantity]]</f>
        <v>370.62</v>
      </c>
      <c r="N6432" s="6">
        <f>tbl_Sales[[#This Row],[Sales]]-tbl_Sales[[#This Row],[Total_Cost]]</f>
        <v>167.85000000000002</v>
      </c>
    </row>
    <row r="6433" spans="1:14">
      <c r="A6433" t="s">
        <v>6437</v>
      </c>
      <c r="B6433" s="4">
        <v>45213</v>
      </c>
      <c r="C6433" t="s">
        <v>8332</v>
      </c>
      <c r="D6433" t="str">
        <f>VLOOKUP(Sales_Data!$C6433,tbl_Customers[],2,FALSE)</f>
        <v>Customer_1063</v>
      </c>
      <c r="E6433" t="str">
        <f>VLOOKUP(tbl_Sales[[#This Row],[Customer_ID]],tbl_Customers[],5,0)</f>
        <v>West</v>
      </c>
      <c r="F6433" t="s">
        <v>8509</v>
      </c>
      <c r="G6433" t="str">
        <f>VLOOKUP(Sales_Data!$F6433,tbl_Products[],2,FALSE)</f>
        <v>Product_45</v>
      </c>
      <c r="H6433" t="str">
        <f>VLOOKUP(tbl_Sales[[#This Row],[Product_ID]],tbl_Products[],3,0)</f>
        <v>Home Goods</v>
      </c>
      <c r="I6433">
        <v>3</v>
      </c>
      <c r="J6433" s="10">
        <f>VLOOKUP(tbl_Sales[[#This Row],[Product_ID]],tbl_Products[],4,0)</f>
        <v>47.88</v>
      </c>
      <c r="K6433" s="6">
        <v>56.49</v>
      </c>
      <c r="L6433" s="6">
        <f>tbl_Sales[[#This Row],[Price_per_Unit]]*tbl_Sales[[#This Row],[Quantity]]</f>
        <v>169.47</v>
      </c>
      <c r="M6433" s="6">
        <f>tbl_Sales[[#This Row],[Cost_per_Unit]]*tbl_Sales[[#This Row],[Quantity]]</f>
        <v>143.64000000000001</v>
      </c>
      <c r="N6433" s="6">
        <f>tbl_Sales[[#This Row],[Sales]]-tbl_Sales[[#This Row],[Total_Cost]]</f>
        <v>25.829999999999984</v>
      </c>
    </row>
    <row r="6434" spans="1:14">
      <c r="A6434" t="s">
        <v>6438</v>
      </c>
      <c r="B6434" s="4">
        <v>45077</v>
      </c>
      <c r="C6434" t="s">
        <v>8190</v>
      </c>
      <c r="D6434" t="str">
        <f>VLOOKUP(Sales_Data!$C6434,tbl_Customers[],2,FALSE)</f>
        <v>Customer_1229</v>
      </c>
      <c r="E6434" t="str">
        <f>VLOOKUP(tbl_Sales[[#This Row],[Customer_ID]],tbl_Customers[],5,0)</f>
        <v>East</v>
      </c>
      <c r="F6434" t="s">
        <v>8496</v>
      </c>
      <c r="G6434" t="str">
        <f>VLOOKUP(Sales_Data!$F6434,tbl_Products[],2,FALSE)</f>
        <v>Product_3</v>
      </c>
      <c r="H6434" t="str">
        <f>VLOOKUP(tbl_Sales[[#This Row],[Product_ID]],tbl_Products[],3,0)</f>
        <v>Health</v>
      </c>
      <c r="I6434">
        <v>1</v>
      </c>
      <c r="J6434" s="10">
        <f>VLOOKUP(tbl_Sales[[#This Row],[Product_ID]],tbl_Products[],4,0)</f>
        <v>28.91</v>
      </c>
      <c r="K6434" s="6">
        <v>45.86</v>
      </c>
      <c r="L6434" s="6">
        <f>tbl_Sales[[#This Row],[Price_per_Unit]]*tbl_Sales[[#This Row],[Quantity]]</f>
        <v>45.86</v>
      </c>
      <c r="M6434" s="6">
        <f>tbl_Sales[[#This Row],[Cost_per_Unit]]*tbl_Sales[[#This Row],[Quantity]]</f>
        <v>28.91</v>
      </c>
      <c r="N6434" s="6">
        <f>tbl_Sales[[#This Row],[Sales]]-tbl_Sales[[#This Row],[Total_Cost]]</f>
        <v>16.95</v>
      </c>
    </row>
    <row r="6435" spans="1:14">
      <c r="A6435" t="s">
        <v>6439</v>
      </c>
      <c r="B6435" s="4">
        <v>45204</v>
      </c>
      <c r="C6435" t="s">
        <v>7996</v>
      </c>
      <c r="D6435" t="str">
        <f>VLOOKUP(Sales_Data!$C6435,tbl_Customers[],2,FALSE)</f>
        <v>Customer_651</v>
      </c>
      <c r="E6435" t="str">
        <f>VLOOKUP(tbl_Sales[[#This Row],[Customer_ID]],tbl_Customers[],5,0)</f>
        <v>East</v>
      </c>
      <c r="F6435" t="s">
        <v>8543</v>
      </c>
      <c r="G6435" t="str">
        <f>VLOOKUP(Sales_Data!$F6435,tbl_Products[],2,FALSE)</f>
        <v>Product_72</v>
      </c>
      <c r="H6435" t="str">
        <f>VLOOKUP(tbl_Sales[[#This Row],[Product_ID]],tbl_Products[],3,0)</f>
        <v>Toys</v>
      </c>
      <c r="I6435">
        <v>6</v>
      </c>
      <c r="J6435" s="10">
        <f>VLOOKUP(tbl_Sales[[#This Row],[Product_ID]],tbl_Products[],4,0)</f>
        <v>23.2</v>
      </c>
      <c r="K6435" s="6">
        <v>13.5</v>
      </c>
      <c r="L6435" s="6">
        <f>tbl_Sales[[#This Row],[Price_per_Unit]]*tbl_Sales[[#This Row],[Quantity]]</f>
        <v>81</v>
      </c>
      <c r="M6435" s="6">
        <f>tbl_Sales[[#This Row],[Cost_per_Unit]]*tbl_Sales[[#This Row],[Quantity]]</f>
        <v>139.19999999999999</v>
      </c>
      <c r="N6435" s="6">
        <f>tbl_Sales[[#This Row],[Sales]]-tbl_Sales[[#This Row],[Total_Cost]]</f>
        <v>-58.199999999999989</v>
      </c>
    </row>
    <row r="6436" spans="1:14">
      <c r="A6436" t="s">
        <v>6440</v>
      </c>
      <c r="B6436" s="4">
        <v>45283</v>
      </c>
      <c r="C6436" t="s">
        <v>7069</v>
      </c>
      <c r="D6436" t="str">
        <f>VLOOKUP(Sales_Data!$C6436,tbl_Customers[],2,FALSE)</f>
        <v>Customer_687</v>
      </c>
      <c r="E6436" t="str">
        <f>VLOOKUP(tbl_Sales[[#This Row],[Customer_ID]],tbl_Customers[],5,0)</f>
        <v>West</v>
      </c>
      <c r="F6436" t="s">
        <v>8527</v>
      </c>
      <c r="G6436" t="str">
        <f>VLOOKUP(Sales_Data!$F6436,tbl_Products[],2,FALSE)</f>
        <v>Product_12</v>
      </c>
      <c r="H6436" t="str">
        <f>VLOOKUP(tbl_Sales[[#This Row],[Product_ID]],tbl_Products[],3,0)</f>
        <v>Toys</v>
      </c>
      <c r="I6436">
        <v>6</v>
      </c>
      <c r="J6436" s="10">
        <f>VLOOKUP(tbl_Sales[[#This Row],[Product_ID]],tbl_Products[],4,0)</f>
        <v>8.02</v>
      </c>
      <c r="K6436" s="6">
        <v>18.37</v>
      </c>
      <c r="L6436" s="6">
        <f>tbl_Sales[[#This Row],[Price_per_Unit]]*tbl_Sales[[#This Row],[Quantity]]</f>
        <v>110.22</v>
      </c>
      <c r="M6436" s="6">
        <f>tbl_Sales[[#This Row],[Cost_per_Unit]]*tbl_Sales[[#This Row],[Quantity]]</f>
        <v>48.12</v>
      </c>
      <c r="N6436" s="6">
        <f>tbl_Sales[[#This Row],[Sales]]-tbl_Sales[[#This Row],[Total_Cost]]</f>
        <v>62.1</v>
      </c>
    </row>
    <row r="6437" spans="1:14">
      <c r="A6437" t="s">
        <v>6441</v>
      </c>
      <c r="B6437" s="4">
        <v>45177</v>
      </c>
      <c r="C6437" t="s">
        <v>7068</v>
      </c>
      <c r="D6437" t="str">
        <f>VLOOKUP(Sales_Data!$C6437,tbl_Customers[],2,FALSE)</f>
        <v>Customer_350</v>
      </c>
      <c r="E6437" t="str">
        <f>VLOOKUP(tbl_Sales[[#This Row],[Customer_ID]],tbl_Customers[],5,0)</f>
        <v>West</v>
      </c>
      <c r="F6437" t="s">
        <v>8508</v>
      </c>
      <c r="G6437" t="str">
        <f>VLOOKUP(Sales_Data!$F6437,tbl_Products[],2,FALSE)</f>
        <v>Product_63</v>
      </c>
      <c r="H6437" t="str">
        <f>VLOOKUP(tbl_Sales[[#This Row],[Product_ID]],tbl_Products[],3,0)</f>
        <v>Electronics</v>
      </c>
      <c r="I6437">
        <v>1</v>
      </c>
      <c r="J6437" s="10">
        <f>VLOOKUP(tbl_Sales[[#This Row],[Product_ID]],tbl_Products[],4,0)</f>
        <v>40</v>
      </c>
      <c r="K6437" s="6">
        <v>21.01</v>
      </c>
      <c r="L6437" s="6">
        <f>tbl_Sales[[#This Row],[Price_per_Unit]]*tbl_Sales[[#This Row],[Quantity]]</f>
        <v>21.01</v>
      </c>
      <c r="M6437" s="6">
        <f>tbl_Sales[[#This Row],[Cost_per_Unit]]*tbl_Sales[[#This Row],[Quantity]]</f>
        <v>40</v>
      </c>
      <c r="N6437" s="6">
        <f>tbl_Sales[[#This Row],[Sales]]-tbl_Sales[[#This Row],[Total_Cost]]</f>
        <v>-18.989999999999998</v>
      </c>
    </row>
    <row r="6438" spans="1:14">
      <c r="A6438" t="s">
        <v>6442</v>
      </c>
      <c r="B6438" s="4">
        <v>45024</v>
      </c>
      <c r="C6438" t="s">
        <v>8127</v>
      </c>
      <c r="D6438" t="str">
        <f>VLOOKUP(Sales_Data!$C6438,tbl_Customers[],2,FALSE)</f>
        <v>Customer_1172</v>
      </c>
      <c r="E6438" t="str">
        <f>VLOOKUP(tbl_Sales[[#This Row],[Customer_ID]],tbl_Customers[],5,0)</f>
        <v>South</v>
      </c>
      <c r="F6438" t="s">
        <v>8493</v>
      </c>
      <c r="G6438" t="str">
        <f>VLOOKUP(Sales_Data!$F6438,tbl_Products[],2,FALSE)</f>
        <v>Product_61</v>
      </c>
      <c r="H6438" t="str">
        <f>VLOOKUP(tbl_Sales[[#This Row],[Product_ID]],tbl_Products[],3,0)</f>
        <v>Health</v>
      </c>
      <c r="I6438">
        <v>2</v>
      </c>
      <c r="J6438" s="10">
        <f>VLOOKUP(tbl_Sales[[#This Row],[Product_ID]],tbl_Products[],4,0)</f>
        <v>47.78</v>
      </c>
      <c r="K6438" s="6">
        <v>29.24</v>
      </c>
      <c r="L6438" s="6">
        <f>tbl_Sales[[#This Row],[Price_per_Unit]]*tbl_Sales[[#This Row],[Quantity]]</f>
        <v>58.48</v>
      </c>
      <c r="M6438" s="6">
        <f>tbl_Sales[[#This Row],[Cost_per_Unit]]*tbl_Sales[[#This Row],[Quantity]]</f>
        <v>95.56</v>
      </c>
      <c r="N6438" s="6">
        <f>tbl_Sales[[#This Row],[Sales]]-tbl_Sales[[#This Row],[Total_Cost]]</f>
        <v>-37.080000000000005</v>
      </c>
    </row>
    <row r="6439" spans="1:14">
      <c r="A6439" t="s">
        <v>6443</v>
      </c>
      <c r="B6439" s="4">
        <v>45217</v>
      </c>
      <c r="C6439" t="s">
        <v>8243</v>
      </c>
      <c r="D6439" t="str">
        <f>VLOOKUP(Sales_Data!$C6439,tbl_Customers[],2,FALSE)</f>
        <v>Customer_881</v>
      </c>
      <c r="E6439" t="str">
        <f>VLOOKUP(tbl_Sales[[#This Row],[Customer_ID]],tbl_Customers[],5,0)</f>
        <v>East</v>
      </c>
      <c r="F6439" t="s">
        <v>8553</v>
      </c>
      <c r="G6439" t="str">
        <f>VLOOKUP(Sales_Data!$F6439,tbl_Products[],2,FALSE)</f>
        <v>Product_50</v>
      </c>
      <c r="H6439" t="str">
        <f>VLOOKUP(tbl_Sales[[#This Row],[Product_ID]],tbl_Products[],3,0)</f>
        <v>Apparel</v>
      </c>
      <c r="I6439">
        <v>7</v>
      </c>
      <c r="J6439" s="10">
        <f>VLOOKUP(tbl_Sales[[#This Row],[Product_ID]],tbl_Products[],4,0)</f>
        <v>42.74</v>
      </c>
      <c r="K6439" s="6">
        <v>43.62</v>
      </c>
      <c r="L6439" s="6">
        <f>tbl_Sales[[#This Row],[Price_per_Unit]]*tbl_Sales[[#This Row],[Quantity]]</f>
        <v>305.33999999999997</v>
      </c>
      <c r="M6439" s="6">
        <f>tbl_Sales[[#This Row],[Cost_per_Unit]]*tbl_Sales[[#This Row],[Quantity]]</f>
        <v>299.18</v>
      </c>
      <c r="N6439" s="6">
        <f>tbl_Sales[[#This Row],[Sales]]-tbl_Sales[[#This Row],[Total_Cost]]</f>
        <v>6.1599999999999682</v>
      </c>
    </row>
    <row r="6440" spans="1:14">
      <c r="A6440" t="s">
        <v>6444</v>
      </c>
      <c r="B6440" s="4">
        <v>45022</v>
      </c>
      <c r="C6440" t="s">
        <v>7653</v>
      </c>
      <c r="D6440" t="str">
        <f>VLOOKUP(Sales_Data!$C6440,tbl_Customers[],2,FALSE)</f>
        <v>Customer_496</v>
      </c>
      <c r="E6440" t="str">
        <f>VLOOKUP(tbl_Sales[[#This Row],[Customer_ID]],tbl_Customers[],5,0)</f>
        <v>South</v>
      </c>
      <c r="F6440" t="s">
        <v>8547</v>
      </c>
      <c r="G6440" t="str">
        <f>VLOOKUP(Sales_Data!$F6440,tbl_Products[],2,FALSE)</f>
        <v>Product_7</v>
      </c>
      <c r="H6440" t="str">
        <f>VLOOKUP(tbl_Sales[[#This Row],[Product_ID]],tbl_Products[],3,0)</f>
        <v>Apparel</v>
      </c>
      <c r="I6440">
        <v>6</v>
      </c>
      <c r="J6440" s="10">
        <f>VLOOKUP(tbl_Sales[[#This Row],[Product_ID]],tbl_Products[],4,0)</f>
        <v>48.6</v>
      </c>
      <c r="K6440" s="6">
        <v>18.95</v>
      </c>
      <c r="L6440" s="6">
        <f>tbl_Sales[[#This Row],[Price_per_Unit]]*tbl_Sales[[#This Row],[Quantity]]</f>
        <v>113.69999999999999</v>
      </c>
      <c r="M6440" s="6">
        <f>tbl_Sales[[#This Row],[Cost_per_Unit]]*tbl_Sales[[#This Row],[Quantity]]</f>
        <v>291.60000000000002</v>
      </c>
      <c r="N6440" s="6">
        <f>tbl_Sales[[#This Row],[Sales]]-tbl_Sales[[#This Row],[Total_Cost]]</f>
        <v>-177.90000000000003</v>
      </c>
    </row>
    <row r="6441" spans="1:14">
      <c r="A6441" t="s">
        <v>6445</v>
      </c>
      <c r="B6441" s="4">
        <v>45205</v>
      </c>
      <c r="C6441" t="s">
        <v>7420</v>
      </c>
      <c r="D6441" t="str">
        <f>VLOOKUP(Sales_Data!$C6441,tbl_Customers[],2,FALSE)</f>
        <v>Customer_1139</v>
      </c>
      <c r="E6441" t="str">
        <f>VLOOKUP(tbl_Sales[[#This Row],[Customer_ID]],tbl_Customers[],5,0)</f>
        <v>North</v>
      </c>
      <c r="F6441" t="s">
        <v>8544</v>
      </c>
      <c r="G6441" t="str">
        <f>VLOOKUP(Sales_Data!$F6441,tbl_Products[],2,FALSE)</f>
        <v>Product_21</v>
      </c>
      <c r="H6441" t="str">
        <f>VLOOKUP(tbl_Sales[[#This Row],[Product_ID]],tbl_Products[],3,0)</f>
        <v>Toys</v>
      </c>
      <c r="I6441">
        <v>9</v>
      </c>
      <c r="J6441" s="10">
        <f>VLOOKUP(tbl_Sales[[#This Row],[Product_ID]],tbl_Products[],4,0)</f>
        <v>3.13</v>
      </c>
      <c r="K6441" s="6">
        <v>24.59</v>
      </c>
      <c r="L6441" s="6">
        <f>tbl_Sales[[#This Row],[Price_per_Unit]]*tbl_Sales[[#This Row],[Quantity]]</f>
        <v>221.31</v>
      </c>
      <c r="M6441" s="6">
        <f>tbl_Sales[[#This Row],[Cost_per_Unit]]*tbl_Sales[[#This Row],[Quantity]]</f>
        <v>28.169999999999998</v>
      </c>
      <c r="N6441" s="6">
        <f>tbl_Sales[[#This Row],[Sales]]-tbl_Sales[[#This Row],[Total_Cost]]</f>
        <v>193.14000000000001</v>
      </c>
    </row>
    <row r="6442" spans="1:14">
      <c r="A6442" t="s">
        <v>6446</v>
      </c>
      <c r="B6442" s="4">
        <v>45105</v>
      </c>
      <c r="C6442" t="s">
        <v>7651</v>
      </c>
      <c r="D6442" t="str">
        <f>VLOOKUP(Sales_Data!$C6442,tbl_Customers[],2,FALSE)</f>
        <v>Customer_802</v>
      </c>
      <c r="E6442" t="str">
        <f>VLOOKUP(tbl_Sales[[#This Row],[Customer_ID]],tbl_Customers[],5,0)</f>
        <v>South</v>
      </c>
      <c r="F6442" t="s">
        <v>8497</v>
      </c>
      <c r="G6442" t="str">
        <f>VLOOKUP(Sales_Data!$F6442,tbl_Products[],2,FALSE)</f>
        <v>Product_73</v>
      </c>
      <c r="H6442" t="str">
        <f>VLOOKUP(tbl_Sales[[#This Row],[Product_ID]],tbl_Products[],3,0)</f>
        <v>Apparel</v>
      </c>
      <c r="I6442">
        <v>4</v>
      </c>
      <c r="J6442" s="10">
        <f>VLOOKUP(tbl_Sales[[#This Row],[Product_ID]],tbl_Products[],4,0)</f>
        <v>1.21</v>
      </c>
      <c r="K6442" s="6">
        <v>51.27</v>
      </c>
      <c r="L6442" s="6">
        <f>tbl_Sales[[#This Row],[Price_per_Unit]]*tbl_Sales[[#This Row],[Quantity]]</f>
        <v>205.08</v>
      </c>
      <c r="M6442" s="6">
        <f>tbl_Sales[[#This Row],[Cost_per_Unit]]*tbl_Sales[[#This Row],[Quantity]]</f>
        <v>4.84</v>
      </c>
      <c r="N6442" s="6">
        <f>tbl_Sales[[#This Row],[Sales]]-tbl_Sales[[#This Row],[Total_Cost]]</f>
        <v>200.24</v>
      </c>
    </row>
    <row r="6443" spans="1:14">
      <c r="A6443" t="s">
        <v>6447</v>
      </c>
      <c r="B6443" s="4">
        <v>45092</v>
      </c>
      <c r="C6443" t="s">
        <v>7331</v>
      </c>
      <c r="D6443" t="str">
        <f>VLOOKUP(Sales_Data!$C6443,tbl_Customers[],2,FALSE)</f>
        <v>Customer_395</v>
      </c>
      <c r="E6443" t="str">
        <f>VLOOKUP(tbl_Sales[[#This Row],[Customer_ID]],tbl_Customers[],5,0)</f>
        <v>North</v>
      </c>
      <c r="F6443" t="s">
        <v>8545</v>
      </c>
      <c r="G6443" t="str">
        <f>VLOOKUP(Sales_Data!$F6443,tbl_Products[],2,FALSE)</f>
        <v>Product_9</v>
      </c>
      <c r="H6443" t="str">
        <f>VLOOKUP(tbl_Sales[[#This Row],[Product_ID]],tbl_Products[],3,0)</f>
        <v>Apparel</v>
      </c>
      <c r="I6443">
        <v>7</v>
      </c>
      <c r="J6443" s="10">
        <f>VLOOKUP(tbl_Sales[[#This Row],[Product_ID]],tbl_Products[],4,0)</f>
        <v>14.27</v>
      </c>
      <c r="K6443" s="6">
        <v>21.29</v>
      </c>
      <c r="L6443" s="6">
        <f>tbl_Sales[[#This Row],[Price_per_Unit]]*tbl_Sales[[#This Row],[Quantity]]</f>
        <v>149.03</v>
      </c>
      <c r="M6443" s="6">
        <f>tbl_Sales[[#This Row],[Cost_per_Unit]]*tbl_Sales[[#This Row],[Quantity]]</f>
        <v>99.89</v>
      </c>
      <c r="N6443" s="6">
        <f>tbl_Sales[[#This Row],[Sales]]-tbl_Sales[[#This Row],[Total_Cost]]</f>
        <v>49.14</v>
      </c>
    </row>
    <row r="6444" spans="1:14">
      <c r="A6444" t="s">
        <v>6448</v>
      </c>
      <c r="B6444" s="4">
        <v>45166</v>
      </c>
      <c r="C6444" t="s">
        <v>7375</v>
      </c>
      <c r="D6444" t="str">
        <f>VLOOKUP(Sales_Data!$C6444,tbl_Customers[],2,FALSE)</f>
        <v>Customer_1263</v>
      </c>
      <c r="E6444" t="str">
        <f>VLOOKUP(tbl_Sales[[#This Row],[Customer_ID]],tbl_Customers[],5,0)</f>
        <v>East</v>
      </c>
      <c r="F6444" t="s">
        <v>8533</v>
      </c>
      <c r="G6444" t="str">
        <f>VLOOKUP(Sales_Data!$F6444,tbl_Products[],2,FALSE)</f>
        <v>Product_34</v>
      </c>
      <c r="H6444" t="str">
        <f>VLOOKUP(tbl_Sales[[#This Row],[Product_ID]],tbl_Products[],3,0)</f>
        <v>Electronics</v>
      </c>
      <c r="I6444">
        <v>3</v>
      </c>
      <c r="J6444" s="10">
        <f>VLOOKUP(tbl_Sales[[#This Row],[Product_ID]],tbl_Products[],4,0)</f>
        <v>21.9</v>
      </c>
      <c r="K6444" s="6">
        <v>34.520000000000003</v>
      </c>
      <c r="L6444" s="6">
        <f>tbl_Sales[[#This Row],[Price_per_Unit]]*tbl_Sales[[#This Row],[Quantity]]</f>
        <v>103.56</v>
      </c>
      <c r="M6444" s="6">
        <f>tbl_Sales[[#This Row],[Cost_per_Unit]]*tbl_Sales[[#This Row],[Quantity]]</f>
        <v>65.699999999999989</v>
      </c>
      <c r="N6444" s="6">
        <f>tbl_Sales[[#This Row],[Sales]]-tbl_Sales[[#This Row],[Total_Cost]]</f>
        <v>37.860000000000014</v>
      </c>
    </row>
    <row r="6445" spans="1:14">
      <c r="A6445" t="s">
        <v>6449</v>
      </c>
      <c r="B6445" s="4">
        <v>45067</v>
      </c>
      <c r="C6445" t="s">
        <v>7390</v>
      </c>
      <c r="D6445" t="str">
        <f>VLOOKUP(Sales_Data!$C6445,tbl_Customers[],2,FALSE)</f>
        <v>Customer_1320</v>
      </c>
      <c r="E6445" t="str">
        <f>VLOOKUP(tbl_Sales[[#This Row],[Customer_ID]],tbl_Customers[],5,0)</f>
        <v>West</v>
      </c>
      <c r="F6445" t="s">
        <v>8496</v>
      </c>
      <c r="G6445" t="str">
        <f>VLOOKUP(Sales_Data!$F6445,tbl_Products[],2,FALSE)</f>
        <v>Product_3</v>
      </c>
      <c r="H6445" t="str">
        <f>VLOOKUP(tbl_Sales[[#This Row],[Product_ID]],tbl_Products[],3,0)</f>
        <v>Health</v>
      </c>
      <c r="I6445">
        <v>3</v>
      </c>
      <c r="J6445" s="10">
        <f>VLOOKUP(tbl_Sales[[#This Row],[Product_ID]],tbl_Products[],4,0)</f>
        <v>28.91</v>
      </c>
      <c r="K6445" s="6">
        <v>88.93</v>
      </c>
      <c r="L6445" s="6">
        <f>tbl_Sales[[#This Row],[Price_per_Unit]]*tbl_Sales[[#This Row],[Quantity]]</f>
        <v>266.79000000000002</v>
      </c>
      <c r="M6445" s="6">
        <f>tbl_Sales[[#This Row],[Cost_per_Unit]]*tbl_Sales[[#This Row],[Quantity]]</f>
        <v>86.73</v>
      </c>
      <c r="N6445" s="6">
        <f>tbl_Sales[[#This Row],[Sales]]-tbl_Sales[[#This Row],[Total_Cost]]</f>
        <v>180.06</v>
      </c>
    </row>
    <row r="6446" spans="1:14">
      <c r="A6446" t="s">
        <v>6450</v>
      </c>
      <c r="B6446" s="4">
        <v>45233</v>
      </c>
      <c r="C6446" t="s">
        <v>7030</v>
      </c>
      <c r="D6446" t="str">
        <f>VLOOKUP(Sales_Data!$C6446,tbl_Customers[],2,FALSE)</f>
        <v>Customer_806</v>
      </c>
      <c r="E6446" t="str">
        <f>VLOOKUP(tbl_Sales[[#This Row],[Customer_ID]],tbl_Customers[],5,0)</f>
        <v>West</v>
      </c>
      <c r="F6446" t="s">
        <v>8534</v>
      </c>
      <c r="G6446" t="str">
        <f>VLOOKUP(Sales_Data!$F6446,tbl_Products[],2,FALSE)</f>
        <v>Product_51</v>
      </c>
      <c r="H6446" t="str">
        <f>VLOOKUP(tbl_Sales[[#This Row],[Product_ID]],tbl_Products[],3,0)</f>
        <v>Electronics</v>
      </c>
      <c r="I6446">
        <v>7</v>
      </c>
      <c r="J6446" s="10">
        <f>VLOOKUP(tbl_Sales[[#This Row],[Product_ID]],tbl_Products[],4,0)</f>
        <v>45.1</v>
      </c>
      <c r="K6446" s="6">
        <v>52.83</v>
      </c>
      <c r="L6446" s="6">
        <f>tbl_Sales[[#This Row],[Price_per_Unit]]*tbl_Sales[[#This Row],[Quantity]]</f>
        <v>369.81</v>
      </c>
      <c r="M6446" s="6">
        <f>tbl_Sales[[#This Row],[Cost_per_Unit]]*tbl_Sales[[#This Row],[Quantity]]</f>
        <v>315.7</v>
      </c>
      <c r="N6446" s="6">
        <f>tbl_Sales[[#This Row],[Sales]]-tbl_Sales[[#This Row],[Total_Cost]]</f>
        <v>54.110000000000014</v>
      </c>
    </row>
    <row r="6447" spans="1:14">
      <c r="A6447" t="s">
        <v>6451</v>
      </c>
      <c r="B6447" s="4">
        <v>45210</v>
      </c>
      <c r="C6447" t="s">
        <v>7076</v>
      </c>
      <c r="D6447" t="str">
        <f>VLOOKUP(Sales_Data!$C6447,tbl_Customers[],2,FALSE)</f>
        <v>Customer_106</v>
      </c>
      <c r="E6447" t="str">
        <f>VLOOKUP(tbl_Sales[[#This Row],[Customer_ID]],tbl_Customers[],5,0)</f>
        <v>South</v>
      </c>
      <c r="F6447" t="s">
        <v>8500</v>
      </c>
      <c r="G6447" t="str">
        <f>VLOOKUP(Sales_Data!$F6447,tbl_Products[],2,FALSE)</f>
        <v>Product_68</v>
      </c>
      <c r="H6447" t="str">
        <f>VLOOKUP(tbl_Sales[[#This Row],[Product_ID]],tbl_Products[],3,0)</f>
        <v>Home Goods</v>
      </c>
      <c r="I6447">
        <v>3</v>
      </c>
      <c r="J6447" s="10">
        <f>VLOOKUP(tbl_Sales[[#This Row],[Product_ID]],tbl_Products[],4,0)</f>
        <v>17.45</v>
      </c>
      <c r="K6447" s="6">
        <v>18.440000000000001</v>
      </c>
      <c r="L6447" s="6">
        <f>tbl_Sales[[#This Row],[Price_per_Unit]]*tbl_Sales[[#This Row],[Quantity]]</f>
        <v>55.320000000000007</v>
      </c>
      <c r="M6447" s="6">
        <f>tbl_Sales[[#This Row],[Cost_per_Unit]]*tbl_Sales[[#This Row],[Quantity]]</f>
        <v>52.349999999999994</v>
      </c>
      <c r="N6447" s="6">
        <f>tbl_Sales[[#This Row],[Sales]]-tbl_Sales[[#This Row],[Total_Cost]]</f>
        <v>2.9700000000000131</v>
      </c>
    </row>
    <row r="6448" spans="1:14">
      <c r="A6448" t="s">
        <v>6452</v>
      </c>
      <c r="B6448" s="4">
        <v>45009</v>
      </c>
      <c r="C6448" t="s">
        <v>7126</v>
      </c>
      <c r="D6448" t="str">
        <f>VLOOKUP(Sales_Data!$C6448,tbl_Customers[],2,FALSE)</f>
        <v>Customer_1184</v>
      </c>
      <c r="E6448" t="str">
        <f>VLOOKUP(tbl_Sales[[#This Row],[Customer_ID]],tbl_Customers[],5,0)</f>
        <v>East</v>
      </c>
      <c r="F6448" t="s">
        <v>8567</v>
      </c>
      <c r="G6448" t="str">
        <f>VLOOKUP(Sales_Data!$F6448,tbl_Products[],2,FALSE)</f>
        <v>Product_69</v>
      </c>
      <c r="H6448" t="str">
        <f>VLOOKUP(tbl_Sales[[#This Row],[Product_ID]],tbl_Products[],3,0)</f>
        <v>Home Goods</v>
      </c>
      <c r="I6448">
        <v>5</v>
      </c>
      <c r="J6448" s="10">
        <f>VLOOKUP(tbl_Sales[[#This Row],[Product_ID]],tbl_Products[],4,0)</f>
        <v>8.86</v>
      </c>
      <c r="K6448" s="6">
        <v>6.31</v>
      </c>
      <c r="L6448" s="6">
        <f>tbl_Sales[[#This Row],[Price_per_Unit]]*tbl_Sales[[#This Row],[Quantity]]</f>
        <v>31.549999999999997</v>
      </c>
      <c r="M6448" s="6">
        <f>tbl_Sales[[#This Row],[Cost_per_Unit]]*tbl_Sales[[#This Row],[Quantity]]</f>
        <v>44.3</v>
      </c>
      <c r="N6448" s="6">
        <f>tbl_Sales[[#This Row],[Sales]]-tbl_Sales[[#This Row],[Total_Cost]]</f>
        <v>-12.75</v>
      </c>
    </row>
    <row r="6449" spans="1:14">
      <c r="A6449" t="s">
        <v>6453</v>
      </c>
      <c r="B6449" s="4">
        <v>44962</v>
      </c>
      <c r="C6449" t="s">
        <v>8227</v>
      </c>
      <c r="D6449" t="str">
        <f>VLOOKUP(Sales_Data!$C6449,tbl_Customers[],2,FALSE)</f>
        <v>Customer_879</v>
      </c>
      <c r="E6449" t="str">
        <f>VLOOKUP(tbl_Sales[[#This Row],[Customer_ID]],tbl_Customers[],5,0)</f>
        <v>South</v>
      </c>
      <c r="F6449" t="s">
        <v>8533</v>
      </c>
      <c r="G6449" t="str">
        <f>VLOOKUP(Sales_Data!$F6449,tbl_Products[],2,FALSE)</f>
        <v>Product_34</v>
      </c>
      <c r="H6449" t="str">
        <f>VLOOKUP(tbl_Sales[[#This Row],[Product_ID]],tbl_Products[],3,0)</f>
        <v>Electronics</v>
      </c>
      <c r="I6449">
        <v>3</v>
      </c>
      <c r="J6449" s="10">
        <f>VLOOKUP(tbl_Sales[[#This Row],[Product_ID]],tbl_Products[],4,0)</f>
        <v>21.9</v>
      </c>
      <c r="K6449" s="6">
        <v>19.190000000000001</v>
      </c>
      <c r="L6449" s="6">
        <f>tbl_Sales[[#This Row],[Price_per_Unit]]*tbl_Sales[[#This Row],[Quantity]]</f>
        <v>57.570000000000007</v>
      </c>
      <c r="M6449" s="6">
        <f>tbl_Sales[[#This Row],[Cost_per_Unit]]*tbl_Sales[[#This Row],[Quantity]]</f>
        <v>65.699999999999989</v>
      </c>
      <c r="N6449" s="6">
        <f>tbl_Sales[[#This Row],[Sales]]-tbl_Sales[[#This Row],[Total_Cost]]</f>
        <v>-8.1299999999999812</v>
      </c>
    </row>
    <row r="6450" spans="1:14">
      <c r="A6450" t="s">
        <v>6454</v>
      </c>
      <c r="B6450" s="4">
        <v>45198</v>
      </c>
      <c r="C6450" t="s">
        <v>8060</v>
      </c>
      <c r="D6450" t="str">
        <f>VLOOKUP(Sales_Data!$C6450,tbl_Customers[],2,FALSE)</f>
        <v>Customer_264</v>
      </c>
      <c r="E6450" t="str">
        <f>VLOOKUP(tbl_Sales[[#This Row],[Customer_ID]],tbl_Customers[],5,0)</f>
        <v>West</v>
      </c>
      <c r="F6450" t="s">
        <v>8545</v>
      </c>
      <c r="G6450" t="str">
        <f>VLOOKUP(Sales_Data!$F6450,tbl_Products[],2,FALSE)</f>
        <v>Product_9</v>
      </c>
      <c r="H6450" t="str">
        <f>VLOOKUP(tbl_Sales[[#This Row],[Product_ID]],tbl_Products[],3,0)</f>
        <v>Apparel</v>
      </c>
      <c r="I6450">
        <v>5</v>
      </c>
      <c r="J6450" s="10">
        <f>VLOOKUP(tbl_Sales[[#This Row],[Product_ID]],tbl_Products[],4,0)</f>
        <v>14.27</v>
      </c>
      <c r="K6450" s="6">
        <v>76.81</v>
      </c>
      <c r="L6450" s="6">
        <f>tbl_Sales[[#This Row],[Price_per_Unit]]*tbl_Sales[[#This Row],[Quantity]]</f>
        <v>384.05</v>
      </c>
      <c r="M6450" s="6">
        <f>tbl_Sales[[#This Row],[Cost_per_Unit]]*tbl_Sales[[#This Row],[Quantity]]</f>
        <v>71.349999999999994</v>
      </c>
      <c r="N6450" s="6">
        <f>tbl_Sales[[#This Row],[Sales]]-tbl_Sales[[#This Row],[Total_Cost]]</f>
        <v>312.70000000000005</v>
      </c>
    </row>
    <row r="6451" spans="1:14">
      <c r="A6451" t="s">
        <v>6455</v>
      </c>
      <c r="B6451" s="4">
        <v>45006</v>
      </c>
      <c r="C6451" t="s">
        <v>8020</v>
      </c>
      <c r="D6451" t="str">
        <f>VLOOKUP(Sales_Data!$C6451,tbl_Customers[],2,FALSE)</f>
        <v>Customer_1304</v>
      </c>
      <c r="E6451" t="str">
        <f>VLOOKUP(tbl_Sales[[#This Row],[Customer_ID]],tbl_Customers[],5,0)</f>
        <v>South</v>
      </c>
      <c r="F6451" t="s">
        <v>8528</v>
      </c>
      <c r="G6451" t="str">
        <f>VLOOKUP(Sales_Data!$F6451,tbl_Products[],2,FALSE)</f>
        <v>Product_25</v>
      </c>
      <c r="H6451" t="str">
        <f>VLOOKUP(tbl_Sales[[#This Row],[Product_ID]],tbl_Products[],3,0)</f>
        <v>Electronics</v>
      </c>
      <c r="I6451">
        <v>2</v>
      </c>
      <c r="J6451" s="10">
        <f>VLOOKUP(tbl_Sales[[#This Row],[Product_ID]],tbl_Products[],4,0)</f>
        <v>48.19</v>
      </c>
      <c r="K6451" s="6">
        <v>21.08</v>
      </c>
      <c r="L6451" s="6">
        <f>tbl_Sales[[#This Row],[Price_per_Unit]]*tbl_Sales[[#This Row],[Quantity]]</f>
        <v>42.16</v>
      </c>
      <c r="M6451" s="6">
        <f>tbl_Sales[[#This Row],[Cost_per_Unit]]*tbl_Sales[[#This Row],[Quantity]]</f>
        <v>96.38</v>
      </c>
      <c r="N6451" s="6">
        <f>tbl_Sales[[#This Row],[Sales]]-tbl_Sales[[#This Row],[Total_Cost]]</f>
        <v>-54.22</v>
      </c>
    </row>
    <row r="6452" spans="1:14">
      <c r="A6452" t="s">
        <v>6456</v>
      </c>
      <c r="B6452" s="4">
        <v>45157</v>
      </c>
      <c r="C6452" t="s">
        <v>7714</v>
      </c>
      <c r="D6452" t="str">
        <f>VLOOKUP(Sales_Data!$C6452,tbl_Customers[],2,FALSE)</f>
        <v>Customer_800</v>
      </c>
      <c r="E6452" t="str">
        <f>VLOOKUP(tbl_Sales[[#This Row],[Customer_ID]],tbl_Customers[],5,0)</f>
        <v>East</v>
      </c>
      <c r="F6452" t="s">
        <v>8550</v>
      </c>
      <c r="G6452" t="str">
        <f>VLOOKUP(Sales_Data!$F6452,tbl_Products[],2,FALSE)</f>
        <v>Product_26</v>
      </c>
      <c r="H6452" t="str">
        <f>VLOOKUP(tbl_Sales[[#This Row],[Product_ID]],tbl_Products[],3,0)</f>
        <v>Health</v>
      </c>
      <c r="I6452">
        <v>2</v>
      </c>
      <c r="J6452" s="10">
        <f>VLOOKUP(tbl_Sales[[#This Row],[Product_ID]],tbl_Products[],4,0)</f>
        <v>31.77</v>
      </c>
      <c r="K6452" s="6">
        <v>94.26</v>
      </c>
      <c r="L6452" s="6">
        <f>tbl_Sales[[#This Row],[Price_per_Unit]]*tbl_Sales[[#This Row],[Quantity]]</f>
        <v>188.52</v>
      </c>
      <c r="M6452" s="6">
        <f>tbl_Sales[[#This Row],[Cost_per_Unit]]*tbl_Sales[[#This Row],[Quantity]]</f>
        <v>63.54</v>
      </c>
      <c r="N6452" s="6">
        <f>tbl_Sales[[#This Row],[Sales]]-tbl_Sales[[#This Row],[Total_Cost]]</f>
        <v>124.98000000000002</v>
      </c>
    </row>
    <row r="6453" spans="1:14">
      <c r="A6453" t="s">
        <v>6457</v>
      </c>
      <c r="B6453" s="4">
        <v>45078</v>
      </c>
      <c r="C6453" t="s">
        <v>8308</v>
      </c>
      <c r="D6453" t="str">
        <f>VLOOKUP(Sales_Data!$C6453,tbl_Customers[],2,FALSE)</f>
        <v>Customer_1492</v>
      </c>
      <c r="E6453" t="str">
        <f>VLOOKUP(tbl_Sales[[#This Row],[Customer_ID]],tbl_Customers[],5,0)</f>
        <v>West</v>
      </c>
      <c r="F6453" t="s">
        <v>8550</v>
      </c>
      <c r="G6453" t="str">
        <f>VLOOKUP(Sales_Data!$F6453,tbl_Products[],2,FALSE)</f>
        <v>Product_26</v>
      </c>
      <c r="H6453" t="str">
        <f>VLOOKUP(tbl_Sales[[#This Row],[Product_ID]],tbl_Products[],3,0)</f>
        <v>Health</v>
      </c>
      <c r="I6453">
        <v>5</v>
      </c>
      <c r="J6453" s="10">
        <f>VLOOKUP(tbl_Sales[[#This Row],[Product_ID]],tbl_Products[],4,0)</f>
        <v>31.77</v>
      </c>
      <c r="K6453" s="6">
        <v>56.29</v>
      </c>
      <c r="L6453" s="6">
        <f>tbl_Sales[[#This Row],[Price_per_Unit]]*tbl_Sales[[#This Row],[Quantity]]</f>
        <v>281.45</v>
      </c>
      <c r="M6453" s="6">
        <f>tbl_Sales[[#This Row],[Cost_per_Unit]]*tbl_Sales[[#This Row],[Quantity]]</f>
        <v>158.85</v>
      </c>
      <c r="N6453" s="6">
        <f>tbl_Sales[[#This Row],[Sales]]-tbl_Sales[[#This Row],[Total_Cost]]</f>
        <v>122.6</v>
      </c>
    </row>
    <row r="6454" spans="1:14">
      <c r="A6454" t="s">
        <v>6458</v>
      </c>
      <c r="B6454" s="4">
        <v>45061</v>
      </c>
      <c r="C6454" t="s">
        <v>7506</v>
      </c>
      <c r="D6454" t="str">
        <f>VLOOKUP(Sales_Data!$C6454,tbl_Customers[],2,FALSE)</f>
        <v>Customer_356</v>
      </c>
      <c r="E6454" t="str">
        <f>VLOOKUP(tbl_Sales[[#This Row],[Customer_ID]],tbl_Customers[],5,0)</f>
        <v>South</v>
      </c>
      <c r="F6454" t="s">
        <v>8513</v>
      </c>
      <c r="G6454" t="str">
        <f>VLOOKUP(Sales_Data!$F6454,tbl_Products[],2,FALSE)</f>
        <v>Product_59</v>
      </c>
      <c r="H6454" t="str">
        <f>VLOOKUP(tbl_Sales[[#This Row],[Product_ID]],tbl_Products[],3,0)</f>
        <v>Home Goods</v>
      </c>
      <c r="I6454">
        <v>2</v>
      </c>
      <c r="J6454" s="10">
        <f>VLOOKUP(tbl_Sales[[#This Row],[Product_ID]],tbl_Products[],4,0)</f>
        <v>40.85</v>
      </c>
      <c r="K6454" s="6">
        <v>11.94</v>
      </c>
      <c r="L6454" s="6">
        <f>tbl_Sales[[#This Row],[Price_per_Unit]]*tbl_Sales[[#This Row],[Quantity]]</f>
        <v>23.88</v>
      </c>
      <c r="M6454" s="6">
        <f>tbl_Sales[[#This Row],[Cost_per_Unit]]*tbl_Sales[[#This Row],[Quantity]]</f>
        <v>81.7</v>
      </c>
      <c r="N6454" s="6">
        <f>tbl_Sales[[#This Row],[Sales]]-tbl_Sales[[#This Row],[Total_Cost]]</f>
        <v>-57.820000000000007</v>
      </c>
    </row>
    <row r="6455" spans="1:14">
      <c r="A6455" t="s">
        <v>6459</v>
      </c>
      <c r="B6455" s="4">
        <v>45204</v>
      </c>
      <c r="C6455" t="s">
        <v>8487</v>
      </c>
      <c r="D6455" t="str">
        <f>VLOOKUP(Sales_Data!$C6455,tbl_Customers[],2,FALSE)</f>
        <v>Customer_826</v>
      </c>
      <c r="E6455" t="str">
        <f>VLOOKUP(tbl_Sales[[#This Row],[Customer_ID]],tbl_Customers[],5,0)</f>
        <v>East</v>
      </c>
      <c r="F6455" t="s">
        <v>8499</v>
      </c>
      <c r="G6455" t="str">
        <f>VLOOKUP(Sales_Data!$F6455,tbl_Products[],2,FALSE)</f>
        <v>Product_30</v>
      </c>
      <c r="H6455" t="str">
        <f>VLOOKUP(tbl_Sales[[#This Row],[Product_ID]],tbl_Products[],3,0)</f>
        <v>Apparel</v>
      </c>
      <c r="I6455">
        <v>4</v>
      </c>
      <c r="J6455" s="10">
        <f>VLOOKUP(tbl_Sales[[#This Row],[Product_ID]],tbl_Products[],4,0)</f>
        <v>49.21</v>
      </c>
      <c r="K6455" s="6">
        <v>14.15</v>
      </c>
      <c r="L6455" s="6">
        <f>tbl_Sales[[#This Row],[Price_per_Unit]]*tbl_Sales[[#This Row],[Quantity]]</f>
        <v>56.6</v>
      </c>
      <c r="M6455" s="6">
        <f>tbl_Sales[[#This Row],[Cost_per_Unit]]*tbl_Sales[[#This Row],[Quantity]]</f>
        <v>196.84</v>
      </c>
      <c r="N6455" s="6">
        <f>tbl_Sales[[#This Row],[Sales]]-tbl_Sales[[#This Row],[Total_Cost]]</f>
        <v>-140.24</v>
      </c>
    </row>
    <row r="6456" spans="1:14">
      <c r="A6456" t="s">
        <v>6460</v>
      </c>
      <c r="B6456" s="4">
        <v>45114</v>
      </c>
      <c r="C6456" t="s">
        <v>7500</v>
      </c>
      <c r="D6456" t="str">
        <f>VLOOKUP(Sales_Data!$C6456,tbl_Customers[],2,FALSE)</f>
        <v>Customer_652</v>
      </c>
      <c r="E6456" t="str">
        <f>VLOOKUP(tbl_Sales[[#This Row],[Customer_ID]],tbl_Customers[],5,0)</f>
        <v>West</v>
      </c>
      <c r="F6456" t="s">
        <v>8527</v>
      </c>
      <c r="G6456" t="str">
        <f>VLOOKUP(Sales_Data!$F6456,tbl_Products[],2,FALSE)</f>
        <v>Product_12</v>
      </c>
      <c r="H6456" t="str">
        <f>VLOOKUP(tbl_Sales[[#This Row],[Product_ID]],tbl_Products[],3,0)</f>
        <v>Toys</v>
      </c>
      <c r="I6456">
        <v>9</v>
      </c>
      <c r="J6456" s="10">
        <f>VLOOKUP(tbl_Sales[[#This Row],[Product_ID]],tbl_Products[],4,0)</f>
        <v>8.02</v>
      </c>
      <c r="K6456" s="6">
        <v>79.209999999999994</v>
      </c>
      <c r="L6456" s="6">
        <f>tbl_Sales[[#This Row],[Price_per_Unit]]*tbl_Sales[[#This Row],[Quantity]]</f>
        <v>712.89</v>
      </c>
      <c r="M6456" s="6">
        <f>tbl_Sales[[#This Row],[Cost_per_Unit]]*tbl_Sales[[#This Row],[Quantity]]</f>
        <v>72.179999999999993</v>
      </c>
      <c r="N6456" s="6">
        <f>tbl_Sales[[#This Row],[Sales]]-tbl_Sales[[#This Row],[Total_Cost]]</f>
        <v>640.71</v>
      </c>
    </row>
    <row r="6457" spans="1:14">
      <c r="A6457" t="s">
        <v>6461</v>
      </c>
      <c r="B6457" s="4">
        <v>45159</v>
      </c>
      <c r="C6457" t="s">
        <v>8316</v>
      </c>
      <c r="D6457" t="str">
        <f>VLOOKUP(Sales_Data!$C6457,tbl_Customers[],2,FALSE)</f>
        <v>Customer_1060</v>
      </c>
      <c r="E6457" t="str">
        <f>VLOOKUP(tbl_Sales[[#This Row],[Customer_ID]],tbl_Customers[],5,0)</f>
        <v>West</v>
      </c>
      <c r="F6457" t="s">
        <v>8563</v>
      </c>
      <c r="G6457" t="str">
        <f>VLOOKUP(Sales_Data!$F6457,tbl_Products[],2,FALSE)</f>
        <v>Product_17</v>
      </c>
      <c r="H6457" t="str">
        <f>VLOOKUP(tbl_Sales[[#This Row],[Product_ID]],tbl_Products[],3,0)</f>
        <v>Toys</v>
      </c>
      <c r="I6457">
        <v>6</v>
      </c>
      <c r="J6457" s="10">
        <f>VLOOKUP(tbl_Sales[[#This Row],[Product_ID]],tbl_Products[],4,0)</f>
        <v>36.229999999999997</v>
      </c>
      <c r="K6457" s="6">
        <v>65.040000000000006</v>
      </c>
      <c r="L6457" s="6">
        <f>tbl_Sales[[#This Row],[Price_per_Unit]]*tbl_Sales[[#This Row],[Quantity]]</f>
        <v>390.24</v>
      </c>
      <c r="M6457" s="6">
        <f>tbl_Sales[[#This Row],[Cost_per_Unit]]*tbl_Sales[[#This Row],[Quantity]]</f>
        <v>217.38</v>
      </c>
      <c r="N6457" s="6">
        <f>tbl_Sales[[#This Row],[Sales]]-tbl_Sales[[#This Row],[Total_Cost]]</f>
        <v>172.86</v>
      </c>
    </row>
    <row r="6458" spans="1:14">
      <c r="A6458" t="s">
        <v>6462</v>
      </c>
      <c r="B6458" s="4">
        <v>44927</v>
      </c>
      <c r="C6458" t="s">
        <v>8302</v>
      </c>
      <c r="D6458" t="str">
        <f>VLOOKUP(Sales_Data!$C6458,tbl_Customers[],2,FALSE)</f>
        <v>Customer_325</v>
      </c>
      <c r="E6458" t="str">
        <f>VLOOKUP(tbl_Sales[[#This Row],[Customer_ID]],tbl_Customers[],5,0)</f>
        <v>West</v>
      </c>
      <c r="F6458" t="s">
        <v>8560</v>
      </c>
      <c r="G6458" t="str">
        <f>VLOOKUP(Sales_Data!$F6458,tbl_Products[],2,FALSE)</f>
        <v>Product_41</v>
      </c>
      <c r="H6458" t="str">
        <f>VLOOKUP(tbl_Sales[[#This Row],[Product_ID]],tbl_Products[],3,0)</f>
        <v>Home Goods</v>
      </c>
      <c r="I6458">
        <v>2</v>
      </c>
      <c r="J6458" s="10">
        <f>VLOOKUP(tbl_Sales[[#This Row],[Product_ID]],tbl_Products[],4,0)</f>
        <v>31.5</v>
      </c>
      <c r="K6458" s="6">
        <v>45.87</v>
      </c>
      <c r="L6458" s="6">
        <f>tbl_Sales[[#This Row],[Price_per_Unit]]*tbl_Sales[[#This Row],[Quantity]]</f>
        <v>91.74</v>
      </c>
      <c r="M6458" s="6">
        <f>tbl_Sales[[#This Row],[Cost_per_Unit]]*tbl_Sales[[#This Row],[Quantity]]</f>
        <v>63</v>
      </c>
      <c r="N6458" s="6">
        <f>tbl_Sales[[#This Row],[Sales]]-tbl_Sales[[#This Row],[Total_Cost]]</f>
        <v>28.739999999999995</v>
      </c>
    </row>
    <row r="6459" spans="1:14">
      <c r="A6459" t="s">
        <v>6463</v>
      </c>
      <c r="B6459" s="4">
        <v>45253</v>
      </c>
      <c r="C6459" t="s">
        <v>8271</v>
      </c>
      <c r="D6459" t="str">
        <f>VLOOKUP(Sales_Data!$C6459,tbl_Customers[],2,FALSE)</f>
        <v>Customer_896</v>
      </c>
      <c r="E6459" t="str">
        <f>VLOOKUP(tbl_Sales[[#This Row],[Customer_ID]],tbl_Customers[],5,0)</f>
        <v>West</v>
      </c>
      <c r="F6459" t="s">
        <v>8515</v>
      </c>
      <c r="G6459" t="str">
        <f>VLOOKUP(Sales_Data!$F6459,tbl_Products[],2,FALSE)</f>
        <v>Product_46</v>
      </c>
      <c r="H6459" t="str">
        <f>VLOOKUP(tbl_Sales[[#This Row],[Product_ID]],tbl_Products[],3,0)</f>
        <v>Health</v>
      </c>
      <c r="I6459">
        <v>3</v>
      </c>
      <c r="J6459" s="10">
        <f>VLOOKUP(tbl_Sales[[#This Row],[Product_ID]],tbl_Products[],4,0)</f>
        <v>19.34</v>
      </c>
      <c r="K6459" s="6">
        <v>86.1</v>
      </c>
      <c r="L6459" s="6">
        <f>tbl_Sales[[#This Row],[Price_per_Unit]]*tbl_Sales[[#This Row],[Quantity]]</f>
        <v>258.29999999999995</v>
      </c>
      <c r="M6459" s="6">
        <f>tbl_Sales[[#This Row],[Cost_per_Unit]]*tbl_Sales[[#This Row],[Quantity]]</f>
        <v>58.019999999999996</v>
      </c>
      <c r="N6459" s="6">
        <f>tbl_Sales[[#This Row],[Sales]]-tbl_Sales[[#This Row],[Total_Cost]]</f>
        <v>200.27999999999997</v>
      </c>
    </row>
    <row r="6460" spans="1:14">
      <c r="A6460" t="s">
        <v>6464</v>
      </c>
      <c r="B6460" s="4">
        <v>45186</v>
      </c>
      <c r="C6460" t="s">
        <v>8469</v>
      </c>
      <c r="D6460" t="str">
        <f>VLOOKUP(Sales_Data!$C6460,tbl_Customers[],2,FALSE)</f>
        <v>Customer_474</v>
      </c>
      <c r="E6460" t="str">
        <f>VLOOKUP(tbl_Sales[[#This Row],[Customer_ID]],tbl_Customers[],5,0)</f>
        <v>South</v>
      </c>
      <c r="F6460" t="s">
        <v>8502</v>
      </c>
      <c r="G6460" t="str">
        <f>VLOOKUP(Sales_Data!$F6460,tbl_Products[],2,FALSE)</f>
        <v>Product_22</v>
      </c>
      <c r="H6460" t="str">
        <f>VLOOKUP(tbl_Sales[[#This Row],[Product_ID]],tbl_Products[],3,0)</f>
        <v>Electronics</v>
      </c>
      <c r="I6460">
        <v>6</v>
      </c>
      <c r="J6460" s="10">
        <f>VLOOKUP(tbl_Sales[[#This Row],[Product_ID]],tbl_Products[],4,0)</f>
        <v>38.15</v>
      </c>
      <c r="K6460" s="6">
        <v>90.85</v>
      </c>
      <c r="L6460" s="6">
        <f>tbl_Sales[[#This Row],[Price_per_Unit]]*tbl_Sales[[#This Row],[Quantity]]</f>
        <v>545.09999999999991</v>
      </c>
      <c r="M6460" s="6">
        <f>tbl_Sales[[#This Row],[Cost_per_Unit]]*tbl_Sales[[#This Row],[Quantity]]</f>
        <v>228.89999999999998</v>
      </c>
      <c r="N6460" s="6">
        <f>tbl_Sales[[#This Row],[Sales]]-tbl_Sales[[#This Row],[Total_Cost]]</f>
        <v>316.19999999999993</v>
      </c>
    </row>
    <row r="6461" spans="1:14">
      <c r="A6461" t="s">
        <v>6465</v>
      </c>
      <c r="B6461" s="4">
        <v>45121</v>
      </c>
      <c r="C6461" t="s">
        <v>8115</v>
      </c>
      <c r="D6461" t="str">
        <f>VLOOKUP(Sales_Data!$C6461,tbl_Customers[],2,FALSE)</f>
        <v>Customer_204</v>
      </c>
      <c r="E6461" t="str">
        <f>VLOOKUP(tbl_Sales[[#This Row],[Customer_ID]],tbl_Customers[],5,0)</f>
        <v>North</v>
      </c>
      <c r="F6461" t="s">
        <v>8550</v>
      </c>
      <c r="G6461" t="str">
        <f>VLOOKUP(Sales_Data!$F6461,tbl_Products[],2,FALSE)</f>
        <v>Product_26</v>
      </c>
      <c r="H6461" t="str">
        <f>VLOOKUP(tbl_Sales[[#This Row],[Product_ID]],tbl_Products[],3,0)</f>
        <v>Health</v>
      </c>
      <c r="I6461">
        <v>9</v>
      </c>
      <c r="J6461" s="10">
        <f>VLOOKUP(tbl_Sales[[#This Row],[Product_ID]],tbl_Products[],4,0)</f>
        <v>31.77</v>
      </c>
      <c r="K6461" s="6">
        <v>17.97</v>
      </c>
      <c r="L6461" s="6">
        <f>tbl_Sales[[#This Row],[Price_per_Unit]]*tbl_Sales[[#This Row],[Quantity]]</f>
        <v>161.72999999999999</v>
      </c>
      <c r="M6461" s="6">
        <f>tbl_Sales[[#This Row],[Cost_per_Unit]]*tbl_Sales[[#This Row],[Quantity]]</f>
        <v>285.93</v>
      </c>
      <c r="N6461" s="6">
        <f>tbl_Sales[[#This Row],[Sales]]-tbl_Sales[[#This Row],[Total_Cost]]</f>
        <v>-124.20000000000002</v>
      </c>
    </row>
    <row r="6462" spans="1:14">
      <c r="A6462" t="s">
        <v>6466</v>
      </c>
      <c r="B6462" s="4">
        <v>45021</v>
      </c>
      <c r="C6462" t="s">
        <v>7391</v>
      </c>
      <c r="D6462" t="str">
        <f>VLOOKUP(Sales_Data!$C6462,tbl_Customers[],2,FALSE)</f>
        <v>Customer_1455</v>
      </c>
      <c r="E6462" t="str">
        <f>VLOOKUP(tbl_Sales[[#This Row],[Customer_ID]],tbl_Customers[],5,0)</f>
        <v>West</v>
      </c>
      <c r="F6462" t="s">
        <v>8509</v>
      </c>
      <c r="G6462" t="str">
        <f>VLOOKUP(Sales_Data!$F6462,tbl_Products[],2,FALSE)</f>
        <v>Product_45</v>
      </c>
      <c r="H6462" t="str">
        <f>VLOOKUP(tbl_Sales[[#This Row],[Product_ID]],tbl_Products[],3,0)</f>
        <v>Home Goods</v>
      </c>
      <c r="I6462">
        <v>2</v>
      </c>
      <c r="J6462" s="10">
        <f>VLOOKUP(tbl_Sales[[#This Row],[Product_ID]],tbl_Products[],4,0)</f>
        <v>47.88</v>
      </c>
      <c r="K6462" s="6">
        <v>31.55</v>
      </c>
      <c r="L6462" s="6">
        <f>tbl_Sales[[#This Row],[Price_per_Unit]]*tbl_Sales[[#This Row],[Quantity]]</f>
        <v>63.1</v>
      </c>
      <c r="M6462" s="6">
        <f>tbl_Sales[[#This Row],[Cost_per_Unit]]*tbl_Sales[[#This Row],[Quantity]]</f>
        <v>95.76</v>
      </c>
      <c r="N6462" s="6">
        <f>tbl_Sales[[#This Row],[Sales]]-tbl_Sales[[#This Row],[Total_Cost]]</f>
        <v>-32.660000000000004</v>
      </c>
    </row>
    <row r="6463" spans="1:14">
      <c r="A6463" t="s">
        <v>6467</v>
      </c>
      <c r="B6463" s="4">
        <v>44936</v>
      </c>
      <c r="C6463" t="s">
        <v>8322</v>
      </c>
      <c r="D6463" t="str">
        <f>VLOOKUP(Sales_Data!$C6463,tbl_Customers[],2,FALSE)</f>
        <v>Customer_259</v>
      </c>
      <c r="E6463" t="str">
        <f>VLOOKUP(tbl_Sales[[#This Row],[Customer_ID]],tbl_Customers[],5,0)</f>
        <v>North</v>
      </c>
      <c r="F6463" t="s">
        <v>8555</v>
      </c>
      <c r="G6463" t="str">
        <f>VLOOKUP(Sales_Data!$F6463,tbl_Products[],2,FALSE)</f>
        <v>Product_52</v>
      </c>
      <c r="H6463" t="str">
        <f>VLOOKUP(tbl_Sales[[#This Row],[Product_ID]],tbl_Products[],3,0)</f>
        <v>Toys</v>
      </c>
      <c r="I6463">
        <v>9</v>
      </c>
      <c r="J6463" s="10">
        <f>VLOOKUP(tbl_Sales[[#This Row],[Product_ID]],tbl_Products[],4,0)</f>
        <v>46.58</v>
      </c>
      <c r="K6463" s="6">
        <v>25.37</v>
      </c>
      <c r="L6463" s="6">
        <f>tbl_Sales[[#This Row],[Price_per_Unit]]*tbl_Sales[[#This Row],[Quantity]]</f>
        <v>228.33</v>
      </c>
      <c r="M6463" s="6">
        <f>tbl_Sales[[#This Row],[Cost_per_Unit]]*tbl_Sales[[#This Row],[Quantity]]</f>
        <v>419.21999999999997</v>
      </c>
      <c r="N6463" s="6">
        <f>tbl_Sales[[#This Row],[Sales]]-tbl_Sales[[#This Row],[Total_Cost]]</f>
        <v>-190.88999999999996</v>
      </c>
    </row>
    <row r="6464" spans="1:14">
      <c r="A6464" t="s">
        <v>6468</v>
      </c>
      <c r="B6464" s="4">
        <v>45244</v>
      </c>
      <c r="C6464" t="s">
        <v>7878</v>
      </c>
      <c r="D6464" t="str">
        <f>VLOOKUP(Sales_Data!$C6464,tbl_Customers[],2,FALSE)</f>
        <v>Customer_1033</v>
      </c>
      <c r="E6464" t="str">
        <f>VLOOKUP(tbl_Sales[[#This Row],[Customer_ID]],tbl_Customers[],5,0)</f>
        <v>South</v>
      </c>
      <c r="F6464" t="s">
        <v>8530</v>
      </c>
      <c r="G6464" t="str">
        <f>VLOOKUP(Sales_Data!$F6464,tbl_Products[],2,FALSE)</f>
        <v>Product_14</v>
      </c>
      <c r="H6464" t="str">
        <f>VLOOKUP(tbl_Sales[[#This Row],[Product_ID]],tbl_Products[],3,0)</f>
        <v>Toys</v>
      </c>
      <c r="I6464">
        <v>7</v>
      </c>
      <c r="J6464" s="10">
        <f>VLOOKUP(tbl_Sales[[#This Row],[Product_ID]],tbl_Products[],4,0)</f>
        <v>36.64</v>
      </c>
      <c r="K6464" s="6">
        <v>56.78</v>
      </c>
      <c r="L6464" s="6">
        <f>tbl_Sales[[#This Row],[Price_per_Unit]]*tbl_Sales[[#This Row],[Quantity]]</f>
        <v>397.46000000000004</v>
      </c>
      <c r="M6464" s="6">
        <f>tbl_Sales[[#This Row],[Cost_per_Unit]]*tbl_Sales[[#This Row],[Quantity]]</f>
        <v>256.48</v>
      </c>
      <c r="N6464" s="6">
        <f>tbl_Sales[[#This Row],[Sales]]-tbl_Sales[[#This Row],[Total_Cost]]</f>
        <v>140.98000000000002</v>
      </c>
    </row>
    <row r="6465" spans="1:14">
      <c r="A6465" t="s">
        <v>6469</v>
      </c>
      <c r="B6465" s="4">
        <v>45113</v>
      </c>
      <c r="C6465" t="s">
        <v>7201</v>
      </c>
      <c r="D6465" t="str">
        <f>VLOOKUP(Sales_Data!$C6465,tbl_Customers[],2,FALSE)</f>
        <v>Customer_243</v>
      </c>
      <c r="E6465" t="str">
        <f>VLOOKUP(tbl_Sales[[#This Row],[Customer_ID]],tbl_Customers[],5,0)</f>
        <v>South</v>
      </c>
      <c r="F6465" t="s">
        <v>8541</v>
      </c>
      <c r="G6465" t="str">
        <f>VLOOKUP(Sales_Data!$F6465,tbl_Products[],2,FALSE)</f>
        <v>Product_60</v>
      </c>
      <c r="H6465" t="str">
        <f>VLOOKUP(tbl_Sales[[#This Row],[Product_ID]],tbl_Products[],3,0)</f>
        <v>Health</v>
      </c>
      <c r="I6465">
        <v>6</v>
      </c>
      <c r="J6465" s="10">
        <f>VLOOKUP(tbl_Sales[[#This Row],[Product_ID]],tbl_Products[],4,0)</f>
        <v>1.01</v>
      </c>
      <c r="K6465" s="6">
        <v>68.36</v>
      </c>
      <c r="L6465" s="6">
        <f>tbl_Sales[[#This Row],[Price_per_Unit]]*tbl_Sales[[#This Row],[Quantity]]</f>
        <v>410.15999999999997</v>
      </c>
      <c r="M6465" s="6">
        <f>tbl_Sales[[#This Row],[Cost_per_Unit]]*tbl_Sales[[#This Row],[Quantity]]</f>
        <v>6.0600000000000005</v>
      </c>
      <c r="N6465" s="6">
        <f>tbl_Sales[[#This Row],[Sales]]-tbl_Sales[[#This Row],[Total_Cost]]</f>
        <v>404.09999999999997</v>
      </c>
    </row>
    <row r="6466" spans="1:14">
      <c r="A6466" t="s">
        <v>6470</v>
      </c>
      <c r="B6466" s="4">
        <v>45244</v>
      </c>
      <c r="C6466" t="s">
        <v>8203</v>
      </c>
      <c r="D6466" t="str">
        <f>VLOOKUP(Sales_Data!$C6466,tbl_Customers[],2,FALSE)</f>
        <v>Customer_1294</v>
      </c>
      <c r="E6466" t="str">
        <f>VLOOKUP(tbl_Sales[[#This Row],[Customer_ID]],tbl_Customers[],5,0)</f>
        <v>West</v>
      </c>
      <c r="F6466" t="s">
        <v>8510</v>
      </c>
      <c r="G6466" t="str">
        <f>VLOOKUP(Sales_Data!$F6466,tbl_Products[],2,FALSE)</f>
        <v>Product_70</v>
      </c>
      <c r="H6466" t="str">
        <f>VLOOKUP(tbl_Sales[[#This Row],[Product_ID]],tbl_Products[],3,0)</f>
        <v>Apparel</v>
      </c>
      <c r="I6466">
        <v>9</v>
      </c>
      <c r="J6466" s="10">
        <f>VLOOKUP(tbl_Sales[[#This Row],[Product_ID]],tbl_Products[],4,0)</f>
        <v>26.74</v>
      </c>
      <c r="K6466" s="6">
        <v>7.4</v>
      </c>
      <c r="L6466" s="6">
        <f>tbl_Sales[[#This Row],[Price_per_Unit]]*tbl_Sales[[#This Row],[Quantity]]</f>
        <v>66.600000000000009</v>
      </c>
      <c r="M6466" s="6">
        <f>tbl_Sales[[#This Row],[Cost_per_Unit]]*tbl_Sales[[#This Row],[Quantity]]</f>
        <v>240.66</v>
      </c>
      <c r="N6466" s="6">
        <f>tbl_Sales[[#This Row],[Sales]]-tbl_Sales[[#This Row],[Total_Cost]]</f>
        <v>-174.06</v>
      </c>
    </row>
    <row r="6467" spans="1:14">
      <c r="A6467" t="s">
        <v>6471</v>
      </c>
      <c r="B6467" s="4">
        <v>45049</v>
      </c>
      <c r="C6467" t="s">
        <v>8167</v>
      </c>
      <c r="D6467" t="str">
        <f>VLOOKUP(Sales_Data!$C6467,tbl_Customers[],2,FALSE)</f>
        <v>Customer_1182</v>
      </c>
      <c r="E6467" t="str">
        <f>VLOOKUP(tbl_Sales[[#This Row],[Customer_ID]],tbl_Customers[],5,0)</f>
        <v>South</v>
      </c>
      <c r="F6467" t="s">
        <v>8551</v>
      </c>
      <c r="G6467" t="str">
        <f>VLOOKUP(Sales_Data!$F6467,tbl_Products[],2,FALSE)</f>
        <v>Product_11</v>
      </c>
      <c r="H6467" t="str">
        <f>VLOOKUP(tbl_Sales[[#This Row],[Product_ID]],tbl_Products[],3,0)</f>
        <v>Health</v>
      </c>
      <c r="I6467">
        <v>1</v>
      </c>
      <c r="J6467" s="10">
        <f>VLOOKUP(tbl_Sales[[#This Row],[Product_ID]],tbl_Products[],4,0)</f>
        <v>11.76</v>
      </c>
      <c r="K6467" s="6">
        <v>55.51</v>
      </c>
      <c r="L6467" s="6">
        <f>tbl_Sales[[#This Row],[Price_per_Unit]]*tbl_Sales[[#This Row],[Quantity]]</f>
        <v>55.51</v>
      </c>
      <c r="M6467" s="6">
        <f>tbl_Sales[[#This Row],[Cost_per_Unit]]*tbl_Sales[[#This Row],[Quantity]]</f>
        <v>11.76</v>
      </c>
      <c r="N6467" s="6">
        <f>tbl_Sales[[#This Row],[Sales]]-tbl_Sales[[#This Row],[Total_Cost]]</f>
        <v>43.75</v>
      </c>
    </row>
    <row r="6468" spans="1:14">
      <c r="A6468" t="s">
        <v>6472</v>
      </c>
      <c r="B6468" s="4">
        <v>45091</v>
      </c>
      <c r="C6468" t="s">
        <v>7369</v>
      </c>
      <c r="D6468" t="str">
        <f>VLOOKUP(Sales_Data!$C6468,tbl_Customers[],2,FALSE)</f>
        <v>Customer_803</v>
      </c>
      <c r="E6468" t="str">
        <f>VLOOKUP(tbl_Sales[[#This Row],[Customer_ID]],tbl_Customers[],5,0)</f>
        <v>East</v>
      </c>
      <c r="F6468" t="s">
        <v>8541</v>
      </c>
      <c r="G6468" t="str">
        <f>VLOOKUP(Sales_Data!$F6468,tbl_Products[],2,FALSE)</f>
        <v>Product_60</v>
      </c>
      <c r="H6468" t="str">
        <f>VLOOKUP(tbl_Sales[[#This Row],[Product_ID]],tbl_Products[],3,0)</f>
        <v>Health</v>
      </c>
      <c r="I6468">
        <v>6</v>
      </c>
      <c r="J6468" s="10">
        <f>VLOOKUP(tbl_Sales[[#This Row],[Product_ID]],tbl_Products[],4,0)</f>
        <v>1.01</v>
      </c>
      <c r="K6468" s="6">
        <v>15.27</v>
      </c>
      <c r="L6468" s="6">
        <f>tbl_Sales[[#This Row],[Price_per_Unit]]*tbl_Sales[[#This Row],[Quantity]]</f>
        <v>91.62</v>
      </c>
      <c r="M6468" s="6">
        <f>tbl_Sales[[#This Row],[Cost_per_Unit]]*tbl_Sales[[#This Row],[Quantity]]</f>
        <v>6.0600000000000005</v>
      </c>
      <c r="N6468" s="6">
        <f>tbl_Sales[[#This Row],[Sales]]-tbl_Sales[[#This Row],[Total_Cost]]</f>
        <v>85.56</v>
      </c>
    </row>
    <row r="6469" spans="1:14">
      <c r="A6469" t="s">
        <v>6473</v>
      </c>
      <c r="B6469" s="4">
        <v>44959</v>
      </c>
      <c r="C6469" t="s">
        <v>7244</v>
      </c>
      <c r="D6469" t="str">
        <f>VLOOKUP(Sales_Data!$C6469,tbl_Customers[],2,FALSE)</f>
        <v>Customer_1285</v>
      </c>
      <c r="E6469" t="str">
        <f>VLOOKUP(tbl_Sales[[#This Row],[Customer_ID]],tbl_Customers[],5,0)</f>
        <v>North</v>
      </c>
      <c r="F6469" t="s">
        <v>8514</v>
      </c>
      <c r="G6469" t="str">
        <f>VLOOKUP(Sales_Data!$F6469,tbl_Products[],2,FALSE)</f>
        <v>Product_2</v>
      </c>
      <c r="H6469" t="str">
        <f>VLOOKUP(tbl_Sales[[#This Row],[Product_ID]],tbl_Products[],3,0)</f>
        <v>Health</v>
      </c>
      <c r="I6469">
        <v>4</v>
      </c>
      <c r="J6469" s="10">
        <f>VLOOKUP(tbl_Sales[[#This Row],[Product_ID]],tbl_Products[],4,0)</f>
        <v>12.41</v>
      </c>
      <c r="K6469" s="6">
        <v>32.07</v>
      </c>
      <c r="L6469" s="6">
        <f>tbl_Sales[[#This Row],[Price_per_Unit]]*tbl_Sales[[#This Row],[Quantity]]</f>
        <v>128.28</v>
      </c>
      <c r="M6469" s="6">
        <f>tbl_Sales[[#This Row],[Cost_per_Unit]]*tbl_Sales[[#This Row],[Quantity]]</f>
        <v>49.64</v>
      </c>
      <c r="N6469" s="6">
        <f>tbl_Sales[[#This Row],[Sales]]-tbl_Sales[[#This Row],[Total_Cost]]</f>
        <v>78.64</v>
      </c>
    </row>
    <row r="6470" spans="1:14">
      <c r="A6470" t="s">
        <v>6474</v>
      </c>
      <c r="B6470" s="4">
        <v>45264</v>
      </c>
      <c r="C6470" t="s">
        <v>7958</v>
      </c>
      <c r="D6470" t="str">
        <f>VLOOKUP(Sales_Data!$C6470,tbl_Customers[],2,FALSE)</f>
        <v>Customer_533</v>
      </c>
      <c r="E6470" t="str">
        <f>VLOOKUP(tbl_Sales[[#This Row],[Customer_ID]],tbl_Customers[],5,0)</f>
        <v>North</v>
      </c>
      <c r="F6470" t="s">
        <v>8526</v>
      </c>
      <c r="G6470" t="str">
        <f>VLOOKUP(Sales_Data!$F6470,tbl_Products[],2,FALSE)</f>
        <v>Product_27</v>
      </c>
      <c r="H6470" t="str">
        <f>VLOOKUP(tbl_Sales[[#This Row],[Product_ID]],tbl_Products[],3,0)</f>
        <v>Home Goods</v>
      </c>
      <c r="I6470">
        <v>6</v>
      </c>
      <c r="J6470" s="10">
        <f>VLOOKUP(tbl_Sales[[#This Row],[Product_ID]],tbl_Products[],4,0)</f>
        <v>35.53</v>
      </c>
      <c r="K6470" s="6">
        <v>54.56</v>
      </c>
      <c r="L6470" s="6">
        <f>tbl_Sales[[#This Row],[Price_per_Unit]]*tbl_Sales[[#This Row],[Quantity]]</f>
        <v>327.36</v>
      </c>
      <c r="M6470" s="6">
        <f>tbl_Sales[[#This Row],[Cost_per_Unit]]*tbl_Sales[[#This Row],[Quantity]]</f>
        <v>213.18</v>
      </c>
      <c r="N6470" s="6">
        <f>tbl_Sales[[#This Row],[Sales]]-tbl_Sales[[#This Row],[Total_Cost]]</f>
        <v>114.18</v>
      </c>
    </row>
    <row r="6471" spans="1:14">
      <c r="A6471" t="s">
        <v>6475</v>
      </c>
      <c r="B6471" s="4">
        <v>45202</v>
      </c>
      <c r="C6471" t="s">
        <v>7864</v>
      </c>
      <c r="D6471" t="str">
        <f>VLOOKUP(Sales_Data!$C6471,tbl_Customers[],2,FALSE)</f>
        <v>Customer_1133</v>
      </c>
      <c r="E6471" t="str">
        <f>VLOOKUP(tbl_Sales[[#This Row],[Customer_ID]],tbl_Customers[],5,0)</f>
        <v>West</v>
      </c>
      <c r="F6471" t="s">
        <v>8502</v>
      </c>
      <c r="G6471" t="str">
        <f>VLOOKUP(Sales_Data!$F6471,tbl_Products[],2,FALSE)</f>
        <v>Product_22</v>
      </c>
      <c r="H6471" t="str">
        <f>VLOOKUP(tbl_Sales[[#This Row],[Product_ID]],tbl_Products[],3,0)</f>
        <v>Electronics</v>
      </c>
      <c r="I6471">
        <v>1</v>
      </c>
      <c r="J6471" s="10">
        <f>VLOOKUP(tbl_Sales[[#This Row],[Product_ID]],tbl_Products[],4,0)</f>
        <v>38.15</v>
      </c>
      <c r="K6471" s="6">
        <v>76.599999999999994</v>
      </c>
      <c r="L6471" s="6">
        <f>tbl_Sales[[#This Row],[Price_per_Unit]]*tbl_Sales[[#This Row],[Quantity]]</f>
        <v>76.599999999999994</v>
      </c>
      <c r="M6471" s="6">
        <f>tbl_Sales[[#This Row],[Cost_per_Unit]]*tbl_Sales[[#This Row],[Quantity]]</f>
        <v>38.15</v>
      </c>
      <c r="N6471" s="6">
        <f>tbl_Sales[[#This Row],[Sales]]-tbl_Sales[[#This Row],[Total_Cost]]</f>
        <v>38.449999999999996</v>
      </c>
    </row>
    <row r="6472" spans="1:14">
      <c r="A6472" t="s">
        <v>6476</v>
      </c>
      <c r="B6472" s="4">
        <v>45125</v>
      </c>
      <c r="C6472" t="s">
        <v>7430</v>
      </c>
      <c r="D6472" t="str">
        <f>VLOOKUP(Sales_Data!$C6472,tbl_Customers[],2,FALSE)</f>
        <v>Customer_326</v>
      </c>
      <c r="E6472" t="str">
        <f>VLOOKUP(tbl_Sales[[#This Row],[Customer_ID]],tbl_Customers[],5,0)</f>
        <v>East</v>
      </c>
      <c r="F6472" t="s">
        <v>8530</v>
      </c>
      <c r="G6472" t="str">
        <f>VLOOKUP(Sales_Data!$F6472,tbl_Products[],2,FALSE)</f>
        <v>Product_14</v>
      </c>
      <c r="H6472" t="str">
        <f>VLOOKUP(tbl_Sales[[#This Row],[Product_ID]],tbl_Products[],3,0)</f>
        <v>Toys</v>
      </c>
      <c r="I6472">
        <v>3</v>
      </c>
      <c r="J6472" s="10">
        <f>VLOOKUP(tbl_Sales[[#This Row],[Product_ID]],tbl_Products[],4,0)</f>
        <v>36.64</v>
      </c>
      <c r="K6472" s="6">
        <v>84.49</v>
      </c>
      <c r="L6472" s="6">
        <f>tbl_Sales[[#This Row],[Price_per_Unit]]*tbl_Sales[[#This Row],[Quantity]]</f>
        <v>253.46999999999997</v>
      </c>
      <c r="M6472" s="6">
        <f>tbl_Sales[[#This Row],[Cost_per_Unit]]*tbl_Sales[[#This Row],[Quantity]]</f>
        <v>109.92</v>
      </c>
      <c r="N6472" s="6">
        <f>tbl_Sales[[#This Row],[Sales]]-tbl_Sales[[#This Row],[Total_Cost]]</f>
        <v>143.54999999999995</v>
      </c>
    </row>
    <row r="6473" spans="1:14">
      <c r="A6473" t="s">
        <v>6477</v>
      </c>
      <c r="B6473" s="4">
        <v>45024</v>
      </c>
      <c r="C6473" t="s">
        <v>8042</v>
      </c>
      <c r="D6473" t="str">
        <f>VLOOKUP(Sales_Data!$C6473,tbl_Customers[],2,FALSE)</f>
        <v>Customer_661</v>
      </c>
      <c r="E6473" t="str">
        <f>VLOOKUP(tbl_Sales[[#This Row],[Customer_ID]],tbl_Customers[],5,0)</f>
        <v>West</v>
      </c>
      <c r="F6473" t="s">
        <v>8551</v>
      </c>
      <c r="G6473" t="str">
        <f>VLOOKUP(Sales_Data!$F6473,tbl_Products[],2,FALSE)</f>
        <v>Product_11</v>
      </c>
      <c r="H6473" t="str">
        <f>VLOOKUP(tbl_Sales[[#This Row],[Product_ID]],tbl_Products[],3,0)</f>
        <v>Health</v>
      </c>
      <c r="I6473">
        <v>9</v>
      </c>
      <c r="J6473" s="10">
        <f>VLOOKUP(tbl_Sales[[#This Row],[Product_ID]],tbl_Products[],4,0)</f>
        <v>11.76</v>
      </c>
      <c r="K6473" s="6">
        <v>47.97</v>
      </c>
      <c r="L6473" s="6">
        <f>tbl_Sales[[#This Row],[Price_per_Unit]]*tbl_Sales[[#This Row],[Quantity]]</f>
        <v>431.73</v>
      </c>
      <c r="M6473" s="6">
        <f>tbl_Sales[[#This Row],[Cost_per_Unit]]*tbl_Sales[[#This Row],[Quantity]]</f>
        <v>105.84</v>
      </c>
      <c r="N6473" s="6">
        <f>tbl_Sales[[#This Row],[Sales]]-tbl_Sales[[#This Row],[Total_Cost]]</f>
        <v>325.89</v>
      </c>
    </row>
    <row r="6474" spans="1:14">
      <c r="A6474" t="s">
        <v>6478</v>
      </c>
      <c r="B6474" s="4">
        <v>45195</v>
      </c>
      <c r="C6474" t="s">
        <v>8248</v>
      </c>
      <c r="D6474" t="str">
        <f>VLOOKUP(Sales_Data!$C6474,tbl_Customers[],2,FALSE)</f>
        <v>Customer_418</v>
      </c>
      <c r="E6474" t="str">
        <f>VLOOKUP(tbl_Sales[[#This Row],[Customer_ID]],tbl_Customers[],5,0)</f>
        <v>East</v>
      </c>
      <c r="F6474" t="s">
        <v>8544</v>
      </c>
      <c r="G6474" t="str">
        <f>VLOOKUP(Sales_Data!$F6474,tbl_Products[],2,FALSE)</f>
        <v>Product_21</v>
      </c>
      <c r="H6474" t="str">
        <f>VLOOKUP(tbl_Sales[[#This Row],[Product_ID]],tbl_Products[],3,0)</f>
        <v>Toys</v>
      </c>
      <c r="I6474">
        <v>4</v>
      </c>
      <c r="J6474" s="10">
        <f>VLOOKUP(tbl_Sales[[#This Row],[Product_ID]],tbl_Products[],4,0)</f>
        <v>3.13</v>
      </c>
      <c r="K6474" s="6">
        <v>56.29</v>
      </c>
      <c r="L6474" s="6">
        <f>tbl_Sales[[#This Row],[Price_per_Unit]]*tbl_Sales[[#This Row],[Quantity]]</f>
        <v>225.16</v>
      </c>
      <c r="M6474" s="6">
        <f>tbl_Sales[[#This Row],[Cost_per_Unit]]*tbl_Sales[[#This Row],[Quantity]]</f>
        <v>12.52</v>
      </c>
      <c r="N6474" s="6">
        <f>tbl_Sales[[#This Row],[Sales]]-tbl_Sales[[#This Row],[Total_Cost]]</f>
        <v>212.64</v>
      </c>
    </row>
    <row r="6475" spans="1:14">
      <c r="A6475" t="s">
        <v>6479</v>
      </c>
      <c r="B6475" s="4">
        <v>45276</v>
      </c>
      <c r="C6475" t="s">
        <v>7148</v>
      </c>
      <c r="D6475" t="str">
        <f>VLOOKUP(Sales_Data!$C6475,tbl_Customers[],2,FALSE)</f>
        <v>Customer_191</v>
      </c>
      <c r="E6475" t="str">
        <f>VLOOKUP(tbl_Sales[[#This Row],[Customer_ID]],tbl_Customers[],5,0)</f>
        <v>North</v>
      </c>
      <c r="F6475" t="s">
        <v>8548</v>
      </c>
      <c r="G6475" t="str">
        <f>VLOOKUP(Sales_Data!$F6475,tbl_Products[],2,FALSE)</f>
        <v>Product_1</v>
      </c>
      <c r="H6475" t="str">
        <f>VLOOKUP(tbl_Sales[[#This Row],[Product_ID]],tbl_Products[],3,0)</f>
        <v>Apparel</v>
      </c>
      <c r="I6475">
        <v>6</v>
      </c>
      <c r="J6475" s="10">
        <f>VLOOKUP(tbl_Sales[[#This Row],[Product_ID]],tbl_Products[],4,0)</f>
        <v>21.45</v>
      </c>
      <c r="K6475" s="6">
        <v>71.63</v>
      </c>
      <c r="L6475" s="6">
        <f>tbl_Sales[[#This Row],[Price_per_Unit]]*tbl_Sales[[#This Row],[Quantity]]</f>
        <v>429.78</v>
      </c>
      <c r="M6475" s="6">
        <f>tbl_Sales[[#This Row],[Cost_per_Unit]]*tbl_Sales[[#This Row],[Quantity]]</f>
        <v>128.69999999999999</v>
      </c>
      <c r="N6475" s="6">
        <f>tbl_Sales[[#This Row],[Sales]]-tbl_Sales[[#This Row],[Total_Cost]]</f>
        <v>301.08</v>
      </c>
    </row>
    <row r="6476" spans="1:14">
      <c r="A6476" t="s">
        <v>6480</v>
      </c>
      <c r="B6476" s="4">
        <v>45181</v>
      </c>
      <c r="C6476" t="s">
        <v>8247</v>
      </c>
      <c r="D6476" t="str">
        <f>VLOOKUP(Sales_Data!$C6476,tbl_Customers[],2,FALSE)</f>
        <v>Customer_192</v>
      </c>
      <c r="E6476" t="str">
        <f>VLOOKUP(tbl_Sales[[#This Row],[Customer_ID]],tbl_Customers[],5,0)</f>
        <v>South</v>
      </c>
      <c r="F6476" t="s">
        <v>8529</v>
      </c>
      <c r="G6476" t="str">
        <f>VLOOKUP(Sales_Data!$F6476,tbl_Products[],2,FALSE)</f>
        <v>Product_49</v>
      </c>
      <c r="H6476" t="str">
        <f>VLOOKUP(tbl_Sales[[#This Row],[Product_ID]],tbl_Products[],3,0)</f>
        <v>Toys</v>
      </c>
      <c r="I6476">
        <v>7</v>
      </c>
      <c r="J6476" s="10">
        <f>VLOOKUP(tbl_Sales[[#This Row],[Product_ID]],tbl_Products[],4,0)</f>
        <v>44.18</v>
      </c>
      <c r="K6476" s="6">
        <v>8.92</v>
      </c>
      <c r="L6476" s="6">
        <f>tbl_Sales[[#This Row],[Price_per_Unit]]*tbl_Sales[[#This Row],[Quantity]]</f>
        <v>62.44</v>
      </c>
      <c r="M6476" s="6">
        <f>tbl_Sales[[#This Row],[Cost_per_Unit]]*tbl_Sales[[#This Row],[Quantity]]</f>
        <v>309.26</v>
      </c>
      <c r="N6476" s="6">
        <f>tbl_Sales[[#This Row],[Sales]]-tbl_Sales[[#This Row],[Total_Cost]]</f>
        <v>-246.82</v>
      </c>
    </row>
    <row r="6477" spans="1:14">
      <c r="A6477" t="s">
        <v>6481</v>
      </c>
      <c r="B6477" s="4">
        <v>45209</v>
      </c>
      <c r="C6477" t="s">
        <v>8442</v>
      </c>
      <c r="D6477" t="str">
        <f>VLOOKUP(Sales_Data!$C6477,tbl_Customers[],2,FALSE)</f>
        <v>Customer_53</v>
      </c>
      <c r="E6477" t="str">
        <f>VLOOKUP(tbl_Sales[[#This Row],[Customer_ID]],tbl_Customers[],5,0)</f>
        <v>South</v>
      </c>
      <c r="F6477" t="s">
        <v>8494</v>
      </c>
      <c r="G6477" t="str">
        <f>VLOOKUP(Sales_Data!$F6477,tbl_Products[],2,FALSE)</f>
        <v>Product_15</v>
      </c>
      <c r="H6477" t="str">
        <f>VLOOKUP(tbl_Sales[[#This Row],[Product_ID]],tbl_Products[],3,0)</f>
        <v>Apparel</v>
      </c>
      <c r="I6477">
        <v>6</v>
      </c>
      <c r="J6477" s="10">
        <f>VLOOKUP(tbl_Sales[[#This Row],[Product_ID]],tbl_Products[],4,0)</f>
        <v>22.93</v>
      </c>
      <c r="K6477" s="6">
        <v>88.68</v>
      </c>
      <c r="L6477" s="6">
        <f>tbl_Sales[[#This Row],[Price_per_Unit]]*tbl_Sales[[#This Row],[Quantity]]</f>
        <v>532.08000000000004</v>
      </c>
      <c r="M6477" s="6">
        <f>tbl_Sales[[#This Row],[Cost_per_Unit]]*tbl_Sales[[#This Row],[Quantity]]</f>
        <v>137.57999999999998</v>
      </c>
      <c r="N6477" s="6">
        <f>tbl_Sales[[#This Row],[Sales]]-tbl_Sales[[#This Row],[Total_Cost]]</f>
        <v>394.50000000000006</v>
      </c>
    </row>
    <row r="6478" spans="1:14">
      <c r="A6478" t="s">
        <v>6482</v>
      </c>
      <c r="B6478" s="4">
        <v>45005</v>
      </c>
      <c r="C6478" t="s">
        <v>8271</v>
      </c>
      <c r="D6478" t="str">
        <f>VLOOKUP(Sales_Data!$C6478,tbl_Customers[],2,FALSE)</f>
        <v>Customer_896</v>
      </c>
      <c r="E6478" t="str">
        <f>VLOOKUP(tbl_Sales[[#This Row],[Customer_ID]],tbl_Customers[],5,0)</f>
        <v>West</v>
      </c>
      <c r="F6478" t="s">
        <v>8520</v>
      </c>
      <c r="G6478" t="str">
        <f>VLOOKUP(Sales_Data!$F6478,tbl_Products[],2,FALSE)</f>
        <v>Product_29</v>
      </c>
      <c r="H6478" t="str">
        <f>VLOOKUP(tbl_Sales[[#This Row],[Product_ID]],tbl_Products[],3,0)</f>
        <v>Home Goods</v>
      </c>
      <c r="I6478">
        <v>2</v>
      </c>
      <c r="J6478" s="10">
        <f>VLOOKUP(tbl_Sales[[#This Row],[Product_ID]],tbl_Products[],4,0)</f>
        <v>9.64</v>
      </c>
      <c r="K6478" s="6">
        <v>18.670000000000002</v>
      </c>
      <c r="L6478" s="6">
        <f>tbl_Sales[[#This Row],[Price_per_Unit]]*tbl_Sales[[#This Row],[Quantity]]</f>
        <v>37.340000000000003</v>
      </c>
      <c r="M6478" s="6">
        <f>tbl_Sales[[#This Row],[Cost_per_Unit]]*tbl_Sales[[#This Row],[Quantity]]</f>
        <v>19.28</v>
      </c>
      <c r="N6478" s="6">
        <f>tbl_Sales[[#This Row],[Sales]]-tbl_Sales[[#This Row],[Total_Cost]]</f>
        <v>18.060000000000002</v>
      </c>
    </row>
    <row r="6479" spans="1:14">
      <c r="A6479" t="s">
        <v>6483</v>
      </c>
      <c r="B6479" s="4">
        <v>45240</v>
      </c>
      <c r="C6479" t="s">
        <v>7215</v>
      </c>
      <c r="D6479" t="str">
        <f>VLOOKUP(Sales_Data!$C6479,tbl_Customers[],2,FALSE)</f>
        <v>Customer_24</v>
      </c>
      <c r="E6479" t="str">
        <f>VLOOKUP(tbl_Sales[[#This Row],[Customer_ID]],tbl_Customers[],5,0)</f>
        <v>North</v>
      </c>
      <c r="F6479" t="s">
        <v>8554</v>
      </c>
      <c r="G6479" t="str">
        <f>VLOOKUP(Sales_Data!$F6479,tbl_Products[],2,FALSE)</f>
        <v>Product_55</v>
      </c>
      <c r="H6479" t="str">
        <f>VLOOKUP(tbl_Sales[[#This Row],[Product_ID]],tbl_Products[],3,0)</f>
        <v>Apparel</v>
      </c>
      <c r="I6479">
        <v>2</v>
      </c>
      <c r="J6479" s="10">
        <f>VLOOKUP(tbl_Sales[[#This Row],[Product_ID]],tbl_Products[],4,0)</f>
        <v>36.08</v>
      </c>
      <c r="K6479" s="6">
        <v>38.770000000000003</v>
      </c>
      <c r="L6479" s="6">
        <f>tbl_Sales[[#This Row],[Price_per_Unit]]*tbl_Sales[[#This Row],[Quantity]]</f>
        <v>77.540000000000006</v>
      </c>
      <c r="M6479" s="6">
        <f>tbl_Sales[[#This Row],[Cost_per_Unit]]*tbl_Sales[[#This Row],[Quantity]]</f>
        <v>72.16</v>
      </c>
      <c r="N6479" s="6">
        <f>tbl_Sales[[#This Row],[Sales]]-tbl_Sales[[#This Row],[Total_Cost]]</f>
        <v>5.3800000000000097</v>
      </c>
    </row>
    <row r="6480" spans="1:14">
      <c r="A6480" t="s">
        <v>6484</v>
      </c>
      <c r="B6480" s="4">
        <v>45071</v>
      </c>
      <c r="C6480" t="s">
        <v>7113</v>
      </c>
      <c r="D6480" t="str">
        <f>VLOOKUP(Sales_Data!$C6480,tbl_Customers[],2,FALSE)</f>
        <v>Customer_1288</v>
      </c>
      <c r="E6480" t="str">
        <f>VLOOKUP(tbl_Sales[[#This Row],[Customer_ID]],tbl_Customers[],5,0)</f>
        <v>South</v>
      </c>
      <c r="F6480" t="s">
        <v>8565</v>
      </c>
      <c r="G6480" t="str">
        <f>VLOOKUP(Sales_Data!$F6480,tbl_Products[],2,FALSE)</f>
        <v>Product_31</v>
      </c>
      <c r="H6480" t="str">
        <f>VLOOKUP(tbl_Sales[[#This Row],[Product_ID]],tbl_Products[],3,0)</f>
        <v>Apparel</v>
      </c>
      <c r="I6480">
        <v>1</v>
      </c>
      <c r="J6480" s="10">
        <f>VLOOKUP(tbl_Sales[[#This Row],[Product_ID]],tbl_Products[],4,0)</f>
        <v>3.66</v>
      </c>
      <c r="K6480" s="6">
        <v>5.92</v>
      </c>
      <c r="L6480" s="6">
        <f>tbl_Sales[[#This Row],[Price_per_Unit]]*tbl_Sales[[#This Row],[Quantity]]</f>
        <v>5.92</v>
      </c>
      <c r="M6480" s="6">
        <f>tbl_Sales[[#This Row],[Cost_per_Unit]]*tbl_Sales[[#This Row],[Quantity]]</f>
        <v>3.66</v>
      </c>
      <c r="N6480" s="6">
        <f>tbl_Sales[[#This Row],[Sales]]-tbl_Sales[[#This Row],[Total_Cost]]</f>
        <v>2.2599999999999998</v>
      </c>
    </row>
    <row r="6481" spans="1:14">
      <c r="A6481" t="s">
        <v>6485</v>
      </c>
      <c r="B6481" s="4">
        <v>45092</v>
      </c>
      <c r="C6481" t="s">
        <v>7805</v>
      </c>
      <c r="D6481" t="str">
        <f>VLOOKUP(Sales_Data!$C6481,tbl_Customers[],2,FALSE)</f>
        <v>Customer_1216</v>
      </c>
      <c r="E6481" t="str">
        <f>VLOOKUP(tbl_Sales[[#This Row],[Customer_ID]],tbl_Customers[],5,0)</f>
        <v>South</v>
      </c>
      <c r="F6481" t="s">
        <v>8561</v>
      </c>
      <c r="G6481" t="str">
        <f>VLOOKUP(Sales_Data!$F6481,tbl_Products[],2,FALSE)</f>
        <v>Product_66</v>
      </c>
      <c r="H6481" t="str">
        <f>VLOOKUP(tbl_Sales[[#This Row],[Product_ID]],tbl_Products[],3,0)</f>
        <v>Health</v>
      </c>
      <c r="I6481">
        <v>4</v>
      </c>
      <c r="J6481" s="10">
        <f>VLOOKUP(tbl_Sales[[#This Row],[Product_ID]],tbl_Products[],4,0)</f>
        <v>1.38</v>
      </c>
      <c r="K6481" s="6">
        <v>10.55</v>
      </c>
      <c r="L6481" s="6">
        <f>tbl_Sales[[#This Row],[Price_per_Unit]]*tbl_Sales[[#This Row],[Quantity]]</f>
        <v>42.2</v>
      </c>
      <c r="M6481" s="6">
        <f>tbl_Sales[[#This Row],[Cost_per_Unit]]*tbl_Sales[[#This Row],[Quantity]]</f>
        <v>5.52</v>
      </c>
      <c r="N6481" s="6">
        <f>tbl_Sales[[#This Row],[Sales]]-tbl_Sales[[#This Row],[Total_Cost]]</f>
        <v>36.680000000000007</v>
      </c>
    </row>
    <row r="6482" spans="1:14">
      <c r="A6482" t="s">
        <v>6486</v>
      </c>
      <c r="B6482" s="4">
        <v>45136</v>
      </c>
      <c r="C6482" t="s">
        <v>8334</v>
      </c>
      <c r="D6482" t="str">
        <f>VLOOKUP(Sales_Data!$C6482,tbl_Customers[],2,FALSE)</f>
        <v>Customer_314</v>
      </c>
      <c r="E6482" t="str">
        <f>VLOOKUP(tbl_Sales[[#This Row],[Customer_ID]],tbl_Customers[],5,0)</f>
        <v>South</v>
      </c>
      <c r="F6482" t="s">
        <v>8560</v>
      </c>
      <c r="G6482" t="str">
        <f>VLOOKUP(Sales_Data!$F6482,tbl_Products[],2,FALSE)</f>
        <v>Product_41</v>
      </c>
      <c r="H6482" t="str">
        <f>VLOOKUP(tbl_Sales[[#This Row],[Product_ID]],tbl_Products[],3,0)</f>
        <v>Home Goods</v>
      </c>
      <c r="I6482">
        <v>3</v>
      </c>
      <c r="J6482" s="10">
        <f>VLOOKUP(tbl_Sales[[#This Row],[Product_ID]],tbl_Products[],4,0)</f>
        <v>31.5</v>
      </c>
      <c r="K6482" s="6">
        <v>5.33</v>
      </c>
      <c r="L6482" s="6">
        <f>tbl_Sales[[#This Row],[Price_per_Unit]]*tbl_Sales[[#This Row],[Quantity]]</f>
        <v>15.99</v>
      </c>
      <c r="M6482" s="6">
        <f>tbl_Sales[[#This Row],[Cost_per_Unit]]*tbl_Sales[[#This Row],[Quantity]]</f>
        <v>94.5</v>
      </c>
      <c r="N6482" s="6">
        <f>tbl_Sales[[#This Row],[Sales]]-tbl_Sales[[#This Row],[Total_Cost]]</f>
        <v>-78.510000000000005</v>
      </c>
    </row>
    <row r="6483" spans="1:14">
      <c r="A6483" t="s">
        <v>6487</v>
      </c>
      <c r="B6483" s="4">
        <v>45255</v>
      </c>
      <c r="C6483" t="s">
        <v>8177</v>
      </c>
      <c r="D6483" t="str">
        <f>VLOOKUP(Sales_Data!$C6483,tbl_Customers[],2,FALSE)</f>
        <v>Customer_57</v>
      </c>
      <c r="E6483" t="str">
        <f>VLOOKUP(tbl_Sales[[#This Row],[Customer_ID]],tbl_Customers[],5,0)</f>
        <v>East</v>
      </c>
      <c r="F6483" t="s">
        <v>8563</v>
      </c>
      <c r="G6483" t="str">
        <f>VLOOKUP(Sales_Data!$F6483,tbl_Products[],2,FALSE)</f>
        <v>Product_17</v>
      </c>
      <c r="H6483" t="str">
        <f>VLOOKUP(tbl_Sales[[#This Row],[Product_ID]],tbl_Products[],3,0)</f>
        <v>Toys</v>
      </c>
      <c r="I6483">
        <v>4</v>
      </c>
      <c r="J6483" s="10">
        <f>VLOOKUP(tbl_Sales[[#This Row],[Product_ID]],tbl_Products[],4,0)</f>
        <v>36.229999999999997</v>
      </c>
      <c r="K6483" s="6">
        <v>11.98</v>
      </c>
      <c r="L6483" s="6">
        <f>tbl_Sales[[#This Row],[Price_per_Unit]]*tbl_Sales[[#This Row],[Quantity]]</f>
        <v>47.92</v>
      </c>
      <c r="M6483" s="6">
        <f>tbl_Sales[[#This Row],[Cost_per_Unit]]*tbl_Sales[[#This Row],[Quantity]]</f>
        <v>144.91999999999999</v>
      </c>
      <c r="N6483" s="6">
        <f>tbl_Sales[[#This Row],[Sales]]-tbl_Sales[[#This Row],[Total_Cost]]</f>
        <v>-96.999999999999986</v>
      </c>
    </row>
    <row r="6484" spans="1:14">
      <c r="A6484" t="s">
        <v>6488</v>
      </c>
      <c r="B6484" s="4">
        <v>45091</v>
      </c>
      <c r="C6484" t="s">
        <v>8226</v>
      </c>
      <c r="D6484" t="str">
        <f>VLOOKUP(Sales_Data!$C6484,tbl_Customers[],2,FALSE)</f>
        <v>Customer_1266</v>
      </c>
      <c r="E6484" t="str">
        <f>VLOOKUP(tbl_Sales[[#This Row],[Customer_ID]],tbl_Customers[],5,0)</f>
        <v>South</v>
      </c>
      <c r="F6484" t="s">
        <v>8541</v>
      </c>
      <c r="G6484" t="str">
        <f>VLOOKUP(Sales_Data!$F6484,tbl_Products[],2,FALSE)</f>
        <v>Product_60</v>
      </c>
      <c r="H6484" t="str">
        <f>VLOOKUP(tbl_Sales[[#This Row],[Product_ID]],tbl_Products[],3,0)</f>
        <v>Health</v>
      </c>
      <c r="I6484">
        <v>1</v>
      </c>
      <c r="J6484" s="10">
        <f>VLOOKUP(tbl_Sales[[#This Row],[Product_ID]],tbl_Products[],4,0)</f>
        <v>1.01</v>
      </c>
      <c r="K6484" s="6">
        <v>56.2</v>
      </c>
      <c r="L6484" s="6">
        <f>tbl_Sales[[#This Row],[Price_per_Unit]]*tbl_Sales[[#This Row],[Quantity]]</f>
        <v>56.2</v>
      </c>
      <c r="M6484" s="6">
        <f>tbl_Sales[[#This Row],[Cost_per_Unit]]*tbl_Sales[[#This Row],[Quantity]]</f>
        <v>1.01</v>
      </c>
      <c r="N6484" s="6">
        <f>tbl_Sales[[#This Row],[Sales]]-tbl_Sales[[#This Row],[Total_Cost]]</f>
        <v>55.190000000000005</v>
      </c>
    </row>
    <row r="6485" spans="1:14">
      <c r="A6485" t="s">
        <v>6489</v>
      </c>
      <c r="B6485" s="4">
        <v>44983</v>
      </c>
      <c r="C6485" t="s">
        <v>7719</v>
      </c>
      <c r="D6485" t="str">
        <f>VLOOKUP(Sales_Data!$C6485,tbl_Customers[],2,FALSE)</f>
        <v>Customer_1450</v>
      </c>
      <c r="E6485" t="str">
        <f>VLOOKUP(tbl_Sales[[#This Row],[Customer_ID]],tbl_Customers[],5,0)</f>
        <v>South</v>
      </c>
      <c r="F6485" t="s">
        <v>8521</v>
      </c>
      <c r="G6485" t="str">
        <f>VLOOKUP(Sales_Data!$F6485,tbl_Products[],2,FALSE)</f>
        <v>Product_64</v>
      </c>
      <c r="H6485" t="str">
        <f>VLOOKUP(tbl_Sales[[#This Row],[Product_ID]],tbl_Products[],3,0)</f>
        <v>Home Goods</v>
      </c>
      <c r="I6485">
        <v>5</v>
      </c>
      <c r="J6485" s="10">
        <f>VLOOKUP(tbl_Sales[[#This Row],[Product_ID]],tbl_Products[],4,0)</f>
        <v>16.21</v>
      </c>
      <c r="K6485" s="6">
        <v>68.69</v>
      </c>
      <c r="L6485" s="6">
        <f>tbl_Sales[[#This Row],[Price_per_Unit]]*tbl_Sales[[#This Row],[Quantity]]</f>
        <v>343.45</v>
      </c>
      <c r="M6485" s="6">
        <f>tbl_Sales[[#This Row],[Cost_per_Unit]]*tbl_Sales[[#This Row],[Quantity]]</f>
        <v>81.050000000000011</v>
      </c>
      <c r="N6485" s="6">
        <f>tbl_Sales[[#This Row],[Sales]]-tbl_Sales[[#This Row],[Total_Cost]]</f>
        <v>262.39999999999998</v>
      </c>
    </row>
    <row r="6486" spans="1:14">
      <c r="A6486" t="s">
        <v>6490</v>
      </c>
      <c r="B6486" s="4">
        <v>44976</v>
      </c>
      <c r="C6486" t="s">
        <v>7095</v>
      </c>
      <c r="D6486" t="str">
        <f>VLOOKUP(Sales_Data!$C6486,tbl_Customers[],2,FALSE)</f>
        <v>Customer_1114</v>
      </c>
      <c r="E6486" t="str">
        <f>VLOOKUP(tbl_Sales[[#This Row],[Customer_ID]],tbl_Customers[],5,0)</f>
        <v>North</v>
      </c>
      <c r="F6486" t="s">
        <v>8510</v>
      </c>
      <c r="G6486" t="str">
        <f>VLOOKUP(Sales_Data!$F6486,tbl_Products[],2,FALSE)</f>
        <v>Product_70</v>
      </c>
      <c r="H6486" t="str">
        <f>VLOOKUP(tbl_Sales[[#This Row],[Product_ID]],tbl_Products[],3,0)</f>
        <v>Apparel</v>
      </c>
      <c r="I6486">
        <v>7</v>
      </c>
      <c r="J6486" s="10">
        <f>VLOOKUP(tbl_Sales[[#This Row],[Product_ID]],tbl_Products[],4,0)</f>
        <v>26.74</v>
      </c>
      <c r="K6486" s="6">
        <v>56.12</v>
      </c>
      <c r="L6486" s="6">
        <f>tbl_Sales[[#This Row],[Price_per_Unit]]*tbl_Sales[[#This Row],[Quantity]]</f>
        <v>392.84</v>
      </c>
      <c r="M6486" s="6">
        <f>tbl_Sales[[#This Row],[Cost_per_Unit]]*tbl_Sales[[#This Row],[Quantity]]</f>
        <v>187.17999999999998</v>
      </c>
      <c r="N6486" s="6">
        <f>tbl_Sales[[#This Row],[Sales]]-tbl_Sales[[#This Row],[Total_Cost]]</f>
        <v>205.66</v>
      </c>
    </row>
    <row r="6487" spans="1:14">
      <c r="A6487" t="s">
        <v>6491</v>
      </c>
      <c r="B6487" s="4">
        <v>45194</v>
      </c>
      <c r="C6487" t="s">
        <v>8475</v>
      </c>
      <c r="D6487" t="str">
        <f>VLOOKUP(Sales_Data!$C6487,tbl_Customers[],2,FALSE)</f>
        <v>Customer_162</v>
      </c>
      <c r="E6487" t="str">
        <f>VLOOKUP(tbl_Sales[[#This Row],[Customer_ID]],tbl_Customers[],5,0)</f>
        <v>North</v>
      </c>
      <c r="F6487" t="s">
        <v>8524</v>
      </c>
      <c r="G6487" t="str">
        <f>VLOOKUP(Sales_Data!$F6487,tbl_Products[],2,FALSE)</f>
        <v>Product_74</v>
      </c>
      <c r="H6487" t="str">
        <f>VLOOKUP(tbl_Sales[[#This Row],[Product_ID]],tbl_Products[],3,0)</f>
        <v>Home Goods</v>
      </c>
      <c r="I6487">
        <v>8</v>
      </c>
      <c r="J6487" s="10">
        <f>VLOOKUP(tbl_Sales[[#This Row],[Product_ID]],tbl_Products[],4,0)</f>
        <v>13.9</v>
      </c>
      <c r="K6487" s="6">
        <v>97.29</v>
      </c>
      <c r="L6487" s="6">
        <f>tbl_Sales[[#This Row],[Price_per_Unit]]*tbl_Sales[[#This Row],[Quantity]]</f>
        <v>778.32</v>
      </c>
      <c r="M6487" s="6">
        <f>tbl_Sales[[#This Row],[Cost_per_Unit]]*tbl_Sales[[#This Row],[Quantity]]</f>
        <v>111.2</v>
      </c>
      <c r="N6487" s="6">
        <f>tbl_Sales[[#This Row],[Sales]]-tbl_Sales[[#This Row],[Total_Cost]]</f>
        <v>667.12</v>
      </c>
    </row>
    <row r="6488" spans="1:14">
      <c r="A6488" t="s">
        <v>6492</v>
      </c>
      <c r="B6488" s="4">
        <v>45264</v>
      </c>
      <c r="C6488" t="s">
        <v>8127</v>
      </c>
      <c r="D6488" t="str">
        <f>VLOOKUP(Sales_Data!$C6488,tbl_Customers[],2,FALSE)</f>
        <v>Customer_1172</v>
      </c>
      <c r="E6488" t="str">
        <f>VLOOKUP(tbl_Sales[[#This Row],[Customer_ID]],tbl_Customers[],5,0)</f>
        <v>South</v>
      </c>
      <c r="F6488" t="s">
        <v>8509</v>
      </c>
      <c r="G6488" t="str">
        <f>VLOOKUP(Sales_Data!$F6488,tbl_Products[],2,FALSE)</f>
        <v>Product_45</v>
      </c>
      <c r="H6488" t="str">
        <f>VLOOKUP(tbl_Sales[[#This Row],[Product_ID]],tbl_Products[],3,0)</f>
        <v>Home Goods</v>
      </c>
      <c r="I6488">
        <v>3</v>
      </c>
      <c r="J6488" s="10">
        <f>VLOOKUP(tbl_Sales[[#This Row],[Product_ID]],tbl_Products[],4,0)</f>
        <v>47.88</v>
      </c>
      <c r="K6488" s="6">
        <v>53.45</v>
      </c>
      <c r="L6488" s="6">
        <f>tbl_Sales[[#This Row],[Price_per_Unit]]*tbl_Sales[[#This Row],[Quantity]]</f>
        <v>160.35000000000002</v>
      </c>
      <c r="M6488" s="6">
        <f>tbl_Sales[[#This Row],[Cost_per_Unit]]*tbl_Sales[[#This Row],[Quantity]]</f>
        <v>143.64000000000001</v>
      </c>
      <c r="N6488" s="6">
        <f>tbl_Sales[[#This Row],[Sales]]-tbl_Sales[[#This Row],[Total_Cost]]</f>
        <v>16.710000000000008</v>
      </c>
    </row>
    <row r="6489" spans="1:14">
      <c r="A6489" t="s">
        <v>6493</v>
      </c>
      <c r="B6489" s="4">
        <v>44961</v>
      </c>
      <c r="C6489" t="s">
        <v>7501</v>
      </c>
      <c r="D6489" t="str">
        <f>VLOOKUP(Sales_Data!$C6489,tbl_Customers[],2,FALSE)</f>
        <v>Customer_784</v>
      </c>
      <c r="E6489" t="str">
        <f>VLOOKUP(tbl_Sales[[#This Row],[Customer_ID]],tbl_Customers[],5,0)</f>
        <v>North</v>
      </c>
      <c r="F6489" t="s">
        <v>8529</v>
      </c>
      <c r="G6489" t="str">
        <f>VLOOKUP(Sales_Data!$F6489,tbl_Products[],2,FALSE)</f>
        <v>Product_49</v>
      </c>
      <c r="H6489" t="str">
        <f>VLOOKUP(tbl_Sales[[#This Row],[Product_ID]],tbl_Products[],3,0)</f>
        <v>Toys</v>
      </c>
      <c r="I6489">
        <v>7</v>
      </c>
      <c r="J6489" s="10">
        <f>VLOOKUP(tbl_Sales[[#This Row],[Product_ID]],tbl_Products[],4,0)</f>
        <v>44.18</v>
      </c>
      <c r="K6489" s="6">
        <v>60.67</v>
      </c>
      <c r="L6489" s="6">
        <f>tbl_Sales[[#This Row],[Price_per_Unit]]*tbl_Sales[[#This Row],[Quantity]]</f>
        <v>424.69</v>
      </c>
      <c r="M6489" s="6">
        <f>tbl_Sales[[#This Row],[Cost_per_Unit]]*tbl_Sales[[#This Row],[Quantity]]</f>
        <v>309.26</v>
      </c>
      <c r="N6489" s="6">
        <f>tbl_Sales[[#This Row],[Sales]]-tbl_Sales[[#This Row],[Total_Cost]]</f>
        <v>115.43</v>
      </c>
    </row>
    <row r="6490" spans="1:14">
      <c r="A6490" t="s">
        <v>6494</v>
      </c>
      <c r="B6490" s="4">
        <v>44949</v>
      </c>
      <c r="C6490" t="s">
        <v>7034</v>
      </c>
      <c r="D6490" t="str">
        <f>VLOOKUP(Sales_Data!$C6490,tbl_Customers[],2,FALSE)</f>
        <v>Customer_52</v>
      </c>
      <c r="E6490" t="str">
        <f>VLOOKUP(tbl_Sales[[#This Row],[Customer_ID]],tbl_Customers[],5,0)</f>
        <v>East</v>
      </c>
      <c r="F6490" t="s">
        <v>8539</v>
      </c>
      <c r="G6490" t="str">
        <f>VLOOKUP(Sales_Data!$F6490,tbl_Products[],2,FALSE)</f>
        <v>Product_16</v>
      </c>
      <c r="H6490" t="str">
        <f>VLOOKUP(tbl_Sales[[#This Row],[Product_ID]],tbl_Products[],3,0)</f>
        <v>Home Goods</v>
      </c>
      <c r="I6490">
        <v>2</v>
      </c>
      <c r="J6490" s="10">
        <f>VLOOKUP(tbl_Sales[[#This Row],[Product_ID]],tbl_Products[],4,0)</f>
        <v>15.25</v>
      </c>
      <c r="K6490" s="6">
        <v>35.54</v>
      </c>
      <c r="L6490" s="6">
        <f>tbl_Sales[[#This Row],[Price_per_Unit]]*tbl_Sales[[#This Row],[Quantity]]</f>
        <v>71.08</v>
      </c>
      <c r="M6490" s="6">
        <f>tbl_Sales[[#This Row],[Cost_per_Unit]]*tbl_Sales[[#This Row],[Quantity]]</f>
        <v>30.5</v>
      </c>
      <c r="N6490" s="6">
        <f>tbl_Sales[[#This Row],[Sales]]-tbl_Sales[[#This Row],[Total_Cost]]</f>
        <v>40.58</v>
      </c>
    </row>
    <row r="6491" spans="1:14">
      <c r="A6491" t="s">
        <v>6495</v>
      </c>
      <c r="B6491" s="4">
        <v>44993</v>
      </c>
      <c r="C6491" t="s">
        <v>7768</v>
      </c>
      <c r="D6491" t="str">
        <f>VLOOKUP(Sales_Data!$C6491,tbl_Customers[],2,FALSE)</f>
        <v>Customer_268</v>
      </c>
      <c r="E6491" t="str">
        <f>VLOOKUP(tbl_Sales[[#This Row],[Customer_ID]],tbl_Customers[],5,0)</f>
        <v>East</v>
      </c>
      <c r="F6491" t="s">
        <v>8528</v>
      </c>
      <c r="G6491" t="str">
        <f>VLOOKUP(Sales_Data!$F6491,tbl_Products[],2,FALSE)</f>
        <v>Product_25</v>
      </c>
      <c r="H6491" t="str">
        <f>VLOOKUP(tbl_Sales[[#This Row],[Product_ID]],tbl_Products[],3,0)</f>
        <v>Electronics</v>
      </c>
      <c r="I6491">
        <v>5</v>
      </c>
      <c r="J6491" s="10">
        <f>VLOOKUP(tbl_Sales[[#This Row],[Product_ID]],tbl_Products[],4,0)</f>
        <v>48.19</v>
      </c>
      <c r="K6491" s="6">
        <v>69.41</v>
      </c>
      <c r="L6491" s="6">
        <f>tbl_Sales[[#This Row],[Price_per_Unit]]*tbl_Sales[[#This Row],[Quantity]]</f>
        <v>347.04999999999995</v>
      </c>
      <c r="M6491" s="6">
        <f>tbl_Sales[[#This Row],[Cost_per_Unit]]*tbl_Sales[[#This Row],[Quantity]]</f>
        <v>240.95</v>
      </c>
      <c r="N6491" s="6">
        <f>tbl_Sales[[#This Row],[Sales]]-tbl_Sales[[#This Row],[Total_Cost]]</f>
        <v>106.09999999999997</v>
      </c>
    </row>
    <row r="6492" spans="1:14">
      <c r="A6492" t="s">
        <v>6496</v>
      </c>
      <c r="B6492" s="4">
        <v>45018</v>
      </c>
      <c r="C6492" t="s">
        <v>7036</v>
      </c>
      <c r="D6492" t="str">
        <f>VLOOKUP(Sales_Data!$C6492,tbl_Customers[],2,FALSE)</f>
        <v>Customer_930</v>
      </c>
      <c r="E6492" t="str">
        <f>VLOOKUP(tbl_Sales[[#This Row],[Customer_ID]],tbl_Customers[],5,0)</f>
        <v>South</v>
      </c>
      <c r="F6492" t="s">
        <v>8546</v>
      </c>
      <c r="G6492" t="str">
        <f>VLOOKUP(Sales_Data!$F6492,tbl_Products[],2,FALSE)</f>
        <v>Product_28</v>
      </c>
      <c r="H6492" t="str">
        <f>VLOOKUP(tbl_Sales[[#This Row],[Product_ID]],tbl_Products[],3,0)</f>
        <v>Toys</v>
      </c>
      <c r="I6492">
        <v>5</v>
      </c>
      <c r="J6492" s="10">
        <f>VLOOKUP(tbl_Sales[[#This Row],[Product_ID]],tbl_Products[],4,0)</f>
        <v>23.58</v>
      </c>
      <c r="K6492" s="6">
        <v>50.43</v>
      </c>
      <c r="L6492" s="6">
        <f>tbl_Sales[[#This Row],[Price_per_Unit]]*tbl_Sales[[#This Row],[Quantity]]</f>
        <v>252.15</v>
      </c>
      <c r="M6492" s="6">
        <f>tbl_Sales[[#This Row],[Cost_per_Unit]]*tbl_Sales[[#This Row],[Quantity]]</f>
        <v>117.89999999999999</v>
      </c>
      <c r="N6492" s="6">
        <f>tbl_Sales[[#This Row],[Sales]]-tbl_Sales[[#This Row],[Total_Cost]]</f>
        <v>134.25</v>
      </c>
    </row>
    <row r="6493" spans="1:14">
      <c r="A6493" t="s">
        <v>6497</v>
      </c>
      <c r="B6493" s="4">
        <v>44943</v>
      </c>
      <c r="C6493" t="s">
        <v>8433</v>
      </c>
      <c r="D6493" t="str">
        <f>VLOOKUP(Sales_Data!$C6493,tbl_Customers[],2,FALSE)</f>
        <v>Customer_1300</v>
      </c>
      <c r="E6493" t="str">
        <f>VLOOKUP(tbl_Sales[[#This Row],[Customer_ID]],tbl_Customers[],5,0)</f>
        <v>North</v>
      </c>
      <c r="F6493" t="s">
        <v>8507</v>
      </c>
      <c r="G6493" t="str">
        <f>VLOOKUP(Sales_Data!$F6493,tbl_Products[],2,FALSE)</f>
        <v>Product_58</v>
      </c>
      <c r="H6493" t="str">
        <f>VLOOKUP(tbl_Sales[[#This Row],[Product_ID]],tbl_Products[],3,0)</f>
        <v>Home Goods</v>
      </c>
      <c r="I6493">
        <v>9</v>
      </c>
      <c r="J6493" s="10">
        <f>VLOOKUP(tbl_Sales[[#This Row],[Product_ID]],tbl_Products[],4,0)</f>
        <v>23.97</v>
      </c>
      <c r="K6493" s="6">
        <v>43.23</v>
      </c>
      <c r="L6493" s="6">
        <f>tbl_Sales[[#This Row],[Price_per_Unit]]*tbl_Sales[[#This Row],[Quantity]]</f>
        <v>389.07</v>
      </c>
      <c r="M6493" s="6">
        <f>tbl_Sales[[#This Row],[Cost_per_Unit]]*tbl_Sales[[#This Row],[Quantity]]</f>
        <v>215.73</v>
      </c>
      <c r="N6493" s="6">
        <f>tbl_Sales[[#This Row],[Sales]]-tbl_Sales[[#This Row],[Total_Cost]]</f>
        <v>173.34</v>
      </c>
    </row>
    <row r="6494" spans="1:14">
      <c r="A6494" t="s">
        <v>6498</v>
      </c>
      <c r="B6494" s="4">
        <v>45030</v>
      </c>
      <c r="C6494" t="s">
        <v>8203</v>
      </c>
      <c r="D6494" t="str">
        <f>VLOOKUP(Sales_Data!$C6494,tbl_Customers[],2,FALSE)</f>
        <v>Customer_1294</v>
      </c>
      <c r="E6494" t="str">
        <f>VLOOKUP(tbl_Sales[[#This Row],[Customer_ID]],tbl_Customers[],5,0)</f>
        <v>West</v>
      </c>
      <c r="F6494" t="s">
        <v>8566</v>
      </c>
      <c r="G6494" t="str">
        <f>VLOOKUP(Sales_Data!$F6494,tbl_Products[],2,FALSE)</f>
        <v>Product_10</v>
      </c>
      <c r="H6494" t="str">
        <f>VLOOKUP(tbl_Sales[[#This Row],[Product_ID]],tbl_Products[],3,0)</f>
        <v>Apparel</v>
      </c>
      <c r="I6494">
        <v>9</v>
      </c>
      <c r="J6494" s="10">
        <f>VLOOKUP(tbl_Sales[[#This Row],[Product_ID]],tbl_Products[],4,0)</f>
        <v>14.95</v>
      </c>
      <c r="K6494" s="6">
        <v>91.52</v>
      </c>
      <c r="L6494" s="6">
        <f>tbl_Sales[[#This Row],[Price_per_Unit]]*tbl_Sales[[#This Row],[Quantity]]</f>
        <v>823.68</v>
      </c>
      <c r="M6494" s="6">
        <f>tbl_Sales[[#This Row],[Cost_per_Unit]]*tbl_Sales[[#This Row],[Quantity]]</f>
        <v>134.54999999999998</v>
      </c>
      <c r="N6494" s="6">
        <f>tbl_Sales[[#This Row],[Sales]]-tbl_Sales[[#This Row],[Total_Cost]]</f>
        <v>689.13</v>
      </c>
    </row>
    <row r="6495" spans="1:14">
      <c r="A6495" t="s">
        <v>6499</v>
      </c>
      <c r="B6495" s="4">
        <v>44981</v>
      </c>
      <c r="C6495" t="s">
        <v>8364</v>
      </c>
      <c r="D6495" t="str">
        <f>VLOOKUP(Sales_Data!$C6495,tbl_Customers[],2,FALSE)</f>
        <v>Customer_734</v>
      </c>
      <c r="E6495" t="str">
        <f>VLOOKUP(tbl_Sales[[#This Row],[Customer_ID]],tbl_Customers[],5,0)</f>
        <v>West</v>
      </c>
      <c r="F6495" t="s">
        <v>8510</v>
      </c>
      <c r="G6495" t="str">
        <f>VLOOKUP(Sales_Data!$F6495,tbl_Products[],2,FALSE)</f>
        <v>Product_70</v>
      </c>
      <c r="H6495" t="str">
        <f>VLOOKUP(tbl_Sales[[#This Row],[Product_ID]],tbl_Products[],3,0)</f>
        <v>Apparel</v>
      </c>
      <c r="I6495">
        <v>7</v>
      </c>
      <c r="J6495" s="10">
        <f>VLOOKUP(tbl_Sales[[#This Row],[Product_ID]],tbl_Products[],4,0)</f>
        <v>26.74</v>
      </c>
      <c r="K6495" s="6">
        <v>65.09</v>
      </c>
      <c r="L6495" s="6">
        <f>tbl_Sales[[#This Row],[Price_per_Unit]]*tbl_Sales[[#This Row],[Quantity]]</f>
        <v>455.63</v>
      </c>
      <c r="M6495" s="6">
        <f>tbl_Sales[[#This Row],[Cost_per_Unit]]*tbl_Sales[[#This Row],[Quantity]]</f>
        <v>187.17999999999998</v>
      </c>
      <c r="N6495" s="6">
        <f>tbl_Sales[[#This Row],[Sales]]-tbl_Sales[[#This Row],[Total_Cost]]</f>
        <v>268.45000000000005</v>
      </c>
    </row>
    <row r="6496" spans="1:14">
      <c r="A6496" t="s">
        <v>6500</v>
      </c>
      <c r="B6496" s="4">
        <v>45175</v>
      </c>
      <c r="C6496" t="s">
        <v>8166</v>
      </c>
      <c r="D6496" t="str">
        <f>VLOOKUP(Sales_Data!$C6496,tbl_Customers[],2,FALSE)</f>
        <v>Customer_383</v>
      </c>
      <c r="E6496" t="str">
        <f>VLOOKUP(tbl_Sales[[#This Row],[Customer_ID]],tbl_Customers[],5,0)</f>
        <v>North</v>
      </c>
      <c r="F6496" t="s">
        <v>8498</v>
      </c>
      <c r="G6496" t="str">
        <f>VLOOKUP(Sales_Data!$F6496,tbl_Products[],2,FALSE)</f>
        <v>Product_38</v>
      </c>
      <c r="H6496" t="str">
        <f>VLOOKUP(tbl_Sales[[#This Row],[Product_ID]],tbl_Products[],3,0)</f>
        <v>Toys</v>
      </c>
      <c r="I6496">
        <v>9</v>
      </c>
      <c r="J6496" s="10">
        <f>VLOOKUP(tbl_Sales[[#This Row],[Product_ID]],tbl_Products[],4,0)</f>
        <v>35.82</v>
      </c>
      <c r="K6496" s="6">
        <v>67.349999999999994</v>
      </c>
      <c r="L6496" s="6">
        <f>tbl_Sales[[#This Row],[Price_per_Unit]]*tbl_Sales[[#This Row],[Quantity]]</f>
        <v>606.15</v>
      </c>
      <c r="M6496" s="6">
        <f>tbl_Sales[[#This Row],[Cost_per_Unit]]*tbl_Sales[[#This Row],[Quantity]]</f>
        <v>322.38</v>
      </c>
      <c r="N6496" s="6">
        <f>tbl_Sales[[#This Row],[Sales]]-tbl_Sales[[#This Row],[Total_Cost]]</f>
        <v>283.77</v>
      </c>
    </row>
    <row r="6497" spans="1:14">
      <c r="A6497" t="s">
        <v>6501</v>
      </c>
      <c r="B6497" s="4">
        <v>45025</v>
      </c>
      <c r="C6497" t="s">
        <v>8197</v>
      </c>
      <c r="D6497" t="str">
        <f>VLOOKUP(Sales_Data!$C6497,tbl_Customers[],2,FALSE)</f>
        <v>Customer_491</v>
      </c>
      <c r="E6497" t="str">
        <f>VLOOKUP(tbl_Sales[[#This Row],[Customer_ID]],tbl_Customers[],5,0)</f>
        <v>South</v>
      </c>
      <c r="F6497" t="s">
        <v>8536</v>
      </c>
      <c r="G6497" t="str">
        <f>VLOOKUP(Sales_Data!$F6497,tbl_Products[],2,FALSE)</f>
        <v>Product_40</v>
      </c>
      <c r="H6497" t="str">
        <f>VLOOKUP(tbl_Sales[[#This Row],[Product_ID]],tbl_Products[],3,0)</f>
        <v>Health</v>
      </c>
      <c r="I6497">
        <v>7</v>
      </c>
      <c r="J6497" s="10">
        <f>VLOOKUP(tbl_Sales[[#This Row],[Product_ID]],tbl_Products[],4,0)</f>
        <v>30.96</v>
      </c>
      <c r="K6497" s="6">
        <v>37.31</v>
      </c>
      <c r="L6497" s="6">
        <f>tbl_Sales[[#This Row],[Price_per_Unit]]*tbl_Sales[[#This Row],[Quantity]]</f>
        <v>261.17</v>
      </c>
      <c r="M6497" s="6">
        <f>tbl_Sales[[#This Row],[Cost_per_Unit]]*tbl_Sales[[#This Row],[Quantity]]</f>
        <v>216.72</v>
      </c>
      <c r="N6497" s="6">
        <f>tbl_Sales[[#This Row],[Sales]]-tbl_Sales[[#This Row],[Total_Cost]]</f>
        <v>44.450000000000017</v>
      </c>
    </row>
    <row r="6498" spans="1:14">
      <c r="A6498" t="s">
        <v>6502</v>
      </c>
      <c r="B6498" s="4">
        <v>44977</v>
      </c>
      <c r="C6498" t="s">
        <v>8299</v>
      </c>
      <c r="D6498" t="str">
        <f>VLOOKUP(Sales_Data!$C6498,tbl_Customers[],2,FALSE)</f>
        <v>Customer_1337</v>
      </c>
      <c r="E6498" t="str">
        <f>VLOOKUP(tbl_Sales[[#This Row],[Customer_ID]],tbl_Customers[],5,0)</f>
        <v>West</v>
      </c>
      <c r="F6498" t="s">
        <v>8533</v>
      </c>
      <c r="G6498" t="str">
        <f>VLOOKUP(Sales_Data!$F6498,tbl_Products[],2,FALSE)</f>
        <v>Product_34</v>
      </c>
      <c r="H6498" t="str">
        <f>VLOOKUP(tbl_Sales[[#This Row],[Product_ID]],tbl_Products[],3,0)</f>
        <v>Electronics</v>
      </c>
      <c r="I6498">
        <v>7</v>
      </c>
      <c r="J6498" s="10">
        <f>VLOOKUP(tbl_Sales[[#This Row],[Product_ID]],tbl_Products[],4,0)</f>
        <v>21.9</v>
      </c>
      <c r="K6498" s="6">
        <v>8.15</v>
      </c>
      <c r="L6498" s="6">
        <f>tbl_Sales[[#This Row],[Price_per_Unit]]*tbl_Sales[[#This Row],[Quantity]]</f>
        <v>57.050000000000004</v>
      </c>
      <c r="M6498" s="6">
        <f>tbl_Sales[[#This Row],[Cost_per_Unit]]*tbl_Sales[[#This Row],[Quantity]]</f>
        <v>153.29999999999998</v>
      </c>
      <c r="N6498" s="6">
        <f>tbl_Sales[[#This Row],[Sales]]-tbl_Sales[[#This Row],[Total_Cost]]</f>
        <v>-96.249999999999972</v>
      </c>
    </row>
    <row r="6499" spans="1:14">
      <c r="A6499" t="s">
        <v>6503</v>
      </c>
      <c r="B6499" s="4">
        <v>44943</v>
      </c>
      <c r="C6499" t="s">
        <v>7989</v>
      </c>
      <c r="D6499" t="str">
        <f>VLOOKUP(Sales_Data!$C6499,tbl_Customers[],2,FALSE)</f>
        <v>Customer_455</v>
      </c>
      <c r="E6499" t="str">
        <f>VLOOKUP(tbl_Sales[[#This Row],[Customer_ID]],tbl_Customers[],5,0)</f>
        <v>South</v>
      </c>
      <c r="F6499" t="s">
        <v>8547</v>
      </c>
      <c r="G6499" t="str">
        <f>VLOOKUP(Sales_Data!$F6499,tbl_Products[],2,FALSE)</f>
        <v>Product_7</v>
      </c>
      <c r="H6499" t="str">
        <f>VLOOKUP(tbl_Sales[[#This Row],[Product_ID]],tbl_Products[],3,0)</f>
        <v>Apparel</v>
      </c>
      <c r="I6499">
        <v>2</v>
      </c>
      <c r="J6499" s="10">
        <f>VLOOKUP(tbl_Sales[[#This Row],[Product_ID]],tbl_Products[],4,0)</f>
        <v>48.6</v>
      </c>
      <c r="K6499" s="6">
        <v>13.97</v>
      </c>
      <c r="L6499" s="6">
        <f>tbl_Sales[[#This Row],[Price_per_Unit]]*tbl_Sales[[#This Row],[Quantity]]</f>
        <v>27.94</v>
      </c>
      <c r="M6499" s="6">
        <f>tbl_Sales[[#This Row],[Cost_per_Unit]]*tbl_Sales[[#This Row],[Quantity]]</f>
        <v>97.2</v>
      </c>
      <c r="N6499" s="6">
        <f>tbl_Sales[[#This Row],[Sales]]-tbl_Sales[[#This Row],[Total_Cost]]</f>
        <v>-69.260000000000005</v>
      </c>
    </row>
    <row r="6500" spans="1:14">
      <c r="A6500" t="s">
        <v>6504</v>
      </c>
      <c r="B6500" s="4">
        <v>45219</v>
      </c>
      <c r="C6500" t="s">
        <v>8155</v>
      </c>
      <c r="D6500" t="str">
        <f>VLOOKUP(Sales_Data!$C6500,tbl_Customers[],2,FALSE)</f>
        <v>Customer_609</v>
      </c>
      <c r="E6500" t="str">
        <f>VLOOKUP(tbl_Sales[[#This Row],[Customer_ID]],tbl_Customers[],5,0)</f>
        <v>East</v>
      </c>
      <c r="F6500" t="s">
        <v>8502</v>
      </c>
      <c r="G6500" t="str">
        <f>VLOOKUP(Sales_Data!$F6500,tbl_Products[],2,FALSE)</f>
        <v>Product_22</v>
      </c>
      <c r="H6500" t="str">
        <f>VLOOKUP(tbl_Sales[[#This Row],[Product_ID]],tbl_Products[],3,0)</f>
        <v>Electronics</v>
      </c>
      <c r="I6500">
        <v>5</v>
      </c>
      <c r="J6500" s="10">
        <f>VLOOKUP(tbl_Sales[[#This Row],[Product_ID]],tbl_Products[],4,0)</f>
        <v>38.15</v>
      </c>
      <c r="K6500" s="6">
        <v>84.31</v>
      </c>
      <c r="L6500" s="6">
        <f>tbl_Sales[[#This Row],[Price_per_Unit]]*tbl_Sales[[#This Row],[Quantity]]</f>
        <v>421.55</v>
      </c>
      <c r="M6500" s="6">
        <f>tbl_Sales[[#This Row],[Cost_per_Unit]]*tbl_Sales[[#This Row],[Quantity]]</f>
        <v>190.75</v>
      </c>
      <c r="N6500" s="6">
        <f>tbl_Sales[[#This Row],[Sales]]-tbl_Sales[[#This Row],[Total_Cost]]</f>
        <v>230.8</v>
      </c>
    </row>
    <row r="6501" spans="1:14">
      <c r="A6501" t="s">
        <v>6505</v>
      </c>
      <c r="B6501" s="4">
        <v>45255</v>
      </c>
      <c r="C6501" t="s">
        <v>7199</v>
      </c>
      <c r="D6501" t="str">
        <f>VLOOKUP(Sales_Data!$C6501,tbl_Customers[],2,FALSE)</f>
        <v>Customer_397</v>
      </c>
      <c r="E6501" t="str">
        <f>VLOOKUP(tbl_Sales[[#This Row],[Customer_ID]],tbl_Customers[],5,0)</f>
        <v>South</v>
      </c>
      <c r="F6501" t="s">
        <v>8537</v>
      </c>
      <c r="G6501" t="str">
        <f>VLOOKUP(Sales_Data!$F6501,tbl_Products[],2,FALSE)</f>
        <v>Product_75</v>
      </c>
      <c r="H6501" t="str">
        <f>VLOOKUP(tbl_Sales[[#This Row],[Product_ID]],tbl_Products[],3,0)</f>
        <v>Electronics</v>
      </c>
      <c r="I6501">
        <v>3</v>
      </c>
      <c r="J6501" s="10">
        <f>VLOOKUP(tbl_Sales[[#This Row],[Product_ID]],tbl_Products[],4,0)</f>
        <v>2.25</v>
      </c>
      <c r="K6501" s="6">
        <v>15.6</v>
      </c>
      <c r="L6501" s="6">
        <f>tbl_Sales[[#This Row],[Price_per_Unit]]*tbl_Sales[[#This Row],[Quantity]]</f>
        <v>46.8</v>
      </c>
      <c r="M6501" s="6">
        <f>tbl_Sales[[#This Row],[Cost_per_Unit]]*tbl_Sales[[#This Row],[Quantity]]</f>
        <v>6.75</v>
      </c>
      <c r="N6501" s="6">
        <f>tbl_Sales[[#This Row],[Sales]]-tbl_Sales[[#This Row],[Total_Cost]]</f>
        <v>40.049999999999997</v>
      </c>
    </row>
    <row r="6502" spans="1:14">
      <c r="A6502" t="s">
        <v>6506</v>
      </c>
      <c r="B6502" s="4">
        <v>45125</v>
      </c>
      <c r="C6502" t="s">
        <v>7728</v>
      </c>
      <c r="D6502" t="str">
        <f>VLOOKUP(Sales_Data!$C6502,tbl_Customers[],2,FALSE)</f>
        <v>Customer_1097</v>
      </c>
      <c r="E6502" t="str">
        <f>VLOOKUP(tbl_Sales[[#This Row],[Customer_ID]],tbl_Customers[],5,0)</f>
        <v>South</v>
      </c>
      <c r="F6502" t="s">
        <v>8556</v>
      </c>
      <c r="G6502" t="str">
        <f>VLOOKUP(Sales_Data!$F6502,tbl_Products[],2,FALSE)</f>
        <v>Product_42</v>
      </c>
      <c r="H6502" t="str">
        <f>VLOOKUP(tbl_Sales[[#This Row],[Product_ID]],tbl_Products[],3,0)</f>
        <v>Electronics</v>
      </c>
      <c r="I6502">
        <v>9</v>
      </c>
      <c r="J6502" s="10">
        <f>VLOOKUP(tbl_Sales[[#This Row],[Product_ID]],tbl_Products[],4,0)</f>
        <v>28.03</v>
      </c>
      <c r="K6502" s="6">
        <v>82.83</v>
      </c>
      <c r="L6502" s="6">
        <f>tbl_Sales[[#This Row],[Price_per_Unit]]*tbl_Sales[[#This Row],[Quantity]]</f>
        <v>745.47</v>
      </c>
      <c r="M6502" s="6">
        <f>tbl_Sales[[#This Row],[Cost_per_Unit]]*tbl_Sales[[#This Row],[Quantity]]</f>
        <v>252.27</v>
      </c>
      <c r="N6502" s="6">
        <f>tbl_Sales[[#This Row],[Sales]]-tbl_Sales[[#This Row],[Total_Cost]]</f>
        <v>493.20000000000005</v>
      </c>
    </row>
    <row r="6503" spans="1:14">
      <c r="A6503" t="s">
        <v>6507</v>
      </c>
      <c r="B6503" s="4">
        <v>45263</v>
      </c>
      <c r="C6503" t="s">
        <v>7559</v>
      </c>
      <c r="D6503" t="str">
        <f>VLOOKUP(Sales_Data!$C6503,tbl_Customers[],2,FALSE)</f>
        <v>Customer_503</v>
      </c>
      <c r="E6503" t="str">
        <f>VLOOKUP(tbl_Sales[[#This Row],[Customer_ID]],tbl_Customers[],5,0)</f>
        <v>South</v>
      </c>
      <c r="F6503" t="s">
        <v>8547</v>
      </c>
      <c r="G6503" t="str">
        <f>VLOOKUP(Sales_Data!$F6503,tbl_Products[],2,FALSE)</f>
        <v>Product_7</v>
      </c>
      <c r="H6503" t="str">
        <f>VLOOKUP(tbl_Sales[[#This Row],[Product_ID]],tbl_Products[],3,0)</f>
        <v>Apparel</v>
      </c>
      <c r="I6503">
        <v>8</v>
      </c>
      <c r="J6503" s="10">
        <f>VLOOKUP(tbl_Sales[[#This Row],[Product_ID]],tbl_Products[],4,0)</f>
        <v>48.6</v>
      </c>
      <c r="K6503" s="6">
        <v>12.46</v>
      </c>
      <c r="L6503" s="6">
        <f>tbl_Sales[[#This Row],[Price_per_Unit]]*tbl_Sales[[#This Row],[Quantity]]</f>
        <v>99.68</v>
      </c>
      <c r="M6503" s="6">
        <f>tbl_Sales[[#This Row],[Cost_per_Unit]]*tbl_Sales[[#This Row],[Quantity]]</f>
        <v>388.8</v>
      </c>
      <c r="N6503" s="6">
        <f>tbl_Sales[[#This Row],[Sales]]-tbl_Sales[[#This Row],[Total_Cost]]</f>
        <v>-289.12</v>
      </c>
    </row>
    <row r="6504" spans="1:14">
      <c r="A6504" t="s">
        <v>6508</v>
      </c>
      <c r="B6504" s="4">
        <v>45177</v>
      </c>
      <c r="C6504" t="s">
        <v>8294</v>
      </c>
      <c r="D6504" t="str">
        <f>VLOOKUP(Sales_Data!$C6504,tbl_Customers[],2,FALSE)</f>
        <v>Customer_1488</v>
      </c>
      <c r="E6504" t="str">
        <f>VLOOKUP(tbl_Sales[[#This Row],[Customer_ID]],tbl_Customers[],5,0)</f>
        <v>East</v>
      </c>
      <c r="F6504" t="s">
        <v>8503</v>
      </c>
      <c r="G6504" t="str">
        <f>VLOOKUP(Sales_Data!$F6504,tbl_Products[],2,FALSE)</f>
        <v>Product_19</v>
      </c>
      <c r="H6504" t="str">
        <f>VLOOKUP(tbl_Sales[[#This Row],[Product_ID]],tbl_Products[],3,0)</f>
        <v>Apparel</v>
      </c>
      <c r="I6504">
        <v>3</v>
      </c>
      <c r="J6504" s="10">
        <f>VLOOKUP(tbl_Sales[[#This Row],[Product_ID]],tbl_Products[],4,0)</f>
        <v>41.78</v>
      </c>
      <c r="K6504" s="6">
        <v>77.2</v>
      </c>
      <c r="L6504" s="6">
        <f>tbl_Sales[[#This Row],[Price_per_Unit]]*tbl_Sales[[#This Row],[Quantity]]</f>
        <v>231.60000000000002</v>
      </c>
      <c r="M6504" s="6">
        <f>tbl_Sales[[#This Row],[Cost_per_Unit]]*tbl_Sales[[#This Row],[Quantity]]</f>
        <v>125.34</v>
      </c>
      <c r="N6504" s="6">
        <f>tbl_Sales[[#This Row],[Sales]]-tbl_Sales[[#This Row],[Total_Cost]]</f>
        <v>106.26000000000002</v>
      </c>
    </row>
    <row r="6505" spans="1:14">
      <c r="A6505" t="s">
        <v>6509</v>
      </c>
      <c r="B6505" s="4">
        <v>45196</v>
      </c>
      <c r="C6505" t="s">
        <v>8394</v>
      </c>
      <c r="D6505" t="str">
        <f>VLOOKUP(Sales_Data!$C6505,tbl_Customers[],2,FALSE)</f>
        <v>Customer_775</v>
      </c>
      <c r="E6505" t="str">
        <f>VLOOKUP(tbl_Sales[[#This Row],[Customer_ID]],tbl_Customers[],5,0)</f>
        <v>East</v>
      </c>
      <c r="F6505" t="s">
        <v>8534</v>
      </c>
      <c r="G6505" t="str">
        <f>VLOOKUP(Sales_Data!$F6505,tbl_Products[],2,FALSE)</f>
        <v>Product_51</v>
      </c>
      <c r="H6505" t="str">
        <f>VLOOKUP(tbl_Sales[[#This Row],[Product_ID]],tbl_Products[],3,0)</f>
        <v>Electronics</v>
      </c>
      <c r="I6505">
        <v>4</v>
      </c>
      <c r="J6505" s="10">
        <f>VLOOKUP(tbl_Sales[[#This Row],[Product_ID]],tbl_Products[],4,0)</f>
        <v>45.1</v>
      </c>
      <c r="K6505" s="6">
        <v>85.13</v>
      </c>
      <c r="L6505" s="6">
        <f>tbl_Sales[[#This Row],[Price_per_Unit]]*tbl_Sales[[#This Row],[Quantity]]</f>
        <v>340.52</v>
      </c>
      <c r="M6505" s="6">
        <f>tbl_Sales[[#This Row],[Cost_per_Unit]]*tbl_Sales[[#This Row],[Quantity]]</f>
        <v>180.4</v>
      </c>
      <c r="N6505" s="6">
        <f>tbl_Sales[[#This Row],[Sales]]-tbl_Sales[[#This Row],[Total_Cost]]</f>
        <v>160.11999999999998</v>
      </c>
    </row>
    <row r="6506" spans="1:14">
      <c r="A6506" t="s">
        <v>6510</v>
      </c>
      <c r="B6506" s="4">
        <v>45246</v>
      </c>
      <c r="C6506" t="s">
        <v>7582</v>
      </c>
      <c r="D6506" t="str">
        <f>VLOOKUP(Sales_Data!$C6506,tbl_Customers[],2,FALSE)</f>
        <v>Customer_534</v>
      </c>
      <c r="E6506" t="str">
        <f>VLOOKUP(tbl_Sales[[#This Row],[Customer_ID]],tbl_Customers[],5,0)</f>
        <v>West</v>
      </c>
      <c r="F6506" t="s">
        <v>8498</v>
      </c>
      <c r="G6506" t="str">
        <f>VLOOKUP(Sales_Data!$F6506,tbl_Products[],2,FALSE)</f>
        <v>Product_38</v>
      </c>
      <c r="H6506" t="str">
        <f>VLOOKUP(tbl_Sales[[#This Row],[Product_ID]],tbl_Products[],3,0)</f>
        <v>Toys</v>
      </c>
      <c r="I6506">
        <v>7</v>
      </c>
      <c r="J6506" s="10">
        <f>VLOOKUP(tbl_Sales[[#This Row],[Product_ID]],tbl_Products[],4,0)</f>
        <v>35.82</v>
      </c>
      <c r="K6506" s="6">
        <v>62.72</v>
      </c>
      <c r="L6506" s="6">
        <f>tbl_Sales[[#This Row],[Price_per_Unit]]*tbl_Sales[[#This Row],[Quantity]]</f>
        <v>439.03999999999996</v>
      </c>
      <c r="M6506" s="6">
        <f>tbl_Sales[[#This Row],[Cost_per_Unit]]*tbl_Sales[[#This Row],[Quantity]]</f>
        <v>250.74</v>
      </c>
      <c r="N6506" s="6">
        <f>tbl_Sales[[#This Row],[Sales]]-tbl_Sales[[#This Row],[Total_Cost]]</f>
        <v>188.29999999999995</v>
      </c>
    </row>
    <row r="6507" spans="1:14">
      <c r="A6507" t="s">
        <v>6511</v>
      </c>
      <c r="B6507" s="4">
        <v>45286</v>
      </c>
      <c r="C6507" t="s">
        <v>7071</v>
      </c>
      <c r="D6507" t="str">
        <f>VLOOKUP(Sales_Data!$C6507,tbl_Customers[],2,FALSE)</f>
        <v>Customer_1351</v>
      </c>
      <c r="E6507" t="str">
        <f>VLOOKUP(tbl_Sales[[#This Row],[Customer_ID]],tbl_Customers[],5,0)</f>
        <v>South</v>
      </c>
      <c r="F6507" t="s">
        <v>8561</v>
      </c>
      <c r="G6507" t="str">
        <f>VLOOKUP(Sales_Data!$F6507,tbl_Products[],2,FALSE)</f>
        <v>Product_66</v>
      </c>
      <c r="H6507" t="str">
        <f>VLOOKUP(tbl_Sales[[#This Row],[Product_ID]],tbl_Products[],3,0)</f>
        <v>Health</v>
      </c>
      <c r="I6507">
        <v>3</v>
      </c>
      <c r="J6507" s="10">
        <f>VLOOKUP(tbl_Sales[[#This Row],[Product_ID]],tbl_Products[],4,0)</f>
        <v>1.38</v>
      </c>
      <c r="K6507" s="6">
        <v>37.67</v>
      </c>
      <c r="L6507" s="6">
        <f>tbl_Sales[[#This Row],[Price_per_Unit]]*tbl_Sales[[#This Row],[Quantity]]</f>
        <v>113.01</v>
      </c>
      <c r="M6507" s="6">
        <f>tbl_Sales[[#This Row],[Cost_per_Unit]]*tbl_Sales[[#This Row],[Quantity]]</f>
        <v>4.1399999999999997</v>
      </c>
      <c r="N6507" s="6">
        <f>tbl_Sales[[#This Row],[Sales]]-tbl_Sales[[#This Row],[Total_Cost]]</f>
        <v>108.87</v>
      </c>
    </row>
    <row r="6508" spans="1:14">
      <c r="A6508" t="s">
        <v>6512</v>
      </c>
      <c r="B6508" s="4">
        <v>45229</v>
      </c>
      <c r="C6508" t="s">
        <v>7076</v>
      </c>
      <c r="D6508" t="str">
        <f>VLOOKUP(Sales_Data!$C6508,tbl_Customers[],2,FALSE)</f>
        <v>Customer_106</v>
      </c>
      <c r="E6508" t="str">
        <f>VLOOKUP(tbl_Sales[[#This Row],[Customer_ID]],tbl_Customers[],5,0)</f>
        <v>South</v>
      </c>
      <c r="F6508" t="s">
        <v>8495</v>
      </c>
      <c r="G6508" t="str">
        <f>VLOOKUP(Sales_Data!$F6508,tbl_Products[],2,FALSE)</f>
        <v>Product_6</v>
      </c>
      <c r="H6508" t="str">
        <f>VLOOKUP(tbl_Sales[[#This Row],[Product_ID]],tbl_Products[],3,0)</f>
        <v>Apparel</v>
      </c>
      <c r="I6508">
        <v>8</v>
      </c>
      <c r="J6508" s="10">
        <f>VLOOKUP(tbl_Sales[[#This Row],[Product_ID]],tbl_Products[],4,0)</f>
        <v>33.65</v>
      </c>
      <c r="K6508" s="6">
        <v>49.6</v>
      </c>
      <c r="L6508" s="6">
        <f>tbl_Sales[[#This Row],[Price_per_Unit]]*tbl_Sales[[#This Row],[Quantity]]</f>
        <v>396.8</v>
      </c>
      <c r="M6508" s="6">
        <f>tbl_Sales[[#This Row],[Cost_per_Unit]]*tbl_Sales[[#This Row],[Quantity]]</f>
        <v>269.2</v>
      </c>
      <c r="N6508" s="6">
        <f>tbl_Sales[[#This Row],[Sales]]-tbl_Sales[[#This Row],[Total_Cost]]</f>
        <v>127.60000000000002</v>
      </c>
    </row>
    <row r="6509" spans="1:14">
      <c r="A6509" t="s">
        <v>6513</v>
      </c>
      <c r="B6509" s="4">
        <v>45058</v>
      </c>
      <c r="C6509" t="s">
        <v>7599</v>
      </c>
      <c r="D6509" t="str">
        <f>VLOOKUP(Sales_Data!$C6509,tbl_Customers[],2,FALSE)</f>
        <v>Customer_564</v>
      </c>
      <c r="E6509" t="str">
        <f>VLOOKUP(tbl_Sales[[#This Row],[Customer_ID]],tbl_Customers[],5,0)</f>
        <v>West</v>
      </c>
      <c r="F6509" t="s">
        <v>8504</v>
      </c>
      <c r="G6509" t="str">
        <f>VLOOKUP(Sales_Data!$F6509,tbl_Products[],2,FALSE)</f>
        <v>Product_13</v>
      </c>
      <c r="H6509" t="str">
        <f>VLOOKUP(tbl_Sales[[#This Row],[Product_ID]],tbl_Products[],3,0)</f>
        <v>Toys</v>
      </c>
      <c r="I6509">
        <v>7</v>
      </c>
      <c r="J6509" s="10">
        <f>VLOOKUP(tbl_Sales[[#This Row],[Product_ID]],tbl_Products[],4,0)</f>
        <v>45.97</v>
      </c>
      <c r="K6509" s="6">
        <v>26.23</v>
      </c>
      <c r="L6509" s="6">
        <f>tbl_Sales[[#This Row],[Price_per_Unit]]*tbl_Sales[[#This Row],[Quantity]]</f>
        <v>183.61</v>
      </c>
      <c r="M6509" s="6">
        <f>tbl_Sales[[#This Row],[Cost_per_Unit]]*tbl_Sales[[#This Row],[Quantity]]</f>
        <v>321.78999999999996</v>
      </c>
      <c r="N6509" s="6">
        <f>tbl_Sales[[#This Row],[Sales]]-tbl_Sales[[#This Row],[Total_Cost]]</f>
        <v>-138.17999999999995</v>
      </c>
    </row>
    <row r="6510" spans="1:14">
      <c r="A6510" t="s">
        <v>6514</v>
      </c>
      <c r="B6510" s="4">
        <v>44952</v>
      </c>
      <c r="C6510" t="s">
        <v>8421</v>
      </c>
      <c r="D6510" t="str">
        <f>VLOOKUP(Sales_Data!$C6510,tbl_Customers[],2,FALSE)</f>
        <v>Customer_170</v>
      </c>
      <c r="E6510" t="str">
        <f>VLOOKUP(tbl_Sales[[#This Row],[Customer_ID]],tbl_Customers[],5,0)</f>
        <v>South</v>
      </c>
      <c r="F6510" t="s">
        <v>8525</v>
      </c>
      <c r="G6510" t="str">
        <f>VLOOKUP(Sales_Data!$F6510,tbl_Products[],2,FALSE)</f>
        <v>Product_56</v>
      </c>
      <c r="H6510" t="str">
        <f>VLOOKUP(tbl_Sales[[#This Row],[Product_ID]],tbl_Products[],3,0)</f>
        <v>Apparel</v>
      </c>
      <c r="I6510">
        <v>5</v>
      </c>
      <c r="J6510" s="10">
        <f>VLOOKUP(tbl_Sales[[#This Row],[Product_ID]],tbl_Products[],4,0)</f>
        <v>3.21</v>
      </c>
      <c r="K6510" s="6">
        <v>78.400000000000006</v>
      </c>
      <c r="L6510" s="6">
        <f>tbl_Sales[[#This Row],[Price_per_Unit]]*tbl_Sales[[#This Row],[Quantity]]</f>
        <v>392</v>
      </c>
      <c r="M6510" s="6">
        <f>tbl_Sales[[#This Row],[Cost_per_Unit]]*tbl_Sales[[#This Row],[Quantity]]</f>
        <v>16.05</v>
      </c>
      <c r="N6510" s="6">
        <f>tbl_Sales[[#This Row],[Sales]]-tbl_Sales[[#This Row],[Total_Cost]]</f>
        <v>375.95</v>
      </c>
    </row>
    <row r="6511" spans="1:14">
      <c r="A6511" t="s">
        <v>6515</v>
      </c>
      <c r="B6511" s="4">
        <v>45114</v>
      </c>
      <c r="C6511" t="s">
        <v>7395</v>
      </c>
      <c r="D6511" t="str">
        <f>VLOOKUP(Sales_Data!$C6511,tbl_Customers[],2,FALSE)</f>
        <v>Customer_295</v>
      </c>
      <c r="E6511" t="str">
        <f>VLOOKUP(tbl_Sales[[#This Row],[Customer_ID]],tbl_Customers[],5,0)</f>
        <v>East</v>
      </c>
      <c r="F6511" t="s">
        <v>8531</v>
      </c>
      <c r="G6511" t="str">
        <f>VLOOKUP(Sales_Data!$F6511,tbl_Products[],2,FALSE)</f>
        <v>Product_36</v>
      </c>
      <c r="H6511" t="str">
        <f>VLOOKUP(tbl_Sales[[#This Row],[Product_ID]],tbl_Products[],3,0)</f>
        <v>Home Goods</v>
      </c>
      <c r="I6511">
        <v>9</v>
      </c>
      <c r="J6511" s="10">
        <f>VLOOKUP(tbl_Sales[[#This Row],[Product_ID]],tbl_Products[],4,0)</f>
        <v>32.54</v>
      </c>
      <c r="K6511" s="6">
        <v>83.55</v>
      </c>
      <c r="L6511" s="6">
        <f>tbl_Sales[[#This Row],[Price_per_Unit]]*tbl_Sales[[#This Row],[Quantity]]</f>
        <v>751.94999999999993</v>
      </c>
      <c r="M6511" s="6">
        <f>tbl_Sales[[#This Row],[Cost_per_Unit]]*tbl_Sales[[#This Row],[Quantity]]</f>
        <v>292.86</v>
      </c>
      <c r="N6511" s="6">
        <f>tbl_Sales[[#This Row],[Sales]]-tbl_Sales[[#This Row],[Total_Cost]]</f>
        <v>459.08999999999992</v>
      </c>
    </row>
    <row r="6512" spans="1:14">
      <c r="A6512" t="s">
        <v>6516</v>
      </c>
      <c r="B6512" s="4">
        <v>45040</v>
      </c>
      <c r="C6512" t="s">
        <v>7244</v>
      </c>
      <c r="D6512" t="str">
        <f>VLOOKUP(Sales_Data!$C6512,tbl_Customers[],2,FALSE)</f>
        <v>Customer_1285</v>
      </c>
      <c r="E6512" t="str">
        <f>VLOOKUP(tbl_Sales[[#This Row],[Customer_ID]],tbl_Customers[],5,0)</f>
        <v>North</v>
      </c>
      <c r="F6512" t="s">
        <v>8540</v>
      </c>
      <c r="G6512" t="str">
        <f>VLOOKUP(Sales_Data!$F6512,tbl_Products[],2,FALSE)</f>
        <v>Product_37</v>
      </c>
      <c r="H6512" t="str">
        <f>VLOOKUP(tbl_Sales[[#This Row],[Product_ID]],tbl_Products[],3,0)</f>
        <v>Toys</v>
      </c>
      <c r="I6512">
        <v>7</v>
      </c>
      <c r="J6512" s="10">
        <f>VLOOKUP(tbl_Sales[[#This Row],[Product_ID]],tbl_Products[],4,0)</f>
        <v>29.86</v>
      </c>
      <c r="K6512" s="6">
        <v>75.8</v>
      </c>
      <c r="L6512" s="6">
        <f>tbl_Sales[[#This Row],[Price_per_Unit]]*tbl_Sales[[#This Row],[Quantity]]</f>
        <v>530.6</v>
      </c>
      <c r="M6512" s="6">
        <f>tbl_Sales[[#This Row],[Cost_per_Unit]]*tbl_Sales[[#This Row],[Quantity]]</f>
        <v>209.01999999999998</v>
      </c>
      <c r="N6512" s="6">
        <f>tbl_Sales[[#This Row],[Sales]]-tbl_Sales[[#This Row],[Total_Cost]]</f>
        <v>321.58000000000004</v>
      </c>
    </row>
    <row r="6513" spans="1:14">
      <c r="A6513" t="s">
        <v>6517</v>
      </c>
      <c r="B6513" s="4">
        <v>45237</v>
      </c>
      <c r="C6513" t="s">
        <v>8221</v>
      </c>
      <c r="D6513" t="str">
        <f>VLOOKUP(Sales_Data!$C6513,tbl_Customers[],2,FALSE)</f>
        <v>Customer_48</v>
      </c>
      <c r="E6513" t="str">
        <f>VLOOKUP(tbl_Sales[[#This Row],[Customer_ID]],tbl_Customers[],5,0)</f>
        <v>West</v>
      </c>
      <c r="F6513" t="s">
        <v>8547</v>
      </c>
      <c r="G6513" t="str">
        <f>VLOOKUP(Sales_Data!$F6513,tbl_Products[],2,FALSE)</f>
        <v>Product_7</v>
      </c>
      <c r="H6513" t="str">
        <f>VLOOKUP(tbl_Sales[[#This Row],[Product_ID]],tbl_Products[],3,0)</f>
        <v>Apparel</v>
      </c>
      <c r="I6513">
        <v>4</v>
      </c>
      <c r="J6513" s="10">
        <f>VLOOKUP(tbl_Sales[[#This Row],[Product_ID]],tbl_Products[],4,0)</f>
        <v>48.6</v>
      </c>
      <c r="K6513" s="6">
        <v>72.56</v>
      </c>
      <c r="L6513" s="6">
        <f>tbl_Sales[[#This Row],[Price_per_Unit]]*tbl_Sales[[#This Row],[Quantity]]</f>
        <v>290.24</v>
      </c>
      <c r="M6513" s="6">
        <f>tbl_Sales[[#This Row],[Cost_per_Unit]]*tbl_Sales[[#This Row],[Quantity]]</f>
        <v>194.4</v>
      </c>
      <c r="N6513" s="6">
        <f>tbl_Sales[[#This Row],[Sales]]-tbl_Sales[[#This Row],[Total_Cost]]</f>
        <v>95.84</v>
      </c>
    </row>
    <row r="6514" spans="1:14">
      <c r="A6514" t="s">
        <v>6518</v>
      </c>
      <c r="B6514" s="4">
        <v>44963</v>
      </c>
      <c r="C6514" t="s">
        <v>8370</v>
      </c>
      <c r="D6514" t="str">
        <f>VLOOKUP(Sales_Data!$C6514,tbl_Customers[],2,FALSE)</f>
        <v>Customer_1308</v>
      </c>
      <c r="E6514" t="str">
        <f>VLOOKUP(tbl_Sales[[#This Row],[Customer_ID]],tbl_Customers[],5,0)</f>
        <v>North</v>
      </c>
      <c r="F6514" t="s">
        <v>8565</v>
      </c>
      <c r="G6514" t="str">
        <f>VLOOKUP(Sales_Data!$F6514,tbl_Products[],2,FALSE)</f>
        <v>Product_31</v>
      </c>
      <c r="H6514" t="str">
        <f>VLOOKUP(tbl_Sales[[#This Row],[Product_ID]],tbl_Products[],3,0)</f>
        <v>Apparel</v>
      </c>
      <c r="I6514">
        <v>8</v>
      </c>
      <c r="J6514" s="10">
        <f>VLOOKUP(tbl_Sales[[#This Row],[Product_ID]],tbl_Products[],4,0)</f>
        <v>3.66</v>
      </c>
      <c r="K6514" s="6">
        <v>73.209999999999994</v>
      </c>
      <c r="L6514" s="6">
        <f>tbl_Sales[[#This Row],[Price_per_Unit]]*tbl_Sales[[#This Row],[Quantity]]</f>
        <v>585.67999999999995</v>
      </c>
      <c r="M6514" s="6">
        <f>tbl_Sales[[#This Row],[Cost_per_Unit]]*tbl_Sales[[#This Row],[Quantity]]</f>
        <v>29.28</v>
      </c>
      <c r="N6514" s="6">
        <f>tbl_Sales[[#This Row],[Sales]]-tbl_Sales[[#This Row],[Total_Cost]]</f>
        <v>556.4</v>
      </c>
    </row>
    <row r="6515" spans="1:14">
      <c r="A6515" t="s">
        <v>6519</v>
      </c>
      <c r="B6515" s="4">
        <v>44933</v>
      </c>
      <c r="C6515" t="s">
        <v>7760</v>
      </c>
      <c r="D6515" t="str">
        <f>VLOOKUP(Sales_Data!$C6515,tbl_Customers[],2,FALSE)</f>
        <v>Customer_1187</v>
      </c>
      <c r="E6515" t="str">
        <f>VLOOKUP(tbl_Sales[[#This Row],[Customer_ID]],tbl_Customers[],5,0)</f>
        <v>North</v>
      </c>
      <c r="F6515" t="s">
        <v>8507</v>
      </c>
      <c r="G6515" t="str">
        <f>VLOOKUP(Sales_Data!$F6515,tbl_Products[],2,FALSE)</f>
        <v>Product_58</v>
      </c>
      <c r="H6515" t="str">
        <f>VLOOKUP(tbl_Sales[[#This Row],[Product_ID]],tbl_Products[],3,0)</f>
        <v>Home Goods</v>
      </c>
      <c r="I6515">
        <v>9</v>
      </c>
      <c r="J6515" s="10">
        <f>VLOOKUP(tbl_Sales[[#This Row],[Product_ID]],tbl_Products[],4,0)</f>
        <v>23.97</v>
      </c>
      <c r="K6515" s="6">
        <v>96.95</v>
      </c>
      <c r="L6515" s="6">
        <f>tbl_Sales[[#This Row],[Price_per_Unit]]*tbl_Sales[[#This Row],[Quantity]]</f>
        <v>872.55000000000007</v>
      </c>
      <c r="M6515" s="6">
        <f>tbl_Sales[[#This Row],[Cost_per_Unit]]*tbl_Sales[[#This Row],[Quantity]]</f>
        <v>215.73</v>
      </c>
      <c r="N6515" s="6">
        <f>tbl_Sales[[#This Row],[Sales]]-tbl_Sales[[#This Row],[Total_Cost]]</f>
        <v>656.82</v>
      </c>
    </row>
    <row r="6516" spans="1:14">
      <c r="A6516" t="s">
        <v>6520</v>
      </c>
      <c r="B6516" s="4">
        <v>45033</v>
      </c>
      <c r="C6516" t="s">
        <v>7323</v>
      </c>
      <c r="D6516" t="str">
        <f>VLOOKUP(Sales_Data!$C6516,tbl_Customers[],2,FALSE)</f>
        <v>Customer_212</v>
      </c>
      <c r="E6516" t="str">
        <f>VLOOKUP(tbl_Sales[[#This Row],[Customer_ID]],tbl_Customers[],5,0)</f>
        <v>South</v>
      </c>
      <c r="F6516" t="s">
        <v>8526</v>
      </c>
      <c r="G6516" t="str">
        <f>VLOOKUP(Sales_Data!$F6516,tbl_Products[],2,FALSE)</f>
        <v>Product_27</v>
      </c>
      <c r="H6516" t="str">
        <f>VLOOKUP(tbl_Sales[[#This Row],[Product_ID]],tbl_Products[],3,0)</f>
        <v>Home Goods</v>
      </c>
      <c r="I6516">
        <v>3</v>
      </c>
      <c r="J6516" s="10">
        <f>VLOOKUP(tbl_Sales[[#This Row],[Product_ID]],tbl_Products[],4,0)</f>
        <v>35.53</v>
      </c>
      <c r="K6516" s="6">
        <v>66.72</v>
      </c>
      <c r="L6516" s="6">
        <f>tbl_Sales[[#This Row],[Price_per_Unit]]*tbl_Sales[[#This Row],[Quantity]]</f>
        <v>200.16</v>
      </c>
      <c r="M6516" s="6">
        <f>tbl_Sales[[#This Row],[Cost_per_Unit]]*tbl_Sales[[#This Row],[Quantity]]</f>
        <v>106.59</v>
      </c>
      <c r="N6516" s="6">
        <f>tbl_Sales[[#This Row],[Sales]]-tbl_Sales[[#This Row],[Total_Cost]]</f>
        <v>93.57</v>
      </c>
    </row>
    <row r="6517" spans="1:14">
      <c r="A6517" t="s">
        <v>6521</v>
      </c>
      <c r="B6517" s="4">
        <v>45262</v>
      </c>
      <c r="C6517" t="s">
        <v>7682</v>
      </c>
      <c r="D6517" t="str">
        <f>VLOOKUP(Sales_Data!$C6517,tbl_Customers[],2,FALSE)</f>
        <v>Customer_228</v>
      </c>
      <c r="E6517" t="str">
        <f>VLOOKUP(tbl_Sales[[#This Row],[Customer_ID]],tbl_Customers[],5,0)</f>
        <v>North</v>
      </c>
      <c r="F6517" t="s">
        <v>8511</v>
      </c>
      <c r="G6517" t="str">
        <f>VLOOKUP(Sales_Data!$F6517,tbl_Products[],2,FALSE)</f>
        <v>Product_33</v>
      </c>
      <c r="H6517" t="str">
        <f>VLOOKUP(tbl_Sales[[#This Row],[Product_ID]],tbl_Products[],3,0)</f>
        <v>Electronics</v>
      </c>
      <c r="I6517">
        <v>1</v>
      </c>
      <c r="J6517" s="10">
        <f>VLOOKUP(tbl_Sales[[#This Row],[Product_ID]],tbl_Products[],4,0)</f>
        <v>45.26</v>
      </c>
      <c r="K6517" s="6">
        <v>51.02</v>
      </c>
      <c r="L6517" s="6">
        <f>tbl_Sales[[#This Row],[Price_per_Unit]]*tbl_Sales[[#This Row],[Quantity]]</f>
        <v>51.02</v>
      </c>
      <c r="M6517" s="6">
        <f>tbl_Sales[[#This Row],[Cost_per_Unit]]*tbl_Sales[[#This Row],[Quantity]]</f>
        <v>45.26</v>
      </c>
      <c r="N6517" s="6">
        <f>tbl_Sales[[#This Row],[Sales]]-tbl_Sales[[#This Row],[Total_Cost]]</f>
        <v>5.7600000000000051</v>
      </c>
    </row>
    <row r="6518" spans="1:14">
      <c r="A6518" t="s">
        <v>6522</v>
      </c>
      <c r="B6518" s="4">
        <v>45178</v>
      </c>
      <c r="C6518" t="s">
        <v>7310</v>
      </c>
      <c r="D6518" t="str">
        <f>VLOOKUP(Sales_Data!$C6518,tbl_Customers[],2,FALSE)</f>
        <v>Customer_941</v>
      </c>
      <c r="E6518" t="str">
        <f>VLOOKUP(tbl_Sales[[#This Row],[Customer_ID]],tbl_Customers[],5,0)</f>
        <v>West</v>
      </c>
      <c r="F6518" t="s">
        <v>8530</v>
      </c>
      <c r="G6518" t="str">
        <f>VLOOKUP(Sales_Data!$F6518,tbl_Products[],2,FALSE)</f>
        <v>Product_14</v>
      </c>
      <c r="H6518" t="str">
        <f>VLOOKUP(tbl_Sales[[#This Row],[Product_ID]],tbl_Products[],3,0)</f>
        <v>Toys</v>
      </c>
      <c r="I6518">
        <v>1</v>
      </c>
      <c r="J6518" s="10">
        <f>VLOOKUP(tbl_Sales[[#This Row],[Product_ID]],tbl_Products[],4,0)</f>
        <v>36.64</v>
      </c>
      <c r="K6518" s="6">
        <v>22.21</v>
      </c>
      <c r="L6518" s="6">
        <f>tbl_Sales[[#This Row],[Price_per_Unit]]*tbl_Sales[[#This Row],[Quantity]]</f>
        <v>22.21</v>
      </c>
      <c r="M6518" s="6">
        <f>tbl_Sales[[#This Row],[Cost_per_Unit]]*tbl_Sales[[#This Row],[Quantity]]</f>
        <v>36.64</v>
      </c>
      <c r="N6518" s="6">
        <f>tbl_Sales[[#This Row],[Sales]]-tbl_Sales[[#This Row],[Total_Cost]]</f>
        <v>-14.43</v>
      </c>
    </row>
    <row r="6519" spans="1:14">
      <c r="A6519" t="s">
        <v>6523</v>
      </c>
      <c r="B6519" s="4">
        <v>44967</v>
      </c>
      <c r="C6519" t="s">
        <v>7371</v>
      </c>
      <c r="D6519" t="str">
        <f>VLOOKUP(Sales_Data!$C6519,tbl_Customers[],2,FALSE)</f>
        <v>Customer_1221</v>
      </c>
      <c r="E6519" t="str">
        <f>VLOOKUP(tbl_Sales[[#This Row],[Customer_ID]],tbl_Customers[],5,0)</f>
        <v>North</v>
      </c>
      <c r="F6519" t="s">
        <v>8534</v>
      </c>
      <c r="G6519" t="str">
        <f>VLOOKUP(Sales_Data!$F6519,tbl_Products[],2,FALSE)</f>
        <v>Product_51</v>
      </c>
      <c r="H6519" t="str">
        <f>VLOOKUP(tbl_Sales[[#This Row],[Product_ID]],tbl_Products[],3,0)</f>
        <v>Electronics</v>
      </c>
      <c r="I6519">
        <v>5</v>
      </c>
      <c r="J6519" s="10">
        <f>VLOOKUP(tbl_Sales[[#This Row],[Product_ID]],tbl_Products[],4,0)</f>
        <v>45.1</v>
      </c>
      <c r="K6519" s="6">
        <v>28.06</v>
      </c>
      <c r="L6519" s="6">
        <f>tbl_Sales[[#This Row],[Price_per_Unit]]*tbl_Sales[[#This Row],[Quantity]]</f>
        <v>140.29999999999998</v>
      </c>
      <c r="M6519" s="6">
        <f>tbl_Sales[[#This Row],[Cost_per_Unit]]*tbl_Sales[[#This Row],[Quantity]]</f>
        <v>225.5</v>
      </c>
      <c r="N6519" s="6">
        <f>tbl_Sales[[#This Row],[Sales]]-tbl_Sales[[#This Row],[Total_Cost]]</f>
        <v>-85.200000000000017</v>
      </c>
    </row>
    <row r="6520" spans="1:14">
      <c r="A6520" t="s">
        <v>6524</v>
      </c>
      <c r="B6520" s="4">
        <v>45166</v>
      </c>
      <c r="C6520" t="s">
        <v>7927</v>
      </c>
      <c r="D6520" t="str">
        <f>VLOOKUP(Sales_Data!$C6520,tbl_Customers[],2,FALSE)</f>
        <v>Customer_252</v>
      </c>
      <c r="E6520" t="str">
        <f>VLOOKUP(tbl_Sales[[#This Row],[Customer_ID]],tbl_Customers[],5,0)</f>
        <v>West</v>
      </c>
      <c r="F6520" t="s">
        <v>8493</v>
      </c>
      <c r="G6520" t="str">
        <f>VLOOKUP(Sales_Data!$F6520,tbl_Products[],2,FALSE)</f>
        <v>Product_61</v>
      </c>
      <c r="H6520" t="str">
        <f>VLOOKUP(tbl_Sales[[#This Row],[Product_ID]],tbl_Products[],3,0)</f>
        <v>Health</v>
      </c>
      <c r="I6520">
        <v>6</v>
      </c>
      <c r="J6520" s="10">
        <f>VLOOKUP(tbl_Sales[[#This Row],[Product_ID]],tbl_Products[],4,0)</f>
        <v>47.78</v>
      </c>
      <c r="K6520" s="6">
        <v>17.63</v>
      </c>
      <c r="L6520" s="6">
        <f>tbl_Sales[[#This Row],[Price_per_Unit]]*tbl_Sales[[#This Row],[Quantity]]</f>
        <v>105.78</v>
      </c>
      <c r="M6520" s="6">
        <f>tbl_Sales[[#This Row],[Cost_per_Unit]]*tbl_Sales[[#This Row],[Quantity]]</f>
        <v>286.68</v>
      </c>
      <c r="N6520" s="6">
        <f>tbl_Sales[[#This Row],[Sales]]-tbl_Sales[[#This Row],[Total_Cost]]</f>
        <v>-180.9</v>
      </c>
    </row>
    <row r="6521" spans="1:14">
      <c r="A6521" t="s">
        <v>6525</v>
      </c>
      <c r="B6521" s="4">
        <v>45254</v>
      </c>
      <c r="C6521" t="s">
        <v>7418</v>
      </c>
      <c r="D6521" t="str">
        <f>VLOOKUP(Sales_Data!$C6521,tbl_Customers[],2,FALSE)</f>
        <v>Customer_220</v>
      </c>
      <c r="E6521" t="str">
        <f>VLOOKUP(tbl_Sales[[#This Row],[Customer_ID]],tbl_Customers[],5,0)</f>
        <v>West</v>
      </c>
      <c r="F6521" t="s">
        <v>8567</v>
      </c>
      <c r="G6521" t="str">
        <f>VLOOKUP(Sales_Data!$F6521,tbl_Products[],2,FALSE)</f>
        <v>Product_69</v>
      </c>
      <c r="H6521" t="str">
        <f>VLOOKUP(tbl_Sales[[#This Row],[Product_ID]],tbl_Products[],3,0)</f>
        <v>Home Goods</v>
      </c>
      <c r="I6521">
        <v>1</v>
      </c>
      <c r="J6521" s="10">
        <f>VLOOKUP(tbl_Sales[[#This Row],[Product_ID]],tbl_Products[],4,0)</f>
        <v>8.86</v>
      </c>
      <c r="K6521" s="6">
        <v>71.48</v>
      </c>
      <c r="L6521" s="6">
        <f>tbl_Sales[[#This Row],[Price_per_Unit]]*tbl_Sales[[#This Row],[Quantity]]</f>
        <v>71.48</v>
      </c>
      <c r="M6521" s="6">
        <f>tbl_Sales[[#This Row],[Cost_per_Unit]]*tbl_Sales[[#This Row],[Quantity]]</f>
        <v>8.86</v>
      </c>
      <c r="N6521" s="6">
        <f>tbl_Sales[[#This Row],[Sales]]-tbl_Sales[[#This Row],[Total_Cost]]</f>
        <v>62.620000000000005</v>
      </c>
    </row>
    <row r="6522" spans="1:14">
      <c r="A6522" t="s">
        <v>6526</v>
      </c>
      <c r="B6522" s="4">
        <v>44958</v>
      </c>
      <c r="C6522" t="s">
        <v>7552</v>
      </c>
      <c r="D6522" t="str">
        <f>VLOOKUP(Sales_Data!$C6522,tbl_Customers[],2,FALSE)</f>
        <v>Customer_291</v>
      </c>
      <c r="E6522" t="str">
        <f>VLOOKUP(tbl_Sales[[#This Row],[Customer_ID]],tbl_Customers[],5,0)</f>
        <v>East</v>
      </c>
      <c r="F6522" t="s">
        <v>8530</v>
      </c>
      <c r="G6522" t="str">
        <f>VLOOKUP(Sales_Data!$F6522,tbl_Products[],2,FALSE)</f>
        <v>Product_14</v>
      </c>
      <c r="H6522" t="str">
        <f>VLOOKUP(tbl_Sales[[#This Row],[Product_ID]],tbl_Products[],3,0)</f>
        <v>Toys</v>
      </c>
      <c r="I6522">
        <v>5</v>
      </c>
      <c r="J6522" s="10">
        <f>VLOOKUP(tbl_Sales[[#This Row],[Product_ID]],tbl_Products[],4,0)</f>
        <v>36.64</v>
      </c>
      <c r="K6522" s="6">
        <v>91.39</v>
      </c>
      <c r="L6522" s="6">
        <f>tbl_Sales[[#This Row],[Price_per_Unit]]*tbl_Sales[[#This Row],[Quantity]]</f>
        <v>456.95</v>
      </c>
      <c r="M6522" s="6">
        <f>tbl_Sales[[#This Row],[Cost_per_Unit]]*tbl_Sales[[#This Row],[Quantity]]</f>
        <v>183.2</v>
      </c>
      <c r="N6522" s="6">
        <f>tbl_Sales[[#This Row],[Sales]]-tbl_Sales[[#This Row],[Total_Cost]]</f>
        <v>273.75</v>
      </c>
    </row>
    <row r="6523" spans="1:14">
      <c r="A6523" t="s">
        <v>6527</v>
      </c>
      <c r="B6523" s="4">
        <v>45111</v>
      </c>
      <c r="C6523" t="s">
        <v>7409</v>
      </c>
      <c r="D6523" t="str">
        <f>VLOOKUP(Sales_Data!$C6523,tbl_Customers[],2,FALSE)</f>
        <v>Customer_579</v>
      </c>
      <c r="E6523" t="str">
        <f>VLOOKUP(tbl_Sales[[#This Row],[Customer_ID]],tbl_Customers[],5,0)</f>
        <v>North</v>
      </c>
      <c r="F6523" t="s">
        <v>8503</v>
      </c>
      <c r="G6523" t="str">
        <f>VLOOKUP(Sales_Data!$F6523,tbl_Products[],2,FALSE)</f>
        <v>Product_19</v>
      </c>
      <c r="H6523" t="str">
        <f>VLOOKUP(tbl_Sales[[#This Row],[Product_ID]],tbl_Products[],3,0)</f>
        <v>Apparel</v>
      </c>
      <c r="I6523">
        <v>3</v>
      </c>
      <c r="J6523" s="10">
        <f>VLOOKUP(tbl_Sales[[#This Row],[Product_ID]],tbl_Products[],4,0)</f>
        <v>41.78</v>
      </c>
      <c r="K6523" s="6">
        <v>87.63</v>
      </c>
      <c r="L6523" s="6">
        <f>tbl_Sales[[#This Row],[Price_per_Unit]]*tbl_Sales[[#This Row],[Quantity]]</f>
        <v>262.89</v>
      </c>
      <c r="M6523" s="6">
        <f>tbl_Sales[[#This Row],[Cost_per_Unit]]*tbl_Sales[[#This Row],[Quantity]]</f>
        <v>125.34</v>
      </c>
      <c r="N6523" s="6">
        <f>tbl_Sales[[#This Row],[Sales]]-tbl_Sales[[#This Row],[Total_Cost]]</f>
        <v>137.54999999999998</v>
      </c>
    </row>
    <row r="6524" spans="1:14">
      <c r="A6524" t="s">
        <v>6528</v>
      </c>
      <c r="B6524" s="4">
        <v>45212</v>
      </c>
      <c r="C6524" t="s">
        <v>8223</v>
      </c>
      <c r="D6524" t="str">
        <f>VLOOKUP(Sales_Data!$C6524,tbl_Customers[],2,FALSE)</f>
        <v>Customer_537</v>
      </c>
      <c r="E6524" t="str">
        <f>VLOOKUP(tbl_Sales[[#This Row],[Customer_ID]],tbl_Customers[],5,0)</f>
        <v>West</v>
      </c>
      <c r="F6524" t="s">
        <v>8541</v>
      </c>
      <c r="G6524" t="str">
        <f>VLOOKUP(Sales_Data!$F6524,tbl_Products[],2,FALSE)</f>
        <v>Product_60</v>
      </c>
      <c r="H6524" t="str">
        <f>VLOOKUP(tbl_Sales[[#This Row],[Product_ID]],tbl_Products[],3,0)</f>
        <v>Health</v>
      </c>
      <c r="I6524">
        <v>8</v>
      </c>
      <c r="J6524" s="10">
        <f>VLOOKUP(tbl_Sales[[#This Row],[Product_ID]],tbl_Products[],4,0)</f>
        <v>1.01</v>
      </c>
      <c r="K6524" s="6">
        <v>38.340000000000003</v>
      </c>
      <c r="L6524" s="6">
        <f>tbl_Sales[[#This Row],[Price_per_Unit]]*tbl_Sales[[#This Row],[Quantity]]</f>
        <v>306.72000000000003</v>
      </c>
      <c r="M6524" s="6">
        <f>tbl_Sales[[#This Row],[Cost_per_Unit]]*tbl_Sales[[#This Row],[Quantity]]</f>
        <v>8.08</v>
      </c>
      <c r="N6524" s="6">
        <f>tbl_Sales[[#This Row],[Sales]]-tbl_Sales[[#This Row],[Total_Cost]]</f>
        <v>298.64000000000004</v>
      </c>
    </row>
    <row r="6525" spans="1:14">
      <c r="A6525" t="s">
        <v>6529</v>
      </c>
      <c r="B6525" s="4">
        <v>45139</v>
      </c>
      <c r="C6525" t="s">
        <v>8164</v>
      </c>
      <c r="D6525" t="str">
        <f>VLOOKUP(Sales_Data!$C6525,tbl_Customers[],2,FALSE)</f>
        <v>Customer_370</v>
      </c>
      <c r="E6525" t="str">
        <f>VLOOKUP(tbl_Sales[[#This Row],[Customer_ID]],tbl_Customers[],5,0)</f>
        <v>North</v>
      </c>
      <c r="F6525" t="s">
        <v>8521</v>
      </c>
      <c r="G6525" t="str">
        <f>VLOOKUP(Sales_Data!$F6525,tbl_Products[],2,FALSE)</f>
        <v>Product_64</v>
      </c>
      <c r="H6525" t="str">
        <f>VLOOKUP(tbl_Sales[[#This Row],[Product_ID]],tbl_Products[],3,0)</f>
        <v>Home Goods</v>
      </c>
      <c r="I6525">
        <v>4</v>
      </c>
      <c r="J6525" s="10">
        <f>VLOOKUP(tbl_Sales[[#This Row],[Product_ID]],tbl_Products[],4,0)</f>
        <v>16.21</v>
      </c>
      <c r="K6525" s="6">
        <v>38.799999999999997</v>
      </c>
      <c r="L6525" s="6">
        <f>tbl_Sales[[#This Row],[Price_per_Unit]]*tbl_Sales[[#This Row],[Quantity]]</f>
        <v>155.19999999999999</v>
      </c>
      <c r="M6525" s="6">
        <f>tbl_Sales[[#This Row],[Cost_per_Unit]]*tbl_Sales[[#This Row],[Quantity]]</f>
        <v>64.84</v>
      </c>
      <c r="N6525" s="6">
        <f>tbl_Sales[[#This Row],[Sales]]-tbl_Sales[[#This Row],[Total_Cost]]</f>
        <v>90.359999999999985</v>
      </c>
    </row>
    <row r="6526" spans="1:14">
      <c r="A6526" t="s">
        <v>6530</v>
      </c>
      <c r="B6526" s="4">
        <v>45115</v>
      </c>
      <c r="C6526" t="s">
        <v>7148</v>
      </c>
      <c r="D6526" t="str">
        <f>VLOOKUP(Sales_Data!$C6526,tbl_Customers[],2,FALSE)</f>
        <v>Customer_191</v>
      </c>
      <c r="E6526" t="str">
        <f>VLOOKUP(tbl_Sales[[#This Row],[Customer_ID]],tbl_Customers[],5,0)</f>
        <v>North</v>
      </c>
      <c r="F6526" t="s">
        <v>8561</v>
      </c>
      <c r="G6526" t="str">
        <f>VLOOKUP(Sales_Data!$F6526,tbl_Products[],2,FALSE)</f>
        <v>Product_66</v>
      </c>
      <c r="H6526" t="str">
        <f>VLOOKUP(tbl_Sales[[#This Row],[Product_ID]],tbl_Products[],3,0)</f>
        <v>Health</v>
      </c>
      <c r="I6526">
        <v>6</v>
      </c>
      <c r="J6526" s="10">
        <f>VLOOKUP(tbl_Sales[[#This Row],[Product_ID]],tbl_Products[],4,0)</f>
        <v>1.38</v>
      </c>
      <c r="K6526" s="6">
        <v>58.1</v>
      </c>
      <c r="L6526" s="6">
        <f>tbl_Sales[[#This Row],[Price_per_Unit]]*tbl_Sales[[#This Row],[Quantity]]</f>
        <v>348.6</v>
      </c>
      <c r="M6526" s="6">
        <f>tbl_Sales[[#This Row],[Cost_per_Unit]]*tbl_Sales[[#This Row],[Quantity]]</f>
        <v>8.2799999999999994</v>
      </c>
      <c r="N6526" s="6">
        <f>tbl_Sales[[#This Row],[Sales]]-tbl_Sales[[#This Row],[Total_Cost]]</f>
        <v>340.32000000000005</v>
      </c>
    </row>
    <row r="6527" spans="1:14">
      <c r="A6527" t="s">
        <v>6531</v>
      </c>
      <c r="B6527" s="4">
        <v>45289</v>
      </c>
      <c r="C6527" t="s">
        <v>8362</v>
      </c>
      <c r="D6527" t="str">
        <f>VLOOKUP(Sales_Data!$C6527,tbl_Customers[],2,FALSE)</f>
        <v>Customer_159</v>
      </c>
      <c r="E6527" t="str">
        <f>VLOOKUP(tbl_Sales[[#This Row],[Customer_ID]],tbl_Customers[],5,0)</f>
        <v>North</v>
      </c>
      <c r="F6527" t="s">
        <v>8502</v>
      </c>
      <c r="G6527" t="str">
        <f>VLOOKUP(Sales_Data!$F6527,tbl_Products[],2,FALSE)</f>
        <v>Product_22</v>
      </c>
      <c r="H6527" t="str">
        <f>VLOOKUP(tbl_Sales[[#This Row],[Product_ID]],tbl_Products[],3,0)</f>
        <v>Electronics</v>
      </c>
      <c r="I6527">
        <v>3</v>
      </c>
      <c r="J6527" s="10">
        <f>VLOOKUP(tbl_Sales[[#This Row],[Product_ID]],tbl_Products[],4,0)</f>
        <v>38.15</v>
      </c>
      <c r="K6527" s="6">
        <v>48.45</v>
      </c>
      <c r="L6527" s="6">
        <f>tbl_Sales[[#This Row],[Price_per_Unit]]*tbl_Sales[[#This Row],[Quantity]]</f>
        <v>145.35000000000002</v>
      </c>
      <c r="M6527" s="6">
        <f>tbl_Sales[[#This Row],[Cost_per_Unit]]*tbl_Sales[[#This Row],[Quantity]]</f>
        <v>114.44999999999999</v>
      </c>
      <c r="N6527" s="6">
        <f>tbl_Sales[[#This Row],[Sales]]-tbl_Sales[[#This Row],[Total_Cost]]</f>
        <v>30.900000000000034</v>
      </c>
    </row>
    <row r="6528" spans="1:14">
      <c r="A6528" t="s">
        <v>6532</v>
      </c>
      <c r="B6528" s="4">
        <v>44956</v>
      </c>
      <c r="C6528" t="s">
        <v>7457</v>
      </c>
      <c r="D6528" t="str">
        <f>VLOOKUP(Sales_Data!$C6528,tbl_Customers[],2,FALSE)</f>
        <v>Customer_1013</v>
      </c>
      <c r="E6528" t="str">
        <f>VLOOKUP(tbl_Sales[[#This Row],[Customer_ID]],tbl_Customers[],5,0)</f>
        <v>South</v>
      </c>
      <c r="F6528" t="s">
        <v>8558</v>
      </c>
      <c r="G6528" t="str">
        <f>VLOOKUP(Sales_Data!$F6528,tbl_Products[],2,FALSE)</f>
        <v>Product_24</v>
      </c>
      <c r="H6528" t="str">
        <f>VLOOKUP(tbl_Sales[[#This Row],[Product_ID]],tbl_Products[],3,0)</f>
        <v>Apparel</v>
      </c>
      <c r="I6528">
        <v>7</v>
      </c>
      <c r="J6528" s="10">
        <f>VLOOKUP(tbl_Sales[[#This Row],[Product_ID]],tbl_Products[],4,0)</f>
        <v>47.62</v>
      </c>
      <c r="K6528" s="6">
        <v>36.93</v>
      </c>
      <c r="L6528" s="6">
        <f>tbl_Sales[[#This Row],[Price_per_Unit]]*tbl_Sales[[#This Row],[Quantity]]</f>
        <v>258.51</v>
      </c>
      <c r="M6528" s="6">
        <f>tbl_Sales[[#This Row],[Cost_per_Unit]]*tbl_Sales[[#This Row],[Quantity]]</f>
        <v>333.34</v>
      </c>
      <c r="N6528" s="6">
        <f>tbl_Sales[[#This Row],[Sales]]-tbl_Sales[[#This Row],[Total_Cost]]</f>
        <v>-74.829999999999984</v>
      </c>
    </row>
    <row r="6529" spans="1:14">
      <c r="A6529" t="s">
        <v>6533</v>
      </c>
      <c r="B6529" s="4">
        <v>45242</v>
      </c>
      <c r="C6529" t="s">
        <v>8029</v>
      </c>
      <c r="D6529" t="str">
        <f>VLOOKUP(Sales_Data!$C6529,tbl_Customers[],2,FALSE)</f>
        <v>Customer_741</v>
      </c>
      <c r="E6529" t="str">
        <f>VLOOKUP(tbl_Sales[[#This Row],[Customer_ID]],tbl_Customers[],5,0)</f>
        <v>South</v>
      </c>
      <c r="F6529" t="s">
        <v>8566</v>
      </c>
      <c r="G6529" t="str">
        <f>VLOOKUP(Sales_Data!$F6529,tbl_Products[],2,FALSE)</f>
        <v>Product_10</v>
      </c>
      <c r="H6529" t="str">
        <f>VLOOKUP(tbl_Sales[[#This Row],[Product_ID]],tbl_Products[],3,0)</f>
        <v>Apparel</v>
      </c>
      <c r="I6529">
        <v>3</v>
      </c>
      <c r="J6529" s="10">
        <f>VLOOKUP(tbl_Sales[[#This Row],[Product_ID]],tbl_Products[],4,0)</f>
        <v>14.95</v>
      </c>
      <c r="K6529" s="6">
        <v>15.93</v>
      </c>
      <c r="L6529" s="6">
        <f>tbl_Sales[[#This Row],[Price_per_Unit]]*tbl_Sales[[#This Row],[Quantity]]</f>
        <v>47.79</v>
      </c>
      <c r="M6529" s="6">
        <f>tbl_Sales[[#This Row],[Cost_per_Unit]]*tbl_Sales[[#This Row],[Quantity]]</f>
        <v>44.849999999999994</v>
      </c>
      <c r="N6529" s="6">
        <f>tbl_Sales[[#This Row],[Sales]]-tbl_Sales[[#This Row],[Total_Cost]]</f>
        <v>2.9400000000000048</v>
      </c>
    </row>
    <row r="6530" spans="1:14">
      <c r="A6530" t="s">
        <v>6534</v>
      </c>
      <c r="B6530" s="4">
        <v>45063</v>
      </c>
      <c r="C6530" t="s">
        <v>7115</v>
      </c>
      <c r="D6530" t="str">
        <f>VLOOKUP(Sales_Data!$C6530,tbl_Customers[],2,FALSE)</f>
        <v>Customer_426</v>
      </c>
      <c r="E6530" t="str">
        <f>VLOOKUP(tbl_Sales[[#This Row],[Customer_ID]],tbl_Customers[],5,0)</f>
        <v>South</v>
      </c>
      <c r="F6530" t="s">
        <v>8514</v>
      </c>
      <c r="G6530" t="str">
        <f>VLOOKUP(Sales_Data!$F6530,tbl_Products[],2,FALSE)</f>
        <v>Product_2</v>
      </c>
      <c r="H6530" t="str">
        <f>VLOOKUP(tbl_Sales[[#This Row],[Product_ID]],tbl_Products[],3,0)</f>
        <v>Health</v>
      </c>
      <c r="I6530">
        <v>9</v>
      </c>
      <c r="J6530" s="10">
        <f>VLOOKUP(tbl_Sales[[#This Row],[Product_ID]],tbl_Products[],4,0)</f>
        <v>12.41</v>
      </c>
      <c r="K6530" s="6">
        <v>25.87</v>
      </c>
      <c r="L6530" s="6">
        <f>tbl_Sales[[#This Row],[Price_per_Unit]]*tbl_Sales[[#This Row],[Quantity]]</f>
        <v>232.83</v>
      </c>
      <c r="M6530" s="6">
        <f>tbl_Sales[[#This Row],[Cost_per_Unit]]*tbl_Sales[[#This Row],[Quantity]]</f>
        <v>111.69</v>
      </c>
      <c r="N6530" s="6">
        <f>tbl_Sales[[#This Row],[Sales]]-tbl_Sales[[#This Row],[Total_Cost]]</f>
        <v>121.14000000000001</v>
      </c>
    </row>
    <row r="6531" spans="1:14">
      <c r="A6531" t="s">
        <v>6535</v>
      </c>
      <c r="B6531" s="4">
        <v>45197</v>
      </c>
      <c r="C6531" t="s">
        <v>7934</v>
      </c>
      <c r="D6531" t="str">
        <f>VLOOKUP(Sales_Data!$C6531,tbl_Customers[],2,FALSE)</f>
        <v>Customer_801</v>
      </c>
      <c r="E6531" t="str">
        <f>VLOOKUP(tbl_Sales[[#This Row],[Customer_ID]],tbl_Customers[],5,0)</f>
        <v>South</v>
      </c>
      <c r="F6531" t="s">
        <v>8544</v>
      </c>
      <c r="G6531" t="str">
        <f>VLOOKUP(Sales_Data!$F6531,tbl_Products[],2,FALSE)</f>
        <v>Product_21</v>
      </c>
      <c r="H6531" t="str">
        <f>VLOOKUP(tbl_Sales[[#This Row],[Product_ID]],tbl_Products[],3,0)</f>
        <v>Toys</v>
      </c>
      <c r="I6531">
        <v>7</v>
      </c>
      <c r="J6531" s="10">
        <f>VLOOKUP(tbl_Sales[[#This Row],[Product_ID]],tbl_Products[],4,0)</f>
        <v>3.13</v>
      </c>
      <c r="K6531" s="6">
        <v>6.21</v>
      </c>
      <c r="L6531" s="6">
        <f>tbl_Sales[[#This Row],[Price_per_Unit]]*tbl_Sales[[#This Row],[Quantity]]</f>
        <v>43.47</v>
      </c>
      <c r="M6531" s="6">
        <f>tbl_Sales[[#This Row],[Cost_per_Unit]]*tbl_Sales[[#This Row],[Quantity]]</f>
        <v>21.91</v>
      </c>
      <c r="N6531" s="6">
        <f>tbl_Sales[[#This Row],[Sales]]-tbl_Sales[[#This Row],[Total_Cost]]</f>
        <v>21.56</v>
      </c>
    </row>
    <row r="6532" spans="1:14">
      <c r="A6532" t="s">
        <v>6536</v>
      </c>
      <c r="B6532" s="4">
        <v>44947</v>
      </c>
      <c r="C6532" t="s">
        <v>8300</v>
      </c>
      <c r="D6532" t="str">
        <f>VLOOKUP(Sales_Data!$C6532,tbl_Customers[],2,FALSE)</f>
        <v>Customer_207</v>
      </c>
      <c r="E6532" t="str">
        <f>VLOOKUP(tbl_Sales[[#This Row],[Customer_ID]],tbl_Customers[],5,0)</f>
        <v>East</v>
      </c>
      <c r="F6532" t="s">
        <v>8527</v>
      </c>
      <c r="G6532" t="str">
        <f>VLOOKUP(Sales_Data!$F6532,tbl_Products[],2,FALSE)</f>
        <v>Product_12</v>
      </c>
      <c r="H6532" t="str">
        <f>VLOOKUP(tbl_Sales[[#This Row],[Product_ID]],tbl_Products[],3,0)</f>
        <v>Toys</v>
      </c>
      <c r="I6532">
        <v>5</v>
      </c>
      <c r="J6532" s="10">
        <f>VLOOKUP(tbl_Sales[[#This Row],[Product_ID]],tbl_Products[],4,0)</f>
        <v>8.02</v>
      </c>
      <c r="K6532" s="6">
        <v>78.45</v>
      </c>
      <c r="L6532" s="6">
        <f>tbl_Sales[[#This Row],[Price_per_Unit]]*tbl_Sales[[#This Row],[Quantity]]</f>
        <v>392.25</v>
      </c>
      <c r="M6532" s="6">
        <f>tbl_Sales[[#This Row],[Cost_per_Unit]]*tbl_Sales[[#This Row],[Quantity]]</f>
        <v>40.099999999999994</v>
      </c>
      <c r="N6532" s="6">
        <f>tbl_Sales[[#This Row],[Sales]]-tbl_Sales[[#This Row],[Total_Cost]]</f>
        <v>352.15</v>
      </c>
    </row>
    <row r="6533" spans="1:14">
      <c r="A6533" t="s">
        <v>6537</v>
      </c>
      <c r="B6533" s="4">
        <v>44963</v>
      </c>
      <c r="C6533" t="s">
        <v>8264</v>
      </c>
      <c r="D6533" t="str">
        <f>VLOOKUP(Sales_Data!$C6533,tbl_Customers[],2,FALSE)</f>
        <v>Customer_1006</v>
      </c>
      <c r="E6533" t="str">
        <f>VLOOKUP(tbl_Sales[[#This Row],[Customer_ID]],tbl_Customers[],5,0)</f>
        <v>South</v>
      </c>
      <c r="F6533" t="s">
        <v>8508</v>
      </c>
      <c r="G6533" t="str">
        <f>VLOOKUP(Sales_Data!$F6533,tbl_Products[],2,FALSE)</f>
        <v>Product_63</v>
      </c>
      <c r="H6533" t="str">
        <f>VLOOKUP(tbl_Sales[[#This Row],[Product_ID]],tbl_Products[],3,0)</f>
        <v>Electronics</v>
      </c>
      <c r="I6533">
        <v>4</v>
      </c>
      <c r="J6533" s="10">
        <f>VLOOKUP(tbl_Sales[[#This Row],[Product_ID]],tbl_Products[],4,0)</f>
        <v>40</v>
      </c>
      <c r="K6533" s="6">
        <v>12.63</v>
      </c>
      <c r="L6533" s="6">
        <f>tbl_Sales[[#This Row],[Price_per_Unit]]*tbl_Sales[[#This Row],[Quantity]]</f>
        <v>50.52</v>
      </c>
      <c r="M6533" s="6">
        <f>tbl_Sales[[#This Row],[Cost_per_Unit]]*tbl_Sales[[#This Row],[Quantity]]</f>
        <v>160</v>
      </c>
      <c r="N6533" s="6">
        <f>tbl_Sales[[#This Row],[Sales]]-tbl_Sales[[#This Row],[Total_Cost]]</f>
        <v>-109.47999999999999</v>
      </c>
    </row>
    <row r="6534" spans="1:14">
      <c r="A6534" t="s">
        <v>6538</v>
      </c>
      <c r="B6534" s="4">
        <v>45082</v>
      </c>
      <c r="C6534" t="s">
        <v>8285</v>
      </c>
      <c r="D6534" t="str">
        <f>VLOOKUP(Sales_Data!$C6534,tbl_Customers[],2,FALSE)</f>
        <v>Customer_45</v>
      </c>
      <c r="E6534" t="str">
        <f>VLOOKUP(tbl_Sales[[#This Row],[Customer_ID]],tbl_Customers[],5,0)</f>
        <v>South</v>
      </c>
      <c r="F6534" t="s">
        <v>8567</v>
      </c>
      <c r="G6534" t="str">
        <f>VLOOKUP(Sales_Data!$F6534,tbl_Products[],2,FALSE)</f>
        <v>Product_69</v>
      </c>
      <c r="H6534" t="str">
        <f>VLOOKUP(tbl_Sales[[#This Row],[Product_ID]],tbl_Products[],3,0)</f>
        <v>Home Goods</v>
      </c>
      <c r="I6534">
        <v>7</v>
      </c>
      <c r="J6534" s="10">
        <f>VLOOKUP(tbl_Sales[[#This Row],[Product_ID]],tbl_Products[],4,0)</f>
        <v>8.86</v>
      </c>
      <c r="K6534" s="6">
        <v>80.98</v>
      </c>
      <c r="L6534" s="6">
        <f>tbl_Sales[[#This Row],[Price_per_Unit]]*tbl_Sales[[#This Row],[Quantity]]</f>
        <v>566.86</v>
      </c>
      <c r="M6534" s="6">
        <f>tbl_Sales[[#This Row],[Cost_per_Unit]]*tbl_Sales[[#This Row],[Quantity]]</f>
        <v>62.019999999999996</v>
      </c>
      <c r="N6534" s="6">
        <f>tbl_Sales[[#This Row],[Sales]]-tbl_Sales[[#This Row],[Total_Cost]]</f>
        <v>504.84000000000003</v>
      </c>
    </row>
    <row r="6535" spans="1:14">
      <c r="A6535" t="s">
        <v>6539</v>
      </c>
      <c r="B6535" s="4">
        <v>44966</v>
      </c>
      <c r="C6535" t="s">
        <v>7164</v>
      </c>
      <c r="D6535" t="str">
        <f>VLOOKUP(Sales_Data!$C6535,tbl_Customers[],2,FALSE)</f>
        <v>Customer_848</v>
      </c>
      <c r="E6535" t="str">
        <f>VLOOKUP(tbl_Sales[[#This Row],[Customer_ID]],tbl_Customers[],5,0)</f>
        <v>East</v>
      </c>
      <c r="F6535" t="s">
        <v>8558</v>
      </c>
      <c r="G6535" t="str">
        <f>VLOOKUP(Sales_Data!$F6535,tbl_Products[],2,FALSE)</f>
        <v>Product_24</v>
      </c>
      <c r="H6535" t="str">
        <f>VLOOKUP(tbl_Sales[[#This Row],[Product_ID]],tbl_Products[],3,0)</f>
        <v>Apparel</v>
      </c>
      <c r="I6535">
        <v>6</v>
      </c>
      <c r="J6535" s="10">
        <f>VLOOKUP(tbl_Sales[[#This Row],[Product_ID]],tbl_Products[],4,0)</f>
        <v>47.62</v>
      </c>
      <c r="K6535" s="6">
        <v>97.51</v>
      </c>
      <c r="L6535" s="6">
        <f>tbl_Sales[[#This Row],[Price_per_Unit]]*tbl_Sales[[#This Row],[Quantity]]</f>
        <v>585.06000000000006</v>
      </c>
      <c r="M6535" s="6">
        <f>tbl_Sales[[#This Row],[Cost_per_Unit]]*tbl_Sales[[#This Row],[Quantity]]</f>
        <v>285.71999999999997</v>
      </c>
      <c r="N6535" s="6">
        <f>tbl_Sales[[#This Row],[Sales]]-tbl_Sales[[#This Row],[Total_Cost]]</f>
        <v>299.34000000000009</v>
      </c>
    </row>
    <row r="6536" spans="1:14">
      <c r="A6536" t="s">
        <v>6540</v>
      </c>
      <c r="B6536" s="4">
        <v>45037</v>
      </c>
      <c r="C6536" t="s">
        <v>7848</v>
      </c>
      <c r="D6536" t="str">
        <f>VLOOKUP(Sales_Data!$C6536,tbl_Customers[],2,FALSE)</f>
        <v>Customer_151</v>
      </c>
      <c r="E6536" t="str">
        <f>VLOOKUP(tbl_Sales[[#This Row],[Customer_ID]],tbl_Customers[],5,0)</f>
        <v>East</v>
      </c>
      <c r="F6536" t="s">
        <v>8530</v>
      </c>
      <c r="G6536" t="str">
        <f>VLOOKUP(Sales_Data!$F6536,tbl_Products[],2,FALSE)</f>
        <v>Product_14</v>
      </c>
      <c r="H6536" t="str">
        <f>VLOOKUP(tbl_Sales[[#This Row],[Product_ID]],tbl_Products[],3,0)</f>
        <v>Toys</v>
      </c>
      <c r="I6536">
        <v>5</v>
      </c>
      <c r="J6536" s="10">
        <f>VLOOKUP(tbl_Sales[[#This Row],[Product_ID]],tbl_Products[],4,0)</f>
        <v>36.64</v>
      </c>
      <c r="K6536" s="6">
        <v>91.64</v>
      </c>
      <c r="L6536" s="6">
        <f>tbl_Sales[[#This Row],[Price_per_Unit]]*tbl_Sales[[#This Row],[Quantity]]</f>
        <v>458.2</v>
      </c>
      <c r="M6536" s="6">
        <f>tbl_Sales[[#This Row],[Cost_per_Unit]]*tbl_Sales[[#This Row],[Quantity]]</f>
        <v>183.2</v>
      </c>
      <c r="N6536" s="6">
        <f>tbl_Sales[[#This Row],[Sales]]-tbl_Sales[[#This Row],[Total_Cost]]</f>
        <v>275</v>
      </c>
    </row>
    <row r="6537" spans="1:14">
      <c r="A6537" t="s">
        <v>6541</v>
      </c>
      <c r="B6537" s="4">
        <v>45192</v>
      </c>
      <c r="C6537" t="s">
        <v>7445</v>
      </c>
      <c r="D6537" t="str">
        <f>VLOOKUP(Sales_Data!$C6537,tbl_Customers[],2,FALSE)</f>
        <v>Customer_997</v>
      </c>
      <c r="E6537" t="str">
        <f>VLOOKUP(tbl_Sales[[#This Row],[Customer_ID]],tbl_Customers[],5,0)</f>
        <v>South</v>
      </c>
      <c r="F6537" t="s">
        <v>8528</v>
      </c>
      <c r="G6537" t="str">
        <f>VLOOKUP(Sales_Data!$F6537,tbl_Products[],2,FALSE)</f>
        <v>Product_25</v>
      </c>
      <c r="H6537" t="str">
        <f>VLOOKUP(tbl_Sales[[#This Row],[Product_ID]],tbl_Products[],3,0)</f>
        <v>Electronics</v>
      </c>
      <c r="I6537">
        <v>2</v>
      </c>
      <c r="J6537" s="10">
        <f>VLOOKUP(tbl_Sales[[#This Row],[Product_ID]],tbl_Products[],4,0)</f>
        <v>48.19</v>
      </c>
      <c r="K6537" s="6">
        <v>93.95</v>
      </c>
      <c r="L6537" s="6">
        <f>tbl_Sales[[#This Row],[Price_per_Unit]]*tbl_Sales[[#This Row],[Quantity]]</f>
        <v>187.9</v>
      </c>
      <c r="M6537" s="6">
        <f>tbl_Sales[[#This Row],[Cost_per_Unit]]*tbl_Sales[[#This Row],[Quantity]]</f>
        <v>96.38</v>
      </c>
      <c r="N6537" s="6">
        <f>tbl_Sales[[#This Row],[Sales]]-tbl_Sales[[#This Row],[Total_Cost]]</f>
        <v>91.52000000000001</v>
      </c>
    </row>
    <row r="6538" spans="1:14">
      <c r="A6538" t="s">
        <v>6542</v>
      </c>
      <c r="B6538" s="4">
        <v>44976</v>
      </c>
      <c r="C6538" t="s">
        <v>8474</v>
      </c>
      <c r="D6538" t="str">
        <f>VLOOKUP(Sales_Data!$C6538,tbl_Customers[],2,FALSE)</f>
        <v>Customer_1282</v>
      </c>
      <c r="E6538" t="str">
        <f>VLOOKUP(tbl_Sales[[#This Row],[Customer_ID]],tbl_Customers[],5,0)</f>
        <v>South</v>
      </c>
      <c r="F6538" t="s">
        <v>8533</v>
      </c>
      <c r="G6538" t="str">
        <f>VLOOKUP(Sales_Data!$F6538,tbl_Products[],2,FALSE)</f>
        <v>Product_34</v>
      </c>
      <c r="H6538" t="str">
        <f>VLOOKUP(tbl_Sales[[#This Row],[Product_ID]],tbl_Products[],3,0)</f>
        <v>Electronics</v>
      </c>
      <c r="I6538">
        <v>2</v>
      </c>
      <c r="J6538" s="10">
        <f>VLOOKUP(tbl_Sales[[#This Row],[Product_ID]],tbl_Products[],4,0)</f>
        <v>21.9</v>
      </c>
      <c r="K6538" s="6">
        <v>54.63</v>
      </c>
      <c r="L6538" s="6">
        <f>tbl_Sales[[#This Row],[Price_per_Unit]]*tbl_Sales[[#This Row],[Quantity]]</f>
        <v>109.26</v>
      </c>
      <c r="M6538" s="6">
        <f>tbl_Sales[[#This Row],[Cost_per_Unit]]*tbl_Sales[[#This Row],[Quantity]]</f>
        <v>43.8</v>
      </c>
      <c r="N6538" s="6">
        <f>tbl_Sales[[#This Row],[Sales]]-tbl_Sales[[#This Row],[Total_Cost]]</f>
        <v>65.460000000000008</v>
      </c>
    </row>
    <row r="6539" spans="1:14">
      <c r="A6539" t="s">
        <v>6543</v>
      </c>
      <c r="B6539" s="4">
        <v>44978</v>
      </c>
      <c r="C6539" t="s">
        <v>8055</v>
      </c>
      <c r="D6539" t="str">
        <f>VLOOKUP(Sales_Data!$C6539,tbl_Customers[],2,FALSE)</f>
        <v>Customer_157</v>
      </c>
      <c r="E6539" t="str">
        <f>VLOOKUP(tbl_Sales[[#This Row],[Customer_ID]],tbl_Customers[],5,0)</f>
        <v>East</v>
      </c>
      <c r="F6539" t="s">
        <v>8516</v>
      </c>
      <c r="G6539" t="str">
        <f>VLOOKUP(Sales_Data!$F6539,tbl_Products[],2,FALSE)</f>
        <v>Product_67</v>
      </c>
      <c r="H6539" t="str">
        <f>VLOOKUP(tbl_Sales[[#This Row],[Product_ID]],tbl_Products[],3,0)</f>
        <v>Toys</v>
      </c>
      <c r="I6539">
        <v>7</v>
      </c>
      <c r="J6539" s="10">
        <f>VLOOKUP(tbl_Sales[[#This Row],[Product_ID]],tbl_Products[],4,0)</f>
        <v>13.68</v>
      </c>
      <c r="K6539" s="6">
        <v>40.39</v>
      </c>
      <c r="L6539" s="6">
        <f>tbl_Sales[[#This Row],[Price_per_Unit]]*tbl_Sales[[#This Row],[Quantity]]</f>
        <v>282.73</v>
      </c>
      <c r="M6539" s="6">
        <f>tbl_Sales[[#This Row],[Cost_per_Unit]]*tbl_Sales[[#This Row],[Quantity]]</f>
        <v>95.759999999999991</v>
      </c>
      <c r="N6539" s="6">
        <f>tbl_Sales[[#This Row],[Sales]]-tbl_Sales[[#This Row],[Total_Cost]]</f>
        <v>186.97000000000003</v>
      </c>
    </row>
    <row r="6540" spans="1:14">
      <c r="A6540" t="s">
        <v>6544</v>
      </c>
      <c r="B6540" s="4">
        <v>45045</v>
      </c>
      <c r="C6540" t="s">
        <v>8202</v>
      </c>
      <c r="D6540" t="str">
        <f>VLOOKUP(Sales_Data!$C6540,tbl_Customers[],2,FALSE)</f>
        <v>Customer_431</v>
      </c>
      <c r="E6540" t="str">
        <f>VLOOKUP(tbl_Sales[[#This Row],[Customer_ID]],tbl_Customers[],5,0)</f>
        <v>East</v>
      </c>
      <c r="F6540" t="s">
        <v>8535</v>
      </c>
      <c r="G6540" t="str">
        <f>VLOOKUP(Sales_Data!$F6540,tbl_Products[],2,FALSE)</f>
        <v>Product_54</v>
      </c>
      <c r="H6540" t="str">
        <f>VLOOKUP(tbl_Sales[[#This Row],[Product_ID]],tbl_Products[],3,0)</f>
        <v>Apparel</v>
      </c>
      <c r="I6540">
        <v>9</v>
      </c>
      <c r="J6540" s="10">
        <f>VLOOKUP(tbl_Sales[[#This Row],[Product_ID]],tbl_Products[],4,0)</f>
        <v>1.35</v>
      </c>
      <c r="K6540" s="6">
        <v>15.75</v>
      </c>
      <c r="L6540" s="6">
        <f>tbl_Sales[[#This Row],[Price_per_Unit]]*tbl_Sales[[#This Row],[Quantity]]</f>
        <v>141.75</v>
      </c>
      <c r="M6540" s="6">
        <f>tbl_Sales[[#This Row],[Cost_per_Unit]]*tbl_Sales[[#This Row],[Quantity]]</f>
        <v>12.15</v>
      </c>
      <c r="N6540" s="6">
        <f>tbl_Sales[[#This Row],[Sales]]-tbl_Sales[[#This Row],[Total_Cost]]</f>
        <v>129.6</v>
      </c>
    </row>
    <row r="6541" spans="1:14">
      <c r="A6541" t="s">
        <v>6545</v>
      </c>
      <c r="B6541" s="4">
        <v>45199</v>
      </c>
      <c r="C6541" t="s">
        <v>7318</v>
      </c>
      <c r="D6541" t="str">
        <f>VLOOKUP(Sales_Data!$C6541,tbl_Customers[],2,FALSE)</f>
        <v>Customer_1408</v>
      </c>
      <c r="E6541" t="str">
        <f>VLOOKUP(tbl_Sales[[#This Row],[Customer_ID]],tbl_Customers[],5,0)</f>
        <v>South</v>
      </c>
      <c r="F6541" t="s">
        <v>8502</v>
      </c>
      <c r="G6541" t="str">
        <f>VLOOKUP(Sales_Data!$F6541,tbl_Products[],2,FALSE)</f>
        <v>Product_22</v>
      </c>
      <c r="H6541" t="str">
        <f>VLOOKUP(tbl_Sales[[#This Row],[Product_ID]],tbl_Products[],3,0)</f>
        <v>Electronics</v>
      </c>
      <c r="I6541">
        <v>6</v>
      </c>
      <c r="J6541" s="10">
        <f>VLOOKUP(tbl_Sales[[#This Row],[Product_ID]],tbl_Products[],4,0)</f>
        <v>38.15</v>
      </c>
      <c r="K6541" s="6">
        <v>88.41</v>
      </c>
      <c r="L6541" s="6">
        <f>tbl_Sales[[#This Row],[Price_per_Unit]]*tbl_Sales[[#This Row],[Quantity]]</f>
        <v>530.46</v>
      </c>
      <c r="M6541" s="6">
        <f>tbl_Sales[[#This Row],[Cost_per_Unit]]*tbl_Sales[[#This Row],[Quantity]]</f>
        <v>228.89999999999998</v>
      </c>
      <c r="N6541" s="6">
        <f>tbl_Sales[[#This Row],[Sales]]-tbl_Sales[[#This Row],[Total_Cost]]</f>
        <v>301.56000000000006</v>
      </c>
    </row>
    <row r="6542" spans="1:14">
      <c r="A6542" t="s">
        <v>6546</v>
      </c>
      <c r="B6542" s="4">
        <v>45124</v>
      </c>
      <c r="C6542" t="s">
        <v>7077</v>
      </c>
      <c r="D6542" t="str">
        <f>VLOOKUP(Sales_Data!$C6542,tbl_Customers[],2,FALSE)</f>
        <v>Customer_860</v>
      </c>
      <c r="E6542" t="str">
        <f>VLOOKUP(tbl_Sales[[#This Row],[Customer_ID]],tbl_Customers[],5,0)</f>
        <v>West</v>
      </c>
      <c r="F6542" t="s">
        <v>8524</v>
      </c>
      <c r="G6542" t="str">
        <f>VLOOKUP(Sales_Data!$F6542,tbl_Products[],2,FALSE)</f>
        <v>Product_74</v>
      </c>
      <c r="H6542" t="str">
        <f>VLOOKUP(tbl_Sales[[#This Row],[Product_ID]],tbl_Products[],3,0)</f>
        <v>Home Goods</v>
      </c>
      <c r="I6542">
        <v>2</v>
      </c>
      <c r="J6542" s="10">
        <f>VLOOKUP(tbl_Sales[[#This Row],[Product_ID]],tbl_Products[],4,0)</f>
        <v>13.9</v>
      </c>
      <c r="K6542" s="6">
        <v>91.46</v>
      </c>
      <c r="L6542" s="6">
        <f>tbl_Sales[[#This Row],[Price_per_Unit]]*tbl_Sales[[#This Row],[Quantity]]</f>
        <v>182.92</v>
      </c>
      <c r="M6542" s="6">
        <f>tbl_Sales[[#This Row],[Cost_per_Unit]]*tbl_Sales[[#This Row],[Quantity]]</f>
        <v>27.8</v>
      </c>
      <c r="N6542" s="6">
        <f>tbl_Sales[[#This Row],[Sales]]-tbl_Sales[[#This Row],[Total_Cost]]</f>
        <v>155.11999999999998</v>
      </c>
    </row>
    <row r="6543" spans="1:14">
      <c r="A6543" t="s">
        <v>6547</v>
      </c>
      <c r="B6543" s="4">
        <v>45024</v>
      </c>
      <c r="C6543" t="s">
        <v>7267</v>
      </c>
      <c r="D6543" t="str">
        <f>VLOOKUP(Sales_Data!$C6543,tbl_Customers[],2,FALSE)</f>
        <v>Customer_769</v>
      </c>
      <c r="E6543" t="str">
        <f>VLOOKUP(tbl_Sales[[#This Row],[Customer_ID]],tbl_Customers[],5,0)</f>
        <v>East</v>
      </c>
      <c r="F6543" t="s">
        <v>8510</v>
      </c>
      <c r="G6543" t="str">
        <f>VLOOKUP(Sales_Data!$F6543,tbl_Products[],2,FALSE)</f>
        <v>Product_70</v>
      </c>
      <c r="H6543" t="str">
        <f>VLOOKUP(tbl_Sales[[#This Row],[Product_ID]],tbl_Products[],3,0)</f>
        <v>Apparel</v>
      </c>
      <c r="I6543">
        <v>9</v>
      </c>
      <c r="J6543" s="10">
        <f>VLOOKUP(tbl_Sales[[#This Row],[Product_ID]],tbl_Products[],4,0)</f>
        <v>26.74</v>
      </c>
      <c r="K6543" s="6">
        <v>94.66</v>
      </c>
      <c r="L6543" s="6">
        <f>tbl_Sales[[#This Row],[Price_per_Unit]]*tbl_Sales[[#This Row],[Quantity]]</f>
        <v>851.93999999999994</v>
      </c>
      <c r="M6543" s="6">
        <f>tbl_Sales[[#This Row],[Cost_per_Unit]]*tbl_Sales[[#This Row],[Quantity]]</f>
        <v>240.66</v>
      </c>
      <c r="N6543" s="6">
        <f>tbl_Sales[[#This Row],[Sales]]-tbl_Sales[[#This Row],[Total_Cost]]</f>
        <v>611.28</v>
      </c>
    </row>
    <row r="6544" spans="1:14">
      <c r="A6544" t="s">
        <v>6548</v>
      </c>
      <c r="B6544" s="4">
        <v>45025</v>
      </c>
      <c r="C6544" t="s">
        <v>8183</v>
      </c>
      <c r="D6544" t="str">
        <f>VLOOKUP(Sales_Data!$C6544,tbl_Customers[],2,FALSE)</f>
        <v>Customer_643</v>
      </c>
      <c r="E6544" t="str">
        <f>VLOOKUP(tbl_Sales[[#This Row],[Customer_ID]],tbl_Customers[],5,0)</f>
        <v>North</v>
      </c>
      <c r="F6544" t="s">
        <v>8538</v>
      </c>
      <c r="G6544" t="str">
        <f>VLOOKUP(Sales_Data!$F6544,tbl_Products[],2,FALSE)</f>
        <v>Product_44</v>
      </c>
      <c r="H6544" t="str">
        <f>VLOOKUP(tbl_Sales[[#This Row],[Product_ID]],tbl_Products[],3,0)</f>
        <v>Electronics</v>
      </c>
      <c r="I6544">
        <v>2</v>
      </c>
      <c r="J6544" s="10">
        <f>VLOOKUP(tbl_Sales[[#This Row],[Product_ID]],tbl_Products[],4,0)</f>
        <v>39.729999999999997</v>
      </c>
      <c r="K6544" s="6">
        <v>60.92</v>
      </c>
      <c r="L6544" s="6">
        <f>tbl_Sales[[#This Row],[Price_per_Unit]]*tbl_Sales[[#This Row],[Quantity]]</f>
        <v>121.84</v>
      </c>
      <c r="M6544" s="6">
        <f>tbl_Sales[[#This Row],[Cost_per_Unit]]*tbl_Sales[[#This Row],[Quantity]]</f>
        <v>79.459999999999994</v>
      </c>
      <c r="N6544" s="6">
        <f>tbl_Sales[[#This Row],[Sales]]-tbl_Sales[[#This Row],[Total_Cost]]</f>
        <v>42.38000000000001</v>
      </c>
    </row>
    <row r="6545" spans="1:14">
      <c r="A6545" t="s">
        <v>6549</v>
      </c>
      <c r="B6545" s="4">
        <v>45196</v>
      </c>
      <c r="C6545" t="s">
        <v>7565</v>
      </c>
      <c r="D6545" t="str">
        <f>VLOOKUP(Sales_Data!$C6545,tbl_Customers[],2,FALSE)</f>
        <v>Customer_1298</v>
      </c>
      <c r="E6545" t="str">
        <f>VLOOKUP(tbl_Sales[[#This Row],[Customer_ID]],tbl_Customers[],5,0)</f>
        <v>North</v>
      </c>
      <c r="F6545" t="s">
        <v>8508</v>
      </c>
      <c r="G6545" t="str">
        <f>VLOOKUP(Sales_Data!$F6545,tbl_Products[],2,FALSE)</f>
        <v>Product_63</v>
      </c>
      <c r="H6545" t="str">
        <f>VLOOKUP(tbl_Sales[[#This Row],[Product_ID]],tbl_Products[],3,0)</f>
        <v>Electronics</v>
      </c>
      <c r="I6545">
        <v>2</v>
      </c>
      <c r="J6545" s="10">
        <f>VLOOKUP(tbl_Sales[[#This Row],[Product_ID]],tbl_Products[],4,0)</f>
        <v>40</v>
      </c>
      <c r="K6545" s="6">
        <v>81.459999999999994</v>
      </c>
      <c r="L6545" s="6">
        <f>tbl_Sales[[#This Row],[Price_per_Unit]]*tbl_Sales[[#This Row],[Quantity]]</f>
        <v>162.91999999999999</v>
      </c>
      <c r="M6545" s="6">
        <f>tbl_Sales[[#This Row],[Cost_per_Unit]]*tbl_Sales[[#This Row],[Quantity]]</f>
        <v>80</v>
      </c>
      <c r="N6545" s="6">
        <f>tbl_Sales[[#This Row],[Sales]]-tbl_Sales[[#This Row],[Total_Cost]]</f>
        <v>82.919999999999987</v>
      </c>
    </row>
    <row r="6546" spans="1:14">
      <c r="A6546" t="s">
        <v>6550</v>
      </c>
      <c r="B6546" s="4">
        <v>45263</v>
      </c>
      <c r="C6546" t="s">
        <v>7033</v>
      </c>
      <c r="D6546" t="str">
        <f>VLOOKUP(Sales_Data!$C6546,tbl_Customers[],2,FALSE)</f>
        <v>Customer_924</v>
      </c>
      <c r="E6546" t="str">
        <f>VLOOKUP(tbl_Sales[[#This Row],[Customer_ID]],tbl_Customers[],5,0)</f>
        <v>East</v>
      </c>
      <c r="F6546" t="s">
        <v>8559</v>
      </c>
      <c r="G6546" t="str">
        <f>VLOOKUP(Sales_Data!$F6546,tbl_Products[],2,FALSE)</f>
        <v>Product_57</v>
      </c>
      <c r="H6546" t="str">
        <f>VLOOKUP(tbl_Sales[[#This Row],[Product_ID]],tbl_Products[],3,0)</f>
        <v>Toys</v>
      </c>
      <c r="I6546">
        <v>4</v>
      </c>
      <c r="J6546" s="10">
        <f>VLOOKUP(tbl_Sales[[#This Row],[Product_ID]],tbl_Products[],4,0)</f>
        <v>31.85</v>
      </c>
      <c r="K6546" s="6">
        <v>35.67</v>
      </c>
      <c r="L6546" s="6">
        <f>tbl_Sales[[#This Row],[Price_per_Unit]]*tbl_Sales[[#This Row],[Quantity]]</f>
        <v>142.68</v>
      </c>
      <c r="M6546" s="6">
        <f>tbl_Sales[[#This Row],[Cost_per_Unit]]*tbl_Sales[[#This Row],[Quantity]]</f>
        <v>127.4</v>
      </c>
      <c r="N6546" s="6">
        <f>tbl_Sales[[#This Row],[Sales]]-tbl_Sales[[#This Row],[Total_Cost]]</f>
        <v>15.280000000000001</v>
      </c>
    </row>
    <row r="6547" spans="1:14">
      <c r="A6547" t="s">
        <v>6551</v>
      </c>
      <c r="B6547" s="4">
        <v>45054</v>
      </c>
      <c r="C6547" t="s">
        <v>7963</v>
      </c>
      <c r="D6547" t="str">
        <f>VLOOKUP(Sales_Data!$C6547,tbl_Customers[],2,FALSE)</f>
        <v>Customer_330</v>
      </c>
      <c r="E6547" t="str">
        <f>VLOOKUP(tbl_Sales[[#This Row],[Customer_ID]],tbl_Customers[],5,0)</f>
        <v>North</v>
      </c>
      <c r="F6547" t="s">
        <v>8499</v>
      </c>
      <c r="G6547" t="str">
        <f>VLOOKUP(Sales_Data!$F6547,tbl_Products[],2,FALSE)</f>
        <v>Product_30</v>
      </c>
      <c r="H6547" t="str">
        <f>VLOOKUP(tbl_Sales[[#This Row],[Product_ID]],tbl_Products[],3,0)</f>
        <v>Apparel</v>
      </c>
      <c r="I6547">
        <v>4</v>
      </c>
      <c r="J6547" s="10">
        <f>VLOOKUP(tbl_Sales[[#This Row],[Product_ID]],tbl_Products[],4,0)</f>
        <v>49.21</v>
      </c>
      <c r="K6547" s="6">
        <v>89.2</v>
      </c>
      <c r="L6547" s="6">
        <f>tbl_Sales[[#This Row],[Price_per_Unit]]*tbl_Sales[[#This Row],[Quantity]]</f>
        <v>356.8</v>
      </c>
      <c r="M6547" s="6">
        <f>tbl_Sales[[#This Row],[Cost_per_Unit]]*tbl_Sales[[#This Row],[Quantity]]</f>
        <v>196.84</v>
      </c>
      <c r="N6547" s="6">
        <f>tbl_Sales[[#This Row],[Sales]]-tbl_Sales[[#This Row],[Total_Cost]]</f>
        <v>159.96</v>
      </c>
    </row>
    <row r="6548" spans="1:14">
      <c r="A6548" t="s">
        <v>6552</v>
      </c>
      <c r="B6548" s="4">
        <v>45218</v>
      </c>
      <c r="C6548" t="s">
        <v>7025</v>
      </c>
      <c r="D6548" t="str">
        <f>VLOOKUP(Sales_Data!$C6548,tbl_Customers[],2,FALSE)</f>
        <v>Customer_369</v>
      </c>
      <c r="E6548" t="str">
        <f>VLOOKUP(tbl_Sales[[#This Row],[Customer_ID]],tbl_Customers[],5,0)</f>
        <v>North</v>
      </c>
      <c r="F6548" t="s">
        <v>8554</v>
      </c>
      <c r="G6548" t="str">
        <f>VLOOKUP(Sales_Data!$F6548,tbl_Products[],2,FALSE)</f>
        <v>Product_55</v>
      </c>
      <c r="H6548" t="str">
        <f>VLOOKUP(tbl_Sales[[#This Row],[Product_ID]],tbl_Products[],3,0)</f>
        <v>Apparel</v>
      </c>
      <c r="I6548">
        <v>1</v>
      </c>
      <c r="J6548" s="10">
        <f>VLOOKUP(tbl_Sales[[#This Row],[Product_ID]],tbl_Products[],4,0)</f>
        <v>36.08</v>
      </c>
      <c r="K6548" s="6">
        <v>14.84</v>
      </c>
      <c r="L6548" s="6">
        <f>tbl_Sales[[#This Row],[Price_per_Unit]]*tbl_Sales[[#This Row],[Quantity]]</f>
        <v>14.84</v>
      </c>
      <c r="M6548" s="6">
        <f>tbl_Sales[[#This Row],[Cost_per_Unit]]*tbl_Sales[[#This Row],[Quantity]]</f>
        <v>36.08</v>
      </c>
      <c r="N6548" s="6">
        <f>tbl_Sales[[#This Row],[Sales]]-tbl_Sales[[#This Row],[Total_Cost]]</f>
        <v>-21.24</v>
      </c>
    </row>
    <row r="6549" spans="1:14">
      <c r="A6549" t="s">
        <v>6553</v>
      </c>
      <c r="B6549" s="4">
        <v>45247</v>
      </c>
      <c r="C6549" t="s">
        <v>7128</v>
      </c>
      <c r="D6549" t="str">
        <f>VLOOKUP(Sales_Data!$C6549,tbl_Customers[],2,FALSE)</f>
        <v>Customer_612</v>
      </c>
      <c r="E6549" t="str">
        <f>VLOOKUP(tbl_Sales[[#This Row],[Customer_ID]],tbl_Customers[],5,0)</f>
        <v>West</v>
      </c>
      <c r="F6549" t="s">
        <v>8499</v>
      </c>
      <c r="G6549" t="str">
        <f>VLOOKUP(Sales_Data!$F6549,tbl_Products[],2,FALSE)</f>
        <v>Product_30</v>
      </c>
      <c r="H6549" t="str">
        <f>VLOOKUP(tbl_Sales[[#This Row],[Product_ID]],tbl_Products[],3,0)</f>
        <v>Apparel</v>
      </c>
      <c r="I6549">
        <v>4</v>
      </c>
      <c r="J6549" s="10">
        <f>VLOOKUP(tbl_Sales[[#This Row],[Product_ID]],tbl_Products[],4,0)</f>
        <v>49.21</v>
      </c>
      <c r="K6549" s="6">
        <v>28.97</v>
      </c>
      <c r="L6549" s="6">
        <f>tbl_Sales[[#This Row],[Price_per_Unit]]*tbl_Sales[[#This Row],[Quantity]]</f>
        <v>115.88</v>
      </c>
      <c r="M6549" s="6">
        <f>tbl_Sales[[#This Row],[Cost_per_Unit]]*tbl_Sales[[#This Row],[Quantity]]</f>
        <v>196.84</v>
      </c>
      <c r="N6549" s="6">
        <f>tbl_Sales[[#This Row],[Sales]]-tbl_Sales[[#This Row],[Total_Cost]]</f>
        <v>-80.960000000000008</v>
      </c>
    </row>
    <row r="6550" spans="1:14">
      <c r="A6550" t="s">
        <v>6554</v>
      </c>
      <c r="B6550" s="4">
        <v>45018</v>
      </c>
      <c r="C6550" t="s">
        <v>8315</v>
      </c>
      <c r="D6550" t="str">
        <f>VLOOKUP(Sales_Data!$C6550,tbl_Customers[],2,FALSE)</f>
        <v>Customer_21</v>
      </c>
      <c r="E6550" t="str">
        <f>VLOOKUP(tbl_Sales[[#This Row],[Customer_ID]],tbl_Customers[],5,0)</f>
        <v>West</v>
      </c>
      <c r="F6550" t="s">
        <v>8510</v>
      </c>
      <c r="G6550" t="str">
        <f>VLOOKUP(Sales_Data!$F6550,tbl_Products[],2,FALSE)</f>
        <v>Product_70</v>
      </c>
      <c r="H6550" t="str">
        <f>VLOOKUP(tbl_Sales[[#This Row],[Product_ID]],tbl_Products[],3,0)</f>
        <v>Apparel</v>
      </c>
      <c r="I6550">
        <v>7</v>
      </c>
      <c r="J6550" s="10">
        <f>VLOOKUP(tbl_Sales[[#This Row],[Product_ID]],tbl_Products[],4,0)</f>
        <v>26.74</v>
      </c>
      <c r="K6550" s="6">
        <v>39.200000000000003</v>
      </c>
      <c r="L6550" s="6">
        <f>tbl_Sales[[#This Row],[Price_per_Unit]]*tbl_Sales[[#This Row],[Quantity]]</f>
        <v>274.40000000000003</v>
      </c>
      <c r="M6550" s="6">
        <f>tbl_Sales[[#This Row],[Cost_per_Unit]]*tbl_Sales[[#This Row],[Quantity]]</f>
        <v>187.17999999999998</v>
      </c>
      <c r="N6550" s="6">
        <f>tbl_Sales[[#This Row],[Sales]]-tbl_Sales[[#This Row],[Total_Cost]]</f>
        <v>87.220000000000056</v>
      </c>
    </row>
    <row r="6551" spans="1:14">
      <c r="A6551" t="s">
        <v>6555</v>
      </c>
      <c r="B6551" s="4">
        <v>45212</v>
      </c>
      <c r="C6551" t="s">
        <v>7133</v>
      </c>
      <c r="D6551" t="str">
        <f>VLOOKUP(Sales_Data!$C6551,tbl_Customers[],2,FALSE)</f>
        <v>Customer_366</v>
      </c>
      <c r="E6551" t="str">
        <f>VLOOKUP(tbl_Sales[[#This Row],[Customer_ID]],tbl_Customers[],5,0)</f>
        <v>West</v>
      </c>
      <c r="F6551" t="s">
        <v>8523</v>
      </c>
      <c r="G6551" t="str">
        <f>VLOOKUP(Sales_Data!$F6551,tbl_Products[],2,FALSE)</f>
        <v>Product_32</v>
      </c>
      <c r="H6551" t="str">
        <f>VLOOKUP(tbl_Sales[[#This Row],[Product_ID]],tbl_Products[],3,0)</f>
        <v>Home Goods</v>
      </c>
      <c r="I6551">
        <v>1</v>
      </c>
      <c r="J6551" s="10">
        <f>VLOOKUP(tbl_Sales[[#This Row],[Product_ID]],tbl_Products[],4,0)</f>
        <v>24.03</v>
      </c>
      <c r="K6551" s="6">
        <v>12.66</v>
      </c>
      <c r="L6551" s="6">
        <f>tbl_Sales[[#This Row],[Price_per_Unit]]*tbl_Sales[[#This Row],[Quantity]]</f>
        <v>12.66</v>
      </c>
      <c r="M6551" s="6">
        <f>tbl_Sales[[#This Row],[Cost_per_Unit]]*tbl_Sales[[#This Row],[Quantity]]</f>
        <v>24.03</v>
      </c>
      <c r="N6551" s="6">
        <f>tbl_Sales[[#This Row],[Sales]]-tbl_Sales[[#This Row],[Total_Cost]]</f>
        <v>-11.370000000000001</v>
      </c>
    </row>
    <row r="6552" spans="1:14">
      <c r="A6552" t="s">
        <v>6556</v>
      </c>
      <c r="B6552" s="4">
        <v>45212</v>
      </c>
      <c r="C6552" t="s">
        <v>7071</v>
      </c>
      <c r="D6552" t="str">
        <f>VLOOKUP(Sales_Data!$C6552,tbl_Customers[],2,FALSE)</f>
        <v>Customer_1351</v>
      </c>
      <c r="E6552" t="str">
        <f>VLOOKUP(tbl_Sales[[#This Row],[Customer_ID]],tbl_Customers[],5,0)</f>
        <v>South</v>
      </c>
      <c r="F6552" t="s">
        <v>8494</v>
      </c>
      <c r="G6552" t="str">
        <f>VLOOKUP(Sales_Data!$F6552,tbl_Products[],2,FALSE)</f>
        <v>Product_15</v>
      </c>
      <c r="H6552" t="str">
        <f>VLOOKUP(tbl_Sales[[#This Row],[Product_ID]],tbl_Products[],3,0)</f>
        <v>Apparel</v>
      </c>
      <c r="I6552">
        <v>4</v>
      </c>
      <c r="J6552" s="10">
        <f>VLOOKUP(tbl_Sales[[#This Row],[Product_ID]],tbl_Products[],4,0)</f>
        <v>22.93</v>
      </c>
      <c r="K6552" s="6">
        <v>70.23</v>
      </c>
      <c r="L6552" s="6">
        <f>tbl_Sales[[#This Row],[Price_per_Unit]]*tbl_Sales[[#This Row],[Quantity]]</f>
        <v>280.92</v>
      </c>
      <c r="M6552" s="6">
        <f>tbl_Sales[[#This Row],[Cost_per_Unit]]*tbl_Sales[[#This Row],[Quantity]]</f>
        <v>91.72</v>
      </c>
      <c r="N6552" s="6">
        <f>tbl_Sales[[#This Row],[Sales]]-tbl_Sales[[#This Row],[Total_Cost]]</f>
        <v>189.20000000000002</v>
      </c>
    </row>
    <row r="6553" spans="1:14">
      <c r="A6553" t="s">
        <v>6557</v>
      </c>
      <c r="B6553" s="4">
        <v>45139</v>
      </c>
      <c r="C6553" t="s">
        <v>7437</v>
      </c>
      <c r="D6553" t="str">
        <f>VLOOKUP(Sales_Data!$C6553,tbl_Customers[],2,FALSE)</f>
        <v>Customer_1162</v>
      </c>
      <c r="E6553" t="str">
        <f>VLOOKUP(tbl_Sales[[#This Row],[Customer_ID]],tbl_Customers[],5,0)</f>
        <v>East</v>
      </c>
      <c r="F6553" t="s">
        <v>8561</v>
      </c>
      <c r="G6553" t="str">
        <f>VLOOKUP(Sales_Data!$F6553,tbl_Products[],2,FALSE)</f>
        <v>Product_66</v>
      </c>
      <c r="H6553" t="str">
        <f>VLOOKUP(tbl_Sales[[#This Row],[Product_ID]],tbl_Products[],3,0)</f>
        <v>Health</v>
      </c>
      <c r="I6553">
        <v>7</v>
      </c>
      <c r="J6553" s="10">
        <f>VLOOKUP(tbl_Sales[[#This Row],[Product_ID]],tbl_Products[],4,0)</f>
        <v>1.38</v>
      </c>
      <c r="K6553" s="6">
        <v>54.86</v>
      </c>
      <c r="L6553" s="6">
        <f>tbl_Sales[[#This Row],[Price_per_Unit]]*tbl_Sales[[#This Row],[Quantity]]</f>
        <v>384.02</v>
      </c>
      <c r="M6553" s="6">
        <f>tbl_Sales[[#This Row],[Cost_per_Unit]]*tbl_Sales[[#This Row],[Quantity]]</f>
        <v>9.66</v>
      </c>
      <c r="N6553" s="6">
        <f>tbl_Sales[[#This Row],[Sales]]-tbl_Sales[[#This Row],[Total_Cost]]</f>
        <v>374.35999999999996</v>
      </c>
    </row>
    <row r="6554" spans="1:14">
      <c r="A6554" t="s">
        <v>6558</v>
      </c>
      <c r="B6554" s="4">
        <v>44981</v>
      </c>
      <c r="C6554" t="s">
        <v>8390</v>
      </c>
      <c r="D6554" t="str">
        <f>VLOOKUP(Sales_Data!$C6554,tbl_Customers[],2,FALSE)</f>
        <v>Customer_1293</v>
      </c>
      <c r="E6554" t="str">
        <f>VLOOKUP(tbl_Sales[[#This Row],[Customer_ID]],tbl_Customers[],5,0)</f>
        <v>South</v>
      </c>
      <c r="F6554" t="s">
        <v>8532</v>
      </c>
      <c r="G6554" t="str">
        <f>VLOOKUP(Sales_Data!$F6554,tbl_Products[],2,FALSE)</f>
        <v>Product_23</v>
      </c>
      <c r="H6554" t="str">
        <f>VLOOKUP(tbl_Sales[[#This Row],[Product_ID]],tbl_Products[],3,0)</f>
        <v>Apparel</v>
      </c>
      <c r="I6554">
        <v>1</v>
      </c>
      <c r="J6554" s="10">
        <f>VLOOKUP(tbl_Sales[[#This Row],[Product_ID]],tbl_Products[],4,0)</f>
        <v>2.85</v>
      </c>
      <c r="K6554" s="6">
        <v>43.7</v>
      </c>
      <c r="L6554" s="6">
        <f>tbl_Sales[[#This Row],[Price_per_Unit]]*tbl_Sales[[#This Row],[Quantity]]</f>
        <v>43.7</v>
      </c>
      <c r="M6554" s="6">
        <f>tbl_Sales[[#This Row],[Cost_per_Unit]]*tbl_Sales[[#This Row],[Quantity]]</f>
        <v>2.85</v>
      </c>
      <c r="N6554" s="6">
        <f>tbl_Sales[[#This Row],[Sales]]-tbl_Sales[[#This Row],[Total_Cost]]</f>
        <v>40.85</v>
      </c>
    </row>
    <row r="6555" spans="1:14">
      <c r="A6555" t="s">
        <v>6559</v>
      </c>
      <c r="B6555" s="4">
        <v>45253</v>
      </c>
      <c r="C6555" t="s">
        <v>8346</v>
      </c>
      <c r="D6555" t="str">
        <f>VLOOKUP(Sales_Data!$C6555,tbl_Customers[],2,FALSE)</f>
        <v>Customer_1243</v>
      </c>
      <c r="E6555" t="str">
        <f>VLOOKUP(tbl_Sales[[#This Row],[Customer_ID]],tbl_Customers[],5,0)</f>
        <v>West</v>
      </c>
      <c r="F6555" t="s">
        <v>8510</v>
      </c>
      <c r="G6555" t="str">
        <f>VLOOKUP(Sales_Data!$F6555,tbl_Products[],2,FALSE)</f>
        <v>Product_70</v>
      </c>
      <c r="H6555" t="str">
        <f>VLOOKUP(tbl_Sales[[#This Row],[Product_ID]],tbl_Products[],3,0)</f>
        <v>Apparel</v>
      </c>
      <c r="I6555">
        <v>4</v>
      </c>
      <c r="J6555" s="10">
        <f>VLOOKUP(tbl_Sales[[#This Row],[Product_ID]],tbl_Products[],4,0)</f>
        <v>26.74</v>
      </c>
      <c r="K6555" s="6">
        <v>18.97</v>
      </c>
      <c r="L6555" s="6">
        <f>tbl_Sales[[#This Row],[Price_per_Unit]]*tbl_Sales[[#This Row],[Quantity]]</f>
        <v>75.88</v>
      </c>
      <c r="M6555" s="6">
        <f>tbl_Sales[[#This Row],[Cost_per_Unit]]*tbl_Sales[[#This Row],[Quantity]]</f>
        <v>106.96</v>
      </c>
      <c r="N6555" s="6">
        <f>tbl_Sales[[#This Row],[Sales]]-tbl_Sales[[#This Row],[Total_Cost]]</f>
        <v>-31.08</v>
      </c>
    </row>
    <row r="6556" spans="1:14">
      <c r="A6556" t="s">
        <v>6560</v>
      </c>
      <c r="B6556" s="4">
        <v>45222</v>
      </c>
      <c r="C6556" t="s">
        <v>7280</v>
      </c>
      <c r="D6556" t="str">
        <f>VLOOKUP(Sales_Data!$C6556,tbl_Customers[],2,FALSE)</f>
        <v>Customer_65</v>
      </c>
      <c r="E6556" t="str">
        <f>VLOOKUP(tbl_Sales[[#This Row],[Customer_ID]],tbl_Customers[],5,0)</f>
        <v>North</v>
      </c>
      <c r="F6556" t="s">
        <v>8560</v>
      </c>
      <c r="G6556" t="str">
        <f>VLOOKUP(Sales_Data!$F6556,tbl_Products[],2,FALSE)</f>
        <v>Product_41</v>
      </c>
      <c r="H6556" t="str">
        <f>VLOOKUP(tbl_Sales[[#This Row],[Product_ID]],tbl_Products[],3,0)</f>
        <v>Home Goods</v>
      </c>
      <c r="I6556">
        <v>2</v>
      </c>
      <c r="J6556" s="10">
        <f>VLOOKUP(tbl_Sales[[#This Row],[Product_ID]],tbl_Products[],4,0)</f>
        <v>31.5</v>
      </c>
      <c r="K6556" s="6">
        <v>29.07</v>
      </c>
      <c r="L6556" s="6">
        <f>tbl_Sales[[#This Row],[Price_per_Unit]]*tbl_Sales[[#This Row],[Quantity]]</f>
        <v>58.14</v>
      </c>
      <c r="M6556" s="6">
        <f>tbl_Sales[[#This Row],[Cost_per_Unit]]*tbl_Sales[[#This Row],[Quantity]]</f>
        <v>63</v>
      </c>
      <c r="N6556" s="6">
        <f>tbl_Sales[[#This Row],[Sales]]-tbl_Sales[[#This Row],[Total_Cost]]</f>
        <v>-4.8599999999999994</v>
      </c>
    </row>
    <row r="6557" spans="1:14">
      <c r="A6557" t="s">
        <v>6561</v>
      </c>
      <c r="B6557" s="4">
        <v>45110</v>
      </c>
      <c r="C6557" t="s">
        <v>7085</v>
      </c>
      <c r="D6557" t="str">
        <f>VLOOKUP(Sales_Data!$C6557,tbl_Customers[],2,FALSE)</f>
        <v>Customer_241</v>
      </c>
      <c r="E6557" t="str">
        <f>VLOOKUP(tbl_Sales[[#This Row],[Customer_ID]],tbl_Customers[],5,0)</f>
        <v>West</v>
      </c>
      <c r="F6557" t="s">
        <v>8519</v>
      </c>
      <c r="G6557" t="str">
        <f>VLOOKUP(Sales_Data!$F6557,tbl_Products[],2,FALSE)</f>
        <v>Product_53</v>
      </c>
      <c r="H6557" t="str">
        <f>VLOOKUP(tbl_Sales[[#This Row],[Product_ID]],tbl_Products[],3,0)</f>
        <v>Electronics</v>
      </c>
      <c r="I6557">
        <v>6</v>
      </c>
      <c r="J6557" s="10">
        <f>VLOOKUP(tbl_Sales[[#This Row],[Product_ID]],tbl_Products[],4,0)</f>
        <v>21.34</v>
      </c>
      <c r="K6557" s="6">
        <v>98.15</v>
      </c>
      <c r="L6557" s="6">
        <f>tbl_Sales[[#This Row],[Price_per_Unit]]*tbl_Sales[[#This Row],[Quantity]]</f>
        <v>588.90000000000009</v>
      </c>
      <c r="M6557" s="6">
        <f>tbl_Sales[[#This Row],[Cost_per_Unit]]*tbl_Sales[[#This Row],[Quantity]]</f>
        <v>128.04</v>
      </c>
      <c r="N6557" s="6">
        <f>tbl_Sales[[#This Row],[Sales]]-tbl_Sales[[#This Row],[Total_Cost]]</f>
        <v>460.86000000000013</v>
      </c>
    </row>
    <row r="6558" spans="1:14">
      <c r="A6558" t="s">
        <v>6562</v>
      </c>
      <c r="B6558" s="4">
        <v>45272</v>
      </c>
      <c r="C6558" t="s">
        <v>7614</v>
      </c>
      <c r="D6558" t="str">
        <f>VLOOKUP(Sales_Data!$C6558,tbl_Customers[],2,FALSE)</f>
        <v>Customer_703</v>
      </c>
      <c r="E6558" t="str">
        <f>VLOOKUP(tbl_Sales[[#This Row],[Customer_ID]],tbl_Customers[],5,0)</f>
        <v>East</v>
      </c>
      <c r="F6558" t="s">
        <v>8522</v>
      </c>
      <c r="G6558" t="str">
        <f>VLOOKUP(Sales_Data!$F6558,tbl_Products[],2,FALSE)</f>
        <v>Product_4</v>
      </c>
      <c r="H6558" t="str">
        <f>VLOOKUP(tbl_Sales[[#This Row],[Product_ID]],tbl_Products[],3,0)</f>
        <v>Toys</v>
      </c>
      <c r="I6558">
        <v>6</v>
      </c>
      <c r="J6558" s="10">
        <f>VLOOKUP(tbl_Sales[[#This Row],[Product_ID]],tbl_Products[],4,0)</f>
        <v>14.75</v>
      </c>
      <c r="K6558" s="6">
        <v>92.99</v>
      </c>
      <c r="L6558" s="6">
        <f>tbl_Sales[[#This Row],[Price_per_Unit]]*tbl_Sales[[#This Row],[Quantity]]</f>
        <v>557.93999999999994</v>
      </c>
      <c r="M6558" s="6">
        <f>tbl_Sales[[#This Row],[Cost_per_Unit]]*tbl_Sales[[#This Row],[Quantity]]</f>
        <v>88.5</v>
      </c>
      <c r="N6558" s="6">
        <f>tbl_Sales[[#This Row],[Sales]]-tbl_Sales[[#This Row],[Total_Cost]]</f>
        <v>469.43999999999994</v>
      </c>
    </row>
    <row r="6559" spans="1:14">
      <c r="A6559" t="s">
        <v>6563</v>
      </c>
      <c r="B6559" s="4">
        <v>45161</v>
      </c>
      <c r="C6559" t="s">
        <v>7944</v>
      </c>
      <c r="D6559" t="str">
        <f>VLOOKUP(Sales_Data!$C6559,tbl_Customers[],2,FALSE)</f>
        <v>Customer_711</v>
      </c>
      <c r="E6559" t="str">
        <f>VLOOKUP(tbl_Sales[[#This Row],[Customer_ID]],tbl_Customers[],5,0)</f>
        <v>East</v>
      </c>
      <c r="F6559" t="s">
        <v>8538</v>
      </c>
      <c r="G6559" t="str">
        <f>VLOOKUP(Sales_Data!$F6559,tbl_Products[],2,FALSE)</f>
        <v>Product_44</v>
      </c>
      <c r="H6559" t="str">
        <f>VLOOKUP(tbl_Sales[[#This Row],[Product_ID]],tbl_Products[],3,0)</f>
        <v>Electronics</v>
      </c>
      <c r="I6559">
        <v>7</v>
      </c>
      <c r="J6559" s="10">
        <f>VLOOKUP(tbl_Sales[[#This Row],[Product_ID]],tbl_Products[],4,0)</f>
        <v>39.729999999999997</v>
      </c>
      <c r="K6559" s="6">
        <v>91.18</v>
      </c>
      <c r="L6559" s="6">
        <f>tbl_Sales[[#This Row],[Price_per_Unit]]*tbl_Sales[[#This Row],[Quantity]]</f>
        <v>638.26</v>
      </c>
      <c r="M6559" s="6">
        <f>tbl_Sales[[#This Row],[Cost_per_Unit]]*tbl_Sales[[#This Row],[Quantity]]</f>
        <v>278.10999999999996</v>
      </c>
      <c r="N6559" s="6">
        <f>tbl_Sales[[#This Row],[Sales]]-tbl_Sales[[#This Row],[Total_Cost]]</f>
        <v>360.15000000000003</v>
      </c>
    </row>
    <row r="6560" spans="1:14">
      <c r="A6560" t="s">
        <v>6564</v>
      </c>
      <c r="B6560" s="4">
        <v>45286</v>
      </c>
      <c r="C6560" t="s">
        <v>7960</v>
      </c>
      <c r="D6560" t="str">
        <f>VLOOKUP(Sales_Data!$C6560,tbl_Customers[],2,FALSE)</f>
        <v>Customer_992</v>
      </c>
      <c r="E6560" t="str">
        <f>VLOOKUP(tbl_Sales[[#This Row],[Customer_ID]],tbl_Customers[],5,0)</f>
        <v>West</v>
      </c>
      <c r="F6560" t="s">
        <v>8499</v>
      </c>
      <c r="G6560" t="str">
        <f>VLOOKUP(Sales_Data!$F6560,tbl_Products[],2,FALSE)</f>
        <v>Product_30</v>
      </c>
      <c r="H6560" t="str">
        <f>VLOOKUP(tbl_Sales[[#This Row],[Product_ID]],tbl_Products[],3,0)</f>
        <v>Apparel</v>
      </c>
      <c r="I6560">
        <v>4</v>
      </c>
      <c r="J6560" s="10">
        <f>VLOOKUP(tbl_Sales[[#This Row],[Product_ID]],tbl_Products[],4,0)</f>
        <v>49.21</v>
      </c>
      <c r="K6560" s="6">
        <v>27.94</v>
      </c>
      <c r="L6560" s="6">
        <f>tbl_Sales[[#This Row],[Price_per_Unit]]*tbl_Sales[[#This Row],[Quantity]]</f>
        <v>111.76</v>
      </c>
      <c r="M6560" s="6">
        <f>tbl_Sales[[#This Row],[Cost_per_Unit]]*tbl_Sales[[#This Row],[Quantity]]</f>
        <v>196.84</v>
      </c>
      <c r="N6560" s="6">
        <f>tbl_Sales[[#This Row],[Sales]]-tbl_Sales[[#This Row],[Total_Cost]]</f>
        <v>-85.08</v>
      </c>
    </row>
    <row r="6561" spans="1:14">
      <c r="A6561" t="s">
        <v>6565</v>
      </c>
      <c r="B6561" s="4">
        <v>45267</v>
      </c>
      <c r="C6561" t="s">
        <v>7702</v>
      </c>
      <c r="D6561" t="str">
        <f>VLOOKUP(Sales_Data!$C6561,tbl_Customers[],2,FALSE)</f>
        <v>Customer_1258</v>
      </c>
      <c r="E6561" t="str">
        <f>VLOOKUP(tbl_Sales[[#This Row],[Customer_ID]],tbl_Customers[],5,0)</f>
        <v>South</v>
      </c>
      <c r="F6561" t="s">
        <v>8524</v>
      </c>
      <c r="G6561" t="str">
        <f>VLOOKUP(Sales_Data!$F6561,tbl_Products[],2,FALSE)</f>
        <v>Product_74</v>
      </c>
      <c r="H6561" t="str">
        <f>VLOOKUP(tbl_Sales[[#This Row],[Product_ID]],tbl_Products[],3,0)</f>
        <v>Home Goods</v>
      </c>
      <c r="I6561">
        <v>2</v>
      </c>
      <c r="J6561" s="10">
        <f>VLOOKUP(tbl_Sales[[#This Row],[Product_ID]],tbl_Products[],4,0)</f>
        <v>13.9</v>
      </c>
      <c r="K6561" s="6">
        <v>11.74</v>
      </c>
      <c r="L6561" s="6">
        <f>tbl_Sales[[#This Row],[Price_per_Unit]]*tbl_Sales[[#This Row],[Quantity]]</f>
        <v>23.48</v>
      </c>
      <c r="M6561" s="6">
        <f>tbl_Sales[[#This Row],[Cost_per_Unit]]*tbl_Sales[[#This Row],[Quantity]]</f>
        <v>27.8</v>
      </c>
      <c r="N6561" s="6">
        <f>tbl_Sales[[#This Row],[Sales]]-tbl_Sales[[#This Row],[Total_Cost]]</f>
        <v>-4.32</v>
      </c>
    </row>
    <row r="6562" spans="1:14">
      <c r="A6562" t="s">
        <v>6566</v>
      </c>
      <c r="B6562" s="4">
        <v>45145</v>
      </c>
      <c r="C6562" t="s">
        <v>8190</v>
      </c>
      <c r="D6562" t="str">
        <f>VLOOKUP(Sales_Data!$C6562,tbl_Customers[],2,FALSE)</f>
        <v>Customer_1229</v>
      </c>
      <c r="E6562" t="str">
        <f>VLOOKUP(tbl_Sales[[#This Row],[Customer_ID]],tbl_Customers[],5,0)</f>
        <v>East</v>
      </c>
      <c r="F6562" t="s">
        <v>8507</v>
      </c>
      <c r="G6562" t="str">
        <f>VLOOKUP(Sales_Data!$F6562,tbl_Products[],2,FALSE)</f>
        <v>Product_58</v>
      </c>
      <c r="H6562" t="str">
        <f>VLOOKUP(tbl_Sales[[#This Row],[Product_ID]],tbl_Products[],3,0)</f>
        <v>Home Goods</v>
      </c>
      <c r="I6562">
        <v>3</v>
      </c>
      <c r="J6562" s="10">
        <f>VLOOKUP(tbl_Sales[[#This Row],[Product_ID]],tbl_Products[],4,0)</f>
        <v>23.97</v>
      </c>
      <c r="K6562" s="6">
        <v>92.35</v>
      </c>
      <c r="L6562" s="6">
        <f>tbl_Sales[[#This Row],[Price_per_Unit]]*tbl_Sales[[#This Row],[Quantity]]</f>
        <v>277.04999999999995</v>
      </c>
      <c r="M6562" s="6">
        <f>tbl_Sales[[#This Row],[Cost_per_Unit]]*tbl_Sales[[#This Row],[Quantity]]</f>
        <v>71.91</v>
      </c>
      <c r="N6562" s="6">
        <f>tbl_Sales[[#This Row],[Sales]]-tbl_Sales[[#This Row],[Total_Cost]]</f>
        <v>205.13999999999996</v>
      </c>
    </row>
    <row r="6563" spans="1:14">
      <c r="A6563" t="s">
        <v>6567</v>
      </c>
      <c r="B6563" s="4">
        <v>44980</v>
      </c>
      <c r="C6563" t="s">
        <v>7028</v>
      </c>
      <c r="D6563" t="str">
        <f>VLOOKUP(Sales_Data!$C6563,tbl_Customers[],2,FALSE)</f>
        <v>Customer_1120</v>
      </c>
      <c r="E6563" t="str">
        <f>VLOOKUP(tbl_Sales[[#This Row],[Customer_ID]],tbl_Customers[],5,0)</f>
        <v>North</v>
      </c>
      <c r="F6563" t="s">
        <v>8496</v>
      </c>
      <c r="G6563" t="str">
        <f>VLOOKUP(Sales_Data!$F6563,tbl_Products[],2,FALSE)</f>
        <v>Product_3</v>
      </c>
      <c r="H6563" t="str">
        <f>VLOOKUP(tbl_Sales[[#This Row],[Product_ID]],tbl_Products[],3,0)</f>
        <v>Health</v>
      </c>
      <c r="I6563">
        <v>1</v>
      </c>
      <c r="J6563" s="10">
        <f>VLOOKUP(tbl_Sales[[#This Row],[Product_ID]],tbl_Products[],4,0)</f>
        <v>28.91</v>
      </c>
      <c r="K6563" s="6">
        <v>68.92</v>
      </c>
      <c r="L6563" s="6">
        <f>tbl_Sales[[#This Row],[Price_per_Unit]]*tbl_Sales[[#This Row],[Quantity]]</f>
        <v>68.92</v>
      </c>
      <c r="M6563" s="6">
        <f>tbl_Sales[[#This Row],[Cost_per_Unit]]*tbl_Sales[[#This Row],[Quantity]]</f>
        <v>28.91</v>
      </c>
      <c r="N6563" s="6">
        <f>tbl_Sales[[#This Row],[Sales]]-tbl_Sales[[#This Row],[Total_Cost]]</f>
        <v>40.010000000000005</v>
      </c>
    </row>
    <row r="6564" spans="1:14">
      <c r="A6564" t="s">
        <v>6568</v>
      </c>
      <c r="B6564" s="4">
        <v>45012</v>
      </c>
      <c r="C6564" t="s">
        <v>7875</v>
      </c>
      <c r="D6564" t="str">
        <f>VLOOKUP(Sales_Data!$C6564,tbl_Customers[],2,FALSE)</f>
        <v>Customer_11</v>
      </c>
      <c r="E6564" t="str">
        <f>VLOOKUP(tbl_Sales[[#This Row],[Customer_ID]],tbl_Customers[],5,0)</f>
        <v>North</v>
      </c>
      <c r="F6564" t="s">
        <v>8521</v>
      </c>
      <c r="G6564" t="str">
        <f>VLOOKUP(Sales_Data!$F6564,tbl_Products[],2,FALSE)</f>
        <v>Product_64</v>
      </c>
      <c r="H6564" t="str">
        <f>VLOOKUP(tbl_Sales[[#This Row],[Product_ID]],tbl_Products[],3,0)</f>
        <v>Home Goods</v>
      </c>
      <c r="I6564">
        <v>7</v>
      </c>
      <c r="J6564" s="10">
        <f>VLOOKUP(tbl_Sales[[#This Row],[Product_ID]],tbl_Products[],4,0)</f>
        <v>16.21</v>
      </c>
      <c r="K6564" s="6">
        <v>54.17</v>
      </c>
      <c r="L6564" s="6">
        <f>tbl_Sales[[#This Row],[Price_per_Unit]]*tbl_Sales[[#This Row],[Quantity]]</f>
        <v>379.19</v>
      </c>
      <c r="M6564" s="6">
        <f>tbl_Sales[[#This Row],[Cost_per_Unit]]*tbl_Sales[[#This Row],[Quantity]]</f>
        <v>113.47</v>
      </c>
      <c r="N6564" s="6">
        <f>tbl_Sales[[#This Row],[Sales]]-tbl_Sales[[#This Row],[Total_Cost]]</f>
        <v>265.72000000000003</v>
      </c>
    </row>
    <row r="6565" spans="1:14">
      <c r="A6565" t="s">
        <v>6569</v>
      </c>
      <c r="B6565" s="4">
        <v>45019</v>
      </c>
      <c r="C6565" t="s">
        <v>8302</v>
      </c>
      <c r="D6565" t="str">
        <f>VLOOKUP(Sales_Data!$C6565,tbl_Customers[],2,FALSE)</f>
        <v>Customer_325</v>
      </c>
      <c r="E6565" t="str">
        <f>VLOOKUP(tbl_Sales[[#This Row],[Customer_ID]],tbl_Customers[],5,0)</f>
        <v>West</v>
      </c>
      <c r="F6565" t="s">
        <v>8510</v>
      </c>
      <c r="G6565" t="str">
        <f>VLOOKUP(Sales_Data!$F6565,tbl_Products[],2,FALSE)</f>
        <v>Product_70</v>
      </c>
      <c r="H6565" t="str">
        <f>VLOOKUP(tbl_Sales[[#This Row],[Product_ID]],tbl_Products[],3,0)</f>
        <v>Apparel</v>
      </c>
      <c r="I6565">
        <v>2</v>
      </c>
      <c r="J6565" s="10">
        <f>VLOOKUP(tbl_Sales[[#This Row],[Product_ID]],tbl_Products[],4,0)</f>
        <v>26.74</v>
      </c>
      <c r="K6565" s="6">
        <v>58.06</v>
      </c>
      <c r="L6565" s="6">
        <f>tbl_Sales[[#This Row],[Price_per_Unit]]*tbl_Sales[[#This Row],[Quantity]]</f>
        <v>116.12</v>
      </c>
      <c r="M6565" s="6">
        <f>tbl_Sales[[#This Row],[Cost_per_Unit]]*tbl_Sales[[#This Row],[Quantity]]</f>
        <v>53.48</v>
      </c>
      <c r="N6565" s="6">
        <f>tbl_Sales[[#This Row],[Sales]]-tbl_Sales[[#This Row],[Total_Cost]]</f>
        <v>62.640000000000008</v>
      </c>
    </row>
    <row r="6566" spans="1:14">
      <c r="A6566" t="s">
        <v>6570</v>
      </c>
      <c r="B6566" s="4">
        <v>45208</v>
      </c>
      <c r="C6566" t="s">
        <v>7866</v>
      </c>
      <c r="D6566" t="str">
        <f>VLOOKUP(Sales_Data!$C6566,tbl_Customers[],2,FALSE)</f>
        <v>Customer_1069</v>
      </c>
      <c r="E6566" t="str">
        <f>VLOOKUP(tbl_Sales[[#This Row],[Customer_ID]],tbl_Customers[],5,0)</f>
        <v>North</v>
      </c>
      <c r="F6566" t="s">
        <v>8554</v>
      </c>
      <c r="G6566" t="str">
        <f>VLOOKUP(Sales_Data!$F6566,tbl_Products[],2,FALSE)</f>
        <v>Product_55</v>
      </c>
      <c r="H6566" t="str">
        <f>VLOOKUP(tbl_Sales[[#This Row],[Product_ID]],tbl_Products[],3,0)</f>
        <v>Apparel</v>
      </c>
      <c r="I6566">
        <v>8</v>
      </c>
      <c r="J6566" s="10">
        <f>VLOOKUP(tbl_Sales[[#This Row],[Product_ID]],tbl_Products[],4,0)</f>
        <v>36.08</v>
      </c>
      <c r="K6566" s="6">
        <v>68.010000000000005</v>
      </c>
      <c r="L6566" s="6">
        <f>tbl_Sales[[#This Row],[Price_per_Unit]]*tbl_Sales[[#This Row],[Quantity]]</f>
        <v>544.08000000000004</v>
      </c>
      <c r="M6566" s="6">
        <f>tbl_Sales[[#This Row],[Cost_per_Unit]]*tbl_Sales[[#This Row],[Quantity]]</f>
        <v>288.64</v>
      </c>
      <c r="N6566" s="6">
        <f>tbl_Sales[[#This Row],[Sales]]-tbl_Sales[[#This Row],[Total_Cost]]</f>
        <v>255.44000000000005</v>
      </c>
    </row>
    <row r="6567" spans="1:14">
      <c r="A6567" t="s">
        <v>6571</v>
      </c>
      <c r="B6567" s="4">
        <v>45132</v>
      </c>
      <c r="C6567" t="s">
        <v>7219</v>
      </c>
      <c r="D6567" t="str">
        <f>VLOOKUP(Sales_Data!$C6567,tbl_Customers[],2,FALSE)</f>
        <v>Customer_522</v>
      </c>
      <c r="E6567" t="str">
        <f>VLOOKUP(tbl_Sales[[#This Row],[Customer_ID]],tbl_Customers[],5,0)</f>
        <v>East</v>
      </c>
      <c r="F6567" t="s">
        <v>8555</v>
      </c>
      <c r="G6567" t="str">
        <f>VLOOKUP(Sales_Data!$F6567,tbl_Products[],2,FALSE)</f>
        <v>Product_52</v>
      </c>
      <c r="H6567" t="str">
        <f>VLOOKUP(tbl_Sales[[#This Row],[Product_ID]],tbl_Products[],3,0)</f>
        <v>Toys</v>
      </c>
      <c r="I6567">
        <v>5</v>
      </c>
      <c r="J6567" s="10">
        <f>VLOOKUP(tbl_Sales[[#This Row],[Product_ID]],tbl_Products[],4,0)</f>
        <v>46.58</v>
      </c>
      <c r="K6567" s="6">
        <v>88.23</v>
      </c>
      <c r="L6567" s="6">
        <f>tbl_Sales[[#This Row],[Price_per_Unit]]*tbl_Sales[[#This Row],[Quantity]]</f>
        <v>441.15000000000003</v>
      </c>
      <c r="M6567" s="6">
        <f>tbl_Sales[[#This Row],[Cost_per_Unit]]*tbl_Sales[[#This Row],[Quantity]]</f>
        <v>232.89999999999998</v>
      </c>
      <c r="N6567" s="6">
        <f>tbl_Sales[[#This Row],[Sales]]-tbl_Sales[[#This Row],[Total_Cost]]</f>
        <v>208.25000000000006</v>
      </c>
    </row>
    <row r="6568" spans="1:14">
      <c r="A6568" t="s">
        <v>6572</v>
      </c>
      <c r="B6568" s="4">
        <v>45185</v>
      </c>
      <c r="C6568" t="s">
        <v>7159</v>
      </c>
      <c r="D6568" t="str">
        <f>VLOOKUP(Sales_Data!$C6568,tbl_Customers[],2,FALSE)</f>
        <v>Customer_250</v>
      </c>
      <c r="E6568" t="str">
        <f>VLOOKUP(tbl_Sales[[#This Row],[Customer_ID]],tbl_Customers[],5,0)</f>
        <v>West</v>
      </c>
      <c r="F6568" t="s">
        <v>8539</v>
      </c>
      <c r="G6568" t="str">
        <f>VLOOKUP(Sales_Data!$F6568,tbl_Products[],2,FALSE)</f>
        <v>Product_16</v>
      </c>
      <c r="H6568" t="str">
        <f>VLOOKUP(tbl_Sales[[#This Row],[Product_ID]],tbl_Products[],3,0)</f>
        <v>Home Goods</v>
      </c>
      <c r="I6568">
        <v>6</v>
      </c>
      <c r="J6568" s="10">
        <f>VLOOKUP(tbl_Sales[[#This Row],[Product_ID]],tbl_Products[],4,0)</f>
        <v>15.25</v>
      </c>
      <c r="K6568" s="6">
        <v>22.12</v>
      </c>
      <c r="L6568" s="6">
        <f>tbl_Sales[[#This Row],[Price_per_Unit]]*tbl_Sales[[#This Row],[Quantity]]</f>
        <v>132.72</v>
      </c>
      <c r="M6568" s="6">
        <f>tbl_Sales[[#This Row],[Cost_per_Unit]]*tbl_Sales[[#This Row],[Quantity]]</f>
        <v>91.5</v>
      </c>
      <c r="N6568" s="6">
        <f>tbl_Sales[[#This Row],[Sales]]-tbl_Sales[[#This Row],[Total_Cost]]</f>
        <v>41.22</v>
      </c>
    </row>
    <row r="6569" spans="1:14">
      <c r="A6569" t="s">
        <v>6573</v>
      </c>
      <c r="B6569" s="4">
        <v>45099</v>
      </c>
      <c r="C6569" t="s">
        <v>7331</v>
      </c>
      <c r="D6569" t="str">
        <f>VLOOKUP(Sales_Data!$C6569,tbl_Customers[],2,FALSE)</f>
        <v>Customer_395</v>
      </c>
      <c r="E6569" t="str">
        <f>VLOOKUP(tbl_Sales[[#This Row],[Customer_ID]],tbl_Customers[],5,0)</f>
        <v>North</v>
      </c>
      <c r="F6569" t="s">
        <v>8513</v>
      </c>
      <c r="G6569" t="str">
        <f>VLOOKUP(Sales_Data!$F6569,tbl_Products[],2,FALSE)</f>
        <v>Product_59</v>
      </c>
      <c r="H6569" t="str">
        <f>VLOOKUP(tbl_Sales[[#This Row],[Product_ID]],tbl_Products[],3,0)</f>
        <v>Home Goods</v>
      </c>
      <c r="I6569">
        <v>4</v>
      </c>
      <c r="J6569" s="10">
        <f>VLOOKUP(tbl_Sales[[#This Row],[Product_ID]],tbl_Products[],4,0)</f>
        <v>40.85</v>
      </c>
      <c r="K6569" s="6">
        <v>28.58</v>
      </c>
      <c r="L6569" s="6">
        <f>tbl_Sales[[#This Row],[Price_per_Unit]]*tbl_Sales[[#This Row],[Quantity]]</f>
        <v>114.32</v>
      </c>
      <c r="M6569" s="6">
        <f>tbl_Sales[[#This Row],[Cost_per_Unit]]*tbl_Sales[[#This Row],[Quantity]]</f>
        <v>163.4</v>
      </c>
      <c r="N6569" s="6">
        <f>tbl_Sales[[#This Row],[Sales]]-tbl_Sales[[#This Row],[Total_Cost]]</f>
        <v>-49.080000000000013</v>
      </c>
    </row>
    <row r="6570" spans="1:14">
      <c r="A6570" t="s">
        <v>6574</v>
      </c>
      <c r="B6570" s="4">
        <v>45263</v>
      </c>
      <c r="C6570" t="s">
        <v>8236</v>
      </c>
      <c r="D6570" t="str">
        <f>VLOOKUP(Sales_Data!$C6570,tbl_Customers[],2,FALSE)</f>
        <v>Customer_1242</v>
      </c>
      <c r="E6570" t="str">
        <f>VLOOKUP(tbl_Sales[[#This Row],[Customer_ID]],tbl_Customers[],5,0)</f>
        <v>East</v>
      </c>
      <c r="F6570" t="s">
        <v>8517</v>
      </c>
      <c r="G6570" t="str">
        <f>VLOOKUP(Sales_Data!$F6570,tbl_Products[],2,FALSE)</f>
        <v>Product_62</v>
      </c>
      <c r="H6570" t="str">
        <f>VLOOKUP(tbl_Sales[[#This Row],[Product_ID]],tbl_Products[],3,0)</f>
        <v>Health</v>
      </c>
      <c r="I6570">
        <v>9</v>
      </c>
      <c r="J6570" s="10">
        <f>VLOOKUP(tbl_Sales[[#This Row],[Product_ID]],tbl_Products[],4,0)</f>
        <v>24.52</v>
      </c>
      <c r="K6570" s="6">
        <v>96.27</v>
      </c>
      <c r="L6570" s="6">
        <f>tbl_Sales[[#This Row],[Price_per_Unit]]*tbl_Sales[[#This Row],[Quantity]]</f>
        <v>866.43</v>
      </c>
      <c r="M6570" s="6">
        <f>tbl_Sales[[#This Row],[Cost_per_Unit]]*tbl_Sales[[#This Row],[Quantity]]</f>
        <v>220.68</v>
      </c>
      <c r="N6570" s="6">
        <f>tbl_Sales[[#This Row],[Sales]]-tbl_Sales[[#This Row],[Total_Cost]]</f>
        <v>645.75</v>
      </c>
    </row>
    <row r="6571" spans="1:14">
      <c r="A6571" t="s">
        <v>6575</v>
      </c>
      <c r="B6571" s="4">
        <v>45007</v>
      </c>
      <c r="C6571" t="s">
        <v>8114</v>
      </c>
      <c r="D6571" t="str">
        <f>VLOOKUP(Sales_Data!$C6571,tbl_Customers[],2,FALSE)</f>
        <v>Customer_61</v>
      </c>
      <c r="E6571" t="str">
        <f>VLOOKUP(tbl_Sales[[#This Row],[Customer_ID]],tbl_Customers[],5,0)</f>
        <v>West</v>
      </c>
      <c r="F6571" t="s">
        <v>8564</v>
      </c>
      <c r="G6571" t="str">
        <f>VLOOKUP(Sales_Data!$F6571,tbl_Products[],2,FALSE)</f>
        <v>Product_8</v>
      </c>
      <c r="H6571" t="str">
        <f>VLOOKUP(tbl_Sales[[#This Row],[Product_ID]],tbl_Products[],3,0)</f>
        <v>Electronics</v>
      </c>
      <c r="I6571">
        <v>3</v>
      </c>
      <c r="J6571" s="10">
        <f>VLOOKUP(tbl_Sales[[#This Row],[Product_ID]],tbl_Products[],4,0)</f>
        <v>22.03</v>
      </c>
      <c r="K6571" s="6">
        <v>79.28</v>
      </c>
      <c r="L6571" s="6">
        <f>tbl_Sales[[#This Row],[Price_per_Unit]]*tbl_Sales[[#This Row],[Quantity]]</f>
        <v>237.84</v>
      </c>
      <c r="M6571" s="6">
        <f>tbl_Sales[[#This Row],[Cost_per_Unit]]*tbl_Sales[[#This Row],[Quantity]]</f>
        <v>66.09</v>
      </c>
      <c r="N6571" s="6">
        <f>tbl_Sales[[#This Row],[Sales]]-tbl_Sales[[#This Row],[Total_Cost]]</f>
        <v>171.75</v>
      </c>
    </row>
    <row r="6572" spans="1:14">
      <c r="A6572" t="s">
        <v>6576</v>
      </c>
      <c r="B6572" s="4">
        <v>45200</v>
      </c>
      <c r="C6572" t="s">
        <v>7256</v>
      </c>
      <c r="D6572" t="str">
        <f>VLOOKUP(Sales_Data!$C6572,tbl_Customers[],2,FALSE)</f>
        <v>Customer_1098</v>
      </c>
      <c r="E6572" t="str">
        <f>VLOOKUP(tbl_Sales[[#This Row],[Customer_ID]],tbl_Customers[],5,0)</f>
        <v>East</v>
      </c>
      <c r="F6572" t="s">
        <v>8555</v>
      </c>
      <c r="G6572" t="str">
        <f>VLOOKUP(Sales_Data!$F6572,tbl_Products[],2,FALSE)</f>
        <v>Product_52</v>
      </c>
      <c r="H6572" t="str">
        <f>VLOOKUP(tbl_Sales[[#This Row],[Product_ID]],tbl_Products[],3,0)</f>
        <v>Toys</v>
      </c>
      <c r="I6572">
        <v>8</v>
      </c>
      <c r="J6572" s="10">
        <f>VLOOKUP(tbl_Sales[[#This Row],[Product_ID]],tbl_Products[],4,0)</f>
        <v>46.58</v>
      </c>
      <c r="K6572" s="6">
        <v>57.56</v>
      </c>
      <c r="L6572" s="6">
        <f>tbl_Sales[[#This Row],[Price_per_Unit]]*tbl_Sales[[#This Row],[Quantity]]</f>
        <v>460.48</v>
      </c>
      <c r="M6572" s="6">
        <f>tbl_Sales[[#This Row],[Cost_per_Unit]]*tbl_Sales[[#This Row],[Quantity]]</f>
        <v>372.64</v>
      </c>
      <c r="N6572" s="6">
        <f>tbl_Sales[[#This Row],[Sales]]-tbl_Sales[[#This Row],[Total_Cost]]</f>
        <v>87.840000000000032</v>
      </c>
    </row>
    <row r="6573" spans="1:14">
      <c r="A6573" t="s">
        <v>6577</v>
      </c>
      <c r="B6573" s="4">
        <v>45234</v>
      </c>
      <c r="C6573" t="s">
        <v>8221</v>
      </c>
      <c r="D6573" t="str">
        <f>VLOOKUP(Sales_Data!$C6573,tbl_Customers[],2,FALSE)</f>
        <v>Customer_48</v>
      </c>
      <c r="E6573" t="str">
        <f>VLOOKUP(tbl_Sales[[#This Row],[Customer_ID]],tbl_Customers[],5,0)</f>
        <v>West</v>
      </c>
      <c r="F6573" t="s">
        <v>8521</v>
      </c>
      <c r="G6573" t="str">
        <f>VLOOKUP(Sales_Data!$F6573,tbl_Products[],2,FALSE)</f>
        <v>Product_64</v>
      </c>
      <c r="H6573" t="str">
        <f>VLOOKUP(tbl_Sales[[#This Row],[Product_ID]],tbl_Products[],3,0)</f>
        <v>Home Goods</v>
      </c>
      <c r="I6573">
        <v>9</v>
      </c>
      <c r="J6573" s="10">
        <f>VLOOKUP(tbl_Sales[[#This Row],[Product_ID]],tbl_Products[],4,0)</f>
        <v>16.21</v>
      </c>
      <c r="K6573" s="6">
        <v>76.36</v>
      </c>
      <c r="L6573" s="6">
        <f>tbl_Sales[[#This Row],[Price_per_Unit]]*tbl_Sales[[#This Row],[Quantity]]</f>
        <v>687.24</v>
      </c>
      <c r="M6573" s="6">
        <f>tbl_Sales[[#This Row],[Cost_per_Unit]]*tbl_Sales[[#This Row],[Quantity]]</f>
        <v>145.89000000000001</v>
      </c>
      <c r="N6573" s="6">
        <f>tbl_Sales[[#This Row],[Sales]]-tbl_Sales[[#This Row],[Total_Cost]]</f>
        <v>541.35</v>
      </c>
    </row>
    <row r="6574" spans="1:14">
      <c r="A6574" t="s">
        <v>6578</v>
      </c>
      <c r="B6574" s="4">
        <v>45153</v>
      </c>
      <c r="C6574" t="s">
        <v>8384</v>
      </c>
      <c r="D6574" t="str">
        <f>VLOOKUP(Sales_Data!$C6574,tbl_Customers[],2,FALSE)</f>
        <v>Customer_1061</v>
      </c>
      <c r="E6574" t="str">
        <f>VLOOKUP(tbl_Sales[[#This Row],[Customer_ID]],tbl_Customers[],5,0)</f>
        <v>East</v>
      </c>
      <c r="F6574" t="s">
        <v>8565</v>
      </c>
      <c r="G6574" t="str">
        <f>VLOOKUP(Sales_Data!$F6574,tbl_Products[],2,FALSE)</f>
        <v>Product_31</v>
      </c>
      <c r="H6574" t="str">
        <f>VLOOKUP(tbl_Sales[[#This Row],[Product_ID]],tbl_Products[],3,0)</f>
        <v>Apparel</v>
      </c>
      <c r="I6574">
        <v>5</v>
      </c>
      <c r="J6574" s="10">
        <f>VLOOKUP(tbl_Sales[[#This Row],[Product_ID]],tbl_Products[],4,0)</f>
        <v>3.66</v>
      </c>
      <c r="K6574" s="6">
        <v>16.84</v>
      </c>
      <c r="L6574" s="6">
        <f>tbl_Sales[[#This Row],[Price_per_Unit]]*tbl_Sales[[#This Row],[Quantity]]</f>
        <v>84.2</v>
      </c>
      <c r="M6574" s="6">
        <f>tbl_Sales[[#This Row],[Cost_per_Unit]]*tbl_Sales[[#This Row],[Quantity]]</f>
        <v>18.3</v>
      </c>
      <c r="N6574" s="6">
        <f>tbl_Sales[[#This Row],[Sales]]-tbl_Sales[[#This Row],[Total_Cost]]</f>
        <v>65.900000000000006</v>
      </c>
    </row>
    <row r="6575" spans="1:14">
      <c r="A6575" t="s">
        <v>6579</v>
      </c>
      <c r="B6575" s="4">
        <v>45107</v>
      </c>
      <c r="C6575" t="s">
        <v>7994</v>
      </c>
      <c r="D6575" t="str">
        <f>VLOOKUP(Sales_Data!$C6575,tbl_Customers[],2,FALSE)</f>
        <v>Customer_1049</v>
      </c>
      <c r="E6575" t="str">
        <f>VLOOKUP(tbl_Sales[[#This Row],[Customer_ID]],tbl_Customers[],5,0)</f>
        <v>South</v>
      </c>
      <c r="F6575" t="s">
        <v>8555</v>
      </c>
      <c r="G6575" t="str">
        <f>VLOOKUP(Sales_Data!$F6575,tbl_Products[],2,FALSE)</f>
        <v>Product_52</v>
      </c>
      <c r="H6575" t="str">
        <f>VLOOKUP(tbl_Sales[[#This Row],[Product_ID]],tbl_Products[],3,0)</f>
        <v>Toys</v>
      </c>
      <c r="I6575">
        <v>8</v>
      </c>
      <c r="J6575" s="10">
        <f>VLOOKUP(tbl_Sales[[#This Row],[Product_ID]],tbl_Products[],4,0)</f>
        <v>46.58</v>
      </c>
      <c r="K6575" s="6">
        <v>32.07</v>
      </c>
      <c r="L6575" s="6">
        <f>tbl_Sales[[#This Row],[Price_per_Unit]]*tbl_Sales[[#This Row],[Quantity]]</f>
        <v>256.56</v>
      </c>
      <c r="M6575" s="6">
        <f>tbl_Sales[[#This Row],[Cost_per_Unit]]*tbl_Sales[[#This Row],[Quantity]]</f>
        <v>372.64</v>
      </c>
      <c r="N6575" s="6">
        <f>tbl_Sales[[#This Row],[Sales]]-tbl_Sales[[#This Row],[Total_Cost]]</f>
        <v>-116.07999999999998</v>
      </c>
    </row>
    <row r="6576" spans="1:14">
      <c r="A6576" t="s">
        <v>6580</v>
      </c>
      <c r="B6576" s="4">
        <v>45088</v>
      </c>
      <c r="C6576" t="s">
        <v>8117</v>
      </c>
      <c r="D6576" t="str">
        <f>VLOOKUP(Sales_Data!$C6576,tbl_Customers[],2,FALSE)</f>
        <v>Customer_313</v>
      </c>
      <c r="E6576" t="str">
        <f>VLOOKUP(tbl_Sales[[#This Row],[Customer_ID]],tbl_Customers[],5,0)</f>
        <v>North</v>
      </c>
      <c r="F6576" t="s">
        <v>8516</v>
      </c>
      <c r="G6576" t="str">
        <f>VLOOKUP(Sales_Data!$F6576,tbl_Products[],2,FALSE)</f>
        <v>Product_67</v>
      </c>
      <c r="H6576" t="str">
        <f>VLOOKUP(tbl_Sales[[#This Row],[Product_ID]],tbl_Products[],3,0)</f>
        <v>Toys</v>
      </c>
      <c r="I6576">
        <v>4</v>
      </c>
      <c r="J6576" s="10">
        <f>VLOOKUP(tbl_Sales[[#This Row],[Product_ID]],tbl_Products[],4,0)</f>
        <v>13.68</v>
      </c>
      <c r="K6576" s="6">
        <v>89.29</v>
      </c>
      <c r="L6576" s="6">
        <f>tbl_Sales[[#This Row],[Price_per_Unit]]*tbl_Sales[[#This Row],[Quantity]]</f>
        <v>357.16</v>
      </c>
      <c r="M6576" s="6">
        <f>tbl_Sales[[#This Row],[Cost_per_Unit]]*tbl_Sales[[#This Row],[Quantity]]</f>
        <v>54.72</v>
      </c>
      <c r="N6576" s="6">
        <f>tbl_Sales[[#This Row],[Sales]]-tbl_Sales[[#This Row],[Total_Cost]]</f>
        <v>302.44000000000005</v>
      </c>
    </row>
    <row r="6577" spans="1:14">
      <c r="A6577" t="s">
        <v>6581</v>
      </c>
      <c r="B6577" s="4">
        <v>45208</v>
      </c>
      <c r="C6577" t="s">
        <v>7287</v>
      </c>
      <c r="D6577" t="str">
        <f>VLOOKUP(Sales_Data!$C6577,tbl_Customers[],2,FALSE)</f>
        <v>Customer_443</v>
      </c>
      <c r="E6577" t="str">
        <f>VLOOKUP(tbl_Sales[[#This Row],[Customer_ID]],tbl_Customers[],5,0)</f>
        <v>East</v>
      </c>
      <c r="F6577" t="s">
        <v>8503</v>
      </c>
      <c r="G6577" t="str">
        <f>VLOOKUP(Sales_Data!$F6577,tbl_Products[],2,FALSE)</f>
        <v>Product_19</v>
      </c>
      <c r="H6577" t="str">
        <f>VLOOKUP(tbl_Sales[[#This Row],[Product_ID]],tbl_Products[],3,0)</f>
        <v>Apparel</v>
      </c>
      <c r="I6577">
        <v>8</v>
      </c>
      <c r="J6577" s="10">
        <f>VLOOKUP(tbl_Sales[[#This Row],[Product_ID]],tbl_Products[],4,0)</f>
        <v>41.78</v>
      </c>
      <c r="K6577" s="6">
        <v>31.58</v>
      </c>
      <c r="L6577" s="6">
        <f>tbl_Sales[[#This Row],[Price_per_Unit]]*tbl_Sales[[#This Row],[Quantity]]</f>
        <v>252.64</v>
      </c>
      <c r="M6577" s="6">
        <f>tbl_Sales[[#This Row],[Cost_per_Unit]]*tbl_Sales[[#This Row],[Quantity]]</f>
        <v>334.24</v>
      </c>
      <c r="N6577" s="6">
        <f>tbl_Sales[[#This Row],[Sales]]-tbl_Sales[[#This Row],[Total_Cost]]</f>
        <v>-81.600000000000023</v>
      </c>
    </row>
    <row r="6578" spans="1:14">
      <c r="A6578" t="s">
        <v>6582</v>
      </c>
      <c r="B6578" s="4">
        <v>45093</v>
      </c>
      <c r="C6578" t="s">
        <v>8447</v>
      </c>
      <c r="D6578" t="str">
        <f>VLOOKUP(Sales_Data!$C6578,tbl_Customers[],2,FALSE)</f>
        <v>Customer_748</v>
      </c>
      <c r="E6578" t="str">
        <f>VLOOKUP(tbl_Sales[[#This Row],[Customer_ID]],tbl_Customers[],5,0)</f>
        <v>North</v>
      </c>
      <c r="F6578" t="s">
        <v>8514</v>
      </c>
      <c r="G6578" t="str">
        <f>VLOOKUP(Sales_Data!$F6578,tbl_Products[],2,FALSE)</f>
        <v>Product_2</v>
      </c>
      <c r="H6578" t="str">
        <f>VLOOKUP(tbl_Sales[[#This Row],[Product_ID]],tbl_Products[],3,0)</f>
        <v>Health</v>
      </c>
      <c r="I6578">
        <v>7</v>
      </c>
      <c r="J6578" s="10">
        <f>VLOOKUP(tbl_Sales[[#This Row],[Product_ID]],tbl_Products[],4,0)</f>
        <v>12.41</v>
      </c>
      <c r="K6578" s="6">
        <v>53.37</v>
      </c>
      <c r="L6578" s="6">
        <f>tbl_Sales[[#This Row],[Price_per_Unit]]*tbl_Sales[[#This Row],[Quantity]]</f>
        <v>373.59</v>
      </c>
      <c r="M6578" s="6">
        <f>tbl_Sales[[#This Row],[Cost_per_Unit]]*tbl_Sales[[#This Row],[Quantity]]</f>
        <v>86.87</v>
      </c>
      <c r="N6578" s="6">
        <f>tbl_Sales[[#This Row],[Sales]]-tbl_Sales[[#This Row],[Total_Cost]]</f>
        <v>286.71999999999997</v>
      </c>
    </row>
    <row r="6579" spans="1:14">
      <c r="A6579" t="s">
        <v>6583</v>
      </c>
      <c r="B6579" s="4">
        <v>45117</v>
      </c>
      <c r="C6579" t="s">
        <v>8352</v>
      </c>
      <c r="D6579" t="str">
        <f>VLOOKUP(Sales_Data!$C6579,tbl_Customers[],2,FALSE)</f>
        <v>Customer_236</v>
      </c>
      <c r="E6579" t="str">
        <f>VLOOKUP(tbl_Sales[[#This Row],[Customer_ID]],tbl_Customers[],5,0)</f>
        <v>South</v>
      </c>
      <c r="F6579" t="s">
        <v>8512</v>
      </c>
      <c r="G6579" t="str">
        <f>VLOOKUP(Sales_Data!$F6579,tbl_Products[],2,FALSE)</f>
        <v>Product_47</v>
      </c>
      <c r="H6579" t="str">
        <f>VLOOKUP(tbl_Sales[[#This Row],[Product_ID]],tbl_Products[],3,0)</f>
        <v>Home Goods</v>
      </c>
      <c r="I6579">
        <v>1</v>
      </c>
      <c r="J6579" s="10">
        <f>VLOOKUP(tbl_Sales[[#This Row],[Product_ID]],tbl_Products[],4,0)</f>
        <v>22.66</v>
      </c>
      <c r="K6579" s="6">
        <v>95.82</v>
      </c>
      <c r="L6579" s="6">
        <f>tbl_Sales[[#This Row],[Price_per_Unit]]*tbl_Sales[[#This Row],[Quantity]]</f>
        <v>95.82</v>
      </c>
      <c r="M6579" s="6">
        <f>tbl_Sales[[#This Row],[Cost_per_Unit]]*tbl_Sales[[#This Row],[Quantity]]</f>
        <v>22.66</v>
      </c>
      <c r="N6579" s="6">
        <f>tbl_Sales[[#This Row],[Sales]]-tbl_Sales[[#This Row],[Total_Cost]]</f>
        <v>73.16</v>
      </c>
    </row>
    <row r="6580" spans="1:14">
      <c r="A6580" t="s">
        <v>6584</v>
      </c>
      <c r="B6580" s="4">
        <v>45138</v>
      </c>
      <c r="C6580" t="s">
        <v>7100</v>
      </c>
      <c r="D6580" t="str">
        <f>VLOOKUP(Sales_Data!$C6580,tbl_Customers[],2,FALSE)</f>
        <v>Customer_445</v>
      </c>
      <c r="E6580" t="str">
        <f>VLOOKUP(tbl_Sales[[#This Row],[Customer_ID]],tbl_Customers[],5,0)</f>
        <v>West</v>
      </c>
      <c r="F6580" t="s">
        <v>8548</v>
      </c>
      <c r="G6580" t="str">
        <f>VLOOKUP(Sales_Data!$F6580,tbl_Products[],2,FALSE)</f>
        <v>Product_1</v>
      </c>
      <c r="H6580" t="str">
        <f>VLOOKUP(tbl_Sales[[#This Row],[Product_ID]],tbl_Products[],3,0)</f>
        <v>Apparel</v>
      </c>
      <c r="I6580">
        <v>3</v>
      </c>
      <c r="J6580" s="10">
        <f>VLOOKUP(tbl_Sales[[#This Row],[Product_ID]],tbl_Products[],4,0)</f>
        <v>21.45</v>
      </c>
      <c r="K6580" s="6">
        <v>71.44</v>
      </c>
      <c r="L6580" s="6">
        <f>tbl_Sales[[#This Row],[Price_per_Unit]]*tbl_Sales[[#This Row],[Quantity]]</f>
        <v>214.32</v>
      </c>
      <c r="M6580" s="6">
        <f>tbl_Sales[[#This Row],[Cost_per_Unit]]*tbl_Sales[[#This Row],[Quantity]]</f>
        <v>64.349999999999994</v>
      </c>
      <c r="N6580" s="6">
        <f>tbl_Sales[[#This Row],[Sales]]-tbl_Sales[[#This Row],[Total_Cost]]</f>
        <v>149.97</v>
      </c>
    </row>
    <row r="6581" spans="1:14">
      <c r="A6581" t="s">
        <v>6585</v>
      </c>
      <c r="B6581" s="4">
        <v>45251</v>
      </c>
      <c r="C6581" t="s">
        <v>8114</v>
      </c>
      <c r="D6581" t="str">
        <f>VLOOKUP(Sales_Data!$C6581,tbl_Customers[],2,FALSE)</f>
        <v>Customer_61</v>
      </c>
      <c r="E6581" t="str">
        <f>VLOOKUP(tbl_Sales[[#This Row],[Customer_ID]],tbl_Customers[],5,0)</f>
        <v>West</v>
      </c>
      <c r="F6581" t="s">
        <v>8529</v>
      </c>
      <c r="G6581" t="str">
        <f>VLOOKUP(Sales_Data!$F6581,tbl_Products[],2,FALSE)</f>
        <v>Product_49</v>
      </c>
      <c r="H6581" t="str">
        <f>VLOOKUP(tbl_Sales[[#This Row],[Product_ID]],tbl_Products[],3,0)</f>
        <v>Toys</v>
      </c>
      <c r="I6581">
        <v>4</v>
      </c>
      <c r="J6581" s="10">
        <f>VLOOKUP(tbl_Sales[[#This Row],[Product_ID]],tbl_Products[],4,0)</f>
        <v>44.18</v>
      </c>
      <c r="K6581" s="6">
        <v>31.39</v>
      </c>
      <c r="L6581" s="6">
        <f>tbl_Sales[[#This Row],[Price_per_Unit]]*tbl_Sales[[#This Row],[Quantity]]</f>
        <v>125.56</v>
      </c>
      <c r="M6581" s="6">
        <f>tbl_Sales[[#This Row],[Cost_per_Unit]]*tbl_Sales[[#This Row],[Quantity]]</f>
        <v>176.72</v>
      </c>
      <c r="N6581" s="6">
        <f>tbl_Sales[[#This Row],[Sales]]-tbl_Sales[[#This Row],[Total_Cost]]</f>
        <v>-51.16</v>
      </c>
    </row>
    <row r="6582" spans="1:14">
      <c r="A6582" t="s">
        <v>6586</v>
      </c>
      <c r="B6582" s="4">
        <v>45147</v>
      </c>
      <c r="C6582" t="s">
        <v>7302</v>
      </c>
      <c r="D6582" t="str">
        <f>VLOOKUP(Sales_Data!$C6582,tbl_Customers[],2,FALSE)</f>
        <v>Customer_671</v>
      </c>
      <c r="E6582" t="str">
        <f>VLOOKUP(tbl_Sales[[#This Row],[Customer_ID]],tbl_Customers[],5,0)</f>
        <v>North</v>
      </c>
      <c r="F6582" t="s">
        <v>8510</v>
      </c>
      <c r="G6582" t="str">
        <f>VLOOKUP(Sales_Data!$F6582,tbl_Products[],2,FALSE)</f>
        <v>Product_70</v>
      </c>
      <c r="H6582" t="str">
        <f>VLOOKUP(tbl_Sales[[#This Row],[Product_ID]],tbl_Products[],3,0)</f>
        <v>Apparel</v>
      </c>
      <c r="I6582">
        <v>4</v>
      </c>
      <c r="J6582" s="10">
        <f>VLOOKUP(tbl_Sales[[#This Row],[Product_ID]],tbl_Products[],4,0)</f>
        <v>26.74</v>
      </c>
      <c r="K6582" s="6">
        <v>11.8</v>
      </c>
      <c r="L6582" s="6">
        <f>tbl_Sales[[#This Row],[Price_per_Unit]]*tbl_Sales[[#This Row],[Quantity]]</f>
        <v>47.2</v>
      </c>
      <c r="M6582" s="6">
        <f>tbl_Sales[[#This Row],[Cost_per_Unit]]*tbl_Sales[[#This Row],[Quantity]]</f>
        <v>106.96</v>
      </c>
      <c r="N6582" s="6">
        <f>tbl_Sales[[#This Row],[Sales]]-tbl_Sales[[#This Row],[Total_Cost]]</f>
        <v>-59.759999999999991</v>
      </c>
    </row>
    <row r="6583" spans="1:14">
      <c r="A6583" t="s">
        <v>6587</v>
      </c>
      <c r="B6583" s="4">
        <v>45092</v>
      </c>
      <c r="C6583" t="s">
        <v>7895</v>
      </c>
      <c r="D6583" t="str">
        <f>VLOOKUP(Sales_Data!$C6583,tbl_Customers[],2,FALSE)</f>
        <v>Customer_284</v>
      </c>
      <c r="E6583" t="str">
        <f>VLOOKUP(tbl_Sales[[#This Row],[Customer_ID]],tbl_Customers[],5,0)</f>
        <v>East</v>
      </c>
      <c r="F6583" t="s">
        <v>8503</v>
      </c>
      <c r="G6583" t="str">
        <f>VLOOKUP(Sales_Data!$F6583,tbl_Products[],2,FALSE)</f>
        <v>Product_19</v>
      </c>
      <c r="H6583" t="str">
        <f>VLOOKUP(tbl_Sales[[#This Row],[Product_ID]],tbl_Products[],3,0)</f>
        <v>Apparel</v>
      </c>
      <c r="I6583">
        <v>9</v>
      </c>
      <c r="J6583" s="10">
        <f>VLOOKUP(tbl_Sales[[#This Row],[Product_ID]],tbl_Products[],4,0)</f>
        <v>41.78</v>
      </c>
      <c r="K6583" s="6">
        <v>67.8</v>
      </c>
      <c r="L6583" s="6">
        <f>tbl_Sales[[#This Row],[Price_per_Unit]]*tbl_Sales[[#This Row],[Quantity]]</f>
        <v>610.19999999999993</v>
      </c>
      <c r="M6583" s="6">
        <f>tbl_Sales[[#This Row],[Cost_per_Unit]]*tbl_Sales[[#This Row],[Quantity]]</f>
        <v>376.02</v>
      </c>
      <c r="N6583" s="6">
        <f>tbl_Sales[[#This Row],[Sales]]-tbl_Sales[[#This Row],[Total_Cost]]</f>
        <v>234.17999999999995</v>
      </c>
    </row>
    <row r="6584" spans="1:14">
      <c r="A6584" t="s">
        <v>6588</v>
      </c>
      <c r="B6584" s="4">
        <v>45238</v>
      </c>
      <c r="C6584" t="s">
        <v>7860</v>
      </c>
      <c r="D6584" t="str">
        <f>VLOOKUP(Sales_Data!$C6584,tbl_Customers[],2,FALSE)</f>
        <v>Customer_451</v>
      </c>
      <c r="E6584" t="str">
        <f>VLOOKUP(tbl_Sales[[#This Row],[Customer_ID]],tbl_Customers[],5,0)</f>
        <v>South</v>
      </c>
      <c r="F6584" t="s">
        <v>8551</v>
      </c>
      <c r="G6584" t="str">
        <f>VLOOKUP(Sales_Data!$F6584,tbl_Products[],2,FALSE)</f>
        <v>Product_11</v>
      </c>
      <c r="H6584" t="str">
        <f>VLOOKUP(tbl_Sales[[#This Row],[Product_ID]],tbl_Products[],3,0)</f>
        <v>Health</v>
      </c>
      <c r="I6584">
        <v>9</v>
      </c>
      <c r="J6584" s="10">
        <f>VLOOKUP(tbl_Sales[[#This Row],[Product_ID]],tbl_Products[],4,0)</f>
        <v>11.76</v>
      </c>
      <c r="K6584" s="6">
        <v>31.82</v>
      </c>
      <c r="L6584" s="6">
        <f>tbl_Sales[[#This Row],[Price_per_Unit]]*tbl_Sales[[#This Row],[Quantity]]</f>
        <v>286.38</v>
      </c>
      <c r="M6584" s="6">
        <f>tbl_Sales[[#This Row],[Cost_per_Unit]]*tbl_Sales[[#This Row],[Quantity]]</f>
        <v>105.84</v>
      </c>
      <c r="N6584" s="6">
        <f>tbl_Sales[[#This Row],[Sales]]-tbl_Sales[[#This Row],[Total_Cost]]</f>
        <v>180.54</v>
      </c>
    </row>
    <row r="6585" spans="1:14">
      <c r="A6585" t="s">
        <v>6589</v>
      </c>
      <c r="B6585" s="4">
        <v>45050</v>
      </c>
      <c r="C6585" t="s">
        <v>7883</v>
      </c>
      <c r="D6585" t="str">
        <f>VLOOKUP(Sales_Data!$C6585,tbl_Customers[],2,FALSE)</f>
        <v>Customer_171</v>
      </c>
      <c r="E6585" t="str">
        <f>VLOOKUP(tbl_Sales[[#This Row],[Customer_ID]],tbl_Customers[],5,0)</f>
        <v>West</v>
      </c>
      <c r="F6585" t="s">
        <v>8502</v>
      </c>
      <c r="G6585" t="str">
        <f>VLOOKUP(Sales_Data!$F6585,tbl_Products[],2,FALSE)</f>
        <v>Product_22</v>
      </c>
      <c r="H6585" t="str">
        <f>VLOOKUP(tbl_Sales[[#This Row],[Product_ID]],tbl_Products[],3,0)</f>
        <v>Electronics</v>
      </c>
      <c r="I6585">
        <v>5</v>
      </c>
      <c r="J6585" s="10">
        <f>VLOOKUP(tbl_Sales[[#This Row],[Product_ID]],tbl_Products[],4,0)</f>
        <v>38.15</v>
      </c>
      <c r="K6585" s="6">
        <v>50.92</v>
      </c>
      <c r="L6585" s="6">
        <f>tbl_Sales[[#This Row],[Price_per_Unit]]*tbl_Sales[[#This Row],[Quantity]]</f>
        <v>254.60000000000002</v>
      </c>
      <c r="M6585" s="6">
        <f>tbl_Sales[[#This Row],[Cost_per_Unit]]*tbl_Sales[[#This Row],[Quantity]]</f>
        <v>190.75</v>
      </c>
      <c r="N6585" s="6">
        <f>tbl_Sales[[#This Row],[Sales]]-tbl_Sales[[#This Row],[Total_Cost]]</f>
        <v>63.850000000000023</v>
      </c>
    </row>
    <row r="6586" spans="1:14">
      <c r="A6586" t="s">
        <v>6590</v>
      </c>
      <c r="B6586" s="4">
        <v>45215</v>
      </c>
      <c r="C6586" t="s">
        <v>7710</v>
      </c>
      <c r="D6586" t="str">
        <f>VLOOKUP(Sales_Data!$C6586,tbl_Customers[],2,FALSE)</f>
        <v>Customer_1491</v>
      </c>
      <c r="E6586" t="str">
        <f>VLOOKUP(tbl_Sales[[#This Row],[Customer_ID]],tbl_Customers[],5,0)</f>
        <v>South</v>
      </c>
      <c r="F6586" t="s">
        <v>8558</v>
      </c>
      <c r="G6586" t="str">
        <f>VLOOKUP(Sales_Data!$F6586,tbl_Products[],2,FALSE)</f>
        <v>Product_24</v>
      </c>
      <c r="H6586" t="str">
        <f>VLOOKUP(tbl_Sales[[#This Row],[Product_ID]],tbl_Products[],3,0)</f>
        <v>Apparel</v>
      </c>
      <c r="I6586">
        <v>2</v>
      </c>
      <c r="J6586" s="10">
        <f>VLOOKUP(tbl_Sales[[#This Row],[Product_ID]],tbl_Products[],4,0)</f>
        <v>47.62</v>
      </c>
      <c r="K6586" s="6">
        <v>67.430000000000007</v>
      </c>
      <c r="L6586" s="6">
        <f>tbl_Sales[[#This Row],[Price_per_Unit]]*tbl_Sales[[#This Row],[Quantity]]</f>
        <v>134.86000000000001</v>
      </c>
      <c r="M6586" s="6">
        <f>tbl_Sales[[#This Row],[Cost_per_Unit]]*tbl_Sales[[#This Row],[Quantity]]</f>
        <v>95.24</v>
      </c>
      <c r="N6586" s="6">
        <f>tbl_Sales[[#This Row],[Sales]]-tbl_Sales[[#This Row],[Total_Cost]]</f>
        <v>39.620000000000019</v>
      </c>
    </row>
    <row r="6587" spans="1:14">
      <c r="A6587" t="s">
        <v>6591</v>
      </c>
      <c r="B6587" s="4">
        <v>45206</v>
      </c>
      <c r="C6587" t="s">
        <v>7044</v>
      </c>
      <c r="D6587" t="str">
        <f>VLOOKUP(Sales_Data!$C6587,tbl_Customers[],2,FALSE)</f>
        <v>Customer_1417</v>
      </c>
      <c r="E6587" t="str">
        <f>VLOOKUP(tbl_Sales[[#This Row],[Customer_ID]],tbl_Customers[],5,0)</f>
        <v>East</v>
      </c>
      <c r="F6587" t="s">
        <v>8520</v>
      </c>
      <c r="G6587" t="str">
        <f>VLOOKUP(Sales_Data!$F6587,tbl_Products[],2,FALSE)</f>
        <v>Product_29</v>
      </c>
      <c r="H6587" t="str">
        <f>VLOOKUP(tbl_Sales[[#This Row],[Product_ID]],tbl_Products[],3,0)</f>
        <v>Home Goods</v>
      </c>
      <c r="I6587">
        <v>1</v>
      </c>
      <c r="J6587" s="10">
        <f>VLOOKUP(tbl_Sales[[#This Row],[Product_ID]],tbl_Products[],4,0)</f>
        <v>9.64</v>
      </c>
      <c r="K6587" s="6">
        <v>15.92</v>
      </c>
      <c r="L6587" s="6">
        <f>tbl_Sales[[#This Row],[Price_per_Unit]]*tbl_Sales[[#This Row],[Quantity]]</f>
        <v>15.92</v>
      </c>
      <c r="M6587" s="6">
        <f>tbl_Sales[[#This Row],[Cost_per_Unit]]*tbl_Sales[[#This Row],[Quantity]]</f>
        <v>9.64</v>
      </c>
      <c r="N6587" s="6">
        <f>tbl_Sales[[#This Row],[Sales]]-tbl_Sales[[#This Row],[Total_Cost]]</f>
        <v>6.2799999999999994</v>
      </c>
    </row>
    <row r="6588" spans="1:14">
      <c r="A6588" t="s">
        <v>6592</v>
      </c>
      <c r="B6588" s="4">
        <v>45036</v>
      </c>
      <c r="C6588" t="s">
        <v>7594</v>
      </c>
      <c r="D6588" t="str">
        <f>VLOOKUP(Sales_Data!$C6588,tbl_Customers[],2,FALSE)</f>
        <v>Customer_260</v>
      </c>
      <c r="E6588" t="str">
        <f>VLOOKUP(tbl_Sales[[#This Row],[Customer_ID]],tbl_Customers[],5,0)</f>
        <v>West</v>
      </c>
      <c r="F6588" t="s">
        <v>8509</v>
      </c>
      <c r="G6588" t="str">
        <f>VLOOKUP(Sales_Data!$F6588,tbl_Products[],2,FALSE)</f>
        <v>Product_45</v>
      </c>
      <c r="H6588" t="str">
        <f>VLOOKUP(tbl_Sales[[#This Row],[Product_ID]],tbl_Products[],3,0)</f>
        <v>Home Goods</v>
      </c>
      <c r="I6588">
        <v>9</v>
      </c>
      <c r="J6588" s="10">
        <f>VLOOKUP(tbl_Sales[[#This Row],[Product_ID]],tbl_Products[],4,0)</f>
        <v>47.88</v>
      </c>
      <c r="K6588" s="6">
        <v>14.8</v>
      </c>
      <c r="L6588" s="6">
        <f>tbl_Sales[[#This Row],[Price_per_Unit]]*tbl_Sales[[#This Row],[Quantity]]</f>
        <v>133.20000000000002</v>
      </c>
      <c r="M6588" s="6">
        <f>tbl_Sales[[#This Row],[Cost_per_Unit]]*tbl_Sales[[#This Row],[Quantity]]</f>
        <v>430.92</v>
      </c>
      <c r="N6588" s="6">
        <f>tbl_Sales[[#This Row],[Sales]]-tbl_Sales[[#This Row],[Total_Cost]]</f>
        <v>-297.72000000000003</v>
      </c>
    </row>
    <row r="6589" spans="1:14">
      <c r="A6589" t="s">
        <v>6593</v>
      </c>
      <c r="B6589" s="4">
        <v>45119</v>
      </c>
      <c r="C6589" t="s">
        <v>8169</v>
      </c>
      <c r="D6589" t="str">
        <f>VLOOKUP(Sales_Data!$C6589,tbl_Customers[],2,FALSE)</f>
        <v>Customer_549</v>
      </c>
      <c r="E6589" t="str">
        <f>VLOOKUP(tbl_Sales[[#This Row],[Customer_ID]],tbl_Customers[],5,0)</f>
        <v>West</v>
      </c>
      <c r="F6589" t="s">
        <v>8556</v>
      </c>
      <c r="G6589" t="str">
        <f>VLOOKUP(Sales_Data!$F6589,tbl_Products[],2,FALSE)</f>
        <v>Product_42</v>
      </c>
      <c r="H6589" t="str">
        <f>VLOOKUP(tbl_Sales[[#This Row],[Product_ID]],tbl_Products[],3,0)</f>
        <v>Electronics</v>
      </c>
      <c r="I6589">
        <v>7</v>
      </c>
      <c r="J6589" s="10">
        <f>VLOOKUP(tbl_Sales[[#This Row],[Product_ID]],tbl_Products[],4,0)</f>
        <v>28.03</v>
      </c>
      <c r="K6589" s="6">
        <v>16.940000000000001</v>
      </c>
      <c r="L6589" s="6">
        <f>tbl_Sales[[#This Row],[Price_per_Unit]]*tbl_Sales[[#This Row],[Quantity]]</f>
        <v>118.58000000000001</v>
      </c>
      <c r="M6589" s="6">
        <f>tbl_Sales[[#This Row],[Cost_per_Unit]]*tbl_Sales[[#This Row],[Quantity]]</f>
        <v>196.21</v>
      </c>
      <c r="N6589" s="6">
        <f>tbl_Sales[[#This Row],[Sales]]-tbl_Sales[[#This Row],[Total_Cost]]</f>
        <v>-77.63</v>
      </c>
    </row>
    <row r="6590" spans="1:14">
      <c r="A6590" t="s">
        <v>6594</v>
      </c>
      <c r="B6590" s="4">
        <v>45208</v>
      </c>
      <c r="C6590" t="s">
        <v>7340</v>
      </c>
      <c r="D6590" t="str">
        <f>VLOOKUP(Sales_Data!$C6590,tbl_Customers[],2,FALSE)</f>
        <v>Customer_561</v>
      </c>
      <c r="E6590" t="str">
        <f>VLOOKUP(tbl_Sales[[#This Row],[Customer_ID]],tbl_Customers[],5,0)</f>
        <v>West</v>
      </c>
      <c r="F6590" t="s">
        <v>8544</v>
      </c>
      <c r="G6590" t="str">
        <f>VLOOKUP(Sales_Data!$F6590,tbl_Products[],2,FALSE)</f>
        <v>Product_21</v>
      </c>
      <c r="H6590" t="str">
        <f>VLOOKUP(tbl_Sales[[#This Row],[Product_ID]],tbl_Products[],3,0)</f>
        <v>Toys</v>
      </c>
      <c r="I6590">
        <v>7</v>
      </c>
      <c r="J6590" s="10">
        <f>VLOOKUP(tbl_Sales[[#This Row],[Product_ID]],tbl_Products[],4,0)</f>
        <v>3.13</v>
      </c>
      <c r="K6590" s="6">
        <v>18.87</v>
      </c>
      <c r="L6590" s="6">
        <f>tbl_Sales[[#This Row],[Price_per_Unit]]*tbl_Sales[[#This Row],[Quantity]]</f>
        <v>132.09</v>
      </c>
      <c r="M6590" s="6">
        <f>tbl_Sales[[#This Row],[Cost_per_Unit]]*tbl_Sales[[#This Row],[Quantity]]</f>
        <v>21.91</v>
      </c>
      <c r="N6590" s="6">
        <f>tbl_Sales[[#This Row],[Sales]]-tbl_Sales[[#This Row],[Total_Cost]]</f>
        <v>110.18</v>
      </c>
    </row>
    <row r="6591" spans="1:14">
      <c r="A6591" t="s">
        <v>6595</v>
      </c>
      <c r="B6591" s="4">
        <v>45057</v>
      </c>
      <c r="C6591" t="s">
        <v>7242</v>
      </c>
      <c r="D6591" t="str">
        <f>VLOOKUP(Sales_Data!$C6591,tbl_Customers[],2,FALSE)</f>
        <v>Customer_987</v>
      </c>
      <c r="E6591" t="str">
        <f>VLOOKUP(tbl_Sales[[#This Row],[Customer_ID]],tbl_Customers[],5,0)</f>
        <v>West</v>
      </c>
      <c r="F6591" t="s">
        <v>8527</v>
      </c>
      <c r="G6591" t="str">
        <f>VLOOKUP(Sales_Data!$F6591,tbl_Products[],2,FALSE)</f>
        <v>Product_12</v>
      </c>
      <c r="H6591" t="str">
        <f>VLOOKUP(tbl_Sales[[#This Row],[Product_ID]],tbl_Products[],3,0)</f>
        <v>Toys</v>
      </c>
      <c r="I6591">
        <v>7</v>
      </c>
      <c r="J6591" s="10">
        <f>VLOOKUP(tbl_Sales[[#This Row],[Product_ID]],tbl_Products[],4,0)</f>
        <v>8.02</v>
      </c>
      <c r="K6591" s="6">
        <v>32.68</v>
      </c>
      <c r="L6591" s="6">
        <f>tbl_Sales[[#This Row],[Price_per_Unit]]*tbl_Sales[[#This Row],[Quantity]]</f>
        <v>228.76</v>
      </c>
      <c r="M6591" s="6">
        <f>tbl_Sales[[#This Row],[Cost_per_Unit]]*tbl_Sales[[#This Row],[Quantity]]</f>
        <v>56.14</v>
      </c>
      <c r="N6591" s="6">
        <f>tbl_Sales[[#This Row],[Sales]]-tbl_Sales[[#This Row],[Total_Cost]]</f>
        <v>172.62</v>
      </c>
    </row>
    <row r="6592" spans="1:14">
      <c r="A6592" t="s">
        <v>6596</v>
      </c>
      <c r="B6592" s="4">
        <v>45111</v>
      </c>
      <c r="C6592" t="s">
        <v>8012</v>
      </c>
      <c r="D6592" t="str">
        <f>VLOOKUP(Sales_Data!$C6592,tbl_Customers[],2,FALSE)</f>
        <v>Customer_409</v>
      </c>
      <c r="E6592" t="str">
        <f>VLOOKUP(tbl_Sales[[#This Row],[Customer_ID]],tbl_Customers[],5,0)</f>
        <v>East</v>
      </c>
      <c r="F6592" t="s">
        <v>8534</v>
      </c>
      <c r="G6592" t="str">
        <f>VLOOKUP(Sales_Data!$F6592,tbl_Products[],2,FALSE)</f>
        <v>Product_51</v>
      </c>
      <c r="H6592" t="str">
        <f>VLOOKUP(tbl_Sales[[#This Row],[Product_ID]],tbl_Products[],3,0)</f>
        <v>Electronics</v>
      </c>
      <c r="I6592">
        <v>5</v>
      </c>
      <c r="J6592" s="10">
        <f>VLOOKUP(tbl_Sales[[#This Row],[Product_ID]],tbl_Products[],4,0)</f>
        <v>45.1</v>
      </c>
      <c r="K6592" s="6">
        <v>5.07</v>
      </c>
      <c r="L6592" s="6">
        <f>tbl_Sales[[#This Row],[Price_per_Unit]]*tbl_Sales[[#This Row],[Quantity]]</f>
        <v>25.35</v>
      </c>
      <c r="M6592" s="6">
        <f>tbl_Sales[[#This Row],[Cost_per_Unit]]*tbl_Sales[[#This Row],[Quantity]]</f>
        <v>225.5</v>
      </c>
      <c r="N6592" s="6">
        <f>tbl_Sales[[#This Row],[Sales]]-tbl_Sales[[#This Row],[Total_Cost]]</f>
        <v>-200.15</v>
      </c>
    </row>
    <row r="6593" spans="1:14">
      <c r="A6593" t="s">
        <v>6597</v>
      </c>
      <c r="B6593" s="4">
        <v>45158</v>
      </c>
      <c r="C6593" t="s">
        <v>7672</v>
      </c>
      <c r="D6593" t="str">
        <f>VLOOKUP(Sales_Data!$C6593,tbl_Customers[],2,FALSE)</f>
        <v>Customer_189</v>
      </c>
      <c r="E6593" t="str">
        <f>VLOOKUP(tbl_Sales[[#This Row],[Customer_ID]],tbl_Customers[],5,0)</f>
        <v>East</v>
      </c>
      <c r="F6593" t="s">
        <v>8512</v>
      </c>
      <c r="G6593" t="str">
        <f>VLOOKUP(Sales_Data!$F6593,tbl_Products[],2,FALSE)</f>
        <v>Product_47</v>
      </c>
      <c r="H6593" t="str">
        <f>VLOOKUP(tbl_Sales[[#This Row],[Product_ID]],tbl_Products[],3,0)</f>
        <v>Home Goods</v>
      </c>
      <c r="I6593">
        <v>4</v>
      </c>
      <c r="J6593" s="10">
        <f>VLOOKUP(tbl_Sales[[#This Row],[Product_ID]],tbl_Products[],4,0)</f>
        <v>22.66</v>
      </c>
      <c r="K6593" s="6">
        <v>99.19</v>
      </c>
      <c r="L6593" s="6">
        <f>tbl_Sales[[#This Row],[Price_per_Unit]]*tbl_Sales[[#This Row],[Quantity]]</f>
        <v>396.76</v>
      </c>
      <c r="M6593" s="6">
        <f>tbl_Sales[[#This Row],[Cost_per_Unit]]*tbl_Sales[[#This Row],[Quantity]]</f>
        <v>90.64</v>
      </c>
      <c r="N6593" s="6">
        <f>tbl_Sales[[#This Row],[Sales]]-tbl_Sales[[#This Row],[Total_Cost]]</f>
        <v>306.12</v>
      </c>
    </row>
    <row r="6594" spans="1:14">
      <c r="A6594" t="s">
        <v>6598</v>
      </c>
      <c r="B6594" s="4">
        <v>45156</v>
      </c>
      <c r="C6594" t="s">
        <v>7410</v>
      </c>
      <c r="D6594" t="str">
        <f>VLOOKUP(Sales_Data!$C6594,tbl_Customers[],2,FALSE)</f>
        <v>Customer_714</v>
      </c>
      <c r="E6594" t="str">
        <f>VLOOKUP(tbl_Sales[[#This Row],[Customer_ID]],tbl_Customers[],5,0)</f>
        <v>North</v>
      </c>
      <c r="F6594" t="s">
        <v>8514</v>
      </c>
      <c r="G6594" t="str">
        <f>VLOOKUP(Sales_Data!$F6594,tbl_Products[],2,FALSE)</f>
        <v>Product_2</v>
      </c>
      <c r="H6594" t="str">
        <f>VLOOKUP(tbl_Sales[[#This Row],[Product_ID]],tbl_Products[],3,0)</f>
        <v>Health</v>
      </c>
      <c r="I6594">
        <v>7</v>
      </c>
      <c r="J6594" s="10">
        <f>VLOOKUP(tbl_Sales[[#This Row],[Product_ID]],tbl_Products[],4,0)</f>
        <v>12.41</v>
      </c>
      <c r="K6594" s="6">
        <v>27.51</v>
      </c>
      <c r="L6594" s="6">
        <f>tbl_Sales[[#This Row],[Price_per_Unit]]*tbl_Sales[[#This Row],[Quantity]]</f>
        <v>192.57000000000002</v>
      </c>
      <c r="M6594" s="6">
        <f>tbl_Sales[[#This Row],[Cost_per_Unit]]*tbl_Sales[[#This Row],[Quantity]]</f>
        <v>86.87</v>
      </c>
      <c r="N6594" s="6">
        <f>tbl_Sales[[#This Row],[Sales]]-tbl_Sales[[#This Row],[Total_Cost]]</f>
        <v>105.70000000000002</v>
      </c>
    </row>
    <row r="6595" spans="1:14">
      <c r="A6595" t="s">
        <v>6599</v>
      </c>
      <c r="B6595" s="4">
        <v>45130</v>
      </c>
      <c r="C6595" t="s">
        <v>7677</v>
      </c>
      <c r="D6595" t="str">
        <f>VLOOKUP(Sales_Data!$C6595,tbl_Customers[],2,FALSE)</f>
        <v>Customer_1451</v>
      </c>
      <c r="E6595" t="str">
        <f>VLOOKUP(tbl_Sales[[#This Row],[Customer_ID]],tbl_Customers[],5,0)</f>
        <v>South</v>
      </c>
      <c r="F6595" t="s">
        <v>8506</v>
      </c>
      <c r="G6595" t="str">
        <f>VLOOKUP(Sales_Data!$F6595,tbl_Products[],2,FALSE)</f>
        <v>Product_43</v>
      </c>
      <c r="H6595" t="str">
        <f>VLOOKUP(tbl_Sales[[#This Row],[Product_ID]],tbl_Products[],3,0)</f>
        <v>Health</v>
      </c>
      <c r="I6595">
        <v>7</v>
      </c>
      <c r="J6595" s="10">
        <f>VLOOKUP(tbl_Sales[[#This Row],[Product_ID]],tbl_Products[],4,0)</f>
        <v>4.59</v>
      </c>
      <c r="K6595" s="6">
        <v>91.32</v>
      </c>
      <c r="L6595" s="6">
        <f>tbl_Sales[[#This Row],[Price_per_Unit]]*tbl_Sales[[#This Row],[Quantity]]</f>
        <v>639.24</v>
      </c>
      <c r="M6595" s="6">
        <f>tbl_Sales[[#This Row],[Cost_per_Unit]]*tbl_Sales[[#This Row],[Quantity]]</f>
        <v>32.129999999999995</v>
      </c>
      <c r="N6595" s="6">
        <f>tbl_Sales[[#This Row],[Sales]]-tbl_Sales[[#This Row],[Total_Cost]]</f>
        <v>607.11</v>
      </c>
    </row>
    <row r="6596" spans="1:14">
      <c r="A6596" t="s">
        <v>6600</v>
      </c>
      <c r="B6596" s="4">
        <v>44927</v>
      </c>
      <c r="C6596" t="s">
        <v>8459</v>
      </c>
      <c r="D6596" t="str">
        <f>VLOOKUP(Sales_Data!$C6596,tbl_Customers[],2,FALSE)</f>
        <v>Customer_1130</v>
      </c>
      <c r="E6596" t="str">
        <f>VLOOKUP(tbl_Sales[[#This Row],[Customer_ID]],tbl_Customers[],5,0)</f>
        <v>West</v>
      </c>
      <c r="F6596" t="s">
        <v>8510</v>
      </c>
      <c r="G6596" t="str">
        <f>VLOOKUP(Sales_Data!$F6596,tbl_Products[],2,FALSE)</f>
        <v>Product_70</v>
      </c>
      <c r="H6596" t="str">
        <f>VLOOKUP(tbl_Sales[[#This Row],[Product_ID]],tbl_Products[],3,0)</f>
        <v>Apparel</v>
      </c>
      <c r="I6596">
        <v>6</v>
      </c>
      <c r="J6596" s="10">
        <f>VLOOKUP(tbl_Sales[[#This Row],[Product_ID]],tbl_Products[],4,0)</f>
        <v>26.74</v>
      </c>
      <c r="K6596" s="6">
        <v>91.97</v>
      </c>
      <c r="L6596" s="6">
        <f>tbl_Sales[[#This Row],[Price_per_Unit]]*tbl_Sales[[#This Row],[Quantity]]</f>
        <v>551.81999999999994</v>
      </c>
      <c r="M6596" s="6">
        <f>tbl_Sales[[#This Row],[Cost_per_Unit]]*tbl_Sales[[#This Row],[Quantity]]</f>
        <v>160.44</v>
      </c>
      <c r="N6596" s="6">
        <f>tbl_Sales[[#This Row],[Sales]]-tbl_Sales[[#This Row],[Total_Cost]]</f>
        <v>391.37999999999994</v>
      </c>
    </row>
    <row r="6597" spans="1:14">
      <c r="A6597" t="s">
        <v>6601</v>
      </c>
      <c r="B6597" s="4">
        <v>44944</v>
      </c>
      <c r="C6597" t="s">
        <v>7645</v>
      </c>
      <c r="D6597" t="str">
        <f>VLOOKUP(Sales_Data!$C6597,tbl_Customers[],2,FALSE)</f>
        <v>Customer_1336</v>
      </c>
      <c r="E6597" t="str">
        <f>VLOOKUP(tbl_Sales[[#This Row],[Customer_ID]],tbl_Customers[],5,0)</f>
        <v>North</v>
      </c>
      <c r="F6597" t="s">
        <v>8507</v>
      </c>
      <c r="G6597" t="str">
        <f>VLOOKUP(Sales_Data!$F6597,tbl_Products[],2,FALSE)</f>
        <v>Product_58</v>
      </c>
      <c r="H6597" t="str">
        <f>VLOOKUP(tbl_Sales[[#This Row],[Product_ID]],tbl_Products[],3,0)</f>
        <v>Home Goods</v>
      </c>
      <c r="I6597">
        <v>8</v>
      </c>
      <c r="J6597" s="10">
        <f>VLOOKUP(tbl_Sales[[#This Row],[Product_ID]],tbl_Products[],4,0)</f>
        <v>23.97</v>
      </c>
      <c r="K6597" s="6">
        <v>57.56</v>
      </c>
      <c r="L6597" s="6">
        <f>tbl_Sales[[#This Row],[Price_per_Unit]]*tbl_Sales[[#This Row],[Quantity]]</f>
        <v>460.48</v>
      </c>
      <c r="M6597" s="6">
        <f>tbl_Sales[[#This Row],[Cost_per_Unit]]*tbl_Sales[[#This Row],[Quantity]]</f>
        <v>191.76</v>
      </c>
      <c r="N6597" s="6">
        <f>tbl_Sales[[#This Row],[Sales]]-tbl_Sales[[#This Row],[Total_Cost]]</f>
        <v>268.72000000000003</v>
      </c>
    </row>
    <row r="6598" spans="1:14">
      <c r="A6598" t="s">
        <v>6602</v>
      </c>
      <c r="B6598" s="4">
        <v>45072</v>
      </c>
      <c r="C6598" t="s">
        <v>7012</v>
      </c>
      <c r="D6598" t="str">
        <f>VLOOKUP(Sales_Data!$C6598,tbl_Customers[],2,FALSE)</f>
        <v>Customer_603</v>
      </c>
      <c r="E6598" t="str">
        <f>VLOOKUP(tbl_Sales[[#This Row],[Customer_ID]],tbl_Customers[],5,0)</f>
        <v>North</v>
      </c>
      <c r="F6598" t="s">
        <v>8530</v>
      </c>
      <c r="G6598" t="str">
        <f>VLOOKUP(Sales_Data!$F6598,tbl_Products[],2,FALSE)</f>
        <v>Product_14</v>
      </c>
      <c r="H6598" t="str">
        <f>VLOOKUP(tbl_Sales[[#This Row],[Product_ID]],tbl_Products[],3,0)</f>
        <v>Toys</v>
      </c>
      <c r="I6598">
        <v>5</v>
      </c>
      <c r="J6598" s="10">
        <f>VLOOKUP(tbl_Sales[[#This Row],[Product_ID]],tbl_Products[],4,0)</f>
        <v>36.64</v>
      </c>
      <c r="K6598" s="6">
        <v>9.7200000000000006</v>
      </c>
      <c r="L6598" s="6">
        <f>tbl_Sales[[#This Row],[Price_per_Unit]]*tbl_Sales[[#This Row],[Quantity]]</f>
        <v>48.6</v>
      </c>
      <c r="M6598" s="6">
        <f>tbl_Sales[[#This Row],[Cost_per_Unit]]*tbl_Sales[[#This Row],[Quantity]]</f>
        <v>183.2</v>
      </c>
      <c r="N6598" s="6">
        <f>tbl_Sales[[#This Row],[Sales]]-tbl_Sales[[#This Row],[Total_Cost]]</f>
        <v>-134.6</v>
      </c>
    </row>
    <row r="6599" spans="1:14">
      <c r="A6599" t="s">
        <v>6603</v>
      </c>
      <c r="B6599" s="4">
        <v>45232</v>
      </c>
      <c r="C6599" t="s">
        <v>7321</v>
      </c>
      <c r="D6599" t="str">
        <f>VLOOKUP(Sales_Data!$C6599,tbl_Customers[],2,FALSE)</f>
        <v>Customer_957</v>
      </c>
      <c r="E6599" t="str">
        <f>VLOOKUP(tbl_Sales[[#This Row],[Customer_ID]],tbl_Customers[],5,0)</f>
        <v>West</v>
      </c>
      <c r="F6599" t="s">
        <v>8533</v>
      </c>
      <c r="G6599" t="str">
        <f>VLOOKUP(Sales_Data!$F6599,tbl_Products[],2,FALSE)</f>
        <v>Product_34</v>
      </c>
      <c r="H6599" t="str">
        <f>VLOOKUP(tbl_Sales[[#This Row],[Product_ID]],tbl_Products[],3,0)</f>
        <v>Electronics</v>
      </c>
      <c r="I6599">
        <v>6</v>
      </c>
      <c r="J6599" s="10">
        <f>VLOOKUP(tbl_Sales[[#This Row],[Product_ID]],tbl_Products[],4,0)</f>
        <v>21.9</v>
      </c>
      <c r="K6599" s="6">
        <v>72.540000000000006</v>
      </c>
      <c r="L6599" s="6">
        <f>tbl_Sales[[#This Row],[Price_per_Unit]]*tbl_Sales[[#This Row],[Quantity]]</f>
        <v>435.24</v>
      </c>
      <c r="M6599" s="6">
        <f>tbl_Sales[[#This Row],[Cost_per_Unit]]*tbl_Sales[[#This Row],[Quantity]]</f>
        <v>131.39999999999998</v>
      </c>
      <c r="N6599" s="6">
        <f>tbl_Sales[[#This Row],[Sales]]-tbl_Sales[[#This Row],[Total_Cost]]</f>
        <v>303.84000000000003</v>
      </c>
    </row>
    <row r="6600" spans="1:14">
      <c r="A6600" t="s">
        <v>6604</v>
      </c>
      <c r="B6600" s="4">
        <v>44935</v>
      </c>
      <c r="C6600" t="s">
        <v>7617</v>
      </c>
      <c r="D6600" t="str">
        <f>VLOOKUP(Sales_Data!$C6600,tbl_Customers[],2,FALSE)</f>
        <v>Customer_1016</v>
      </c>
      <c r="E6600" t="str">
        <f>VLOOKUP(tbl_Sales[[#This Row],[Customer_ID]],tbl_Customers[],5,0)</f>
        <v>South</v>
      </c>
      <c r="F6600" t="s">
        <v>8555</v>
      </c>
      <c r="G6600" t="str">
        <f>VLOOKUP(Sales_Data!$F6600,tbl_Products[],2,FALSE)</f>
        <v>Product_52</v>
      </c>
      <c r="H6600" t="str">
        <f>VLOOKUP(tbl_Sales[[#This Row],[Product_ID]],tbl_Products[],3,0)</f>
        <v>Toys</v>
      </c>
      <c r="I6600">
        <v>5</v>
      </c>
      <c r="J6600" s="10">
        <f>VLOOKUP(tbl_Sales[[#This Row],[Product_ID]],tbl_Products[],4,0)</f>
        <v>46.58</v>
      </c>
      <c r="K6600" s="6">
        <v>91.45</v>
      </c>
      <c r="L6600" s="6">
        <f>tbl_Sales[[#This Row],[Price_per_Unit]]*tbl_Sales[[#This Row],[Quantity]]</f>
        <v>457.25</v>
      </c>
      <c r="M6600" s="6">
        <f>tbl_Sales[[#This Row],[Cost_per_Unit]]*tbl_Sales[[#This Row],[Quantity]]</f>
        <v>232.89999999999998</v>
      </c>
      <c r="N6600" s="6">
        <f>tbl_Sales[[#This Row],[Sales]]-tbl_Sales[[#This Row],[Total_Cost]]</f>
        <v>224.35000000000002</v>
      </c>
    </row>
    <row r="6601" spans="1:14">
      <c r="A6601" t="s">
        <v>6605</v>
      </c>
      <c r="B6601" s="4">
        <v>45192</v>
      </c>
      <c r="C6601" t="s">
        <v>7722</v>
      </c>
      <c r="D6601" t="str">
        <f>VLOOKUP(Sales_Data!$C6601,tbl_Customers[],2,FALSE)</f>
        <v>Customer_894</v>
      </c>
      <c r="E6601" t="str">
        <f>VLOOKUP(tbl_Sales[[#This Row],[Customer_ID]],tbl_Customers[],5,0)</f>
        <v>East</v>
      </c>
      <c r="F6601" t="s">
        <v>8497</v>
      </c>
      <c r="G6601" t="str">
        <f>VLOOKUP(Sales_Data!$F6601,tbl_Products[],2,FALSE)</f>
        <v>Product_73</v>
      </c>
      <c r="H6601" t="str">
        <f>VLOOKUP(tbl_Sales[[#This Row],[Product_ID]],tbl_Products[],3,0)</f>
        <v>Apparel</v>
      </c>
      <c r="I6601">
        <v>4</v>
      </c>
      <c r="J6601" s="10">
        <f>VLOOKUP(tbl_Sales[[#This Row],[Product_ID]],tbl_Products[],4,0)</f>
        <v>1.21</v>
      </c>
      <c r="K6601" s="6">
        <v>39.07</v>
      </c>
      <c r="L6601" s="6">
        <f>tbl_Sales[[#This Row],[Price_per_Unit]]*tbl_Sales[[#This Row],[Quantity]]</f>
        <v>156.28</v>
      </c>
      <c r="M6601" s="6">
        <f>tbl_Sales[[#This Row],[Cost_per_Unit]]*tbl_Sales[[#This Row],[Quantity]]</f>
        <v>4.84</v>
      </c>
      <c r="N6601" s="6">
        <f>tbl_Sales[[#This Row],[Sales]]-tbl_Sales[[#This Row],[Total_Cost]]</f>
        <v>151.44</v>
      </c>
    </row>
    <row r="6602" spans="1:14">
      <c r="A6602" t="s">
        <v>6606</v>
      </c>
      <c r="B6602" s="4">
        <v>44996</v>
      </c>
      <c r="C6602" t="s">
        <v>7572</v>
      </c>
      <c r="D6602" t="str">
        <f>VLOOKUP(Sales_Data!$C6602,tbl_Customers[],2,FALSE)</f>
        <v>Customer_1050</v>
      </c>
      <c r="E6602" t="str">
        <f>VLOOKUP(tbl_Sales[[#This Row],[Customer_ID]],tbl_Customers[],5,0)</f>
        <v>South</v>
      </c>
      <c r="F6602" t="s">
        <v>8542</v>
      </c>
      <c r="G6602" t="str">
        <f>VLOOKUP(Sales_Data!$F6602,tbl_Products[],2,FALSE)</f>
        <v>Product_20</v>
      </c>
      <c r="H6602" t="str">
        <f>VLOOKUP(tbl_Sales[[#This Row],[Product_ID]],tbl_Products[],3,0)</f>
        <v>Electronics</v>
      </c>
      <c r="I6602">
        <v>7</v>
      </c>
      <c r="J6602" s="10">
        <f>VLOOKUP(tbl_Sales[[#This Row],[Product_ID]],tbl_Products[],4,0)</f>
        <v>19.98</v>
      </c>
      <c r="K6602" s="6">
        <v>18.059999999999999</v>
      </c>
      <c r="L6602" s="6">
        <f>tbl_Sales[[#This Row],[Price_per_Unit]]*tbl_Sales[[#This Row],[Quantity]]</f>
        <v>126.41999999999999</v>
      </c>
      <c r="M6602" s="6">
        <f>tbl_Sales[[#This Row],[Cost_per_Unit]]*tbl_Sales[[#This Row],[Quantity]]</f>
        <v>139.86000000000001</v>
      </c>
      <c r="N6602" s="6">
        <f>tbl_Sales[[#This Row],[Sales]]-tbl_Sales[[#This Row],[Total_Cost]]</f>
        <v>-13.440000000000026</v>
      </c>
    </row>
    <row r="6603" spans="1:14">
      <c r="A6603" t="s">
        <v>6607</v>
      </c>
      <c r="B6603" s="4">
        <v>45081</v>
      </c>
      <c r="C6603" t="s">
        <v>8109</v>
      </c>
      <c r="D6603" t="str">
        <f>VLOOKUP(Sales_Data!$C6603,tbl_Customers[],2,FALSE)</f>
        <v>Customer_820</v>
      </c>
      <c r="E6603" t="str">
        <f>VLOOKUP(tbl_Sales[[#This Row],[Customer_ID]],tbl_Customers[],5,0)</f>
        <v>South</v>
      </c>
      <c r="F6603" t="s">
        <v>8566</v>
      </c>
      <c r="G6603" t="str">
        <f>VLOOKUP(Sales_Data!$F6603,tbl_Products[],2,FALSE)</f>
        <v>Product_10</v>
      </c>
      <c r="H6603" t="str">
        <f>VLOOKUP(tbl_Sales[[#This Row],[Product_ID]],tbl_Products[],3,0)</f>
        <v>Apparel</v>
      </c>
      <c r="I6603">
        <v>2</v>
      </c>
      <c r="J6603" s="10">
        <f>VLOOKUP(tbl_Sales[[#This Row],[Product_ID]],tbl_Products[],4,0)</f>
        <v>14.95</v>
      </c>
      <c r="K6603" s="6">
        <v>20.14</v>
      </c>
      <c r="L6603" s="6">
        <f>tbl_Sales[[#This Row],[Price_per_Unit]]*tbl_Sales[[#This Row],[Quantity]]</f>
        <v>40.28</v>
      </c>
      <c r="M6603" s="6">
        <f>tbl_Sales[[#This Row],[Cost_per_Unit]]*tbl_Sales[[#This Row],[Quantity]]</f>
        <v>29.9</v>
      </c>
      <c r="N6603" s="6">
        <f>tbl_Sales[[#This Row],[Sales]]-tbl_Sales[[#This Row],[Total_Cost]]</f>
        <v>10.380000000000003</v>
      </c>
    </row>
    <row r="6604" spans="1:14">
      <c r="A6604" t="s">
        <v>6608</v>
      </c>
      <c r="B6604" s="4">
        <v>44930</v>
      </c>
      <c r="C6604" t="s">
        <v>7668</v>
      </c>
      <c r="D6604" t="str">
        <f>VLOOKUP(Sales_Data!$C6604,tbl_Customers[],2,FALSE)</f>
        <v>Customer_396</v>
      </c>
      <c r="E6604" t="str">
        <f>VLOOKUP(tbl_Sales[[#This Row],[Customer_ID]],tbl_Customers[],5,0)</f>
        <v>West</v>
      </c>
      <c r="F6604" t="s">
        <v>8516</v>
      </c>
      <c r="G6604" t="str">
        <f>VLOOKUP(Sales_Data!$F6604,tbl_Products[],2,FALSE)</f>
        <v>Product_67</v>
      </c>
      <c r="H6604" t="str">
        <f>VLOOKUP(tbl_Sales[[#This Row],[Product_ID]],tbl_Products[],3,0)</f>
        <v>Toys</v>
      </c>
      <c r="I6604">
        <v>5</v>
      </c>
      <c r="J6604" s="10">
        <f>VLOOKUP(tbl_Sales[[#This Row],[Product_ID]],tbl_Products[],4,0)</f>
        <v>13.68</v>
      </c>
      <c r="K6604" s="6">
        <v>53.24</v>
      </c>
      <c r="L6604" s="6">
        <f>tbl_Sales[[#This Row],[Price_per_Unit]]*tbl_Sales[[#This Row],[Quantity]]</f>
        <v>266.2</v>
      </c>
      <c r="M6604" s="6">
        <f>tbl_Sales[[#This Row],[Cost_per_Unit]]*tbl_Sales[[#This Row],[Quantity]]</f>
        <v>68.400000000000006</v>
      </c>
      <c r="N6604" s="6">
        <f>tbl_Sales[[#This Row],[Sales]]-tbl_Sales[[#This Row],[Total_Cost]]</f>
        <v>197.79999999999998</v>
      </c>
    </row>
    <row r="6605" spans="1:14">
      <c r="A6605" t="s">
        <v>6609</v>
      </c>
      <c r="B6605" s="4">
        <v>45080</v>
      </c>
      <c r="C6605" t="s">
        <v>7042</v>
      </c>
      <c r="D6605" t="str">
        <f>VLOOKUP(Sales_Data!$C6605,tbl_Customers[],2,FALSE)</f>
        <v>Customer_513</v>
      </c>
      <c r="E6605" t="str">
        <f>VLOOKUP(tbl_Sales[[#This Row],[Customer_ID]],tbl_Customers[],5,0)</f>
        <v>North</v>
      </c>
      <c r="F6605" t="s">
        <v>8532</v>
      </c>
      <c r="G6605" t="str">
        <f>VLOOKUP(Sales_Data!$F6605,tbl_Products[],2,FALSE)</f>
        <v>Product_23</v>
      </c>
      <c r="H6605" t="str">
        <f>VLOOKUP(tbl_Sales[[#This Row],[Product_ID]],tbl_Products[],3,0)</f>
        <v>Apparel</v>
      </c>
      <c r="I6605">
        <v>9</v>
      </c>
      <c r="J6605" s="10">
        <f>VLOOKUP(tbl_Sales[[#This Row],[Product_ID]],tbl_Products[],4,0)</f>
        <v>2.85</v>
      </c>
      <c r="K6605" s="6">
        <v>84.32</v>
      </c>
      <c r="L6605" s="6">
        <f>tbl_Sales[[#This Row],[Price_per_Unit]]*tbl_Sales[[#This Row],[Quantity]]</f>
        <v>758.87999999999988</v>
      </c>
      <c r="M6605" s="6">
        <f>tbl_Sales[[#This Row],[Cost_per_Unit]]*tbl_Sales[[#This Row],[Quantity]]</f>
        <v>25.650000000000002</v>
      </c>
      <c r="N6605" s="6">
        <f>tbl_Sales[[#This Row],[Sales]]-tbl_Sales[[#This Row],[Total_Cost]]</f>
        <v>733.2299999999999</v>
      </c>
    </row>
    <row r="6606" spans="1:14">
      <c r="A6606" t="s">
        <v>6610</v>
      </c>
      <c r="B6606" s="4">
        <v>45040</v>
      </c>
      <c r="C6606" t="s">
        <v>7441</v>
      </c>
      <c r="D6606" t="str">
        <f>VLOOKUP(Sales_Data!$C6606,tbl_Customers[],2,FALSE)</f>
        <v>Customer_355</v>
      </c>
      <c r="E6606" t="str">
        <f>VLOOKUP(tbl_Sales[[#This Row],[Customer_ID]],tbl_Customers[],5,0)</f>
        <v>East</v>
      </c>
      <c r="F6606" t="s">
        <v>8566</v>
      </c>
      <c r="G6606" t="str">
        <f>VLOOKUP(Sales_Data!$F6606,tbl_Products[],2,FALSE)</f>
        <v>Product_10</v>
      </c>
      <c r="H6606" t="str">
        <f>VLOOKUP(tbl_Sales[[#This Row],[Product_ID]],tbl_Products[],3,0)</f>
        <v>Apparel</v>
      </c>
      <c r="I6606">
        <v>5</v>
      </c>
      <c r="J6606" s="10">
        <f>VLOOKUP(tbl_Sales[[#This Row],[Product_ID]],tbl_Products[],4,0)</f>
        <v>14.95</v>
      </c>
      <c r="K6606" s="6">
        <v>95.33</v>
      </c>
      <c r="L6606" s="6">
        <f>tbl_Sales[[#This Row],[Price_per_Unit]]*tbl_Sales[[#This Row],[Quantity]]</f>
        <v>476.65</v>
      </c>
      <c r="M6606" s="6">
        <f>tbl_Sales[[#This Row],[Cost_per_Unit]]*tbl_Sales[[#This Row],[Quantity]]</f>
        <v>74.75</v>
      </c>
      <c r="N6606" s="6">
        <f>tbl_Sales[[#This Row],[Sales]]-tbl_Sales[[#This Row],[Total_Cost]]</f>
        <v>401.9</v>
      </c>
    </row>
    <row r="6607" spans="1:14">
      <c r="A6607" t="s">
        <v>6611</v>
      </c>
      <c r="B6607" s="4">
        <v>45036</v>
      </c>
      <c r="C6607" t="s">
        <v>7378</v>
      </c>
      <c r="D6607" t="str">
        <f>VLOOKUP(Sales_Data!$C6607,tbl_Customers[],2,FALSE)</f>
        <v>Customer_406</v>
      </c>
      <c r="E6607" t="str">
        <f>VLOOKUP(tbl_Sales[[#This Row],[Customer_ID]],tbl_Customers[],5,0)</f>
        <v>South</v>
      </c>
      <c r="F6607" t="s">
        <v>8524</v>
      </c>
      <c r="G6607" t="str">
        <f>VLOOKUP(Sales_Data!$F6607,tbl_Products[],2,FALSE)</f>
        <v>Product_74</v>
      </c>
      <c r="H6607" t="str">
        <f>VLOOKUP(tbl_Sales[[#This Row],[Product_ID]],tbl_Products[],3,0)</f>
        <v>Home Goods</v>
      </c>
      <c r="I6607">
        <v>5</v>
      </c>
      <c r="J6607" s="10">
        <f>VLOOKUP(tbl_Sales[[#This Row],[Product_ID]],tbl_Products[],4,0)</f>
        <v>13.9</v>
      </c>
      <c r="K6607" s="6">
        <v>39.57</v>
      </c>
      <c r="L6607" s="6">
        <f>tbl_Sales[[#This Row],[Price_per_Unit]]*tbl_Sales[[#This Row],[Quantity]]</f>
        <v>197.85</v>
      </c>
      <c r="M6607" s="6">
        <f>tbl_Sales[[#This Row],[Cost_per_Unit]]*tbl_Sales[[#This Row],[Quantity]]</f>
        <v>69.5</v>
      </c>
      <c r="N6607" s="6">
        <f>tbl_Sales[[#This Row],[Sales]]-tbl_Sales[[#This Row],[Total_Cost]]</f>
        <v>128.35</v>
      </c>
    </row>
    <row r="6608" spans="1:14">
      <c r="A6608" t="s">
        <v>6612</v>
      </c>
      <c r="B6608" s="4">
        <v>45088</v>
      </c>
      <c r="C6608" t="s">
        <v>7318</v>
      </c>
      <c r="D6608" t="str">
        <f>VLOOKUP(Sales_Data!$C6608,tbl_Customers[],2,FALSE)</f>
        <v>Customer_1408</v>
      </c>
      <c r="E6608" t="str">
        <f>VLOOKUP(tbl_Sales[[#This Row],[Customer_ID]],tbl_Customers[],5,0)</f>
        <v>South</v>
      </c>
      <c r="F6608" t="s">
        <v>8549</v>
      </c>
      <c r="G6608" t="str">
        <f>VLOOKUP(Sales_Data!$F6608,tbl_Products[],2,FALSE)</f>
        <v>Product_18</v>
      </c>
      <c r="H6608" t="str">
        <f>VLOOKUP(tbl_Sales[[#This Row],[Product_ID]],tbl_Products[],3,0)</f>
        <v>Health</v>
      </c>
      <c r="I6608">
        <v>3</v>
      </c>
      <c r="J6608" s="10">
        <f>VLOOKUP(tbl_Sales[[#This Row],[Product_ID]],tbl_Products[],4,0)</f>
        <v>41.18</v>
      </c>
      <c r="K6608" s="6">
        <v>75.2</v>
      </c>
      <c r="L6608" s="6">
        <f>tbl_Sales[[#This Row],[Price_per_Unit]]*tbl_Sales[[#This Row],[Quantity]]</f>
        <v>225.60000000000002</v>
      </c>
      <c r="M6608" s="6">
        <f>tbl_Sales[[#This Row],[Cost_per_Unit]]*tbl_Sales[[#This Row],[Quantity]]</f>
        <v>123.53999999999999</v>
      </c>
      <c r="N6608" s="6">
        <f>tbl_Sales[[#This Row],[Sales]]-tbl_Sales[[#This Row],[Total_Cost]]</f>
        <v>102.06000000000003</v>
      </c>
    </row>
    <row r="6609" spans="1:14">
      <c r="A6609" t="s">
        <v>6613</v>
      </c>
      <c r="B6609" s="4">
        <v>44938</v>
      </c>
      <c r="C6609" t="s">
        <v>8157</v>
      </c>
      <c r="D6609" t="str">
        <f>VLOOKUP(Sales_Data!$C6609,tbl_Customers[],2,FALSE)</f>
        <v>Customer_1470</v>
      </c>
      <c r="E6609" t="str">
        <f>VLOOKUP(tbl_Sales[[#This Row],[Customer_ID]],tbl_Customers[],5,0)</f>
        <v>East</v>
      </c>
      <c r="F6609" t="s">
        <v>8556</v>
      </c>
      <c r="G6609" t="str">
        <f>VLOOKUP(Sales_Data!$F6609,tbl_Products[],2,FALSE)</f>
        <v>Product_42</v>
      </c>
      <c r="H6609" t="str">
        <f>VLOOKUP(tbl_Sales[[#This Row],[Product_ID]],tbl_Products[],3,0)</f>
        <v>Electronics</v>
      </c>
      <c r="I6609">
        <v>3</v>
      </c>
      <c r="J6609" s="10">
        <f>VLOOKUP(tbl_Sales[[#This Row],[Product_ID]],tbl_Products[],4,0)</f>
        <v>28.03</v>
      </c>
      <c r="K6609" s="6">
        <v>58.01</v>
      </c>
      <c r="L6609" s="6">
        <f>tbl_Sales[[#This Row],[Price_per_Unit]]*tbl_Sales[[#This Row],[Quantity]]</f>
        <v>174.03</v>
      </c>
      <c r="M6609" s="6">
        <f>tbl_Sales[[#This Row],[Cost_per_Unit]]*tbl_Sales[[#This Row],[Quantity]]</f>
        <v>84.09</v>
      </c>
      <c r="N6609" s="6">
        <f>tbl_Sales[[#This Row],[Sales]]-tbl_Sales[[#This Row],[Total_Cost]]</f>
        <v>89.94</v>
      </c>
    </row>
    <row r="6610" spans="1:14">
      <c r="A6610" t="s">
        <v>6614</v>
      </c>
      <c r="B6610" s="4">
        <v>45280</v>
      </c>
      <c r="C6610" t="s">
        <v>7598</v>
      </c>
      <c r="D6610" t="str">
        <f>VLOOKUP(Sales_Data!$C6610,tbl_Customers[],2,FALSE)</f>
        <v>Customer_576</v>
      </c>
      <c r="E6610" t="str">
        <f>VLOOKUP(tbl_Sales[[#This Row],[Customer_ID]],tbl_Customers[],5,0)</f>
        <v>East</v>
      </c>
      <c r="F6610" t="s">
        <v>8497</v>
      </c>
      <c r="G6610" t="str">
        <f>VLOOKUP(Sales_Data!$F6610,tbl_Products[],2,FALSE)</f>
        <v>Product_73</v>
      </c>
      <c r="H6610" t="str">
        <f>VLOOKUP(tbl_Sales[[#This Row],[Product_ID]],tbl_Products[],3,0)</f>
        <v>Apparel</v>
      </c>
      <c r="I6610">
        <v>8</v>
      </c>
      <c r="J6610" s="10">
        <f>VLOOKUP(tbl_Sales[[#This Row],[Product_ID]],tbl_Products[],4,0)</f>
        <v>1.21</v>
      </c>
      <c r="K6610" s="6">
        <v>92.32</v>
      </c>
      <c r="L6610" s="6">
        <f>tbl_Sales[[#This Row],[Price_per_Unit]]*tbl_Sales[[#This Row],[Quantity]]</f>
        <v>738.56</v>
      </c>
      <c r="M6610" s="6">
        <f>tbl_Sales[[#This Row],[Cost_per_Unit]]*tbl_Sales[[#This Row],[Quantity]]</f>
        <v>9.68</v>
      </c>
      <c r="N6610" s="6">
        <f>tbl_Sales[[#This Row],[Sales]]-tbl_Sales[[#This Row],[Total_Cost]]</f>
        <v>728.88</v>
      </c>
    </row>
    <row r="6611" spans="1:14">
      <c r="A6611" t="s">
        <v>6615</v>
      </c>
      <c r="B6611" s="4">
        <v>45068</v>
      </c>
      <c r="C6611" t="s">
        <v>7698</v>
      </c>
      <c r="D6611" t="str">
        <f>VLOOKUP(Sales_Data!$C6611,tbl_Customers[],2,FALSE)</f>
        <v>Customer_805</v>
      </c>
      <c r="E6611" t="str">
        <f>VLOOKUP(tbl_Sales[[#This Row],[Customer_ID]],tbl_Customers[],5,0)</f>
        <v>West</v>
      </c>
      <c r="F6611" t="s">
        <v>8534</v>
      </c>
      <c r="G6611" t="str">
        <f>VLOOKUP(Sales_Data!$F6611,tbl_Products[],2,FALSE)</f>
        <v>Product_51</v>
      </c>
      <c r="H6611" t="str">
        <f>VLOOKUP(tbl_Sales[[#This Row],[Product_ID]],tbl_Products[],3,0)</f>
        <v>Electronics</v>
      </c>
      <c r="I6611">
        <v>8</v>
      </c>
      <c r="J6611" s="10">
        <f>VLOOKUP(tbl_Sales[[#This Row],[Product_ID]],tbl_Products[],4,0)</f>
        <v>45.1</v>
      </c>
      <c r="K6611" s="6">
        <v>59.08</v>
      </c>
      <c r="L6611" s="6">
        <f>tbl_Sales[[#This Row],[Price_per_Unit]]*tbl_Sales[[#This Row],[Quantity]]</f>
        <v>472.64</v>
      </c>
      <c r="M6611" s="6">
        <f>tbl_Sales[[#This Row],[Cost_per_Unit]]*tbl_Sales[[#This Row],[Quantity]]</f>
        <v>360.8</v>
      </c>
      <c r="N6611" s="6">
        <f>tbl_Sales[[#This Row],[Sales]]-tbl_Sales[[#This Row],[Total_Cost]]</f>
        <v>111.83999999999997</v>
      </c>
    </row>
    <row r="6612" spans="1:14">
      <c r="A6612" t="s">
        <v>6616</v>
      </c>
      <c r="B6612" s="4">
        <v>45210</v>
      </c>
      <c r="C6612" t="s">
        <v>7415</v>
      </c>
      <c r="D6612" t="str">
        <f>VLOOKUP(Sales_Data!$C6612,tbl_Customers[],2,FALSE)</f>
        <v>Customer_211</v>
      </c>
      <c r="E6612" t="str">
        <f>VLOOKUP(tbl_Sales[[#This Row],[Customer_ID]],tbl_Customers[],5,0)</f>
        <v>East</v>
      </c>
      <c r="F6612" t="s">
        <v>8513</v>
      </c>
      <c r="G6612" t="str">
        <f>VLOOKUP(Sales_Data!$F6612,tbl_Products[],2,FALSE)</f>
        <v>Product_59</v>
      </c>
      <c r="H6612" t="str">
        <f>VLOOKUP(tbl_Sales[[#This Row],[Product_ID]],tbl_Products[],3,0)</f>
        <v>Home Goods</v>
      </c>
      <c r="I6612">
        <v>9</v>
      </c>
      <c r="J6612" s="10">
        <f>VLOOKUP(tbl_Sales[[#This Row],[Product_ID]],tbl_Products[],4,0)</f>
        <v>40.85</v>
      </c>
      <c r="K6612" s="6">
        <v>69.22</v>
      </c>
      <c r="L6612" s="6">
        <f>tbl_Sales[[#This Row],[Price_per_Unit]]*tbl_Sales[[#This Row],[Quantity]]</f>
        <v>622.98</v>
      </c>
      <c r="M6612" s="6">
        <f>tbl_Sales[[#This Row],[Cost_per_Unit]]*tbl_Sales[[#This Row],[Quantity]]</f>
        <v>367.65000000000003</v>
      </c>
      <c r="N6612" s="6">
        <f>tbl_Sales[[#This Row],[Sales]]-tbl_Sales[[#This Row],[Total_Cost]]</f>
        <v>255.32999999999998</v>
      </c>
    </row>
    <row r="6613" spans="1:14">
      <c r="A6613" t="s">
        <v>6617</v>
      </c>
      <c r="B6613" s="4">
        <v>45188</v>
      </c>
      <c r="C6613" t="s">
        <v>7894</v>
      </c>
      <c r="D6613" t="str">
        <f>VLOOKUP(Sales_Data!$C6613,tbl_Customers[],2,FALSE)</f>
        <v>Customer_1196</v>
      </c>
      <c r="E6613" t="str">
        <f>VLOOKUP(tbl_Sales[[#This Row],[Customer_ID]],tbl_Customers[],5,0)</f>
        <v>East</v>
      </c>
      <c r="F6613" t="s">
        <v>8495</v>
      </c>
      <c r="G6613" t="str">
        <f>VLOOKUP(Sales_Data!$F6613,tbl_Products[],2,FALSE)</f>
        <v>Product_6</v>
      </c>
      <c r="H6613" t="str">
        <f>VLOOKUP(tbl_Sales[[#This Row],[Product_ID]],tbl_Products[],3,0)</f>
        <v>Apparel</v>
      </c>
      <c r="I6613">
        <v>6</v>
      </c>
      <c r="J6613" s="10">
        <f>VLOOKUP(tbl_Sales[[#This Row],[Product_ID]],tbl_Products[],4,0)</f>
        <v>33.65</v>
      </c>
      <c r="K6613" s="6">
        <v>46.12</v>
      </c>
      <c r="L6613" s="6">
        <f>tbl_Sales[[#This Row],[Price_per_Unit]]*tbl_Sales[[#This Row],[Quantity]]</f>
        <v>276.71999999999997</v>
      </c>
      <c r="M6613" s="6">
        <f>tbl_Sales[[#This Row],[Cost_per_Unit]]*tbl_Sales[[#This Row],[Quantity]]</f>
        <v>201.89999999999998</v>
      </c>
      <c r="N6613" s="6">
        <f>tbl_Sales[[#This Row],[Sales]]-tbl_Sales[[#This Row],[Total_Cost]]</f>
        <v>74.819999999999993</v>
      </c>
    </row>
    <row r="6614" spans="1:14">
      <c r="A6614" t="s">
        <v>6618</v>
      </c>
      <c r="B6614" s="4">
        <v>45211</v>
      </c>
      <c r="C6614" t="s">
        <v>8071</v>
      </c>
      <c r="D6614" t="str">
        <f>VLOOKUP(Sales_Data!$C6614,tbl_Customers[],2,FALSE)</f>
        <v>Customer_1204</v>
      </c>
      <c r="E6614" t="str">
        <f>VLOOKUP(tbl_Sales[[#This Row],[Customer_ID]],tbl_Customers[],5,0)</f>
        <v>North</v>
      </c>
      <c r="F6614" t="s">
        <v>8543</v>
      </c>
      <c r="G6614" t="str">
        <f>VLOOKUP(Sales_Data!$F6614,tbl_Products[],2,FALSE)</f>
        <v>Product_72</v>
      </c>
      <c r="H6614" t="str">
        <f>VLOOKUP(tbl_Sales[[#This Row],[Product_ID]],tbl_Products[],3,0)</f>
        <v>Toys</v>
      </c>
      <c r="I6614">
        <v>7</v>
      </c>
      <c r="J6614" s="10">
        <f>VLOOKUP(tbl_Sales[[#This Row],[Product_ID]],tbl_Products[],4,0)</f>
        <v>23.2</v>
      </c>
      <c r="K6614" s="6">
        <v>97.58</v>
      </c>
      <c r="L6614" s="6">
        <f>tbl_Sales[[#This Row],[Price_per_Unit]]*tbl_Sales[[#This Row],[Quantity]]</f>
        <v>683.06</v>
      </c>
      <c r="M6614" s="6">
        <f>tbl_Sales[[#This Row],[Cost_per_Unit]]*tbl_Sales[[#This Row],[Quantity]]</f>
        <v>162.4</v>
      </c>
      <c r="N6614" s="6">
        <f>tbl_Sales[[#This Row],[Sales]]-tbl_Sales[[#This Row],[Total_Cost]]</f>
        <v>520.66</v>
      </c>
    </row>
    <row r="6615" spans="1:14">
      <c r="A6615" t="s">
        <v>6619</v>
      </c>
      <c r="B6615" s="4">
        <v>45219</v>
      </c>
      <c r="C6615" t="s">
        <v>8058</v>
      </c>
      <c r="D6615" t="str">
        <f>VLOOKUP(Sales_Data!$C6615,tbl_Customers[],2,FALSE)</f>
        <v>Customer_639</v>
      </c>
      <c r="E6615" t="str">
        <f>VLOOKUP(tbl_Sales[[#This Row],[Customer_ID]],tbl_Customers[],5,0)</f>
        <v>East</v>
      </c>
      <c r="F6615" t="s">
        <v>8567</v>
      </c>
      <c r="G6615" t="str">
        <f>VLOOKUP(Sales_Data!$F6615,tbl_Products[],2,FALSE)</f>
        <v>Product_69</v>
      </c>
      <c r="H6615" t="str">
        <f>VLOOKUP(tbl_Sales[[#This Row],[Product_ID]],tbl_Products[],3,0)</f>
        <v>Home Goods</v>
      </c>
      <c r="I6615">
        <v>4</v>
      </c>
      <c r="J6615" s="10">
        <f>VLOOKUP(tbl_Sales[[#This Row],[Product_ID]],tbl_Products[],4,0)</f>
        <v>8.86</v>
      </c>
      <c r="K6615" s="6">
        <v>34.25</v>
      </c>
      <c r="L6615" s="6">
        <f>tbl_Sales[[#This Row],[Price_per_Unit]]*tbl_Sales[[#This Row],[Quantity]]</f>
        <v>137</v>
      </c>
      <c r="M6615" s="6">
        <f>tbl_Sales[[#This Row],[Cost_per_Unit]]*tbl_Sales[[#This Row],[Quantity]]</f>
        <v>35.44</v>
      </c>
      <c r="N6615" s="6">
        <f>tbl_Sales[[#This Row],[Sales]]-tbl_Sales[[#This Row],[Total_Cost]]</f>
        <v>101.56</v>
      </c>
    </row>
    <row r="6616" spans="1:14">
      <c r="A6616" t="s">
        <v>6620</v>
      </c>
      <c r="B6616" s="4">
        <v>45219</v>
      </c>
      <c r="C6616" t="s">
        <v>7270</v>
      </c>
      <c r="D6616" t="str">
        <f>VLOOKUP(Sales_Data!$C6616,tbl_Customers[],2,FALSE)</f>
        <v>Customer_340</v>
      </c>
      <c r="E6616" t="str">
        <f>VLOOKUP(tbl_Sales[[#This Row],[Customer_ID]],tbl_Customers[],5,0)</f>
        <v>West</v>
      </c>
      <c r="F6616" t="s">
        <v>8518</v>
      </c>
      <c r="G6616" t="str">
        <f>VLOOKUP(Sales_Data!$F6616,tbl_Products[],2,FALSE)</f>
        <v>Product_35</v>
      </c>
      <c r="H6616" t="str">
        <f>VLOOKUP(tbl_Sales[[#This Row],[Product_ID]],tbl_Products[],3,0)</f>
        <v>Toys</v>
      </c>
      <c r="I6616">
        <v>8</v>
      </c>
      <c r="J6616" s="10">
        <f>VLOOKUP(tbl_Sales[[#This Row],[Product_ID]],tbl_Products[],4,0)</f>
        <v>40.75</v>
      </c>
      <c r="K6616" s="6">
        <v>41.06</v>
      </c>
      <c r="L6616" s="6">
        <f>tbl_Sales[[#This Row],[Price_per_Unit]]*tbl_Sales[[#This Row],[Quantity]]</f>
        <v>328.48</v>
      </c>
      <c r="M6616" s="6">
        <f>tbl_Sales[[#This Row],[Cost_per_Unit]]*tbl_Sales[[#This Row],[Quantity]]</f>
        <v>326</v>
      </c>
      <c r="N6616" s="6">
        <f>tbl_Sales[[#This Row],[Sales]]-tbl_Sales[[#This Row],[Total_Cost]]</f>
        <v>2.4800000000000182</v>
      </c>
    </row>
    <row r="6617" spans="1:14">
      <c r="A6617" t="s">
        <v>6621</v>
      </c>
      <c r="B6617" s="4">
        <v>45006</v>
      </c>
      <c r="C6617" t="s">
        <v>7473</v>
      </c>
      <c r="D6617" t="str">
        <f>VLOOKUP(Sales_Data!$C6617,tbl_Customers[],2,FALSE)</f>
        <v>Customer_422</v>
      </c>
      <c r="E6617" t="str">
        <f>VLOOKUP(tbl_Sales[[#This Row],[Customer_ID]],tbl_Customers[],5,0)</f>
        <v>South</v>
      </c>
      <c r="F6617" t="s">
        <v>8565</v>
      </c>
      <c r="G6617" t="str">
        <f>VLOOKUP(Sales_Data!$F6617,tbl_Products[],2,FALSE)</f>
        <v>Product_31</v>
      </c>
      <c r="H6617" t="str">
        <f>VLOOKUP(tbl_Sales[[#This Row],[Product_ID]],tbl_Products[],3,0)</f>
        <v>Apparel</v>
      </c>
      <c r="I6617">
        <v>1</v>
      </c>
      <c r="J6617" s="10">
        <f>VLOOKUP(tbl_Sales[[#This Row],[Product_ID]],tbl_Products[],4,0)</f>
        <v>3.66</v>
      </c>
      <c r="K6617" s="6">
        <v>71.34</v>
      </c>
      <c r="L6617" s="6">
        <f>tbl_Sales[[#This Row],[Price_per_Unit]]*tbl_Sales[[#This Row],[Quantity]]</f>
        <v>71.34</v>
      </c>
      <c r="M6617" s="6">
        <f>tbl_Sales[[#This Row],[Cost_per_Unit]]*tbl_Sales[[#This Row],[Quantity]]</f>
        <v>3.66</v>
      </c>
      <c r="N6617" s="6">
        <f>tbl_Sales[[#This Row],[Sales]]-tbl_Sales[[#This Row],[Total_Cost]]</f>
        <v>67.680000000000007</v>
      </c>
    </row>
    <row r="6618" spans="1:14">
      <c r="A6618" t="s">
        <v>6622</v>
      </c>
      <c r="B6618" s="4">
        <v>44975</v>
      </c>
      <c r="C6618" t="s">
        <v>8090</v>
      </c>
      <c r="D6618" t="str">
        <f>VLOOKUP(Sales_Data!$C6618,tbl_Customers[],2,FALSE)</f>
        <v>Customer_1479</v>
      </c>
      <c r="E6618" t="str">
        <f>VLOOKUP(tbl_Sales[[#This Row],[Customer_ID]],tbl_Customers[],5,0)</f>
        <v>South</v>
      </c>
      <c r="F6618" t="s">
        <v>8525</v>
      </c>
      <c r="G6618" t="str">
        <f>VLOOKUP(Sales_Data!$F6618,tbl_Products[],2,FALSE)</f>
        <v>Product_56</v>
      </c>
      <c r="H6618" t="str">
        <f>VLOOKUP(tbl_Sales[[#This Row],[Product_ID]],tbl_Products[],3,0)</f>
        <v>Apparel</v>
      </c>
      <c r="I6618">
        <v>7</v>
      </c>
      <c r="J6618" s="10">
        <f>VLOOKUP(tbl_Sales[[#This Row],[Product_ID]],tbl_Products[],4,0)</f>
        <v>3.21</v>
      </c>
      <c r="K6618" s="6">
        <v>67.06</v>
      </c>
      <c r="L6618" s="6">
        <f>tbl_Sales[[#This Row],[Price_per_Unit]]*tbl_Sales[[#This Row],[Quantity]]</f>
        <v>469.42</v>
      </c>
      <c r="M6618" s="6">
        <f>tbl_Sales[[#This Row],[Cost_per_Unit]]*tbl_Sales[[#This Row],[Quantity]]</f>
        <v>22.47</v>
      </c>
      <c r="N6618" s="6">
        <f>tbl_Sales[[#This Row],[Sales]]-tbl_Sales[[#This Row],[Total_Cost]]</f>
        <v>446.95000000000005</v>
      </c>
    </row>
    <row r="6619" spans="1:14">
      <c r="A6619" t="s">
        <v>6623</v>
      </c>
      <c r="B6619" s="4">
        <v>44946</v>
      </c>
      <c r="C6619" t="s">
        <v>8290</v>
      </c>
      <c r="D6619" t="str">
        <f>VLOOKUP(Sales_Data!$C6619,tbl_Customers[],2,FALSE)</f>
        <v>Customer_1000</v>
      </c>
      <c r="E6619" t="str">
        <f>VLOOKUP(tbl_Sales[[#This Row],[Customer_ID]],tbl_Customers[],5,0)</f>
        <v>West</v>
      </c>
      <c r="F6619" t="s">
        <v>8510</v>
      </c>
      <c r="G6619" t="str">
        <f>VLOOKUP(Sales_Data!$F6619,tbl_Products[],2,FALSE)</f>
        <v>Product_70</v>
      </c>
      <c r="H6619" t="str">
        <f>VLOOKUP(tbl_Sales[[#This Row],[Product_ID]],tbl_Products[],3,0)</f>
        <v>Apparel</v>
      </c>
      <c r="I6619">
        <v>9</v>
      </c>
      <c r="J6619" s="10">
        <f>VLOOKUP(tbl_Sales[[#This Row],[Product_ID]],tbl_Products[],4,0)</f>
        <v>26.74</v>
      </c>
      <c r="K6619" s="6">
        <v>32.21</v>
      </c>
      <c r="L6619" s="6">
        <f>tbl_Sales[[#This Row],[Price_per_Unit]]*tbl_Sales[[#This Row],[Quantity]]</f>
        <v>289.89</v>
      </c>
      <c r="M6619" s="6">
        <f>tbl_Sales[[#This Row],[Cost_per_Unit]]*tbl_Sales[[#This Row],[Quantity]]</f>
        <v>240.66</v>
      </c>
      <c r="N6619" s="6">
        <f>tbl_Sales[[#This Row],[Sales]]-tbl_Sales[[#This Row],[Total_Cost]]</f>
        <v>49.22999999999999</v>
      </c>
    </row>
    <row r="6620" spans="1:14">
      <c r="A6620" t="s">
        <v>6624</v>
      </c>
      <c r="B6620" s="4">
        <v>45162</v>
      </c>
      <c r="C6620" t="s">
        <v>8435</v>
      </c>
      <c r="D6620" t="str">
        <f>VLOOKUP(Sales_Data!$C6620,tbl_Customers[],2,FALSE)</f>
        <v>Customer_888</v>
      </c>
      <c r="E6620" t="str">
        <f>VLOOKUP(tbl_Sales[[#This Row],[Customer_ID]],tbl_Customers[],5,0)</f>
        <v>East</v>
      </c>
      <c r="F6620" t="s">
        <v>8540</v>
      </c>
      <c r="G6620" t="str">
        <f>VLOOKUP(Sales_Data!$F6620,tbl_Products[],2,FALSE)</f>
        <v>Product_37</v>
      </c>
      <c r="H6620" t="str">
        <f>VLOOKUP(tbl_Sales[[#This Row],[Product_ID]],tbl_Products[],3,0)</f>
        <v>Toys</v>
      </c>
      <c r="I6620">
        <v>9</v>
      </c>
      <c r="J6620" s="10">
        <f>VLOOKUP(tbl_Sales[[#This Row],[Product_ID]],tbl_Products[],4,0)</f>
        <v>29.86</v>
      </c>
      <c r="K6620" s="6">
        <v>42.69</v>
      </c>
      <c r="L6620" s="6">
        <f>tbl_Sales[[#This Row],[Price_per_Unit]]*tbl_Sales[[#This Row],[Quantity]]</f>
        <v>384.21</v>
      </c>
      <c r="M6620" s="6">
        <f>tbl_Sales[[#This Row],[Cost_per_Unit]]*tbl_Sales[[#This Row],[Quantity]]</f>
        <v>268.74</v>
      </c>
      <c r="N6620" s="6">
        <f>tbl_Sales[[#This Row],[Sales]]-tbl_Sales[[#This Row],[Total_Cost]]</f>
        <v>115.46999999999997</v>
      </c>
    </row>
    <row r="6621" spans="1:14">
      <c r="A6621" t="s">
        <v>6625</v>
      </c>
      <c r="B6621" s="4">
        <v>45109</v>
      </c>
      <c r="C6621" t="s">
        <v>7081</v>
      </c>
      <c r="D6621" t="str">
        <f>VLOOKUP(Sales_Data!$C6621,tbl_Customers[],2,FALSE)</f>
        <v>Customer_914</v>
      </c>
      <c r="E6621" t="str">
        <f>VLOOKUP(tbl_Sales[[#This Row],[Customer_ID]],tbl_Customers[],5,0)</f>
        <v>South</v>
      </c>
      <c r="F6621" t="s">
        <v>8510</v>
      </c>
      <c r="G6621" t="str">
        <f>VLOOKUP(Sales_Data!$F6621,tbl_Products[],2,FALSE)</f>
        <v>Product_70</v>
      </c>
      <c r="H6621" t="str">
        <f>VLOOKUP(tbl_Sales[[#This Row],[Product_ID]],tbl_Products[],3,0)</f>
        <v>Apparel</v>
      </c>
      <c r="I6621">
        <v>6</v>
      </c>
      <c r="J6621" s="10">
        <f>VLOOKUP(tbl_Sales[[#This Row],[Product_ID]],tbl_Products[],4,0)</f>
        <v>26.74</v>
      </c>
      <c r="K6621" s="6">
        <v>75.66</v>
      </c>
      <c r="L6621" s="6">
        <f>tbl_Sales[[#This Row],[Price_per_Unit]]*tbl_Sales[[#This Row],[Quantity]]</f>
        <v>453.96</v>
      </c>
      <c r="M6621" s="6">
        <f>tbl_Sales[[#This Row],[Cost_per_Unit]]*tbl_Sales[[#This Row],[Quantity]]</f>
        <v>160.44</v>
      </c>
      <c r="N6621" s="6">
        <f>tbl_Sales[[#This Row],[Sales]]-tbl_Sales[[#This Row],[Total_Cost]]</f>
        <v>293.52</v>
      </c>
    </row>
    <row r="6622" spans="1:14">
      <c r="A6622" t="s">
        <v>6626</v>
      </c>
      <c r="B6622" s="4">
        <v>45006</v>
      </c>
      <c r="C6622" t="s">
        <v>8195</v>
      </c>
      <c r="D6622" t="str">
        <f>VLOOKUP(Sales_Data!$C6622,tbl_Customers[],2,FALSE)</f>
        <v>Customer_868</v>
      </c>
      <c r="E6622" t="str">
        <f>VLOOKUP(tbl_Sales[[#This Row],[Customer_ID]],tbl_Customers[],5,0)</f>
        <v>North</v>
      </c>
      <c r="F6622" t="s">
        <v>8496</v>
      </c>
      <c r="G6622" t="str">
        <f>VLOOKUP(Sales_Data!$F6622,tbl_Products[],2,FALSE)</f>
        <v>Product_3</v>
      </c>
      <c r="H6622" t="str">
        <f>VLOOKUP(tbl_Sales[[#This Row],[Product_ID]],tbl_Products[],3,0)</f>
        <v>Health</v>
      </c>
      <c r="I6622">
        <v>3</v>
      </c>
      <c r="J6622" s="10">
        <f>VLOOKUP(tbl_Sales[[#This Row],[Product_ID]],tbl_Products[],4,0)</f>
        <v>28.91</v>
      </c>
      <c r="K6622" s="6">
        <v>69.040000000000006</v>
      </c>
      <c r="L6622" s="6">
        <f>tbl_Sales[[#This Row],[Price_per_Unit]]*tbl_Sales[[#This Row],[Quantity]]</f>
        <v>207.12</v>
      </c>
      <c r="M6622" s="6">
        <f>tbl_Sales[[#This Row],[Cost_per_Unit]]*tbl_Sales[[#This Row],[Quantity]]</f>
        <v>86.73</v>
      </c>
      <c r="N6622" s="6">
        <f>tbl_Sales[[#This Row],[Sales]]-tbl_Sales[[#This Row],[Total_Cost]]</f>
        <v>120.39</v>
      </c>
    </row>
    <row r="6623" spans="1:14">
      <c r="A6623" t="s">
        <v>6627</v>
      </c>
      <c r="B6623" s="4">
        <v>44997</v>
      </c>
      <c r="C6623" t="s">
        <v>7456</v>
      </c>
      <c r="D6623" t="str">
        <f>VLOOKUP(Sales_Data!$C6623,tbl_Customers[],2,FALSE)</f>
        <v>Customer_1222</v>
      </c>
      <c r="E6623" t="str">
        <f>VLOOKUP(tbl_Sales[[#This Row],[Customer_ID]],tbl_Customers[],5,0)</f>
        <v>East</v>
      </c>
      <c r="F6623" t="s">
        <v>8544</v>
      </c>
      <c r="G6623" t="str">
        <f>VLOOKUP(Sales_Data!$F6623,tbl_Products[],2,FALSE)</f>
        <v>Product_21</v>
      </c>
      <c r="H6623" t="str">
        <f>VLOOKUP(tbl_Sales[[#This Row],[Product_ID]],tbl_Products[],3,0)</f>
        <v>Toys</v>
      </c>
      <c r="I6623">
        <v>2</v>
      </c>
      <c r="J6623" s="10">
        <f>VLOOKUP(tbl_Sales[[#This Row],[Product_ID]],tbl_Products[],4,0)</f>
        <v>3.13</v>
      </c>
      <c r="K6623" s="6">
        <v>98.84</v>
      </c>
      <c r="L6623" s="6">
        <f>tbl_Sales[[#This Row],[Price_per_Unit]]*tbl_Sales[[#This Row],[Quantity]]</f>
        <v>197.68</v>
      </c>
      <c r="M6623" s="6">
        <f>tbl_Sales[[#This Row],[Cost_per_Unit]]*tbl_Sales[[#This Row],[Quantity]]</f>
        <v>6.26</v>
      </c>
      <c r="N6623" s="6">
        <f>tbl_Sales[[#This Row],[Sales]]-tbl_Sales[[#This Row],[Total_Cost]]</f>
        <v>191.42000000000002</v>
      </c>
    </row>
    <row r="6624" spans="1:14">
      <c r="A6624" t="s">
        <v>6628</v>
      </c>
      <c r="B6624" s="4">
        <v>45062</v>
      </c>
      <c r="C6624" t="s">
        <v>7281</v>
      </c>
      <c r="D6624" t="str">
        <f>VLOOKUP(Sales_Data!$C6624,tbl_Customers[],2,FALSE)</f>
        <v>Customer_557</v>
      </c>
      <c r="E6624" t="str">
        <f>VLOOKUP(tbl_Sales[[#This Row],[Customer_ID]],tbl_Customers[],5,0)</f>
        <v>North</v>
      </c>
      <c r="F6624" t="s">
        <v>8563</v>
      </c>
      <c r="G6624" t="str">
        <f>VLOOKUP(Sales_Data!$F6624,tbl_Products[],2,FALSE)</f>
        <v>Product_17</v>
      </c>
      <c r="H6624" t="str">
        <f>VLOOKUP(tbl_Sales[[#This Row],[Product_ID]],tbl_Products[],3,0)</f>
        <v>Toys</v>
      </c>
      <c r="I6624">
        <v>8</v>
      </c>
      <c r="J6624" s="10">
        <f>VLOOKUP(tbl_Sales[[#This Row],[Product_ID]],tbl_Products[],4,0)</f>
        <v>36.229999999999997</v>
      </c>
      <c r="K6624" s="6">
        <v>35.51</v>
      </c>
      <c r="L6624" s="6">
        <f>tbl_Sales[[#This Row],[Price_per_Unit]]*tbl_Sales[[#This Row],[Quantity]]</f>
        <v>284.08</v>
      </c>
      <c r="M6624" s="6">
        <f>tbl_Sales[[#This Row],[Cost_per_Unit]]*tbl_Sales[[#This Row],[Quantity]]</f>
        <v>289.83999999999997</v>
      </c>
      <c r="N6624" s="6">
        <f>tbl_Sales[[#This Row],[Sales]]-tbl_Sales[[#This Row],[Total_Cost]]</f>
        <v>-5.7599999999999909</v>
      </c>
    </row>
    <row r="6625" spans="1:14">
      <c r="A6625" t="s">
        <v>6629</v>
      </c>
      <c r="B6625" s="4">
        <v>45114</v>
      </c>
      <c r="C6625" t="s">
        <v>7350</v>
      </c>
      <c r="D6625" t="str">
        <f>VLOOKUP(Sales_Data!$C6625,tbl_Customers[],2,FALSE)</f>
        <v>Customer_653</v>
      </c>
      <c r="E6625" t="str">
        <f>VLOOKUP(tbl_Sales[[#This Row],[Customer_ID]],tbl_Customers[],5,0)</f>
        <v>North</v>
      </c>
      <c r="F6625" t="s">
        <v>8552</v>
      </c>
      <c r="G6625" t="str">
        <f>VLOOKUP(Sales_Data!$F6625,tbl_Products[],2,FALSE)</f>
        <v>Product_5</v>
      </c>
      <c r="H6625" t="str">
        <f>VLOOKUP(tbl_Sales[[#This Row],[Product_ID]],tbl_Products[],3,0)</f>
        <v>Health</v>
      </c>
      <c r="I6625">
        <v>6</v>
      </c>
      <c r="J6625" s="10">
        <f>VLOOKUP(tbl_Sales[[#This Row],[Product_ID]],tbl_Products[],4,0)</f>
        <v>35.39</v>
      </c>
      <c r="K6625" s="6">
        <v>33.07</v>
      </c>
      <c r="L6625" s="6">
        <f>tbl_Sales[[#This Row],[Price_per_Unit]]*tbl_Sales[[#This Row],[Quantity]]</f>
        <v>198.42000000000002</v>
      </c>
      <c r="M6625" s="6">
        <f>tbl_Sales[[#This Row],[Cost_per_Unit]]*tbl_Sales[[#This Row],[Quantity]]</f>
        <v>212.34</v>
      </c>
      <c r="N6625" s="6">
        <f>tbl_Sales[[#This Row],[Sales]]-tbl_Sales[[#This Row],[Total_Cost]]</f>
        <v>-13.919999999999987</v>
      </c>
    </row>
    <row r="6626" spans="1:14">
      <c r="A6626" t="s">
        <v>6630</v>
      </c>
      <c r="B6626" s="4">
        <v>45225</v>
      </c>
      <c r="C6626" t="s">
        <v>7089</v>
      </c>
      <c r="D6626" t="str">
        <f>VLOOKUP(Sales_Data!$C6626,tbl_Customers[],2,FALSE)</f>
        <v>Customer_1276</v>
      </c>
      <c r="E6626" t="str">
        <f>VLOOKUP(tbl_Sales[[#This Row],[Customer_ID]],tbl_Customers[],5,0)</f>
        <v>South</v>
      </c>
      <c r="F6626" t="s">
        <v>8506</v>
      </c>
      <c r="G6626" t="str">
        <f>VLOOKUP(Sales_Data!$F6626,tbl_Products[],2,FALSE)</f>
        <v>Product_43</v>
      </c>
      <c r="H6626" t="str">
        <f>VLOOKUP(tbl_Sales[[#This Row],[Product_ID]],tbl_Products[],3,0)</f>
        <v>Health</v>
      </c>
      <c r="I6626">
        <v>1</v>
      </c>
      <c r="J6626" s="10">
        <f>VLOOKUP(tbl_Sales[[#This Row],[Product_ID]],tbl_Products[],4,0)</f>
        <v>4.59</v>
      </c>
      <c r="K6626" s="6">
        <v>75.849999999999994</v>
      </c>
      <c r="L6626" s="6">
        <f>tbl_Sales[[#This Row],[Price_per_Unit]]*tbl_Sales[[#This Row],[Quantity]]</f>
        <v>75.849999999999994</v>
      </c>
      <c r="M6626" s="6">
        <f>tbl_Sales[[#This Row],[Cost_per_Unit]]*tbl_Sales[[#This Row],[Quantity]]</f>
        <v>4.59</v>
      </c>
      <c r="N6626" s="6">
        <f>tbl_Sales[[#This Row],[Sales]]-tbl_Sales[[#This Row],[Total_Cost]]</f>
        <v>71.259999999999991</v>
      </c>
    </row>
    <row r="6627" spans="1:14">
      <c r="A6627" t="s">
        <v>6631</v>
      </c>
      <c r="B6627" s="4">
        <v>45054</v>
      </c>
      <c r="C6627" t="s">
        <v>8064</v>
      </c>
      <c r="D6627" t="str">
        <f>VLOOKUP(Sales_Data!$C6627,tbl_Customers[],2,FALSE)</f>
        <v>Customer_221</v>
      </c>
      <c r="E6627" t="str">
        <f>VLOOKUP(tbl_Sales[[#This Row],[Customer_ID]],tbl_Customers[],5,0)</f>
        <v>North</v>
      </c>
      <c r="F6627" t="s">
        <v>8552</v>
      </c>
      <c r="G6627" t="str">
        <f>VLOOKUP(Sales_Data!$F6627,tbl_Products[],2,FALSE)</f>
        <v>Product_5</v>
      </c>
      <c r="H6627" t="str">
        <f>VLOOKUP(tbl_Sales[[#This Row],[Product_ID]],tbl_Products[],3,0)</f>
        <v>Health</v>
      </c>
      <c r="I6627">
        <v>1</v>
      </c>
      <c r="J6627" s="10">
        <f>VLOOKUP(tbl_Sales[[#This Row],[Product_ID]],tbl_Products[],4,0)</f>
        <v>35.39</v>
      </c>
      <c r="K6627" s="6">
        <v>22.21</v>
      </c>
      <c r="L6627" s="6">
        <f>tbl_Sales[[#This Row],[Price_per_Unit]]*tbl_Sales[[#This Row],[Quantity]]</f>
        <v>22.21</v>
      </c>
      <c r="M6627" s="6">
        <f>tbl_Sales[[#This Row],[Cost_per_Unit]]*tbl_Sales[[#This Row],[Quantity]]</f>
        <v>35.39</v>
      </c>
      <c r="N6627" s="6">
        <f>tbl_Sales[[#This Row],[Sales]]-tbl_Sales[[#This Row],[Total_Cost]]</f>
        <v>-13.18</v>
      </c>
    </row>
    <row r="6628" spans="1:14">
      <c r="A6628" t="s">
        <v>6632</v>
      </c>
      <c r="B6628" s="4">
        <v>45046</v>
      </c>
      <c r="C6628" t="s">
        <v>8422</v>
      </c>
      <c r="D6628" t="str">
        <f>VLOOKUP(Sales_Data!$C6628,tbl_Customers[],2,FALSE)</f>
        <v>Customer_1244</v>
      </c>
      <c r="E6628" t="str">
        <f>VLOOKUP(tbl_Sales[[#This Row],[Customer_ID]],tbl_Customers[],5,0)</f>
        <v>East</v>
      </c>
      <c r="F6628" t="s">
        <v>8499</v>
      </c>
      <c r="G6628" t="str">
        <f>VLOOKUP(Sales_Data!$F6628,tbl_Products[],2,FALSE)</f>
        <v>Product_30</v>
      </c>
      <c r="H6628" t="str">
        <f>VLOOKUP(tbl_Sales[[#This Row],[Product_ID]],tbl_Products[],3,0)</f>
        <v>Apparel</v>
      </c>
      <c r="I6628">
        <v>3</v>
      </c>
      <c r="J6628" s="10">
        <f>VLOOKUP(tbl_Sales[[#This Row],[Product_ID]],tbl_Products[],4,0)</f>
        <v>49.21</v>
      </c>
      <c r="K6628" s="6">
        <v>69.45</v>
      </c>
      <c r="L6628" s="6">
        <f>tbl_Sales[[#This Row],[Price_per_Unit]]*tbl_Sales[[#This Row],[Quantity]]</f>
        <v>208.35000000000002</v>
      </c>
      <c r="M6628" s="6">
        <f>tbl_Sales[[#This Row],[Cost_per_Unit]]*tbl_Sales[[#This Row],[Quantity]]</f>
        <v>147.63</v>
      </c>
      <c r="N6628" s="6">
        <f>tbl_Sales[[#This Row],[Sales]]-tbl_Sales[[#This Row],[Total_Cost]]</f>
        <v>60.720000000000027</v>
      </c>
    </row>
    <row r="6629" spans="1:14">
      <c r="A6629" t="s">
        <v>6633</v>
      </c>
      <c r="B6629" s="4">
        <v>45058</v>
      </c>
      <c r="C6629" t="s">
        <v>7619</v>
      </c>
      <c r="D6629" t="str">
        <f>VLOOKUP(Sales_Data!$C6629,tbl_Customers[],2,FALSE)</f>
        <v>Customer_785</v>
      </c>
      <c r="E6629" t="str">
        <f>VLOOKUP(tbl_Sales[[#This Row],[Customer_ID]],tbl_Customers[],5,0)</f>
        <v>North</v>
      </c>
      <c r="F6629" t="s">
        <v>8510</v>
      </c>
      <c r="G6629" t="str">
        <f>VLOOKUP(Sales_Data!$F6629,tbl_Products[],2,FALSE)</f>
        <v>Product_70</v>
      </c>
      <c r="H6629" t="str">
        <f>VLOOKUP(tbl_Sales[[#This Row],[Product_ID]],tbl_Products[],3,0)</f>
        <v>Apparel</v>
      </c>
      <c r="I6629">
        <v>5</v>
      </c>
      <c r="J6629" s="10">
        <f>VLOOKUP(tbl_Sales[[#This Row],[Product_ID]],tbl_Products[],4,0)</f>
        <v>26.74</v>
      </c>
      <c r="K6629" s="6">
        <v>18.2</v>
      </c>
      <c r="L6629" s="6">
        <f>tbl_Sales[[#This Row],[Price_per_Unit]]*tbl_Sales[[#This Row],[Quantity]]</f>
        <v>91</v>
      </c>
      <c r="M6629" s="6">
        <f>tbl_Sales[[#This Row],[Cost_per_Unit]]*tbl_Sales[[#This Row],[Quantity]]</f>
        <v>133.69999999999999</v>
      </c>
      <c r="N6629" s="6">
        <f>tbl_Sales[[#This Row],[Sales]]-tbl_Sales[[#This Row],[Total_Cost]]</f>
        <v>-42.699999999999989</v>
      </c>
    </row>
    <row r="6630" spans="1:14">
      <c r="A6630" t="s">
        <v>6634</v>
      </c>
      <c r="B6630" s="4">
        <v>45080</v>
      </c>
      <c r="C6630" t="s">
        <v>8395</v>
      </c>
      <c r="D6630" t="str">
        <f>VLOOKUP(Sales_Data!$C6630,tbl_Customers[],2,FALSE)</f>
        <v>Customer_880</v>
      </c>
      <c r="E6630" t="str">
        <f>VLOOKUP(tbl_Sales[[#This Row],[Customer_ID]],tbl_Customers[],5,0)</f>
        <v>East</v>
      </c>
      <c r="F6630" t="s">
        <v>8525</v>
      </c>
      <c r="G6630" t="str">
        <f>VLOOKUP(Sales_Data!$F6630,tbl_Products[],2,FALSE)</f>
        <v>Product_56</v>
      </c>
      <c r="H6630" t="str">
        <f>VLOOKUP(tbl_Sales[[#This Row],[Product_ID]],tbl_Products[],3,0)</f>
        <v>Apparel</v>
      </c>
      <c r="I6630">
        <v>8</v>
      </c>
      <c r="J6630" s="10">
        <f>VLOOKUP(tbl_Sales[[#This Row],[Product_ID]],tbl_Products[],4,0)</f>
        <v>3.21</v>
      </c>
      <c r="K6630" s="6">
        <v>84.93</v>
      </c>
      <c r="L6630" s="6">
        <f>tbl_Sales[[#This Row],[Price_per_Unit]]*tbl_Sales[[#This Row],[Quantity]]</f>
        <v>679.44</v>
      </c>
      <c r="M6630" s="6">
        <f>tbl_Sales[[#This Row],[Cost_per_Unit]]*tbl_Sales[[#This Row],[Quantity]]</f>
        <v>25.68</v>
      </c>
      <c r="N6630" s="6">
        <f>tbl_Sales[[#This Row],[Sales]]-tbl_Sales[[#This Row],[Total_Cost]]</f>
        <v>653.7600000000001</v>
      </c>
    </row>
    <row r="6631" spans="1:14">
      <c r="A6631" t="s">
        <v>6635</v>
      </c>
      <c r="B6631" s="4">
        <v>44974</v>
      </c>
      <c r="C6631" t="s">
        <v>7847</v>
      </c>
      <c r="D6631" t="str">
        <f>VLOOKUP(Sales_Data!$C6631,tbl_Customers[],2,FALSE)</f>
        <v>Customer_410</v>
      </c>
      <c r="E6631" t="str">
        <f>VLOOKUP(tbl_Sales[[#This Row],[Customer_ID]],tbl_Customers[],5,0)</f>
        <v>North</v>
      </c>
      <c r="F6631" t="s">
        <v>8511</v>
      </c>
      <c r="G6631" t="str">
        <f>VLOOKUP(Sales_Data!$F6631,tbl_Products[],2,FALSE)</f>
        <v>Product_33</v>
      </c>
      <c r="H6631" t="str">
        <f>VLOOKUP(tbl_Sales[[#This Row],[Product_ID]],tbl_Products[],3,0)</f>
        <v>Electronics</v>
      </c>
      <c r="I6631">
        <v>9</v>
      </c>
      <c r="J6631" s="10">
        <f>VLOOKUP(tbl_Sales[[#This Row],[Product_ID]],tbl_Products[],4,0)</f>
        <v>45.26</v>
      </c>
      <c r="K6631" s="6">
        <v>19.48</v>
      </c>
      <c r="L6631" s="6">
        <f>tbl_Sales[[#This Row],[Price_per_Unit]]*tbl_Sales[[#This Row],[Quantity]]</f>
        <v>175.32</v>
      </c>
      <c r="M6631" s="6">
        <f>tbl_Sales[[#This Row],[Cost_per_Unit]]*tbl_Sales[[#This Row],[Quantity]]</f>
        <v>407.34</v>
      </c>
      <c r="N6631" s="6">
        <f>tbl_Sales[[#This Row],[Sales]]-tbl_Sales[[#This Row],[Total_Cost]]</f>
        <v>-232.01999999999998</v>
      </c>
    </row>
    <row r="6632" spans="1:14">
      <c r="A6632" t="s">
        <v>6636</v>
      </c>
      <c r="B6632" s="4">
        <v>45219</v>
      </c>
      <c r="C6632" t="s">
        <v>7437</v>
      </c>
      <c r="D6632" t="str">
        <f>VLOOKUP(Sales_Data!$C6632,tbl_Customers[],2,FALSE)</f>
        <v>Customer_1162</v>
      </c>
      <c r="E6632" t="str">
        <f>VLOOKUP(tbl_Sales[[#This Row],[Customer_ID]],tbl_Customers[],5,0)</f>
        <v>East</v>
      </c>
      <c r="F6632" t="s">
        <v>8501</v>
      </c>
      <c r="G6632" t="str">
        <f>VLOOKUP(Sales_Data!$F6632,tbl_Products[],2,FALSE)</f>
        <v>Product_65</v>
      </c>
      <c r="H6632" t="str">
        <f>VLOOKUP(tbl_Sales[[#This Row],[Product_ID]],tbl_Products[],3,0)</f>
        <v>Health</v>
      </c>
      <c r="I6632">
        <v>4</v>
      </c>
      <c r="J6632" s="10">
        <f>VLOOKUP(tbl_Sales[[#This Row],[Product_ID]],tbl_Products[],4,0)</f>
        <v>37.880000000000003</v>
      </c>
      <c r="K6632" s="6">
        <v>74.900000000000006</v>
      </c>
      <c r="L6632" s="6">
        <f>tbl_Sales[[#This Row],[Price_per_Unit]]*tbl_Sales[[#This Row],[Quantity]]</f>
        <v>299.60000000000002</v>
      </c>
      <c r="M6632" s="6">
        <f>tbl_Sales[[#This Row],[Cost_per_Unit]]*tbl_Sales[[#This Row],[Quantity]]</f>
        <v>151.52000000000001</v>
      </c>
      <c r="N6632" s="6">
        <f>tbl_Sales[[#This Row],[Sales]]-tbl_Sales[[#This Row],[Total_Cost]]</f>
        <v>148.08000000000001</v>
      </c>
    </row>
    <row r="6633" spans="1:14">
      <c r="A6633" t="s">
        <v>6637</v>
      </c>
      <c r="B6633" s="4">
        <v>45131</v>
      </c>
      <c r="C6633" t="s">
        <v>7574</v>
      </c>
      <c r="D6633" t="str">
        <f>VLOOKUP(Sales_Data!$C6633,tbl_Customers[],2,FALSE)</f>
        <v>Customer_723</v>
      </c>
      <c r="E6633" t="str">
        <f>VLOOKUP(tbl_Sales[[#This Row],[Customer_ID]],tbl_Customers[],5,0)</f>
        <v>East</v>
      </c>
      <c r="F6633" t="s">
        <v>8498</v>
      </c>
      <c r="G6633" t="str">
        <f>VLOOKUP(Sales_Data!$F6633,tbl_Products[],2,FALSE)</f>
        <v>Product_38</v>
      </c>
      <c r="H6633" t="str">
        <f>VLOOKUP(tbl_Sales[[#This Row],[Product_ID]],tbl_Products[],3,0)</f>
        <v>Toys</v>
      </c>
      <c r="I6633">
        <v>7</v>
      </c>
      <c r="J6633" s="10">
        <f>VLOOKUP(tbl_Sales[[#This Row],[Product_ID]],tbl_Products[],4,0)</f>
        <v>35.82</v>
      </c>
      <c r="K6633" s="6">
        <v>10.52</v>
      </c>
      <c r="L6633" s="6">
        <f>tbl_Sales[[#This Row],[Price_per_Unit]]*tbl_Sales[[#This Row],[Quantity]]</f>
        <v>73.64</v>
      </c>
      <c r="M6633" s="6">
        <f>tbl_Sales[[#This Row],[Cost_per_Unit]]*tbl_Sales[[#This Row],[Quantity]]</f>
        <v>250.74</v>
      </c>
      <c r="N6633" s="6">
        <f>tbl_Sales[[#This Row],[Sales]]-tbl_Sales[[#This Row],[Total_Cost]]</f>
        <v>-177.10000000000002</v>
      </c>
    </row>
    <row r="6634" spans="1:14">
      <c r="A6634" t="s">
        <v>6638</v>
      </c>
      <c r="B6634" s="4">
        <v>45218</v>
      </c>
      <c r="C6634" t="s">
        <v>8255</v>
      </c>
      <c r="D6634" t="str">
        <f>VLOOKUP(Sales_Data!$C6634,tbl_Customers[],2,FALSE)</f>
        <v>Customer_766</v>
      </c>
      <c r="E6634" t="str">
        <f>VLOOKUP(tbl_Sales[[#This Row],[Customer_ID]],tbl_Customers[],5,0)</f>
        <v>West</v>
      </c>
      <c r="F6634" t="s">
        <v>8563</v>
      </c>
      <c r="G6634" t="str">
        <f>VLOOKUP(Sales_Data!$F6634,tbl_Products[],2,FALSE)</f>
        <v>Product_17</v>
      </c>
      <c r="H6634" t="str">
        <f>VLOOKUP(tbl_Sales[[#This Row],[Product_ID]],tbl_Products[],3,0)</f>
        <v>Toys</v>
      </c>
      <c r="I6634">
        <v>7</v>
      </c>
      <c r="J6634" s="10">
        <f>VLOOKUP(tbl_Sales[[#This Row],[Product_ID]],tbl_Products[],4,0)</f>
        <v>36.229999999999997</v>
      </c>
      <c r="K6634" s="6">
        <v>32.229999999999997</v>
      </c>
      <c r="L6634" s="6">
        <f>tbl_Sales[[#This Row],[Price_per_Unit]]*tbl_Sales[[#This Row],[Quantity]]</f>
        <v>225.60999999999999</v>
      </c>
      <c r="M6634" s="6">
        <f>tbl_Sales[[#This Row],[Cost_per_Unit]]*tbl_Sales[[#This Row],[Quantity]]</f>
        <v>253.60999999999999</v>
      </c>
      <c r="N6634" s="6">
        <f>tbl_Sales[[#This Row],[Sales]]-tbl_Sales[[#This Row],[Total_Cost]]</f>
        <v>-28</v>
      </c>
    </row>
    <row r="6635" spans="1:14">
      <c r="A6635" t="s">
        <v>6639</v>
      </c>
      <c r="B6635" s="4">
        <v>45038</v>
      </c>
      <c r="C6635" t="s">
        <v>7742</v>
      </c>
      <c r="D6635" t="str">
        <f>VLOOKUP(Sales_Data!$C6635,tbl_Customers[],2,FALSE)</f>
        <v>Customer_1296</v>
      </c>
      <c r="E6635" t="str">
        <f>VLOOKUP(tbl_Sales[[#This Row],[Customer_ID]],tbl_Customers[],5,0)</f>
        <v>North</v>
      </c>
      <c r="F6635" t="s">
        <v>8505</v>
      </c>
      <c r="G6635" t="str">
        <f>VLOOKUP(Sales_Data!$F6635,tbl_Products[],2,FALSE)</f>
        <v>Product_39</v>
      </c>
      <c r="H6635" t="str">
        <f>VLOOKUP(tbl_Sales[[#This Row],[Product_ID]],tbl_Products[],3,0)</f>
        <v>Toys</v>
      </c>
      <c r="I6635">
        <v>7</v>
      </c>
      <c r="J6635" s="10">
        <f>VLOOKUP(tbl_Sales[[#This Row],[Product_ID]],tbl_Products[],4,0)</f>
        <v>32.950000000000003</v>
      </c>
      <c r="K6635" s="6">
        <v>53.37</v>
      </c>
      <c r="L6635" s="6">
        <f>tbl_Sales[[#This Row],[Price_per_Unit]]*tbl_Sales[[#This Row],[Quantity]]</f>
        <v>373.59</v>
      </c>
      <c r="M6635" s="6">
        <f>tbl_Sales[[#This Row],[Cost_per_Unit]]*tbl_Sales[[#This Row],[Quantity]]</f>
        <v>230.65000000000003</v>
      </c>
      <c r="N6635" s="6">
        <f>tbl_Sales[[#This Row],[Sales]]-tbl_Sales[[#This Row],[Total_Cost]]</f>
        <v>142.93999999999994</v>
      </c>
    </row>
    <row r="6636" spans="1:14">
      <c r="A6636" t="s">
        <v>6640</v>
      </c>
      <c r="B6636" s="4">
        <v>44966</v>
      </c>
      <c r="C6636" t="s">
        <v>8173</v>
      </c>
      <c r="D6636" t="str">
        <f>VLOOKUP(Sales_Data!$C6636,tbl_Customers[],2,FALSE)</f>
        <v>Customer_132</v>
      </c>
      <c r="E6636" t="str">
        <f>VLOOKUP(tbl_Sales[[#This Row],[Customer_ID]],tbl_Customers[],5,0)</f>
        <v>North</v>
      </c>
      <c r="F6636" t="s">
        <v>8538</v>
      </c>
      <c r="G6636" t="str">
        <f>VLOOKUP(Sales_Data!$F6636,tbl_Products[],2,FALSE)</f>
        <v>Product_44</v>
      </c>
      <c r="H6636" t="str">
        <f>VLOOKUP(tbl_Sales[[#This Row],[Product_ID]],tbl_Products[],3,0)</f>
        <v>Electronics</v>
      </c>
      <c r="I6636">
        <v>8</v>
      </c>
      <c r="J6636" s="10">
        <f>VLOOKUP(tbl_Sales[[#This Row],[Product_ID]],tbl_Products[],4,0)</f>
        <v>39.729999999999997</v>
      </c>
      <c r="K6636" s="6">
        <v>59.96</v>
      </c>
      <c r="L6636" s="6">
        <f>tbl_Sales[[#This Row],[Price_per_Unit]]*tbl_Sales[[#This Row],[Quantity]]</f>
        <v>479.68</v>
      </c>
      <c r="M6636" s="6">
        <f>tbl_Sales[[#This Row],[Cost_per_Unit]]*tbl_Sales[[#This Row],[Quantity]]</f>
        <v>317.83999999999997</v>
      </c>
      <c r="N6636" s="6">
        <f>tbl_Sales[[#This Row],[Sales]]-tbl_Sales[[#This Row],[Total_Cost]]</f>
        <v>161.84000000000003</v>
      </c>
    </row>
    <row r="6637" spans="1:14">
      <c r="A6637" t="s">
        <v>6641</v>
      </c>
      <c r="B6637" s="4">
        <v>45093</v>
      </c>
      <c r="C6637" t="s">
        <v>7053</v>
      </c>
      <c r="D6637" t="str">
        <f>VLOOKUP(Sales_Data!$C6637,tbl_Customers[],2,FALSE)</f>
        <v>Customer_921</v>
      </c>
      <c r="E6637" t="str">
        <f>VLOOKUP(tbl_Sales[[#This Row],[Customer_ID]],tbl_Customers[],5,0)</f>
        <v>East</v>
      </c>
      <c r="F6637" t="s">
        <v>8561</v>
      </c>
      <c r="G6637" t="str">
        <f>VLOOKUP(Sales_Data!$F6637,tbl_Products[],2,FALSE)</f>
        <v>Product_66</v>
      </c>
      <c r="H6637" t="str">
        <f>VLOOKUP(tbl_Sales[[#This Row],[Product_ID]],tbl_Products[],3,0)</f>
        <v>Health</v>
      </c>
      <c r="I6637">
        <v>7</v>
      </c>
      <c r="J6637" s="10">
        <f>VLOOKUP(tbl_Sales[[#This Row],[Product_ID]],tbl_Products[],4,0)</f>
        <v>1.38</v>
      </c>
      <c r="K6637" s="6">
        <v>67.77</v>
      </c>
      <c r="L6637" s="6">
        <f>tbl_Sales[[#This Row],[Price_per_Unit]]*tbl_Sales[[#This Row],[Quantity]]</f>
        <v>474.39</v>
      </c>
      <c r="M6637" s="6">
        <f>tbl_Sales[[#This Row],[Cost_per_Unit]]*tbl_Sales[[#This Row],[Quantity]]</f>
        <v>9.66</v>
      </c>
      <c r="N6637" s="6">
        <f>tbl_Sales[[#This Row],[Sales]]-tbl_Sales[[#This Row],[Total_Cost]]</f>
        <v>464.72999999999996</v>
      </c>
    </row>
    <row r="6638" spans="1:14">
      <c r="A6638" t="s">
        <v>6642</v>
      </c>
      <c r="B6638" s="4">
        <v>45174</v>
      </c>
      <c r="C6638" t="s">
        <v>7622</v>
      </c>
      <c r="D6638" t="str">
        <f>VLOOKUP(Sales_Data!$C6638,tbl_Customers[],2,FALSE)</f>
        <v>Customer_343</v>
      </c>
      <c r="E6638" t="str">
        <f>VLOOKUP(tbl_Sales[[#This Row],[Customer_ID]],tbl_Customers[],5,0)</f>
        <v>North</v>
      </c>
      <c r="F6638" t="s">
        <v>8557</v>
      </c>
      <c r="G6638" t="str">
        <f>VLOOKUP(Sales_Data!$F6638,tbl_Products[],2,FALSE)</f>
        <v>Product_71</v>
      </c>
      <c r="H6638" t="str">
        <f>VLOOKUP(tbl_Sales[[#This Row],[Product_ID]],tbl_Products[],3,0)</f>
        <v>Electronics</v>
      </c>
      <c r="I6638">
        <v>9</v>
      </c>
      <c r="J6638" s="10">
        <f>VLOOKUP(tbl_Sales[[#This Row],[Product_ID]],tbl_Products[],4,0)</f>
        <v>34.61</v>
      </c>
      <c r="K6638" s="6">
        <v>54.89</v>
      </c>
      <c r="L6638" s="6">
        <f>tbl_Sales[[#This Row],[Price_per_Unit]]*tbl_Sales[[#This Row],[Quantity]]</f>
        <v>494.01</v>
      </c>
      <c r="M6638" s="6">
        <f>tbl_Sales[[#This Row],[Cost_per_Unit]]*tbl_Sales[[#This Row],[Quantity]]</f>
        <v>311.49</v>
      </c>
      <c r="N6638" s="6">
        <f>tbl_Sales[[#This Row],[Sales]]-tbl_Sales[[#This Row],[Total_Cost]]</f>
        <v>182.51999999999998</v>
      </c>
    </row>
    <row r="6639" spans="1:14">
      <c r="A6639" t="s">
        <v>6643</v>
      </c>
      <c r="B6639" s="4">
        <v>45015</v>
      </c>
      <c r="C6639" t="s">
        <v>7669</v>
      </c>
      <c r="D6639" t="str">
        <f>VLOOKUP(Sales_Data!$C6639,tbl_Customers[],2,FALSE)</f>
        <v>Customer_70</v>
      </c>
      <c r="E6639" t="str">
        <f>VLOOKUP(tbl_Sales[[#This Row],[Customer_ID]],tbl_Customers[],5,0)</f>
        <v>North</v>
      </c>
      <c r="F6639" t="s">
        <v>8545</v>
      </c>
      <c r="G6639" t="str">
        <f>VLOOKUP(Sales_Data!$F6639,tbl_Products[],2,FALSE)</f>
        <v>Product_9</v>
      </c>
      <c r="H6639" t="str">
        <f>VLOOKUP(tbl_Sales[[#This Row],[Product_ID]],tbl_Products[],3,0)</f>
        <v>Apparel</v>
      </c>
      <c r="I6639">
        <v>8</v>
      </c>
      <c r="J6639" s="10">
        <f>VLOOKUP(tbl_Sales[[#This Row],[Product_ID]],tbl_Products[],4,0)</f>
        <v>14.27</v>
      </c>
      <c r="K6639" s="6">
        <v>61.58</v>
      </c>
      <c r="L6639" s="6">
        <f>tbl_Sales[[#This Row],[Price_per_Unit]]*tbl_Sales[[#This Row],[Quantity]]</f>
        <v>492.64</v>
      </c>
      <c r="M6639" s="6">
        <f>tbl_Sales[[#This Row],[Cost_per_Unit]]*tbl_Sales[[#This Row],[Quantity]]</f>
        <v>114.16</v>
      </c>
      <c r="N6639" s="6">
        <f>tbl_Sales[[#This Row],[Sales]]-tbl_Sales[[#This Row],[Total_Cost]]</f>
        <v>378.48</v>
      </c>
    </row>
    <row r="6640" spans="1:14">
      <c r="A6640" t="s">
        <v>6644</v>
      </c>
      <c r="B6640" s="4">
        <v>45176</v>
      </c>
      <c r="C6640" t="s">
        <v>7061</v>
      </c>
      <c r="D6640" t="str">
        <f>VLOOKUP(Sales_Data!$C6640,tbl_Customers[],2,FALSE)</f>
        <v>Customer_1048</v>
      </c>
      <c r="E6640" t="str">
        <f>VLOOKUP(tbl_Sales[[#This Row],[Customer_ID]],tbl_Customers[],5,0)</f>
        <v>North</v>
      </c>
      <c r="F6640" t="s">
        <v>8551</v>
      </c>
      <c r="G6640" t="str">
        <f>VLOOKUP(Sales_Data!$F6640,tbl_Products[],2,FALSE)</f>
        <v>Product_11</v>
      </c>
      <c r="H6640" t="str">
        <f>VLOOKUP(tbl_Sales[[#This Row],[Product_ID]],tbl_Products[],3,0)</f>
        <v>Health</v>
      </c>
      <c r="I6640">
        <v>7</v>
      </c>
      <c r="J6640" s="10">
        <f>VLOOKUP(tbl_Sales[[#This Row],[Product_ID]],tbl_Products[],4,0)</f>
        <v>11.76</v>
      </c>
      <c r="K6640" s="6">
        <v>60.5</v>
      </c>
      <c r="L6640" s="6">
        <f>tbl_Sales[[#This Row],[Price_per_Unit]]*tbl_Sales[[#This Row],[Quantity]]</f>
        <v>423.5</v>
      </c>
      <c r="M6640" s="6">
        <f>tbl_Sales[[#This Row],[Cost_per_Unit]]*tbl_Sales[[#This Row],[Quantity]]</f>
        <v>82.32</v>
      </c>
      <c r="N6640" s="6">
        <f>tbl_Sales[[#This Row],[Sales]]-tbl_Sales[[#This Row],[Total_Cost]]</f>
        <v>341.18</v>
      </c>
    </row>
    <row r="6641" spans="1:14">
      <c r="A6641" t="s">
        <v>6645</v>
      </c>
      <c r="B6641" s="4">
        <v>45280</v>
      </c>
      <c r="C6641" t="s">
        <v>7090</v>
      </c>
      <c r="D6641" t="str">
        <f>VLOOKUP(Sales_Data!$C6641,tbl_Customers[],2,FALSE)</f>
        <v>Customer_519</v>
      </c>
      <c r="E6641" t="str">
        <f>VLOOKUP(tbl_Sales[[#This Row],[Customer_ID]],tbl_Customers[],5,0)</f>
        <v>South</v>
      </c>
      <c r="F6641" t="s">
        <v>8540</v>
      </c>
      <c r="G6641" t="str">
        <f>VLOOKUP(Sales_Data!$F6641,tbl_Products[],2,FALSE)</f>
        <v>Product_37</v>
      </c>
      <c r="H6641" t="str">
        <f>VLOOKUP(tbl_Sales[[#This Row],[Product_ID]],tbl_Products[],3,0)</f>
        <v>Toys</v>
      </c>
      <c r="I6641">
        <v>4</v>
      </c>
      <c r="J6641" s="10">
        <f>VLOOKUP(tbl_Sales[[#This Row],[Product_ID]],tbl_Products[],4,0)</f>
        <v>29.86</v>
      </c>
      <c r="K6641" s="6">
        <v>74.23</v>
      </c>
      <c r="L6641" s="6">
        <f>tbl_Sales[[#This Row],[Price_per_Unit]]*tbl_Sales[[#This Row],[Quantity]]</f>
        <v>296.92</v>
      </c>
      <c r="M6641" s="6">
        <f>tbl_Sales[[#This Row],[Cost_per_Unit]]*tbl_Sales[[#This Row],[Quantity]]</f>
        <v>119.44</v>
      </c>
      <c r="N6641" s="6">
        <f>tbl_Sales[[#This Row],[Sales]]-tbl_Sales[[#This Row],[Total_Cost]]</f>
        <v>177.48000000000002</v>
      </c>
    </row>
    <row r="6642" spans="1:14">
      <c r="A6642" t="s">
        <v>6646</v>
      </c>
      <c r="B6642" s="4">
        <v>45286</v>
      </c>
      <c r="C6642" t="s">
        <v>8385</v>
      </c>
      <c r="D6642" t="str">
        <f>VLOOKUP(Sales_Data!$C6642,tbl_Customers[],2,FALSE)</f>
        <v>Customer_1202</v>
      </c>
      <c r="E6642" t="str">
        <f>VLOOKUP(tbl_Sales[[#This Row],[Customer_ID]],tbl_Customers[],5,0)</f>
        <v>West</v>
      </c>
      <c r="F6642" t="s">
        <v>8509</v>
      </c>
      <c r="G6642" t="str">
        <f>VLOOKUP(Sales_Data!$F6642,tbl_Products[],2,FALSE)</f>
        <v>Product_45</v>
      </c>
      <c r="H6642" t="str">
        <f>VLOOKUP(tbl_Sales[[#This Row],[Product_ID]],tbl_Products[],3,0)</f>
        <v>Home Goods</v>
      </c>
      <c r="I6642">
        <v>9</v>
      </c>
      <c r="J6642" s="10">
        <f>VLOOKUP(tbl_Sales[[#This Row],[Product_ID]],tbl_Products[],4,0)</f>
        <v>47.88</v>
      </c>
      <c r="K6642" s="6">
        <v>89.37</v>
      </c>
      <c r="L6642" s="6">
        <f>tbl_Sales[[#This Row],[Price_per_Unit]]*tbl_Sales[[#This Row],[Quantity]]</f>
        <v>804.33</v>
      </c>
      <c r="M6642" s="6">
        <f>tbl_Sales[[#This Row],[Cost_per_Unit]]*tbl_Sales[[#This Row],[Quantity]]</f>
        <v>430.92</v>
      </c>
      <c r="N6642" s="6">
        <f>tbl_Sales[[#This Row],[Sales]]-tbl_Sales[[#This Row],[Total_Cost]]</f>
        <v>373.41</v>
      </c>
    </row>
    <row r="6643" spans="1:14">
      <c r="A6643" t="s">
        <v>6647</v>
      </c>
      <c r="B6643" s="4">
        <v>45222</v>
      </c>
      <c r="C6643" t="s">
        <v>7103</v>
      </c>
      <c r="D6643" t="str">
        <f>VLOOKUP(Sales_Data!$C6643,tbl_Customers[],2,FALSE)</f>
        <v>Customer_840</v>
      </c>
      <c r="E6643" t="str">
        <f>VLOOKUP(tbl_Sales[[#This Row],[Customer_ID]],tbl_Customers[],5,0)</f>
        <v>West</v>
      </c>
      <c r="F6643" t="s">
        <v>8507</v>
      </c>
      <c r="G6643" t="str">
        <f>VLOOKUP(Sales_Data!$F6643,tbl_Products[],2,FALSE)</f>
        <v>Product_58</v>
      </c>
      <c r="H6643" t="str">
        <f>VLOOKUP(tbl_Sales[[#This Row],[Product_ID]],tbl_Products[],3,0)</f>
        <v>Home Goods</v>
      </c>
      <c r="I6643">
        <v>8</v>
      </c>
      <c r="J6643" s="10">
        <f>VLOOKUP(tbl_Sales[[#This Row],[Product_ID]],tbl_Products[],4,0)</f>
        <v>23.97</v>
      </c>
      <c r="K6643" s="6">
        <v>48.5</v>
      </c>
      <c r="L6643" s="6">
        <f>tbl_Sales[[#This Row],[Price_per_Unit]]*tbl_Sales[[#This Row],[Quantity]]</f>
        <v>388</v>
      </c>
      <c r="M6643" s="6">
        <f>tbl_Sales[[#This Row],[Cost_per_Unit]]*tbl_Sales[[#This Row],[Quantity]]</f>
        <v>191.76</v>
      </c>
      <c r="N6643" s="6">
        <f>tbl_Sales[[#This Row],[Sales]]-tbl_Sales[[#This Row],[Total_Cost]]</f>
        <v>196.24</v>
      </c>
    </row>
    <row r="6644" spans="1:14">
      <c r="A6644" t="s">
        <v>6648</v>
      </c>
      <c r="B6644" s="4">
        <v>44975</v>
      </c>
      <c r="C6644" t="s">
        <v>8119</v>
      </c>
      <c r="D6644" t="str">
        <f>VLOOKUP(Sales_Data!$C6644,tbl_Customers[],2,FALSE)</f>
        <v>Customer_602</v>
      </c>
      <c r="E6644" t="str">
        <f>VLOOKUP(tbl_Sales[[#This Row],[Customer_ID]],tbl_Customers[],5,0)</f>
        <v>East</v>
      </c>
      <c r="F6644" t="s">
        <v>8510</v>
      </c>
      <c r="G6644" t="str">
        <f>VLOOKUP(Sales_Data!$F6644,tbl_Products[],2,FALSE)</f>
        <v>Product_70</v>
      </c>
      <c r="H6644" t="str">
        <f>VLOOKUP(tbl_Sales[[#This Row],[Product_ID]],tbl_Products[],3,0)</f>
        <v>Apparel</v>
      </c>
      <c r="I6644">
        <v>4</v>
      </c>
      <c r="J6644" s="10">
        <f>VLOOKUP(tbl_Sales[[#This Row],[Product_ID]],tbl_Products[],4,0)</f>
        <v>26.74</v>
      </c>
      <c r="K6644" s="6">
        <v>10.24</v>
      </c>
      <c r="L6644" s="6">
        <f>tbl_Sales[[#This Row],[Price_per_Unit]]*tbl_Sales[[#This Row],[Quantity]]</f>
        <v>40.96</v>
      </c>
      <c r="M6644" s="6">
        <f>tbl_Sales[[#This Row],[Cost_per_Unit]]*tbl_Sales[[#This Row],[Quantity]]</f>
        <v>106.96</v>
      </c>
      <c r="N6644" s="6">
        <f>tbl_Sales[[#This Row],[Sales]]-tbl_Sales[[#This Row],[Total_Cost]]</f>
        <v>-66</v>
      </c>
    </row>
    <row r="6645" spans="1:14">
      <c r="A6645" t="s">
        <v>6649</v>
      </c>
      <c r="B6645" s="4">
        <v>45231</v>
      </c>
      <c r="C6645" t="s">
        <v>7603</v>
      </c>
      <c r="D6645" t="str">
        <f>VLOOKUP(Sales_Data!$C6645,tbl_Customers[],2,FALSE)</f>
        <v>Customer_1237</v>
      </c>
      <c r="E6645" t="str">
        <f>VLOOKUP(tbl_Sales[[#This Row],[Customer_ID]],tbl_Customers[],5,0)</f>
        <v>South</v>
      </c>
      <c r="F6645" t="s">
        <v>8501</v>
      </c>
      <c r="G6645" t="str">
        <f>VLOOKUP(Sales_Data!$F6645,tbl_Products[],2,FALSE)</f>
        <v>Product_65</v>
      </c>
      <c r="H6645" t="str">
        <f>VLOOKUP(tbl_Sales[[#This Row],[Product_ID]],tbl_Products[],3,0)</f>
        <v>Health</v>
      </c>
      <c r="I6645">
        <v>7</v>
      </c>
      <c r="J6645" s="10">
        <f>VLOOKUP(tbl_Sales[[#This Row],[Product_ID]],tbl_Products[],4,0)</f>
        <v>37.880000000000003</v>
      </c>
      <c r="K6645" s="6">
        <v>17.13</v>
      </c>
      <c r="L6645" s="6">
        <f>tbl_Sales[[#This Row],[Price_per_Unit]]*tbl_Sales[[#This Row],[Quantity]]</f>
        <v>119.91</v>
      </c>
      <c r="M6645" s="6">
        <f>tbl_Sales[[#This Row],[Cost_per_Unit]]*tbl_Sales[[#This Row],[Quantity]]</f>
        <v>265.16000000000003</v>
      </c>
      <c r="N6645" s="6">
        <f>tbl_Sales[[#This Row],[Sales]]-tbl_Sales[[#This Row],[Total_Cost]]</f>
        <v>-145.25000000000003</v>
      </c>
    </row>
    <row r="6646" spans="1:14">
      <c r="A6646" t="s">
        <v>6650</v>
      </c>
      <c r="B6646" s="4">
        <v>45255</v>
      </c>
      <c r="C6646" t="s">
        <v>7699</v>
      </c>
      <c r="D6646" t="str">
        <f>VLOOKUP(Sales_Data!$C6646,tbl_Customers[],2,FALSE)</f>
        <v>Customer_1322</v>
      </c>
      <c r="E6646" t="str">
        <f>VLOOKUP(tbl_Sales[[#This Row],[Customer_ID]],tbl_Customers[],5,0)</f>
        <v>West</v>
      </c>
      <c r="F6646" t="s">
        <v>8513</v>
      </c>
      <c r="G6646" t="str">
        <f>VLOOKUP(Sales_Data!$F6646,tbl_Products[],2,FALSE)</f>
        <v>Product_59</v>
      </c>
      <c r="H6646" t="str">
        <f>VLOOKUP(tbl_Sales[[#This Row],[Product_ID]],tbl_Products[],3,0)</f>
        <v>Home Goods</v>
      </c>
      <c r="I6646">
        <v>1</v>
      </c>
      <c r="J6646" s="10">
        <f>VLOOKUP(tbl_Sales[[#This Row],[Product_ID]],tbl_Products[],4,0)</f>
        <v>40.85</v>
      </c>
      <c r="K6646" s="6">
        <v>47.93</v>
      </c>
      <c r="L6646" s="6">
        <f>tbl_Sales[[#This Row],[Price_per_Unit]]*tbl_Sales[[#This Row],[Quantity]]</f>
        <v>47.93</v>
      </c>
      <c r="M6646" s="6">
        <f>tbl_Sales[[#This Row],[Cost_per_Unit]]*tbl_Sales[[#This Row],[Quantity]]</f>
        <v>40.85</v>
      </c>
      <c r="N6646" s="6">
        <f>tbl_Sales[[#This Row],[Sales]]-tbl_Sales[[#This Row],[Total_Cost]]</f>
        <v>7.0799999999999983</v>
      </c>
    </row>
    <row r="6647" spans="1:14">
      <c r="A6647" t="s">
        <v>6651</v>
      </c>
      <c r="B6647" s="4">
        <v>45080</v>
      </c>
      <c r="C6647" t="s">
        <v>7636</v>
      </c>
      <c r="D6647" t="str">
        <f>VLOOKUP(Sales_Data!$C6647,tbl_Customers[],2,FALSE)</f>
        <v>Customer_1087</v>
      </c>
      <c r="E6647" t="str">
        <f>VLOOKUP(tbl_Sales[[#This Row],[Customer_ID]],tbl_Customers[],5,0)</f>
        <v>East</v>
      </c>
      <c r="F6647" t="s">
        <v>8552</v>
      </c>
      <c r="G6647" t="str">
        <f>VLOOKUP(Sales_Data!$F6647,tbl_Products[],2,FALSE)</f>
        <v>Product_5</v>
      </c>
      <c r="H6647" t="str">
        <f>VLOOKUP(tbl_Sales[[#This Row],[Product_ID]],tbl_Products[],3,0)</f>
        <v>Health</v>
      </c>
      <c r="I6647">
        <v>1</v>
      </c>
      <c r="J6647" s="10">
        <f>VLOOKUP(tbl_Sales[[#This Row],[Product_ID]],tbl_Products[],4,0)</f>
        <v>35.39</v>
      </c>
      <c r="K6647" s="6">
        <v>62.5</v>
      </c>
      <c r="L6647" s="6">
        <f>tbl_Sales[[#This Row],[Price_per_Unit]]*tbl_Sales[[#This Row],[Quantity]]</f>
        <v>62.5</v>
      </c>
      <c r="M6647" s="6">
        <f>tbl_Sales[[#This Row],[Cost_per_Unit]]*tbl_Sales[[#This Row],[Quantity]]</f>
        <v>35.39</v>
      </c>
      <c r="N6647" s="6">
        <f>tbl_Sales[[#This Row],[Sales]]-tbl_Sales[[#This Row],[Total_Cost]]</f>
        <v>27.11</v>
      </c>
    </row>
    <row r="6648" spans="1:14">
      <c r="A6648" t="s">
        <v>6652</v>
      </c>
      <c r="B6648" s="4">
        <v>44946</v>
      </c>
      <c r="C6648" t="s">
        <v>8074</v>
      </c>
      <c r="D6648" t="str">
        <f>VLOOKUP(Sales_Data!$C6648,tbl_Customers[],2,FALSE)</f>
        <v>Customer_722</v>
      </c>
      <c r="E6648" t="str">
        <f>VLOOKUP(tbl_Sales[[#This Row],[Customer_ID]],tbl_Customers[],5,0)</f>
        <v>North</v>
      </c>
      <c r="F6648" t="s">
        <v>8559</v>
      </c>
      <c r="G6648" t="str">
        <f>VLOOKUP(Sales_Data!$F6648,tbl_Products[],2,FALSE)</f>
        <v>Product_57</v>
      </c>
      <c r="H6648" t="str">
        <f>VLOOKUP(tbl_Sales[[#This Row],[Product_ID]],tbl_Products[],3,0)</f>
        <v>Toys</v>
      </c>
      <c r="I6648">
        <v>8</v>
      </c>
      <c r="J6648" s="10">
        <f>VLOOKUP(tbl_Sales[[#This Row],[Product_ID]],tbl_Products[],4,0)</f>
        <v>31.85</v>
      </c>
      <c r="K6648" s="6">
        <v>88.4</v>
      </c>
      <c r="L6648" s="6">
        <f>tbl_Sales[[#This Row],[Price_per_Unit]]*tbl_Sales[[#This Row],[Quantity]]</f>
        <v>707.2</v>
      </c>
      <c r="M6648" s="6">
        <f>tbl_Sales[[#This Row],[Cost_per_Unit]]*tbl_Sales[[#This Row],[Quantity]]</f>
        <v>254.8</v>
      </c>
      <c r="N6648" s="6">
        <f>tbl_Sales[[#This Row],[Sales]]-tbl_Sales[[#This Row],[Total_Cost]]</f>
        <v>452.40000000000003</v>
      </c>
    </row>
    <row r="6649" spans="1:14">
      <c r="A6649" t="s">
        <v>6653</v>
      </c>
      <c r="B6649" s="4">
        <v>45222</v>
      </c>
      <c r="C6649" t="s">
        <v>7006</v>
      </c>
      <c r="D6649" t="str">
        <f>VLOOKUP(Sales_Data!$C6649,tbl_Customers[],2,FALSE)</f>
        <v>Customer_816</v>
      </c>
      <c r="E6649" t="str">
        <f>VLOOKUP(tbl_Sales[[#This Row],[Customer_ID]],tbl_Customers[],5,0)</f>
        <v>East</v>
      </c>
      <c r="F6649" t="s">
        <v>8527</v>
      </c>
      <c r="G6649" t="str">
        <f>VLOOKUP(Sales_Data!$F6649,tbl_Products[],2,FALSE)</f>
        <v>Product_12</v>
      </c>
      <c r="H6649" t="str">
        <f>VLOOKUP(tbl_Sales[[#This Row],[Product_ID]],tbl_Products[],3,0)</f>
        <v>Toys</v>
      </c>
      <c r="I6649">
        <v>6</v>
      </c>
      <c r="J6649" s="10">
        <f>VLOOKUP(tbl_Sales[[#This Row],[Product_ID]],tbl_Products[],4,0)</f>
        <v>8.02</v>
      </c>
      <c r="K6649" s="6">
        <v>24.15</v>
      </c>
      <c r="L6649" s="6">
        <f>tbl_Sales[[#This Row],[Price_per_Unit]]*tbl_Sales[[#This Row],[Quantity]]</f>
        <v>144.89999999999998</v>
      </c>
      <c r="M6649" s="6">
        <f>tbl_Sales[[#This Row],[Cost_per_Unit]]*tbl_Sales[[#This Row],[Quantity]]</f>
        <v>48.12</v>
      </c>
      <c r="N6649" s="6">
        <f>tbl_Sales[[#This Row],[Sales]]-tbl_Sales[[#This Row],[Total_Cost]]</f>
        <v>96.779999999999973</v>
      </c>
    </row>
    <row r="6650" spans="1:14">
      <c r="A6650" t="s">
        <v>6654</v>
      </c>
      <c r="B6650" s="4">
        <v>45122</v>
      </c>
      <c r="C6650" t="s">
        <v>7404</v>
      </c>
      <c r="D6650" t="str">
        <f>VLOOKUP(Sales_Data!$C6650,tbl_Customers[],2,FALSE)</f>
        <v>Customer_62</v>
      </c>
      <c r="E6650" t="str">
        <f>VLOOKUP(tbl_Sales[[#This Row],[Customer_ID]],tbl_Customers[],5,0)</f>
        <v>East</v>
      </c>
      <c r="F6650" t="s">
        <v>8515</v>
      </c>
      <c r="G6650" t="str">
        <f>VLOOKUP(Sales_Data!$F6650,tbl_Products[],2,FALSE)</f>
        <v>Product_46</v>
      </c>
      <c r="H6650" t="str">
        <f>VLOOKUP(tbl_Sales[[#This Row],[Product_ID]],tbl_Products[],3,0)</f>
        <v>Health</v>
      </c>
      <c r="I6650">
        <v>2</v>
      </c>
      <c r="J6650" s="10">
        <f>VLOOKUP(tbl_Sales[[#This Row],[Product_ID]],tbl_Products[],4,0)</f>
        <v>19.34</v>
      </c>
      <c r="K6650" s="6">
        <v>94.44</v>
      </c>
      <c r="L6650" s="6">
        <f>tbl_Sales[[#This Row],[Price_per_Unit]]*tbl_Sales[[#This Row],[Quantity]]</f>
        <v>188.88</v>
      </c>
      <c r="M6650" s="6">
        <f>tbl_Sales[[#This Row],[Cost_per_Unit]]*tbl_Sales[[#This Row],[Quantity]]</f>
        <v>38.68</v>
      </c>
      <c r="N6650" s="6">
        <f>tbl_Sales[[#This Row],[Sales]]-tbl_Sales[[#This Row],[Total_Cost]]</f>
        <v>150.19999999999999</v>
      </c>
    </row>
    <row r="6651" spans="1:14">
      <c r="A6651" t="s">
        <v>6655</v>
      </c>
      <c r="B6651" s="4">
        <v>44967</v>
      </c>
      <c r="C6651" t="s">
        <v>7341</v>
      </c>
      <c r="D6651" t="str">
        <f>VLOOKUP(Sales_Data!$C6651,tbl_Customers[],2,FALSE)</f>
        <v>Customer_235</v>
      </c>
      <c r="E6651" t="str">
        <f>VLOOKUP(tbl_Sales[[#This Row],[Customer_ID]],tbl_Customers[],5,0)</f>
        <v>West</v>
      </c>
      <c r="F6651" t="s">
        <v>8532</v>
      </c>
      <c r="G6651" t="str">
        <f>VLOOKUP(Sales_Data!$F6651,tbl_Products[],2,FALSE)</f>
        <v>Product_23</v>
      </c>
      <c r="H6651" t="str">
        <f>VLOOKUP(tbl_Sales[[#This Row],[Product_ID]],tbl_Products[],3,0)</f>
        <v>Apparel</v>
      </c>
      <c r="I6651">
        <v>2</v>
      </c>
      <c r="J6651" s="10">
        <f>VLOOKUP(tbl_Sales[[#This Row],[Product_ID]],tbl_Products[],4,0)</f>
        <v>2.85</v>
      </c>
      <c r="K6651" s="6">
        <v>73.39</v>
      </c>
      <c r="L6651" s="6">
        <f>tbl_Sales[[#This Row],[Price_per_Unit]]*tbl_Sales[[#This Row],[Quantity]]</f>
        <v>146.78</v>
      </c>
      <c r="M6651" s="6">
        <f>tbl_Sales[[#This Row],[Cost_per_Unit]]*tbl_Sales[[#This Row],[Quantity]]</f>
        <v>5.7</v>
      </c>
      <c r="N6651" s="6">
        <f>tbl_Sales[[#This Row],[Sales]]-tbl_Sales[[#This Row],[Total_Cost]]</f>
        <v>141.08000000000001</v>
      </c>
    </row>
    <row r="6652" spans="1:14">
      <c r="A6652" t="s">
        <v>6656</v>
      </c>
      <c r="B6652" s="4">
        <v>44955</v>
      </c>
      <c r="C6652" t="s">
        <v>7025</v>
      </c>
      <c r="D6652" t="str">
        <f>VLOOKUP(Sales_Data!$C6652,tbl_Customers[],2,FALSE)</f>
        <v>Customer_369</v>
      </c>
      <c r="E6652" t="str">
        <f>VLOOKUP(tbl_Sales[[#This Row],[Customer_ID]],tbl_Customers[],5,0)</f>
        <v>North</v>
      </c>
      <c r="F6652" t="s">
        <v>8565</v>
      </c>
      <c r="G6652" t="str">
        <f>VLOOKUP(Sales_Data!$F6652,tbl_Products[],2,FALSE)</f>
        <v>Product_31</v>
      </c>
      <c r="H6652" t="str">
        <f>VLOOKUP(tbl_Sales[[#This Row],[Product_ID]],tbl_Products[],3,0)</f>
        <v>Apparel</v>
      </c>
      <c r="I6652">
        <v>6</v>
      </c>
      <c r="J6652" s="10">
        <f>VLOOKUP(tbl_Sales[[#This Row],[Product_ID]],tbl_Products[],4,0)</f>
        <v>3.66</v>
      </c>
      <c r="K6652" s="6">
        <v>47.46</v>
      </c>
      <c r="L6652" s="6">
        <f>tbl_Sales[[#This Row],[Price_per_Unit]]*tbl_Sales[[#This Row],[Quantity]]</f>
        <v>284.76</v>
      </c>
      <c r="M6652" s="6">
        <f>tbl_Sales[[#This Row],[Cost_per_Unit]]*tbl_Sales[[#This Row],[Quantity]]</f>
        <v>21.96</v>
      </c>
      <c r="N6652" s="6">
        <f>tbl_Sales[[#This Row],[Sales]]-tbl_Sales[[#This Row],[Total_Cost]]</f>
        <v>262.8</v>
      </c>
    </row>
    <row r="6653" spans="1:14">
      <c r="A6653" t="s">
        <v>6657</v>
      </c>
      <c r="B6653" s="4">
        <v>45098</v>
      </c>
      <c r="C6653" t="s">
        <v>8042</v>
      </c>
      <c r="D6653" t="str">
        <f>VLOOKUP(Sales_Data!$C6653,tbl_Customers[],2,FALSE)</f>
        <v>Customer_661</v>
      </c>
      <c r="E6653" t="str">
        <f>VLOOKUP(tbl_Sales[[#This Row],[Customer_ID]],tbl_Customers[],5,0)</f>
        <v>West</v>
      </c>
      <c r="F6653" t="s">
        <v>8510</v>
      </c>
      <c r="G6653" t="str">
        <f>VLOOKUP(Sales_Data!$F6653,tbl_Products[],2,FALSE)</f>
        <v>Product_70</v>
      </c>
      <c r="H6653" t="str">
        <f>VLOOKUP(tbl_Sales[[#This Row],[Product_ID]],tbl_Products[],3,0)</f>
        <v>Apparel</v>
      </c>
      <c r="I6653">
        <v>3</v>
      </c>
      <c r="J6653" s="10">
        <f>VLOOKUP(tbl_Sales[[#This Row],[Product_ID]],tbl_Products[],4,0)</f>
        <v>26.74</v>
      </c>
      <c r="K6653" s="6">
        <v>56.55</v>
      </c>
      <c r="L6653" s="6">
        <f>tbl_Sales[[#This Row],[Price_per_Unit]]*tbl_Sales[[#This Row],[Quantity]]</f>
        <v>169.64999999999998</v>
      </c>
      <c r="M6653" s="6">
        <f>tbl_Sales[[#This Row],[Cost_per_Unit]]*tbl_Sales[[#This Row],[Quantity]]</f>
        <v>80.22</v>
      </c>
      <c r="N6653" s="6">
        <f>tbl_Sales[[#This Row],[Sales]]-tbl_Sales[[#This Row],[Total_Cost]]</f>
        <v>89.429999999999978</v>
      </c>
    </row>
    <row r="6654" spans="1:14">
      <c r="A6654" t="s">
        <v>6658</v>
      </c>
      <c r="B6654" s="4">
        <v>45105</v>
      </c>
      <c r="C6654" t="s">
        <v>8395</v>
      </c>
      <c r="D6654" t="str">
        <f>VLOOKUP(Sales_Data!$C6654,tbl_Customers[],2,FALSE)</f>
        <v>Customer_880</v>
      </c>
      <c r="E6654" t="str">
        <f>VLOOKUP(tbl_Sales[[#This Row],[Customer_ID]],tbl_Customers[],5,0)</f>
        <v>East</v>
      </c>
      <c r="F6654" t="s">
        <v>8555</v>
      </c>
      <c r="G6654" t="str">
        <f>VLOOKUP(Sales_Data!$F6654,tbl_Products[],2,FALSE)</f>
        <v>Product_52</v>
      </c>
      <c r="H6654" t="str">
        <f>VLOOKUP(tbl_Sales[[#This Row],[Product_ID]],tbl_Products[],3,0)</f>
        <v>Toys</v>
      </c>
      <c r="I6654">
        <v>9</v>
      </c>
      <c r="J6654" s="10">
        <f>VLOOKUP(tbl_Sales[[#This Row],[Product_ID]],tbl_Products[],4,0)</f>
        <v>46.58</v>
      </c>
      <c r="K6654" s="6">
        <v>49.14</v>
      </c>
      <c r="L6654" s="6">
        <f>tbl_Sales[[#This Row],[Price_per_Unit]]*tbl_Sales[[#This Row],[Quantity]]</f>
        <v>442.26</v>
      </c>
      <c r="M6654" s="6">
        <f>tbl_Sales[[#This Row],[Cost_per_Unit]]*tbl_Sales[[#This Row],[Quantity]]</f>
        <v>419.21999999999997</v>
      </c>
      <c r="N6654" s="6">
        <f>tbl_Sales[[#This Row],[Sales]]-tbl_Sales[[#This Row],[Total_Cost]]</f>
        <v>23.04000000000002</v>
      </c>
    </row>
    <row r="6655" spans="1:14">
      <c r="A6655" t="s">
        <v>6659</v>
      </c>
      <c r="B6655" s="4">
        <v>45149</v>
      </c>
      <c r="C6655" t="s">
        <v>7533</v>
      </c>
      <c r="D6655" t="str">
        <f>VLOOKUP(Sales_Data!$C6655,tbl_Customers[],2,FALSE)</f>
        <v>Customer_381</v>
      </c>
      <c r="E6655" t="str">
        <f>VLOOKUP(tbl_Sales[[#This Row],[Customer_ID]],tbl_Customers[],5,0)</f>
        <v>South</v>
      </c>
      <c r="F6655" t="s">
        <v>8507</v>
      </c>
      <c r="G6655" t="str">
        <f>VLOOKUP(Sales_Data!$F6655,tbl_Products[],2,FALSE)</f>
        <v>Product_58</v>
      </c>
      <c r="H6655" t="str">
        <f>VLOOKUP(tbl_Sales[[#This Row],[Product_ID]],tbl_Products[],3,0)</f>
        <v>Home Goods</v>
      </c>
      <c r="I6655">
        <v>8</v>
      </c>
      <c r="J6655" s="10">
        <f>VLOOKUP(tbl_Sales[[#This Row],[Product_ID]],tbl_Products[],4,0)</f>
        <v>23.97</v>
      </c>
      <c r="K6655" s="6">
        <v>82.54</v>
      </c>
      <c r="L6655" s="6">
        <f>tbl_Sales[[#This Row],[Price_per_Unit]]*tbl_Sales[[#This Row],[Quantity]]</f>
        <v>660.32</v>
      </c>
      <c r="M6655" s="6">
        <f>tbl_Sales[[#This Row],[Cost_per_Unit]]*tbl_Sales[[#This Row],[Quantity]]</f>
        <v>191.76</v>
      </c>
      <c r="N6655" s="6">
        <f>tbl_Sales[[#This Row],[Sales]]-tbl_Sales[[#This Row],[Total_Cost]]</f>
        <v>468.56000000000006</v>
      </c>
    </row>
    <row r="6656" spans="1:14">
      <c r="A6656" t="s">
        <v>6660</v>
      </c>
      <c r="B6656" s="4">
        <v>45140</v>
      </c>
      <c r="C6656" t="s">
        <v>8367</v>
      </c>
      <c r="D6656" t="str">
        <f>VLOOKUP(Sales_Data!$C6656,tbl_Customers[],2,FALSE)</f>
        <v>Customer_733</v>
      </c>
      <c r="E6656" t="str">
        <f>VLOOKUP(tbl_Sales[[#This Row],[Customer_ID]],tbl_Customers[],5,0)</f>
        <v>South</v>
      </c>
      <c r="F6656" t="s">
        <v>8553</v>
      </c>
      <c r="G6656" t="str">
        <f>VLOOKUP(Sales_Data!$F6656,tbl_Products[],2,FALSE)</f>
        <v>Product_50</v>
      </c>
      <c r="H6656" t="str">
        <f>VLOOKUP(tbl_Sales[[#This Row],[Product_ID]],tbl_Products[],3,0)</f>
        <v>Apparel</v>
      </c>
      <c r="I6656">
        <v>8</v>
      </c>
      <c r="J6656" s="10">
        <f>VLOOKUP(tbl_Sales[[#This Row],[Product_ID]],tbl_Products[],4,0)</f>
        <v>42.74</v>
      </c>
      <c r="K6656" s="6">
        <v>51.05</v>
      </c>
      <c r="L6656" s="6">
        <f>tbl_Sales[[#This Row],[Price_per_Unit]]*tbl_Sales[[#This Row],[Quantity]]</f>
        <v>408.4</v>
      </c>
      <c r="M6656" s="6">
        <f>tbl_Sales[[#This Row],[Cost_per_Unit]]*tbl_Sales[[#This Row],[Quantity]]</f>
        <v>341.92</v>
      </c>
      <c r="N6656" s="6">
        <f>tbl_Sales[[#This Row],[Sales]]-tbl_Sales[[#This Row],[Total_Cost]]</f>
        <v>66.479999999999961</v>
      </c>
    </row>
    <row r="6657" spans="1:14">
      <c r="A6657" t="s">
        <v>6661</v>
      </c>
      <c r="B6657" s="4">
        <v>44988</v>
      </c>
      <c r="C6657" t="s">
        <v>7559</v>
      </c>
      <c r="D6657" t="str">
        <f>VLOOKUP(Sales_Data!$C6657,tbl_Customers[],2,FALSE)</f>
        <v>Customer_503</v>
      </c>
      <c r="E6657" t="str">
        <f>VLOOKUP(tbl_Sales[[#This Row],[Customer_ID]],tbl_Customers[],5,0)</f>
        <v>South</v>
      </c>
      <c r="F6657" t="s">
        <v>8517</v>
      </c>
      <c r="G6657" t="str">
        <f>VLOOKUP(Sales_Data!$F6657,tbl_Products[],2,FALSE)</f>
        <v>Product_62</v>
      </c>
      <c r="H6657" t="str">
        <f>VLOOKUP(tbl_Sales[[#This Row],[Product_ID]],tbl_Products[],3,0)</f>
        <v>Health</v>
      </c>
      <c r="I6657">
        <v>7</v>
      </c>
      <c r="J6657" s="10">
        <f>VLOOKUP(tbl_Sales[[#This Row],[Product_ID]],tbl_Products[],4,0)</f>
        <v>24.52</v>
      </c>
      <c r="K6657" s="6">
        <v>45.82</v>
      </c>
      <c r="L6657" s="6">
        <f>tbl_Sales[[#This Row],[Price_per_Unit]]*tbl_Sales[[#This Row],[Quantity]]</f>
        <v>320.74</v>
      </c>
      <c r="M6657" s="6">
        <f>tbl_Sales[[#This Row],[Cost_per_Unit]]*tbl_Sales[[#This Row],[Quantity]]</f>
        <v>171.64</v>
      </c>
      <c r="N6657" s="6">
        <f>tbl_Sales[[#This Row],[Sales]]-tbl_Sales[[#This Row],[Total_Cost]]</f>
        <v>149.10000000000002</v>
      </c>
    </row>
    <row r="6658" spans="1:14">
      <c r="A6658" t="s">
        <v>6662</v>
      </c>
      <c r="B6658" s="4">
        <v>45043</v>
      </c>
      <c r="C6658" t="s">
        <v>8488</v>
      </c>
      <c r="D6658" t="str">
        <f>VLOOKUP(Sales_Data!$C6658,tbl_Customers[],2,FALSE)</f>
        <v>Customer_149</v>
      </c>
      <c r="E6658" t="str">
        <f>VLOOKUP(tbl_Sales[[#This Row],[Customer_ID]],tbl_Customers[],5,0)</f>
        <v>South</v>
      </c>
      <c r="F6658" t="s">
        <v>8550</v>
      </c>
      <c r="G6658" t="str">
        <f>VLOOKUP(Sales_Data!$F6658,tbl_Products[],2,FALSE)</f>
        <v>Product_26</v>
      </c>
      <c r="H6658" t="str">
        <f>VLOOKUP(tbl_Sales[[#This Row],[Product_ID]],tbl_Products[],3,0)</f>
        <v>Health</v>
      </c>
      <c r="I6658">
        <v>4</v>
      </c>
      <c r="J6658" s="10">
        <f>VLOOKUP(tbl_Sales[[#This Row],[Product_ID]],tbl_Products[],4,0)</f>
        <v>31.77</v>
      </c>
      <c r="K6658" s="6">
        <v>5.31</v>
      </c>
      <c r="L6658" s="6">
        <f>tbl_Sales[[#This Row],[Price_per_Unit]]*tbl_Sales[[#This Row],[Quantity]]</f>
        <v>21.24</v>
      </c>
      <c r="M6658" s="6">
        <f>tbl_Sales[[#This Row],[Cost_per_Unit]]*tbl_Sales[[#This Row],[Quantity]]</f>
        <v>127.08</v>
      </c>
      <c r="N6658" s="6">
        <f>tbl_Sales[[#This Row],[Sales]]-tbl_Sales[[#This Row],[Total_Cost]]</f>
        <v>-105.84</v>
      </c>
    </row>
    <row r="6659" spans="1:14">
      <c r="A6659" t="s">
        <v>6663</v>
      </c>
      <c r="B6659" s="4">
        <v>45261</v>
      </c>
      <c r="C6659" t="s">
        <v>8457</v>
      </c>
      <c r="D6659" t="str">
        <f>VLOOKUP(Sales_Data!$C6659,tbl_Customers[],2,FALSE)</f>
        <v>Customer_441</v>
      </c>
      <c r="E6659" t="str">
        <f>VLOOKUP(tbl_Sales[[#This Row],[Customer_ID]],tbl_Customers[],5,0)</f>
        <v>North</v>
      </c>
      <c r="F6659" t="s">
        <v>8510</v>
      </c>
      <c r="G6659" t="str">
        <f>VLOOKUP(Sales_Data!$F6659,tbl_Products[],2,FALSE)</f>
        <v>Product_70</v>
      </c>
      <c r="H6659" t="str">
        <f>VLOOKUP(tbl_Sales[[#This Row],[Product_ID]],tbl_Products[],3,0)</f>
        <v>Apparel</v>
      </c>
      <c r="I6659">
        <v>1</v>
      </c>
      <c r="J6659" s="10">
        <f>VLOOKUP(tbl_Sales[[#This Row],[Product_ID]],tbl_Products[],4,0)</f>
        <v>26.74</v>
      </c>
      <c r="K6659" s="6">
        <v>61.74</v>
      </c>
      <c r="L6659" s="6">
        <f>tbl_Sales[[#This Row],[Price_per_Unit]]*tbl_Sales[[#This Row],[Quantity]]</f>
        <v>61.74</v>
      </c>
      <c r="M6659" s="6">
        <f>tbl_Sales[[#This Row],[Cost_per_Unit]]*tbl_Sales[[#This Row],[Quantity]]</f>
        <v>26.74</v>
      </c>
      <c r="N6659" s="6">
        <f>tbl_Sales[[#This Row],[Sales]]-tbl_Sales[[#This Row],[Total_Cost]]</f>
        <v>35</v>
      </c>
    </row>
    <row r="6660" spans="1:14">
      <c r="A6660" t="s">
        <v>6664</v>
      </c>
      <c r="B6660" s="4">
        <v>45235</v>
      </c>
      <c r="C6660" t="s">
        <v>8296</v>
      </c>
      <c r="D6660" t="str">
        <f>VLOOKUP(Sales_Data!$C6660,tbl_Customers[],2,FALSE)</f>
        <v>Customer_1346</v>
      </c>
      <c r="E6660" t="str">
        <f>VLOOKUP(tbl_Sales[[#This Row],[Customer_ID]],tbl_Customers[],5,0)</f>
        <v>South</v>
      </c>
      <c r="F6660" t="s">
        <v>8558</v>
      </c>
      <c r="G6660" t="str">
        <f>VLOOKUP(Sales_Data!$F6660,tbl_Products[],2,FALSE)</f>
        <v>Product_24</v>
      </c>
      <c r="H6660" t="str">
        <f>VLOOKUP(tbl_Sales[[#This Row],[Product_ID]],tbl_Products[],3,0)</f>
        <v>Apparel</v>
      </c>
      <c r="I6660">
        <v>8</v>
      </c>
      <c r="J6660" s="10">
        <f>VLOOKUP(tbl_Sales[[#This Row],[Product_ID]],tbl_Products[],4,0)</f>
        <v>47.62</v>
      </c>
      <c r="K6660" s="6">
        <v>96.15</v>
      </c>
      <c r="L6660" s="6">
        <f>tbl_Sales[[#This Row],[Price_per_Unit]]*tbl_Sales[[#This Row],[Quantity]]</f>
        <v>769.2</v>
      </c>
      <c r="M6660" s="6">
        <f>tbl_Sales[[#This Row],[Cost_per_Unit]]*tbl_Sales[[#This Row],[Quantity]]</f>
        <v>380.96</v>
      </c>
      <c r="N6660" s="6">
        <f>tbl_Sales[[#This Row],[Sales]]-tbl_Sales[[#This Row],[Total_Cost]]</f>
        <v>388.24000000000007</v>
      </c>
    </row>
    <row r="6661" spans="1:14">
      <c r="A6661" t="s">
        <v>6665</v>
      </c>
      <c r="B6661" s="4">
        <v>44932</v>
      </c>
      <c r="C6661" t="s">
        <v>7285</v>
      </c>
      <c r="D6661" t="str">
        <f>VLOOKUP(Sales_Data!$C6661,tbl_Customers[],2,FALSE)</f>
        <v>Customer_762</v>
      </c>
      <c r="E6661" t="str">
        <f>VLOOKUP(tbl_Sales[[#This Row],[Customer_ID]],tbl_Customers[],5,0)</f>
        <v>West</v>
      </c>
      <c r="F6661" t="s">
        <v>8522</v>
      </c>
      <c r="G6661" t="str">
        <f>VLOOKUP(Sales_Data!$F6661,tbl_Products[],2,FALSE)</f>
        <v>Product_4</v>
      </c>
      <c r="H6661" t="str">
        <f>VLOOKUP(tbl_Sales[[#This Row],[Product_ID]],tbl_Products[],3,0)</f>
        <v>Toys</v>
      </c>
      <c r="I6661">
        <v>7</v>
      </c>
      <c r="J6661" s="10">
        <f>VLOOKUP(tbl_Sales[[#This Row],[Product_ID]],tbl_Products[],4,0)</f>
        <v>14.75</v>
      </c>
      <c r="K6661" s="6">
        <v>63.7</v>
      </c>
      <c r="L6661" s="6">
        <f>tbl_Sales[[#This Row],[Price_per_Unit]]*tbl_Sales[[#This Row],[Quantity]]</f>
        <v>445.90000000000003</v>
      </c>
      <c r="M6661" s="6">
        <f>tbl_Sales[[#This Row],[Cost_per_Unit]]*tbl_Sales[[#This Row],[Quantity]]</f>
        <v>103.25</v>
      </c>
      <c r="N6661" s="6">
        <f>tbl_Sales[[#This Row],[Sales]]-tbl_Sales[[#This Row],[Total_Cost]]</f>
        <v>342.65000000000003</v>
      </c>
    </row>
    <row r="6662" spans="1:14">
      <c r="A6662" t="s">
        <v>6666</v>
      </c>
      <c r="B6662" s="4">
        <v>45251</v>
      </c>
      <c r="C6662" t="s">
        <v>7285</v>
      </c>
      <c r="D6662" t="str">
        <f>VLOOKUP(Sales_Data!$C6662,tbl_Customers[],2,FALSE)</f>
        <v>Customer_762</v>
      </c>
      <c r="E6662" t="str">
        <f>VLOOKUP(tbl_Sales[[#This Row],[Customer_ID]],tbl_Customers[],5,0)</f>
        <v>West</v>
      </c>
      <c r="F6662" t="s">
        <v>8507</v>
      </c>
      <c r="G6662" t="str">
        <f>VLOOKUP(Sales_Data!$F6662,tbl_Products[],2,FALSE)</f>
        <v>Product_58</v>
      </c>
      <c r="H6662" t="str">
        <f>VLOOKUP(tbl_Sales[[#This Row],[Product_ID]],tbl_Products[],3,0)</f>
        <v>Home Goods</v>
      </c>
      <c r="I6662">
        <v>2</v>
      </c>
      <c r="J6662" s="10">
        <f>VLOOKUP(tbl_Sales[[#This Row],[Product_ID]],tbl_Products[],4,0)</f>
        <v>23.97</v>
      </c>
      <c r="K6662" s="6">
        <v>74.67</v>
      </c>
      <c r="L6662" s="6">
        <f>tbl_Sales[[#This Row],[Price_per_Unit]]*tbl_Sales[[#This Row],[Quantity]]</f>
        <v>149.34</v>
      </c>
      <c r="M6662" s="6">
        <f>tbl_Sales[[#This Row],[Cost_per_Unit]]*tbl_Sales[[#This Row],[Quantity]]</f>
        <v>47.94</v>
      </c>
      <c r="N6662" s="6">
        <f>tbl_Sales[[#This Row],[Sales]]-tbl_Sales[[#This Row],[Total_Cost]]</f>
        <v>101.4</v>
      </c>
    </row>
    <row r="6663" spans="1:14">
      <c r="A6663" t="s">
        <v>6667</v>
      </c>
      <c r="B6663" s="4">
        <v>45250</v>
      </c>
      <c r="C6663" t="s">
        <v>7123</v>
      </c>
      <c r="D6663" t="str">
        <f>VLOOKUP(Sales_Data!$C6663,tbl_Customers[],2,FALSE)</f>
        <v>Customer_298</v>
      </c>
      <c r="E6663" t="str">
        <f>VLOOKUP(tbl_Sales[[#This Row],[Customer_ID]],tbl_Customers[],5,0)</f>
        <v>West</v>
      </c>
      <c r="F6663" t="s">
        <v>8531</v>
      </c>
      <c r="G6663" t="str">
        <f>VLOOKUP(Sales_Data!$F6663,tbl_Products[],2,FALSE)</f>
        <v>Product_36</v>
      </c>
      <c r="H6663" t="str">
        <f>VLOOKUP(tbl_Sales[[#This Row],[Product_ID]],tbl_Products[],3,0)</f>
        <v>Home Goods</v>
      </c>
      <c r="I6663">
        <v>5</v>
      </c>
      <c r="J6663" s="10">
        <f>VLOOKUP(tbl_Sales[[#This Row],[Product_ID]],tbl_Products[],4,0)</f>
        <v>32.54</v>
      </c>
      <c r="K6663" s="6">
        <v>61.69</v>
      </c>
      <c r="L6663" s="6">
        <f>tbl_Sales[[#This Row],[Price_per_Unit]]*tbl_Sales[[#This Row],[Quantity]]</f>
        <v>308.45</v>
      </c>
      <c r="M6663" s="6">
        <f>tbl_Sales[[#This Row],[Cost_per_Unit]]*tbl_Sales[[#This Row],[Quantity]]</f>
        <v>162.69999999999999</v>
      </c>
      <c r="N6663" s="6">
        <f>tbl_Sales[[#This Row],[Sales]]-tbl_Sales[[#This Row],[Total_Cost]]</f>
        <v>145.75</v>
      </c>
    </row>
    <row r="6664" spans="1:14">
      <c r="A6664" t="s">
        <v>6668</v>
      </c>
      <c r="B6664" s="4">
        <v>45122</v>
      </c>
      <c r="C6664" t="s">
        <v>8088</v>
      </c>
      <c r="D6664" t="str">
        <f>VLOOKUP(Sales_Data!$C6664,tbl_Customers[],2,FALSE)</f>
        <v>Customer_644</v>
      </c>
      <c r="E6664" t="str">
        <f>VLOOKUP(tbl_Sales[[#This Row],[Customer_ID]],tbl_Customers[],5,0)</f>
        <v>West</v>
      </c>
      <c r="F6664" t="s">
        <v>8529</v>
      </c>
      <c r="G6664" t="str">
        <f>VLOOKUP(Sales_Data!$F6664,tbl_Products[],2,FALSE)</f>
        <v>Product_49</v>
      </c>
      <c r="H6664" t="str">
        <f>VLOOKUP(tbl_Sales[[#This Row],[Product_ID]],tbl_Products[],3,0)</f>
        <v>Toys</v>
      </c>
      <c r="I6664">
        <v>2</v>
      </c>
      <c r="J6664" s="10">
        <f>VLOOKUP(tbl_Sales[[#This Row],[Product_ID]],tbl_Products[],4,0)</f>
        <v>44.18</v>
      </c>
      <c r="K6664" s="6">
        <v>46.66</v>
      </c>
      <c r="L6664" s="6">
        <f>tbl_Sales[[#This Row],[Price_per_Unit]]*tbl_Sales[[#This Row],[Quantity]]</f>
        <v>93.32</v>
      </c>
      <c r="M6664" s="6">
        <f>tbl_Sales[[#This Row],[Cost_per_Unit]]*tbl_Sales[[#This Row],[Quantity]]</f>
        <v>88.36</v>
      </c>
      <c r="N6664" s="6">
        <f>tbl_Sales[[#This Row],[Sales]]-tbl_Sales[[#This Row],[Total_Cost]]</f>
        <v>4.9599999999999937</v>
      </c>
    </row>
    <row r="6665" spans="1:14">
      <c r="A6665" t="s">
        <v>6669</v>
      </c>
      <c r="B6665" s="4">
        <v>44954</v>
      </c>
      <c r="C6665" t="s">
        <v>8111</v>
      </c>
      <c r="D6665" t="str">
        <f>VLOOKUP(Sales_Data!$C6665,tbl_Customers[],2,FALSE)</f>
        <v>Customer_251</v>
      </c>
      <c r="E6665" t="str">
        <f>VLOOKUP(tbl_Sales[[#This Row],[Customer_ID]],tbl_Customers[],5,0)</f>
        <v>West</v>
      </c>
      <c r="F6665" t="s">
        <v>8566</v>
      </c>
      <c r="G6665" t="str">
        <f>VLOOKUP(Sales_Data!$F6665,tbl_Products[],2,FALSE)</f>
        <v>Product_10</v>
      </c>
      <c r="H6665" t="str">
        <f>VLOOKUP(tbl_Sales[[#This Row],[Product_ID]],tbl_Products[],3,0)</f>
        <v>Apparel</v>
      </c>
      <c r="I6665">
        <v>4</v>
      </c>
      <c r="J6665" s="10">
        <f>VLOOKUP(tbl_Sales[[#This Row],[Product_ID]],tbl_Products[],4,0)</f>
        <v>14.95</v>
      </c>
      <c r="K6665" s="6">
        <v>58.83</v>
      </c>
      <c r="L6665" s="6">
        <f>tbl_Sales[[#This Row],[Price_per_Unit]]*tbl_Sales[[#This Row],[Quantity]]</f>
        <v>235.32</v>
      </c>
      <c r="M6665" s="6">
        <f>tbl_Sales[[#This Row],[Cost_per_Unit]]*tbl_Sales[[#This Row],[Quantity]]</f>
        <v>59.8</v>
      </c>
      <c r="N6665" s="6">
        <f>tbl_Sales[[#This Row],[Sales]]-tbl_Sales[[#This Row],[Total_Cost]]</f>
        <v>175.51999999999998</v>
      </c>
    </row>
    <row r="6666" spans="1:14">
      <c r="A6666" t="s">
        <v>6670</v>
      </c>
      <c r="B6666" s="4">
        <v>45083</v>
      </c>
      <c r="C6666" t="s">
        <v>8361</v>
      </c>
      <c r="D6666" t="str">
        <f>VLOOKUP(Sales_Data!$C6666,tbl_Customers[],2,FALSE)</f>
        <v>Customer_20</v>
      </c>
      <c r="E6666" t="str">
        <f>VLOOKUP(tbl_Sales[[#This Row],[Customer_ID]],tbl_Customers[],5,0)</f>
        <v>West</v>
      </c>
      <c r="F6666" t="s">
        <v>8545</v>
      </c>
      <c r="G6666" t="str">
        <f>VLOOKUP(Sales_Data!$F6666,tbl_Products[],2,FALSE)</f>
        <v>Product_9</v>
      </c>
      <c r="H6666" t="str">
        <f>VLOOKUP(tbl_Sales[[#This Row],[Product_ID]],tbl_Products[],3,0)</f>
        <v>Apparel</v>
      </c>
      <c r="I6666">
        <v>8</v>
      </c>
      <c r="J6666" s="10">
        <f>VLOOKUP(tbl_Sales[[#This Row],[Product_ID]],tbl_Products[],4,0)</f>
        <v>14.27</v>
      </c>
      <c r="K6666" s="6">
        <v>75.2</v>
      </c>
      <c r="L6666" s="6">
        <f>tbl_Sales[[#This Row],[Price_per_Unit]]*tbl_Sales[[#This Row],[Quantity]]</f>
        <v>601.6</v>
      </c>
      <c r="M6666" s="6">
        <f>tbl_Sales[[#This Row],[Cost_per_Unit]]*tbl_Sales[[#This Row],[Quantity]]</f>
        <v>114.16</v>
      </c>
      <c r="N6666" s="6">
        <f>tbl_Sales[[#This Row],[Sales]]-tbl_Sales[[#This Row],[Total_Cost]]</f>
        <v>487.44000000000005</v>
      </c>
    </row>
    <row r="6667" spans="1:14">
      <c r="A6667" t="s">
        <v>6671</v>
      </c>
      <c r="B6667" s="4">
        <v>45195</v>
      </c>
      <c r="C6667" t="s">
        <v>7350</v>
      </c>
      <c r="D6667" t="str">
        <f>VLOOKUP(Sales_Data!$C6667,tbl_Customers[],2,FALSE)</f>
        <v>Customer_653</v>
      </c>
      <c r="E6667" t="str">
        <f>VLOOKUP(tbl_Sales[[#This Row],[Customer_ID]],tbl_Customers[],5,0)</f>
        <v>North</v>
      </c>
      <c r="F6667" t="s">
        <v>8541</v>
      </c>
      <c r="G6667" t="str">
        <f>VLOOKUP(Sales_Data!$F6667,tbl_Products[],2,FALSE)</f>
        <v>Product_60</v>
      </c>
      <c r="H6667" t="str">
        <f>VLOOKUP(tbl_Sales[[#This Row],[Product_ID]],tbl_Products[],3,0)</f>
        <v>Health</v>
      </c>
      <c r="I6667">
        <v>3</v>
      </c>
      <c r="J6667" s="10">
        <f>VLOOKUP(tbl_Sales[[#This Row],[Product_ID]],tbl_Products[],4,0)</f>
        <v>1.01</v>
      </c>
      <c r="K6667" s="6">
        <v>43.79</v>
      </c>
      <c r="L6667" s="6">
        <f>tbl_Sales[[#This Row],[Price_per_Unit]]*tbl_Sales[[#This Row],[Quantity]]</f>
        <v>131.37</v>
      </c>
      <c r="M6667" s="6">
        <f>tbl_Sales[[#This Row],[Cost_per_Unit]]*tbl_Sales[[#This Row],[Quantity]]</f>
        <v>3.0300000000000002</v>
      </c>
      <c r="N6667" s="6">
        <f>tbl_Sales[[#This Row],[Sales]]-tbl_Sales[[#This Row],[Total_Cost]]</f>
        <v>128.34</v>
      </c>
    </row>
    <row r="6668" spans="1:14">
      <c r="A6668" t="s">
        <v>6672</v>
      </c>
      <c r="B6668" s="4">
        <v>44948</v>
      </c>
      <c r="C6668" t="s">
        <v>8044</v>
      </c>
      <c r="D6668" t="str">
        <f>VLOOKUP(Sales_Data!$C6668,tbl_Customers[],2,FALSE)</f>
        <v>Customer_1410</v>
      </c>
      <c r="E6668" t="str">
        <f>VLOOKUP(tbl_Sales[[#This Row],[Customer_ID]],tbl_Customers[],5,0)</f>
        <v>East</v>
      </c>
      <c r="F6668" t="s">
        <v>8521</v>
      </c>
      <c r="G6668" t="str">
        <f>VLOOKUP(Sales_Data!$F6668,tbl_Products[],2,FALSE)</f>
        <v>Product_64</v>
      </c>
      <c r="H6668" t="str">
        <f>VLOOKUP(tbl_Sales[[#This Row],[Product_ID]],tbl_Products[],3,0)</f>
        <v>Home Goods</v>
      </c>
      <c r="I6668">
        <v>6</v>
      </c>
      <c r="J6668" s="10">
        <f>VLOOKUP(tbl_Sales[[#This Row],[Product_ID]],tbl_Products[],4,0)</f>
        <v>16.21</v>
      </c>
      <c r="K6668" s="6">
        <v>8.24</v>
      </c>
      <c r="L6668" s="6">
        <f>tbl_Sales[[#This Row],[Price_per_Unit]]*tbl_Sales[[#This Row],[Quantity]]</f>
        <v>49.44</v>
      </c>
      <c r="M6668" s="6">
        <f>tbl_Sales[[#This Row],[Cost_per_Unit]]*tbl_Sales[[#This Row],[Quantity]]</f>
        <v>97.26</v>
      </c>
      <c r="N6668" s="6">
        <f>tbl_Sales[[#This Row],[Sales]]-tbl_Sales[[#This Row],[Total_Cost]]</f>
        <v>-47.820000000000007</v>
      </c>
    </row>
    <row r="6669" spans="1:14">
      <c r="A6669" t="s">
        <v>6673</v>
      </c>
      <c r="B6669" s="4">
        <v>45090</v>
      </c>
      <c r="C6669" t="s">
        <v>7570</v>
      </c>
      <c r="D6669" t="str">
        <f>VLOOKUP(Sales_Data!$C6669,tbl_Customers[],2,FALSE)</f>
        <v>Customer_23</v>
      </c>
      <c r="E6669" t="str">
        <f>VLOOKUP(tbl_Sales[[#This Row],[Customer_ID]],tbl_Customers[],5,0)</f>
        <v>South</v>
      </c>
      <c r="F6669" t="s">
        <v>8567</v>
      </c>
      <c r="G6669" t="str">
        <f>VLOOKUP(Sales_Data!$F6669,tbl_Products[],2,FALSE)</f>
        <v>Product_69</v>
      </c>
      <c r="H6669" t="str">
        <f>VLOOKUP(tbl_Sales[[#This Row],[Product_ID]],tbl_Products[],3,0)</f>
        <v>Home Goods</v>
      </c>
      <c r="I6669">
        <v>6</v>
      </c>
      <c r="J6669" s="10">
        <f>VLOOKUP(tbl_Sales[[#This Row],[Product_ID]],tbl_Products[],4,0)</f>
        <v>8.86</v>
      </c>
      <c r="K6669" s="6">
        <v>22.37</v>
      </c>
      <c r="L6669" s="6">
        <f>tbl_Sales[[#This Row],[Price_per_Unit]]*tbl_Sales[[#This Row],[Quantity]]</f>
        <v>134.22</v>
      </c>
      <c r="M6669" s="6">
        <f>tbl_Sales[[#This Row],[Cost_per_Unit]]*tbl_Sales[[#This Row],[Quantity]]</f>
        <v>53.16</v>
      </c>
      <c r="N6669" s="6">
        <f>tbl_Sales[[#This Row],[Sales]]-tbl_Sales[[#This Row],[Total_Cost]]</f>
        <v>81.06</v>
      </c>
    </row>
    <row r="6670" spans="1:14">
      <c r="A6670" t="s">
        <v>6674</v>
      </c>
      <c r="B6670" s="4">
        <v>45203</v>
      </c>
      <c r="C6670" t="s">
        <v>7815</v>
      </c>
      <c r="D6670" t="str">
        <f>VLOOKUP(Sales_Data!$C6670,tbl_Customers[],2,FALSE)</f>
        <v>Customer_1469</v>
      </c>
      <c r="E6670" t="str">
        <f>VLOOKUP(tbl_Sales[[#This Row],[Customer_ID]],tbl_Customers[],5,0)</f>
        <v>West</v>
      </c>
      <c r="F6670" t="s">
        <v>8521</v>
      </c>
      <c r="G6670" t="str">
        <f>VLOOKUP(Sales_Data!$F6670,tbl_Products[],2,FALSE)</f>
        <v>Product_64</v>
      </c>
      <c r="H6670" t="str">
        <f>VLOOKUP(tbl_Sales[[#This Row],[Product_ID]],tbl_Products[],3,0)</f>
        <v>Home Goods</v>
      </c>
      <c r="I6670">
        <v>6</v>
      </c>
      <c r="J6670" s="10">
        <f>VLOOKUP(tbl_Sales[[#This Row],[Product_ID]],tbl_Products[],4,0)</f>
        <v>16.21</v>
      </c>
      <c r="K6670" s="6">
        <v>64.87</v>
      </c>
      <c r="L6670" s="6">
        <f>tbl_Sales[[#This Row],[Price_per_Unit]]*tbl_Sales[[#This Row],[Quantity]]</f>
        <v>389.22</v>
      </c>
      <c r="M6670" s="6">
        <f>tbl_Sales[[#This Row],[Cost_per_Unit]]*tbl_Sales[[#This Row],[Quantity]]</f>
        <v>97.26</v>
      </c>
      <c r="N6670" s="6">
        <f>tbl_Sales[[#This Row],[Sales]]-tbl_Sales[[#This Row],[Total_Cost]]</f>
        <v>291.96000000000004</v>
      </c>
    </row>
    <row r="6671" spans="1:14">
      <c r="A6671" t="s">
        <v>6675</v>
      </c>
      <c r="B6671" s="4">
        <v>45216</v>
      </c>
      <c r="C6671" t="s">
        <v>8253</v>
      </c>
      <c r="D6671" t="str">
        <f>VLOOKUP(Sales_Data!$C6671,tbl_Customers[],2,FALSE)</f>
        <v>Customer_674</v>
      </c>
      <c r="E6671" t="str">
        <f>VLOOKUP(tbl_Sales[[#This Row],[Customer_ID]],tbl_Customers[],5,0)</f>
        <v>West</v>
      </c>
      <c r="F6671" t="s">
        <v>8553</v>
      </c>
      <c r="G6671" t="str">
        <f>VLOOKUP(Sales_Data!$F6671,tbl_Products[],2,FALSE)</f>
        <v>Product_50</v>
      </c>
      <c r="H6671" t="str">
        <f>VLOOKUP(tbl_Sales[[#This Row],[Product_ID]],tbl_Products[],3,0)</f>
        <v>Apparel</v>
      </c>
      <c r="I6671">
        <v>4</v>
      </c>
      <c r="J6671" s="10">
        <f>VLOOKUP(tbl_Sales[[#This Row],[Product_ID]],tbl_Products[],4,0)</f>
        <v>42.74</v>
      </c>
      <c r="K6671" s="6">
        <v>81.23</v>
      </c>
      <c r="L6671" s="6">
        <f>tbl_Sales[[#This Row],[Price_per_Unit]]*tbl_Sales[[#This Row],[Quantity]]</f>
        <v>324.92</v>
      </c>
      <c r="M6671" s="6">
        <f>tbl_Sales[[#This Row],[Cost_per_Unit]]*tbl_Sales[[#This Row],[Quantity]]</f>
        <v>170.96</v>
      </c>
      <c r="N6671" s="6">
        <f>tbl_Sales[[#This Row],[Sales]]-tbl_Sales[[#This Row],[Total_Cost]]</f>
        <v>153.96</v>
      </c>
    </row>
    <row r="6672" spans="1:14">
      <c r="A6672" t="s">
        <v>6676</v>
      </c>
      <c r="B6672" s="4">
        <v>45003</v>
      </c>
      <c r="C6672" t="s">
        <v>8324</v>
      </c>
      <c r="D6672" t="str">
        <f>VLOOKUP(Sales_Data!$C6672,tbl_Customers[],2,FALSE)</f>
        <v>Customer_438</v>
      </c>
      <c r="E6672" t="str">
        <f>VLOOKUP(tbl_Sales[[#This Row],[Customer_ID]],tbl_Customers[],5,0)</f>
        <v>West</v>
      </c>
      <c r="F6672" t="s">
        <v>8510</v>
      </c>
      <c r="G6672" t="str">
        <f>VLOOKUP(Sales_Data!$F6672,tbl_Products[],2,FALSE)</f>
        <v>Product_70</v>
      </c>
      <c r="H6672" t="str">
        <f>VLOOKUP(tbl_Sales[[#This Row],[Product_ID]],tbl_Products[],3,0)</f>
        <v>Apparel</v>
      </c>
      <c r="I6672">
        <v>9</v>
      </c>
      <c r="J6672" s="10">
        <f>VLOOKUP(tbl_Sales[[#This Row],[Product_ID]],tbl_Products[],4,0)</f>
        <v>26.74</v>
      </c>
      <c r="K6672" s="6">
        <v>47.61</v>
      </c>
      <c r="L6672" s="6">
        <f>tbl_Sales[[#This Row],[Price_per_Unit]]*tbl_Sales[[#This Row],[Quantity]]</f>
        <v>428.49</v>
      </c>
      <c r="M6672" s="6">
        <f>tbl_Sales[[#This Row],[Cost_per_Unit]]*tbl_Sales[[#This Row],[Quantity]]</f>
        <v>240.66</v>
      </c>
      <c r="N6672" s="6">
        <f>tbl_Sales[[#This Row],[Sales]]-tbl_Sales[[#This Row],[Total_Cost]]</f>
        <v>187.83</v>
      </c>
    </row>
    <row r="6673" spans="1:14">
      <c r="A6673" t="s">
        <v>6677</v>
      </c>
      <c r="B6673" s="4">
        <v>45094</v>
      </c>
      <c r="C6673" t="s">
        <v>7383</v>
      </c>
      <c r="D6673" t="str">
        <f>VLOOKUP(Sales_Data!$C6673,tbl_Customers[],2,FALSE)</f>
        <v>Customer_954</v>
      </c>
      <c r="E6673" t="str">
        <f>VLOOKUP(tbl_Sales[[#This Row],[Customer_ID]],tbl_Customers[],5,0)</f>
        <v>West</v>
      </c>
      <c r="F6673" t="s">
        <v>8542</v>
      </c>
      <c r="G6673" t="str">
        <f>VLOOKUP(Sales_Data!$F6673,tbl_Products[],2,FALSE)</f>
        <v>Product_20</v>
      </c>
      <c r="H6673" t="str">
        <f>VLOOKUP(tbl_Sales[[#This Row],[Product_ID]],tbl_Products[],3,0)</f>
        <v>Electronics</v>
      </c>
      <c r="I6673">
        <v>4</v>
      </c>
      <c r="J6673" s="10">
        <f>VLOOKUP(tbl_Sales[[#This Row],[Product_ID]],tbl_Products[],4,0)</f>
        <v>19.98</v>
      </c>
      <c r="K6673" s="6">
        <v>43.99</v>
      </c>
      <c r="L6673" s="6">
        <f>tbl_Sales[[#This Row],[Price_per_Unit]]*tbl_Sales[[#This Row],[Quantity]]</f>
        <v>175.96</v>
      </c>
      <c r="M6673" s="6">
        <f>tbl_Sales[[#This Row],[Cost_per_Unit]]*tbl_Sales[[#This Row],[Quantity]]</f>
        <v>79.92</v>
      </c>
      <c r="N6673" s="6">
        <f>tbl_Sales[[#This Row],[Sales]]-tbl_Sales[[#This Row],[Total_Cost]]</f>
        <v>96.04</v>
      </c>
    </row>
    <row r="6674" spans="1:14">
      <c r="A6674" t="s">
        <v>6678</v>
      </c>
      <c r="B6674" s="4">
        <v>45184</v>
      </c>
      <c r="C6674" t="s">
        <v>7384</v>
      </c>
      <c r="D6674" t="str">
        <f>VLOOKUP(Sales_Data!$C6674,tbl_Customers[],2,FALSE)</f>
        <v>Customer_1163</v>
      </c>
      <c r="E6674" t="str">
        <f>VLOOKUP(tbl_Sales[[#This Row],[Customer_ID]],tbl_Customers[],5,0)</f>
        <v>South</v>
      </c>
      <c r="F6674" t="s">
        <v>8524</v>
      </c>
      <c r="G6674" t="str">
        <f>VLOOKUP(Sales_Data!$F6674,tbl_Products[],2,FALSE)</f>
        <v>Product_74</v>
      </c>
      <c r="H6674" t="str">
        <f>VLOOKUP(tbl_Sales[[#This Row],[Product_ID]],tbl_Products[],3,0)</f>
        <v>Home Goods</v>
      </c>
      <c r="I6674">
        <v>8</v>
      </c>
      <c r="J6674" s="10">
        <f>VLOOKUP(tbl_Sales[[#This Row],[Product_ID]],tbl_Products[],4,0)</f>
        <v>13.9</v>
      </c>
      <c r="K6674" s="6">
        <v>88.77</v>
      </c>
      <c r="L6674" s="6">
        <f>tbl_Sales[[#This Row],[Price_per_Unit]]*tbl_Sales[[#This Row],[Quantity]]</f>
        <v>710.16</v>
      </c>
      <c r="M6674" s="6">
        <f>tbl_Sales[[#This Row],[Cost_per_Unit]]*tbl_Sales[[#This Row],[Quantity]]</f>
        <v>111.2</v>
      </c>
      <c r="N6674" s="6">
        <f>tbl_Sales[[#This Row],[Sales]]-tbl_Sales[[#This Row],[Total_Cost]]</f>
        <v>598.95999999999992</v>
      </c>
    </row>
    <row r="6675" spans="1:14">
      <c r="A6675" t="s">
        <v>6679</v>
      </c>
      <c r="B6675" s="4">
        <v>45284</v>
      </c>
      <c r="C6675" t="s">
        <v>7783</v>
      </c>
      <c r="D6675" t="str">
        <f>VLOOKUP(Sales_Data!$C6675,tbl_Customers[],2,FALSE)</f>
        <v>Customer_659</v>
      </c>
      <c r="E6675" t="str">
        <f>VLOOKUP(tbl_Sales[[#This Row],[Customer_ID]],tbl_Customers[],5,0)</f>
        <v>West</v>
      </c>
      <c r="F6675" t="s">
        <v>8525</v>
      </c>
      <c r="G6675" t="str">
        <f>VLOOKUP(Sales_Data!$F6675,tbl_Products[],2,FALSE)</f>
        <v>Product_56</v>
      </c>
      <c r="H6675" t="str">
        <f>VLOOKUP(tbl_Sales[[#This Row],[Product_ID]],tbl_Products[],3,0)</f>
        <v>Apparel</v>
      </c>
      <c r="I6675">
        <v>9</v>
      </c>
      <c r="J6675" s="10">
        <f>VLOOKUP(tbl_Sales[[#This Row],[Product_ID]],tbl_Products[],4,0)</f>
        <v>3.21</v>
      </c>
      <c r="K6675" s="6">
        <v>48.87</v>
      </c>
      <c r="L6675" s="6">
        <f>tbl_Sales[[#This Row],[Price_per_Unit]]*tbl_Sales[[#This Row],[Quantity]]</f>
        <v>439.83</v>
      </c>
      <c r="M6675" s="6">
        <f>tbl_Sales[[#This Row],[Cost_per_Unit]]*tbl_Sales[[#This Row],[Quantity]]</f>
        <v>28.89</v>
      </c>
      <c r="N6675" s="6">
        <f>tbl_Sales[[#This Row],[Sales]]-tbl_Sales[[#This Row],[Total_Cost]]</f>
        <v>410.94</v>
      </c>
    </row>
    <row r="6676" spans="1:14">
      <c r="A6676" t="s">
        <v>6680</v>
      </c>
      <c r="B6676" s="4">
        <v>45040</v>
      </c>
      <c r="C6676" t="s">
        <v>7196</v>
      </c>
      <c r="D6676" t="str">
        <f>VLOOKUP(Sales_Data!$C6676,tbl_Customers[],2,FALSE)</f>
        <v>Customer_477</v>
      </c>
      <c r="E6676" t="str">
        <f>VLOOKUP(tbl_Sales[[#This Row],[Customer_ID]],tbl_Customers[],5,0)</f>
        <v>South</v>
      </c>
      <c r="F6676" t="s">
        <v>8501</v>
      </c>
      <c r="G6676" t="str">
        <f>VLOOKUP(Sales_Data!$F6676,tbl_Products[],2,FALSE)</f>
        <v>Product_65</v>
      </c>
      <c r="H6676" t="str">
        <f>VLOOKUP(tbl_Sales[[#This Row],[Product_ID]],tbl_Products[],3,0)</f>
        <v>Health</v>
      </c>
      <c r="I6676">
        <v>7</v>
      </c>
      <c r="J6676" s="10">
        <f>VLOOKUP(tbl_Sales[[#This Row],[Product_ID]],tbl_Products[],4,0)</f>
        <v>37.880000000000003</v>
      </c>
      <c r="K6676" s="6">
        <v>61.56</v>
      </c>
      <c r="L6676" s="6">
        <f>tbl_Sales[[#This Row],[Price_per_Unit]]*tbl_Sales[[#This Row],[Quantity]]</f>
        <v>430.92</v>
      </c>
      <c r="M6676" s="6">
        <f>tbl_Sales[[#This Row],[Cost_per_Unit]]*tbl_Sales[[#This Row],[Quantity]]</f>
        <v>265.16000000000003</v>
      </c>
      <c r="N6676" s="6">
        <f>tbl_Sales[[#This Row],[Sales]]-tbl_Sales[[#This Row],[Total_Cost]]</f>
        <v>165.76</v>
      </c>
    </row>
    <row r="6677" spans="1:14">
      <c r="A6677" t="s">
        <v>6681</v>
      </c>
      <c r="B6677" s="4">
        <v>45005</v>
      </c>
      <c r="C6677" t="s">
        <v>8303</v>
      </c>
      <c r="D6677" t="str">
        <f>VLOOKUP(Sales_Data!$C6677,tbl_Customers[],2,FALSE)</f>
        <v>Customer_1151</v>
      </c>
      <c r="E6677" t="str">
        <f>VLOOKUP(tbl_Sales[[#This Row],[Customer_ID]],tbl_Customers[],5,0)</f>
        <v>West</v>
      </c>
      <c r="F6677" t="s">
        <v>8521</v>
      </c>
      <c r="G6677" t="str">
        <f>VLOOKUP(Sales_Data!$F6677,tbl_Products[],2,FALSE)</f>
        <v>Product_64</v>
      </c>
      <c r="H6677" t="str">
        <f>VLOOKUP(tbl_Sales[[#This Row],[Product_ID]],tbl_Products[],3,0)</f>
        <v>Home Goods</v>
      </c>
      <c r="I6677">
        <v>4</v>
      </c>
      <c r="J6677" s="10">
        <f>VLOOKUP(tbl_Sales[[#This Row],[Product_ID]],tbl_Products[],4,0)</f>
        <v>16.21</v>
      </c>
      <c r="K6677" s="6">
        <v>81.36</v>
      </c>
      <c r="L6677" s="6">
        <f>tbl_Sales[[#This Row],[Price_per_Unit]]*tbl_Sales[[#This Row],[Quantity]]</f>
        <v>325.44</v>
      </c>
      <c r="M6677" s="6">
        <f>tbl_Sales[[#This Row],[Cost_per_Unit]]*tbl_Sales[[#This Row],[Quantity]]</f>
        <v>64.84</v>
      </c>
      <c r="N6677" s="6">
        <f>tbl_Sales[[#This Row],[Sales]]-tbl_Sales[[#This Row],[Total_Cost]]</f>
        <v>260.60000000000002</v>
      </c>
    </row>
    <row r="6678" spans="1:14">
      <c r="A6678" t="s">
        <v>6682</v>
      </c>
      <c r="B6678" s="4">
        <v>44952</v>
      </c>
      <c r="C6678" t="s">
        <v>7262</v>
      </c>
      <c r="D6678" t="str">
        <f>VLOOKUP(Sales_Data!$C6678,tbl_Customers[],2,FALSE)</f>
        <v>Customer_136</v>
      </c>
      <c r="E6678" t="str">
        <f>VLOOKUP(tbl_Sales[[#This Row],[Customer_ID]],tbl_Customers[],5,0)</f>
        <v>North</v>
      </c>
      <c r="F6678" t="s">
        <v>8542</v>
      </c>
      <c r="G6678" t="str">
        <f>VLOOKUP(Sales_Data!$F6678,tbl_Products[],2,FALSE)</f>
        <v>Product_20</v>
      </c>
      <c r="H6678" t="str">
        <f>VLOOKUP(tbl_Sales[[#This Row],[Product_ID]],tbl_Products[],3,0)</f>
        <v>Electronics</v>
      </c>
      <c r="I6678">
        <v>2</v>
      </c>
      <c r="J6678" s="10">
        <f>VLOOKUP(tbl_Sales[[#This Row],[Product_ID]],tbl_Products[],4,0)</f>
        <v>19.98</v>
      </c>
      <c r="K6678" s="6">
        <v>58.82</v>
      </c>
      <c r="L6678" s="6">
        <f>tbl_Sales[[#This Row],[Price_per_Unit]]*tbl_Sales[[#This Row],[Quantity]]</f>
        <v>117.64</v>
      </c>
      <c r="M6678" s="6">
        <f>tbl_Sales[[#This Row],[Cost_per_Unit]]*tbl_Sales[[#This Row],[Quantity]]</f>
        <v>39.96</v>
      </c>
      <c r="N6678" s="6">
        <f>tbl_Sales[[#This Row],[Sales]]-tbl_Sales[[#This Row],[Total_Cost]]</f>
        <v>77.680000000000007</v>
      </c>
    </row>
    <row r="6679" spans="1:14">
      <c r="A6679" t="s">
        <v>6683</v>
      </c>
      <c r="B6679" s="4">
        <v>45271</v>
      </c>
      <c r="C6679" t="s">
        <v>8437</v>
      </c>
      <c r="D6679" t="str">
        <f>VLOOKUP(Sales_Data!$C6679,tbl_Customers[],2,FALSE)</f>
        <v>Customer_790</v>
      </c>
      <c r="E6679" t="str">
        <f>VLOOKUP(tbl_Sales[[#This Row],[Customer_ID]],tbl_Customers[],5,0)</f>
        <v>South</v>
      </c>
      <c r="F6679" t="s">
        <v>8563</v>
      </c>
      <c r="G6679" t="str">
        <f>VLOOKUP(Sales_Data!$F6679,tbl_Products[],2,FALSE)</f>
        <v>Product_17</v>
      </c>
      <c r="H6679" t="str">
        <f>VLOOKUP(tbl_Sales[[#This Row],[Product_ID]],tbl_Products[],3,0)</f>
        <v>Toys</v>
      </c>
      <c r="I6679">
        <v>3</v>
      </c>
      <c r="J6679" s="10">
        <f>VLOOKUP(tbl_Sales[[#This Row],[Product_ID]],tbl_Products[],4,0)</f>
        <v>36.229999999999997</v>
      </c>
      <c r="K6679" s="6">
        <v>85.46</v>
      </c>
      <c r="L6679" s="6">
        <f>tbl_Sales[[#This Row],[Price_per_Unit]]*tbl_Sales[[#This Row],[Quantity]]</f>
        <v>256.38</v>
      </c>
      <c r="M6679" s="6">
        <f>tbl_Sales[[#This Row],[Cost_per_Unit]]*tbl_Sales[[#This Row],[Quantity]]</f>
        <v>108.69</v>
      </c>
      <c r="N6679" s="6">
        <f>tbl_Sales[[#This Row],[Sales]]-tbl_Sales[[#This Row],[Total_Cost]]</f>
        <v>147.69</v>
      </c>
    </row>
    <row r="6680" spans="1:14">
      <c r="A6680" t="s">
        <v>6684</v>
      </c>
      <c r="B6680" s="4">
        <v>45128</v>
      </c>
      <c r="C6680" t="s">
        <v>7354</v>
      </c>
      <c r="D6680" t="str">
        <f>VLOOKUP(Sales_Data!$C6680,tbl_Customers[],2,FALSE)</f>
        <v>Customer_581</v>
      </c>
      <c r="E6680" t="str">
        <f>VLOOKUP(tbl_Sales[[#This Row],[Customer_ID]],tbl_Customers[],5,0)</f>
        <v>West</v>
      </c>
      <c r="F6680" t="s">
        <v>8560</v>
      </c>
      <c r="G6680" t="str">
        <f>VLOOKUP(Sales_Data!$F6680,tbl_Products[],2,FALSE)</f>
        <v>Product_41</v>
      </c>
      <c r="H6680" t="str">
        <f>VLOOKUP(tbl_Sales[[#This Row],[Product_ID]],tbl_Products[],3,0)</f>
        <v>Home Goods</v>
      </c>
      <c r="I6680">
        <v>1</v>
      </c>
      <c r="J6680" s="10">
        <f>VLOOKUP(tbl_Sales[[#This Row],[Product_ID]],tbl_Products[],4,0)</f>
        <v>31.5</v>
      </c>
      <c r="K6680" s="6">
        <v>55.58</v>
      </c>
      <c r="L6680" s="6">
        <f>tbl_Sales[[#This Row],[Price_per_Unit]]*tbl_Sales[[#This Row],[Quantity]]</f>
        <v>55.58</v>
      </c>
      <c r="M6680" s="6">
        <f>tbl_Sales[[#This Row],[Cost_per_Unit]]*tbl_Sales[[#This Row],[Quantity]]</f>
        <v>31.5</v>
      </c>
      <c r="N6680" s="6">
        <f>tbl_Sales[[#This Row],[Sales]]-tbl_Sales[[#This Row],[Total_Cost]]</f>
        <v>24.08</v>
      </c>
    </row>
    <row r="6681" spans="1:14">
      <c r="A6681" t="s">
        <v>6685</v>
      </c>
      <c r="B6681" s="4">
        <v>45155</v>
      </c>
      <c r="C6681" t="s">
        <v>8070</v>
      </c>
      <c r="D6681" t="str">
        <f>VLOOKUP(Sales_Data!$C6681,tbl_Customers[],2,FALSE)</f>
        <v>Customer_1233</v>
      </c>
      <c r="E6681" t="str">
        <f>VLOOKUP(tbl_Sales[[#This Row],[Customer_ID]],tbl_Customers[],5,0)</f>
        <v>South</v>
      </c>
      <c r="F6681" t="s">
        <v>8516</v>
      </c>
      <c r="G6681" t="str">
        <f>VLOOKUP(Sales_Data!$F6681,tbl_Products[],2,FALSE)</f>
        <v>Product_67</v>
      </c>
      <c r="H6681" t="str">
        <f>VLOOKUP(tbl_Sales[[#This Row],[Product_ID]],tbl_Products[],3,0)</f>
        <v>Toys</v>
      </c>
      <c r="I6681">
        <v>2</v>
      </c>
      <c r="J6681" s="10">
        <f>VLOOKUP(tbl_Sales[[#This Row],[Product_ID]],tbl_Products[],4,0)</f>
        <v>13.68</v>
      </c>
      <c r="K6681" s="6">
        <v>6.26</v>
      </c>
      <c r="L6681" s="6">
        <f>tbl_Sales[[#This Row],[Price_per_Unit]]*tbl_Sales[[#This Row],[Quantity]]</f>
        <v>12.52</v>
      </c>
      <c r="M6681" s="6">
        <f>tbl_Sales[[#This Row],[Cost_per_Unit]]*tbl_Sales[[#This Row],[Quantity]]</f>
        <v>27.36</v>
      </c>
      <c r="N6681" s="6">
        <f>tbl_Sales[[#This Row],[Sales]]-tbl_Sales[[#This Row],[Total_Cost]]</f>
        <v>-14.84</v>
      </c>
    </row>
    <row r="6682" spans="1:14">
      <c r="A6682" t="s">
        <v>6686</v>
      </c>
      <c r="B6682" s="4">
        <v>45231</v>
      </c>
      <c r="C6682" t="s">
        <v>7214</v>
      </c>
      <c r="D6682" t="str">
        <f>VLOOKUP(Sales_Data!$C6682,tbl_Customers[],2,FALSE)</f>
        <v>Customer_435</v>
      </c>
      <c r="E6682" t="str">
        <f>VLOOKUP(tbl_Sales[[#This Row],[Customer_ID]],tbl_Customers[],5,0)</f>
        <v>South</v>
      </c>
      <c r="F6682" t="s">
        <v>8524</v>
      </c>
      <c r="G6682" t="str">
        <f>VLOOKUP(Sales_Data!$F6682,tbl_Products[],2,FALSE)</f>
        <v>Product_74</v>
      </c>
      <c r="H6682" t="str">
        <f>VLOOKUP(tbl_Sales[[#This Row],[Product_ID]],tbl_Products[],3,0)</f>
        <v>Home Goods</v>
      </c>
      <c r="I6682">
        <v>7</v>
      </c>
      <c r="J6682" s="10">
        <f>VLOOKUP(tbl_Sales[[#This Row],[Product_ID]],tbl_Products[],4,0)</f>
        <v>13.9</v>
      </c>
      <c r="K6682" s="6">
        <v>73.67</v>
      </c>
      <c r="L6682" s="6">
        <f>tbl_Sales[[#This Row],[Price_per_Unit]]*tbl_Sales[[#This Row],[Quantity]]</f>
        <v>515.69000000000005</v>
      </c>
      <c r="M6682" s="6">
        <f>tbl_Sales[[#This Row],[Cost_per_Unit]]*tbl_Sales[[#This Row],[Quantity]]</f>
        <v>97.3</v>
      </c>
      <c r="N6682" s="6">
        <f>tbl_Sales[[#This Row],[Sales]]-tbl_Sales[[#This Row],[Total_Cost]]</f>
        <v>418.39000000000004</v>
      </c>
    </row>
    <row r="6683" spans="1:14">
      <c r="A6683" t="s">
        <v>6687</v>
      </c>
      <c r="B6683" s="4">
        <v>45221</v>
      </c>
      <c r="C6683" t="s">
        <v>7163</v>
      </c>
      <c r="D6683" t="str">
        <f>VLOOKUP(Sales_Data!$C6683,tbl_Customers[],2,FALSE)</f>
        <v>Customer_1080</v>
      </c>
      <c r="E6683" t="str">
        <f>VLOOKUP(tbl_Sales[[#This Row],[Customer_ID]],tbl_Customers[],5,0)</f>
        <v>South</v>
      </c>
      <c r="F6683" t="s">
        <v>8550</v>
      </c>
      <c r="G6683" t="str">
        <f>VLOOKUP(Sales_Data!$F6683,tbl_Products[],2,FALSE)</f>
        <v>Product_26</v>
      </c>
      <c r="H6683" t="str">
        <f>VLOOKUP(tbl_Sales[[#This Row],[Product_ID]],tbl_Products[],3,0)</f>
        <v>Health</v>
      </c>
      <c r="I6683">
        <v>2</v>
      </c>
      <c r="J6683" s="10">
        <f>VLOOKUP(tbl_Sales[[#This Row],[Product_ID]],tbl_Products[],4,0)</f>
        <v>31.77</v>
      </c>
      <c r="K6683" s="6">
        <v>33.11</v>
      </c>
      <c r="L6683" s="6">
        <f>tbl_Sales[[#This Row],[Price_per_Unit]]*tbl_Sales[[#This Row],[Quantity]]</f>
        <v>66.22</v>
      </c>
      <c r="M6683" s="6">
        <f>tbl_Sales[[#This Row],[Cost_per_Unit]]*tbl_Sales[[#This Row],[Quantity]]</f>
        <v>63.54</v>
      </c>
      <c r="N6683" s="6">
        <f>tbl_Sales[[#This Row],[Sales]]-tbl_Sales[[#This Row],[Total_Cost]]</f>
        <v>2.6799999999999997</v>
      </c>
    </row>
    <row r="6684" spans="1:14">
      <c r="A6684" t="s">
        <v>6688</v>
      </c>
      <c r="B6684" s="4">
        <v>45185</v>
      </c>
      <c r="C6684" t="s">
        <v>7461</v>
      </c>
      <c r="D6684" t="str">
        <f>VLOOKUP(Sales_Data!$C6684,tbl_Customers[],2,FALSE)</f>
        <v>Customer_446</v>
      </c>
      <c r="E6684" t="str">
        <f>VLOOKUP(tbl_Sales[[#This Row],[Customer_ID]],tbl_Customers[],5,0)</f>
        <v>South</v>
      </c>
      <c r="F6684" t="s">
        <v>8521</v>
      </c>
      <c r="G6684" t="str">
        <f>VLOOKUP(Sales_Data!$F6684,tbl_Products[],2,FALSE)</f>
        <v>Product_64</v>
      </c>
      <c r="H6684" t="str">
        <f>VLOOKUP(tbl_Sales[[#This Row],[Product_ID]],tbl_Products[],3,0)</f>
        <v>Home Goods</v>
      </c>
      <c r="I6684">
        <v>2</v>
      </c>
      <c r="J6684" s="10">
        <f>VLOOKUP(tbl_Sales[[#This Row],[Product_ID]],tbl_Products[],4,0)</f>
        <v>16.21</v>
      </c>
      <c r="K6684" s="6">
        <v>91.14</v>
      </c>
      <c r="L6684" s="6">
        <f>tbl_Sales[[#This Row],[Price_per_Unit]]*tbl_Sales[[#This Row],[Quantity]]</f>
        <v>182.28</v>
      </c>
      <c r="M6684" s="6">
        <f>tbl_Sales[[#This Row],[Cost_per_Unit]]*tbl_Sales[[#This Row],[Quantity]]</f>
        <v>32.42</v>
      </c>
      <c r="N6684" s="6">
        <f>tbl_Sales[[#This Row],[Sales]]-tbl_Sales[[#This Row],[Total_Cost]]</f>
        <v>149.86000000000001</v>
      </c>
    </row>
    <row r="6685" spans="1:14">
      <c r="A6685" t="s">
        <v>6689</v>
      </c>
      <c r="B6685" s="4">
        <v>44973</v>
      </c>
      <c r="C6685" t="s">
        <v>7415</v>
      </c>
      <c r="D6685" t="str">
        <f>VLOOKUP(Sales_Data!$C6685,tbl_Customers[],2,FALSE)</f>
        <v>Customer_211</v>
      </c>
      <c r="E6685" t="str">
        <f>VLOOKUP(tbl_Sales[[#This Row],[Customer_ID]],tbl_Customers[],5,0)</f>
        <v>East</v>
      </c>
      <c r="F6685" t="s">
        <v>8552</v>
      </c>
      <c r="G6685" t="str">
        <f>VLOOKUP(Sales_Data!$F6685,tbl_Products[],2,FALSE)</f>
        <v>Product_5</v>
      </c>
      <c r="H6685" t="str">
        <f>VLOOKUP(tbl_Sales[[#This Row],[Product_ID]],tbl_Products[],3,0)</f>
        <v>Health</v>
      </c>
      <c r="I6685">
        <v>9</v>
      </c>
      <c r="J6685" s="10">
        <f>VLOOKUP(tbl_Sales[[#This Row],[Product_ID]],tbl_Products[],4,0)</f>
        <v>35.39</v>
      </c>
      <c r="K6685" s="6">
        <v>67.430000000000007</v>
      </c>
      <c r="L6685" s="6">
        <f>tbl_Sales[[#This Row],[Price_per_Unit]]*tbl_Sales[[#This Row],[Quantity]]</f>
        <v>606.87000000000012</v>
      </c>
      <c r="M6685" s="6">
        <f>tbl_Sales[[#This Row],[Cost_per_Unit]]*tbl_Sales[[#This Row],[Quantity]]</f>
        <v>318.51</v>
      </c>
      <c r="N6685" s="6">
        <f>tbl_Sales[[#This Row],[Sales]]-tbl_Sales[[#This Row],[Total_Cost]]</f>
        <v>288.36000000000013</v>
      </c>
    </row>
    <row r="6686" spans="1:14">
      <c r="A6686" t="s">
        <v>6690</v>
      </c>
      <c r="B6686" s="4">
        <v>45040</v>
      </c>
      <c r="C6686" t="s">
        <v>7910</v>
      </c>
      <c r="D6686" t="str">
        <f>VLOOKUP(Sales_Data!$C6686,tbl_Customers[],2,FALSE)</f>
        <v>Customer_1149</v>
      </c>
      <c r="E6686" t="str">
        <f>VLOOKUP(tbl_Sales[[#This Row],[Customer_ID]],tbl_Customers[],5,0)</f>
        <v>South</v>
      </c>
      <c r="F6686" t="s">
        <v>8567</v>
      </c>
      <c r="G6686" t="str">
        <f>VLOOKUP(Sales_Data!$F6686,tbl_Products[],2,FALSE)</f>
        <v>Product_69</v>
      </c>
      <c r="H6686" t="str">
        <f>VLOOKUP(tbl_Sales[[#This Row],[Product_ID]],tbl_Products[],3,0)</f>
        <v>Home Goods</v>
      </c>
      <c r="I6686">
        <v>4</v>
      </c>
      <c r="J6686" s="10">
        <f>VLOOKUP(tbl_Sales[[#This Row],[Product_ID]],tbl_Products[],4,0)</f>
        <v>8.86</v>
      </c>
      <c r="K6686" s="6">
        <v>82.79</v>
      </c>
      <c r="L6686" s="6">
        <f>tbl_Sales[[#This Row],[Price_per_Unit]]*tbl_Sales[[#This Row],[Quantity]]</f>
        <v>331.16</v>
      </c>
      <c r="M6686" s="6">
        <f>tbl_Sales[[#This Row],[Cost_per_Unit]]*tbl_Sales[[#This Row],[Quantity]]</f>
        <v>35.44</v>
      </c>
      <c r="N6686" s="6">
        <f>tbl_Sales[[#This Row],[Sales]]-tbl_Sales[[#This Row],[Total_Cost]]</f>
        <v>295.72000000000003</v>
      </c>
    </row>
    <row r="6687" spans="1:14">
      <c r="A6687" t="s">
        <v>6691</v>
      </c>
      <c r="B6687" s="4">
        <v>45148</v>
      </c>
      <c r="C6687" t="s">
        <v>7111</v>
      </c>
      <c r="D6687" t="str">
        <f>VLOOKUP(Sales_Data!$C6687,tbl_Customers[],2,FALSE)</f>
        <v>Customer_570</v>
      </c>
      <c r="E6687" t="str">
        <f>VLOOKUP(tbl_Sales[[#This Row],[Customer_ID]],tbl_Customers[],5,0)</f>
        <v>North</v>
      </c>
      <c r="F6687" t="s">
        <v>8560</v>
      </c>
      <c r="G6687" t="str">
        <f>VLOOKUP(Sales_Data!$F6687,tbl_Products[],2,FALSE)</f>
        <v>Product_41</v>
      </c>
      <c r="H6687" t="str">
        <f>VLOOKUP(tbl_Sales[[#This Row],[Product_ID]],tbl_Products[],3,0)</f>
        <v>Home Goods</v>
      </c>
      <c r="I6687">
        <v>8</v>
      </c>
      <c r="J6687" s="10">
        <f>VLOOKUP(tbl_Sales[[#This Row],[Product_ID]],tbl_Products[],4,0)</f>
        <v>31.5</v>
      </c>
      <c r="K6687" s="6">
        <v>78.42</v>
      </c>
      <c r="L6687" s="6">
        <f>tbl_Sales[[#This Row],[Price_per_Unit]]*tbl_Sales[[#This Row],[Quantity]]</f>
        <v>627.36</v>
      </c>
      <c r="M6687" s="6">
        <f>tbl_Sales[[#This Row],[Cost_per_Unit]]*tbl_Sales[[#This Row],[Quantity]]</f>
        <v>252</v>
      </c>
      <c r="N6687" s="6">
        <f>tbl_Sales[[#This Row],[Sales]]-tbl_Sales[[#This Row],[Total_Cost]]</f>
        <v>375.36</v>
      </c>
    </row>
    <row r="6688" spans="1:14">
      <c r="A6688" t="s">
        <v>6692</v>
      </c>
      <c r="B6688" s="4">
        <v>45075</v>
      </c>
      <c r="C6688" t="s">
        <v>8000</v>
      </c>
      <c r="D6688" t="str">
        <f>VLOOKUP(Sales_Data!$C6688,tbl_Customers[],2,FALSE)</f>
        <v>Customer_1467</v>
      </c>
      <c r="E6688" t="str">
        <f>VLOOKUP(tbl_Sales[[#This Row],[Customer_ID]],tbl_Customers[],5,0)</f>
        <v>South</v>
      </c>
      <c r="F6688" t="s">
        <v>8500</v>
      </c>
      <c r="G6688" t="str">
        <f>VLOOKUP(Sales_Data!$F6688,tbl_Products[],2,FALSE)</f>
        <v>Product_68</v>
      </c>
      <c r="H6688" t="str">
        <f>VLOOKUP(tbl_Sales[[#This Row],[Product_ID]],tbl_Products[],3,0)</f>
        <v>Home Goods</v>
      </c>
      <c r="I6688">
        <v>7</v>
      </c>
      <c r="J6688" s="10">
        <f>VLOOKUP(tbl_Sales[[#This Row],[Product_ID]],tbl_Products[],4,0)</f>
        <v>17.45</v>
      </c>
      <c r="K6688" s="6">
        <v>5.63</v>
      </c>
      <c r="L6688" s="6">
        <f>tbl_Sales[[#This Row],[Price_per_Unit]]*tbl_Sales[[#This Row],[Quantity]]</f>
        <v>39.409999999999997</v>
      </c>
      <c r="M6688" s="6">
        <f>tbl_Sales[[#This Row],[Cost_per_Unit]]*tbl_Sales[[#This Row],[Quantity]]</f>
        <v>122.14999999999999</v>
      </c>
      <c r="N6688" s="6">
        <f>tbl_Sales[[#This Row],[Sales]]-tbl_Sales[[#This Row],[Total_Cost]]</f>
        <v>-82.74</v>
      </c>
    </row>
    <row r="6689" spans="1:14">
      <c r="A6689" t="s">
        <v>6693</v>
      </c>
      <c r="B6689" s="4">
        <v>45128</v>
      </c>
      <c r="C6689" t="s">
        <v>8413</v>
      </c>
      <c r="D6689" t="str">
        <f>VLOOKUP(Sales_Data!$C6689,tbl_Customers[],2,FALSE)</f>
        <v>Customer_1245</v>
      </c>
      <c r="E6689" t="str">
        <f>VLOOKUP(tbl_Sales[[#This Row],[Customer_ID]],tbl_Customers[],5,0)</f>
        <v>East</v>
      </c>
      <c r="F6689" t="s">
        <v>8548</v>
      </c>
      <c r="G6689" t="str">
        <f>VLOOKUP(Sales_Data!$F6689,tbl_Products[],2,FALSE)</f>
        <v>Product_1</v>
      </c>
      <c r="H6689" t="str">
        <f>VLOOKUP(tbl_Sales[[#This Row],[Product_ID]],tbl_Products[],3,0)</f>
        <v>Apparel</v>
      </c>
      <c r="I6689">
        <v>2</v>
      </c>
      <c r="J6689" s="10">
        <f>VLOOKUP(tbl_Sales[[#This Row],[Product_ID]],tbl_Products[],4,0)</f>
        <v>21.45</v>
      </c>
      <c r="K6689" s="6">
        <v>13.97</v>
      </c>
      <c r="L6689" s="6">
        <f>tbl_Sales[[#This Row],[Price_per_Unit]]*tbl_Sales[[#This Row],[Quantity]]</f>
        <v>27.94</v>
      </c>
      <c r="M6689" s="6">
        <f>tbl_Sales[[#This Row],[Cost_per_Unit]]*tbl_Sales[[#This Row],[Quantity]]</f>
        <v>42.9</v>
      </c>
      <c r="N6689" s="6">
        <f>tbl_Sales[[#This Row],[Sales]]-tbl_Sales[[#This Row],[Total_Cost]]</f>
        <v>-14.959999999999997</v>
      </c>
    </row>
    <row r="6690" spans="1:14">
      <c r="A6690" t="s">
        <v>6694</v>
      </c>
      <c r="B6690" s="4">
        <v>45002</v>
      </c>
      <c r="C6690" t="s">
        <v>7337</v>
      </c>
      <c r="D6690" t="str">
        <f>VLOOKUP(Sales_Data!$C6690,tbl_Customers[],2,FALSE)</f>
        <v>Customer_1375</v>
      </c>
      <c r="E6690" t="str">
        <f>VLOOKUP(tbl_Sales[[#This Row],[Customer_ID]],tbl_Customers[],5,0)</f>
        <v>South</v>
      </c>
      <c r="F6690" t="s">
        <v>8555</v>
      </c>
      <c r="G6690" t="str">
        <f>VLOOKUP(Sales_Data!$F6690,tbl_Products[],2,FALSE)</f>
        <v>Product_52</v>
      </c>
      <c r="H6690" t="str">
        <f>VLOOKUP(tbl_Sales[[#This Row],[Product_ID]],tbl_Products[],3,0)</f>
        <v>Toys</v>
      </c>
      <c r="I6690">
        <v>3</v>
      </c>
      <c r="J6690" s="10">
        <f>VLOOKUP(tbl_Sales[[#This Row],[Product_ID]],tbl_Products[],4,0)</f>
        <v>46.58</v>
      </c>
      <c r="K6690" s="6">
        <v>40.11</v>
      </c>
      <c r="L6690" s="6">
        <f>tbl_Sales[[#This Row],[Price_per_Unit]]*tbl_Sales[[#This Row],[Quantity]]</f>
        <v>120.33</v>
      </c>
      <c r="M6690" s="6">
        <f>tbl_Sales[[#This Row],[Cost_per_Unit]]*tbl_Sales[[#This Row],[Quantity]]</f>
        <v>139.74</v>
      </c>
      <c r="N6690" s="6">
        <f>tbl_Sales[[#This Row],[Sales]]-tbl_Sales[[#This Row],[Total_Cost]]</f>
        <v>-19.410000000000011</v>
      </c>
    </row>
    <row r="6691" spans="1:14">
      <c r="A6691" t="s">
        <v>6695</v>
      </c>
      <c r="B6691" s="4">
        <v>44994</v>
      </c>
      <c r="C6691" t="s">
        <v>8465</v>
      </c>
      <c r="D6691" t="str">
        <f>VLOOKUP(Sales_Data!$C6691,tbl_Customers[],2,FALSE)</f>
        <v>Customer_154</v>
      </c>
      <c r="E6691" t="str">
        <f>VLOOKUP(tbl_Sales[[#This Row],[Customer_ID]],tbl_Customers[],5,0)</f>
        <v>East</v>
      </c>
      <c r="F6691" t="s">
        <v>8558</v>
      </c>
      <c r="G6691" t="str">
        <f>VLOOKUP(Sales_Data!$F6691,tbl_Products[],2,FALSE)</f>
        <v>Product_24</v>
      </c>
      <c r="H6691" t="str">
        <f>VLOOKUP(tbl_Sales[[#This Row],[Product_ID]],tbl_Products[],3,0)</f>
        <v>Apparel</v>
      </c>
      <c r="I6691">
        <v>4</v>
      </c>
      <c r="J6691" s="10">
        <f>VLOOKUP(tbl_Sales[[#This Row],[Product_ID]],tbl_Products[],4,0)</f>
        <v>47.62</v>
      </c>
      <c r="K6691" s="6">
        <v>59.91</v>
      </c>
      <c r="L6691" s="6">
        <f>tbl_Sales[[#This Row],[Price_per_Unit]]*tbl_Sales[[#This Row],[Quantity]]</f>
        <v>239.64</v>
      </c>
      <c r="M6691" s="6">
        <f>tbl_Sales[[#This Row],[Cost_per_Unit]]*tbl_Sales[[#This Row],[Quantity]]</f>
        <v>190.48</v>
      </c>
      <c r="N6691" s="6">
        <f>tbl_Sales[[#This Row],[Sales]]-tbl_Sales[[#This Row],[Total_Cost]]</f>
        <v>49.16</v>
      </c>
    </row>
    <row r="6692" spans="1:14">
      <c r="A6692" t="s">
        <v>6696</v>
      </c>
      <c r="B6692" s="4">
        <v>45099</v>
      </c>
      <c r="C6692" t="s">
        <v>7355</v>
      </c>
      <c r="D6692" t="str">
        <f>VLOOKUP(Sales_Data!$C6692,tbl_Customers[],2,FALSE)</f>
        <v>Customer_1176</v>
      </c>
      <c r="E6692" t="str">
        <f>VLOOKUP(tbl_Sales[[#This Row],[Customer_ID]],tbl_Customers[],5,0)</f>
        <v>South</v>
      </c>
      <c r="F6692" t="s">
        <v>8565</v>
      </c>
      <c r="G6692" t="str">
        <f>VLOOKUP(Sales_Data!$F6692,tbl_Products[],2,FALSE)</f>
        <v>Product_31</v>
      </c>
      <c r="H6692" t="str">
        <f>VLOOKUP(tbl_Sales[[#This Row],[Product_ID]],tbl_Products[],3,0)</f>
        <v>Apparel</v>
      </c>
      <c r="I6692">
        <v>7</v>
      </c>
      <c r="J6692" s="10">
        <f>VLOOKUP(tbl_Sales[[#This Row],[Product_ID]],tbl_Products[],4,0)</f>
        <v>3.66</v>
      </c>
      <c r="K6692" s="6">
        <v>35.22</v>
      </c>
      <c r="L6692" s="6">
        <f>tbl_Sales[[#This Row],[Price_per_Unit]]*tbl_Sales[[#This Row],[Quantity]]</f>
        <v>246.54</v>
      </c>
      <c r="M6692" s="6">
        <f>tbl_Sales[[#This Row],[Cost_per_Unit]]*tbl_Sales[[#This Row],[Quantity]]</f>
        <v>25.62</v>
      </c>
      <c r="N6692" s="6">
        <f>tbl_Sales[[#This Row],[Sales]]-tbl_Sales[[#This Row],[Total_Cost]]</f>
        <v>220.92</v>
      </c>
    </row>
    <row r="6693" spans="1:14">
      <c r="A6693" t="s">
        <v>6697</v>
      </c>
      <c r="B6693" s="4">
        <v>44969</v>
      </c>
      <c r="C6693" t="s">
        <v>7019</v>
      </c>
      <c r="D6693" t="str">
        <f>VLOOKUP(Sales_Data!$C6693,tbl_Customers[],2,FALSE)</f>
        <v>Customer_1324</v>
      </c>
      <c r="E6693" t="str">
        <f>VLOOKUP(tbl_Sales[[#This Row],[Customer_ID]],tbl_Customers[],5,0)</f>
        <v>South</v>
      </c>
      <c r="F6693" t="s">
        <v>8562</v>
      </c>
      <c r="G6693" t="str">
        <f>VLOOKUP(Sales_Data!$F6693,tbl_Products[],2,FALSE)</f>
        <v>Product_48</v>
      </c>
      <c r="H6693" t="str">
        <f>VLOOKUP(tbl_Sales[[#This Row],[Product_ID]],tbl_Products[],3,0)</f>
        <v>Apparel</v>
      </c>
      <c r="I6693">
        <v>4</v>
      </c>
      <c r="J6693" s="10">
        <f>VLOOKUP(tbl_Sales[[#This Row],[Product_ID]],tbl_Products[],4,0)</f>
        <v>25.33</v>
      </c>
      <c r="K6693" s="6">
        <v>95.32</v>
      </c>
      <c r="L6693" s="6">
        <f>tbl_Sales[[#This Row],[Price_per_Unit]]*tbl_Sales[[#This Row],[Quantity]]</f>
        <v>381.28</v>
      </c>
      <c r="M6693" s="6">
        <f>tbl_Sales[[#This Row],[Cost_per_Unit]]*tbl_Sales[[#This Row],[Quantity]]</f>
        <v>101.32</v>
      </c>
      <c r="N6693" s="6">
        <f>tbl_Sales[[#This Row],[Sales]]-tbl_Sales[[#This Row],[Total_Cost]]</f>
        <v>279.95999999999998</v>
      </c>
    </row>
    <row r="6694" spans="1:14">
      <c r="A6694" t="s">
        <v>6698</v>
      </c>
      <c r="B6694" s="4">
        <v>45170</v>
      </c>
      <c r="C6694" t="s">
        <v>8313</v>
      </c>
      <c r="D6694" t="str">
        <f>VLOOKUP(Sales_Data!$C6694,tbl_Customers[],2,FALSE)</f>
        <v>Customer_864</v>
      </c>
      <c r="E6694" t="str">
        <f>VLOOKUP(tbl_Sales[[#This Row],[Customer_ID]],tbl_Customers[],5,0)</f>
        <v>West</v>
      </c>
      <c r="F6694" t="s">
        <v>8547</v>
      </c>
      <c r="G6694" t="str">
        <f>VLOOKUP(Sales_Data!$F6694,tbl_Products[],2,FALSE)</f>
        <v>Product_7</v>
      </c>
      <c r="H6694" t="str">
        <f>VLOOKUP(tbl_Sales[[#This Row],[Product_ID]],tbl_Products[],3,0)</f>
        <v>Apparel</v>
      </c>
      <c r="I6694">
        <v>7</v>
      </c>
      <c r="J6694" s="10">
        <f>VLOOKUP(tbl_Sales[[#This Row],[Product_ID]],tbl_Products[],4,0)</f>
        <v>48.6</v>
      </c>
      <c r="K6694" s="6">
        <v>79.83</v>
      </c>
      <c r="L6694" s="6">
        <f>tbl_Sales[[#This Row],[Price_per_Unit]]*tbl_Sales[[#This Row],[Quantity]]</f>
        <v>558.80999999999995</v>
      </c>
      <c r="M6694" s="6">
        <f>tbl_Sales[[#This Row],[Cost_per_Unit]]*tbl_Sales[[#This Row],[Quantity]]</f>
        <v>340.2</v>
      </c>
      <c r="N6694" s="6">
        <f>tbl_Sales[[#This Row],[Sales]]-tbl_Sales[[#This Row],[Total_Cost]]</f>
        <v>218.60999999999996</v>
      </c>
    </row>
    <row r="6695" spans="1:14">
      <c r="A6695" t="s">
        <v>6699</v>
      </c>
      <c r="B6695" s="4">
        <v>45219</v>
      </c>
      <c r="C6695" t="s">
        <v>7940</v>
      </c>
      <c r="D6695" t="str">
        <f>VLOOKUP(Sales_Data!$C6695,tbl_Customers[],2,FALSE)</f>
        <v>Customer_1398</v>
      </c>
      <c r="E6695" t="str">
        <f>VLOOKUP(tbl_Sales[[#This Row],[Customer_ID]],tbl_Customers[],5,0)</f>
        <v>West</v>
      </c>
      <c r="F6695" t="s">
        <v>8518</v>
      </c>
      <c r="G6695" t="str">
        <f>VLOOKUP(Sales_Data!$F6695,tbl_Products[],2,FALSE)</f>
        <v>Product_35</v>
      </c>
      <c r="H6695" t="str">
        <f>VLOOKUP(tbl_Sales[[#This Row],[Product_ID]],tbl_Products[],3,0)</f>
        <v>Toys</v>
      </c>
      <c r="I6695">
        <v>1</v>
      </c>
      <c r="J6695" s="10">
        <f>VLOOKUP(tbl_Sales[[#This Row],[Product_ID]],tbl_Products[],4,0)</f>
        <v>40.75</v>
      </c>
      <c r="K6695" s="6">
        <v>60.72</v>
      </c>
      <c r="L6695" s="6">
        <f>tbl_Sales[[#This Row],[Price_per_Unit]]*tbl_Sales[[#This Row],[Quantity]]</f>
        <v>60.72</v>
      </c>
      <c r="M6695" s="6">
        <f>tbl_Sales[[#This Row],[Cost_per_Unit]]*tbl_Sales[[#This Row],[Quantity]]</f>
        <v>40.75</v>
      </c>
      <c r="N6695" s="6">
        <f>tbl_Sales[[#This Row],[Sales]]-tbl_Sales[[#This Row],[Total_Cost]]</f>
        <v>19.97</v>
      </c>
    </row>
    <row r="6696" spans="1:14">
      <c r="A6696" t="s">
        <v>6700</v>
      </c>
      <c r="B6696" s="4">
        <v>44952</v>
      </c>
      <c r="C6696" t="s">
        <v>7436</v>
      </c>
      <c r="D6696" t="str">
        <f>VLOOKUP(Sales_Data!$C6696,tbl_Customers[],2,FALSE)</f>
        <v>Customer_892</v>
      </c>
      <c r="E6696" t="str">
        <f>VLOOKUP(tbl_Sales[[#This Row],[Customer_ID]],tbl_Customers[],5,0)</f>
        <v>East</v>
      </c>
      <c r="F6696" t="s">
        <v>8522</v>
      </c>
      <c r="G6696" t="str">
        <f>VLOOKUP(Sales_Data!$F6696,tbl_Products[],2,FALSE)</f>
        <v>Product_4</v>
      </c>
      <c r="H6696" t="str">
        <f>VLOOKUP(tbl_Sales[[#This Row],[Product_ID]],tbl_Products[],3,0)</f>
        <v>Toys</v>
      </c>
      <c r="I6696">
        <v>5</v>
      </c>
      <c r="J6696" s="10">
        <f>VLOOKUP(tbl_Sales[[#This Row],[Product_ID]],tbl_Products[],4,0)</f>
        <v>14.75</v>
      </c>
      <c r="K6696" s="6">
        <v>24.95</v>
      </c>
      <c r="L6696" s="6">
        <f>tbl_Sales[[#This Row],[Price_per_Unit]]*tbl_Sales[[#This Row],[Quantity]]</f>
        <v>124.75</v>
      </c>
      <c r="M6696" s="6">
        <f>tbl_Sales[[#This Row],[Cost_per_Unit]]*tbl_Sales[[#This Row],[Quantity]]</f>
        <v>73.75</v>
      </c>
      <c r="N6696" s="6">
        <f>tbl_Sales[[#This Row],[Sales]]-tbl_Sales[[#This Row],[Total_Cost]]</f>
        <v>51</v>
      </c>
    </row>
    <row r="6697" spans="1:14">
      <c r="A6697" t="s">
        <v>6701</v>
      </c>
      <c r="B6697" s="4">
        <v>45207</v>
      </c>
      <c r="C6697" t="s">
        <v>7996</v>
      </c>
      <c r="D6697" t="str">
        <f>VLOOKUP(Sales_Data!$C6697,tbl_Customers[],2,FALSE)</f>
        <v>Customer_651</v>
      </c>
      <c r="E6697" t="str">
        <f>VLOOKUP(tbl_Sales[[#This Row],[Customer_ID]],tbl_Customers[],5,0)</f>
        <v>East</v>
      </c>
      <c r="F6697" t="s">
        <v>8512</v>
      </c>
      <c r="G6697" t="str">
        <f>VLOOKUP(Sales_Data!$F6697,tbl_Products[],2,FALSE)</f>
        <v>Product_47</v>
      </c>
      <c r="H6697" t="str">
        <f>VLOOKUP(tbl_Sales[[#This Row],[Product_ID]],tbl_Products[],3,0)</f>
        <v>Home Goods</v>
      </c>
      <c r="I6697">
        <v>8</v>
      </c>
      <c r="J6697" s="10">
        <f>VLOOKUP(tbl_Sales[[#This Row],[Product_ID]],tbl_Products[],4,0)</f>
        <v>22.66</v>
      </c>
      <c r="K6697" s="6">
        <v>59.01</v>
      </c>
      <c r="L6697" s="6">
        <f>tbl_Sales[[#This Row],[Price_per_Unit]]*tbl_Sales[[#This Row],[Quantity]]</f>
        <v>472.08</v>
      </c>
      <c r="M6697" s="6">
        <f>tbl_Sales[[#This Row],[Cost_per_Unit]]*tbl_Sales[[#This Row],[Quantity]]</f>
        <v>181.28</v>
      </c>
      <c r="N6697" s="6">
        <f>tbl_Sales[[#This Row],[Sales]]-tbl_Sales[[#This Row],[Total_Cost]]</f>
        <v>290.79999999999995</v>
      </c>
    </row>
    <row r="6698" spans="1:14">
      <c r="A6698" t="s">
        <v>6702</v>
      </c>
      <c r="B6698" s="4">
        <v>45131</v>
      </c>
      <c r="C6698" t="s">
        <v>7975</v>
      </c>
      <c r="D6698" t="str">
        <f>VLOOKUP(Sales_Data!$C6698,tbl_Customers[],2,FALSE)</f>
        <v>Customer_656</v>
      </c>
      <c r="E6698" t="str">
        <f>VLOOKUP(tbl_Sales[[#This Row],[Customer_ID]],tbl_Customers[],5,0)</f>
        <v>East</v>
      </c>
      <c r="F6698" t="s">
        <v>8553</v>
      </c>
      <c r="G6698" t="str">
        <f>VLOOKUP(Sales_Data!$F6698,tbl_Products[],2,FALSE)</f>
        <v>Product_50</v>
      </c>
      <c r="H6698" t="str">
        <f>VLOOKUP(tbl_Sales[[#This Row],[Product_ID]],tbl_Products[],3,0)</f>
        <v>Apparel</v>
      </c>
      <c r="I6698">
        <v>4</v>
      </c>
      <c r="J6698" s="10">
        <f>VLOOKUP(tbl_Sales[[#This Row],[Product_ID]],tbl_Products[],4,0)</f>
        <v>42.74</v>
      </c>
      <c r="K6698" s="6">
        <v>27.67</v>
      </c>
      <c r="L6698" s="6">
        <f>tbl_Sales[[#This Row],[Price_per_Unit]]*tbl_Sales[[#This Row],[Quantity]]</f>
        <v>110.68</v>
      </c>
      <c r="M6698" s="6">
        <f>tbl_Sales[[#This Row],[Cost_per_Unit]]*tbl_Sales[[#This Row],[Quantity]]</f>
        <v>170.96</v>
      </c>
      <c r="N6698" s="6">
        <f>tbl_Sales[[#This Row],[Sales]]-tbl_Sales[[#This Row],[Total_Cost]]</f>
        <v>-60.28</v>
      </c>
    </row>
    <row r="6699" spans="1:14">
      <c r="A6699" t="s">
        <v>6703</v>
      </c>
      <c r="B6699" s="4">
        <v>45061</v>
      </c>
      <c r="C6699" t="s">
        <v>7378</v>
      </c>
      <c r="D6699" t="str">
        <f>VLOOKUP(Sales_Data!$C6699,tbl_Customers[],2,FALSE)</f>
        <v>Customer_406</v>
      </c>
      <c r="E6699" t="str">
        <f>VLOOKUP(tbl_Sales[[#This Row],[Customer_ID]],tbl_Customers[],5,0)</f>
        <v>South</v>
      </c>
      <c r="F6699" t="s">
        <v>8529</v>
      </c>
      <c r="G6699" t="str">
        <f>VLOOKUP(Sales_Data!$F6699,tbl_Products[],2,FALSE)</f>
        <v>Product_49</v>
      </c>
      <c r="H6699" t="str">
        <f>VLOOKUP(tbl_Sales[[#This Row],[Product_ID]],tbl_Products[],3,0)</f>
        <v>Toys</v>
      </c>
      <c r="I6699">
        <v>2</v>
      </c>
      <c r="J6699" s="10">
        <f>VLOOKUP(tbl_Sales[[#This Row],[Product_ID]],tbl_Products[],4,0)</f>
        <v>44.18</v>
      </c>
      <c r="K6699" s="6">
        <v>53.32</v>
      </c>
      <c r="L6699" s="6">
        <f>tbl_Sales[[#This Row],[Price_per_Unit]]*tbl_Sales[[#This Row],[Quantity]]</f>
        <v>106.64</v>
      </c>
      <c r="M6699" s="6">
        <f>tbl_Sales[[#This Row],[Cost_per_Unit]]*tbl_Sales[[#This Row],[Quantity]]</f>
        <v>88.36</v>
      </c>
      <c r="N6699" s="6">
        <f>tbl_Sales[[#This Row],[Sales]]-tbl_Sales[[#This Row],[Total_Cost]]</f>
        <v>18.28</v>
      </c>
    </row>
    <row r="6700" spans="1:14">
      <c r="A6700" t="s">
        <v>6704</v>
      </c>
      <c r="B6700" s="4">
        <v>44970</v>
      </c>
      <c r="C6700" t="s">
        <v>8376</v>
      </c>
      <c r="D6700" t="str">
        <f>VLOOKUP(Sales_Data!$C6700,tbl_Customers[],2,FALSE)</f>
        <v>Customer_404</v>
      </c>
      <c r="E6700" t="str">
        <f>VLOOKUP(tbl_Sales[[#This Row],[Customer_ID]],tbl_Customers[],5,0)</f>
        <v>North</v>
      </c>
      <c r="F6700" t="s">
        <v>8506</v>
      </c>
      <c r="G6700" t="str">
        <f>VLOOKUP(Sales_Data!$F6700,tbl_Products[],2,FALSE)</f>
        <v>Product_43</v>
      </c>
      <c r="H6700" t="str">
        <f>VLOOKUP(tbl_Sales[[#This Row],[Product_ID]],tbl_Products[],3,0)</f>
        <v>Health</v>
      </c>
      <c r="I6700">
        <v>2</v>
      </c>
      <c r="J6700" s="10">
        <f>VLOOKUP(tbl_Sales[[#This Row],[Product_ID]],tbl_Products[],4,0)</f>
        <v>4.59</v>
      </c>
      <c r="K6700" s="6">
        <v>54.03</v>
      </c>
      <c r="L6700" s="6">
        <f>tbl_Sales[[#This Row],[Price_per_Unit]]*tbl_Sales[[#This Row],[Quantity]]</f>
        <v>108.06</v>
      </c>
      <c r="M6700" s="6">
        <f>tbl_Sales[[#This Row],[Cost_per_Unit]]*tbl_Sales[[#This Row],[Quantity]]</f>
        <v>9.18</v>
      </c>
      <c r="N6700" s="6">
        <f>tbl_Sales[[#This Row],[Sales]]-tbl_Sales[[#This Row],[Total_Cost]]</f>
        <v>98.88</v>
      </c>
    </row>
    <row r="6701" spans="1:14">
      <c r="A6701" t="s">
        <v>6705</v>
      </c>
      <c r="B6701" s="4">
        <v>45131</v>
      </c>
      <c r="C6701" t="s">
        <v>8224</v>
      </c>
      <c r="D6701" t="str">
        <f>VLOOKUP(Sales_Data!$C6701,tbl_Customers[],2,FALSE)</f>
        <v>Customer_102</v>
      </c>
      <c r="E6701" t="str">
        <f>VLOOKUP(tbl_Sales[[#This Row],[Customer_ID]],tbl_Customers[],5,0)</f>
        <v>West</v>
      </c>
      <c r="F6701" t="s">
        <v>8513</v>
      </c>
      <c r="G6701" t="str">
        <f>VLOOKUP(Sales_Data!$F6701,tbl_Products[],2,FALSE)</f>
        <v>Product_59</v>
      </c>
      <c r="H6701" t="str">
        <f>VLOOKUP(tbl_Sales[[#This Row],[Product_ID]],tbl_Products[],3,0)</f>
        <v>Home Goods</v>
      </c>
      <c r="I6701">
        <v>9</v>
      </c>
      <c r="J6701" s="10">
        <f>VLOOKUP(tbl_Sales[[#This Row],[Product_ID]],tbl_Products[],4,0)</f>
        <v>40.85</v>
      </c>
      <c r="K6701" s="6">
        <v>12.62</v>
      </c>
      <c r="L6701" s="6">
        <f>tbl_Sales[[#This Row],[Price_per_Unit]]*tbl_Sales[[#This Row],[Quantity]]</f>
        <v>113.58</v>
      </c>
      <c r="M6701" s="6">
        <f>tbl_Sales[[#This Row],[Cost_per_Unit]]*tbl_Sales[[#This Row],[Quantity]]</f>
        <v>367.65000000000003</v>
      </c>
      <c r="N6701" s="6">
        <f>tbl_Sales[[#This Row],[Sales]]-tbl_Sales[[#This Row],[Total_Cost]]</f>
        <v>-254.07000000000005</v>
      </c>
    </row>
    <row r="6702" spans="1:14">
      <c r="A6702" t="s">
        <v>6706</v>
      </c>
      <c r="B6702" s="4">
        <v>45183</v>
      </c>
      <c r="C6702" t="s">
        <v>8015</v>
      </c>
      <c r="D6702" t="str">
        <f>VLOOKUP(Sales_Data!$C6702,tbl_Customers[],2,FALSE)</f>
        <v>Customer_1012</v>
      </c>
      <c r="E6702" t="str">
        <f>VLOOKUP(tbl_Sales[[#This Row],[Customer_ID]],tbl_Customers[],5,0)</f>
        <v>West</v>
      </c>
      <c r="F6702" t="s">
        <v>8497</v>
      </c>
      <c r="G6702" t="str">
        <f>VLOOKUP(Sales_Data!$F6702,tbl_Products[],2,FALSE)</f>
        <v>Product_73</v>
      </c>
      <c r="H6702" t="str">
        <f>VLOOKUP(tbl_Sales[[#This Row],[Product_ID]],tbl_Products[],3,0)</f>
        <v>Apparel</v>
      </c>
      <c r="I6702">
        <v>7</v>
      </c>
      <c r="J6702" s="10">
        <f>VLOOKUP(tbl_Sales[[#This Row],[Product_ID]],tbl_Products[],4,0)</f>
        <v>1.21</v>
      </c>
      <c r="K6702" s="6">
        <v>76.87</v>
      </c>
      <c r="L6702" s="6">
        <f>tbl_Sales[[#This Row],[Price_per_Unit]]*tbl_Sales[[#This Row],[Quantity]]</f>
        <v>538.09</v>
      </c>
      <c r="M6702" s="6">
        <f>tbl_Sales[[#This Row],[Cost_per_Unit]]*tbl_Sales[[#This Row],[Quantity]]</f>
        <v>8.4699999999999989</v>
      </c>
      <c r="N6702" s="6">
        <f>tbl_Sales[[#This Row],[Sales]]-tbl_Sales[[#This Row],[Total_Cost]]</f>
        <v>529.62</v>
      </c>
    </row>
    <row r="6703" spans="1:14">
      <c r="A6703" t="s">
        <v>6707</v>
      </c>
      <c r="B6703" s="4">
        <v>45149</v>
      </c>
      <c r="C6703" t="s">
        <v>7094</v>
      </c>
      <c r="D6703" t="str">
        <f>VLOOKUP(Sales_Data!$C6703,tbl_Customers[],2,FALSE)</f>
        <v>Customer_1022</v>
      </c>
      <c r="E6703" t="str">
        <f>VLOOKUP(tbl_Sales[[#This Row],[Customer_ID]],tbl_Customers[],5,0)</f>
        <v>East</v>
      </c>
      <c r="F6703" t="s">
        <v>8552</v>
      </c>
      <c r="G6703" t="str">
        <f>VLOOKUP(Sales_Data!$F6703,tbl_Products[],2,FALSE)</f>
        <v>Product_5</v>
      </c>
      <c r="H6703" t="str">
        <f>VLOOKUP(tbl_Sales[[#This Row],[Product_ID]],tbl_Products[],3,0)</f>
        <v>Health</v>
      </c>
      <c r="I6703">
        <v>2</v>
      </c>
      <c r="J6703" s="10">
        <f>VLOOKUP(tbl_Sales[[#This Row],[Product_ID]],tbl_Products[],4,0)</f>
        <v>35.39</v>
      </c>
      <c r="K6703" s="6">
        <v>18.399999999999999</v>
      </c>
      <c r="L6703" s="6">
        <f>tbl_Sales[[#This Row],[Price_per_Unit]]*tbl_Sales[[#This Row],[Quantity]]</f>
        <v>36.799999999999997</v>
      </c>
      <c r="M6703" s="6">
        <f>tbl_Sales[[#This Row],[Cost_per_Unit]]*tbl_Sales[[#This Row],[Quantity]]</f>
        <v>70.78</v>
      </c>
      <c r="N6703" s="6">
        <f>tbl_Sales[[#This Row],[Sales]]-tbl_Sales[[#This Row],[Total_Cost]]</f>
        <v>-33.980000000000004</v>
      </c>
    </row>
    <row r="6704" spans="1:14">
      <c r="A6704" t="s">
        <v>6708</v>
      </c>
      <c r="B6704" s="4">
        <v>45284</v>
      </c>
      <c r="C6704" t="s">
        <v>8304</v>
      </c>
      <c r="D6704" t="str">
        <f>VLOOKUP(Sales_Data!$C6704,tbl_Customers[],2,FALSE)</f>
        <v>Customer_96</v>
      </c>
      <c r="E6704" t="str">
        <f>VLOOKUP(tbl_Sales[[#This Row],[Customer_ID]],tbl_Customers[],5,0)</f>
        <v>East</v>
      </c>
      <c r="F6704" t="s">
        <v>8522</v>
      </c>
      <c r="G6704" t="str">
        <f>VLOOKUP(Sales_Data!$F6704,tbl_Products[],2,FALSE)</f>
        <v>Product_4</v>
      </c>
      <c r="H6704" t="str">
        <f>VLOOKUP(tbl_Sales[[#This Row],[Product_ID]],tbl_Products[],3,0)</f>
        <v>Toys</v>
      </c>
      <c r="I6704">
        <v>6</v>
      </c>
      <c r="J6704" s="10">
        <f>VLOOKUP(tbl_Sales[[#This Row],[Product_ID]],tbl_Products[],4,0)</f>
        <v>14.75</v>
      </c>
      <c r="K6704" s="6">
        <v>27.21</v>
      </c>
      <c r="L6704" s="6">
        <f>tbl_Sales[[#This Row],[Price_per_Unit]]*tbl_Sales[[#This Row],[Quantity]]</f>
        <v>163.26</v>
      </c>
      <c r="M6704" s="6">
        <f>tbl_Sales[[#This Row],[Cost_per_Unit]]*tbl_Sales[[#This Row],[Quantity]]</f>
        <v>88.5</v>
      </c>
      <c r="N6704" s="6">
        <f>tbl_Sales[[#This Row],[Sales]]-tbl_Sales[[#This Row],[Total_Cost]]</f>
        <v>74.759999999999991</v>
      </c>
    </row>
    <row r="6705" spans="1:14">
      <c r="A6705" t="s">
        <v>6709</v>
      </c>
      <c r="B6705" s="4">
        <v>44993</v>
      </c>
      <c r="C6705" t="s">
        <v>7161</v>
      </c>
      <c r="D6705" t="str">
        <f>VLOOKUP(Sales_Data!$C6705,tbl_Customers[],2,FALSE)</f>
        <v>Customer_563</v>
      </c>
      <c r="E6705" t="str">
        <f>VLOOKUP(tbl_Sales[[#This Row],[Customer_ID]],tbl_Customers[],5,0)</f>
        <v>West</v>
      </c>
      <c r="F6705" t="s">
        <v>8539</v>
      </c>
      <c r="G6705" t="str">
        <f>VLOOKUP(Sales_Data!$F6705,tbl_Products[],2,FALSE)</f>
        <v>Product_16</v>
      </c>
      <c r="H6705" t="str">
        <f>VLOOKUP(tbl_Sales[[#This Row],[Product_ID]],tbl_Products[],3,0)</f>
        <v>Home Goods</v>
      </c>
      <c r="I6705">
        <v>2</v>
      </c>
      <c r="J6705" s="10">
        <f>VLOOKUP(tbl_Sales[[#This Row],[Product_ID]],tbl_Products[],4,0)</f>
        <v>15.25</v>
      </c>
      <c r="K6705" s="6">
        <v>63.42</v>
      </c>
      <c r="L6705" s="6">
        <f>tbl_Sales[[#This Row],[Price_per_Unit]]*tbl_Sales[[#This Row],[Quantity]]</f>
        <v>126.84</v>
      </c>
      <c r="M6705" s="6">
        <f>tbl_Sales[[#This Row],[Cost_per_Unit]]*tbl_Sales[[#This Row],[Quantity]]</f>
        <v>30.5</v>
      </c>
      <c r="N6705" s="6">
        <f>tbl_Sales[[#This Row],[Sales]]-tbl_Sales[[#This Row],[Total_Cost]]</f>
        <v>96.34</v>
      </c>
    </row>
    <row r="6706" spans="1:14">
      <c r="A6706" t="s">
        <v>6710</v>
      </c>
      <c r="B6706" s="4">
        <v>44996</v>
      </c>
      <c r="C6706" t="s">
        <v>7573</v>
      </c>
      <c r="D6706" t="str">
        <f>VLOOKUP(Sales_Data!$C6706,tbl_Customers[],2,FALSE)</f>
        <v>Customer_863</v>
      </c>
      <c r="E6706" t="str">
        <f>VLOOKUP(tbl_Sales[[#This Row],[Customer_ID]],tbl_Customers[],5,0)</f>
        <v>West</v>
      </c>
      <c r="F6706" t="s">
        <v>8502</v>
      </c>
      <c r="G6706" t="str">
        <f>VLOOKUP(Sales_Data!$F6706,tbl_Products[],2,FALSE)</f>
        <v>Product_22</v>
      </c>
      <c r="H6706" t="str">
        <f>VLOOKUP(tbl_Sales[[#This Row],[Product_ID]],tbl_Products[],3,0)</f>
        <v>Electronics</v>
      </c>
      <c r="I6706">
        <v>3</v>
      </c>
      <c r="J6706" s="10">
        <f>VLOOKUP(tbl_Sales[[#This Row],[Product_ID]],tbl_Products[],4,0)</f>
        <v>38.15</v>
      </c>
      <c r="K6706" s="6">
        <v>60.37</v>
      </c>
      <c r="L6706" s="6">
        <f>tbl_Sales[[#This Row],[Price_per_Unit]]*tbl_Sales[[#This Row],[Quantity]]</f>
        <v>181.10999999999999</v>
      </c>
      <c r="M6706" s="6">
        <f>tbl_Sales[[#This Row],[Cost_per_Unit]]*tbl_Sales[[#This Row],[Quantity]]</f>
        <v>114.44999999999999</v>
      </c>
      <c r="N6706" s="6">
        <f>tbl_Sales[[#This Row],[Sales]]-tbl_Sales[[#This Row],[Total_Cost]]</f>
        <v>66.66</v>
      </c>
    </row>
    <row r="6707" spans="1:14">
      <c r="A6707" t="s">
        <v>6711</v>
      </c>
      <c r="B6707" s="4">
        <v>45173</v>
      </c>
      <c r="C6707" t="s">
        <v>8025</v>
      </c>
      <c r="D6707" t="str">
        <f>VLOOKUP(Sales_Data!$C6707,tbl_Customers[],2,FALSE)</f>
        <v>Customer_245</v>
      </c>
      <c r="E6707" t="str">
        <f>VLOOKUP(tbl_Sales[[#This Row],[Customer_ID]],tbl_Customers[],5,0)</f>
        <v>South</v>
      </c>
      <c r="F6707" t="s">
        <v>8531</v>
      </c>
      <c r="G6707" t="str">
        <f>VLOOKUP(Sales_Data!$F6707,tbl_Products[],2,FALSE)</f>
        <v>Product_36</v>
      </c>
      <c r="H6707" t="str">
        <f>VLOOKUP(tbl_Sales[[#This Row],[Product_ID]],tbl_Products[],3,0)</f>
        <v>Home Goods</v>
      </c>
      <c r="I6707">
        <v>4</v>
      </c>
      <c r="J6707" s="10">
        <f>VLOOKUP(tbl_Sales[[#This Row],[Product_ID]],tbl_Products[],4,0)</f>
        <v>32.54</v>
      </c>
      <c r="K6707" s="6">
        <v>77.87</v>
      </c>
      <c r="L6707" s="6">
        <f>tbl_Sales[[#This Row],[Price_per_Unit]]*tbl_Sales[[#This Row],[Quantity]]</f>
        <v>311.48</v>
      </c>
      <c r="M6707" s="6">
        <f>tbl_Sales[[#This Row],[Cost_per_Unit]]*tbl_Sales[[#This Row],[Quantity]]</f>
        <v>130.16</v>
      </c>
      <c r="N6707" s="6">
        <f>tbl_Sales[[#This Row],[Sales]]-tbl_Sales[[#This Row],[Total_Cost]]</f>
        <v>181.32000000000002</v>
      </c>
    </row>
    <row r="6708" spans="1:14">
      <c r="A6708" t="s">
        <v>6712</v>
      </c>
      <c r="B6708" s="4">
        <v>45213</v>
      </c>
      <c r="C6708" t="s">
        <v>8021</v>
      </c>
      <c r="D6708" t="str">
        <f>VLOOKUP(Sales_Data!$C6708,tbl_Customers[],2,FALSE)</f>
        <v>Customer_255</v>
      </c>
      <c r="E6708" t="str">
        <f>VLOOKUP(tbl_Sales[[#This Row],[Customer_ID]],tbl_Customers[],5,0)</f>
        <v>South</v>
      </c>
      <c r="F6708" t="s">
        <v>8510</v>
      </c>
      <c r="G6708" t="str">
        <f>VLOOKUP(Sales_Data!$F6708,tbl_Products[],2,FALSE)</f>
        <v>Product_70</v>
      </c>
      <c r="H6708" t="str">
        <f>VLOOKUP(tbl_Sales[[#This Row],[Product_ID]],tbl_Products[],3,0)</f>
        <v>Apparel</v>
      </c>
      <c r="I6708">
        <v>3</v>
      </c>
      <c r="J6708" s="10">
        <f>VLOOKUP(tbl_Sales[[#This Row],[Product_ID]],tbl_Products[],4,0)</f>
        <v>26.74</v>
      </c>
      <c r="K6708" s="6">
        <v>99.72</v>
      </c>
      <c r="L6708" s="6">
        <f>tbl_Sales[[#This Row],[Price_per_Unit]]*tbl_Sales[[#This Row],[Quantity]]</f>
        <v>299.15999999999997</v>
      </c>
      <c r="M6708" s="6">
        <f>tbl_Sales[[#This Row],[Cost_per_Unit]]*tbl_Sales[[#This Row],[Quantity]]</f>
        <v>80.22</v>
      </c>
      <c r="N6708" s="6">
        <f>tbl_Sales[[#This Row],[Sales]]-tbl_Sales[[#This Row],[Total_Cost]]</f>
        <v>218.93999999999997</v>
      </c>
    </row>
    <row r="6709" spans="1:14">
      <c r="A6709" t="s">
        <v>6713</v>
      </c>
      <c r="B6709" s="4">
        <v>45028</v>
      </c>
      <c r="C6709" t="s">
        <v>7467</v>
      </c>
      <c r="D6709" t="str">
        <f>VLOOKUP(Sales_Data!$C6709,tbl_Customers[],2,FALSE)</f>
        <v>Customer_928</v>
      </c>
      <c r="E6709" t="str">
        <f>VLOOKUP(tbl_Sales[[#This Row],[Customer_ID]],tbl_Customers[],5,0)</f>
        <v>West</v>
      </c>
      <c r="F6709" t="s">
        <v>8532</v>
      </c>
      <c r="G6709" t="str">
        <f>VLOOKUP(Sales_Data!$F6709,tbl_Products[],2,FALSE)</f>
        <v>Product_23</v>
      </c>
      <c r="H6709" t="str">
        <f>VLOOKUP(tbl_Sales[[#This Row],[Product_ID]],tbl_Products[],3,0)</f>
        <v>Apparel</v>
      </c>
      <c r="I6709">
        <v>1</v>
      </c>
      <c r="J6709" s="10">
        <f>VLOOKUP(tbl_Sales[[#This Row],[Product_ID]],tbl_Products[],4,0)</f>
        <v>2.85</v>
      </c>
      <c r="K6709" s="6">
        <v>53.76</v>
      </c>
      <c r="L6709" s="6">
        <f>tbl_Sales[[#This Row],[Price_per_Unit]]*tbl_Sales[[#This Row],[Quantity]]</f>
        <v>53.76</v>
      </c>
      <c r="M6709" s="6">
        <f>tbl_Sales[[#This Row],[Cost_per_Unit]]*tbl_Sales[[#This Row],[Quantity]]</f>
        <v>2.85</v>
      </c>
      <c r="N6709" s="6">
        <f>tbl_Sales[[#This Row],[Sales]]-tbl_Sales[[#This Row],[Total_Cost]]</f>
        <v>50.91</v>
      </c>
    </row>
    <row r="6710" spans="1:14">
      <c r="A6710" t="s">
        <v>6714</v>
      </c>
      <c r="B6710" s="4">
        <v>45176</v>
      </c>
      <c r="C6710" t="s">
        <v>7356</v>
      </c>
      <c r="D6710" t="str">
        <f>VLOOKUP(Sales_Data!$C6710,tbl_Customers[],2,FALSE)</f>
        <v>Customer_351</v>
      </c>
      <c r="E6710" t="str">
        <f>VLOOKUP(tbl_Sales[[#This Row],[Customer_ID]],tbl_Customers[],5,0)</f>
        <v>East</v>
      </c>
      <c r="F6710" t="s">
        <v>8538</v>
      </c>
      <c r="G6710" t="str">
        <f>VLOOKUP(Sales_Data!$F6710,tbl_Products[],2,FALSE)</f>
        <v>Product_44</v>
      </c>
      <c r="H6710" t="str">
        <f>VLOOKUP(tbl_Sales[[#This Row],[Product_ID]],tbl_Products[],3,0)</f>
        <v>Electronics</v>
      </c>
      <c r="I6710">
        <v>7</v>
      </c>
      <c r="J6710" s="10">
        <f>VLOOKUP(tbl_Sales[[#This Row],[Product_ID]],tbl_Products[],4,0)</f>
        <v>39.729999999999997</v>
      </c>
      <c r="K6710" s="6">
        <v>89.83</v>
      </c>
      <c r="L6710" s="6">
        <f>tbl_Sales[[#This Row],[Price_per_Unit]]*tbl_Sales[[#This Row],[Quantity]]</f>
        <v>628.80999999999995</v>
      </c>
      <c r="M6710" s="6">
        <f>tbl_Sales[[#This Row],[Cost_per_Unit]]*tbl_Sales[[#This Row],[Quantity]]</f>
        <v>278.10999999999996</v>
      </c>
      <c r="N6710" s="6">
        <f>tbl_Sales[[#This Row],[Sales]]-tbl_Sales[[#This Row],[Total_Cost]]</f>
        <v>350.7</v>
      </c>
    </row>
    <row r="6711" spans="1:14">
      <c r="A6711" t="s">
        <v>6715</v>
      </c>
      <c r="B6711" s="4">
        <v>45129</v>
      </c>
      <c r="C6711" t="s">
        <v>7106</v>
      </c>
      <c r="D6711" t="str">
        <f>VLOOKUP(Sales_Data!$C6711,tbl_Customers[],2,FALSE)</f>
        <v>Customer_1232</v>
      </c>
      <c r="E6711" t="str">
        <f>VLOOKUP(tbl_Sales[[#This Row],[Customer_ID]],tbl_Customers[],5,0)</f>
        <v>North</v>
      </c>
      <c r="F6711" t="s">
        <v>8562</v>
      </c>
      <c r="G6711" t="str">
        <f>VLOOKUP(Sales_Data!$F6711,tbl_Products[],2,FALSE)</f>
        <v>Product_48</v>
      </c>
      <c r="H6711" t="str">
        <f>VLOOKUP(tbl_Sales[[#This Row],[Product_ID]],tbl_Products[],3,0)</f>
        <v>Apparel</v>
      </c>
      <c r="I6711">
        <v>4</v>
      </c>
      <c r="J6711" s="10">
        <f>VLOOKUP(tbl_Sales[[#This Row],[Product_ID]],tbl_Products[],4,0)</f>
        <v>25.33</v>
      </c>
      <c r="K6711" s="6">
        <v>43.18</v>
      </c>
      <c r="L6711" s="6">
        <f>tbl_Sales[[#This Row],[Price_per_Unit]]*tbl_Sales[[#This Row],[Quantity]]</f>
        <v>172.72</v>
      </c>
      <c r="M6711" s="6">
        <f>tbl_Sales[[#This Row],[Cost_per_Unit]]*tbl_Sales[[#This Row],[Quantity]]</f>
        <v>101.32</v>
      </c>
      <c r="N6711" s="6">
        <f>tbl_Sales[[#This Row],[Sales]]-tbl_Sales[[#This Row],[Total_Cost]]</f>
        <v>71.400000000000006</v>
      </c>
    </row>
    <row r="6712" spans="1:14">
      <c r="A6712" t="s">
        <v>6716</v>
      </c>
      <c r="B6712" s="4">
        <v>45260</v>
      </c>
      <c r="C6712" t="s">
        <v>8116</v>
      </c>
      <c r="D6712" t="str">
        <f>VLOOKUP(Sales_Data!$C6712,tbl_Customers[],2,FALSE)</f>
        <v>Customer_670</v>
      </c>
      <c r="E6712" t="str">
        <f>VLOOKUP(tbl_Sales[[#This Row],[Customer_ID]],tbl_Customers[],5,0)</f>
        <v>North</v>
      </c>
      <c r="F6712" t="s">
        <v>8518</v>
      </c>
      <c r="G6712" t="str">
        <f>VLOOKUP(Sales_Data!$F6712,tbl_Products[],2,FALSE)</f>
        <v>Product_35</v>
      </c>
      <c r="H6712" t="str">
        <f>VLOOKUP(tbl_Sales[[#This Row],[Product_ID]],tbl_Products[],3,0)</f>
        <v>Toys</v>
      </c>
      <c r="I6712">
        <v>8</v>
      </c>
      <c r="J6712" s="10">
        <f>VLOOKUP(tbl_Sales[[#This Row],[Product_ID]],tbl_Products[],4,0)</f>
        <v>40.75</v>
      </c>
      <c r="K6712" s="6">
        <v>84.26</v>
      </c>
      <c r="L6712" s="6">
        <f>tbl_Sales[[#This Row],[Price_per_Unit]]*tbl_Sales[[#This Row],[Quantity]]</f>
        <v>674.08</v>
      </c>
      <c r="M6712" s="6">
        <f>tbl_Sales[[#This Row],[Cost_per_Unit]]*tbl_Sales[[#This Row],[Quantity]]</f>
        <v>326</v>
      </c>
      <c r="N6712" s="6">
        <f>tbl_Sales[[#This Row],[Sales]]-tbl_Sales[[#This Row],[Total_Cost]]</f>
        <v>348.08000000000004</v>
      </c>
    </row>
    <row r="6713" spans="1:14">
      <c r="A6713" t="s">
        <v>6717</v>
      </c>
      <c r="B6713" s="4">
        <v>45219</v>
      </c>
      <c r="C6713" t="s">
        <v>7434</v>
      </c>
      <c r="D6713" t="str">
        <f>VLOOKUP(Sales_Data!$C6713,tbl_Customers[],2,FALSE)</f>
        <v>Customer_1211</v>
      </c>
      <c r="E6713" t="str">
        <f>VLOOKUP(tbl_Sales[[#This Row],[Customer_ID]],tbl_Customers[],5,0)</f>
        <v>North</v>
      </c>
      <c r="F6713" t="s">
        <v>8511</v>
      </c>
      <c r="G6713" t="str">
        <f>VLOOKUP(Sales_Data!$F6713,tbl_Products[],2,FALSE)</f>
        <v>Product_33</v>
      </c>
      <c r="H6713" t="str">
        <f>VLOOKUP(tbl_Sales[[#This Row],[Product_ID]],tbl_Products[],3,0)</f>
        <v>Electronics</v>
      </c>
      <c r="I6713">
        <v>5</v>
      </c>
      <c r="J6713" s="10">
        <f>VLOOKUP(tbl_Sales[[#This Row],[Product_ID]],tbl_Products[],4,0)</f>
        <v>45.26</v>
      </c>
      <c r="K6713" s="6">
        <v>12.49</v>
      </c>
      <c r="L6713" s="6">
        <f>tbl_Sales[[#This Row],[Price_per_Unit]]*tbl_Sales[[#This Row],[Quantity]]</f>
        <v>62.45</v>
      </c>
      <c r="M6713" s="6">
        <f>tbl_Sales[[#This Row],[Cost_per_Unit]]*tbl_Sales[[#This Row],[Quantity]]</f>
        <v>226.29999999999998</v>
      </c>
      <c r="N6713" s="6">
        <f>tbl_Sales[[#This Row],[Sales]]-tbl_Sales[[#This Row],[Total_Cost]]</f>
        <v>-163.84999999999997</v>
      </c>
    </row>
    <row r="6714" spans="1:14">
      <c r="A6714" t="s">
        <v>6718</v>
      </c>
      <c r="B6714" s="4">
        <v>45027</v>
      </c>
      <c r="C6714" t="s">
        <v>7619</v>
      </c>
      <c r="D6714" t="str">
        <f>VLOOKUP(Sales_Data!$C6714,tbl_Customers[],2,FALSE)</f>
        <v>Customer_785</v>
      </c>
      <c r="E6714" t="str">
        <f>VLOOKUP(tbl_Sales[[#This Row],[Customer_ID]],tbl_Customers[],5,0)</f>
        <v>North</v>
      </c>
      <c r="F6714" t="s">
        <v>8558</v>
      </c>
      <c r="G6714" t="str">
        <f>VLOOKUP(Sales_Data!$F6714,tbl_Products[],2,FALSE)</f>
        <v>Product_24</v>
      </c>
      <c r="H6714" t="str">
        <f>VLOOKUP(tbl_Sales[[#This Row],[Product_ID]],tbl_Products[],3,0)</f>
        <v>Apparel</v>
      </c>
      <c r="I6714">
        <v>8</v>
      </c>
      <c r="J6714" s="10">
        <f>VLOOKUP(tbl_Sales[[#This Row],[Product_ID]],tbl_Products[],4,0)</f>
        <v>47.62</v>
      </c>
      <c r="K6714" s="6">
        <v>28.14</v>
      </c>
      <c r="L6714" s="6">
        <f>tbl_Sales[[#This Row],[Price_per_Unit]]*tbl_Sales[[#This Row],[Quantity]]</f>
        <v>225.12</v>
      </c>
      <c r="M6714" s="6">
        <f>tbl_Sales[[#This Row],[Cost_per_Unit]]*tbl_Sales[[#This Row],[Quantity]]</f>
        <v>380.96</v>
      </c>
      <c r="N6714" s="6">
        <f>tbl_Sales[[#This Row],[Sales]]-tbl_Sales[[#This Row],[Total_Cost]]</f>
        <v>-155.83999999999997</v>
      </c>
    </row>
    <row r="6715" spans="1:14">
      <c r="A6715" t="s">
        <v>6719</v>
      </c>
      <c r="B6715" s="4">
        <v>45214</v>
      </c>
      <c r="C6715" t="s">
        <v>7538</v>
      </c>
      <c r="D6715" t="str">
        <f>VLOOKUP(Sales_Data!$C6715,tbl_Customers[],2,FALSE)</f>
        <v>Customer_485</v>
      </c>
      <c r="E6715" t="str">
        <f>VLOOKUP(tbl_Sales[[#This Row],[Customer_ID]],tbl_Customers[],5,0)</f>
        <v>North</v>
      </c>
      <c r="F6715" t="s">
        <v>8500</v>
      </c>
      <c r="G6715" t="str">
        <f>VLOOKUP(Sales_Data!$F6715,tbl_Products[],2,FALSE)</f>
        <v>Product_68</v>
      </c>
      <c r="H6715" t="str">
        <f>VLOOKUP(tbl_Sales[[#This Row],[Product_ID]],tbl_Products[],3,0)</f>
        <v>Home Goods</v>
      </c>
      <c r="I6715">
        <v>9</v>
      </c>
      <c r="J6715" s="10">
        <f>VLOOKUP(tbl_Sales[[#This Row],[Product_ID]],tbl_Products[],4,0)</f>
        <v>17.45</v>
      </c>
      <c r="K6715" s="6">
        <v>18.190000000000001</v>
      </c>
      <c r="L6715" s="6">
        <f>tbl_Sales[[#This Row],[Price_per_Unit]]*tbl_Sales[[#This Row],[Quantity]]</f>
        <v>163.71</v>
      </c>
      <c r="M6715" s="6">
        <f>tbl_Sales[[#This Row],[Cost_per_Unit]]*tbl_Sales[[#This Row],[Quantity]]</f>
        <v>157.04999999999998</v>
      </c>
      <c r="N6715" s="6">
        <f>tbl_Sales[[#This Row],[Sales]]-tbl_Sales[[#This Row],[Total_Cost]]</f>
        <v>6.660000000000025</v>
      </c>
    </row>
    <row r="6716" spans="1:14">
      <c r="A6716" t="s">
        <v>6720</v>
      </c>
      <c r="B6716" s="4">
        <v>45242</v>
      </c>
      <c r="C6716" t="s">
        <v>7543</v>
      </c>
      <c r="D6716" t="str">
        <f>VLOOKUP(Sales_Data!$C6716,tbl_Customers[],2,FALSE)</f>
        <v>Customer_1181</v>
      </c>
      <c r="E6716" t="str">
        <f>VLOOKUP(tbl_Sales[[#This Row],[Customer_ID]],tbl_Customers[],5,0)</f>
        <v>East</v>
      </c>
      <c r="F6716" t="s">
        <v>8534</v>
      </c>
      <c r="G6716" t="str">
        <f>VLOOKUP(Sales_Data!$F6716,tbl_Products[],2,FALSE)</f>
        <v>Product_51</v>
      </c>
      <c r="H6716" t="str">
        <f>VLOOKUP(tbl_Sales[[#This Row],[Product_ID]],tbl_Products[],3,0)</f>
        <v>Electronics</v>
      </c>
      <c r="I6716">
        <v>7</v>
      </c>
      <c r="J6716" s="10">
        <f>VLOOKUP(tbl_Sales[[#This Row],[Product_ID]],tbl_Products[],4,0)</f>
        <v>45.1</v>
      </c>
      <c r="K6716" s="6">
        <v>99.13</v>
      </c>
      <c r="L6716" s="6">
        <f>tbl_Sales[[#This Row],[Price_per_Unit]]*tbl_Sales[[#This Row],[Quantity]]</f>
        <v>693.91</v>
      </c>
      <c r="M6716" s="6">
        <f>tbl_Sales[[#This Row],[Cost_per_Unit]]*tbl_Sales[[#This Row],[Quantity]]</f>
        <v>315.7</v>
      </c>
      <c r="N6716" s="6">
        <f>tbl_Sales[[#This Row],[Sales]]-tbl_Sales[[#This Row],[Total_Cost]]</f>
        <v>378.21</v>
      </c>
    </row>
    <row r="6717" spans="1:14">
      <c r="A6717" t="s">
        <v>6721</v>
      </c>
      <c r="B6717" s="4">
        <v>45195</v>
      </c>
      <c r="C6717" t="s">
        <v>7947</v>
      </c>
      <c r="D6717" t="str">
        <f>VLOOKUP(Sales_Data!$C6717,tbl_Customers[],2,FALSE)</f>
        <v>Customer_44</v>
      </c>
      <c r="E6717" t="str">
        <f>VLOOKUP(tbl_Sales[[#This Row],[Customer_ID]],tbl_Customers[],5,0)</f>
        <v>East</v>
      </c>
      <c r="F6717" t="s">
        <v>8513</v>
      </c>
      <c r="G6717" t="str">
        <f>VLOOKUP(Sales_Data!$F6717,tbl_Products[],2,FALSE)</f>
        <v>Product_59</v>
      </c>
      <c r="H6717" t="str">
        <f>VLOOKUP(tbl_Sales[[#This Row],[Product_ID]],tbl_Products[],3,0)</f>
        <v>Home Goods</v>
      </c>
      <c r="I6717">
        <v>1</v>
      </c>
      <c r="J6717" s="10">
        <f>VLOOKUP(tbl_Sales[[#This Row],[Product_ID]],tbl_Products[],4,0)</f>
        <v>40.85</v>
      </c>
      <c r="K6717" s="6">
        <v>42.32</v>
      </c>
      <c r="L6717" s="6">
        <f>tbl_Sales[[#This Row],[Price_per_Unit]]*tbl_Sales[[#This Row],[Quantity]]</f>
        <v>42.32</v>
      </c>
      <c r="M6717" s="6">
        <f>tbl_Sales[[#This Row],[Cost_per_Unit]]*tbl_Sales[[#This Row],[Quantity]]</f>
        <v>40.85</v>
      </c>
      <c r="N6717" s="6">
        <f>tbl_Sales[[#This Row],[Sales]]-tbl_Sales[[#This Row],[Total_Cost]]</f>
        <v>1.4699999999999989</v>
      </c>
    </row>
    <row r="6718" spans="1:14">
      <c r="A6718" t="s">
        <v>6722</v>
      </c>
      <c r="B6718" s="4">
        <v>45053</v>
      </c>
      <c r="C6718" t="s">
        <v>7832</v>
      </c>
      <c r="D6718" t="str">
        <f>VLOOKUP(Sales_Data!$C6718,tbl_Customers[],2,FALSE)</f>
        <v>Customer_584</v>
      </c>
      <c r="E6718" t="str">
        <f>VLOOKUP(tbl_Sales[[#This Row],[Customer_ID]],tbl_Customers[],5,0)</f>
        <v>East</v>
      </c>
      <c r="F6718" t="s">
        <v>8534</v>
      </c>
      <c r="G6718" t="str">
        <f>VLOOKUP(Sales_Data!$F6718,tbl_Products[],2,FALSE)</f>
        <v>Product_51</v>
      </c>
      <c r="H6718" t="str">
        <f>VLOOKUP(tbl_Sales[[#This Row],[Product_ID]],tbl_Products[],3,0)</f>
        <v>Electronics</v>
      </c>
      <c r="I6718">
        <v>2</v>
      </c>
      <c r="J6718" s="10">
        <f>VLOOKUP(tbl_Sales[[#This Row],[Product_ID]],tbl_Products[],4,0)</f>
        <v>45.1</v>
      </c>
      <c r="K6718" s="6">
        <v>5.35</v>
      </c>
      <c r="L6718" s="6">
        <f>tbl_Sales[[#This Row],[Price_per_Unit]]*tbl_Sales[[#This Row],[Quantity]]</f>
        <v>10.7</v>
      </c>
      <c r="M6718" s="6">
        <f>tbl_Sales[[#This Row],[Cost_per_Unit]]*tbl_Sales[[#This Row],[Quantity]]</f>
        <v>90.2</v>
      </c>
      <c r="N6718" s="6">
        <f>tbl_Sales[[#This Row],[Sales]]-tbl_Sales[[#This Row],[Total_Cost]]</f>
        <v>-79.5</v>
      </c>
    </row>
    <row r="6719" spans="1:14">
      <c r="A6719" t="s">
        <v>6723</v>
      </c>
      <c r="B6719" s="4">
        <v>45051</v>
      </c>
      <c r="C6719" t="s">
        <v>8122</v>
      </c>
      <c r="D6719" t="str">
        <f>VLOOKUP(Sales_Data!$C6719,tbl_Customers[],2,FALSE)</f>
        <v>Customer_37</v>
      </c>
      <c r="E6719" t="str">
        <f>VLOOKUP(tbl_Sales[[#This Row],[Customer_ID]],tbl_Customers[],5,0)</f>
        <v>North</v>
      </c>
      <c r="F6719" t="s">
        <v>8550</v>
      </c>
      <c r="G6719" t="str">
        <f>VLOOKUP(Sales_Data!$F6719,tbl_Products[],2,FALSE)</f>
        <v>Product_26</v>
      </c>
      <c r="H6719" t="str">
        <f>VLOOKUP(tbl_Sales[[#This Row],[Product_ID]],tbl_Products[],3,0)</f>
        <v>Health</v>
      </c>
      <c r="I6719">
        <v>6</v>
      </c>
      <c r="J6719" s="10">
        <f>VLOOKUP(tbl_Sales[[#This Row],[Product_ID]],tbl_Products[],4,0)</f>
        <v>31.77</v>
      </c>
      <c r="K6719" s="6">
        <v>88.34</v>
      </c>
      <c r="L6719" s="6">
        <f>tbl_Sales[[#This Row],[Price_per_Unit]]*tbl_Sales[[#This Row],[Quantity]]</f>
        <v>530.04</v>
      </c>
      <c r="M6719" s="6">
        <f>tbl_Sales[[#This Row],[Cost_per_Unit]]*tbl_Sales[[#This Row],[Quantity]]</f>
        <v>190.62</v>
      </c>
      <c r="N6719" s="6">
        <f>tbl_Sales[[#This Row],[Sales]]-tbl_Sales[[#This Row],[Total_Cost]]</f>
        <v>339.41999999999996</v>
      </c>
    </row>
    <row r="6720" spans="1:14">
      <c r="A6720" t="s">
        <v>6724</v>
      </c>
      <c r="B6720" s="4">
        <v>44963</v>
      </c>
      <c r="C6720" t="s">
        <v>8108</v>
      </c>
      <c r="D6720" t="str">
        <f>VLOOKUP(Sales_Data!$C6720,tbl_Customers[],2,FALSE)</f>
        <v>Customer_1319</v>
      </c>
      <c r="E6720" t="str">
        <f>VLOOKUP(tbl_Sales[[#This Row],[Customer_ID]],tbl_Customers[],5,0)</f>
        <v>North</v>
      </c>
      <c r="F6720" t="s">
        <v>8549</v>
      </c>
      <c r="G6720" t="str">
        <f>VLOOKUP(Sales_Data!$F6720,tbl_Products[],2,FALSE)</f>
        <v>Product_18</v>
      </c>
      <c r="H6720" t="str">
        <f>VLOOKUP(tbl_Sales[[#This Row],[Product_ID]],tbl_Products[],3,0)</f>
        <v>Health</v>
      </c>
      <c r="I6720">
        <v>4</v>
      </c>
      <c r="J6720" s="10">
        <f>VLOOKUP(tbl_Sales[[#This Row],[Product_ID]],tbl_Products[],4,0)</f>
        <v>41.18</v>
      </c>
      <c r="K6720" s="6">
        <v>34.42</v>
      </c>
      <c r="L6720" s="6">
        <f>tbl_Sales[[#This Row],[Price_per_Unit]]*tbl_Sales[[#This Row],[Quantity]]</f>
        <v>137.68</v>
      </c>
      <c r="M6720" s="6">
        <f>tbl_Sales[[#This Row],[Cost_per_Unit]]*tbl_Sales[[#This Row],[Quantity]]</f>
        <v>164.72</v>
      </c>
      <c r="N6720" s="6">
        <f>tbl_Sales[[#This Row],[Sales]]-tbl_Sales[[#This Row],[Total_Cost]]</f>
        <v>-27.039999999999992</v>
      </c>
    </row>
    <row r="6721" spans="1:14">
      <c r="A6721" t="s">
        <v>6725</v>
      </c>
      <c r="B6721" s="4">
        <v>45063</v>
      </c>
      <c r="C6721" t="s">
        <v>7781</v>
      </c>
      <c r="D6721" t="str">
        <f>VLOOKUP(Sales_Data!$C6721,tbl_Customers[],2,FALSE)</f>
        <v>Customer_1180</v>
      </c>
      <c r="E6721" t="str">
        <f>VLOOKUP(tbl_Sales[[#This Row],[Customer_ID]],tbl_Customers[],5,0)</f>
        <v>East</v>
      </c>
      <c r="F6721" t="s">
        <v>8515</v>
      </c>
      <c r="G6721" t="str">
        <f>VLOOKUP(Sales_Data!$F6721,tbl_Products[],2,FALSE)</f>
        <v>Product_46</v>
      </c>
      <c r="H6721" t="str">
        <f>VLOOKUP(tbl_Sales[[#This Row],[Product_ID]],tbl_Products[],3,0)</f>
        <v>Health</v>
      </c>
      <c r="I6721">
        <v>4</v>
      </c>
      <c r="J6721" s="10">
        <f>VLOOKUP(tbl_Sales[[#This Row],[Product_ID]],tbl_Products[],4,0)</f>
        <v>19.34</v>
      </c>
      <c r="K6721" s="6">
        <v>44.12</v>
      </c>
      <c r="L6721" s="6">
        <f>tbl_Sales[[#This Row],[Price_per_Unit]]*tbl_Sales[[#This Row],[Quantity]]</f>
        <v>176.48</v>
      </c>
      <c r="M6721" s="6">
        <f>tbl_Sales[[#This Row],[Cost_per_Unit]]*tbl_Sales[[#This Row],[Quantity]]</f>
        <v>77.36</v>
      </c>
      <c r="N6721" s="6">
        <f>tbl_Sales[[#This Row],[Sales]]-tbl_Sales[[#This Row],[Total_Cost]]</f>
        <v>99.11999999999999</v>
      </c>
    </row>
    <row r="6722" spans="1:14">
      <c r="A6722" t="s">
        <v>6726</v>
      </c>
      <c r="B6722" s="4">
        <v>45147</v>
      </c>
      <c r="C6722" t="s">
        <v>7820</v>
      </c>
      <c r="D6722" t="str">
        <f>VLOOKUP(Sales_Data!$C6722,tbl_Customers[],2,FALSE)</f>
        <v>Customer_10</v>
      </c>
      <c r="E6722" t="str">
        <f>VLOOKUP(tbl_Sales[[#This Row],[Customer_ID]],tbl_Customers[],5,0)</f>
        <v>West</v>
      </c>
      <c r="F6722" t="s">
        <v>8498</v>
      </c>
      <c r="G6722" t="str">
        <f>VLOOKUP(Sales_Data!$F6722,tbl_Products[],2,FALSE)</f>
        <v>Product_38</v>
      </c>
      <c r="H6722" t="str">
        <f>VLOOKUP(tbl_Sales[[#This Row],[Product_ID]],tbl_Products[],3,0)</f>
        <v>Toys</v>
      </c>
      <c r="I6722">
        <v>9</v>
      </c>
      <c r="J6722" s="10">
        <f>VLOOKUP(tbl_Sales[[#This Row],[Product_ID]],tbl_Products[],4,0)</f>
        <v>35.82</v>
      </c>
      <c r="K6722" s="6">
        <v>91.77</v>
      </c>
      <c r="L6722" s="6">
        <f>tbl_Sales[[#This Row],[Price_per_Unit]]*tbl_Sales[[#This Row],[Quantity]]</f>
        <v>825.93</v>
      </c>
      <c r="M6722" s="6">
        <f>tbl_Sales[[#This Row],[Cost_per_Unit]]*tbl_Sales[[#This Row],[Quantity]]</f>
        <v>322.38</v>
      </c>
      <c r="N6722" s="6">
        <f>tbl_Sales[[#This Row],[Sales]]-tbl_Sales[[#This Row],[Total_Cost]]</f>
        <v>503.54999999999995</v>
      </c>
    </row>
    <row r="6723" spans="1:14">
      <c r="A6723" t="s">
        <v>6727</v>
      </c>
      <c r="B6723" s="4">
        <v>45092</v>
      </c>
      <c r="C6723" t="s">
        <v>8420</v>
      </c>
      <c r="D6723" t="str">
        <f>VLOOKUP(Sales_Data!$C6723,tbl_Customers[],2,FALSE)</f>
        <v>Customer_946</v>
      </c>
      <c r="E6723" t="str">
        <f>VLOOKUP(tbl_Sales[[#This Row],[Customer_ID]],tbl_Customers[],5,0)</f>
        <v>North</v>
      </c>
      <c r="F6723" t="s">
        <v>8558</v>
      </c>
      <c r="G6723" t="str">
        <f>VLOOKUP(Sales_Data!$F6723,tbl_Products[],2,FALSE)</f>
        <v>Product_24</v>
      </c>
      <c r="H6723" t="str">
        <f>VLOOKUP(tbl_Sales[[#This Row],[Product_ID]],tbl_Products[],3,0)</f>
        <v>Apparel</v>
      </c>
      <c r="I6723">
        <v>1</v>
      </c>
      <c r="J6723" s="10">
        <f>VLOOKUP(tbl_Sales[[#This Row],[Product_ID]],tbl_Products[],4,0)</f>
        <v>47.62</v>
      </c>
      <c r="K6723" s="6">
        <v>7.82</v>
      </c>
      <c r="L6723" s="6">
        <f>tbl_Sales[[#This Row],[Price_per_Unit]]*tbl_Sales[[#This Row],[Quantity]]</f>
        <v>7.82</v>
      </c>
      <c r="M6723" s="6">
        <f>tbl_Sales[[#This Row],[Cost_per_Unit]]*tbl_Sales[[#This Row],[Quantity]]</f>
        <v>47.62</v>
      </c>
      <c r="N6723" s="6">
        <f>tbl_Sales[[#This Row],[Sales]]-tbl_Sales[[#This Row],[Total_Cost]]</f>
        <v>-39.799999999999997</v>
      </c>
    </row>
    <row r="6724" spans="1:14">
      <c r="A6724" t="s">
        <v>6728</v>
      </c>
      <c r="B6724" s="4">
        <v>45277</v>
      </c>
      <c r="C6724" t="s">
        <v>7136</v>
      </c>
      <c r="D6724" t="str">
        <f>VLOOKUP(Sales_Data!$C6724,tbl_Customers[],2,FALSE)</f>
        <v>Customer_583</v>
      </c>
      <c r="E6724" t="str">
        <f>VLOOKUP(tbl_Sales[[#This Row],[Customer_ID]],tbl_Customers[],5,0)</f>
        <v>West</v>
      </c>
      <c r="F6724" t="s">
        <v>8523</v>
      </c>
      <c r="G6724" t="str">
        <f>VLOOKUP(Sales_Data!$F6724,tbl_Products[],2,FALSE)</f>
        <v>Product_32</v>
      </c>
      <c r="H6724" t="str">
        <f>VLOOKUP(tbl_Sales[[#This Row],[Product_ID]],tbl_Products[],3,0)</f>
        <v>Home Goods</v>
      </c>
      <c r="I6724">
        <v>6</v>
      </c>
      <c r="J6724" s="10">
        <f>VLOOKUP(tbl_Sales[[#This Row],[Product_ID]],tbl_Products[],4,0)</f>
        <v>24.03</v>
      </c>
      <c r="K6724" s="6">
        <v>29.39</v>
      </c>
      <c r="L6724" s="6">
        <f>tbl_Sales[[#This Row],[Price_per_Unit]]*tbl_Sales[[#This Row],[Quantity]]</f>
        <v>176.34</v>
      </c>
      <c r="M6724" s="6">
        <f>tbl_Sales[[#This Row],[Cost_per_Unit]]*tbl_Sales[[#This Row],[Quantity]]</f>
        <v>144.18</v>
      </c>
      <c r="N6724" s="6">
        <f>tbl_Sales[[#This Row],[Sales]]-tbl_Sales[[#This Row],[Total_Cost]]</f>
        <v>32.159999999999997</v>
      </c>
    </row>
    <row r="6725" spans="1:14">
      <c r="A6725" t="s">
        <v>6729</v>
      </c>
      <c r="B6725" s="4">
        <v>45221</v>
      </c>
      <c r="C6725" t="s">
        <v>8057</v>
      </c>
      <c r="D6725" t="str">
        <f>VLOOKUP(Sales_Data!$C6725,tbl_Customers[],2,FALSE)</f>
        <v>Customer_269</v>
      </c>
      <c r="E6725" t="str">
        <f>VLOOKUP(tbl_Sales[[#This Row],[Customer_ID]],tbl_Customers[],5,0)</f>
        <v>North</v>
      </c>
      <c r="F6725" t="s">
        <v>8549</v>
      </c>
      <c r="G6725" t="str">
        <f>VLOOKUP(Sales_Data!$F6725,tbl_Products[],2,FALSE)</f>
        <v>Product_18</v>
      </c>
      <c r="H6725" t="str">
        <f>VLOOKUP(tbl_Sales[[#This Row],[Product_ID]],tbl_Products[],3,0)</f>
        <v>Health</v>
      </c>
      <c r="I6725">
        <v>4</v>
      </c>
      <c r="J6725" s="10">
        <f>VLOOKUP(tbl_Sales[[#This Row],[Product_ID]],tbl_Products[],4,0)</f>
        <v>41.18</v>
      </c>
      <c r="K6725" s="6">
        <v>59.4</v>
      </c>
      <c r="L6725" s="6">
        <f>tbl_Sales[[#This Row],[Price_per_Unit]]*tbl_Sales[[#This Row],[Quantity]]</f>
        <v>237.6</v>
      </c>
      <c r="M6725" s="6">
        <f>tbl_Sales[[#This Row],[Cost_per_Unit]]*tbl_Sales[[#This Row],[Quantity]]</f>
        <v>164.72</v>
      </c>
      <c r="N6725" s="6">
        <f>tbl_Sales[[#This Row],[Sales]]-tbl_Sales[[#This Row],[Total_Cost]]</f>
        <v>72.88</v>
      </c>
    </row>
    <row r="6726" spans="1:14">
      <c r="A6726" t="s">
        <v>6730</v>
      </c>
      <c r="B6726" s="4">
        <v>44972</v>
      </c>
      <c r="C6726" t="s">
        <v>8262</v>
      </c>
      <c r="D6726" t="str">
        <f>VLOOKUP(Sales_Data!$C6726,tbl_Customers[],2,FALSE)</f>
        <v>Customer_825</v>
      </c>
      <c r="E6726" t="str">
        <f>VLOOKUP(tbl_Sales[[#This Row],[Customer_ID]],tbl_Customers[],5,0)</f>
        <v>West</v>
      </c>
      <c r="F6726" t="s">
        <v>8567</v>
      </c>
      <c r="G6726" t="str">
        <f>VLOOKUP(Sales_Data!$F6726,tbl_Products[],2,FALSE)</f>
        <v>Product_69</v>
      </c>
      <c r="H6726" t="str">
        <f>VLOOKUP(tbl_Sales[[#This Row],[Product_ID]],tbl_Products[],3,0)</f>
        <v>Home Goods</v>
      </c>
      <c r="I6726">
        <v>4</v>
      </c>
      <c r="J6726" s="10">
        <f>VLOOKUP(tbl_Sales[[#This Row],[Product_ID]],tbl_Products[],4,0)</f>
        <v>8.86</v>
      </c>
      <c r="K6726" s="6">
        <v>48.5</v>
      </c>
      <c r="L6726" s="6">
        <f>tbl_Sales[[#This Row],[Price_per_Unit]]*tbl_Sales[[#This Row],[Quantity]]</f>
        <v>194</v>
      </c>
      <c r="M6726" s="6">
        <f>tbl_Sales[[#This Row],[Cost_per_Unit]]*tbl_Sales[[#This Row],[Quantity]]</f>
        <v>35.44</v>
      </c>
      <c r="N6726" s="6">
        <f>tbl_Sales[[#This Row],[Sales]]-tbl_Sales[[#This Row],[Total_Cost]]</f>
        <v>158.56</v>
      </c>
    </row>
    <row r="6727" spans="1:14">
      <c r="A6727" t="s">
        <v>6731</v>
      </c>
      <c r="B6727" s="4">
        <v>44984</v>
      </c>
      <c r="C6727" t="s">
        <v>7122</v>
      </c>
      <c r="D6727" t="str">
        <f>VLOOKUP(Sales_Data!$C6727,tbl_Customers[],2,FALSE)</f>
        <v>Customer_76</v>
      </c>
      <c r="E6727" t="str">
        <f>VLOOKUP(tbl_Sales[[#This Row],[Customer_ID]],tbl_Customers[],5,0)</f>
        <v>West</v>
      </c>
      <c r="F6727" t="s">
        <v>8524</v>
      </c>
      <c r="G6727" t="str">
        <f>VLOOKUP(Sales_Data!$F6727,tbl_Products[],2,FALSE)</f>
        <v>Product_74</v>
      </c>
      <c r="H6727" t="str">
        <f>VLOOKUP(tbl_Sales[[#This Row],[Product_ID]],tbl_Products[],3,0)</f>
        <v>Home Goods</v>
      </c>
      <c r="I6727">
        <v>9</v>
      </c>
      <c r="J6727" s="10">
        <f>VLOOKUP(tbl_Sales[[#This Row],[Product_ID]],tbl_Products[],4,0)</f>
        <v>13.9</v>
      </c>
      <c r="K6727" s="6">
        <v>48.26</v>
      </c>
      <c r="L6727" s="6">
        <f>tbl_Sales[[#This Row],[Price_per_Unit]]*tbl_Sales[[#This Row],[Quantity]]</f>
        <v>434.34</v>
      </c>
      <c r="M6727" s="6">
        <f>tbl_Sales[[#This Row],[Cost_per_Unit]]*tbl_Sales[[#This Row],[Quantity]]</f>
        <v>125.10000000000001</v>
      </c>
      <c r="N6727" s="6">
        <f>tbl_Sales[[#This Row],[Sales]]-tbl_Sales[[#This Row],[Total_Cost]]</f>
        <v>309.23999999999995</v>
      </c>
    </row>
    <row r="6728" spans="1:14">
      <c r="A6728" t="s">
        <v>6732</v>
      </c>
      <c r="B6728" s="4">
        <v>45270</v>
      </c>
      <c r="C6728" t="s">
        <v>7381</v>
      </c>
      <c r="D6728" t="str">
        <f>VLOOKUP(Sales_Data!$C6728,tbl_Customers[],2,FALSE)</f>
        <v>Customer_1093</v>
      </c>
      <c r="E6728" t="str">
        <f>VLOOKUP(tbl_Sales[[#This Row],[Customer_ID]],tbl_Customers[],5,0)</f>
        <v>West</v>
      </c>
      <c r="F6728" t="s">
        <v>8518</v>
      </c>
      <c r="G6728" t="str">
        <f>VLOOKUP(Sales_Data!$F6728,tbl_Products[],2,FALSE)</f>
        <v>Product_35</v>
      </c>
      <c r="H6728" t="str">
        <f>VLOOKUP(tbl_Sales[[#This Row],[Product_ID]],tbl_Products[],3,0)</f>
        <v>Toys</v>
      </c>
      <c r="I6728">
        <v>7</v>
      </c>
      <c r="J6728" s="10">
        <f>VLOOKUP(tbl_Sales[[#This Row],[Product_ID]],tbl_Products[],4,0)</f>
        <v>40.75</v>
      </c>
      <c r="K6728" s="6">
        <v>36.28</v>
      </c>
      <c r="L6728" s="6">
        <f>tbl_Sales[[#This Row],[Price_per_Unit]]*tbl_Sales[[#This Row],[Quantity]]</f>
        <v>253.96</v>
      </c>
      <c r="M6728" s="6">
        <f>tbl_Sales[[#This Row],[Cost_per_Unit]]*tbl_Sales[[#This Row],[Quantity]]</f>
        <v>285.25</v>
      </c>
      <c r="N6728" s="6">
        <f>tbl_Sales[[#This Row],[Sales]]-tbl_Sales[[#This Row],[Total_Cost]]</f>
        <v>-31.289999999999992</v>
      </c>
    </row>
    <row r="6729" spans="1:14">
      <c r="A6729" t="s">
        <v>6733</v>
      </c>
      <c r="B6729" s="4">
        <v>45138</v>
      </c>
      <c r="C6729" t="s">
        <v>7612</v>
      </c>
      <c r="D6729" t="str">
        <f>VLOOKUP(Sales_Data!$C6729,tbl_Customers[],2,FALSE)</f>
        <v>Customer_1081</v>
      </c>
      <c r="E6729" t="str">
        <f>VLOOKUP(tbl_Sales[[#This Row],[Customer_ID]],tbl_Customers[],5,0)</f>
        <v>West</v>
      </c>
      <c r="F6729" t="s">
        <v>8534</v>
      </c>
      <c r="G6729" t="str">
        <f>VLOOKUP(Sales_Data!$F6729,tbl_Products[],2,FALSE)</f>
        <v>Product_51</v>
      </c>
      <c r="H6729" t="str">
        <f>VLOOKUP(tbl_Sales[[#This Row],[Product_ID]],tbl_Products[],3,0)</f>
        <v>Electronics</v>
      </c>
      <c r="I6729">
        <v>2</v>
      </c>
      <c r="J6729" s="10">
        <f>VLOOKUP(tbl_Sales[[#This Row],[Product_ID]],tbl_Products[],4,0)</f>
        <v>45.1</v>
      </c>
      <c r="K6729" s="6">
        <v>36.24</v>
      </c>
      <c r="L6729" s="6">
        <f>tbl_Sales[[#This Row],[Price_per_Unit]]*tbl_Sales[[#This Row],[Quantity]]</f>
        <v>72.48</v>
      </c>
      <c r="M6729" s="6">
        <f>tbl_Sales[[#This Row],[Cost_per_Unit]]*tbl_Sales[[#This Row],[Quantity]]</f>
        <v>90.2</v>
      </c>
      <c r="N6729" s="6">
        <f>tbl_Sales[[#This Row],[Sales]]-tbl_Sales[[#This Row],[Total_Cost]]</f>
        <v>-17.72</v>
      </c>
    </row>
    <row r="6730" spans="1:14">
      <c r="A6730" t="s">
        <v>6734</v>
      </c>
      <c r="B6730" s="4">
        <v>45143</v>
      </c>
      <c r="C6730" t="s">
        <v>7739</v>
      </c>
      <c r="D6730" t="str">
        <f>VLOOKUP(Sales_Data!$C6730,tbl_Customers[],2,FALSE)</f>
        <v>Customer_81</v>
      </c>
      <c r="E6730" t="str">
        <f>VLOOKUP(tbl_Sales[[#This Row],[Customer_ID]],tbl_Customers[],5,0)</f>
        <v>East</v>
      </c>
      <c r="F6730" t="s">
        <v>8520</v>
      </c>
      <c r="G6730" t="str">
        <f>VLOOKUP(Sales_Data!$F6730,tbl_Products[],2,FALSE)</f>
        <v>Product_29</v>
      </c>
      <c r="H6730" t="str">
        <f>VLOOKUP(tbl_Sales[[#This Row],[Product_ID]],tbl_Products[],3,0)</f>
        <v>Home Goods</v>
      </c>
      <c r="I6730">
        <v>4</v>
      </c>
      <c r="J6730" s="10">
        <f>VLOOKUP(tbl_Sales[[#This Row],[Product_ID]],tbl_Products[],4,0)</f>
        <v>9.64</v>
      </c>
      <c r="K6730" s="6">
        <v>68.44</v>
      </c>
      <c r="L6730" s="6">
        <f>tbl_Sales[[#This Row],[Price_per_Unit]]*tbl_Sales[[#This Row],[Quantity]]</f>
        <v>273.76</v>
      </c>
      <c r="M6730" s="6">
        <f>tbl_Sales[[#This Row],[Cost_per_Unit]]*tbl_Sales[[#This Row],[Quantity]]</f>
        <v>38.56</v>
      </c>
      <c r="N6730" s="6">
        <f>tbl_Sales[[#This Row],[Sales]]-tbl_Sales[[#This Row],[Total_Cost]]</f>
        <v>235.2</v>
      </c>
    </row>
    <row r="6731" spans="1:14">
      <c r="A6731" t="s">
        <v>6735</v>
      </c>
      <c r="B6731" s="4">
        <v>45114</v>
      </c>
      <c r="C6731" t="s">
        <v>7777</v>
      </c>
      <c r="D6731" t="str">
        <f>VLOOKUP(Sales_Data!$C6731,tbl_Customers[],2,FALSE)</f>
        <v>Customer_691</v>
      </c>
      <c r="E6731" t="str">
        <f>VLOOKUP(tbl_Sales[[#This Row],[Customer_ID]],tbl_Customers[],5,0)</f>
        <v>East</v>
      </c>
      <c r="F6731" t="s">
        <v>8528</v>
      </c>
      <c r="G6731" t="str">
        <f>VLOOKUP(Sales_Data!$F6731,tbl_Products[],2,FALSE)</f>
        <v>Product_25</v>
      </c>
      <c r="H6731" t="str">
        <f>VLOOKUP(tbl_Sales[[#This Row],[Product_ID]],tbl_Products[],3,0)</f>
        <v>Electronics</v>
      </c>
      <c r="I6731">
        <v>6</v>
      </c>
      <c r="J6731" s="10">
        <f>VLOOKUP(tbl_Sales[[#This Row],[Product_ID]],tbl_Products[],4,0)</f>
        <v>48.19</v>
      </c>
      <c r="K6731" s="6">
        <v>98.77</v>
      </c>
      <c r="L6731" s="6">
        <f>tbl_Sales[[#This Row],[Price_per_Unit]]*tbl_Sales[[#This Row],[Quantity]]</f>
        <v>592.62</v>
      </c>
      <c r="M6731" s="6">
        <f>tbl_Sales[[#This Row],[Cost_per_Unit]]*tbl_Sales[[#This Row],[Quantity]]</f>
        <v>289.14</v>
      </c>
      <c r="N6731" s="6">
        <f>tbl_Sales[[#This Row],[Sales]]-tbl_Sales[[#This Row],[Total_Cost]]</f>
        <v>303.48</v>
      </c>
    </row>
    <row r="6732" spans="1:14">
      <c r="A6732" t="s">
        <v>6736</v>
      </c>
      <c r="B6732" s="4">
        <v>45105</v>
      </c>
      <c r="C6732" t="s">
        <v>7458</v>
      </c>
      <c r="D6732" t="str">
        <f>VLOOKUP(Sales_Data!$C6732,tbl_Customers[],2,FALSE)</f>
        <v>Customer_1321</v>
      </c>
      <c r="E6732" t="str">
        <f>VLOOKUP(tbl_Sales[[#This Row],[Customer_ID]],tbl_Customers[],5,0)</f>
        <v>West</v>
      </c>
      <c r="F6732" t="s">
        <v>8510</v>
      </c>
      <c r="G6732" t="str">
        <f>VLOOKUP(Sales_Data!$F6732,tbl_Products[],2,FALSE)</f>
        <v>Product_70</v>
      </c>
      <c r="H6732" t="str">
        <f>VLOOKUP(tbl_Sales[[#This Row],[Product_ID]],tbl_Products[],3,0)</f>
        <v>Apparel</v>
      </c>
      <c r="I6732">
        <v>2</v>
      </c>
      <c r="J6732" s="10">
        <f>VLOOKUP(tbl_Sales[[#This Row],[Product_ID]],tbl_Products[],4,0)</f>
        <v>26.74</v>
      </c>
      <c r="K6732" s="6">
        <v>78.5</v>
      </c>
      <c r="L6732" s="6">
        <f>tbl_Sales[[#This Row],[Price_per_Unit]]*tbl_Sales[[#This Row],[Quantity]]</f>
        <v>157</v>
      </c>
      <c r="M6732" s="6">
        <f>tbl_Sales[[#This Row],[Cost_per_Unit]]*tbl_Sales[[#This Row],[Quantity]]</f>
        <v>53.48</v>
      </c>
      <c r="N6732" s="6">
        <f>tbl_Sales[[#This Row],[Sales]]-tbl_Sales[[#This Row],[Total_Cost]]</f>
        <v>103.52000000000001</v>
      </c>
    </row>
    <row r="6733" spans="1:14">
      <c r="A6733" t="s">
        <v>6737</v>
      </c>
      <c r="B6733" s="4">
        <v>45024</v>
      </c>
      <c r="C6733" t="s">
        <v>7753</v>
      </c>
      <c r="D6733" t="str">
        <f>VLOOKUP(Sales_Data!$C6733,tbl_Customers[],2,FALSE)</f>
        <v>Customer_34</v>
      </c>
      <c r="E6733" t="str">
        <f>VLOOKUP(tbl_Sales[[#This Row],[Customer_ID]],tbl_Customers[],5,0)</f>
        <v>West</v>
      </c>
      <c r="F6733" t="s">
        <v>8524</v>
      </c>
      <c r="G6733" t="str">
        <f>VLOOKUP(Sales_Data!$F6733,tbl_Products[],2,FALSE)</f>
        <v>Product_74</v>
      </c>
      <c r="H6733" t="str">
        <f>VLOOKUP(tbl_Sales[[#This Row],[Product_ID]],tbl_Products[],3,0)</f>
        <v>Home Goods</v>
      </c>
      <c r="I6733">
        <v>4</v>
      </c>
      <c r="J6733" s="10">
        <f>VLOOKUP(tbl_Sales[[#This Row],[Product_ID]],tbl_Products[],4,0)</f>
        <v>13.9</v>
      </c>
      <c r="K6733" s="6">
        <v>60.09</v>
      </c>
      <c r="L6733" s="6">
        <f>tbl_Sales[[#This Row],[Price_per_Unit]]*tbl_Sales[[#This Row],[Quantity]]</f>
        <v>240.36</v>
      </c>
      <c r="M6733" s="6">
        <f>tbl_Sales[[#This Row],[Cost_per_Unit]]*tbl_Sales[[#This Row],[Quantity]]</f>
        <v>55.6</v>
      </c>
      <c r="N6733" s="6">
        <f>tbl_Sales[[#This Row],[Sales]]-tbl_Sales[[#This Row],[Total_Cost]]</f>
        <v>184.76000000000002</v>
      </c>
    </row>
    <row r="6734" spans="1:14">
      <c r="A6734" t="s">
        <v>6738</v>
      </c>
      <c r="B6734" s="4">
        <v>45091</v>
      </c>
      <c r="C6734" t="s">
        <v>7453</v>
      </c>
      <c r="D6734" t="str">
        <f>VLOOKUP(Sales_Data!$C6734,tbl_Customers[],2,FALSE)</f>
        <v>Customer_143</v>
      </c>
      <c r="E6734" t="str">
        <f>VLOOKUP(tbl_Sales[[#This Row],[Customer_ID]],tbl_Customers[],5,0)</f>
        <v>West</v>
      </c>
      <c r="F6734" t="s">
        <v>8530</v>
      </c>
      <c r="G6734" t="str">
        <f>VLOOKUP(Sales_Data!$F6734,tbl_Products[],2,FALSE)</f>
        <v>Product_14</v>
      </c>
      <c r="H6734" t="str">
        <f>VLOOKUP(tbl_Sales[[#This Row],[Product_ID]],tbl_Products[],3,0)</f>
        <v>Toys</v>
      </c>
      <c r="I6734">
        <v>5</v>
      </c>
      <c r="J6734" s="10">
        <f>VLOOKUP(tbl_Sales[[#This Row],[Product_ID]],tbl_Products[],4,0)</f>
        <v>36.64</v>
      </c>
      <c r="K6734" s="6">
        <v>41.15</v>
      </c>
      <c r="L6734" s="6">
        <f>tbl_Sales[[#This Row],[Price_per_Unit]]*tbl_Sales[[#This Row],[Quantity]]</f>
        <v>205.75</v>
      </c>
      <c r="M6734" s="6">
        <f>tbl_Sales[[#This Row],[Cost_per_Unit]]*tbl_Sales[[#This Row],[Quantity]]</f>
        <v>183.2</v>
      </c>
      <c r="N6734" s="6">
        <f>tbl_Sales[[#This Row],[Sales]]-tbl_Sales[[#This Row],[Total_Cost]]</f>
        <v>22.550000000000011</v>
      </c>
    </row>
    <row r="6735" spans="1:14">
      <c r="A6735" t="s">
        <v>6739</v>
      </c>
      <c r="B6735" s="4">
        <v>45103</v>
      </c>
      <c r="C6735" t="s">
        <v>7928</v>
      </c>
      <c r="D6735" t="str">
        <f>VLOOKUP(Sales_Data!$C6735,tbl_Customers[],2,FALSE)</f>
        <v>Customer_963</v>
      </c>
      <c r="E6735" t="str">
        <f>VLOOKUP(tbl_Sales[[#This Row],[Customer_ID]],tbl_Customers[],5,0)</f>
        <v>South</v>
      </c>
      <c r="F6735" t="s">
        <v>8538</v>
      </c>
      <c r="G6735" t="str">
        <f>VLOOKUP(Sales_Data!$F6735,tbl_Products[],2,FALSE)</f>
        <v>Product_44</v>
      </c>
      <c r="H6735" t="str">
        <f>VLOOKUP(tbl_Sales[[#This Row],[Product_ID]],tbl_Products[],3,0)</f>
        <v>Electronics</v>
      </c>
      <c r="I6735">
        <v>3</v>
      </c>
      <c r="J6735" s="10">
        <f>VLOOKUP(tbl_Sales[[#This Row],[Product_ID]],tbl_Products[],4,0)</f>
        <v>39.729999999999997</v>
      </c>
      <c r="K6735" s="6">
        <v>14.62</v>
      </c>
      <c r="L6735" s="6">
        <f>tbl_Sales[[#This Row],[Price_per_Unit]]*tbl_Sales[[#This Row],[Quantity]]</f>
        <v>43.86</v>
      </c>
      <c r="M6735" s="6">
        <f>tbl_Sales[[#This Row],[Cost_per_Unit]]*tbl_Sales[[#This Row],[Quantity]]</f>
        <v>119.19</v>
      </c>
      <c r="N6735" s="6">
        <f>tbl_Sales[[#This Row],[Sales]]-tbl_Sales[[#This Row],[Total_Cost]]</f>
        <v>-75.33</v>
      </c>
    </row>
    <row r="6736" spans="1:14">
      <c r="A6736" t="s">
        <v>6740</v>
      </c>
      <c r="B6736" s="4">
        <v>45231</v>
      </c>
      <c r="C6736" t="s">
        <v>8158</v>
      </c>
      <c r="D6736" t="str">
        <f>VLOOKUP(Sales_Data!$C6736,tbl_Customers[],2,FALSE)</f>
        <v>Customer_195</v>
      </c>
      <c r="E6736" t="str">
        <f>VLOOKUP(tbl_Sales[[#This Row],[Customer_ID]],tbl_Customers[],5,0)</f>
        <v>West</v>
      </c>
      <c r="F6736" t="s">
        <v>8555</v>
      </c>
      <c r="G6736" t="str">
        <f>VLOOKUP(Sales_Data!$F6736,tbl_Products[],2,FALSE)</f>
        <v>Product_52</v>
      </c>
      <c r="H6736" t="str">
        <f>VLOOKUP(tbl_Sales[[#This Row],[Product_ID]],tbl_Products[],3,0)</f>
        <v>Toys</v>
      </c>
      <c r="I6736">
        <v>6</v>
      </c>
      <c r="J6736" s="10">
        <f>VLOOKUP(tbl_Sales[[#This Row],[Product_ID]],tbl_Products[],4,0)</f>
        <v>46.58</v>
      </c>
      <c r="K6736" s="6">
        <v>99.25</v>
      </c>
      <c r="L6736" s="6">
        <f>tbl_Sales[[#This Row],[Price_per_Unit]]*tbl_Sales[[#This Row],[Quantity]]</f>
        <v>595.5</v>
      </c>
      <c r="M6736" s="6">
        <f>tbl_Sales[[#This Row],[Cost_per_Unit]]*tbl_Sales[[#This Row],[Quantity]]</f>
        <v>279.48</v>
      </c>
      <c r="N6736" s="6">
        <f>tbl_Sales[[#This Row],[Sales]]-tbl_Sales[[#This Row],[Total_Cost]]</f>
        <v>316.02</v>
      </c>
    </row>
    <row r="6737" spans="1:14">
      <c r="A6737" t="s">
        <v>6741</v>
      </c>
      <c r="B6737" s="4">
        <v>45262</v>
      </c>
      <c r="C6737" t="s">
        <v>7786</v>
      </c>
      <c r="D6737" t="str">
        <f>VLOOKUP(Sales_Data!$C6737,tbl_Customers[],2,FALSE)</f>
        <v>Customer_851</v>
      </c>
      <c r="E6737" t="str">
        <f>VLOOKUP(tbl_Sales[[#This Row],[Customer_ID]],tbl_Customers[],5,0)</f>
        <v>West</v>
      </c>
      <c r="F6737" t="s">
        <v>8502</v>
      </c>
      <c r="G6737" t="str">
        <f>VLOOKUP(Sales_Data!$F6737,tbl_Products[],2,FALSE)</f>
        <v>Product_22</v>
      </c>
      <c r="H6737" t="str">
        <f>VLOOKUP(tbl_Sales[[#This Row],[Product_ID]],tbl_Products[],3,0)</f>
        <v>Electronics</v>
      </c>
      <c r="I6737">
        <v>2</v>
      </c>
      <c r="J6737" s="10">
        <f>VLOOKUP(tbl_Sales[[#This Row],[Product_ID]],tbl_Products[],4,0)</f>
        <v>38.15</v>
      </c>
      <c r="K6737" s="6">
        <v>95.63</v>
      </c>
      <c r="L6737" s="6">
        <f>tbl_Sales[[#This Row],[Price_per_Unit]]*tbl_Sales[[#This Row],[Quantity]]</f>
        <v>191.26</v>
      </c>
      <c r="M6737" s="6">
        <f>tbl_Sales[[#This Row],[Cost_per_Unit]]*tbl_Sales[[#This Row],[Quantity]]</f>
        <v>76.3</v>
      </c>
      <c r="N6737" s="6">
        <f>tbl_Sales[[#This Row],[Sales]]-tbl_Sales[[#This Row],[Total_Cost]]</f>
        <v>114.96</v>
      </c>
    </row>
    <row r="6738" spans="1:14">
      <c r="A6738" t="s">
        <v>6742</v>
      </c>
      <c r="B6738" s="4">
        <v>44939</v>
      </c>
      <c r="C6738" t="s">
        <v>8408</v>
      </c>
      <c r="D6738" t="str">
        <f>VLOOKUP(Sales_Data!$C6738,tbl_Customers[],2,FALSE)</f>
        <v>Customer_1482</v>
      </c>
      <c r="E6738" t="str">
        <f>VLOOKUP(tbl_Sales[[#This Row],[Customer_ID]],tbl_Customers[],5,0)</f>
        <v>West</v>
      </c>
      <c r="F6738" t="s">
        <v>8533</v>
      </c>
      <c r="G6738" t="str">
        <f>VLOOKUP(Sales_Data!$F6738,tbl_Products[],2,FALSE)</f>
        <v>Product_34</v>
      </c>
      <c r="H6738" t="str">
        <f>VLOOKUP(tbl_Sales[[#This Row],[Product_ID]],tbl_Products[],3,0)</f>
        <v>Electronics</v>
      </c>
      <c r="I6738">
        <v>6</v>
      </c>
      <c r="J6738" s="10">
        <f>VLOOKUP(tbl_Sales[[#This Row],[Product_ID]],tbl_Products[],4,0)</f>
        <v>21.9</v>
      </c>
      <c r="K6738" s="6">
        <v>20.83</v>
      </c>
      <c r="L6738" s="6">
        <f>tbl_Sales[[#This Row],[Price_per_Unit]]*tbl_Sales[[#This Row],[Quantity]]</f>
        <v>124.97999999999999</v>
      </c>
      <c r="M6738" s="6">
        <f>tbl_Sales[[#This Row],[Cost_per_Unit]]*tbl_Sales[[#This Row],[Quantity]]</f>
        <v>131.39999999999998</v>
      </c>
      <c r="N6738" s="6">
        <f>tbl_Sales[[#This Row],[Sales]]-tbl_Sales[[#This Row],[Total_Cost]]</f>
        <v>-6.4199999999999875</v>
      </c>
    </row>
    <row r="6739" spans="1:14">
      <c r="A6739" t="s">
        <v>6743</v>
      </c>
      <c r="B6739" s="4">
        <v>45083</v>
      </c>
      <c r="C6739" t="s">
        <v>7817</v>
      </c>
      <c r="D6739" t="str">
        <f>VLOOKUP(Sales_Data!$C6739,tbl_Customers[],2,FALSE)</f>
        <v>Customer_617</v>
      </c>
      <c r="E6739" t="str">
        <f>VLOOKUP(tbl_Sales[[#This Row],[Customer_ID]],tbl_Customers[],5,0)</f>
        <v>West</v>
      </c>
      <c r="F6739" t="s">
        <v>8551</v>
      </c>
      <c r="G6739" t="str">
        <f>VLOOKUP(Sales_Data!$F6739,tbl_Products[],2,FALSE)</f>
        <v>Product_11</v>
      </c>
      <c r="H6739" t="str">
        <f>VLOOKUP(tbl_Sales[[#This Row],[Product_ID]],tbl_Products[],3,0)</f>
        <v>Health</v>
      </c>
      <c r="I6739">
        <v>1</v>
      </c>
      <c r="J6739" s="10">
        <f>VLOOKUP(tbl_Sales[[#This Row],[Product_ID]],tbl_Products[],4,0)</f>
        <v>11.76</v>
      </c>
      <c r="K6739" s="6">
        <v>18.649999999999999</v>
      </c>
      <c r="L6739" s="6">
        <f>tbl_Sales[[#This Row],[Price_per_Unit]]*tbl_Sales[[#This Row],[Quantity]]</f>
        <v>18.649999999999999</v>
      </c>
      <c r="M6739" s="6">
        <f>tbl_Sales[[#This Row],[Cost_per_Unit]]*tbl_Sales[[#This Row],[Quantity]]</f>
        <v>11.76</v>
      </c>
      <c r="N6739" s="6">
        <f>tbl_Sales[[#This Row],[Sales]]-tbl_Sales[[#This Row],[Total_Cost]]</f>
        <v>6.8899999999999988</v>
      </c>
    </row>
    <row r="6740" spans="1:14">
      <c r="A6740" t="s">
        <v>6744</v>
      </c>
      <c r="B6740" s="4">
        <v>45013</v>
      </c>
      <c r="C6740" t="s">
        <v>7161</v>
      </c>
      <c r="D6740" t="str">
        <f>VLOOKUP(Sales_Data!$C6740,tbl_Customers[],2,FALSE)</f>
        <v>Customer_563</v>
      </c>
      <c r="E6740" t="str">
        <f>VLOOKUP(tbl_Sales[[#This Row],[Customer_ID]],tbl_Customers[],5,0)</f>
        <v>West</v>
      </c>
      <c r="F6740" t="s">
        <v>8556</v>
      </c>
      <c r="G6740" t="str">
        <f>VLOOKUP(Sales_Data!$F6740,tbl_Products[],2,FALSE)</f>
        <v>Product_42</v>
      </c>
      <c r="H6740" t="str">
        <f>VLOOKUP(tbl_Sales[[#This Row],[Product_ID]],tbl_Products[],3,0)</f>
        <v>Electronics</v>
      </c>
      <c r="I6740">
        <v>5</v>
      </c>
      <c r="J6740" s="10">
        <f>VLOOKUP(tbl_Sales[[#This Row],[Product_ID]],tbl_Products[],4,0)</f>
        <v>28.03</v>
      </c>
      <c r="K6740" s="6">
        <v>85.03</v>
      </c>
      <c r="L6740" s="6">
        <f>tbl_Sales[[#This Row],[Price_per_Unit]]*tbl_Sales[[#This Row],[Quantity]]</f>
        <v>425.15</v>
      </c>
      <c r="M6740" s="6">
        <f>tbl_Sales[[#This Row],[Cost_per_Unit]]*tbl_Sales[[#This Row],[Quantity]]</f>
        <v>140.15</v>
      </c>
      <c r="N6740" s="6">
        <f>tbl_Sales[[#This Row],[Sales]]-tbl_Sales[[#This Row],[Total_Cost]]</f>
        <v>285</v>
      </c>
    </row>
    <row r="6741" spans="1:14">
      <c r="A6741" t="s">
        <v>6745</v>
      </c>
      <c r="B6741" s="4">
        <v>45106</v>
      </c>
      <c r="C6741" t="s">
        <v>7969</v>
      </c>
      <c r="D6741" t="str">
        <f>VLOOKUP(Sales_Data!$C6741,tbl_Customers[],2,FALSE)</f>
        <v>Customer_650</v>
      </c>
      <c r="E6741" t="str">
        <f>VLOOKUP(tbl_Sales[[#This Row],[Customer_ID]],tbl_Customers[],5,0)</f>
        <v>East</v>
      </c>
      <c r="F6741" t="s">
        <v>8558</v>
      </c>
      <c r="G6741" t="str">
        <f>VLOOKUP(Sales_Data!$F6741,tbl_Products[],2,FALSE)</f>
        <v>Product_24</v>
      </c>
      <c r="H6741" t="str">
        <f>VLOOKUP(tbl_Sales[[#This Row],[Product_ID]],tbl_Products[],3,0)</f>
        <v>Apparel</v>
      </c>
      <c r="I6741">
        <v>6</v>
      </c>
      <c r="J6741" s="10">
        <f>VLOOKUP(tbl_Sales[[#This Row],[Product_ID]],tbl_Products[],4,0)</f>
        <v>47.62</v>
      </c>
      <c r="K6741" s="6">
        <v>56.33</v>
      </c>
      <c r="L6741" s="6">
        <f>tbl_Sales[[#This Row],[Price_per_Unit]]*tbl_Sales[[#This Row],[Quantity]]</f>
        <v>337.98</v>
      </c>
      <c r="M6741" s="6">
        <f>tbl_Sales[[#This Row],[Cost_per_Unit]]*tbl_Sales[[#This Row],[Quantity]]</f>
        <v>285.71999999999997</v>
      </c>
      <c r="N6741" s="6">
        <f>tbl_Sales[[#This Row],[Sales]]-tbl_Sales[[#This Row],[Total_Cost]]</f>
        <v>52.260000000000048</v>
      </c>
    </row>
    <row r="6742" spans="1:14">
      <c r="A6742" t="s">
        <v>6746</v>
      </c>
      <c r="B6742" s="4">
        <v>45242</v>
      </c>
      <c r="C6742" t="s">
        <v>8489</v>
      </c>
      <c r="D6742" t="str">
        <f>VLOOKUP(Sales_Data!$C6742,tbl_Customers[],2,FALSE)</f>
        <v>Customer_709</v>
      </c>
      <c r="E6742" t="str">
        <f>VLOOKUP(tbl_Sales[[#This Row],[Customer_ID]],tbl_Customers[],5,0)</f>
        <v>West</v>
      </c>
      <c r="F6742" t="s">
        <v>8567</v>
      </c>
      <c r="G6742" t="str">
        <f>VLOOKUP(Sales_Data!$F6742,tbl_Products[],2,FALSE)</f>
        <v>Product_69</v>
      </c>
      <c r="H6742" t="str">
        <f>VLOOKUP(tbl_Sales[[#This Row],[Product_ID]],tbl_Products[],3,0)</f>
        <v>Home Goods</v>
      </c>
      <c r="I6742">
        <v>9</v>
      </c>
      <c r="J6742" s="10">
        <f>VLOOKUP(tbl_Sales[[#This Row],[Product_ID]],tbl_Products[],4,0)</f>
        <v>8.86</v>
      </c>
      <c r="K6742" s="6">
        <v>57.12</v>
      </c>
      <c r="L6742" s="6">
        <f>tbl_Sales[[#This Row],[Price_per_Unit]]*tbl_Sales[[#This Row],[Quantity]]</f>
        <v>514.07999999999993</v>
      </c>
      <c r="M6742" s="6">
        <f>tbl_Sales[[#This Row],[Cost_per_Unit]]*tbl_Sales[[#This Row],[Quantity]]</f>
        <v>79.739999999999995</v>
      </c>
      <c r="N6742" s="6">
        <f>tbl_Sales[[#This Row],[Sales]]-tbl_Sales[[#This Row],[Total_Cost]]</f>
        <v>434.33999999999992</v>
      </c>
    </row>
    <row r="6743" spans="1:14">
      <c r="A6743" t="s">
        <v>6747</v>
      </c>
      <c r="B6743" s="4">
        <v>45153</v>
      </c>
      <c r="C6743" t="s">
        <v>8109</v>
      </c>
      <c r="D6743" t="str">
        <f>VLOOKUP(Sales_Data!$C6743,tbl_Customers[],2,FALSE)</f>
        <v>Customer_820</v>
      </c>
      <c r="E6743" t="str">
        <f>VLOOKUP(tbl_Sales[[#This Row],[Customer_ID]],tbl_Customers[],5,0)</f>
        <v>South</v>
      </c>
      <c r="F6743" t="s">
        <v>8538</v>
      </c>
      <c r="G6743" t="str">
        <f>VLOOKUP(Sales_Data!$F6743,tbl_Products[],2,FALSE)</f>
        <v>Product_44</v>
      </c>
      <c r="H6743" t="str">
        <f>VLOOKUP(tbl_Sales[[#This Row],[Product_ID]],tbl_Products[],3,0)</f>
        <v>Electronics</v>
      </c>
      <c r="I6743">
        <v>3</v>
      </c>
      <c r="J6743" s="10">
        <f>VLOOKUP(tbl_Sales[[#This Row],[Product_ID]],tbl_Products[],4,0)</f>
        <v>39.729999999999997</v>
      </c>
      <c r="K6743" s="6">
        <v>47.99</v>
      </c>
      <c r="L6743" s="6">
        <f>tbl_Sales[[#This Row],[Price_per_Unit]]*tbl_Sales[[#This Row],[Quantity]]</f>
        <v>143.97</v>
      </c>
      <c r="M6743" s="6">
        <f>tbl_Sales[[#This Row],[Cost_per_Unit]]*tbl_Sales[[#This Row],[Quantity]]</f>
        <v>119.19</v>
      </c>
      <c r="N6743" s="6">
        <f>tbl_Sales[[#This Row],[Sales]]-tbl_Sales[[#This Row],[Total_Cost]]</f>
        <v>24.78</v>
      </c>
    </row>
    <row r="6744" spans="1:14">
      <c r="A6744" t="s">
        <v>6748</v>
      </c>
      <c r="B6744" s="4">
        <v>45246</v>
      </c>
      <c r="C6744" t="s">
        <v>7551</v>
      </c>
      <c r="D6744" t="str">
        <f>VLOOKUP(Sales_Data!$C6744,tbl_Customers[],2,FALSE)</f>
        <v>Customer_164</v>
      </c>
      <c r="E6744" t="str">
        <f>VLOOKUP(tbl_Sales[[#This Row],[Customer_ID]],tbl_Customers[],5,0)</f>
        <v>East</v>
      </c>
      <c r="F6744" t="s">
        <v>8517</v>
      </c>
      <c r="G6744" t="str">
        <f>VLOOKUP(Sales_Data!$F6744,tbl_Products[],2,FALSE)</f>
        <v>Product_62</v>
      </c>
      <c r="H6744" t="str">
        <f>VLOOKUP(tbl_Sales[[#This Row],[Product_ID]],tbl_Products[],3,0)</f>
        <v>Health</v>
      </c>
      <c r="I6744">
        <v>2</v>
      </c>
      <c r="J6744" s="10">
        <f>VLOOKUP(tbl_Sales[[#This Row],[Product_ID]],tbl_Products[],4,0)</f>
        <v>24.52</v>
      </c>
      <c r="K6744" s="6">
        <v>47.27</v>
      </c>
      <c r="L6744" s="6">
        <f>tbl_Sales[[#This Row],[Price_per_Unit]]*tbl_Sales[[#This Row],[Quantity]]</f>
        <v>94.54</v>
      </c>
      <c r="M6744" s="6">
        <f>tbl_Sales[[#This Row],[Cost_per_Unit]]*tbl_Sales[[#This Row],[Quantity]]</f>
        <v>49.04</v>
      </c>
      <c r="N6744" s="6">
        <f>tbl_Sales[[#This Row],[Sales]]-tbl_Sales[[#This Row],[Total_Cost]]</f>
        <v>45.500000000000007</v>
      </c>
    </row>
    <row r="6745" spans="1:14">
      <c r="A6745" t="s">
        <v>6749</v>
      </c>
      <c r="B6745" s="4">
        <v>45001</v>
      </c>
      <c r="C6745" t="s">
        <v>8356</v>
      </c>
      <c r="D6745" t="str">
        <f>VLOOKUP(Sales_Data!$C6745,tbl_Customers[],2,FALSE)</f>
        <v>Customer_1140</v>
      </c>
      <c r="E6745" t="str">
        <f>VLOOKUP(tbl_Sales[[#This Row],[Customer_ID]],tbl_Customers[],5,0)</f>
        <v>East</v>
      </c>
      <c r="F6745" t="s">
        <v>8532</v>
      </c>
      <c r="G6745" t="str">
        <f>VLOOKUP(Sales_Data!$F6745,tbl_Products[],2,FALSE)</f>
        <v>Product_23</v>
      </c>
      <c r="H6745" t="str">
        <f>VLOOKUP(tbl_Sales[[#This Row],[Product_ID]],tbl_Products[],3,0)</f>
        <v>Apparel</v>
      </c>
      <c r="I6745">
        <v>5</v>
      </c>
      <c r="J6745" s="10">
        <f>VLOOKUP(tbl_Sales[[#This Row],[Product_ID]],tbl_Products[],4,0)</f>
        <v>2.85</v>
      </c>
      <c r="K6745" s="6">
        <v>10.039999999999999</v>
      </c>
      <c r="L6745" s="6">
        <f>tbl_Sales[[#This Row],[Price_per_Unit]]*tbl_Sales[[#This Row],[Quantity]]</f>
        <v>50.199999999999996</v>
      </c>
      <c r="M6745" s="6">
        <f>tbl_Sales[[#This Row],[Cost_per_Unit]]*tbl_Sales[[#This Row],[Quantity]]</f>
        <v>14.25</v>
      </c>
      <c r="N6745" s="6">
        <f>tbl_Sales[[#This Row],[Sales]]-tbl_Sales[[#This Row],[Total_Cost]]</f>
        <v>35.949999999999996</v>
      </c>
    </row>
    <row r="6746" spans="1:14">
      <c r="A6746" t="s">
        <v>6750</v>
      </c>
      <c r="B6746" s="4">
        <v>45152</v>
      </c>
      <c r="C6746" t="s">
        <v>7657</v>
      </c>
      <c r="D6746" t="str">
        <f>VLOOKUP(Sales_Data!$C6746,tbl_Customers[],2,FALSE)</f>
        <v>Customer_642</v>
      </c>
      <c r="E6746" t="str">
        <f>VLOOKUP(tbl_Sales[[#This Row],[Customer_ID]],tbl_Customers[],5,0)</f>
        <v>South</v>
      </c>
      <c r="F6746" t="s">
        <v>8538</v>
      </c>
      <c r="G6746" t="str">
        <f>VLOOKUP(Sales_Data!$F6746,tbl_Products[],2,FALSE)</f>
        <v>Product_44</v>
      </c>
      <c r="H6746" t="str">
        <f>VLOOKUP(tbl_Sales[[#This Row],[Product_ID]],tbl_Products[],3,0)</f>
        <v>Electronics</v>
      </c>
      <c r="I6746">
        <v>4</v>
      </c>
      <c r="J6746" s="10">
        <f>VLOOKUP(tbl_Sales[[#This Row],[Product_ID]],tbl_Products[],4,0)</f>
        <v>39.729999999999997</v>
      </c>
      <c r="K6746" s="6">
        <v>88.98</v>
      </c>
      <c r="L6746" s="6">
        <f>tbl_Sales[[#This Row],[Price_per_Unit]]*tbl_Sales[[#This Row],[Quantity]]</f>
        <v>355.92</v>
      </c>
      <c r="M6746" s="6">
        <f>tbl_Sales[[#This Row],[Cost_per_Unit]]*tbl_Sales[[#This Row],[Quantity]]</f>
        <v>158.91999999999999</v>
      </c>
      <c r="N6746" s="6">
        <f>tbl_Sales[[#This Row],[Sales]]-tbl_Sales[[#This Row],[Total_Cost]]</f>
        <v>197.00000000000003</v>
      </c>
    </row>
    <row r="6747" spans="1:14">
      <c r="A6747" t="s">
        <v>6751</v>
      </c>
      <c r="B6747" s="4">
        <v>44949</v>
      </c>
      <c r="C6747" t="s">
        <v>8015</v>
      </c>
      <c r="D6747" t="str">
        <f>VLOOKUP(Sales_Data!$C6747,tbl_Customers[],2,FALSE)</f>
        <v>Customer_1012</v>
      </c>
      <c r="E6747" t="str">
        <f>VLOOKUP(tbl_Sales[[#This Row],[Customer_ID]],tbl_Customers[],5,0)</f>
        <v>West</v>
      </c>
      <c r="F6747" t="s">
        <v>8553</v>
      </c>
      <c r="G6747" t="str">
        <f>VLOOKUP(Sales_Data!$F6747,tbl_Products[],2,FALSE)</f>
        <v>Product_50</v>
      </c>
      <c r="H6747" t="str">
        <f>VLOOKUP(tbl_Sales[[#This Row],[Product_ID]],tbl_Products[],3,0)</f>
        <v>Apparel</v>
      </c>
      <c r="I6747">
        <v>3</v>
      </c>
      <c r="J6747" s="10">
        <f>VLOOKUP(tbl_Sales[[#This Row],[Product_ID]],tbl_Products[],4,0)</f>
        <v>42.74</v>
      </c>
      <c r="K6747" s="6">
        <v>76.959999999999994</v>
      </c>
      <c r="L6747" s="6">
        <f>tbl_Sales[[#This Row],[Price_per_Unit]]*tbl_Sales[[#This Row],[Quantity]]</f>
        <v>230.88</v>
      </c>
      <c r="M6747" s="6">
        <f>tbl_Sales[[#This Row],[Cost_per_Unit]]*tbl_Sales[[#This Row],[Quantity]]</f>
        <v>128.22</v>
      </c>
      <c r="N6747" s="6">
        <f>tbl_Sales[[#This Row],[Sales]]-tbl_Sales[[#This Row],[Total_Cost]]</f>
        <v>102.66</v>
      </c>
    </row>
    <row r="6748" spans="1:14">
      <c r="A6748" t="s">
        <v>6752</v>
      </c>
      <c r="B6748" s="4">
        <v>45046</v>
      </c>
      <c r="C6748" t="s">
        <v>7797</v>
      </c>
      <c r="D6748" t="str">
        <f>VLOOKUP(Sales_Data!$C6748,tbl_Customers[],2,FALSE)</f>
        <v>Customer_1255</v>
      </c>
      <c r="E6748" t="str">
        <f>VLOOKUP(tbl_Sales[[#This Row],[Customer_ID]],tbl_Customers[],5,0)</f>
        <v>West</v>
      </c>
      <c r="F6748" t="s">
        <v>8502</v>
      </c>
      <c r="G6748" t="str">
        <f>VLOOKUP(Sales_Data!$F6748,tbl_Products[],2,FALSE)</f>
        <v>Product_22</v>
      </c>
      <c r="H6748" t="str">
        <f>VLOOKUP(tbl_Sales[[#This Row],[Product_ID]],tbl_Products[],3,0)</f>
        <v>Electronics</v>
      </c>
      <c r="I6748">
        <v>4</v>
      </c>
      <c r="J6748" s="10">
        <f>VLOOKUP(tbl_Sales[[#This Row],[Product_ID]],tbl_Products[],4,0)</f>
        <v>38.15</v>
      </c>
      <c r="K6748" s="6">
        <v>59.21</v>
      </c>
      <c r="L6748" s="6">
        <f>tbl_Sales[[#This Row],[Price_per_Unit]]*tbl_Sales[[#This Row],[Quantity]]</f>
        <v>236.84</v>
      </c>
      <c r="M6748" s="6">
        <f>tbl_Sales[[#This Row],[Cost_per_Unit]]*tbl_Sales[[#This Row],[Quantity]]</f>
        <v>152.6</v>
      </c>
      <c r="N6748" s="6">
        <f>tbl_Sales[[#This Row],[Sales]]-tbl_Sales[[#This Row],[Total_Cost]]</f>
        <v>84.240000000000009</v>
      </c>
    </row>
    <row r="6749" spans="1:14">
      <c r="A6749" t="s">
        <v>6753</v>
      </c>
      <c r="B6749" s="4">
        <v>45029</v>
      </c>
      <c r="C6749" t="s">
        <v>7961</v>
      </c>
      <c r="D6749" t="str">
        <f>VLOOKUP(Sales_Data!$C6749,tbl_Customers[],2,FALSE)</f>
        <v>Customer_97</v>
      </c>
      <c r="E6749" t="str">
        <f>VLOOKUP(tbl_Sales[[#This Row],[Customer_ID]],tbl_Customers[],5,0)</f>
        <v>West</v>
      </c>
      <c r="F6749" t="s">
        <v>8524</v>
      </c>
      <c r="G6749" t="str">
        <f>VLOOKUP(Sales_Data!$F6749,tbl_Products[],2,FALSE)</f>
        <v>Product_74</v>
      </c>
      <c r="H6749" t="str">
        <f>VLOOKUP(tbl_Sales[[#This Row],[Product_ID]],tbl_Products[],3,0)</f>
        <v>Home Goods</v>
      </c>
      <c r="I6749">
        <v>4</v>
      </c>
      <c r="J6749" s="10">
        <f>VLOOKUP(tbl_Sales[[#This Row],[Product_ID]],tbl_Products[],4,0)</f>
        <v>13.9</v>
      </c>
      <c r="K6749" s="6">
        <v>62.44</v>
      </c>
      <c r="L6749" s="6">
        <f>tbl_Sales[[#This Row],[Price_per_Unit]]*tbl_Sales[[#This Row],[Quantity]]</f>
        <v>249.76</v>
      </c>
      <c r="M6749" s="6">
        <f>tbl_Sales[[#This Row],[Cost_per_Unit]]*tbl_Sales[[#This Row],[Quantity]]</f>
        <v>55.6</v>
      </c>
      <c r="N6749" s="6">
        <f>tbl_Sales[[#This Row],[Sales]]-tbl_Sales[[#This Row],[Total_Cost]]</f>
        <v>194.16</v>
      </c>
    </row>
    <row r="6750" spans="1:14">
      <c r="A6750" t="s">
        <v>6754</v>
      </c>
      <c r="B6750" s="4">
        <v>45277</v>
      </c>
      <c r="C6750" t="s">
        <v>7030</v>
      </c>
      <c r="D6750" t="str">
        <f>VLOOKUP(Sales_Data!$C6750,tbl_Customers[],2,FALSE)</f>
        <v>Customer_806</v>
      </c>
      <c r="E6750" t="str">
        <f>VLOOKUP(tbl_Sales[[#This Row],[Customer_ID]],tbl_Customers[],5,0)</f>
        <v>West</v>
      </c>
      <c r="F6750" t="s">
        <v>8502</v>
      </c>
      <c r="G6750" t="str">
        <f>VLOOKUP(Sales_Data!$F6750,tbl_Products[],2,FALSE)</f>
        <v>Product_22</v>
      </c>
      <c r="H6750" t="str">
        <f>VLOOKUP(tbl_Sales[[#This Row],[Product_ID]],tbl_Products[],3,0)</f>
        <v>Electronics</v>
      </c>
      <c r="I6750">
        <v>2</v>
      </c>
      <c r="J6750" s="10">
        <f>VLOOKUP(tbl_Sales[[#This Row],[Product_ID]],tbl_Products[],4,0)</f>
        <v>38.15</v>
      </c>
      <c r="K6750" s="6">
        <v>51.85</v>
      </c>
      <c r="L6750" s="6">
        <f>tbl_Sales[[#This Row],[Price_per_Unit]]*tbl_Sales[[#This Row],[Quantity]]</f>
        <v>103.7</v>
      </c>
      <c r="M6750" s="6">
        <f>tbl_Sales[[#This Row],[Cost_per_Unit]]*tbl_Sales[[#This Row],[Quantity]]</f>
        <v>76.3</v>
      </c>
      <c r="N6750" s="6">
        <f>tbl_Sales[[#This Row],[Sales]]-tbl_Sales[[#This Row],[Total_Cost]]</f>
        <v>27.400000000000006</v>
      </c>
    </row>
    <row r="6751" spans="1:14">
      <c r="A6751" t="s">
        <v>6755</v>
      </c>
      <c r="B6751" s="4">
        <v>45118</v>
      </c>
      <c r="C6751" t="s">
        <v>7128</v>
      </c>
      <c r="D6751" t="str">
        <f>VLOOKUP(Sales_Data!$C6751,tbl_Customers[],2,FALSE)</f>
        <v>Customer_612</v>
      </c>
      <c r="E6751" t="str">
        <f>VLOOKUP(tbl_Sales[[#This Row],[Customer_ID]],tbl_Customers[],5,0)</f>
        <v>West</v>
      </c>
      <c r="F6751" t="s">
        <v>8555</v>
      </c>
      <c r="G6751" t="str">
        <f>VLOOKUP(Sales_Data!$F6751,tbl_Products[],2,FALSE)</f>
        <v>Product_52</v>
      </c>
      <c r="H6751" t="str">
        <f>VLOOKUP(tbl_Sales[[#This Row],[Product_ID]],tbl_Products[],3,0)</f>
        <v>Toys</v>
      </c>
      <c r="I6751">
        <v>3</v>
      </c>
      <c r="J6751" s="10">
        <f>VLOOKUP(tbl_Sales[[#This Row],[Product_ID]],tbl_Products[],4,0)</f>
        <v>46.58</v>
      </c>
      <c r="K6751" s="6">
        <v>88.54</v>
      </c>
      <c r="L6751" s="6">
        <f>tbl_Sales[[#This Row],[Price_per_Unit]]*tbl_Sales[[#This Row],[Quantity]]</f>
        <v>265.62</v>
      </c>
      <c r="M6751" s="6">
        <f>tbl_Sales[[#This Row],[Cost_per_Unit]]*tbl_Sales[[#This Row],[Quantity]]</f>
        <v>139.74</v>
      </c>
      <c r="N6751" s="6">
        <f>tbl_Sales[[#This Row],[Sales]]-tbl_Sales[[#This Row],[Total_Cost]]</f>
        <v>125.88</v>
      </c>
    </row>
    <row r="6752" spans="1:14">
      <c r="A6752" t="s">
        <v>6756</v>
      </c>
      <c r="B6752" s="4">
        <v>45006</v>
      </c>
      <c r="C6752" t="s">
        <v>7788</v>
      </c>
      <c r="D6752" t="str">
        <f>VLOOKUP(Sales_Data!$C6752,tbl_Customers[],2,FALSE)</f>
        <v>Customer_1427</v>
      </c>
      <c r="E6752" t="str">
        <f>VLOOKUP(tbl_Sales[[#This Row],[Customer_ID]],tbl_Customers[],5,0)</f>
        <v>West</v>
      </c>
      <c r="F6752" t="s">
        <v>8520</v>
      </c>
      <c r="G6752" t="str">
        <f>VLOOKUP(Sales_Data!$F6752,tbl_Products[],2,FALSE)</f>
        <v>Product_29</v>
      </c>
      <c r="H6752" t="str">
        <f>VLOOKUP(tbl_Sales[[#This Row],[Product_ID]],tbl_Products[],3,0)</f>
        <v>Home Goods</v>
      </c>
      <c r="I6752">
        <v>1</v>
      </c>
      <c r="J6752" s="10">
        <f>VLOOKUP(tbl_Sales[[#This Row],[Product_ID]],tbl_Products[],4,0)</f>
        <v>9.64</v>
      </c>
      <c r="K6752" s="6">
        <v>69.84</v>
      </c>
      <c r="L6752" s="6">
        <f>tbl_Sales[[#This Row],[Price_per_Unit]]*tbl_Sales[[#This Row],[Quantity]]</f>
        <v>69.84</v>
      </c>
      <c r="M6752" s="6">
        <f>tbl_Sales[[#This Row],[Cost_per_Unit]]*tbl_Sales[[#This Row],[Quantity]]</f>
        <v>9.64</v>
      </c>
      <c r="N6752" s="6">
        <f>tbl_Sales[[#This Row],[Sales]]-tbl_Sales[[#This Row],[Total_Cost]]</f>
        <v>60.2</v>
      </c>
    </row>
    <row r="6753" spans="1:14">
      <c r="A6753" t="s">
        <v>6757</v>
      </c>
      <c r="B6753" s="4">
        <v>44970</v>
      </c>
      <c r="C6753" t="s">
        <v>7526</v>
      </c>
      <c r="D6753" t="str">
        <f>VLOOKUP(Sales_Data!$C6753,tbl_Customers[],2,FALSE)</f>
        <v>Customer_931</v>
      </c>
      <c r="E6753" t="str">
        <f>VLOOKUP(tbl_Sales[[#This Row],[Customer_ID]],tbl_Customers[],5,0)</f>
        <v>North</v>
      </c>
      <c r="F6753" t="s">
        <v>8520</v>
      </c>
      <c r="G6753" t="str">
        <f>VLOOKUP(Sales_Data!$F6753,tbl_Products[],2,FALSE)</f>
        <v>Product_29</v>
      </c>
      <c r="H6753" t="str">
        <f>VLOOKUP(tbl_Sales[[#This Row],[Product_ID]],tbl_Products[],3,0)</f>
        <v>Home Goods</v>
      </c>
      <c r="I6753">
        <v>3</v>
      </c>
      <c r="J6753" s="10">
        <f>VLOOKUP(tbl_Sales[[#This Row],[Product_ID]],tbl_Products[],4,0)</f>
        <v>9.64</v>
      </c>
      <c r="K6753" s="6">
        <v>60.21</v>
      </c>
      <c r="L6753" s="6">
        <f>tbl_Sales[[#This Row],[Price_per_Unit]]*tbl_Sales[[#This Row],[Quantity]]</f>
        <v>180.63</v>
      </c>
      <c r="M6753" s="6">
        <f>tbl_Sales[[#This Row],[Cost_per_Unit]]*tbl_Sales[[#This Row],[Quantity]]</f>
        <v>28.92</v>
      </c>
      <c r="N6753" s="6">
        <f>tbl_Sales[[#This Row],[Sales]]-tbl_Sales[[#This Row],[Total_Cost]]</f>
        <v>151.70999999999998</v>
      </c>
    </row>
    <row r="6754" spans="1:14">
      <c r="A6754" t="s">
        <v>6758</v>
      </c>
      <c r="B6754" s="4">
        <v>44984</v>
      </c>
      <c r="C6754" t="s">
        <v>7098</v>
      </c>
      <c r="D6754" t="str">
        <f>VLOOKUP(Sales_Data!$C6754,tbl_Customers[],2,FALSE)</f>
        <v>Customer_1011</v>
      </c>
      <c r="E6754" t="str">
        <f>VLOOKUP(tbl_Sales[[#This Row],[Customer_ID]],tbl_Customers[],5,0)</f>
        <v>North</v>
      </c>
      <c r="F6754" t="s">
        <v>8538</v>
      </c>
      <c r="G6754" t="str">
        <f>VLOOKUP(Sales_Data!$F6754,tbl_Products[],2,FALSE)</f>
        <v>Product_44</v>
      </c>
      <c r="H6754" t="str">
        <f>VLOOKUP(tbl_Sales[[#This Row],[Product_ID]],tbl_Products[],3,0)</f>
        <v>Electronics</v>
      </c>
      <c r="I6754">
        <v>4</v>
      </c>
      <c r="J6754" s="10">
        <f>VLOOKUP(tbl_Sales[[#This Row],[Product_ID]],tbl_Products[],4,0)</f>
        <v>39.729999999999997</v>
      </c>
      <c r="K6754" s="6">
        <v>65.17</v>
      </c>
      <c r="L6754" s="6">
        <f>tbl_Sales[[#This Row],[Price_per_Unit]]*tbl_Sales[[#This Row],[Quantity]]</f>
        <v>260.68</v>
      </c>
      <c r="M6754" s="6">
        <f>tbl_Sales[[#This Row],[Cost_per_Unit]]*tbl_Sales[[#This Row],[Quantity]]</f>
        <v>158.91999999999999</v>
      </c>
      <c r="N6754" s="6">
        <f>tbl_Sales[[#This Row],[Sales]]-tbl_Sales[[#This Row],[Total_Cost]]</f>
        <v>101.76000000000002</v>
      </c>
    </row>
    <row r="6755" spans="1:14">
      <c r="A6755" t="s">
        <v>6759</v>
      </c>
      <c r="B6755" s="4">
        <v>44954</v>
      </c>
      <c r="C6755" t="s">
        <v>8212</v>
      </c>
      <c r="D6755" t="str">
        <f>VLOOKUP(Sales_Data!$C6755,tbl_Customers[],2,FALSE)</f>
        <v>Customer_1313</v>
      </c>
      <c r="E6755" t="str">
        <f>VLOOKUP(tbl_Sales[[#This Row],[Customer_ID]],tbl_Customers[],5,0)</f>
        <v>South</v>
      </c>
      <c r="F6755" t="s">
        <v>8500</v>
      </c>
      <c r="G6755" t="str">
        <f>VLOOKUP(Sales_Data!$F6755,tbl_Products[],2,FALSE)</f>
        <v>Product_68</v>
      </c>
      <c r="H6755" t="str">
        <f>VLOOKUP(tbl_Sales[[#This Row],[Product_ID]],tbl_Products[],3,0)</f>
        <v>Home Goods</v>
      </c>
      <c r="I6755">
        <v>8</v>
      </c>
      <c r="J6755" s="10">
        <f>VLOOKUP(tbl_Sales[[#This Row],[Product_ID]],tbl_Products[],4,0)</f>
        <v>17.45</v>
      </c>
      <c r="K6755" s="6">
        <v>75.2</v>
      </c>
      <c r="L6755" s="6">
        <f>tbl_Sales[[#This Row],[Price_per_Unit]]*tbl_Sales[[#This Row],[Quantity]]</f>
        <v>601.6</v>
      </c>
      <c r="M6755" s="6">
        <f>tbl_Sales[[#This Row],[Cost_per_Unit]]*tbl_Sales[[#This Row],[Quantity]]</f>
        <v>139.6</v>
      </c>
      <c r="N6755" s="6">
        <f>tbl_Sales[[#This Row],[Sales]]-tbl_Sales[[#This Row],[Total_Cost]]</f>
        <v>462</v>
      </c>
    </row>
    <row r="6756" spans="1:14">
      <c r="A6756" t="s">
        <v>6760</v>
      </c>
      <c r="B6756" s="4">
        <v>45051</v>
      </c>
      <c r="C6756" t="s">
        <v>7727</v>
      </c>
      <c r="D6756" t="str">
        <f>VLOOKUP(Sales_Data!$C6756,tbl_Customers[],2,FALSE)</f>
        <v>Customer_249</v>
      </c>
      <c r="E6756" t="str">
        <f>VLOOKUP(tbl_Sales[[#This Row],[Customer_ID]],tbl_Customers[],5,0)</f>
        <v>North</v>
      </c>
      <c r="F6756" t="s">
        <v>8562</v>
      </c>
      <c r="G6756" t="str">
        <f>VLOOKUP(Sales_Data!$F6756,tbl_Products[],2,FALSE)</f>
        <v>Product_48</v>
      </c>
      <c r="H6756" t="str">
        <f>VLOOKUP(tbl_Sales[[#This Row],[Product_ID]],tbl_Products[],3,0)</f>
        <v>Apparel</v>
      </c>
      <c r="I6756">
        <v>3</v>
      </c>
      <c r="J6756" s="10">
        <f>VLOOKUP(tbl_Sales[[#This Row],[Product_ID]],tbl_Products[],4,0)</f>
        <v>25.33</v>
      </c>
      <c r="K6756" s="6">
        <v>34.49</v>
      </c>
      <c r="L6756" s="6">
        <f>tbl_Sales[[#This Row],[Price_per_Unit]]*tbl_Sales[[#This Row],[Quantity]]</f>
        <v>103.47</v>
      </c>
      <c r="M6756" s="6">
        <f>tbl_Sales[[#This Row],[Cost_per_Unit]]*tbl_Sales[[#This Row],[Quantity]]</f>
        <v>75.989999999999995</v>
      </c>
      <c r="N6756" s="6">
        <f>tbl_Sales[[#This Row],[Sales]]-tbl_Sales[[#This Row],[Total_Cost]]</f>
        <v>27.480000000000004</v>
      </c>
    </row>
    <row r="6757" spans="1:14">
      <c r="A6757" t="s">
        <v>6761</v>
      </c>
      <c r="B6757" s="4">
        <v>45244</v>
      </c>
      <c r="C6757" t="s">
        <v>8255</v>
      </c>
      <c r="D6757" t="str">
        <f>VLOOKUP(Sales_Data!$C6757,tbl_Customers[],2,FALSE)</f>
        <v>Customer_766</v>
      </c>
      <c r="E6757" t="str">
        <f>VLOOKUP(tbl_Sales[[#This Row],[Customer_ID]],tbl_Customers[],5,0)</f>
        <v>West</v>
      </c>
      <c r="F6757" t="s">
        <v>8530</v>
      </c>
      <c r="G6757" t="str">
        <f>VLOOKUP(Sales_Data!$F6757,tbl_Products[],2,FALSE)</f>
        <v>Product_14</v>
      </c>
      <c r="H6757" t="str">
        <f>VLOOKUP(tbl_Sales[[#This Row],[Product_ID]],tbl_Products[],3,0)</f>
        <v>Toys</v>
      </c>
      <c r="I6757">
        <v>7</v>
      </c>
      <c r="J6757" s="10">
        <f>VLOOKUP(tbl_Sales[[#This Row],[Product_ID]],tbl_Products[],4,0)</f>
        <v>36.64</v>
      </c>
      <c r="K6757" s="6">
        <v>84.41</v>
      </c>
      <c r="L6757" s="6">
        <f>tbl_Sales[[#This Row],[Price_per_Unit]]*tbl_Sales[[#This Row],[Quantity]]</f>
        <v>590.87</v>
      </c>
      <c r="M6757" s="6">
        <f>tbl_Sales[[#This Row],[Cost_per_Unit]]*tbl_Sales[[#This Row],[Quantity]]</f>
        <v>256.48</v>
      </c>
      <c r="N6757" s="6">
        <f>tbl_Sales[[#This Row],[Sales]]-tbl_Sales[[#This Row],[Total_Cost]]</f>
        <v>334.39</v>
      </c>
    </row>
    <row r="6758" spans="1:14">
      <c r="A6758" t="s">
        <v>6762</v>
      </c>
      <c r="B6758" s="4">
        <v>45002</v>
      </c>
      <c r="C6758" t="s">
        <v>8226</v>
      </c>
      <c r="D6758" t="str">
        <f>VLOOKUP(Sales_Data!$C6758,tbl_Customers[],2,FALSE)</f>
        <v>Customer_1266</v>
      </c>
      <c r="E6758" t="str">
        <f>VLOOKUP(tbl_Sales[[#This Row],[Customer_ID]],tbl_Customers[],5,0)</f>
        <v>South</v>
      </c>
      <c r="F6758" t="s">
        <v>8520</v>
      </c>
      <c r="G6758" t="str">
        <f>VLOOKUP(Sales_Data!$F6758,tbl_Products[],2,FALSE)</f>
        <v>Product_29</v>
      </c>
      <c r="H6758" t="str">
        <f>VLOOKUP(tbl_Sales[[#This Row],[Product_ID]],tbl_Products[],3,0)</f>
        <v>Home Goods</v>
      </c>
      <c r="I6758">
        <v>5</v>
      </c>
      <c r="J6758" s="10">
        <f>VLOOKUP(tbl_Sales[[#This Row],[Product_ID]],tbl_Products[],4,0)</f>
        <v>9.64</v>
      </c>
      <c r="K6758" s="6">
        <v>51.53</v>
      </c>
      <c r="L6758" s="6">
        <f>tbl_Sales[[#This Row],[Price_per_Unit]]*tbl_Sales[[#This Row],[Quantity]]</f>
        <v>257.64999999999998</v>
      </c>
      <c r="M6758" s="6">
        <f>tbl_Sales[[#This Row],[Cost_per_Unit]]*tbl_Sales[[#This Row],[Quantity]]</f>
        <v>48.2</v>
      </c>
      <c r="N6758" s="6">
        <f>tbl_Sales[[#This Row],[Sales]]-tbl_Sales[[#This Row],[Total_Cost]]</f>
        <v>209.45</v>
      </c>
    </row>
    <row r="6759" spans="1:14">
      <c r="A6759" t="s">
        <v>6763</v>
      </c>
      <c r="B6759" s="4">
        <v>45074</v>
      </c>
      <c r="C6759" t="s">
        <v>7415</v>
      </c>
      <c r="D6759" t="str">
        <f>VLOOKUP(Sales_Data!$C6759,tbl_Customers[],2,FALSE)</f>
        <v>Customer_211</v>
      </c>
      <c r="E6759" t="str">
        <f>VLOOKUP(tbl_Sales[[#This Row],[Customer_ID]],tbl_Customers[],5,0)</f>
        <v>East</v>
      </c>
      <c r="F6759" t="s">
        <v>8501</v>
      </c>
      <c r="G6759" t="str">
        <f>VLOOKUP(Sales_Data!$F6759,tbl_Products[],2,FALSE)</f>
        <v>Product_65</v>
      </c>
      <c r="H6759" t="str">
        <f>VLOOKUP(tbl_Sales[[#This Row],[Product_ID]],tbl_Products[],3,0)</f>
        <v>Health</v>
      </c>
      <c r="I6759">
        <v>4</v>
      </c>
      <c r="J6759" s="10">
        <f>VLOOKUP(tbl_Sales[[#This Row],[Product_ID]],tbl_Products[],4,0)</f>
        <v>37.880000000000003</v>
      </c>
      <c r="K6759" s="6">
        <v>72.98</v>
      </c>
      <c r="L6759" s="6">
        <f>tbl_Sales[[#This Row],[Price_per_Unit]]*tbl_Sales[[#This Row],[Quantity]]</f>
        <v>291.92</v>
      </c>
      <c r="M6759" s="6">
        <f>tbl_Sales[[#This Row],[Cost_per_Unit]]*tbl_Sales[[#This Row],[Quantity]]</f>
        <v>151.52000000000001</v>
      </c>
      <c r="N6759" s="6">
        <f>tbl_Sales[[#This Row],[Sales]]-tbl_Sales[[#This Row],[Total_Cost]]</f>
        <v>140.4</v>
      </c>
    </row>
    <row r="6760" spans="1:14">
      <c r="A6760" t="s">
        <v>6764</v>
      </c>
      <c r="B6760" s="4">
        <v>44934</v>
      </c>
      <c r="C6760" t="s">
        <v>7231</v>
      </c>
      <c r="D6760" t="str">
        <f>VLOOKUP(Sales_Data!$C6760,tbl_Customers[],2,FALSE)</f>
        <v>Customer_60</v>
      </c>
      <c r="E6760" t="str">
        <f>VLOOKUP(tbl_Sales[[#This Row],[Customer_ID]],tbl_Customers[],5,0)</f>
        <v>North</v>
      </c>
      <c r="F6760" t="s">
        <v>8530</v>
      </c>
      <c r="G6760" t="str">
        <f>VLOOKUP(Sales_Data!$F6760,tbl_Products[],2,FALSE)</f>
        <v>Product_14</v>
      </c>
      <c r="H6760" t="str">
        <f>VLOOKUP(tbl_Sales[[#This Row],[Product_ID]],tbl_Products[],3,0)</f>
        <v>Toys</v>
      </c>
      <c r="I6760">
        <v>2</v>
      </c>
      <c r="J6760" s="10">
        <f>VLOOKUP(tbl_Sales[[#This Row],[Product_ID]],tbl_Products[],4,0)</f>
        <v>36.64</v>
      </c>
      <c r="K6760" s="6">
        <v>84.21</v>
      </c>
      <c r="L6760" s="6">
        <f>tbl_Sales[[#This Row],[Price_per_Unit]]*tbl_Sales[[#This Row],[Quantity]]</f>
        <v>168.42</v>
      </c>
      <c r="M6760" s="6">
        <f>tbl_Sales[[#This Row],[Cost_per_Unit]]*tbl_Sales[[#This Row],[Quantity]]</f>
        <v>73.28</v>
      </c>
      <c r="N6760" s="6">
        <f>tbl_Sales[[#This Row],[Sales]]-tbl_Sales[[#This Row],[Total_Cost]]</f>
        <v>95.139999999999986</v>
      </c>
    </row>
    <row r="6761" spans="1:14">
      <c r="A6761" t="s">
        <v>6765</v>
      </c>
      <c r="B6761" s="4">
        <v>45102</v>
      </c>
      <c r="C6761" t="s">
        <v>7394</v>
      </c>
      <c r="D6761" t="str">
        <f>VLOOKUP(Sales_Data!$C6761,tbl_Customers[],2,FALSE)</f>
        <v>Customer_459</v>
      </c>
      <c r="E6761" t="str">
        <f>VLOOKUP(tbl_Sales[[#This Row],[Customer_ID]],tbl_Customers[],5,0)</f>
        <v>West</v>
      </c>
      <c r="F6761" t="s">
        <v>8543</v>
      </c>
      <c r="G6761" t="str">
        <f>VLOOKUP(Sales_Data!$F6761,tbl_Products[],2,FALSE)</f>
        <v>Product_72</v>
      </c>
      <c r="H6761" t="str">
        <f>VLOOKUP(tbl_Sales[[#This Row],[Product_ID]],tbl_Products[],3,0)</f>
        <v>Toys</v>
      </c>
      <c r="I6761">
        <v>7</v>
      </c>
      <c r="J6761" s="10">
        <f>VLOOKUP(tbl_Sales[[#This Row],[Product_ID]],tbl_Products[],4,0)</f>
        <v>23.2</v>
      </c>
      <c r="K6761" s="6">
        <v>99.61</v>
      </c>
      <c r="L6761" s="6">
        <f>tbl_Sales[[#This Row],[Price_per_Unit]]*tbl_Sales[[#This Row],[Quantity]]</f>
        <v>697.27</v>
      </c>
      <c r="M6761" s="6">
        <f>tbl_Sales[[#This Row],[Cost_per_Unit]]*tbl_Sales[[#This Row],[Quantity]]</f>
        <v>162.4</v>
      </c>
      <c r="N6761" s="6">
        <f>tbl_Sales[[#This Row],[Sales]]-tbl_Sales[[#This Row],[Total_Cost]]</f>
        <v>534.87</v>
      </c>
    </row>
    <row r="6762" spans="1:14">
      <c r="A6762" t="s">
        <v>6766</v>
      </c>
      <c r="B6762" s="4">
        <v>45282</v>
      </c>
      <c r="C6762" t="s">
        <v>8154</v>
      </c>
      <c r="D6762" t="str">
        <f>VLOOKUP(Sales_Data!$C6762,tbl_Customers[],2,FALSE)</f>
        <v>Customer_98</v>
      </c>
      <c r="E6762" t="str">
        <f>VLOOKUP(tbl_Sales[[#This Row],[Customer_ID]],tbl_Customers[],5,0)</f>
        <v>East</v>
      </c>
      <c r="F6762" t="s">
        <v>8534</v>
      </c>
      <c r="G6762" t="str">
        <f>VLOOKUP(Sales_Data!$F6762,tbl_Products[],2,FALSE)</f>
        <v>Product_51</v>
      </c>
      <c r="H6762" t="str">
        <f>VLOOKUP(tbl_Sales[[#This Row],[Product_ID]],tbl_Products[],3,0)</f>
        <v>Electronics</v>
      </c>
      <c r="I6762">
        <v>2</v>
      </c>
      <c r="J6762" s="10">
        <f>VLOOKUP(tbl_Sales[[#This Row],[Product_ID]],tbl_Products[],4,0)</f>
        <v>45.1</v>
      </c>
      <c r="K6762" s="6">
        <v>49.65</v>
      </c>
      <c r="L6762" s="6">
        <f>tbl_Sales[[#This Row],[Price_per_Unit]]*tbl_Sales[[#This Row],[Quantity]]</f>
        <v>99.3</v>
      </c>
      <c r="M6762" s="6">
        <f>tbl_Sales[[#This Row],[Cost_per_Unit]]*tbl_Sales[[#This Row],[Quantity]]</f>
        <v>90.2</v>
      </c>
      <c r="N6762" s="6">
        <f>tbl_Sales[[#This Row],[Sales]]-tbl_Sales[[#This Row],[Total_Cost]]</f>
        <v>9.0999999999999943</v>
      </c>
    </row>
    <row r="6763" spans="1:14">
      <c r="A6763" t="s">
        <v>6767</v>
      </c>
      <c r="B6763" s="4">
        <v>44983</v>
      </c>
      <c r="C6763" t="s">
        <v>7659</v>
      </c>
      <c r="D6763" t="str">
        <f>VLOOKUP(Sales_Data!$C6763,tbl_Customers[],2,FALSE)</f>
        <v>Customer_22</v>
      </c>
      <c r="E6763" t="str">
        <f>VLOOKUP(tbl_Sales[[#This Row],[Customer_ID]],tbl_Customers[],5,0)</f>
        <v>South</v>
      </c>
      <c r="F6763" t="s">
        <v>8562</v>
      </c>
      <c r="G6763" t="str">
        <f>VLOOKUP(Sales_Data!$F6763,tbl_Products[],2,FALSE)</f>
        <v>Product_48</v>
      </c>
      <c r="H6763" t="str">
        <f>VLOOKUP(tbl_Sales[[#This Row],[Product_ID]],tbl_Products[],3,0)</f>
        <v>Apparel</v>
      </c>
      <c r="I6763">
        <v>4</v>
      </c>
      <c r="J6763" s="10">
        <f>VLOOKUP(tbl_Sales[[#This Row],[Product_ID]],tbl_Products[],4,0)</f>
        <v>25.33</v>
      </c>
      <c r="K6763" s="6">
        <v>41.19</v>
      </c>
      <c r="L6763" s="6">
        <f>tbl_Sales[[#This Row],[Price_per_Unit]]*tbl_Sales[[#This Row],[Quantity]]</f>
        <v>164.76</v>
      </c>
      <c r="M6763" s="6">
        <f>tbl_Sales[[#This Row],[Cost_per_Unit]]*tbl_Sales[[#This Row],[Quantity]]</f>
        <v>101.32</v>
      </c>
      <c r="N6763" s="6">
        <f>tbl_Sales[[#This Row],[Sales]]-tbl_Sales[[#This Row],[Total_Cost]]</f>
        <v>63.44</v>
      </c>
    </row>
    <row r="6764" spans="1:14">
      <c r="A6764" t="s">
        <v>6768</v>
      </c>
      <c r="B6764" s="4">
        <v>45083</v>
      </c>
      <c r="C6764" t="s">
        <v>7462</v>
      </c>
      <c r="D6764" t="str">
        <f>VLOOKUP(Sales_Data!$C6764,tbl_Customers[],2,FALSE)</f>
        <v>Customer_285</v>
      </c>
      <c r="E6764" t="str">
        <f>VLOOKUP(tbl_Sales[[#This Row],[Customer_ID]],tbl_Customers[],5,0)</f>
        <v>North</v>
      </c>
      <c r="F6764" t="s">
        <v>8512</v>
      </c>
      <c r="G6764" t="str">
        <f>VLOOKUP(Sales_Data!$F6764,tbl_Products[],2,FALSE)</f>
        <v>Product_47</v>
      </c>
      <c r="H6764" t="str">
        <f>VLOOKUP(tbl_Sales[[#This Row],[Product_ID]],tbl_Products[],3,0)</f>
        <v>Home Goods</v>
      </c>
      <c r="I6764">
        <v>1</v>
      </c>
      <c r="J6764" s="10">
        <f>VLOOKUP(tbl_Sales[[#This Row],[Product_ID]],tbl_Products[],4,0)</f>
        <v>22.66</v>
      </c>
      <c r="K6764" s="6">
        <v>31.52</v>
      </c>
      <c r="L6764" s="6">
        <f>tbl_Sales[[#This Row],[Price_per_Unit]]*tbl_Sales[[#This Row],[Quantity]]</f>
        <v>31.52</v>
      </c>
      <c r="M6764" s="6">
        <f>tbl_Sales[[#This Row],[Cost_per_Unit]]*tbl_Sales[[#This Row],[Quantity]]</f>
        <v>22.66</v>
      </c>
      <c r="N6764" s="6">
        <f>tbl_Sales[[#This Row],[Sales]]-tbl_Sales[[#This Row],[Total_Cost]]</f>
        <v>8.86</v>
      </c>
    </row>
    <row r="6765" spans="1:14">
      <c r="A6765" t="s">
        <v>6769</v>
      </c>
      <c r="B6765" s="4">
        <v>45157</v>
      </c>
      <c r="C6765" t="s">
        <v>8100</v>
      </c>
      <c r="D6765" t="str">
        <f>VLOOKUP(Sales_Data!$C6765,tbl_Customers[],2,FALSE)</f>
        <v>Customer_216</v>
      </c>
      <c r="E6765" t="str">
        <f>VLOOKUP(tbl_Sales[[#This Row],[Customer_ID]],tbl_Customers[],5,0)</f>
        <v>West</v>
      </c>
      <c r="F6765" t="s">
        <v>8522</v>
      </c>
      <c r="G6765" t="str">
        <f>VLOOKUP(Sales_Data!$F6765,tbl_Products[],2,FALSE)</f>
        <v>Product_4</v>
      </c>
      <c r="H6765" t="str">
        <f>VLOOKUP(tbl_Sales[[#This Row],[Product_ID]],tbl_Products[],3,0)</f>
        <v>Toys</v>
      </c>
      <c r="I6765">
        <v>8</v>
      </c>
      <c r="J6765" s="10">
        <f>VLOOKUP(tbl_Sales[[#This Row],[Product_ID]],tbl_Products[],4,0)</f>
        <v>14.75</v>
      </c>
      <c r="K6765" s="6">
        <v>25.34</v>
      </c>
      <c r="L6765" s="6">
        <f>tbl_Sales[[#This Row],[Price_per_Unit]]*tbl_Sales[[#This Row],[Quantity]]</f>
        <v>202.72</v>
      </c>
      <c r="M6765" s="6">
        <f>tbl_Sales[[#This Row],[Cost_per_Unit]]*tbl_Sales[[#This Row],[Quantity]]</f>
        <v>118</v>
      </c>
      <c r="N6765" s="6">
        <f>tbl_Sales[[#This Row],[Sales]]-tbl_Sales[[#This Row],[Total_Cost]]</f>
        <v>84.72</v>
      </c>
    </row>
    <row r="6766" spans="1:14">
      <c r="A6766" t="s">
        <v>6770</v>
      </c>
      <c r="B6766" s="4">
        <v>45168</v>
      </c>
      <c r="C6766" t="s">
        <v>7150</v>
      </c>
      <c r="D6766" t="str">
        <f>VLOOKUP(Sales_Data!$C6766,tbl_Customers[],2,FALSE)</f>
        <v>Customer_662</v>
      </c>
      <c r="E6766" t="str">
        <f>VLOOKUP(tbl_Sales[[#This Row],[Customer_ID]],tbl_Customers[],5,0)</f>
        <v>South</v>
      </c>
      <c r="F6766" t="s">
        <v>8508</v>
      </c>
      <c r="G6766" t="str">
        <f>VLOOKUP(Sales_Data!$F6766,tbl_Products[],2,FALSE)</f>
        <v>Product_63</v>
      </c>
      <c r="H6766" t="str">
        <f>VLOOKUP(tbl_Sales[[#This Row],[Product_ID]],tbl_Products[],3,0)</f>
        <v>Electronics</v>
      </c>
      <c r="I6766">
        <v>2</v>
      </c>
      <c r="J6766" s="10">
        <f>VLOOKUP(tbl_Sales[[#This Row],[Product_ID]],tbl_Products[],4,0)</f>
        <v>40</v>
      </c>
      <c r="K6766" s="6">
        <v>66.66</v>
      </c>
      <c r="L6766" s="6">
        <f>tbl_Sales[[#This Row],[Price_per_Unit]]*tbl_Sales[[#This Row],[Quantity]]</f>
        <v>133.32</v>
      </c>
      <c r="M6766" s="6">
        <f>tbl_Sales[[#This Row],[Cost_per_Unit]]*tbl_Sales[[#This Row],[Quantity]]</f>
        <v>80</v>
      </c>
      <c r="N6766" s="6">
        <f>tbl_Sales[[#This Row],[Sales]]-tbl_Sales[[#This Row],[Total_Cost]]</f>
        <v>53.319999999999993</v>
      </c>
    </row>
    <row r="6767" spans="1:14">
      <c r="A6767" t="s">
        <v>6771</v>
      </c>
      <c r="B6767" s="4">
        <v>44938</v>
      </c>
      <c r="C6767" t="s">
        <v>8023</v>
      </c>
      <c r="D6767" t="str">
        <f>VLOOKUP(Sales_Data!$C6767,tbl_Customers[],2,FALSE)</f>
        <v>Customer_1409</v>
      </c>
      <c r="E6767" t="str">
        <f>VLOOKUP(tbl_Sales[[#This Row],[Customer_ID]],tbl_Customers[],5,0)</f>
        <v>East</v>
      </c>
      <c r="F6767" t="s">
        <v>8516</v>
      </c>
      <c r="G6767" t="str">
        <f>VLOOKUP(Sales_Data!$F6767,tbl_Products[],2,FALSE)</f>
        <v>Product_67</v>
      </c>
      <c r="H6767" t="str">
        <f>VLOOKUP(tbl_Sales[[#This Row],[Product_ID]],tbl_Products[],3,0)</f>
        <v>Toys</v>
      </c>
      <c r="I6767">
        <v>1</v>
      </c>
      <c r="J6767" s="10">
        <f>VLOOKUP(tbl_Sales[[#This Row],[Product_ID]],tbl_Products[],4,0)</f>
        <v>13.68</v>
      </c>
      <c r="K6767" s="6">
        <v>54.35</v>
      </c>
      <c r="L6767" s="6">
        <f>tbl_Sales[[#This Row],[Price_per_Unit]]*tbl_Sales[[#This Row],[Quantity]]</f>
        <v>54.35</v>
      </c>
      <c r="M6767" s="6">
        <f>tbl_Sales[[#This Row],[Cost_per_Unit]]*tbl_Sales[[#This Row],[Quantity]]</f>
        <v>13.68</v>
      </c>
      <c r="N6767" s="6">
        <f>tbl_Sales[[#This Row],[Sales]]-tbl_Sales[[#This Row],[Total_Cost]]</f>
        <v>40.67</v>
      </c>
    </row>
    <row r="6768" spans="1:14">
      <c r="A6768" t="s">
        <v>6772</v>
      </c>
      <c r="B6768" s="4">
        <v>45096</v>
      </c>
      <c r="C6768" t="s">
        <v>7228</v>
      </c>
      <c r="D6768" t="str">
        <f>VLOOKUP(Sales_Data!$C6768,tbl_Customers[],2,FALSE)</f>
        <v>Customer_1484</v>
      </c>
      <c r="E6768" t="str">
        <f>VLOOKUP(tbl_Sales[[#This Row],[Customer_ID]],tbl_Customers[],5,0)</f>
        <v>North</v>
      </c>
      <c r="F6768" t="s">
        <v>8533</v>
      </c>
      <c r="G6768" t="str">
        <f>VLOOKUP(Sales_Data!$F6768,tbl_Products[],2,FALSE)</f>
        <v>Product_34</v>
      </c>
      <c r="H6768" t="str">
        <f>VLOOKUP(tbl_Sales[[#This Row],[Product_ID]],tbl_Products[],3,0)</f>
        <v>Electronics</v>
      </c>
      <c r="I6768">
        <v>2</v>
      </c>
      <c r="J6768" s="10">
        <f>VLOOKUP(tbl_Sales[[#This Row],[Product_ID]],tbl_Products[],4,0)</f>
        <v>21.9</v>
      </c>
      <c r="K6768" s="6">
        <v>42.5</v>
      </c>
      <c r="L6768" s="6">
        <f>tbl_Sales[[#This Row],[Price_per_Unit]]*tbl_Sales[[#This Row],[Quantity]]</f>
        <v>85</v>
      </c>
      <c r="M6768" s="6">
        <f>tbl_Sales[[#This Row],[Cost_per_Unit]]*tbl_Sales[[#This Row],[Quantity]]</f>
        <v>43.8</v>
      </c>
      <c r="N6768" s="6">
        <f>tbl_Sales[[#This Row],[Sales]]-tbl_Sales[[#This Row],[Total_Cost]]</f>
        <v>41.2</v>
      </c>
    </row>
    <row r="6769" spans="1:14">
      <c r="A6769" t="s">
        <v>6773</v>
      </c>
      <c r="B6769" s="4">
        <v>45034</v>
      </c>
      <c r="C6769" t="s">
        <v>7849</v>
      </c>
      <c r="D6769" t="str">
        <f>VLOOKUP(Sales_Data!$C6769,tbl_Customers[],2,FALSE)</f>
        <v>Customer_893</v>
      </c>
      <c r="E6769" t="str">
        <f>VLOOKUP(tbl_Sales[[#This Row],[Customer_ID]],tbl_Customers[],5,0)</f>
        <v>East</v>
      </c>
      <c r="F6769" t="s">
        <v>8553</v>
      </c>
      <c r="G6769" t="str">
        <f>VLOOKUP(Sales_Data!$F6769,tbl_Products[],2,FALSE)</f>
        <v>Product_50</v>
      </c>
      <c r="H6769" t="str">
        <f>VLOOKUP(tbl_Sales[[#This Row],[Product_ID]],tbl_Products[],3,0)</f>
        <v>Apparel</v>
      </c>
      <c r="I6769">
        <v>1</v>
      </c>
      <c r="J6769" s="10">
        <f>VLOOKUP(tbl_Sales[[#This Row],[Product_ID]],tbl_Products[],4,0)</f>
        <v>42.74</v>
      </c>
      <c r="K6769" s="6">
        <v>48.69</v>
      </c>
      <c r="L6769" s="6">
        <f>tbl_Sales[[#This Row],[Price_per_Unit]]*tbl_Sales[[#This Row],[Quantity]]</f>
        <v>48.69</v>
      </c>
      <c r="M6769" s="6">
        <f>tbl_Sales[[#This Row],[Cost_per_Unit]]*tbl_Sales[[#This Row],[Quantity]]</f>
        <v>42.74</v>
      </c>
      <c r="N6769" s="6">
        <f>tbl_Sales[[#This Row],[Sales]]-tbl_Sales[[#This Row],[Total_Cost]]</f>
        <v>5.9499999999999957</v>
      </c>
    </row>
    <row r="6770" spans="1:14">
      <c r="A6770" t="s">
        <v>6774</v>
      </c>
      <c r="B6770" s="4">
        <v>45202</v>
      </c>
      <c r="C6770" t="s">
        <v>8467</v>
      </c>
      <c r="D6770" t="str">
        <f>VLOOKUP(Sales_Data!$C6770,tbl_Customers[],2,FALSE)</f>
        <v>Customer_464</v>
      </c>
      <c r="E6770" t="str">
        <f>VLOOKUP(tbl_Sales[[#This Row],[Customer_ID]],tbl_Customers[],5,0)</f>
        <v>East</v>
      </c>
      <c r="F6770" t="s">
        <v>8543</v>
      </c>
      <c r="G6770" t="str">
        <f>VLOOKUP(Sales_Data!$F6770,tbl_Products[],2,FALSE)</f>
        <v>Product_72</v>
      </c>
      <c r="H6770" t="str">
        <f>VLOOKUP(tbl_Sales[[#This Row],[Product_ID]],tbl_Products[],3,0)</f>
        <v>Toys</v>
      </c>
      <c r="I6770">
        <v>1</v>
      </c>
      <c r="J6770" s="10">
        <f>VLOOKUP(tbl_Sales[[#This Row],[Product_ID]],tbl_Products[],4,0)</f>
        <v>23.2</v>
      </c>
      <c r="K6770" s="6">
        <v>26.67</v>
      </c>
      <c r="L6770" s="6">
        <f>tbl_Sales[[#This Row],[Price_per_Unit]]*tbl_Sales[[#This Row],[Quantity]]</f>
        <v>26.67</v>
      </c>
      <c r="M6770" s="6">
        <f>tbl_Sales[[#This Row],[Cost_per_Unit]]*tbl_Sales[[#This Row],[Quantity]]</f>
        <v>23.2</v>
      </c>
      <c r="N6770" s="6">
        <f>tbl_Sales[[#This Row],[Sales]]-tbl_Sales[[#This Row],[Total_Cost]]</f>
        <v>3.4700000000000024</v>
      </c>
    </row>
    <row r="6771" spans="1:14">
      <c r="A6771" t="s">
        <v>6775</v>
      </c>
      <c r="B6771" s="4">
        <v>45035</v>
      </c>
      <c r="C6771" t="s">
        <v>7863</v>
      </c>
      <c r="D6771" t="str">
        <f>VLOOKUP(Sales_Data!$C6771,tbl_Customers[],2,FALSE)</f>
        <v>Customer_349</v>
      </c>
      <c r="E6771" t="str">
        <f>VLOOKUP(tbl_Sales[[#This Row],[Customer_ID]],tbl_Customers[],5,0)</f>
        <v>West</v>
      </c>
      <c r="F6771" t="s">
        <v>8556</v>
      </c>
      <c r="G6771" t="str">
        <f>VLOOKUP(Sales_Data!$F6771,tbl_Products[],2,FALSE)</f>
        <v>Product_42</v>
      </c>
      <c r="H6771" t="str">
        <f>VLOOKUP(tbl_Sales[[#This Row],[Product_ID]],tbl_Products[],3,0)</f>
        <v>Electronics</v>
      </c>
      <c r="I6771">
        <v>1</v>
      </c>
      <c r="J6771" s="10">
        <f>VLOOKUP(tbl_Sales[[#This Row],[Product_ID]],tbl_Products[],4,0)</f>
        <v>28.03</v>
      </c>
      <c r="K6771" s="6">
        <v>45.52</v>
      </c>
      <c r="L6771" s="6">
        <f>tbl_Sales[[#This Row],[Price_per_Unit]]*tbl_Sales[[#This Row],[Quantity]]</f>
        <v>45.52</v>
      </c>
      <c r="M6771" s="6">
        <f>tbl_Sales[[#This Row],[Cost_per_Unit]]*tbl_Sales[[#This Row],[Quantity]]</f>
        <v>28.03</v>
      </c>
      <c r="N6771" s="6">
        <f>tbl_Sales[[#This Row],[Sales]]-tbl_Sales[[#This Row],[Total_Cost]]</f>
        <v>17.490000000000002</v>
      </c>
    </row>
    <row r="6772" spans="1:14">
      <c r="A6772" t="s">
        <v>6776</v>
      </c>
      <c r="B6772" s="4">
        <v>45031</v>
      </c>
      <c r="C6772" t="s">
        <v>7816</v>
      </c>
      <c r="D6772" t="str">
        <f>VLOOKUP(Sales_Data!$C6772,tbl_Customers[],2,FALSE)</f>
        <v>Customer_181</v>
      </c>
      <c r="E6772" t="str">
        <f>VLOOKUP(tbl_Sales[[#This Row],[Customer_ID]],tbl_Customers[],5,0)</f>
        <v>South</v>
      </c>
      <c r="F6772" t="s">
        <v>8496</v>
      </c>
      <c r="G6772" t="str">
        <f>VLOOKUP(Sales_Data!$F6772,tbl_Products[],2,FALSE)</f>
        <v>Product_3</v>
      </c>
      <c r="H6772" t="str">
        <f>VLOOKUP(tbl_Sales[[#This Row],[Product_ID]],tbl_Products[],3,0)</f>
        <v>Health</v>
      </c>
      <c r="I6772">
        <v>7</v>
      </c>
      <c r="J6772" s="10">
        <f>VLOOKUP(tbl_Sales[[#This Row],[Product_ID]],tbl_Products[],4,0)</f>
        <v>28.91</v>
      </c>
      <c r="K6772" s="6">
        <v>85.8</v>
      </c>
      <c r="L6772" s="6">
        <f>tbl_Sales[[#This Row],[Price_per_Unit]]*tbl_Sales[[#This Row],[Quantity]]</f>
        <v>600.6</v>
      </c>
      <c r="M6772" s="6">
        <f>tbl_Sales[[#This Row],[Cost_per_Unit]]*tbl_Sales[[#This Row],[Quantity]]</f>
        <v>202.37</v>
      </c>
      <c r="N6772" s="6">
        <f>tbl_Sales[[#This Row],[Sales]]-tbl_Sales[[#This Row],[Total_Cost]]</f>
        <v>398.23</v>
      </c>
    </row>
    <row r="6773" spans="1:14">
      <c r="A6773" t="s">
        <v>6777</v>
      </c>
      <c r="B6773" s="4">
        <v>45206</v>
      </c>
      <c r="C6773" t="s">
        <v>7740</v>
      </c>
      <c r="D6773" t="str">
        <f>VLOOKUP(Sales_Data!$C6773,tbl_Customers[],2,FALSE)</f>
        <v>Customer_392</v>
      </c>
      <c r="E6773" t="str">
        <f>VLOOKUP(tbl_Sales[[#This Row],[Customer_ID]],tbl_Customers[],5,0)</f>
        <v>West</v>
      </c>
      <c r="F6773" t="s">
        <v>8556</v>
      </c>
      <c r="G6773" t="str">
        <f>VLOOKUP(Sales_Data!$F6773,tbl_Products[],2,FALSE)</f>
        <v>Product_42</v>
      </c>
      <c r="H6773" t="str">
        <f>VLOOKUP(tbl_Sales[[#This Row],[Product_ID]],tbl_Products[],3,0)</f>
        <v>Electronics</v>
      </c>
      <c r="I6773">
        <v>3</v>
      </c>
      <c r="J6773" s="10">
        <f>VLOOKUP(tbl_Sales[[#This Row],[Product_ID]],tbl_Products[],4,0)</f>
        <v>28.03</v>
      </c>
      <c r="K6773" s="6">
        <v>85.19</v>
      </c>
      <c r="L6773" s="6">
        <f>tbl_Sales[[#This Row],[Price_per_Unit]]*tbl_Sales[[#This Row],[Quantity]]</f>
        <v>255.57</v>
      </c>
      <c r="M6773" s="6">
        <f>tbl_Sales[[#This Row],[Cost_per_Unit]]*tbl_Sales[[#This Row],[Quantity]]</f>
        <v>84.09</v>
      </c>
      <c r="N6773" s="6">
        <f>tbl_Sales[[#This Row],[Sales]]-tbl_Sales[[#This Row],[Total_Cost]]</f>
        <v>171.48</v>
      </c>
    </row>
    <row r="6774" spans="1:14">
      <c r="A6774" t="s">
        <v>6778</v>
      </c>
      <c r="B6774" s="4">
        <v>45194</v>
      </c>
      <c r="C6774" t="s">
        <v>7174</v>
      </c>
      <c r="D6774" t="str">
        <f>VLOOKUP(Sales_Data!$C6774,tbl_Customers[],2,FALSE)</f>
        <v>Customer_1483</v>
      </c>
      <c r="E6774" t="str">
        <f>VLOOKUP(tbl_Sales[[#This Row],[Customer_ID]],tbl_Customers[],5,0)</f>
        <v>South</v>
      </c>
      <c r="F6774" t="s">
        <v>8508</v>
      </c>
      <c r="G6774" t="str">
        <f>VLOOKUP(Sales_Data!$F6774,tbl_Products[],2,FALSE)</f>
        <v>Product_63</v>
      </c>
      <c r="H6774" t="str">
        <f>VLOOKUP(tbl_Sales[[#This Row],[Product_ID]],tbl_Products[],3,0)</f>
        <v>Electronics</v>
      </c>
      <c r="I6774">
        <v>2</v>
      </c>
      <c r="J6774" s="10">
        <f>VLOOKUP(tbl_Sales[[#This Row],[Product_ID]],tbl_Products[],4,0)</f>
        <v>40</v>
      </c>
      <c r="K6774" s="6">
        <v>83.77</v>
      </c>
      <c r="L6774" s="6">
        <f>tbl_Sales[[#This Row],[Price_per_Unit]]*tbl_Sales[[#This Row],[Quantity]]</f>
        <v>167.54</v>
      </c>
      <c r="M6774" s="6">
        <f>tbl_Sales[[#This Row],[Cost_per_Unit]]*tbl_Sales[[#This Row],[Quantity]]</f>
        <v>80</v>
      </c>
      <c r="N6774" s="6">
        <f>tbl_Sales[[#This Row],[Sales]]-tbl_Sales[[#This Row],[Total_Cost]]</f>
        <v>87.539999999999992</v>
      </c>
    </row>
    <row r="6775" spans="1:14">
      <c r="A6775" t="s">
        <v>6779</v>
      </c>
      <c r="B6775" s="4">
        <v>45059</v>
      </c>
      <c r="C6775" t="s">
        <v>8383</v>
      </c>
      <c r="D6775" t="str">
        <f>VLOOKUP(Sales_Data!$C6775,tbl_Customers[],2,FALSE)</f>
        <v>Customer_756</v>
      </c>
      <c r="E6775" t="str">
        <f>VLOOKUP(tbl_Sales[[#This Row],[Customer_ID]],tbl_Customers[],5,0)</f>
        <v>West</v>
      </c>
      <c r="F6775" t="s">
        <v>8540</v>
      </c>
      <c r="G6775" t="str">
        <f>VLOOKUP(Sales_Data!$F6775,tbl_Products[],2,FALSE)</f>
        <v>Product_37</v>
      </c>
      <c r="H6775" t="str">
        <f>VLOOKUP(tbl_Sales[[#This Row],[Product_ID]],tbl_Products[],3,0)</f>
        <v>Toys</v>
      </c>
      <c r="I6775">
        <v>6</v>
      </c>
      <c r="J6775" s="10">
        <f>VLOOKUP(tbl_Sales[[#This Row],[Product_ID]],tbl_Products[],4,0)</f>
        <v>29.86</v>
      </c>
      <c r="K6775" s="6">
        <v>96.15</v>
      </c>
      <c r="L6775" s="6">
        <f>tbl_Sales[[#This Row],[Price_per_Unit]]*tbl_Sales[[#This Row],[Quantity]]</f>
        <v>576.90000000000009</v>
      </c>
      <c r="M6775" s="6">
        <f>tbl_Sales[[#This Row],[Cost_per_Unit]]*tbl_Sales[[#This Row],[Quantity]]</f>
        <v>179.16</v>
      </c>
      <c r="N6775" s="6">
        <f>tbl_Sales[[#This Row],[Sales]]-tbl_Sales[[#This Row],[Total_Cost]]</f>
        <v>397.74000000000012</v>
      </c>
    </row>
    <row r="6776" spans="1:14">
      <c r="A6776" t="s">
        <v>6780</v>
      </c>
      <c r="B6776" s="4">
        <v>45207</v>
      </c>
      <c r="C6776" t="s">
        <v>7836</v>
      </c>
      <c r="D6776" t="str">
        <f>VLOOKUP(Sales_Data!$C6776,tbl_Customers[],2,FALSE)</f>
        <v>Customer_1101</v>
      </c>
      <c r="E6776" t="str">
        <f>VLOOKUP(tbl_Sales[[#This Row],[Customer_ID]],tbl_Customers[],5,0)</f>
        <v>West</v>
      </c>
      <c r="F6776" t="s">
        <v>8533</v>
      </c>
      <c r="G6776" t="str">
        <f>VLOOKUP(Sales_Data!$F6776,tbl_Products[],2,FALSE)</f>
        <v>Product_34</v>
      </c>
      <c r="H6776" t="str">
        <f>VLOOKUP(tbl_Sales[[#This Row],[Product_ID]],tbl_Products[],3,0)</f>
        <v>Electronics</v>
      </c>
      <c r="I6776">
        <v>6</v>
      </c>
      <c r="J6776" s="10">
        <f>VLOOKUP(tbl_Sales[[#This Row],[Product_ID]],tbl_Products[],4,0)</f>
        <v>21.9</v>
      </c>
      <c r="K6776" s="6">
        <v>98.68</v>
      </c>
      <c r="L6776" s="6">
        <f>tbl_Sales[[#This Row],[Price_per_Unit]]*tbl_Sales[[#This Row],[Quantity]]</f>
        <v>592.08000000000004</v>
      </c>
      <c r="M6776" s="6">
        <f>tbl_Sales[[#This Row],[Cost_per_Unit]]*tbl_Sales[[#This Row],[Quantity]]</f>
        <v>131.39999999999998</v>
      </c>
      <c r="N6776" s="6">
        <f>tbl_Sales[[#This Row],[Sales]]-tbl_Sales[[#This Row],[Total_Cost]]</f>
        <v>460.68000000000006</v>
      </c>
    </row>
    <row r="6777" spans="1:14">
      <c r="A6777" t="s">
        <v>6781</v>
      </c>
      <c r="B6777" s="4">
        <v>45174</v>
      </c>
      <c r="C6777" t="s">
        <v>7875</v>
      </c>
      <c r="D6777" t="str">
        <f>VLOOKUP(Sales_Data!$C6777,tbl_Customers[],2,FALSE)</f>
        <v>Customer_11</v>
      </c>
      <c r="E6777" t="str">
        <f>VLOOKUP(tbl_Sales[[#This Row],[Customer_ID]],tbl_Customers[],5,0)</f>
        <v>North</v>
      </c>
      <c r="F6777" t="s">
        <v>8520</v>
      </c>
      <c r="G6777" t="str">
        <f>VLOOKUP(Sales_Data!$F6777,tbl_Products[],2,FALSE)</f>
        <v>Product_29</v>
      </c>
      <c r="H6777" t="str">
        <f>VLOOKUP(tbl_Sales[[#This Row],[Product_ID]],tbl_Products[],3,0)</f>
        <v>Home Goods</v>
      </c>
      <c r="I6777">
        <v>2</v>
      </c>
      <c r="J6777" s="10">
        <f>VLOOKUP(tbl_Sales[[#This Row],[Product_ID]],tbl_Products[],4,0)</f>
        <v>9.64</v>
      </c>
      <c r="K6777" s="6">
        <v>50</v>
      </c>
      <c r="L6777" s="6">
        <f>tbl_Sales[[#This Row],[Price_per_Unit]]*tbl_Sales[[#This Row],[Quantity]]</f>
        <v>100</v>
      </c>
      <c r="M6777" s="6">
        <f>tbl_Sales[[#This Row],[Cost_per_Unit]]*tbl_Sales[[#This Row],[Quantity]]</f>
        <v>19.28</v>
      </c>
      <c r="N6777" s="6">
        <f>tbl_Sales[[#This Row],[Sales]]-tbl_Sales[[#This Row],[Total_Cost]]</f>
        <v>80.72</v>
      </c>
    </row>
    <row r="6778" spans="1:14">
      <c r="A6778" t="s">
        <v>6782</v>
      </c>
      <c r="B6778" s="4">
        <v>45245</v>
      </c>
      <c r="C6778" t="s">
        <v>8044</v>
      </c>
      <c r="D6778" t="str">
        <f>VLOOKUP(Sales_Data!$C6778,tbl_Customers[],2,FALSE)</f>
        <v>Customer_1410</v>
      </c>
      <c r="E6778" t="str">
        <f>VLOOKUP(tbl_Sales[[#This Row],[Customer_ID]],tbl_Customers[],5,0)</f>
        <v>East</v>
      </c>
      <c r="F6778" t="s">
        <v>8548</v>
      </c>
      <c r="G6778" t="str">
        <f>VLOOKUP(Sales_Data!$F6778,tbl_Products[],2,FALSE)</f>
        <v>Product_1</v>
      </c>
      <c r="H6778" t="str">
        <f>VLOOKUP(tbl_Sales[[#This Row],[Product_ID]],tbl_Products[],3,0)</f>
        <v>Apparel</v>
      </c>
      <c r="I6778">
        <v>8</v>
      </c>
      <c r="J6778" s="10">
        <f>VLOOKUP(tbl_Sales[[#This Row],[Product_ID]],tbl_Products[],4,0)</f>
        <v>21.45</v>
      </c>
      <c r="K6778" s="6">
        <v>29.44</v>
      </c>
      <c r="L6778" s="6">
        <f>tbl_Sales[[#This Row],[Price_per_Unit]]*tbl_Sales[[#This Row],[Quantity]]</f>
        <v>235.52</v>
      </c>
      <c r="M6778" s="6">
        <f>tbl_Sales[[#This Row],[Cost_per_Unit]]*tbl_Sales[[#This Row],[Quantity]]</f>
        <v>171.6</v>
      </c>
      <c r="N6778" s="6">
        <f>tbl_Sales[[#This Row],[Sales]]-tbl_Sales[[#This Row],[Total_Cost]]</f>
        <v>63.920000000000016</v>
      </c>
    </row>
    <row r="6779" spans="1:14">
      <c r="A6779" t="s">
        <v>6783</v>
      </c>
      <c r="B6779" s="4">
        <v>44999</v>
      </c>
      <c r="C6779" t="s">
        <v>7626</v>
      </c>
      <c r="D6779" t="str">
        <f>VLOOKUP(Sales_Data!$C6779,tbl_Customers[],2,FALSE)</f>
        <v>Customer_108</v>
      </c>
      <c r="E6779" t="str">
        <f>VLOOKUP(tbl_Sales[[#This Row],[Customer_ID]],tbl_Customers[],5,0)</f>
        <v>South</v>
      </c>
      <c r="F6779" t="s">
        <v>8528</v>
      </c>
      <c r="G6779" t="str">
        <f>VLOOKUP(Sales_Data!$F6779,tbl_Products[],2,FALSE)</f>
        <v>Product_25</v>
      </c>
      <c r="H6779" t="str">
        <f>VLOOKUP(tbl_Sales[[#This Row],[Product_ID]],tbl_Products[],3,0)</f>
        <v>Electronics</v>
      </c>
      <c r="I6779">
        <v>8</v>
      </c>
      <c r="J6779" s="10">
        <f>VLOOKUP(tbl_Sales[[#This Row],[Product_ID]],tbl_Products[],4,0)</f>
        <v>48.19</v>
      </c>
      <c r="K6779" s="6">
        <v>40.01</v>
      </c>
      <c r="L6779" s="6">
        <f>tbl_Sales[[#This Row],[Price_per_Unit]]*tbl_Sales[[#This Row],[Quantity]]</f>
        <v>320.08</v>
      </c>
      <c r="M6779" s="6">
        <f>tbl_Sales[[#This Row],[Cost_per_Unit]]*tbl_Sales[[#This Row],[Quantity]]</f>
        <v>385.52</v>
      </c>
      <c r="N6779" s="6">
        <f>tbl_Sales[[#This Row],[Sales]]-tbl_Sales[[#This Row],[Total_Cost]]</f>
        <v>-65.44</v>
      </c>
    </row>
    <row r="6780" spans="1:14">
      <c r="A6780" t="s">
        <v>6784</v>
      </c>
      <c r="B6780" s="4">
        <v>45282</v>
      </c>
      <c r="C6780" t="s">
        <v>7182</v>
      </c>
      <c r="D6780" t="str">
        <f>VLOOKUP(Sales_Data!$C6780,tbl_Customers[],2,FALSE)</f>
        <v>Customer_532</v>
      </c>
      <c r="E6780" t="str">
        <f>VLOOKUP(tbl_Sales[[#This Row],[Customer_ID]],tbl_Customers[],5,0)</f>
        <v>West</v>
      </c>
      <c r="F6780" t="s">
        <v>8536</v>
      </c>
      <c r="G6780" t="str">
        <f>VLOOKUP(Sales_Data!$F6780,tbl_Products[],2,FALSE)</f>
        <v>Product_40</v>
      </c>
      <c r="H6780" t="str">
        <f>VLOOKUP(tbl_Sales[[#This Row],[Product_ID]],tbl_Products[],3,0)</f>
        <v>Health</v>
      </c>
      <c r="I6780">
        <v>8</v>
      </c>
      <c r="J6780" s="10">
        <f>VLOOKUP(tbl_Sales[[#This Row],[Product_ID]],tbl_Products[],4,0)</f>
        <v>30.96</v>
      </c>
      <c r="K6780" s="6">
        <v>84.83</v>
      </c>
      <c r="L6780" s="6">
        <f>tbl_Sales[[#This Row],[Price_per_Unit]]*tbl_Sales[[#This Row],[Quantity]]</f>
        <v>678.64</v>
      </c>
      <c r="M6780" s="6">
        <f>tbl_Sales[[#This Row],[Cost_per_Unit]]*tbl_Sales[[#This Row],[Quantity]]</f>
        <v>247.68</v>
      </c>
      <c r="N6780" s="6">
        <f>tbl_Sales[[#This Row],[Sales]]-tbl_Sales[[#This Row],[Total_Cost]]</f>
        <v>430.96</v>
      </c>
    </row>
    <row r="6781" spans="1:14">
      <c r="A6781" t="s">
        <v>6785</v>
      </c>
      <c r="B6781" s="4">
        <v>45284</v>
      </c>
      <c r="C6781" t="s">
        <v>7830</v>
      </c>
      <c r="D6781" t="str">
        <f>VLOOKUP(Sales_Data!$C6781,tbl_Customers[],2,FALSE)</f>
        <v>Customer_89</v>
      </c>
      <c r="E6781" t="str">
        <f>VLOOKUP(tbl_Sales[[#This Row],[Customer_ID]],tbl_Customers[],5,0)</f>
        <v>West</v>
      </c>
      <c r="F6781" t="s">
        <v>8539</v>
      </c>
      <c r="G6781" t="str">
        <f>VLOOKUP(Sales_Data!$F6781,tbl_Products[],2,FALSE)</f>
        <v>Product_16</v>
      </c>
      <c r="H6781" t="str">
        <f>VLOOKUP(tbl_Sales[[#This Row],[Product_ID]],tbl_Products[],3,0)</f>
        <v>Home Goods</v>
      </c>
      <c r="I6781">
        <v>3</v>
      </c>
      <c r="J6781" s="10">
        <f>VLOOKUP(tbl_Sales[[#This Row],[Product_ID]],tbl_Products[],4,0)</f>
        <v>15.25</v>
      </c>
      <c r="K6781" s="6">
        <v>6.57</v>
      </c>
      <c r="L6781" s="6">
        <f>tbl_Sales[[#This Row],[Price_per_Unit]]*tbl_Sales[[#This Row],[Quantity]]</f>
        <v>19.71</v>
      </c>
      <c r="M6781" s="6">
        <f>tbl_Sales[[#This Row],[Cost_per_Unit]]*tbl_Sales[[#This Row],[Quantity]]</f>
        <v>45.75</v>
      </c>
      <c r="N6781" s="6">
        <f>tbl_Sales[[#This Row],[Sales]]-tbl_Sales[[#This Row],[Total_Cost]]</f>
        <v>-26.04</v>
      </c>
    </row>
    <row r="6782" spans="1:14">
      <c r="A6782" t="s">
        <v>6786</v>
      </c>
      <c r="B6782" s="4">
        <v>45269</v>
      </c>
      <c r="C6782" t="s">
        <v>8214</v>
      </c>
      <c r="D6782" t="str">
        <f>VLOOKUP(Sales_Data!$C6782,tbl_Customers[],2,FALSE)</f>
        <v>Customer_227</v>
      </c>
      <c r="E6782" t="str">
        <f>VLOOKUP(tbl_Sales[[#This Row],[Customer_ID]],tbl_Customers[],5,0)</f>
        <v>East</v>
      </c>
      <c r="F6782" t="s">
        <v>8561</v>
      </c>
      <c r="G6782" t="str">
        <f>VLOOKUP(Sales_Data!$F6782,tbl_Products[],2,FALSE)</f>
        <v>Product_66</v>
      </c>
      <c r="H6782" t="str">
        <f>VLOOKUP(tbl_Sales[[#This Row],[Product_ID]],tbl_Products[],3,0)</f>
        <v>Health</v>
      </c>
      <c r="I6782">
        <v>2</v>
      </c>
      <c r="J6782" s="10">
        <f>VLOOKUP(tbl_Sales[[#This Row],[Product_ID]],tbl_Products[],4,0)</f>
        <v>1.38</v>
      </c>
      <c r="K6782" s="6">
        <v>79.16</v>
      </c>
      <c r="L6782" s="6">
        <f>tbl_Sales[[#This Row],[Price_per_Unit]]*tbl_Sales[[#This Row],[Quantity]]</f>
        <v>158.32</v>
      </c>
      <c r="M6782" s="6">
        <f>tbl_Sales[[#This Row],[Cost_per_Unit]]*tbl_Sales[[#This Row],[Quantity]]</f>
        <v>2.76</v>
      </c>
      <c r="N6782" s="6">
        <f>tbl_Sales[[#This Row],[Sales]]-tbl_Sales[[#This Row],[Total_Cost]]</f>
        <v>155.56</v>
      </c>
    </row>
    <row r="6783" spans="1:14">
      <c r="A6783" t="s">
        <v>6787</v>
      </c>
      <c r="B6783" s="4">
        <v>44936</v>
      </c>
      <c r="C6783" t="s">
        <v>8460</v>
      </c>
      <c r="D6783" t="str">
        <f>VLOOKUP(Sales_Data!$C6783,tbl_Customers[],2,FALSE)</f>
        <v>Customer_99</v>
      </c>
      <c r="E6783" t="str">
        <f>VLOOKUP(tbl_Sales[[#This Row],[Customer_ID]],tbl_Customers[],5,0)</f>
        <v>West</v>
      </c>
      <c r="F6783" t="s">
        <v>8524</v>
      </c>
      <c r="G6783" t="str">
        <f>VLOOKUP(Sales_Data!$F6783,tbl_Products[],2,FALSE)</f>
        <v>Product_74</v>
      </c>
      <c r="H6783" t="str">
        <f>VLOOKUP(tbl_Sales[[#This Row],[Product_ID]],tbl_Products[],3,0)</f>
        <v>Home Goods</v>
      </c>
      <c r="I6783">
        <v>9</v>
      </c>
      <c r="J6783" s="10">
        <f>VLOOKUP(tbl_Sales[[#This Row],[Product_ID]],tbl_Products[],4,0)</f>
        <v>13.9</v>
      </c>
      <c r="K6783" s="6">
        <v>8.02</v>
      </c>
      <c r="L6783" s="6">
        <f>tbl_Sales[[#This Row],[Price_per_Unit]]*tbl_Sales[[#This Row],[Quantity]]</f>
        <v>72.179999999999993</v>
      </c>
      <c r="M6783" s="6">
        <f>tbl_Sales[[#This Row],[Cost_per_Unit]]*tbl_Sales[[#This Row],[Quantity]]</f>
        <v>125.10000000000001</v>
      </c>
      <c r="N6783" s="6">
        <f>tbl_Sales[[#This Row],[Sales]]-tbl_Sales[[#This Row],[Total_Cost]]</f>
        <v>-52.920000000000016</v>
      </c>
    </row>
    <row r="6784" spans="1:14">
      <c r="A6784" t="s">
        <v>6788</v>
      </c>
      <c r="B6784" s="4">
        <v>45119</v>
      </c>
      <c r="C6784" t="s">
        <v>7007</v>
      </c>
      <c r="D6784" t="str">
        <f>VLOOKUP(Sales_Data!$C6784,tbl_Customers[],2,FALSE)</f>
        <v>Customer_624</v>
      </c>
      <c r="E6784" t="str">
        <f>VLOOKUP(tbl_Sales[[#This Row],[Customer_ID]],tbl_Customers[],5,0)</f>
        <v>South</v>
      </c>
      <c r="F6784" t="s">
        <v>8566</v>
      </c>
      <c r="G6784" t="str">
        <f>VLOOKUP(Sales_Data!$F6784,tbl_Products[],2,FALSE)</f>
        <v>Product_10</v>
      </c>
      <c r="H6784" t="str">
        <f>VLOOKUP(tbl_Sales[[#This Row],[Product_ID]],tbl_Products[],3,0)</f>
        <v>Apparel</v>
      </c>
      <c r="I6784">
        <v>4</v>
      </c>
      <c r="J6784" s="10">
        <f>VLOOKUP(tbl_Sales[[#This Row],[Product_ID]],tbl_Products[],4,0)</f>
        <v>14.95</v>
      </c>
      <c r="K6784" s="6">
        <v>70.319999999999993</v>
      </c>
      <c r="L6784" s="6">
        <f>tbl_Sales[[#This Row],[Price_per_Unit]]*tbl_Sales[[#This Row],[Quantity]]</f>
        <v>281.27999999999997</v>
      </c>
      <c r="M6784" s="6">
        <f>tbl_Sales[[#This Row],[Cost_per_Unit]]*tbl_Sales[[#This Row],[Quantity]]</f>
        <v>59.8</v>
      </c>
      <c r="N6784" s="6">
        <f>tbl_Sales[[#This Row],[Sales]]-tbl_Sales[[#This Row],[Total_Cost]]</f>
        <v>221.47999999999996</v>
      </c>
    </row>
    <row r="6785" spans="1:14">
      <c r="A6785" t="s">
        <v>6789</v>
      </c>
      <c r="B6785" s="4">
        <v>45225</v>
      </c>
      <c r="C6785" t="s">
        <v>8465</v>
      </c>
      <c r="D6785" t="str">
        <f>VLOOKUP(Sales_Data!$C6785,tbl_Customers[],2,FALSE)</f>
        <v>Customer_154</v>
      </c>
      <c r="E6785" t="str">
        <f>VLOOKUP(tbl_Sales[[#This Row],[Customer_ID]],tbl_Customers[],5,0)</f>
        <v>East</v>
      </c>
      <c r="F6785" t="s">
        <v>8494</v>
      </c>
      <c r="G6785" t="str">
        <f>VLOOKUP(Sales_Data!$F6785,tbl_Products[],2,FALSE)</f>
        <v>Product_15</v>
      </c>
      <c r="H6785" t="str">
        <f>VLOOKUP(tbl_Sales[[#This Row],[Product_ID]],tbl_Products[],3,0)</f>
        <v>Apparel</v>
      </c>
      <c r="I6785">
        <v>5</v>
      </c>
      <c r="J6785" s="10">
        <f>VLOOKUP(tbl_Sales[[#This Row],[Product_ID]],tbl_Products[],4,0)</f>
        <v>22.93</v>
      </c>
      <c r="K6785" s="6">
        <v>21.61</v>
      </c>
      <c r="L6785" s="6">
        <f>tbl_Sales[[#This Row],[Price_per_Unit]]*tbl_Sales[[#This Row],[Quantity]]</f>
        <v>108.05</v>
      </c>
      <c r="M6785" s="6">
        <f>tbl_Sales[[#This Row],[Cost_per_Unit]]*tbl_Sales[[#This Row],[Quantity]]</f>
        <v>114.65</v>
      </c>
      <c r="N6785" s="6">
        <f>tbl_Sales[[#This Row],[Sales]]-tbl_Sales[[#This Row],[Total_Cost]]</f>
        <v>-6.6000000000000085</v>
      </c>
    </row>
    <row r="6786" spans="1:14">
      <c r="A6786" t="s">
        <v>6790</v>
      </c>
      <c r="B6786" s="4">
        <v>45266</v>
      </c>
      <c r="C6786" t="s">
        <v>8244</v>
      </c>
      <c r="D6786" t="str">
        <f>VLOOKUP(Sales_Data!$C6786,tbl_Customers[],2,FALSE)</f>
        <v>Customer_541</v>
      </c>
      <c r="E6786" t="str">
        <f>VLOOKUP(tbl_Sales[[#This Row],[Customer_ID]],tbl_Customers[],5,0)</f>
        <v>West</v>
      </c>
      <c r="F6786" t="s">
        <v>8517</v>
      </c>
      <c r="G6786" t="str">
        <f>VLOOKUP(Sales_Data!$F6786,tbl_Products[],2,FALSE)</f>
        <v>Product_62</v>
      </c>
      <c r="H6786" t="str">
        <f>VLOOKUP(tbl_Sales[[#This Row],[Product_ID]],tbl_Products[],3,0)</f>
        <v>Health</v>
      </c>
      <c r="I6786">
        <v>8</v>
      </c>
      <c r="J6786" s="10">
        <f>VLOOKUP(tbl_Sales[[#This Row],[Product_ID]],tbl_Products[],4,0)</f>
        <v>24.52</v>
      </c>
      <c r="K6786" s="6">
        <v>93.95</v>
      </c>
      <c r="L6786" s="6">
        <f>tbl_Sales[[#This Row],[Price_per_Unit]]*tbl_Sales[[#This Row],[Quantity]]</f>
        <v>751.6</v>
      </c>
      <c r="M6786" s="6">
        <f>tbl_Sales[[#This Row],[Cost_per_Unit]]*tbl_Sales[[#This Row],[Quantity]]</f>
        <v>196.16</v>
      </c>
      <c r="N6786" s="6">
        <f>tbl_Sales[[#This Row],[Sales]]-tbl_Sales[[#This Row],[Total_Cost]]</f>
        <v>555.44000000000005</v>
      </c>
    </row>
    <row r="6787" spans="1:14">
      <c r="A6787" t="s">
        <v>6791</v>
      </c>
      <c r="B6787" s="4">
        <v>45196</v>
      </c>
      <c r="C6787" t="s">
        <v>7162</v>
      </c>
      <c r="D6787" t="str">
        <f>VLOOKUP(Sales_Data!$C6787,tbl_Customers[],2,FALSE)</f>
        <v>Customer_675</v>
      </c>
      <c r="E6787" t="str">
        <f>VLOOKUP(tbl_Sales[[#This Row],[Customer_ID]],tbl_Customers[],5,0)</f>
        <v>North</v>
      </c>
      <c r="F6787" t="s">
        <v>8517</v>
      </c>
      <c r="G6787" t="str">
        <f>VLOOKUP(Sales_Data!$F6787,tbl_Products[],2,FALSE)</f>
        <v>Product_62</v>
      </c>
      <c r="H6787" t="str">
        <f>VLOOKUP(tbl_Sales[[#This Row],[Product_ID]],tbl_Products[],3,0)</f>
        <v>Health</v>
      </c>
      <c r="I6787">
        <v>6</v>
      </c>
      <c r="J6787" s="10">
        <f>VLOOKUP(tbl_Sales[[#This Row],[Product_ID]],tbl_Products[],4,0)</f>
        <v>24.52</v>
      </c>
      <c r="K6787" s="6">
        <v>45.1</v>
      </c>
      <c r="L6787" s="6">
        <f>tbl_Sales[[#This Row],[Price_per_Unit]]*tbl_Sales[[#This Row],[Quantity]]</f>
        <v>270.60000000000002</v>
      </c>
      <c r="M6787" s="6">
        <f>tbl_Sales[[#This Row],[Cost_per_Unit]]*tbl_Sales[[#This Row],[Quantity]]</f>
        <v>147.12</v>
      </c>
      <c r="N6787" s="6">
        <f>tbl_Sales[[#This Row],[Sales]]-tbl_Sales[[#This Row],[Total_Cost]]</f>
        <v>123.48000000000002</v>
      </c>
    </row>
    <row r="6788" spans="1:14">
      <c r="A6788" t="s">
        <v>6792</v>
      </c>
      <c r="B6788" s="4">
        <v>44949</v>
      </c>
      <c r="C6788" t="s">
        <v>8023</v>
      </c>
      <c r="D6788" t="str">
        <f>VLOOKUP(Sales_Data!$C6788,tbl_Customers[],2,FALSE)</f>
        <v>Customer_1409</v>
      </c>
      <c r="E6788" t="str">
        <f>VLOOKUP(tbl_Sales[[#This Row],[Customer_ID]],tbl_Customers[],5,0)</f>
        <v>East</v>
      </c>
      <c r="F6788" t="s">
        <v>8502</v>
      </c>
      <c r="G6788" t="str">
        <f>VLOOKUP(Sales_Data!$F6788,tbl_Products[],2,FALSE)</f>
        <v>Product_22</v>
      </c>
      <c r="H6788" t="str">
        <f>VLOOKUP(tbl_Sales[[#This Row],[Product_ID]],tbl_Products[],3,0)</f>
        <v>Electronics</v>
      </c>
      <c r="I6788">
        <v>8</v>
      </c>
      <c r="J6788" s="10">
        <f>VLOOKUP(tbl_Sales[[#This Row],[Product_ID]],tbl_Products[],4,0)</f>
        <v>38.15</v>
      </c>
      <c r="K6788" s="6">
        <v>56.83</v>
      </c>
      <c r="L6788" s="6">
        <f>tbl_Sales[[#This Row],[Price_per_Unit]]*tbl_Sales[[#This Row],[Quantity]]</f>
        <v>454.64</v>
      </c>
      <c r="M6788" s="6">
        <f>tbl_Sales[[#This Row],[Cost_per_Unit]]*tbl_Sales[[#This Row],[Quantity]]</f>
        <v>305.2</v>
      </c>
      <c r="N6788" s="6">
        <f>tbl_Sales[[#This Row],[Sales]]-tbl_Sales[[#This Row],[Total_Cost]]</f>
        <v>149.44</v>
      </c>
    </row>
    <row r="6789" spans="1:14">
      <c r="A6789" t="s">
        <v>6793</v>
      </c>
      <c r="B6789" s="4">
        <v>45057</v>
      </c>
      <c r="C6789" t="s">
        <v>7797</v>
      </c>
      <c r="D6789" t="str">
        <f>VLOOKUP(Sales_Data!$C6789,tbl_Customers[],2,FALSE)</f>
        <v>Customer_1255</v>
      </c>
      <c r="E6789" t="str">
        <f>VLOOKUP(tbl_Sales[[#This Row],[Customer_ID]],tbl_Customers[],5,0)</f>
        <v>West</v>
      </c>
      <c r="F6789" t="s">
        <v>8547</v>
      </c>
      <c r="G6789" t="str">
        <f>VLOOKUP(Sales_Data!$F6789,tbl_Products[],2,FALSE)</f>
        <v>Product_7</v>
      </c>
      <c r="H6789" t="str">
        <f>VLOOKUP(tbl_Sales[[#This Row],[Product_ID]],tbl_Products[],3,0)</f>
        <v>Apparel</v>
      </c>
      <c r="I6789">
        <v>9</v>
      </c>
      <c r="J6789" s="10">
        <f>VLOOKUP(tbl_Sales[[#This Row],[Product_ID]],tbl_Products[],4,0)</f>
        <v>48.6</v>
      </c>
      <c r="K6789" s="6">
        <v>95.23</v>
      </c>
      <c r="L6789" s="6">
        <f>tbl_Sales[[#This Row],[Price_per_Unit]]*tbl_Sales[[#This Row],[Quantity]]</f>
        <v>857.07</v>
      </c>
      <c r="M6789" s="6">
        <f>tbl_Sales[[#This Row],[Cost_per_Unit]]*tbl_Sales[[#This Row],[Quantity]]</f>
        <v>437.40000000000003</v>
      </c>
      <c r="N6789" s="6">
        <f>tbl_Sales[[#This Row],[Sales]]-tbl_Sales[[#This Row],[Total_Cost]]</f>
        <v>419.67</v>
      </c>
    </row>
    <row r="6790" spans="1:14">
      <c r="A6790" t="s">
        <v>6794</v>
      </c>
      <c r="B6790" s="4">
        <v>45014</v>
      </c>
      <c r="C6790" t="s">
        <v>7632</v>
      </c>
      <c r="D6790" t="str">
        <f>VLOOKUP(Sales_Data!$C6790,tbl_Customers[],2,FALSE)</f>
        <v>Customer_778</v>
      </c>
      <c r="E6790" t="str">
        <f>VLOOKUP(tbl_Sales[[#This Row],[Customer_ID]],tbl_Customers[],5,0)</f>
        <v>South</v>
      </c>
      <c r="F6790" t="s">
        <v>8550</v>
      </c>
      <c r="G6790" t="str">
        <f>VLOOKUP(Sales_Data!$F6790,tbl_Products[],2,FALSE)</f>
        <v>Product_26</v>
      </c>
      <c r="H6790" t="str">
        <f>VLOOKUP(tbl_Sales[[#This Row],[Product_ID]],tbl_Products[],3,0)</f>
        <v>Health</v>
      </c>
      <c r="I6790">
        <v>5</v>
      </c>
      <c r="J6790" s="10">
        <f>VLOOKUP(tbl_Sales[[#This Row],[Product_ID]],tbl_Products[],4,0)</f>
        <v>31.77</v>
      </c>
      <c r="K6790" s="6">
        <v>13.56</v>
      </c>
      <c r="L6790" s="6">
        <f>tbl_Sales[[#This Row],[Price_per_Unit]]*tbl_Sales[[#This Row],[Quantity]]</f>
        <v>67.8</v>
      </c>
      <c r="M6790" s="6">
        <f>tbl_Sales[[#This Row],[Cost_per_Unit]]*tbl_Sales[[#This Row],[Quantity]]</f>
        <v>158.85</v>
      </c>
      <c r="N6790" s="6">
        <f>tbl_Sales[[#This Row],[Sales]]-tbl_Sales[[#This Row],[Total_Cost]]</f>
        <v>-91.05</v>
      </c>
    </row>
    <row r="6791" spans="1:14">
      <c r="A6791" t="s">
        <v>6795</v>
      </c>
      <c r="B6791" s="4">
        <v>44957</v>
      </c>
      <c r="C6791" t="s">
        <v>7854</v>
      </c>
      <c r="D6791" t="str">
        <f>VLOOKUP(Sales_Data!$C6791,tbl_Customers[],2,FALSE)</f>
        <v>Customer_553</v>
      </c>
      <c r="E6791" t="str">
        <f>VLOOKUP(tbl_Sales[[#This Row],[Customer_ID]],tbl_Customers[],5,0)</f>
        <v>West</v>
      </c>
      <c r="F6791" t="s">
        <v>8516</v>
      </c>
      <c r="G6791" t="str">
        <f>VLOOKUP(Sales_Data!$F6791,tbl_Products[],2,FALSE)</f>
        <v>Product_67</v>
      </c>
      <c r="H6791" t="str">
        <f>VLOOKUP(tbl_Sales[[#This Row],[Product_ID]],tbl_Products[],3,0)</f>
        <v>Toys</v>
      </c>
      <c r="I6791">
        <v>2</v>
      </c>
      <c r="J6791" s="10">
        <f>VLOOKUP(tbl_Sales[[#This Row],[Product_ID]],tbl_Products[],4,0)</f>
        <v>13.68</v>
      </c>
      <c r="K6791" s="6">
        <v>31.74</v>
      </c>
      <c r="L6791" s="6">
        <f>tbl_Sales[[#This Row],[Price_per_Unit]]*tbl_Sales[[#This Row],[Quantity]]</f>
        <v>63.48</v>
      </c>
      <c r="M6791" s="6">
        <f>tbl_Sales[[#This Row],[Cost_per_Unit]]*tbl_Sales[[#This Row],[Quantity]]</f>
        <v>27.36</v>
      </c>
      <c r="N6791" s="6">
        <f>tbl_Sales[[#This Row],[Sales]]-tbl_Sales[[#This Row],[Total_Cost]]</f>
        <v>36.119999999999997</v>
      </c>
    </row>
    <row r="6792" spans="1:14">
      <c r="A6792" t="s">
        <v>6796</v>
      </c>
      <c r="B6792" s="4">
        <v>45072</v>
      </c>
      <c r="C6792" t="s">
        <v>7385</v>
      </c>
      <c r="D6792" t="str">
        <f>VLOOKUP(Sales_Data!$C6792,tbl_Customers[],2,FALSE)</f>
        <v>Customer_1431</v>
      </c>
      <c r="E6792" t="str">
        <f>VLOOKUP(tbl_Sales[[#This Row],[Customer_ID]],tbl_Customers[],5,0)</f>
        <v>West</v>
      </c>
      <c r="F6792" t="s">
        <v>8506</v>
      </c>
      <c r="G6792" t="str">
        <f>VLOOKUP(Sales_Data!$F6792,tbl_Products[],2,FALSE)</f>
        <v>Product_43</v>
      </c>
      <c r="H6792" t="str">
        <f>VLOOKUP(tbl_Sales[[#This Row],[Product_ID]],tbl_Products[],3,0)</f>
        <v>Health</v>
      </c>
      <c r="I6792">
        <v>8</v>
      </c>
      <c r="J6792" s="10">
        <f>VLOOKUP(tbl_Sales[[#This Row],[Product_ID]],tbl_Products[],4,0)</f>
        <v>4.59</v>
      </c>
      <c r="K6792" s="6">
        <v>92.36</v>
      </c>
      <c r="L6792" s="6">
        <f>tbl_Sales[[#This Row],[Price_per_Unit]]*tbl_Sales[[#This Row],[Quantity]]</f>
        <v>738.88</v>
      </c>
      <c r="M6792" s="6">
        <f>tbl_Sales[[#This Row],[Cost_per_Unit]]*tbl_Sales[[#This Row],[Quantity]]</f>
        <v>36.72</v>
      </c>
      <c r="N6792" s="6">
        <f>tbl_Sales[[#This Row],[Sales]]-tbl_Sales[[#This Row],[Total_Cost]]</f>
        <v>702.16</v>
      </c>
    </row>
    <row r="6793" spans="1:14">
      <c r="A6793" t="s">
        <v>6797</v>
      </c>
      <c r="B6793" s="4">
        <v>45029</v>
      </c>
      <c r="C6793" t="s">
        <v>7863</v>
      </c>
      <c r="D6793" t="str">
        <f>VLOOKUP(Sales_Data!$C6793,tbl_Customers[],2,FALSE)</f>
        <v>Customer_349</v>
      </c>
      <c r="E6793" t="str">
        <f>VLOOKUP(tbl_Sales[[#This Row],[Customer_ID]],tbl_Customers[],5,0)</f>
        <v>West</v>
      </c>
      <c r="F6793" t="s">
        <v>8537</v>
      </c>
      <c r="G6793" t="str">
        <f>VLOOKUP(Sales_Data!$F6793,tbl_Products[],2,FALSE)</f>
        <v>Product_75</v>
      </c>
      <c r="H6793" t="str">
        <f>VLOOKUP(tbl_Sales[[#This Row],[Product_ID]],tbl_Products[],3,0)</f>
        <v>Electronics</v>
      </c>
      <c r="I6793">
        <v>1</v>
      </c>
      <c r="J6793" s="10">
        <f>VLOOKUP(tbl_Sales[[#This Row],[Product_ID]],tbl_Products[],4,0)</f>
        <v>2.25</v>
      </c>
      <c r="K6793" s="6">
        <v>6</v>
      </c>
      <c r="L6793" s="6">
        <f>tbl_Sales[[#This Row],[Price_per_Unit]]*tbl_Sales[[#This Row],[Quantity]]</f>
        <v>6</v>
      </c>
      <c r="M6793" s="6">
        <f>tbl_Sales[[#This Row],[Cost_per_Unit]]*tbl_Sales[[#This Row],[Quantity]]</f>
        <v>2.25</v>
      </c>
      <c r="N6793" s="6">
        <f>tbl_Sales[[#This Row],[Sales]]-tbl_Sales[[#This Row],[Total_Cost]]</f>
        <v>3.75</v>
      </c>
    </row>
    <row r="6794" spans="1:14">
      <c r="A6794" t="s">
        <v>6798</v>
      </c>
      <c r="B6794" s="4">
        <v>45283</v>
      </c>
      <c r="C6794" t="s">
        <v>8309</v>
      </c>
      <c r="D6794" t="str">
        <f>VLOOKUP(Sales_Data!$C6794,tbl_Customers[],2,FALSE)</f>
        <v>Customer_283</v>
      </c>
      <c r="E6794" t="str">
        <f>VLOOKUP(tbl_Sales[[#This Row],[Customer_ID]],tbl_Customers[],5,0)</f>
        <v>East</v>
      </c>
      <c r="F6794" t="s">
        <v>8565</v>
      </c>
      <c r="G6794" t="str">
        <f>VLOOKUP(Sales_Data!$F6794,tbl_Products[],2,FALSE)</f>
        <v>Product_31</v>
      </c>
      <c r="H6794" t="str">
        <f>VLOOKUP(tbl_Sales[[#This Row],[Product_ID]],tbl_Products[],3,0)</f>
        <v>Apparel</v>
      </c>
      <c r="I6794">
        <v>6</v>
      </c>
      <c r="J6794" s="10">
        <f>VLOOKUP(tbl_Sales[[#This Row],[Product_ID]],tbl_Products[],4,0)</f>
        <v>3.66</v>
      </c>
      <c r="K6794" s="6">
        <v>32.49</v>
      </c>
      <c r="L6794" s="6">
        <f>tbl_Sales[[#This Row],[Price_per_Unit]]*tbl_Sales[[#This Row],[Quantity]]</f>
        <v>194.94</v>
      </c>
      <c r="M6794" s="6">
        <f>tbl_Sales[[#This Row],[Cost_per_Unit]]*tbl_Sales[[#This Row],[Quantity]]</f>
        <v>21.96</v>
      </c>
      <c r="N6794" s="6">
        <f>tbl_Sales[[#This Row],[Sales]]-tbl_Sales[[#This Row],[Total_Cost]]</f>
        <v>172.98</v>
      </c>
    </row>
    <row r="6795" spans="1:14">
      <c r="A6795" t="s">
        <v>6799</v>
      </c>
      <c r="B6795" s="4">
        <v>45243</v>
      </c>
      <c r="C6795" t="s">
        <v>7988</v>
      </c>
      <c r="D6795" t="str">
        <f>VLOOKUP(Sales_Data!$C6795,tbl_Customers[],2,FALSE)</f>
        <v>Customer_1195</v>
      </c>
      <c r="E6795" t="str">
        <f>VLOOKUP(tbl_Sales[[#This Row],[Customer_ID]],tbl_Customers[],5,0)</f>
        <v>South</v>
      </c>
      <c r="F6795" t="s">
        <v>8518</v>
      </c>
      <c r="G6795" t="str">
        <f>VLOOKUP(Sales_Data!$F6795,tbl_Products[],2,FALSE)</f>
        <v>Product_35</v>
      </c>
      <c r="H6795" t="str">
        <f>VLOOKUP(tbl_Sales[[#This Row],[Product_ID]],tbl_Products[],3,0)</f>
        <v>Toys</v>
      </c>
      <c r="I6795">
        <v>2</v>
      </c>
      <c r="J6795" s="10">
        <f>VLOOKUP(tbl_Sales[[#This Row],[Product_ID]],tbl_Products[],4,0)</f>
        <v>40.75</v>
      </c>
      <c r="K6795" s="6">
        <v>7.87</v>
      </c>
      <c r="L6795" s="6">
        <f>tbl_Sales[[#This Row],[Price_per_Unit]]*tbl_Sales[[#This Row],[Quantity]]</f>
        <v>15.74</v>
      </c>
      <c r="M6795" s="6">
        <f>tbl_Sales[[#This Row],[Cost_per_Unit]]*tbl_Sales[[#This Row],[Quantity]]</f>
        <v>81.5</v>
      </c>
      <c r="N6795" s="6">
        <f>tbl_Sales[[#This Row],[Sales]]-tbl_Sales[[#This Row],[Total_Cost]]</f>
        <v>-65.760000000000005</v>
      </c>
    </row>
    <row r="6796" spans="1:14">
      <c r="A6796" t="s">
        <v>6800</v>
      </c>
      <c r="B6796" s="4">
        <v>45065</v>
      </c>
      <c r="C6796" t="s">
        <v>7245</v>
      </c>
      <c r="D6796" t="str">
        <f>VLOOKUP(Sales_Data!$C6796,tbl_Customers[],2,FALSE)</f>
        <v>Customer_944</v>
      </c>
      <c r="E6796" t="str">
        <f>VLOOKUP(tbl_Sales[[#This Row],[Customer_ID]],tbl_Customers[],5,0)</f>
        <v>South</v>
      </c>
      <c r="F6796" t="s">
        <v>8552</v>
      </c>
      <c r="G6796" t="str">
        <f>VLOOKUP(Sales_Data!$F6796,tbl_Products[],2,FALSE)</f>
        <v>Product_5</v>
      </c>
      <c r="H6796" t="str">
        <f>VLOOKUP(tbl_Sales[[#This Row],[Product_ID]],tbl_Products[],3,0)</f>
        <v>Health</v>
      </c>
      <c r="I6796">
        <v>3</v>
      </c>
      <c r="J6796" s="10">
        <f>VLOOKUP(tbl_Sales[[#This Row],[Product_ID]],tbl_Products[],4,0)</f>
        <v>35.39</v>
      </c>
      <c r="K6796" s="6">
        <v>92.64</v>
      </c>
      <c r="L6796" s="6">
        <f>tbl_Sales[[#This Row],[Price_per_Unit]]*tbl_Sales[[#This Row],[Quantity]]</f>
        <v>277.92</v>
      </c>
      <c r="M6796" s="6">
        <f>tbl_Sales[[#This Row],[Cost_per_Unit]]*tbl_Sales[[#This Row],[Quantity]]</f>
        <v>106.17</v>
      </c>
      <c r="N6796" s="6">
        <f>tbl_Sales[[#This Row],[Sales]]-tbl_Sales[[#This Row],[Total_Cost]]</f>
        <v>171.75</v>
      </c>
    </row>
    <row r="6797" spans="1:14">
      <c r="A6797" t="s">
        <v>6801</v>
      </c>
      <c r="B6797" s="4">
        <v>44954</v>
      </c>
      <c r="C6797" t="s">
        <v>7678</v>
      </c>
      <c r="D6797" t="str">
        <f>VLOOKUP(Sales_Data!$C6797,tbl_Customers[],2,FALSE)</f>
        <v>Customer_246</v>
      </c>
      <c r="E6797" t="str">
        <f>VLOOKUP(tbl_Sales[[#This Row],[Customer_ID]],tbl_Customers[],5,0)</f>
        <v>East</v>
      </c>
      <c r="F6797" t="s">
        <v>8527</v>
      </c>
      <c r="G6797" t="str">
        <f>VLOOKUP(Sales_Data!$F6797,tbl_Products[],2,FALSE)</f>
        <v>Product_12</v>
      </c>
      <c r="H6797" t="str">
        <f>VLOOKUP(tbl_Sales[[#This Row],[Product_ID]],tbl_Products[],3,0)</f>
        <v>Toys</v>
      </c>
      <c r="I6797">
        <v>5</v>
      </c>
      <c r="J6797" s="10">
        <f>VLOOKUP(tbl_Sales[[#This Row],[Product_ID]],tbl_Products[],4,0)</f>
        <v>8.02</v>
      </c>
      <c r="K6797" s="6">
        <v>67.180000000000007</v>
      </c>
      <c r="L6797" s="6">
        <f>tbl_Sales[[#This Row],[Price_per_Unit]]*tbl_Sales[[#This Row],[Quantity]]</f>
        <v>335.90000000000003</v>
      </c>
      <c r="M6797" s="6">
        <f>tbl_Sales[[#This Row],[Cost_per_Unit]]*tbl_Sales[[#This Row],[Quantity]]</f>
        <v>40.099999999999994</v>
      </c>
      <c r="N6797" s="6">
        <f>tbl_Sales[[#This Row],[Sales]]-tbl_Sales[[#This Row],[Total_Cost]]</f>
        <v>295.80000000000007</v>
      </c>
    </row>
    <row r="6798" spans="1:14">
      <c r="A6798" t="s">
        <v>6802</v>
      </c>
      <c r="B6798" s="4">
        <v>45165</v>
      </c>
      <c r="C6798" t="s">
        <v>8322</v>
      </c>
      <c r="D6798" t="str">
        <f>VLOOKUP(Sales_Data!$C6798,tbl_Customers[],2,FALSE)</f>
        <v>Customer_259</v>
      </c>
      <c r="E6798" t="str">
        <f>VLOOKUP(tbl_Sales[[#This Row],[Customer_ID]],tbl_Customers[],5,0)</f>
        <v>North</v>
      </c>
      <c r="F6798" t="s">
        <v>8512</v>
      </c>
      <c r="G6798" t="str">
        <f>VLOOKUP(Sales_Data!$F6798,tbl_Products[],2,FALSE)</f>
        <v>Product_47</v>
      </c>
      <c r="H6798" t="str">
        <f>VLOOKUP(tbl_Sales[[#This Row],[Product_ID]],tbl_Products[],3,0)</f>
        <v>Home Goods</v>
      </c>
      <c r="I6798">
        <v>4</v>
      </c>
      <c r="J6798" s="10">
        <f>VLOOKUP(tbl_Sales[[#This Row],[Product_ID]],tbl_Products[],4,0)</f>
        <v>22.66</v>
      </c>
      <c r="K6798" s="6">
        <v>38.42</v>
      </c>
      <c r="L6798" s="6">
        <f>tbl_Sales[[#This Row],[Price_per_Unit]]*tbl_Sales[[#This Row],[Quantity]]</f>
        <v>153.68</v>
      </c>
      <c r="M6798" s="6">
        <f>tbl_Sales[[#This Row],[Cost_per_Unit]]*tbl_Sales[[#This Row],[Quantity]]</f>
        <v>90.64</v>
      </c>
      <c r="N6798" s="6">
        <f>tbl_Sales[[#This Row],[Sales]]-tbl_Sales[[#This Row],[Total_Cost]]</f>
        <v>63.040000000000006</v>
      </c>
    </row>
    <row r="6799" spans="1:14">
      <c r="A6799" t="s">
        <v>6803</v>
      </c>
      <c r="B6799" s="4">
        <v>45262</v>
      </c>
      <c r="C6799" t="s">
        <v>7335</v>
      </c>
      <c r="D6799" t="str">
        <f>VLOOKUP(Sales_Data!$C6799,tbl_Customers[],2,FALSE)</f>
        <v>Customer_654</v>
      </c>
      <c r="E6799" t="str">
        <f>VLOOKUP(tbl_Sales[[#This Row],[Customer_ID]],tbl_Customers[],5,0)</f>
        <v>South</v>
      </c>
      <c r="F6799" t="s">
        <v>8526</v>
      </c>
      <c r="G6799" t="str">
        <f>VLOOKUP(Sales_Data!$F6799,tbl_Products[],2,FALSE)</f>
        <v>Product_27</v>
      </c>
      <c r="H6799" t="str">
        <f>VLOOKUP(tbl_Sales[[#This Row],[Product_ID]],tbl_Products[],3,0)</f>
        <v>Home Goods</v>
      </c>
      <c r="I6799">
        <v>1</v>
      </c>
      <c r="J6799" s="10">
        <f>VLOOKUP(tbl_Sales[[#This Row],[Product_ID]],tbl_Products[],4,0)</f>
        <v>35.53</v>
      </c>
      <c r="K6799" s="6">
        <v>68.05</v>
      </c>
      <c r="L6799" s="6">
        <f>tbl_Sales[[#This Row],[Price_per_Unit]]*tbl_Sales[[#This Row],[Quantity]]</f>
        <v>68.05</v>
      </c>
      <c r="M6799" s="6">
        <f>tbl_Sales[[#This Row],[Cost_per_Unit]]*tbl_Sales[[#This Row],[Quantity]]</f>
        <v>35.53</v>
      </c>
      <c r="N6799" s="6">
        <f>tbl_Sales[[#This Row],[Sales]]-tbl_Sales[[#This Row],[Total_Cost]]</f>
        <v>32.519999999999996</v>
      </c>
    </row>
    <row r="6800" spans="1:14">
      <c r="A6800" t="s">
        <v>6804</v>
      </c>
      <c r="B6800" s="4">
        <v>44931</v>
      </c>
      <c r="C6800" t="s">
        <v>7118</v>
      </c>
      <c r="D6800" t="str">
        <f>VLOOKUP(Sales_Data!$C6800,tbl_Customers[],2,FALSE)</f>
        <v>Customer_304</v>
      </c>
      <c r="E6800" t="str">
        <f>VLOOKUP(tbl_Sales[[#This Row],[Customer_ID]],tbl_Customers[],5,0)</f>
        <v>East</v>
      </c>
      <c r="F6800" t="s">
        <v>8534</v>
      </c>
      <c r="G6800" t="str">
        <f>VLOOKUP(Sales_Data!$F6800,tbl_Products[],2,FALSE)</f>
        <v>Product_51</v>
      </c>
      <c r="H6800" t="str">
        <f>VLOOKUP(tbl_Sales[[#This Row],[Product_ID]],tbl_Products[],3,0)</f>
        <v>Electronics</v>
      </c>
      <c r="I6800">
        <v>1</v>
      </c>
      <c r="J6800" s="10">
        <f>VLOOKUP(tbl_Sales[[#This Row],[Product_ID]],tbl_Products[],4,0)</f>
        <v>45.1</v>
      </c>
      <c r="K6800" s="6">
        <v>36.72</v>
      </c>
      <c r="L6800" s="6">
        <f>tbl_Sales[[#This Row],[Price_per_Unit]]*tbl_Sales[[#This Row],[Quantity]]</f>
        <v>36.72</v>
      </c>
      <c r="M6800" s="6">
        <f>tbl_Sales[[#This Row],[Cost_per_Unit]]*tbl_Sales[[#This Row],[Quantity]]</f>
        <v>45.1</v>
      </c>
      <c r="N6800" s="6">
        <f>tbl_Sales[[#This Row],[Sales]]-tbl_Sales[[#This Row],[Total_Cost]]</f>
        <v>-8.3800000000000026</v>
      </c>
    </row>
    <row r="6801" spans="1:14">
      <c r="A6801" t="s">
        <v>6805</v>
      </c>
      <c r="B6801" s="4">
        <v>44961</v>
      </c>
      <c r="C6801" t="s">
        <v>7650</v>
      </c>
      <c r="D6801" t="str">
        <f>VLOOKUP(Sales_Data!$C6801,tbl_Customers[],2,FALSE)</f>
        <v>Customer_1197</v>
      </c>
      <c r="E6801" t="str">
        <f>VLOOKUP(tbl_Sales[[#This Row],[Customer_ID]],tbl_Customers[],5,0)</f>
        <v>North</v>
      </c>
      <c r="F6801" t="s">
        <v>8536</v>
      </c>
      <c r="G6801" t="str">
        <f>VLOOKUP(Sales_Data!$F6801,tbl_Products[],2,FALSE)</f>
        <v>Product_40</v>
      </c>
      <c r="H6801" t="str">
        <f>VLOOKUP(tbl_Sales[[#This Row],[Product_ID]],tbl_Products[],3,0)</f>
        <v>Health</v>
      </c>
      <c r="I6801">
        <v>6</v>
      </c>
      <c r="J6801" s="10">
        <f>VLOOKUP(tbl_Sales[[#This Row],[Product_ID]],tbl_Products[],4,0)</f>
        <v>30.96</v>
      </c>
      <c r="K6801" s="6">
        <v>74.38</v>
      </c>
      <c r="L6801" s="6">
        <f>tbl_Sales[[#This Row],[Price_per_Unit]]*tbl_Sales[[#This Row],[Quantity]]</f>
        <v>446.28</v>
      </c>
      <c r="M6801" s="6">
        <f>tbl_Sales[[#This Row],[Cost_per_Unit]]*tbl_Sales[[#This Row],[Quantity]]</f>
        <v>185.76</v>
      </c>
      <c r="N6801" s="6">
        <f>tbl_Sales[[#This Row],[Sales]]-tbl_Sales[[#This Row],[Total_Cost]]</f>
        <v>260.52</v>
      </c>
    </row>
    <row r="6802" spans="1:14">
      <c r="A6802" t="s">
        <v>6806</v>
      </c>
      <c r="B6802" s="4">
        <v>45125</v>
      </c>
      <c r="C6802" t="s">
        <v>7031</v>
      </c>
      <c r="D6802" t="str">
        <f>VLOOKUP(Sales_Data!$C6802,tbl_Customers[],2,FALSE)</f>
        <v>Customer_847</v>
      </c>
      <c r="E6802" t="str">
        <f>VLOOKUP(tbl_Sales[[#This Row],[Customer_ID]],tbl_Customers[],5,0)</f>
        <v>West</v>
      </c>
      <c r="F6802" t="s">
        <v>8527</v>
      </c>
      <c r="G6802" t="str">
        <f>VLOOKUP(Sales_Data!$F6802,tbl_Products[],2,FALSE)</f>
        <v>Product_12</v>
      </c>
      <c r="H6802" t="str">
        <f>VLOOKUP(tbl_Sales[[#This Row],[Product_ID]],tbl_Products[],3,0)</f>
        <v>Toys</v>
      </c>
      <c r="I6802">
        <v>2</v>
      </c>
      <c r="J6802" s="10">
        <f>VLOOKUP(tbl_Sales[[#This Row],[Product_ID]],tbl_Products[],4,0)</f>
        <v>8.02</v>
      </c>
      <c r="K6802" s="6">
        <v>49.3</v>
      </c>
      <c r="L6802" s="6">
        <f>tbl_Sales[[#This Row],[Price_per_Unit]]*tbl_Sales[[#This Row],[Quantity]]</f>
        <v>98.6</v>
      </c>
      <c r="M6802" s="6">
        <f>tbl_Sales[[#This Row],[Cost_per_Unit]]*tbl_Sales[[#This Row],[Quantity]]</f>
        <v>16.04</v>
      </c>
      <c r="N6802" s="6">
        <f>tbl_Sales[[#This Row],[Sales]]-tbl_Sales[[#This Row],[Total_Cost]]</f>
        <v>82.56</v>
      </c>
    </row>
    <row r="6803" spans="1:14">
      <c r="A6803" t="s">
        <v>6807</v>
      </c>
      <c r="B6803" s="4">
        <v>45265</v>
      </c>
      <c r="C6803" t="s">
        <v>8490</v>
      </c>
      <c r="D6803" t="str">
        <f>VLOOKUP(Sales_Data!$C6803,tbl_Customers[],2,FALSE)</f>
        <v>Customer_1305</v>
      </c>
      <c r="E6803" t="str">
        <f>VLOOKUP(tbl_Sales[[#This Row],[Customer_ID]],tbl_Customers[],5,0)</f>
        <v>North</v>
      </c>
      <c r="F6803" t="s">
        <v>8556</v>
      </c>
      <c r="G6803" t="str">
        <f>VLOOKUP(Sales_Data!$F6803,tbl_Products[],2,FALSE)</f>
        <v>Product_42</v>
      </c>
      <c r="H6803" t="str">
        <f>VLOOKUP(tbl_Sales[[#This Row],[Product_ID]],tbl_Products[],3,0)</f>
        <v>Electronics</v>
      </c>
      <c r="I6803">
        <v>3</v>
      </c>
      <c r="J6803" s="10">
        <f>VLOOKUP(tbl_Sales[[#This Row],[Product_ID]],tbl_Products[],4,0)</f>
        <v>28.03</v>
      </c>
      <c r="K6803" s="6">
        <v>5.64</v>
      </c>
      <c r="L6803" s="6">
        <f>tbl_Sales[[#This Row],[Price_per_Unit]]*tbl_Sales[[#This Row],[Quantity]]</f>
        <v>16.919999999999998</v>
      </c>
      <c r="M6803" s="6">
        <f>tbl_Sales[[#This Row],[Cost_per_Unit]]*tbl_Sales[[#This Row],[Quantity]]</f>
        <v>84.09</v>
      </c>
      <c r="N6803" s="6">
        <f>tbl_Sales[[#This Row],[Sales]]-tbl_Sales[[#This Row],[Total_Cost]]</f>
        <v>-67.17</v>
      </c>
    </row>
    <row r="6804" spans="1:14">
      <c r="A6804" t="s">
        <v>6808</v>
      </c>
      <c r="B6804" s="4">
        <v>45065</v>
      </c>
      <c r="C6804" t="s">
        <v>7471</v>
      </c>
      <c r="D6804" t="str">
        <f>VLOOKUP(Sales_Data!$C6804,tbl_Customers[],2,FALSE)</f>
        <v>Customer_916</v>
      </c>
      <c r="E6804" t="str">
        <f>VLOOKUP(tbl_Sales[[#This Row],[Customer_ID]],tbl_Customers[],5,0)</f>
        <v>West</v>
      </c>
      <c r="F6804" t="s">
        <v>8498</v>
      </c>
      <c r="G6804" t="str">
        <f>VLOOKUP(Sales_Data!$F6804,tbl_Products[],2,FALSE)</f>
        <v>Product_38</v>
      </c>
      <c r="H6804" t="str">
        <f>VLOOKUP(tbl_Sales[[#This Row],[Product_ID]],tbl_Products[],3,0)</f>
        <v>Toys</v>
      </c>
      <c r="I6804">
        <v>1</v>
      </c>
      <c r="J6804" s="10">
        <f>VLOOKUP(tbl_Sales[[#This Row],[Product_ID]],tbl_Products[],4,0)</f>
        <v>35.82</v>
      </c>
      <c r="K6804" s="6">
        <v>8.0500000000000007</v>
      </c>
      <c r="L6804" s="6">
        <f>tbl_Sales[[#This Row],[Price_per_Unit]]*tbl_Sales[[#This Row],[Quantity]]</f>
        <v>8.0500000000000007</v>
      </c>
      <c r="M6804" s="6">
        <f>tbl_Sales[[#This Row],[Cost_per_Unit]]*tbl_Sales[[#This Row],[Quantity]]</f>
        <v>35.82</v>
      </c>
      <c r="N6804" s="6">
        <f>tbl_Sales[[#This Row],[Sales]]-tbl_Sales[[#This Row],[Total_Cost]]</f>
        <v>-27.77</v>
      </c>
    </row>
    <row r="6805" spans="1:14">
      <c r="A6805" t="s">
        <v>6809</v>
      </c>
      <c r="B6805" s="4">
        <v>45266</v>
      </c>
      <c r="C6805" t="s">
        <v>8491</v>
      </c>
      <c r="D6805" t="str">
        <f>VLOOKUP(Sales_Data!$C6805,tbl_Customers[],2,FALSE)</f>
        <v>Customer_1369</v>
      </c>
      <c r="E6805" t="str">
        <f>VLOOKUP(tbl_Sales[[#This Row],[Customer_ID]],tbl_Customers[],5,0)</f>
        <v>East</v>
      </c>
      <c r="F6805" t="s">
        <v>8513</v>
      </c>
      <c r="G6805" t="str">
        <f>VLOOKUP(Sales_Data!$F6805,tbl_Products[],2,FALSE)</f>
        <v>Product_59</v>
      </c>
      <c r="H6805" t="str">
        <f>VLOOKUP(tbl_Sales[[#This Row],[Product_ID]],tbl_Products[],3,0)</f>
        <v>Home Goods</v>
      </c>
      <c r="I6805">
        <v>7</v>
      </c>
      <c r="J6805" s="10">
        <f>VLOOKUP(tbl_Sales[[#This Row],[Product_ID]],tbl_Products[],4,0)</f>
        <v>40.85</v>
      </c>
      <c r="K6805" s="6">
        <v>40.659999999999997</v>
      </c>
      <c r="L6805" s="6">
        <f>tbl_Sales[[#This Row],[Price_per_Unit]]*tbl_Sales[[#This Row],[Quantity]]</f>
        <v>284.62</v>
      </c>
      <c r="M6805" s="6">
        <f>tbl_Sales[[#This Row],[Cost_per_Unit]]*tbl_Sales[[#This Row],[Quantity]]</f>
        <v>285.95</v>
      </c>
      <c r="N6805" s="6">
        <f>tbl_Sales[[#This Row],[Sales]]-tbl_Sales[[#This Row],[Total_Cost]]</f>
        <v>-1.3299999999999841</v>
      </c>
    </row>
    <row r="6806" spans="1:14">
      <c r="A6806" t="s">
        <v>6810</v>
      </c>
      <c r="B6806" s="4">
        <v>45264</v>
      </c>
      <c r="C6806" t="s">
        <v>8111</v>
      </c>
      <c r="D6806" t="str">
        <f>VLOOKUP(Sales_Data!$C6806,tbl_Customers[],2,FALSE)</f>
        <v>Customer_251</v>
      </c>
      <c r="E6806" t="str">
        <f>VLOOKUP(tbl_Sales[[#This Row],[Customer_ID]],tbl_Customers[],5,0)</f>
        <v>West</v>
      </c>
      <c r="F6806" t="s">
        <v>8530</v>
      </c>
      <c r="G6806" t="str">
        <f>VLOOKUP(Sales_Data!$F6806,tbl_Products[],2,FALSE)</f>
        <v>Product_14</v>
      </c>
      <c r="H6806" t="str">
        <f>VLOOKUP(tbl_Sales[[#This Row],[Product_ID]],tbl_Products[],3,0)</f>
        <v>Toys</v>
      </c>
      <c r="I6806">
        <v>6</v>
      </c>
      <c r="J6806" s="10">
        <f>VLOOKUP(tbl_Sales[[#This Row],[Product_ID]],tbl_Products[],4,0)</f>
        <v>36.64</v>
      </c>
      <c r="K6806" s="6">
        <v>75.260000000000005</v>
      </c>
      <c r="L6806" s="6">
        <f>tbl_Sales[[#This Row],[Price_per_Unit]]*tbl_Sales[[#This Row],[Quantity]]</f>
        <v>451.56000000000006</v>
      </c>
      <c r="M6806" s="6">
        <f>tbl_Sales[[#This Row],[Cost_per_Unit]]*tbl_Sales[[#This Row],[Quantity]]</f>
        <v>219.84</v>
      </c>
      <c r="N6806" s="6">
        <f>tbl_Sales[[#This Row],[Sales]]-tbl_Sales[[#This Row],[Total_Cost]]</f>
        <v>231.72000000000006</v>
      </c>
    </row>
    <row r="6807" spans="1:14">
      <c r="A6807" t="s">
        <v>6811</v>
      </c>
      <c r="B6807" s="4">
        <v>45111</v>
      </c>
      <c r="C6807" t="s">
        <v>7866</v>
      </c>
      <c r="D6807" t="str">
        <f>VLOOKUP(Sales_Data!$C6807,tbl_Customers[],2,FALSE)</f>
        <v>Customer_1069</v>
      </c>
      <c r="E6807" t="str">
        <f>VLOOKUP(tbl_Sales[[#This Row],[Customer_ID]],tbl_Customers[],5,0)</f>
        <v>North</v>
      </c>
      <c r="F6807" t="s">
        <v>8556</v>
      </c>
      <c r="G6807" t="str">
        <f>VLOOKUP(Sales_Data!$F6807,tbl_Products[],2,FALSE)</f>
        <v>Product_42</v>
      </c>
      <c r="H6807" t="str">
        <f>VLOOKUP(tbl_Sales[[#This Row],[Product_ID]],tbl_Products[],3,0)</f>
        <v>Electronics</v>
      </c>
      <c r="I6807">
        <v>8</v>
      </c>
      <c r="J6807" s="10">
        <f>VLOOKUP(tbl_Sales[[#This Row],[Product_ID]],tbl_Products[],4,0)</f>
        <v>28.03</v>
      </c>
      <c r="K6807" s="6">
        <v>67.44</v>
      </c>
      <c r="L6807" s="6">
        <f>tbl_Sales[[#This Row],[Price_per_Unit]]*tbl_Sales[[#This Row],[Quantity]]</f>
        <v>539.52</v>
      </c>
      <c r="M6807" s="6">
        <f>tbl_Sales[[#This Row],[Cost_per_Unit]]*tbl_Sales[[#This Row],[Quantity]]</f>
        <v>224.24</v>
      </c>
      <c r="N6807" s="6">
        <f>tbl_Sales[[#This Row],[Sales]]-tbl_Sales[[#This Row],[Total_Cost]]</f>
        <v>315.27999999999997</v>
      </c>
    </row>
    <row r="6808" spans="1:14">
      <c r="A6808" t="s">
        <v>6812</v>
      </c>
      <c r="B6808" s="4">
        <v>44982</v>
      </c>
      <c r="C6808" t="s">
        <v>7612</v>
      </c>
      <c r="D6808" t="str">
        <f>VLOOKUP(Sales_Data!$C6808,tbl_Customers[],2,FALSE)</f>
        <v>Customer_1081</v>
      </c>
      <c r="E6808" t="str">
        <f>VLOOKUP(tbl_Sales[[#This Row],[Customer_ID]],tbl_Customers[],5,0)</f>
        <v>West</v>
      </c>
      <c r="F6808" t="s">
        <v>8556</v>
      </c>
      <c r="G6808" t="str">
        <f>VLOOKUP(Sales_Data!$F6808,tbl_Products[],2,FALSE)</f>
        <v>Product_42</v>
      </c>
      <c r="H6808" t="str">
        <f>VLOOKUP(tbl_Sales[[#This Row],[Product_ID]],tbl_Products[],3,0)</f>
        <v>Electronics</v>
      </c>
      <c r="I6808">
        <v>8</v>
      </c>
      <c r="J6808" s="10">
        <f>VLOOKUP(tbl_Sales[[#This Row],[Product_ID]],tbl_Products[],4,0)</f>
        <v>28.03</v>
      </c>
      <c r="K6808" s="6">
        <v>80.12</v>
      </c>
      <c r="L6808" s="6">
        <f>tbl_Sales[[#This Row],[Price_per_Unit]]*tbl_Sales[[#This Row],[Quantity]]</f>
        <v>640.96</v>
      </c>
      <c r="M6808" s="6">
        <f>tbl_Sales[[#This Row],[Cost_per_Unit]]*tbl_Sales[[#This Row],[Quantity]]</f>
        <v>224.24</v>
      </c>
      <c r="N6808" s="6">
        <f>tbl_Sales[[#This Row],[Sales]]-tbl_Sales[[#This Row],[Total_Cost]]</f>
        <v>416.72</v>
      </c>
    </row>
    <row r="6809" spans="1:14">
      <c r="A6809" t="s">
        <v>6813</v>
      </c>
      <c r="B6809" s="4">
        <v>44936</v>
      </c>
      <c r="C6809" t="s">
        <v>7882</v>
      </c>
      <c r="D6809" t="str">
        <f>VLOOKUP(Sales_Data!$C6809,tbl_Customers[],2,FALSE)</f>
        <v>Customer_493</v>
      </c>
      <c r="E6809" t="str">
        <f>VLOOKUP(tbl_Sales[[#This Row],[Customer_ID]],tbl_Customers[],5,0)</f>
        <v>East</v>
      </c>
      <c r="F6809" t="s">
        <v>8550</v>
      </c>
      <c r="G6809" t="str">
        <f>VLOOKUP(Sales_Data!$F6809,tbl_Products[],2,FALSE)</f>
        <v>Product_26</v>
      </c>
      <c r="H6809" t="str">
        <f>VLOOKUP(tbl_Sales[[#This Row],[Product_ID]],tbl_Products[],3,0)</f>
        <v>Health</v>
      </c>
      <c r="I6809">
        <v>2</v>
      </c>
      <c r="J6809" s="10">
        <f>VLOOKUP(tbl_Sales[[#This Row],[Product_ID]],tbl_Products[],4,0)</f>
        <v>31.77</v>
      </c>
      <c r="K6809" s="6">
        <v>46.87</v>
      </c>
      <c r="L6809" s="6">
        <f>tbl_Sales[[#This Row],[Price_per_Unit]]*tbl_Sales[[#This Row],[Quantity]]</f>
        <v>93.74</v>
      </c>
      <c r="M6809" s="6">
        <f>tbl_Sales[[#This Row],[Cost_per_Unit]]*tbl_Sales[[#This Row],[Quantity]]</f>
        <v>63.54</v>
      </c>
      <c r="N6809" s="6">
        <f>tbl_Sales[[#This Row],[Sales]]-tbl_Sales[[#This Row],[Total_Cost]]</f>
        <v>30.199999999999996</v>
      </c>
    </row>
    <row r="6810" spans="1:14">
      <c r="A6810" t="s">
        <v>6814</v>
      </c>
      <c r="B6810" s="4">
        <v>45076</v>
      </c>
      <c r="C6810" t="s">
        <v>7126</v>
      </c>
      <c r="D6810" t="str">
        <f>VLOOKUP(Sales_Data!$C6810,tbl_Customers[],2,FALSE)</f>
        <v>Customer_1184</v>
      </c>
      <c r="E6810" t="str">
        <f>VLOOKUP(tbl_Sales[[#This Row],[Customer_ID]],tbl_Customers[],5,0)</f>
        <v>East</v>
      </c>
      <c r="F6810" t="s">
        <v>8530</v>
      </c>
      <c r="G6810" t="str">
        <f>VLOOKUP(Sales_Data!$F6810,tbl_Products[],2,FALSE)</f>
        <v>Product_14</v>
      </c>
      <c r="H6810" t="str">
        <f>VLOOKUP(tbl_Sales[[#This Row],[Product_ID]],tbl_Products[],3,0)</f>
        <v>Toys</v>
      </c>
      <c r="I6810">
        <v>5</v>
      </c>
      <c r="J6810" s="10">
        <f>VLOOKUP(tbl_Sales[[#This Row],[Product_ID]],tbl_Products[],4,0)</f>
        <v>36.64</v>
      </c>
      <c r="K6810" s="6">
        <v>20.32</v>
      </c>
      <c r="L6810" s="6">
        <f>tbl_Sales[[#This Row],[Price_per_Unit]]*tbl_Sales[[#This Row],[Quantity]]</f>
        <v>101.6</v>
      </c>
      <c r="M6810" s="6">
        <f>tbl_Sales[[#This Row],[Cost_per_Unit]]*tbl_Sales[[#This Row],[Quantity]]</f>
        <v>183.2</v>
      </c>
      <c r="N6810" s="6">
        <f>tbl_Sales[[#This Row],[Sales]]-tbl_Sales[[#This Row],[Total_Cost]]</f>
        <v>-81.599999999999994</v>
      </c>
    </row>
    <row r="6811" spans="1:14">
      <c r="A6811" t="s">
        <v>6815</v>
      </c>
      <c r="B6811" s="4">
        <v>45259</v>
      </c>
      <c r="C6811" t="s">
        <v>8272</v>
      </c>
      <c r="D6811" t="str">
        <f>VLOOKUP(Sales_Data!$C6811,tbl_Customers[],2,FALSE)</f>
        <v>Customer_979</v>
      </c>
      <c r="E6811" t="str">
        <f>VLOOKUP(tbl_Sales[[#This Row],[Customer_ID]],tbl_Customers[],5,0)</f>
        <v>South</v>
      </c>
      <c r="F6811" t="s">
        <v>8546</v>
      </c>
      <c r="G6811" t="str">
        <f>VLOOKUP(Sales_Data!$F6811,tbl_Products[],2,FALSE)</f>
        <v>Product_28</v>
      </c>
      <c r="H6811" t="str">
        <f>VLOOKUP(tbl_Sales[[#This Row],[Product_ID]],tbl_Products[],3,0)</f>
        <v>Toys</v>
      </c>
      <c r="I6811">
        <v>9</v>
      </c>
      <c r="J6811" s="10">
        <f>VLOOKUP(tbl_Sales[[#This Row],[Product_ID]],tbl_Products[],4,0)</f>
        <v>23.58</v>
      </c>
      <c r="K6811" s="6">
        <v>42.49</v>
      </c>
      <c r="L6811" s="6">
        <f>tbl_Sales[[#This Row],[Price_per_Unit]]*tbl_Sales[[#This Row],[Quantity]]</f>
        <v>382.41</v>
      </c>
      <c r="M6811" s="6">
        <f>tbl_Sales[[#This Row],[Cost_per_Unit]]*tbl_Sales[[#This Row],[Quantity]]</f>
        <v>212.21999999999997</v>
      </c>
      <c r="N6811" s="6">
        <f>tbl_Sales[[#This Row],[Sales]]-tbl_Sales[[#This Row],[Total_Cost]]</f>
        <v>170.19000000000005</v>
      </c>
    </row>
    <row r="6812" spans="1:14">
      <c r="A6812" t="s">
        <v>6816</v>
      </c>
      <c r="B6812" s="4">
        <v>45124</v>
      </c>
      <c r="C6812" t="s">
        <v>8137</v>
      </c>
      <c r="D6812" t="str">
        <f>VLOOKUP(Sales_Data!$C6812,tbl_Customers[],2,FALSE)</f>
        <v>Customer_1355</v>
      </c>
      <c r="E6812" t="str">
        <f>VLOOKUP(tbl_Sales[[#This Row],[Customer_ID]],tbl_Customers[],5,0)</f>
        <v>East</v>
      </c>
      <c r="F6812" t="s">
        <v>8532</v>
      </c>
      <c r="G6812" t="str">
        <f>VLOOKUP(Sales_Data!$F6812,tbl_Products[],2,FALSE)</f>
        <v>Product_23</v>
      </c>
      <c r="H6812" t="str">
        <f>VLOOKUP(tbl_Sales[[#This Row],[Product_ID]],tbl_Products[],3,0)</f>
        <v>Apparel</v>
      </c>
      <c r="I6812">
        <v>7</v>
      </c>
      <c r="J6812" s="10">
        <f>VLOOKUP(tbl_Sales[[#This Row],[Product_ID]],tbl_Products[],4,0)</f>
        <v>2.85</v>
      </c>
      <c r="K6812" s="6">
        <v>44.55</v>
      </c>
      <c r="L6812" s="6">
        <f>tbl_Sales[[#This Row],[Price_per_Unit]]*tbl_Sales[[#This Row],[Quantity]]</f>
        <v>311.84999999999997</v>
      </c>
      <c r="M6812" s="6">
        <f>tbl_Sales[[#This Row],[Cost_per_Unit]]*tbl_Sales[[#This Row],[Quantity]]</f>
        <v>19.95</v>
      </c>
      <c r="N6812" s="6">
        <f>tbl_Sales[[#This Row],[Sales]]-tbl_Sales[[#This Row],[Total_Cost]]</f>
        <v>291.89999999999998</v>
      </c>
    </row>
    <row r="6813" spans="1:14">
      <c r="A6813" t="s">
        <v>6817</v>
      </c>
      <c r="B6813" s="4">
        <v>45045</v>
      </c>
      <c r="C6813" t="s">
        <v>8492</v>
      </c>
      <c r="D6813" t="str">
        <f>VLOOKUP(Sales_Data!$C6813,tbl_Customers[],2,FALSE)</f>
        <v>Customer_1004</v>
      </c>
      <c r="E6813" t="str">
        <f>VLOOKUP(tbl_Sales[[#This Row],[Customer_ID]],tbl_Customers[],5,0)</f>
        <v>East</v>
      </c>
      <c r="F6813" t="s">
        <v>8512</v>
      </c>
      <c r="G6813" t="str">
        <f>VLOOKUP(Sales_Data!$F6813,tbl_Products[],2,FALSE)</f>
        <v>Product_47</v>
      </c>
      <c r="H6813" t="str">
        <f>VLOOKUP(tbl_Sales[[#This Row],[Product_ID]],tbl_Products[],3,0)</f>
        <v>Home Goods</v>
      </c>
      <c r="I6813">
        <v>1</v>
      </c>
      <c r="J6813" s="10">
        <f>VLOOKUP(tbl_Sales[[#This Row],[Product_ID]],tbl_Products[],4,0)</f>
        <v>22.66</v>
      </c>
      <c r="K6813" s="6">
        <v>39.299999999999997</v>
      </c>
      <c r="L6813" s="6">
        <f>tbl_Sales[[#This Row],[Price_per_Unit]]*tbl_Sales[[#This Row],[Quantity]]</f>
        <v>39.299999999999997</v>
      </c>
      <c r="M6813" s="6">
        <f>tbl_Sales[[#This Row],[Cost_per_Unit]]*tbl_Sales[[#This Row],[Quantity]]</f>
        <v>22.66</v>
      </c>
      <c r="N6813" s="6">
        <f>tbl_Sales[[#This Row],[Sales]]-tbl_Sales[[#This Row],[Total_Cost]]</f>
        <v>16.639999999999997</v>
      </c>
    </row>
    <row r="6814" spans="1:14">
      <c r="A6814" t="s">
        <v>6818</v>
      </c>
      <c r="B6814" s="4">
        <v>45121</v>
      </c>
      <c r="C6814" t="s">
        <v>7264</v>
      </c>
      <c r="D6814" t="str">
        <f>VLOOKUP(Sales_Data!$C6814,tbl_Customers[],2,FALSE)</f>
        <v>Customer_575</v>
      </c>
      <c r="E6814" t="str">
        <f>VLOOKUP(tbl_Sales[[#This Row],[Customer_ID]],tbl_Customers[],5,0)</f>
        <v>West</v>
      </c>
      <c r="F6814" t="s">
        <v>8546</v>
      </c>
      <c r="G6814" t="str">
        <f>VLOOKUP(Sales_Data!$F6814,tbl_Products[],2,FALSE)</f>
        <v>Product_28</v>
      </c>
      <c r="H6814" t="str">
        <f>VLOOKUP(tbl_Sales[[#This Row],[Product_ID]],tbl_Products[],3,0)</f>
        <v>Toys</v>
      </c>
      <c r="I6814">
        <v>8</v>
      </c>
      <c r="J6814" s="10">
        <f>VLOOKUP(tbl_Sales[[#This Row],[Product_ID]],tbl_Products[],4,0)</f>
        <v>23.58</v>
      </c>
      <c r="K6814" s="6">
        <v>86.31</v>
      </c>
      <c r="L6814" s="6">
        <f>tbl_Sales[[#This Row],[Price_per_Unit]]*tbl_Sales[[#This Row],[Quantity]]</f>
        <v>690.48</v>
      </c>
      <c r="M6814" s="6">
        <f>tbl_Sales[[#This Row],[Cost_per_Unit]]*tbl_Sales[[#This Row],[Quantity]]</f>
        <v>188.64</v>
      </c>
      <c r="N6814" s="6">
        <f>tbl_Sales[[#This Row],[Sales]]-tbl_Sales[[#This Row],[Total_Cost]]</f>
        <v>501.84000000000003</v>
      </c>
    </row>
    <row r="6815" spans="1:14">
      <c r="A6815" t="s">
        <v>6819</v>
      </c>
      <c r="B6815" s="4">
        <v>45187</v>
      </c>
      <c r="C6815" t="s">
        <v>8399</v>
      </c>
      <c r="D6815" t="str">
        <f>VLOOKUP(Sales_Data!$C6815,tbl_Customers[],2,FALSE)</f>
        <v>Customer_660</v>
      </c>
      <c r="E6815" t="str">
        <f>VLOOKUP(tbl_Sales[[#This Row],[Customer_ID]],tbl_Customers[],5,0)</f>
        <v>North</v>
      </c>
      <c r="F6815" t="s">
        <v>8535</v>
      </c>
      <c r="G6815" t="str">
        <f>VLOOKUP(Sales_Data!$F6815,tbl_Products[],2,FALSE)</f>
        <v>Product_54</v>
      </c>
      <c r="H6815" t="str">
        <f>VLOOKUP(tbl_Sales[[#This Row],[Product_ID]],tbl_Products[],3,0)</f>
        <v>Apparel</v>
      </c>
      <c r="I6815">
        <v>4</v>
      </c>
      <c r="J6815" s="10">
        <f>VLOOKUP(tbl_Sales[[#This Row],[Product_ID]],tbl_Products[],4,0)</f>
        <v>1.35</v>
      </c>
      <c r="K6815" s="6">
        <v>91.89</v>
      </c>
      <c r="L6815" s="6">
        <f>tbl_Sales[[#This Row],[Price_per_Unit]]*tbl_Sales[[#This Row],[Quantity]]</f>
        <v>367.56</v>
      </c>
      <c r="M6815" s="6">
        <f>tbl_Sales[[#This Row],[Cost_per_Unit]]*tbl_Sales[[#This Row],[Quantity]]</f>
        <v>5.4</v>
      </c>
      <c r="N6815" s="6">
        <f>tbl_Sales[[#This Row],[Sales]]-tbl_Sales[[#This Row],[Total_Cost]]</f>
        <v>362.16</v>
      </c>
    </row>
    <row r="6816" spans="1:14">
      <c r="A6816" t="s">
        <v>6820</v>
      </c>
      <c r="B6816" s="4">
        <v>45290</v>
      </c>
      <c r="C6816" t="s">
        <v>7537</v>
      </c>
      <c r="D6816" t="str">
        <f>VLOOKUP(Sales_Data!$C6816,tbl_Customers[],2,FALSE)</f>
        <v>Customer_1497</v>
      </c>
      <c r="E6816" t="str">
        <f>VLOOKUP(tbl_Sales[[#This Row],[Customer_ID]],tbl_Customers[],5,0)</f>
        <v>West</v>
      </c>
      <c r="F6816" t="s">
        <v>8493</v>
      </c>
      <c r="G6816" t="str">
        <f>VLOOKUP(Sales_Data!$F6816,tbl_Products[],2,FALSE)</f>
        <v>Product_61</v>
      </c>
      <c r="H6816" t="str">
        <f>VLOOKUP(tbl_Sales[[#This Row],[Product_ID]],tbl_Products[],3,0)</f>
        <v>Health</v>
      </c>
      <c r="I6816">
        <v>8</v>
      </c>
      <c r="J6816" s="10">
        <f>VLOOKUP(tbl_Sales[[#This Row],[Product_ID]],tbl_Products[],4,0)</f>
        <v>47.78</v>
      </c>
      <c r="K6816" s="6">
        <v>48.55</v>
      </c>
      <c r="L6816" s="6">
        <f>tbl_Sales[[#This Row],[Price_per_Unit]]*tbl_Sales[[#This Row],[Quantity]]</f>
        <v>388.4</v>
      </c>
      <c r="M6816" s="6">
        <f>tbl_Sales[[#This Row],[Cost_per_Unit]]*tbl_Sales[[#This Row],[Quantity]]</f>
        <v>382.24</v>
      </c>
      <c r="N6816" s="6">
        <f>tbl_Sales[[#This Row],[Sales]]-tbl_Sales[[#This Row],[Total_Cost]]</f>
        <v>6.1599999999999682</v>
      </c>
    </row>
    <row r="6817" spans="1:14">
      <c r="A6817" t="s">
        <v>6821</v>
      </c>
      <c r="B6817" s="4">
        <v>44977</v>
      </c>
      <c r="C6817" t="s">
        <v>7296</v>
      </c>
      <c r="D6817" t="str">
        <f>VLOOKUP(Sales_Data!$C6817,tbl_Customers[],2,FALSE)</f>
        <v>Customer_989</v>
      </c>
      <c r="E6817" t="str">
        <f>VLOOKUP(tbl_Sales[[#This Row],[Customer_ID]],tbl_Customers[],5,0)</f>
        <v>East</v>
      </c>
      <c r="F6817" t="s">
        <v>8500</v>
      </c>
      <c r="G6817" t="str">
        <f>VLOOKUP(Sales_Data!$F6817,tbl_Products[],2,FALSE)</f>
        <v>Product_68</v>
      </c>
      <c r="H6817" t="str">
        <f>VLOOKUP(tbl_Sales[[#This Row],[Product_ID]],tbl_Products[],3,0)</f>
        <v>Home Goods</v>
      </c>
      <c r="I6817">
        <v>6</v>
      </c>
      <c r="J6817" s="10">
        <f>VLOOKUP(tbl_Sales[[#This Row],[Product_ID]],tbl_Products[],4,0)</f>
        <v>17.45</v>
      </c>
      <c r="K6817" s="6">
        <v>46.39</v>
      </c>
      <c r="L6817" s="6">
        <f>tbl_Sales[[#This Row],[Price_per_Unit]]*tbl_Sales[[#This Row],[Quantity]]</f>
        <v>278.34000000000003</v>
      </c>
      <c r="M6817" s="6">
        <f>tbl_Sales[[#This Row],[Cost_per_Unit]]*tbl_Sales[[#This Row],[Quantity]]</f>
        <v>104.69999999999999</v>
      </c>
      <c r="N6817" s="6">
        <f>tbl_Sales[[#This Row],[Sales]]-tbl_Sales[[#This Row],[Total_Cost]]</f>
        <v>173.64000000000004</v>
      </c>
    </row>
    <row r="6818" spans="1:14">
      <c r="A6818" t="s">
        <v>6822</v>
      </c>
      <c r="B6818" s="4">
        <v>45088</v>
      </c>
      <c r="C6818" t="s">
        <v>7532</v>
      </c>
      <c r="D6818" t="str">
        <f>VLOOKUP(Sales_Data!$C6818,tbl_Customers[],2,FALSE)</f>
        <v>Customer_463</v>
      </c>
      <c r="E6818" t="str">
        <f>VLOOKUP(tbl_Sales[[#This Row],[Customer_ID]],tbl_Customers[],5,0)</f>
        <v>West</v>
      </c>
      <c r="F6818" t="s">
        <v>8504</v>
      </c>
      <c r="G6818" t="str">
        <f>VLOOKUP(Sales_Data!$F6818,tbl_Products[],2,FALSE)</f>
        <v>Product_13</v>
      </c>
      <c r="H6818" t="str">
        <f>VLOOKUP(tbl_Sales[[#This Row],[Product_ID]],tbl_Products[],3,0)</f>
        <v>Toys</v>
      </c>
      <c r="I6818">
        <v>7</v>
      </c>
      <c r="J6818" s="10">
        <f>VLOOKUP(tbl_Sales[[#This Row],[Product_ID]],tbl_Products[],4,0)</f>
        <v>45.97</v>
      </c>
      <c r="K6818" s="6">
        <v>88.75</v>
      </c>
      <c r="L6818" s="6">
        <f>tbl_Sales[[#This Row],[Price_per_Unit]]*tbl_Sales[[#This Row],[Quantity]]</f>
        <v>621.25</v>
      </c>
      <c r="M6818" s="6">
        <f>tbl_Sales[[#This Row],[Cost_per_Unit]]*tbl_Sales[[#This Row],[Quantity]]</f>
        <v>321.78999999999996</v>
      </c>
      <c r="N6818" s="6">
        <f>tbl_Sales[[#This Row],[Sales]]-tbl_Sales[[#This Row],[Total_Cost]]</f>
        <v>299.46000000000004</v>
      </c>
    </row>
    <row r="6819" spans="1:14">
      <c r="A6819" t="s">
        <v>6823</v>
      </c>
      <c r="B6819" s="4">
        <v>45175</v>
      </c>
      <c r="C6819" t="s">
        <v>7672</v>
      </c>
      <c r="D6819" t="str">
        <f>VLOOKUP(Sales_Data!$C6819,tbl_Customers[],2,FALSE)</f>
        <v>Customer_189</v>
      </c>
      <c r="E6819" t="str">
        <f>VLOOKUP(tbl_Sales[[#This Row],[Customer_ID]],tbl_Customers[],5,0)</f>
        <v>East</v>
      </c>
      <c r="F6819" t="s">
        <v>8565</v>
      </c>
      <c r="G6819" t="str">
        <f>VLOOKUP(Sales_Data!$F6819,tbl_Products[],2,FALSE)</f>
        <v>Product_31</v>
      </c>
      <c r="H6819" t="str">
        <f>VLOOKUP(tbl_Sales[[#This Row],[Product_ID]],tbl_Products[],3,0)</f>
        <v>Apparel</v>
      </c>
      <c r="I6819">
        <v>5</v>
      </c>
      <c r="J6819" s="10">
        <f>VLOOKUP(tbl_Sales[[#This Row],[Product_ID]],tbl_Products[],4,0)</f>
        <v>3.66</v>
      </c>
      <c r="K6819" s="6">
        <v>39.94</v>
      </c>
      <c r="L6819" s="6">
        <f>tbl_Sales[[#This Row],[Price_per_Unit]]*tbl_Sales[[#This Row],[Quantity]]</f>
        <v>199.7</v>
      </c>
      <c r="M6819" s="6">
        <f>tbl_Sales[[#This Row],[Cost_per_Unit]]*tbl_Sales[[#This Row],[Quantity]]</f>
        <v>18.3</v>
      </c>
      <c r="N6819" s="6">
        <f>tbl_Sales[[#This Row],[Sales]]-tbl_Sales[[#This Row],[Total_Cost]]</f>
        <v>181.39999999999998</v>
      </c>
    </row>
    <row r="6820" spans="1:14">
      <c r="A6820" t="s">
        <v>6824</v>
      </c>
      <c r="B6820" s="4">
        <v>45232</v>
      </c>
      <c r="C6820" t="s">
        <v>8244</v>
      </c>
      <c r="D6820" t="str">
        <f>VLOOKUP(Sales_Data!$C6820,tbl_Customers[],2,FALSE)</f>
        <v>Customer_541</v>
      </c>
      <c r="E6820" t="str">
        <f>VLOOKUP(tbl_Sales[[#This Row],[Customer_ID]],tbl_Customers[],5,0)</f>
        <v>West</v>
      </c>
      <c r="F6820" t="s">
        <v>8554</v>
      </c>
      <c r="G6820" t="str">
        <f>VLOOKUP(Sales_Data!$F6820,tbl_Products[],2,FALSE)</f>
        <v>Product_55</v>
      </c>
      <c r="H6820" t="str">
        <f>VLOOKUP(tbl_Sales[[#This Row],[Product_ID]],tbl_Products[],3,0)</f>
        <v>Apparel</v>
      </c>
      <c r="I6820">
        <v>7</v>
      </c>
      <c r="J6820" s="10">
        <f>VLOOKUP(tbl_Sales[[#This Row],[Product_ID]],tbl_Products[],4,0)</f>
        <v>36.08</v>
      </c>
      <c r="K6820" s="6">
        <v>26.17</v>
      </c>
      <c r="L6820" s="6">
        <f>tbl_Sales[[#This Row],[Price_per_Unit]]*tbl_Sales[[#This Row],[Quantity]]</f>
        <v>183.19</v>
      </c>
      <c r="M6820" s="6">
        <f>tbl_Sales[[#This Row],[Cost_per_Unit]]*tbl_Sales[[#This Row],[Quantity]]</f>
        <v>252.56</v>
      </c>
      <c r="N6820" s="6">
        <f>tbl_Sales[[#This Row],[Sales]]-tbl_Sales[[#This Row],[Total_Cost]]</f>
        <v>-69.37</v>
      </c>
    </row>
    <row r="6821" spans="1:14">
      <c r="A6821" t="s">
        <v>6825</v>
      </c>
      <c r="B6821" s="4">
        <v>45199</v>
      </c>
      <c r="C6821" t="s">
        <v>8473</v>
      </c>
      <c r="D6821" t="str">
        <f>VLOOKUP(Sales_Data!$C6821,tbl_Customers[],2,FALSE)</f>
        <v>Customer_607</v>
      </c>
      <c r="E6821" t="str">
        <f>VLOOKUP(tbl_Sales[[#This Row],[Customer_ID]],tbl_Customers[],5,0)</f>
        <v>South</v>
      </c>
      <c r="F6821" t="s">
        <v>8507</v>
      </c>
      <c r="G6821" t="str">
        <f>VLOOKUP(Sales_Data!$F6821,tbl_Products[],2,FALSE)</f>
        <v>Product_58</v>
      </c>
      <c r="H6821" t="str">
        <f>VLOOKUP(tbl_Sales[[#This Row],[Product_ID]],tbl_Products[],3,0)</f>
        <v>Home Goods</v>
      </c>
      <c r="I6821">
        <v>6</v>
      </c>
      <c r="J6821" s="10">
        <f>VLOOKUP(tbl_Sales[[#This Row],[Product_ID]],tbl_Products[],4,0)</f>
        <v>23.97</v>
      </c>
      <c r="K6821" s="6">
        <v>79.760000000000005</v>
      </c>
      <c r="L6821" s="6">
        <f>tbl_Sales[[#This Row],[Price_per_Unit]]*tbl_Sales[[#This Row],[Quantity]]</f>
        <v>478.56000000000006</v>
      </c>
      <c r="M6821" s="6">
        <f>tbl_Sales[[#This Row],[Cost_per_Unit]]*tbl_Sales[[#This Row],[Quantity]]</f>
        <v>143.82</v>
      </c>
      <c r="N6821" s="6">
        <f>tbl_Sales[[#This Row],[Sales]]-tbl_Sales[[#This Row],[Total_Cost]]</f>
        <v>334.74000000000007</v>
      </c>
    </row>
    <row r="6822" spans="1:14">
      <c r="A6822" t="s">
        <v>6826</v>
      </c>
      <c r="B6822" s="4">
        <v>44972</v>
      </c>
      <c r="C6822" t="s">
        <v>8298</v>
      </c>
      <c r="D6822" t="str">
        <f>VLOOKUP(Sales_Data!$C6822,tbl_Customers[],2,FALSE)</f>
        <v>Customer_1457</v>
      </c>
      <c r="E6822" t="str">
        <f>VLOOKUP(tbl_Sales[[#This Row],[Customer_ID]],tbl_Customers[],5,0)</f>
        <v>North</v>
      </c>
      <c r="F6822" t="s">
        <v>8560</v>
      </c>
      <c r="G6822" t="str">
        <f>VLOOKUP(Sales_Data!$F6822,tbl_Products[],2,FALSE)</f>
        <v>Product_41</v>
      </c>
      <c r="H6822" t="str">
        <f>VLOOKUP(tbl_Sales[[#This Row],[Product_ID]],tbl_Products[],3,0)</f>
        <v>Home Goods</v>
      </c>
      <c r="I6822">
        <v>9</v>
      </c>
      <c r="J6822" s="10">
        <f>VLOOKUP(tbl_Sales[[#This Row],[Product_ID]],tbl_Products[],4,0)</f>
        <v>31.5</v>
      </c>
      <c r="K6822" s="6">
        <v>58.91</v>
      </c>
      <c r="L6822" s="6">
        <f>tbl_Sales[[#This Row],[Price_per_Unit]]*tbl_Sales[[#This Row],[Quantity]]</f>
        <v>530.18999999999994</v>
      </c>
      <c r="M6822" s="6">
        <f>tbl_Sales[[#This Row],[Cost_per_Unit]]*tbl_Sales[[#This Row],[Quantity]]</f>
        <v>283.5</v>
      </c>
      <c r="N6822" s="6">
        <f>tbl_Sales[[#This Row],[Sales]]-tbl_Sales[[#This Row],[Total_Cost]]</f>
        <v>246.68999999999994</v>
      </c>
    </row>
    <row r="6823" spans="1:14">
      <c r="A6823" t="s">
        <v>6827</v>
      </c>
      <c r="B6823" s="4">
        <v>45022</v>
      </c>
      <c r="C6823" t="s">
        <v>8421</v>
      </c>
      <c r="D6823" t="str">
        <f>VLOOKUP(Sales_Data!$C6823,tbl_Customers[],2,FALSE)</f>
        <v>Customer_170</v>
      </c>
      <c r="E6823" t="str">
        <f>VLOOKUP(tbl_Sales[[#This Row],[Customer_ID]],tbl_Customers[],5,0)</f>
        <v>South</v>
      </c>
      <c r="F6823" t="s">
        <v>8495</v>
      </c>
      <c r="G6823" t="str">
        <f>VLOOKUP(Sales_Data!$F6823,tbl_Products[],2,FALSE)</f>
        <v>Product_6</v>
      </c>
      <c r="H6823" t="str">
        <f>VLOOKUP(tbl_Sales[[#This Row],[Product_ID]],tbl_Products[],3,0)</f>
        <v>Apparel</v>
      </c>
      <c r="I6823">
        <v>8</v>
      </c>
      <c r="J6823" s="10">
        <f>VLOOKUP(tbl_Sales[[#This Row],[Product_ID]],tbl_Products[],4,0)</f>
        <v>33.65</v>
      </c>
      <c r="K6823" s="6">
        <v>62.61</v>
      </c>
      <c r="L6823" s="6">
        <f>tbl_Sales[[#This Row],[Price_per_Unit]]*tbl_Sales[[#This Row],[Quantity]]</f>
        <v>500.88</v>
      </c>
      <c r="M6823" s="6">
        <f>tbl_Sales[[#This Row],[Cost_per_Unit]]*tbl_Sales[[#This Row],[Quantity]]</f>
        <v>269.2</v>
      </c>
      <c r="N6823" s="6">
        <f>tbl_Sales[[#This Row],[Sales]]-tbl_Sales[[#This Row],[Total_Cost]]</f>
        <v>231.68</v>
      </c>
    </row>
    <row r="6824" spans="1:14">
      <c r="A6824" t="s">
        <v>6828</v>
      </c>
      <c r="B6824" s="4">
        <v>45028</v>
      </c>
      <c r="C6824" t="s">
        <v>7574</v>
      </c>
      <c r="D6824" t="str">
        <f>VLOOKUP(Sales_Data!$C6824,tbl_Customers[],2,FALSE)</f>
        <v>Customer_723</v>
      </c>
      <c r="E6824" t="str">
        <f>VLOOKUP(tbl_Sales[[#This Row],[Customer_ID]],tbl_Customers[],5,0)</f>
        <v>East</v>
      </c>
      <c r="F6824" t="s">
        <v>8496</v>
      </c>
      <c r="G6824" t="str">
        <f>VLOOKUP(Sales_Data!$F6824,tbl_Products[],2,FALSE)</f>
        <v>Product_3</v>
      </c>
      <c r="H6824" t="str">
        <f>VLOOKUP(tbl_Sales[[#This Row],[Product_ID]],tbl_Products[],3,0)</f>
        <v>Health</v>
      </c>
      <c r="I6824">
        <v>6</v>
      </c>
      <c r="J6824" s="10">
        <f>VLOOKUP(tbl_Sales[[#This Row],[Product_ID]],tbl_Products[],4,0)</f>
        <v>28.91</v>
      </c>
      <c r="K6824" s="6">
        <v>96.61</v>
      </c>
      <c r="L6824" s="6">
        <f>tbl_Sales[[#This Row],[Price_per_Unit]]*tbl_Sales[[#This Row],[Quantity]]</f>
        <v>579.66</v>
      </c>
      <c r="M6824" s="6">
        <f>tbl_Sales[[#This Row],[Cost_per_Unit]]*tbl_Sales[[#This Row],[Quantity]]</f>
        <v>173.46</v>
      </c>
      <c r="N6824" s="6">
        <f>tbl_Sales[[#This Row],[Sales]]-tbl_Sales[[#This Row],[Total_Cost]]</f>
        <v>406.19999999999993</v>
      </c>
    </row>
    <row r="6825" spans="1:14">
      <c r="A6825" t="s">
        <v>6829</v>
      </c>
      <c r="B6825" s="4">
        <v>45183</v>
      </c>
      <c r="C6825" t="s">
        <v>7884</v>
      </c>
      <c r="D6825" t="str">
        <f>VLOOKUP(Sales_Data!$C6825,tbl_Customers[],2,FALSE)</f>
        <v>Customer_1144</v>
      </c>
      <c r="E6825" t="str">
        <f>VLOOKUP(tbl_Sales[[#This Row],[Customer_ID]],tbl_Customers[],5,0)</f>
        <v>South</v>
      </c>
      <c r="F6825" t="s">
        <v>8518</v>
      </c>
      <c r="G6825" t="str">
        <f>VLOOKUP(Sales_Data!$F6825,tbl_Products[],2,FALSE)</f>
        <v>Product_35</v>
      </c>
      <c r="H6825" t="str">
        <f>VLOOKUP(tbl_Sales[[#This Row],[Product_ID]],tbl_Products[],3,0)</f>
        <v>Toys</v>
      </c>
      <c r="I6825">
        <v>5</v>
      </c>
      <c r="J6825" s="10">
        <f>VLOOKUP(tbl_Sales[[#This Row],[Product_ID]],tbl_Products[],4,0)</f>
        <v>40.75</v>
      </c>
      <c r="K6825" s="6">
        <v>16.010000000000002</v>
      </c>
      <c r="L6825" s="6">
        <f>tbl_Sales[[#This Row],[Price_per_Unit]]*tbl_Sales[[#This Row],[Quantity]]</f>
        <v>80.050000000000011</v>
      </c>
      <c r="M6825" s="6">
        <f>tbl_Sales[[#This Row],[Cost_per_Unit]]*tbl_Sales[[#This Row],[Quantity]]</f>
        <v>203.75</v>
      </c>
      <c r="N6825" s="6">
        <f>tbl_Sales[[#This Row],[Sales]]-tbl_Sales[[#This Row],[Total_Cost]]</f>
        <v>-123.69999999999999</v>
      </c>
    </row>
    <row r="6826" spans="1:14">
      <c r="A6826" t="s">
        <v>6830</v>
      </c>
      <c r="B6826" s="4">
        <v>45161</v>
      </c>
      <c r="C6826" t="s">
        <v>8286</v>
      </c>
      <c r="D6826" t="str">
        <f>VLOOKUP(Sales_Data!$C6826,tbl_Customers[],2,FALSE)</f>
        <v>Customer_497</v>
      </c>
      <c r="E6826" t="str">
        <f>VLOOKUP(tbl_Sales[[#This Row],[Customer_ID]],tbl_Customers[],5,0)</f>
        <v>East</v>
      </c>
      <c r="F6826" t="s">
        <v>8542</v>
      </c>
      <c r="G6826" t="str">
        <f>VLOOKUP(Sales_Data!$F6826,tbl_Products[],2,FALSE)</f>
        <v>Product_20</v>
      </c>
      <c r="H6826" t="str">
        <f>VLOOKUP(tbl_Sales[[#This Row],[Product_ID]],tbl_Products[],3,0)</f>
        <v>Electronics</v>
      </c>
      <c r="I6826">
        <v>6</v>
      </c>
      <c r="J6826" s="10">
        <f>VLOOKUP(tbl_Sales[[#This Row],[Product_ID]],tbl_Products[],4,0)</f>
        <v>19.98</v>
      </c>
      <c r="K6826" s="6">
        <v>77.48</v>
      </c>
      <c r="L6826" s="6">
        <f>tbl_Sales[[#This Row],[Price_per_Unit]]*tbl_Sales[[#This Row],[Quantity]]</f>
        <v>464.88</v>
      </c>
      <c r="M6826" s="6">
        <f>tbl_Sales[[#This Row],[Cost_per_Unit]]*tbl_Sales[[#This Row],[Quantity]]</f>
        <v>119.88</v>
      </c>
      <c r="N6826" s="6">
        <f>tbl_Sales[[#This Row],[Sales]]-tbl_Sales[[#This Row],[Total_Cost]]</f>
        <v>345</v>
      </c>
    </row>
    <row r="6827" spans="1:14">
      <c r="A6827" t="s">
        <v>6831</v>
      </c>
      <c r="B6827" s="4">
        <v>45214</v>
      </c>
      <c r="C6827" t="s">
        <v>7071</v>
      </c>
      <c r="D6827" t="str">
        <f>VLOOKUP(Sales_Data!$C6827,tbl_Customers[],2,FALSE)</f>
        <v>Customer_1351</v>
      </c>
      <c r="E6827" t="str">
        <f>VLOOKUP(tbl_Sales[[#This Row],[Customer_ID]],tbl_Customers[],5,0)</f>
        <v>South</v>
      </c>
      <c r="F6827" t="s">
        <v>8530</v>
      </c>
      <c r="G6827" t="str">
        <f>VLOOKUP(Sales_Data!$F6827,tbl_Products[],2,FALSE)</f>
        <v>Product_14</v>
      </c>
      <c r="H6827" t="str">
        <f>VLOOKUP(tbl_Sales[[#This Row],[Product_ID]],tbl_Products[],3,0)</f>
        <v>Toys</v>
      </c>
      <c r="I6827">
        <v>2</v>
      </c>
      <c r="J6827" s="10">
        <f>VLOOKUP(tbl_Sales[[#This Row],[Product_ID]],tbl_Products[],4,0)</f>
        <v>36.64</v>
      </c>
      <c r="K6827" s="6">
        <v>15.43</v>
      </c>
      <c r="L6827" s="6">
        <f>tbl_Sales[[#This Row],[Price_per_Unit]]*tbl_Sales[[#This Row],[Quantity]]</f>
        <v>30.86</v>
      </c>
      <c r="M6827" s="6">
        <f>tbl_Sales[[#This Row],[Cost_per_Unit]]*tbl_Sales[[#This Row],[Quantity]]</f>
        <v>73.28</v>
      </c>
      <c r="N6827" s="6">
        <f>tbl_Sales[[#This Row],[Sales]]-tbl_Sales[[#This Row],[Total_Cost]]</f>
        <v>-42.42</v>
      </c>
    </row>
    <row r="6828" spans="1:14">
      <c r="A6828" t="s">
        <v>6832</v>
      </c>
      <c r="B6828" s="4">
        <v>45291</v>
      </c>
      <c r="C6828" t="s">
        <v>7732</v>
      </c>
      <c r="D6828" t="str">
        <f>VLOOKUP(Sales_Data!$C6828,tbl_Customers[],2,FALSE)</f>
        <v>Customer_1326</v>
      </c>
      <c r="E6828" t="str">
        <f>VLOOKUP(tbl_Sales[[#This Row],[Customer_ID]],tbl_Customers[],5,0)</f>
        <v>South</v>
      </c>
      <c r="F6828" t="s">
        <v>8540</v>
      </c>
      <c r="G6828" t="str">
        <f>VLOOKUP(Sales_Data!$F6828,tbl_Products[],2,FALSE)</f>
        <v>Product_37</v>
      </c>
      <c r="H6828" t="str">
        <f>VLOOKUP(tbl_Sales[[#This Row],[Product_ID]],tbl_Products[],3,0)</f>
        <v>Toys</v>
      </c>
      <c r="I6828">
        <v>7</v>
      </c>
      <c r="J6828" s="10">
        <f>VLOOKUP(tbl_Sales[[#This Row],[Product_ID]],tbl_Products[],4,0)</f>
        <v>29.86</v>
      </c>
      <c r="K6828" s="6">
        <v>67.36</v>
      </c>
      <c r="L6828" s="6">
        <f>tbl_Sales[[#This Row],[Price_per_Unit]]*tbl_Sales[[#This Row],[Quantity]]</f>
        <v>471.52</v>
      </c>
      <c r="M6828" s="6">
        <f>tbl_Sales[[#This Row],[Cost_per_Unit]]*tbl_Sales[[#This Row],[Quantity]]</f>
        <v>209.01999999999998</v>
      </c>
      <c r="N6828" s="6">
        <f>tbl_Sales[[#This Row],[Sales]]-tbl_Sales[[#This Row],[Total_Cost]]</f>
        <v>262.5</v>
      </c>
    </row>
    <row r="6829" spans="1:14">
      <c r="A6829" t="s">
        <v>6833</v>
      </c>
      <c r="B6829" s="4">
        <v>44938</v>
      </c>
      <c r="C6829" t="s">
        <v>7473</v>
      </c>
      <c r="D6829" t="str">
        <f>VLOOKUP(Sales_Data!$C6829,tbl_Customers[],2,FALSE)</f>
        <v>Customer_422</v>
      </c>
      <c r="E6829" t="str">
        <f>VLOOKUP(tbl_Sales[[#This Row],[Customer_ID]],tbl_Customers[],5,0)</f>
        <v>South</v>
      </c>
      <c r="F6829" t="s">
        <v>8527</v>
      </c>
      <c r="G6829" t="str">
        <f>VLOOKUP(Sales_Data!$F6829,tbl_Products[],2,FALSE)</f>
        <v>Product_12</v>
      </c>
      <c r="H6829" t="str">
        <f>VLOOKUP(tbl_Sales[[#This Row],[Product_ID]],tbl_Products[],3,0)</f>
        <v>Toys</v>
      </c>
      <c r="I6829">
        <v>2</v>
      </c>
      <c r="J6829" s="10">
        <f>VLOOKUP(tbl_Sales[[#This Row],[Product_ID]],tbl_Products[],4,0)</f>
        <v>8.02</v>
      </c>
      <c r="K6829" s="6">
        <v>71.97</v>
      </c>
      <c r="L6829" s="6">
        <f>tbl_Sales[[#This Row],[Price_per_Unit]]*tbl_Sales[[#This Row],[Quantity]]</f>
        <v>143.94</v>
      </c>
      <c r="M6829" s="6">
        <f>tbl_Sales[[#This Row],[Cost_per_Unit]]*tbl_Sales[[#This Row],[Quantity]]</f>
        <v>16.04</v>
      </c>
      <c r="N6829" s="6">
        <f>tbl_Sales[[#This Row],[Sales]]-tbl_Sales[[#This Row],[Total_Cost]]</f>
        <v>127.9</v>
      </c>
    </row>
    <row r="6830" spans="1:14">
      <c r="A6830" t="s">
        <v>6834</v>
      </c>
      <c r="B6830" s="4">
        <v>44947</v>
      </c>
      <c r="C6830" t="s">
        <v>7578</v>
      </c>
      <c r="D6830" t="str">
        <f>VLOOKUP(Sales_Data!$C6830,tbl_Customers[],2,FALSE)</f>
        <v>Customer_1424</v>
      </c>
      <c r="E6830" t="str">
        <f>VLOOKUP(tbl_Sales[[#This Row],[Customer_ID]],tbl_Customers[],5,0)</f>
        <v>West</v>
      </c>
      <c r="F6830" t="s">
        <v>8552</v>
      </c>
      <c r="G6830" t="str">
        <f>VLOOKUP(Sales_Data!$F6830,tbl_Products[],2,FALSE)</f>
        <v>Product_5</v>
      </c>
      <c r="H6830" t="str">
        <f>VLOOKUP(tbl_Sales[[#This Row],[Product_ID]],tbl_Products[],3,0)</f>
        <v>Health</v>
      </c>
      <c r="I6830">
        <v>3</v>
      </c>
      <c r="J6830" s="10">
        <f>VLOOKUP(tbl_Sales[[#This Row],[Product_ID]],tbl_Products[],4,0)</f>
        <v>35.39</v>
      </c>
      <c r="K6830" s="6">
        <v>26.15</v>
      </c>
      <c r="L6830" s="6">
        <f>tbl_Sales[[#This Row],[Price_per_Unit]]*tbl_Sales[[#This Row],[Quantity]]</f>
        <v>78.449999999999989</v>
      </c>
      <c r="M6830" s="6">
        <f>tbl_Sales[[#This Row],[Cost_per_Unit]]*tbl_Sales[[#This Row],[Quantity]]</f>
        <v>106.17</v>
      </c>
      <c r="N6830" s="6">
        <f>tbl_Sales[[#This Row],[Sales]]-tbl_Sales[[#This Row],[Total_Cost]]</f>
        <v>-27.720000000000013</v>
      </c>
    </row>
    <row r="6831" spans="1:14">
      <c r="A6831" t="s">
        <v>6835</v>
      </c>
      <c r="B6831" s="4">
        <v>45053</v>
      </c>
      <c r="C6831" t="s">
        <v>7444</v>
      </c>
      <c r="D6831" t="str">
        <f>VLOOKUP(Sales_Data!$C6831,tbl_Customers[],2,FALSE)</f>
        <v>Customer_160</v>
      </c>
      <c r="E6831" t="str">
        <f>VLOOKUP(tbl_Sales[[#This Row],[Customer_ID]],tbl_Customers[],5,0)</f>
        <v>North</v>
      </c>
      <c r="F6831" t="s">
        <v>8515</v>
      </c>
      <c r="G6831" t="str">
        <f>VLOOKUP(Sales_Data!$F6831,tbl_Products[],2,FALSE)</f>
        <v>Product_46</v>
      </c>
      <c r="H6831" t="str">
        <f>VLOOKUP(tbl_Sales[[#This Row],[Product_ID]],tbl_Products[],3,0)</f>
        <v>Health</v>
      </c>
      <c r="I6831">
        <v>5</v>
      </c>
      <c r="J6831" s="10">
        <f>VLOOKUP(tbl_Sales[[#This Row],[Product_ID]],tbl_Products[],4,0)</f>
        <v>19.34</v>
      </c>
      <c r="K6831" s="6">
        <v>14.69</v>
      </c>
      <c r="L6831" s="6">
        <f>tbl_Sales[[#This Row],[Price_per_Unit]]*tbl_Sales[[#This Row],[Quantity]]</f>
        <v>73.45</v>
      </c>
      <c r="M6831" s="6">
        <f>tbl_Sales[[#This Row],[Cost_per_Unit]]*tbl_Sales[[#This Row],[Quantity]]</f>
        <v>96.7</v>
      </c>
      <c r="N6831" s="6">
        <f>tbl_Sales[[#This Row],[Sales]]-tbl_Sales[[#This Row],[Total_Cost]]</f>
        <v>-23.25</v>
      </c>
    </row>
    <row r="6832" spans="1:14">
      <c r="A6832" t="s">
        <v>6836</v>
      </c>
      <c r="B6832" s="4">
        <v>45198</v>
      </c>
      <c r="C6832" t="s">
        <v>8465</v>
      </c>
      <c r="D6832" t="str">
        <f>VLOOKUP(Sales_Data!$C6832,tbl_Customers[],2,FALSE)</f>
        <v>Customer_154</v>
      </c>
      <c r="E6832" t="str">
        <f>VLOOKUP(tbl_Sales[[#This Row],[Customer_ID]],tbl_Customers[],5,0)</f>
        <v>East</v>
      </c>
      <c r="F6832" t="s">
        <v>8532</v>
      </c>
      <c r="G6832" t="str">
        <f>VLOOKUP(Sales_Data!$F6832,tbl_Products[],2,FALSE)</f>
        <v>Product_23</v>
      </c>
      <c r="H6832" t="str">
        <f>VLOOKUP(tbl_Sales[[#This Row],[Product_ID]],tbl_Products[],3,0)</f>
        <v>Apparel</v>
      </c>
      <c r="I6832">
        <v>8</v>
      </c>
      <c r="J6832" s="10">
        <f>VLOOKUP(tbl_Sales[[#This Row],[Product_ID]],tbl_Products[],4,0)</f>
        <v>2.85</v>
      </c>
      <c r="K6832" s="6">
        <v>96.79</v>
      </c>
      <c r="L6832" s="6">
        <f>tbl_Sales[[#This Row],[Price_per_Unit]]*tbl_Sales[[#This Row],[Quantity]]</f>
        <v>774.32</v>
      </c>
      <c r="M6832" s="6">
        <f>tbl_Sales[[#This Row],[Cost_per_Unit]]*tbl_Sales[[#This Row],[Quantity]]</f>
        <v>22.8</v>
      </c>
      <c r="N6832" s="6">
        <f>tbl_Sales[[#This Row],[Sales]]-tbl_Sales[[#This Row],[Total_Cost]]</f>
        <v>751.5200000000001</v>
      </c>
    </row>
    <row r="6833" spans="1:14">
      <c r="A6833" t="s">
        <v>6837</v>
      </c>
      <c r="B6833" s="4">
        <v>45083</v>
      </c>
      <c r="C6833" t="s">
        <v>7457</v>
      </c>
      <c r="D6833" t="str">
        <f>VLOOKUP(Sales_Data!$C6833,tbl_Customers[],2,FALSE)</f>
        <v>Customer_1013</v>
      </c>
      <c r="E6833" t="str">
        <f>VLOOKUP(tbl_Sales[[#This Row],[Customer_ID]],tbl_Customers[],5,0)</f>
        <v>South</v>
      </c>
      <c r="F6833" t="s">
        <v>8513</v>
      </c>
      <c r="G6833" t="str">
        <f>VLOOKUP(Sales_Data!$F6833,tbl_Products[],2,FALSE)</f>
        <v>Product_59</v>
      </c>
      <c r="H6833" t="str">
        <f>VLOOKUP(tbl_Sales[[#This Row],[Product_ID]],tbl_Products[],3,0)</f>
        <v>Home Goods</v>
      </c>
      <c r="I6833">
        <v>4</v>
      </c>
      <c r="J6833" s="10">
        <f>VLOOKUP(tbl_Sales[[#This Row],[Product_ID]],tbl_Products[],4,0)</f>
        <v>40.85</v>
      </c>
      <c r="K6833" s="6">
        <v>24.36</v>
      </c>
      <c r="L6833" s="6">
        <f>tbl_Sales[[#This Row],[Price_per_Unit]]*tbl_Sales[[#This Row],[Quantity]]</f>
        <v>97.44</v>
      </c>
      <c r="M6833" s="6">
        <f>tbl_Sales[[#This Row],[Cost_per_Unit]]*tbl_Sales[[#This Row],[Quantity]]</f>
        <v>163.4</v>
      </c>
      <c r="N6833" s="6">
        <f>tbl_Sales[[#This Row],[Sales]]-tbl_Sales[[#This Row],[Total_Cost]]</f>
        <v>-65.960000000000008</v>
      </c>
    </row>
    <row r="6834" spans="1:14">
      <c r="A6834" t="s">
        <v>6838</v>
      </c>
      <c r="B6834" s="4">
        <v>45097</v>
      </c>
      <c r="C6834" t="s">
        <v>7693</v>
      </c>
      <c r="D6834" t="str">
        <f>VLOOKUP(Sales_Data!$C6834,tbl_Customers[],2,FALSE)</f>
        <v>Customer_124</v>
      </c>
      <c r="E6834" t="str">
        <f>VLOOKUP(tbl_Sales[[#This Row],[Customer_ID]],tbl_Customers[],5,0)</f>
        <v>South</v>
      </c>
      <c r="F6834" t="s">
        <v>8553</v>
      </c>
      <c r="G6834" t="str">
        <f>VLOOKUP(Sales_Data!$F6834,tbl_Products[],2,FALSE)</f>
        <v>Product_50</v>
      </c>
      <c r="H6834" t="str">
        <f>VLOOKUP(tbl_Sales[[#This Row],[Product_ID]],tbl_Products[],3,0)</f>
        <v>Apparel</v>
      </c>
      <c r="I6834">
        <v>4</v>
      </c>
      <c r="J6834" s="10">
        <f>VLOOKUP(tbl_Sales[[#This Row],[Product_ID]],tbl_Products[],4,0)</f>
        <v>42.74</v>
      </c>
      <c r="K6834" s="6">
        <v>74.31</v>
      </c>
      <c r="L6834" s="6">
        <f>tbl_Sales[[#This Row],[Price_per_Unit]]*tbl_Sales[[#This Row],[Quantity]]</f>
        <v>297.24</v>
      </c>
      <c r="M6834" s="6">
        <f>tbl_Sales[[#This Row],[Cost_per_Unit]]*tbl_Sales[[#This Row],[Quantity]]</f>
        <v>170.96</v>
      </c>
      <c r="N6834" s="6">
        <f>tbl_Sales[[#This Row],[Sales]]-tbl_Sales[[#This Row],[Total_Cost]]</f>
        <v>126.28</v>
      </c>
    </row>
    <row r="6835" spans="1:14">
      <c r="A6835" t="s">
        <v>6839</v>
      </c>
      <c r="B6835" s="4">
        <v>45177</v>
      </c>
      <c r="C6835" t="s">
        <v>8333</v>
      </c>
      <c r="D6835" t="str">
        <f>VLOOKUP(Sales_Data!$C6835,tbl_Customers[],2,FALSE)</f>
        <v>Customer_436</v>
      </c>
      <c r="E6835" t="str">
        <f>VLOOKUP(tbl_Sales[[#This Row],[Customer_ID]],tbl_Customers[],5,0)</f>
        <v>West</v>
      </c>
      <c r="F6835" t="s">
        <v>8500</v>
      </c>
      <c r="G6835" t="str">
        <f>VLOOKUP(Sales_Data!$F6835,tbl_Products[],2,FALSE)</f>
        <v>Product_68</v>
      </c>
      <c r="H6835" t="str">
        <f>VLOOKUP(tbl_Sales[[#This Row],[Product_ID]],tbl_Products[],3,0)</f>
        <v>Home Goods</v>
      </c>
      <c r="I6835">
        <v>1</v>
      </c>
      <c r="J6835" s="10">
        <f>VLOOKUP(tbl_Sales[[#This Row],[Product_ID]],tbl_Products[],4,0)</f>
        <v>17.45</v>
      </c>
      <c r="K6835" s="6">
        <v>38.14</v>
      </c>
      <c r="L6835" s="6">
        <f>tbl_Sales[[#This Row],[Price_per_Unit]]*tbl_Sales[[#This Row],[Quantity]]</f>
        <v>38.14</v>
      </c>
      <c r="M6835" s="6">
        <f>tbl_Sales[[#This Row],[Cost_per_Unit]]*tbl_Sales[[#This Row],[Quantity]]</f>
        <v>17.45</v>
      </c>
      <c r="N6835" s="6">
        <f>tbl_Sales[[#This Row],[Sales]]-tbl_Sales[[#This Row],[Total_Cost]]</f>
        <v>20.69</v>
      </c>
    </row>
    <row r="6836" spans="1:14">
      <c r="A6836" t="s">
        <v>6840</v>
      </c>
      <c r="B6836" s="4">
        <v>45128</v>
      </c>
      <c r="C6836" t="s">
        <v>8048</v>
      </c>
      <c r="D6836" t="str">
        <f>VLOOKUP(Sales_Data!$C6836,tbl_Customers[],2,FALSE)</f>
        <v>Customer_27</v>
      </c>
      <c r="E6836" t="str">
        <f>VLOOKUP(tbl_Sales[[#This Row],[Customer_ID]],tbl_Customers[],5,0)</f>
        <v>East</v>
      </c>
      <c r="F6836" t="s">
        <v>8539</v>
      </c>
      <c r="G6836" t="str">
        <f>VLOOKUP(Sales_Data!$F6836,tbl_Products[],2,FALSE)</f>
        <v>Product_16</v>
      </c>
      <c r="H6836" t="str">
        <f>VLOOKUP(tbl_Sales[[#This Row],[Product_ID]],tbl_Products[],3,0)</f>
        <v>Home Goods</v>
      </c>
      <c r="I6836">
        <v>9</v>
      </c>
      <c r="J6836" s="10">
        <f>VLOOKUP(tbl_Sales[[#This Row],[Product_ID]],tbl_Products[],4,0)</f>
        <v>15.25</v>
      </c>
      <c r="K6836" s="6">
        <v>98.01</v>
      </c>
      <c r="L6836" s="6">
        <f>tbl_Sales[[#This Row],[Price_per_Unit]]*tbl_Sales[[#This Row],[Quantity]]</f>
        <v>882.09</v>
      </c>
      <c r="M6836" s="6">
        <f>tbl_Sales[[#This Row],[Cost_per_Unit]]*tbl_Sales[[#This Row],[Quantity]]</f>
        <v>137.25</v>
      </c>
      <c r="N6836" s="6">
        <f>tbl_Sales[[#This Row],[Sales]]-tbl_Sales[[#This Row],[Total_Cost]]</f>
        <v>744.84</v>
      </c>
    </row>
    <row r="6837" spans="1:14">
      <c r="A6837" t="s">
        <v>6841</v>
      </c>
      <c r="B6837" s="4">
        <v>45007</v>
      </c>
      <c r="C6837" t="s">
        <v>7380</v>
      </c>
      <c r="D6837" t="str">
        <f>VLOOKUP(Sales_Data!$C6837,tbl_Customers[],2,FALSE)</f>
        <v>Customer_1374</v>
      </c>
      <c r="E6837" t="str">
        <f>VLOOKUP(tbl_Sales[[#This Row],[Customer_ID]],tbl_Customers[],5,0)</f>
        <v>East</v>
      </c>
      <c r="F6837" t="s">
        <v>8500</v>
      </c>
      <c r="G6837" t="str">
        <f>VLOOKUP(Sales_Data!$F6837,tbl_Products[],2,FALSE)</f>
        <v>Product_68</v>
      </c>
      <c r="H6837" t="str">
        <f>VLOOKUP(tbl_Sales[[#This Row],[Product_ID]],tbl_Products[],3,0)</f>
        <v>Home Goods</v>
      </c>
      <c r="I6837">
        <v>5</v>
      </c>
      <c r="J6837" s="10">
        <f>VLOOKUP(tbl_Sales[[#This Row],[Product_ID]],tbl_Products[],4,0)</f>
        <v>17.45</v>
      </c>
      <c r="K6837" s="6">
        <v>79.349999999999994</v>
      </c>
      <c r="L6837" s="6">
        <f>tbl_Sales[[#This Row],[Price_per_Unit]]*tbl_Sales[[#This Row],[Quantity]]</f>
        <v>396.75</v>
      </c>
      <c r="M6837" s="6">
        <f>tbl_Sales[[#This Row],[Cost_per_Unit]]*tbl_Sales[[#This Row],[Quantity]]</f>
        <v>87.25</v>
      </c>
      <c r="N6837" s="6">
        <f>tbl_Sales[[#This Row],[Sales]]-tbl_Sales[[#This Row],[Total_Cost]]</f>
        <v>309.5</v>
      </c>
    </row>
    <row r="6838" spans="1:14">
      <c r="A6838" t="s">
        <v>6842</v>
      </c>
      <c r="B6838" s="4">
        <v>44936</v>
      </c>
      <c r="C6838" t="s">
        <v>7287</v>
      </c>
      <c r="D6838" t="str">
        <f>VLOOKUP(Sales_Data!$C6838,tbl_Customers[],2,FALSE)</f>
        <v>Customer_443</v>
      </c>
      <c r="E6838" t="str">
        <f>VLOOKUP(tbl_Sales[[#This Row],[Customer_ID]],tbl_Customers[],5,0)</f>
        <v>East</v>
      </c>
      <c r="F6838" t="s">
        <v>8493</v>
      </c>
      <c r="G6838" t="str">
        <f>VLOOKUP(Sales_Data!$F6838,tbl_Products[],2,FALSE)</f>
        <v>Product_61</v>
      </c>
      <c r="H6838" t="str">
        <f>VLOOKUP(tbl_Sales[[#This Row],[Product_ID]],tbl_Products[],3,0)</f>
        <v>Health</v>
      </c>
      <c r="I6838">
        <v>4</v>
      </c>
      <c r="J6838" s="10">
        <f>VLOOKUP(tbl_Sales[[#This Row],[Product_ID]],tbl_Products[],4,0)</f>
        <v>47.78</v>
      </c>
      <c r="K6838" s="6">
        <v>65.73</v>
      </c>
      <c r="L6838" s="6">
        <f>tbl_Sales[[#This Row],[Price_per_Unit]]*tbl_Sales[[#This Row],[Quantity]]</f>
        <v>262.92</v>
      </c>
      <c r="M6838" s="6">
        <f>tbl_Sales[[#This Row],[Cost_per_Unit]]*tbl_Sales[[#This Row],[Quantity]]</f>
        <v>191.12</v>
      </c>
      <c r="N6838" s="6">
        <f>tbl_Sales[[#This Row],[Sales]]-tbl_Sales[[#This Row],[Total_Cost]]</f>
        <v>71.800000000000011</v>
      </c>
    </row>
    <row r="6839" spans="1:14">
      <c r="A6839" t="s">
        <v>6843</v>
      </c>
      <c r="B6839" s="4">
        <v>45104</v>
      </c>
      <c r="C6839" t="s">
        <v>8240</v>
      </c>
      <c r="D6839" t="str">
        <f>VLOOKUP(Sales_Data!$C6839,tbl_Customers[],2,FALSE)</f>
        <v>Customer_959</v>
      </c>
      <c r="E6839" t="str">
        <f>VLOOKUP(tbl_Sales[[#This Row],[Customer_ID]],tbl_Customers[],5,0)</f>
        <v>West</v>
      </c>
      <c r="F6839" t="s">
        <v>8543</v>
      </c>
      <c r="G6839" t="str">
        <f>VLOOKUP(Sales_Data!$F6839,tbl_Products[],2,FALSE)</f>
        <v>Product_72</v>
      </c>
      <c r="H6839" t="str">
        <f>VLOOKUP(tbl_Sales[[#This Row],[Product_ID]],tbl_Products[],3,0)</f>
        <v>Toys</v>
      </c>
      <c r="I6839">
        <v>1</v>
      </c>
      <c r="J6839" s="10">
        <f>VLOOKUP(tbl_Sales[[#This Row],[Product_ID]],tbl_Products[],4,0)</f>
        <v>23.2</v>
      </c>
      <c r="K6839" s="6">
        <v>14.16</v>
      </c>
      <c r="L6839" s="6">
        <f>tbl_Sales[[#This Row],[Price_per_Unit]]*tbl_Sales[[#This Row],[Quantity]]</f>
        <v>14.16</v>
      </c>
      <c r="M6839" s="6">
        <f>tbl_Sales[[#This Row],[Cost_per_Unit]]*tbl_Sales[[#This Row],[Quantity]]</f>
        <v>23.2</v>
      </c>
      <c r="N6839" s="6">
        <f>tbl_Sales[[#This Row],[Sales]]-tbl_Sales[[#This Row],[Total_Cost]]</f>
        <v>-9.0399999999999991</v>
      </c>
    </row>
    <row r="6840" spans="1:14">
      <c r="A6840" t="s">
        <v>6844</v>
      </c>
      <c r="B6840" s="4">
        <v>45277</v>
      </c>
      <c r="C6840" t="s">
        <v>7899</v>
      </c>
      <c r="D6840" t="str">
        <f>VLOOKUP(Sales_Data!$C6840,tbl_Customers[],2,FALSE)</f>
        <v>Customer_789</v>
      </c>
      <c r="E6840" t="str">
        <f>VLOOKUP(tbl_Sales[[#This Row],[Customer_ID]],tbl_Customers[],5,0)</f>
        <v>East</v>
      </c>
      <c r="F6840" t="s">
        <v>8564</v>
      </c>
      <c r="G6840" t="str">
        <f>VLOOKUP(Sales_Data!$F6840,tbl_Products[],2,FALSE)</f>
        <v>Product_8</v>
      </c>
      <c r="H6840" t="str">
        <f>VLOOKUP(tbl_Sales[[#This Row],[Product_ID]],tbl_Products[],3,0)</f>
        <v>Electronics</v>
      </c>
      <c r="I6840">
        <v>7</v>
      </c>
      <c r="J6840" s="10">
        <f>VLOOKUP(tbl_Sales[[#This Row],[Product_ID]],tbl_Products[],4,0)</f>
        <v>22.03</v>
      </c>
      <c r="K6840" s="6">
        <v>61.78</v>
      </c>
      <c r="L6840" s="6">
        <f>tbl_Sales[[#This Row],[Price_per_Unit]]*tbl_Sales[[#This Row],[Quantity]]</f>
        <v>432.46000000000004</v>
      </c>
      <c r="M6840" s="6">
        <f>tbl_Sales[[#This Row],[Cost_per_Unit]]*tbl_Sales[[#This Row],[Quantity]]</f>
        <v>154.21</v>
      </c>
      <c r="N6840" s="6">
        <f>tbl_Sales[[#This Row],[Sales]]-tbl_Sales[[#This Row],[Total_Cost]]</f>
        <v>278.25</v>
      </c>
    </row>
    <row r="6841" spans="1:14">
      <c r="A6841" t="s">
        <v>6845</v>
      </c>
      <c r="B6841" s="4">
        <v>45107</v>
      </c>
      <c r="C6841" t="s">
        <v>8410</v>
      </c>
      <c r="D6841" t="str">
        <f>VLOOKUP(Sales_Data!$C6841,tbl_Customers[],2,FALSE)</f>
        <v>Customer_385</v>
      </c>
      <c r="E6841" t="str">
        <f>VLOOKUP(tbl_Sales[[#This Row],[Customer_ID]],tbl_Customers[],5,0)</f>
        <v>East</v>
      </c>
      <c r="F6841" t="s">
        <v>8563</v>
      </c>
      <c r="G6841" t="str">
        <f>VLOOKUP(Sales_Data!$F6841,tbl_Products[],2,FALSE)</f>
        <v>Product_17</v>
      </c>
      <c r="H6841" t="str">
        <f>VLOOKUP(tbl_Sales[[#This Row],[Product_ID]],tbl_Products[],3,0)</f>
        <v>Toys</v>
      </c>
      <c r="I6841">
        <v>8</v>
      </c>
      <c r="J6841" s="10">
        <f>VLOOKUP(tbl_Sales[[#This Row],[Product_ID]],tbl_Products[],4,0)</f>
        <v>36.229999999999997</v>
      </c>
      <c r="K6841" s="6">
        <v>98.3</v>
      </c>
      <c r="L6841" s="6">
        <f>tbl_Sales[[#This Row],[Price_per_Unit]]*tbl_Sales[[#This Row],[Quantity]]</f>
        <v>786.4</v>
      </c>
      <c r="M6841" s="6">
        <f>tbl_Sales[[#This Row],[Cost_per_Unit]]*tbl_Sales[[#This Row],[Quantity]]</f>
        <v>289.83999999999997</v>
      </c>
      <c r="N6841" s="6">
        <f>tbl_Sales[[#This Row],[Sales]]-tbl_Sales[[#This Row],[Total_Cost]]</f>
        <v>496.56</v>
      </c>
    </row>
    <row r="6842" spans="1:14">
      <c r="A6842" t="s">
        <v>6846</v>
      </c>
      <c r="B6842" s="4">
        <v>45108</v>
      </c>
      <c r="C6842" t="s">
        <v>7403</v>
      </c>
      <c r="D6842" t="str">
        <f>VLOOKUP(Sales_Data!$C6842,tbl_Customers[],2,FALSE)</f>
        <v>Customer_999</v>
      </c>
      <c r="E6842" t="str">
        <f>VLOOKUP(tbl_Sales[[#This Row],[Customer_ID]],tbl_Customers[],5,0)</f>
        <v>East</v>
      </c>
      <c r="F6842" t="s">
        <v>8517</v>
      </c>
      <c r="G6842" t="str">
        <f>VLOOKUP(Sales_Data!$F6842,tbl_Products[],2,FALSE)</f>
        <v>Product_62</v>
      </c>
      <c r="H6842" t="str">
        <f>VLOOKUP(tbl_Sales[[#This Row],[Product_ID]],tbl_Products[],3,0)</f>
        <v>Health</v>
      </c>
      <c r="I6842">
        <v>4</v>
      </c>
      <c r="J6842" s="10">
        <f>VLOOKUP(tbl_Sales[[#This Row],[Product_ID]],tbl_Products[],4,0)</f>
        <v>24.52</v>
      </c>
      <c r="K6842" s="6">
        <v>6.8</v>
      </c>
      <c r="L6842" s="6">
        <f>tbl_Sales[[#This Row],[Price_per_Unit]]*tbl_Sales[[#This Row],[Quantity]]</f>
        <v>27.2</v>
      </c>
      <c r="M6842" s="6">
        <f>tbl_Sales[[#This Row],[Cost_per_Unit]]*tbl_Sales[[#This Row],[Quantity]]</f>
        <v>98.08</v>
      </c>
      <c r="N6842" s="6">
        <f>tbl_Sales[[#This Row],[Sales]]-tbl_Sales[[#This Row],[Total_Cost]]</f>
        <v>-70.88</v>
      </c>
    </row>
    <row r="6843" spans="1:14">
      <c r="A6843" t="s">
        <v>6847</v>
      </c>
      <c r="B6843" s="4">
        <v>45247</v>
      </c>
      <c r="C6843" t="s">
        <v>8388</v>
      </c>
      <c r="D6843" t="str">
        <f>VLOOKUP(Sales_Data!$C6843,tbl_Customers[],2,FALSE)</f>
        <v>Customer_215</v>
      </c>
      <c r="E6843" t="str">
        <f>VLOOKUP(tbl_Sales[[#This Row],[Customer_ID]],tbl_Customers[],5,0)</f>
        <v>South</v>
      </c>
      <c r="F6843" t="s">
        <v>8548</v>
      </c>
      <c r="G6843" t="str">
        <f>VLOOKUP(Sales_Data!$F6843,tbl_Products[],2,FALSE)</f>
        <v>Product_1</v>
      </c>
      <c r="H6843" t="str">
        <f>VLOOKUP(tbl_Sales[[#This Row],[Product_ID]],tbl_Products[],3,0)</f>
        <v>Apparel</v>
      </c>
      <c r="I6843">
        <v>3</v>
      </c>
      <c r="J6843" s="10">
        <f>VLOOKUP(tbl_Sales[[#This Row],[Product_ID]],tbl_Products[],4,0)</f>
        <v>21.45</v>
      </c>
      <c r="K6843" s="6">
        <v>12.42</v>
      </c>
      <c r="L6843" s="6">
        <f>tbl_Sales[[#This Row],[Price_per_Unit]]*tbl_Sales[[#This Row],[Quantity]]</f>
        <v>37.26</v>
      </c>
      <c r="M6843" s="6">
        <f>tbl_Sales[[#This Row],[Cost_per_Unit]]*tbl_Sales[[#This Row],[Quantity]]</f>
        <v>64.349999999999994</v>
      </c>
      <c r="N6843" s="6">
        <f>tbl_Sales[[#This Row],[Sales]]-tbl_Sales[[#This Row],[Total_Cost]]</f>
        <v>-27.089999999999996</v>
      </c>
    </row>
    <row r="6844" spans="1:14">
      <c r="A6844" t="s">
        <v>6848</v>
      </c>
      <c r="B6844" s="4">
        <v>45081</v>
      </c>
      <c r="C6844" t="s">
        <v>7432</v>
      </c>
      <c r="D6844" t="str">
        <f>VLOOKUP(Sales_Data!$C6844,tbl_Customers[],2,FALSE)</f>
        <v>Customer_698</v>
      </c>
      <c r="E6844" t="str">
        <f>VLOOKUP(tbl_Sales[[#This Row],[Customer_ID]],tbl_Customers[],5,0)</f>
        <v>North</v>
      </c>
      <c r="F6844" t="s">
        <v>8518</v>
      </c>
      <c r="G6844" t="str">
        <f>VLOOKUP(Sales_Data!$F6844,tbl_Products[],2,FALSE)</f>
        <v>Product_35</v>
      </c>
      <c r="H6844" t="str">
        <f>VLOOKUP(tbl_Sales[[#This Row],[Product_ID]],tbl_Products[],3,0)</f>
        <v>Toys</v>
      </c>
      <c r="I6844">
        <v>4</v>
      </c>
      <c r="J6844" s="10">
        <f>VLOOKUP(tbl_Sales[[#This Row],[Product_ID]],tbl_Products[],4,0)</f>
        <v>40.75</v>
      </c>
      <c r="K6844" s="6">
        <v>9.25</v>
      </c>
      <c r="L6844" s="6">
        <f>tbl_Sales[[#This Row],[Price_per_Unit]]*tbl_Sales[[#This Row],[Quantity]]</f>
        <v>37</v>
      </c>
      <c r="M6844" s="6">
        <f>tbl_Sales[[#This Row],[Cost_per_Unit]]*tbl_Sales[[#This Row],[Quantity]]</f>
        <v>163</v>
      </c>
      <c r="N6844" s="6">
        <f>tbl_Sales[[#This Row],[Sales]]-tbl_Sales[[#This Row],[Total_Cost]]</f>
        <v>-126</v>
      </c>
    </row>
    <row r="6845" spans="1:14">
      <c r="A6845" t="s">
        <v>6849</v>
      </c>
      <c r="B6845" s="4">
        <v>45047</v>
      </c>
      <c r="C6845" t="s">
        <v>8481</v>
      </c>
      <c r="D6845" t="str">
        <f>VLOOKUP(Sales_Data!$C6845,tbl_Customers[],2,FALSE)</f>
        <v>Customer_428</v>
      </c>
      <c r="E6845" t="str">
        <f>VLOOKUP(tbl_Sales[[#This Row],[Customer_ID]],tbl_Customers[],5,0)</f>
        <v>South</v>
      </c>
      <c r="F6845" t="s">
        <v>8512</v>
      </c>
      <c r="G6845" t="str">
        <f>VLOOKUP(Sales_Data!$F6845,tbl_Products[],2,FALSE)</f>
        <v>Product_47</v>
      </c>
      <c r="H6845" t="str">
        <f>VLOOKUP(tbl_Sales[[#This Row],[Product_ID]],tbl_Products[],3,0)</f>
        <v>Home Goods</v>
      </c>
      <c r="I6845">
        <v>5</v>
      </c>
      <c r="J6845" s="10">
        <f>VLOOKUP(tbl_Sales[[#This Row],[Product_ID]],tbl_Products[],4,0)</f>
        <v>22.66</v>
      </c>
      <c r="K6845" s="6">
        <v>70.8</v>
      </c>
      <c r="L6845" s="6">
        <f>tbl_Sales[[#This Row],[Price_per_Unit]]*tbl_Sales[[#This Row],[Quantity]]</f>
        <v>354</v>
      </c>
      <c r="M6845" s="6">
        <f>tbl_Sales[[#This Row],[Cost_per_Unit]]*tbl_Sales[[#This Row],[Quantity]]</f>
        <v>113.3</v>
      </c>
      <c r="N6845" s="6">
        <f>tbl_Sales[[#This Row],[Sales]]-tbl_Sales[[#This Row],[Total_Cost]]</f>
        <v>240.7</v>
      </c>
    </row>
    <row r="6846" spans="1:14">
      <c r="A6846" t="s">
        <v>6850</v>
      </c>
      <c r="B6846" s="4">
        <v>45183</v>
      </c>
      <c r="C6846" t="s">
        <v>7425</v>
      </c>
      <c r="D6846" t="str">
        <f>VLOOKUP(Sales_Data!$C6846,tbl_Customers[],2,FALSE)</f>
        <v>Customer_1210</v>
      </c>
      <c r="E6846" t="str">
        <f>VLOOKUP(tbl_Sales[[#This Row],[Customer_ID]],tbl_Customers[],5,0)</f>
        <v>West</v>
      </c>
      <c r="F6846" t="s">
        <v>8563</v>
      </c>
      <c r="G6846" t="str">
        <f>VLOOKUP(Sales_Data!$F6846,tbl_Products[],2,FALSE)</f>
        <v>Product_17</v>
      </c>
      <c r="H6846" t="str">
        <f>VLOOKUP(tbl_Sales[[#This Row],[Product_ID]],tbl_Products[],3,0)</f>
        <v>Toys</v>
      </c>
      <c r="I6846">
        <v>6</v>
      </c>
      <c r="J6846" s="10">
        <f>VLOOKUP(tbl_Sales[[#This Row],[Product_ID]],tbl_Products[],4,0)</f>
        <v>36.229999999999997</v>
      </c>
      <c r="K6846" s="6">
        <v>83.95</v>
      </c>
      <c r="L6846" s="6">
        <f>tbl_Sales[[#This Row],[Price_per_Unit]]*tbl_Sales[[#This Row],[Quantity]]</f>
        <v>503.70000000000005</v>
      </c>
      <c r="M6846" s="6">
        <f>tbl_Sales[[#This Row],[Cost_per_Unit]]*tbl_Sales[[#This Row],[Quantity]]</f>
        <v>217.38</v>
      </c>
      <c r="N6846" s="6">
        <f>tbl_Sales[[#This Row],[Sales]]-tbl_Sales[[#This Row],[Total_Cost]]</f>
        <v>286.32000000000005</v>
      </c>
    </row>
    <row r="6847" spans="1:14">
      <c r="A6847" t="s">
        <v>6851</v>
      </c>
      <c r="B6847" s="4">
        <v>45068</v>
      </c>
      <c r="C6847" t="s">
        <v>7612</v>
      </c>
      <c r="D6847" t="str">
        <f>VLOOKUP(Sales_Data!$C6847,tbl_Customers[],2,FALSE)</f>
        <v>Customer_1081</v>
      </c>
      <c r="E6847" t="str">
        <f>VLOOKUP(tbl_Sales[[#This Row],[Customer_ID]],tbl_Customers[],5,0)</f>
        <v>West</v>
      </c>
      <c r="F6847" t="s">
        <v>8565</v>
      </c>
      <c r="G6847" t="str">
        <f>VLOOKUP(Sales_Data!$F6847,tbl_Products[],2,FALSE)</f>
        <v>Product_31</v>
      </c>
      <c r="H6847" t="str">
        <f>VLOOKUP(tbl_Sales[[#This Row],[Product_ID]],tbl_Products[],3,0)</f>
        <v>Apparel</v>
      </c>
      <c r="I6847">
        <v>9</v>
      </c>
      <c r="J6847" s="10">
        <f>VLOOKUP(tbl_Sales[[#This Row],[Product_ID]],tbl_Products[],4,0)</f>
        <v>3.66</v>
      </c>
      <c r="K6847" s="6">
        <v>95.41</v>
      </c>
      <c r="L6847" s="6">
        <f>tbl_Sales[[#This Row],[Price_per_Unit]]*tbl_Sales[[#This Row],[Quantity]]</f>
        <v>858.68999999999994</v>
      </c>
      <c r="M6847" s="6">
        <f>tbl_Sales[[#This Row],[Cost_per_Unit]]*tbl_Sales[[#This Row],[Quantity]]</f>
        <v>32.94</v>
      </c>
      <c r="N6847" s="6">
        <f>tbl_Sales[[#This Row],[Sales]]-tbl_Sales[[#This Row],[Total_Cost]]</f>
        <v>825.75</v>
      </c>
    </row>
    <row r="6848" spans="1:14">
      <c r="A6848" t="s">
        <v>6852</v>
      </c>
      <c r="B6848" s="4">
        <v>44958</v>
      </c>
      <c r="C6848" t="s">
        <v>7344</v>
      </c>
      <c r="D6848" t="str">
        <f>VLOOKUP(Sales_Data!$C6848,tbl_Customers[],2,FALSE)</f>
        <v>Customer_1053</v>
      </c>
      <c r="E6848" t="str">
        <f>VLOOKUP(tbl_Sales[[#This Row],[Customer_ID]],tbl_Customers[],5,0)</f>
        <v>West</v>
      </c>
      <c r="F6848" t="s">
        <v>8561</v>
      </c>
      <c r="G6848" t="str">
        <f>VLOOKUP(Sales_Data!$F6848,tbl_Products[],2,FALSE)</f>
        <v>Product_66</v>
      </c>
      <c r="H6848" t="str">
        <f>VLOOKUP(tbl_Sales[[#This Row],[Product_ID]],tbl_Products[],3,0)</f>
        <v>Health</v>
      </c>
      <c r="I6848">
        <v>2</v>
      </c>
      <c r="J6848" s="10">
        <f>VLOOKUP(tbl_Sales[[#This Row],[Product_ID]],tbl_Products[],4,0)</f>
        <v>1.38</v>
      </c>
      <c r="K6848" s="6">
        <v>79.599999999999994</v>
      </c>
      <c r="L6848" s="6">
        <f>tbl_Sales[[#This Row],[Price_per_Unit]]*tbl_Sales[[#This Row],[Quantity]]</f>
        <v>159.19999999999999</v>
      </c>
      <c r="M6848" s="6">
        <f>tbl_Sales[[#This Row],[Cost_per_Unit]]*tbl_Sales[[#This Row],[Quantity]]</f>
        <v>2.76</v>
      </c>
      <c r="N6848" s="6">
        <f>tbl_Sales[[#This Row],[Sales]]-tbl_Sales[[#This Row],[Total_Cost]]</f>
        <v>156.44</v>
      </c>
    </row>
    <row r="6849" spans="1:14">
      <c r="A6849" t="s">
        <v>6853</v>
      </c>
      <c r="B6849" s="4">
        <v>45247</v>
      </c>
      <c r="C6849" t="s">
        <v>7657</v>
      </c>
      <c r="D6849" t="str">
        <f>VLOOKUP(Sales_Data!$C6849,tbl_Customers[],2,FALSE)</f>
        <v>Customer_642</v>
      </c>
      <c r="E6849" t="str">
        <f>VLOOKUP(tbl_Sales[[#This Row],[Customer_ID]],tbl_Customers[],5,0)</f>
        <v>South</v>
      </c>
      <c r="F6849" t="s">
        <v>8500</v>
      </c>
      <c r="G6849" t="str">
        <f>VLOOKUP(Sales_Data!$F6849,tbl_Products[],2,FALSE)</f>
        <v>Product_68</v>
      </c>
      <c r="H6849" t="str">
        <f>VLOOKUP(tbl_Sales[[#This Row],[Product_ID]],tbl_Products[],3,0)</f>
        <v>Home Goods</v>
      </c>
      <c r="I6849">
        <v>4</v>
      </c>
      <c r="J6849" s="10">
        <f>VLOOKUP(tbl_Sales[[#This Row],[Product_ID]],tbl_Products[],4,0)</f>
        <v>17.45</v>
      </c>
      <c r="K6849" s="6">
        <v>87.1</v>
      </c>
      <c r="L6849" s="6">
        <f>tbl_Sales[[#This Row],[Price_per_Unit]]*tbl_Sales[[#This Row],[Quantity]]</f>
        <v>348.4</v>
      </c>
      <c r="M6849" s="6">
        <f>tbl_Sales[[#This Row],[Cost_per_Unit]]*tbl_Sales[[#This Row],[Quantity]]</f>
        <v>69.8</v>
      </c>
      <c r="N6849" s="6">
        <f>tbl_Sales[[#This Row],[Sales]]-tbl_Sales[[#This Row],[Total_Cost]]</f>
        <v>278.59999999999997</v>
      </c>
    </row>
    <row r="6850" spans="1:14">
      <c r="A6850" t="s">
        <v>6854</v>
      </c>
      <c r="B6850" s="4">
        <v>45058</v>
      </c>
      <c r="C6850" t="s">
        <v>8058</v>
      </c>
      <c r="D6850" t="str">
        <f>VLOOKUP(Sales_Data!$C6850,tbl_Customers[],2,FALSE)</f>
        <v>Customer_639</v>
      </c>
      <c r="E6850" t="str">
        <f>VLOOKUP(tbl_Sales[[#This Row],[Customer_ID]],tbl_Customers[],5,0)</f>
        <v>East</v>
      </c>
      <c r="F6850" t="s">
        <v>8543</v>
      </c>
      <c r="G6850" t="str">
        <f>VLOOKUP(Sales_Data!$F6850,tbl_Products[],2,FALSE)</f>
        <v>Product_72</v>
      </c>
      <c r="H6850" t="str">
        <f>VLOOKUP(tbl_Sales[[#This Row],[Product_ID]],tbl_Products[],3,0)</f>
        <v>Toys</v>
      </c>
      <c r="I6850">
        <v>4</v>
      </c>
      <c r="J6850" s="10">
        <f>VLOOKUP(tbl_Sales[[#This Row],[Product_ID]],tbl_Products[],4,0)</f>
        <v>23.2</v>
      </c>
      <c r="K6850" s="6">
        <v>58.41</v>
      </c>
      <c r="L6850" s="6">
        <f>tbl_Sales[[#This Row],[Price_per_Unit]]*tbl_Sales[[#This Row],[Quantity]]</f>
        <v>233.64</v>
      </c>
      <c r="M6850" s="6">
        <f>tbl_Sales[[#This Row],[Cost_per_Unit]]*tbl_Sales[[#This Row],[Quantity]]</f>
        <v>92.8</v>
      </c>
      <c r="N6850" s="6">
        <f>tbl_Sales[[#This Row],[Sales]]-tbl_Sales[[#This Row],[Total_Cost]]</f>
        <v>140.83999999999997</v>
      </c>
    </row>
    <row r="6851" spans="1:14">
      <c r="A6851" t="s">
        <v>6855</v>
      </c>
      <c r="B6851" s="4">
        <v>45125</v>
      </c>
      <c r="C6851" t="s">
        <v>7197</v>
      </c>
      <c r="D6851" t="str">
        <f>VLOOKUP(Sales_Data!$C6851,tbl_Customers[],2,FALSE)</f>
        <v>Customer_1452</v>
      </c>
      <c r="E6851" t="str">
        <f>VLOOKUP(tbl_Sales[[#This Row],[Customer_ID]],tbl_Customers[],5,0)</f>
        <v>West</v>
      </c>
      <c r="F6851" t="s">
        <v>8509</v>
      </c>
      <c r="G6851" t="str">
        <f>VLOOKUP(Sales_Data!$F6851,tbl_Products[],2,FALSE)</f>
        <v>Product_45</v>
      </c>
      <c r="H6851" t="str">
        <f>VLOOKUP(tbl_Sales[[#This Row],[Product_ID]],tbl_Products[],3,0)</f>
        <v>Home Goods</v>
      </c>
      <c r="I6851">
        <v>1</v>
      </c>
      <c r="J6851" s="10">
        <f>VLOOKUP(tbl_Sales[[#This Row],[Product_ID]],tbl_Products[],4,0)</f>
        <v>47.88</v>
      </c>
      <c r="K6851" s="6">
        <v>54.17</v>
      </c>
      <c r="L6851" s="6">
        <f>tbl_Sales[[#This Row],[Price_per_Unit]]*tbl_Sales[[#This Row],[Quantity]]</f>
        <v>54.17</v>
      </c>
      <c r="M6851" s="6">
        <f>tbl_Sales[[#This Row],[Cost_per_Unit]]*tbl_Sales[[#This Row],[Quantity]]</f>
        <v>47.88</v>
      </c>
      <c r="N6851" s="6">
        <f>tbl_Sales[[#This Row],[Sales]]-tbl_Sales[[#This Row],[Total_Cost]]</f>
        <v>6.2899999999999991</v>
      </c>
    </row>
    <row r="6852" spans="1:14">
      <c r="A6852" t="s">
        <v>6856</v>
      </c>
      <c r="B6852" s="4">
        <v>44942</v>
      </c>
      <c r="C6852" t="s">
        <v>7036</v>
      </c>
      <c r="D6852" t="str">
        <f>VLOOKUP(Sales_Data!$C6852,tbl_Customers[],2,FALSE)</f>
        <v>Customer_930</v>
      </c>
      <c r="E6852" t="str">
        <f>VLOOKUP(tbl_Sales[[#This Row],[Customer_ID]],tbl_Customers[],5,0)</f>
        <v>South</v>
      </c>
      <c r="F6852" t="s">
        <v>8555</v>
      </c>
      <c r="G6852" t="str">
        <f>VLOOKUP(Sales_Data!$F6852,tbl_Products[],2,FALSE)</f>
        <v>Product_52</v>
      </c>
      <c r="H6852" t="str">
        <f>VLOOKUP(tbl_Sales[[#This Row],[Product_ID]],tbl_Products[],3,0)</f>
        <v>Toys</v>
      </c>
      <c r="I6852">
        <v>8</v>
      </c>
      <c r="J6852" s="10">
        <f>VLOOKUP(tbl_Sales[[#This Row],[Product_ID]],tbl_Products[],4,0)</f>
        <v>46.58</v>
      </c>
      <c r="K6852" s="6">
        <v>57.64</v>
      </c>
      <c r="L6852" s="6">
        <f>tbl_Sales[[#This Row],[Price_per_Unit]]*tbl_Sales[[#This Row],[Quantity]]</f>
        <v>461.12</v>
      </c>
      <c r="M6852" s="6">
        <f>tbl_Sales[[#This Row],[Cost_per_Unit]]*tbl_Sales[[#This Row],[Quantity]]</f>
        <v>372.64</v>
      </c>
      <c r="N6852" s="6">
        <f>tbl_Sales[[#This Row],[Sales]]-tbl_Sales[[#This Row],[Total_Cost]]</f>
        <v>88.480000000000018</v>
      </c>
    </row>
    <row r="6853" spans="1:14">
      <c r="A6853" t="s">
        <v>6857</v>
      </c>
      <c r="B6853" s="4">
        <v>45211</v>
      </c>
      <c r="C6853" t="s">
        <v>7952</v>
      </c>
      <c r="D6853" t="str">
        <f>VLOOKUP(Sales_Data!$C6853,tbl_Customers[],2,FALSE)</f>
        <v>Customer_1343</v>
      </c>
      <c r="E6853" t="str">
        <f>VLOOKUP(tbl_Sales[[#This Row],[Customer_ID]],tbl_Customers[],5,0)</f>
        <v>West</v>
      </c>
      <c r="F6853" t="s">
        <v>8544</v>
      </c>
      <c r="G6853" t="str">
        <f>VLOOKUP(Sales_Data!$F6853,tbl_Products[],2,FALSE)</f>
        <v>Product_21</v>
      </c>
      <c r="H6853" t="str">
        <f>VLOOKUP(tbl_Sales[[#This Row],[Product_ID]],tbl_Products[],3,0)</f>
        <v>Toys</v>
      </c>
      <c r="I6853">
        <v>4</v>
      </c>
      <c r="J6853" s="10">
        <f>VLOOKUP(tbl_Sales[[#This Row],[Product_ID]],tbl_Products[],4,0)</f>
        <v>3.13</v>
      </c>
      <c r="K6853" s="6">
        <v>43.59</v>
      </c>
      <c r="L6853" s="6">
        <f>tbl_Sales[[#This Row],[Price_per_Unit]]*tbl_Sales[[#This Row],[Quantity]]</f>
        <v>174.36</v>
      </c>
      <c r="M6853" s="6">
        <f>tbl_Sales[[#This Row],[Cost_per_Unit]]*tbl_Sales[[#This Row],[Quantity]]</f>
        <v>12.52</v>
      </c>
      <c r="N6853" s="6">
        <f>tbl_Sales[[#This Row],[Sales]]-tbl_Sales[[#This Row],[Total_Cost]]</f>
        <v>161.84</v>
      </c>
    </row>
    <row r="6854" spans="1:14">
      <c r="A6854" t="s">
        <v>6858</v>
      </c>
      <c r="B6854" s="4">
        <v>45070</v>
      </c>
      <c r="C6854" t="s">
        <v>7298</v>
      </c>
      <c r="D6854" t="str">
        <f>VLOOKUP(Sales_Data!$C6854,tbl_Customers[],2,FALSE)</f>
        <v>Customer_316</v>
      </c>
      <c r="E6854" t="str">
        <f>VLOOKUP(tbl_Sales[[#This Row],[Customer_ID]],tbl_Customers[],5,0)</f>
        <v>West</v>
      </c>
      <c r="F6854" t="s">
        <v>8549</v>
      </c>
      <c r="G6854" t="str">
        <f>VLOOKUP(Sales_Data!$F6854,tbl_Products[],2,FALSE)</f>
        <v>Product_18</v>
      </c>
      <c r="H6854" t="str">
        <f>VLOOKUP(tbl_Sales[[#This Row],[Product_ID]],tbl_Products[],3,0)</f>
        <v>Health</v>
      </c>
      <c r="I6854">
        <v>9</v>
      </c>
      <c r="J6854" s="10">
        <f>VLOOKUP(tbl_Sales[[#This Row],[Product_ID]],tbl_Products[],4,0)</f>
        <v>41.18</v>
      </c>
      <c r="K6854" s="6">
        <v>42.9</v>
      </c>
      <c r="L6854" s="6">
        <f>tbl_Sales[[#This Row],[Price_per_Unit]]*tbl_Sales[[#This Row],[Quantity]]</f>
        <v>386.09999999999997</v>
      </c>
      <c r="M6854" s="6">
        <f>tbl_Sales[[#This Row],[Cost_per_Unit]]*tbl_Sales[[#This Row],[Quantity]]</f>
        <v>370.62</v>
      </c>
      <c r="N6854" s="6">
        <f>tbl_Sales[[#This Row],[Sales]]-tbl_Sales[[#This Row],[Total_Cost]]</f>
        <v>15.479999999999961</v>
      </c>
    </row>
    <row r="6855" spans="1:14">
      <c r="A6855" t="s">
        <v>6859</v>
      </c>
      <c r="B6855" s="4">
        <v>45042</v>
      </c>
      <c r="C6855" t="s">
        <v>8121</v>
      </c>
      <c r="D6855" t="str">
        <f>VLOOKUP(Sales_Data!$C6855,tbl_Customers[],2,FALSE)</f>
        <v>Customer_1034</v>
      </c>
      <c r="E6855" t="str">
        <f>VLOOKUP(tbl_Sales[[#This Row],[Customer_ID]],tbl_Customers[],5,0)</f>
        <v>East</v>
      </c>
      <c r="F6855" t="s">
        <v>8506</v>
      </c>
      <c r="G6855" t="str">
        <f>VLOOKUP(Sales_Data!$F6855,tbl_Products[],2,FALSE)</f>
        <v>Product_43</v>
      </c>
      <c r="H6855" t="str">
        <f>VLOOKUP(tbl_Sales[[#This Row],[Product_ID]],tbl_Products[],3,0)</f>
        <v>Health</v>
      </c>
      <c r="I6855">
        <v>1</v>
      </c>
      <c r="J6855" s="10">
        <f>VLOOKUP(tbl_Sales[[#This Row],[Product_ID]],tbl_Products[],4,0)</f>
        <v>4.59</v>
      </c>
      <c r="K6855" s="6">
        <v>88.34</v>
      </c>
      <c r="L6855" s="6">
        <f>tbl_Sales[[#This Row],[Price_per_Unit]]*tbl_Sales[[#This Row],[Quantity]]</f>
        <v>88.34</v>
      </c>
      <c r="M6855" s="6">
        <f>tbl_Sales[[#This Row],[Cost_per_Unit]]*tbl_Sales[[#This Row],[Quantity]]</f>
        <v>4.59</v>
      </c>
      <c r="N6855" s="6">
        <f>tbl_Sales[[#This Row],[Sales]]-tbl_Sales[[#This Row],[Total_Cost]]</f>
        <v>83.75</v>
      </c>
    </row>
    <row r="6856" spans="1:14">
      <c r="A6856" t="s">
        <v>6860</v>
      </c>
      <c r="B6856" s="4">
        <v>45004</v>
      </c>
      <c r="C6856" t="s">
        <v>7364</v>
      </c>
      <c r="D6856" t="str">
        <f>VLOOKUP(Sales_Data!$C6856,tbl_Customers[],2,FALSE)</f>
        <v>Customer_217</v>
      </c>
      <c r="E6856" t="str">
        <f>VLOOKUP(tbl_Sales[[#This Row],[Customer_ID]],tbl_Customers[],5,0)</f>
        <v>South</v>
      </c>
      <c r="F6856" t="s">
        <v>8543</v>
      </c>
      <c r="G6856" t="str">
        <f>VLOOKUP(Sales_Data!$F6856,tbl_Products[],2,FALSE)</f>
        <v>Product_72</v>
      </c>
      <c r="H6856" t="str">
        <f>VLOOKUP(tbl_Sales[[#This Row],[Product_ID]],tbl_Products[],3,0)</f>
        <v>Toys</v>
      </c>
      <c r="I6856">
        <v>1</v>
      </c>
      <c r="J6856" s="10">
        <f>VLOOKUP(tbl_Sales[[#This Row],[Product_ID]],tbl_Products[],4,0)</f>
        <v>23.2</v>
      </c>
      <c r="K6856" s="6">
        <v>55.28</v>
      </c>
      <c r="L6856" s="6">
        <f>tbl_Sales[[#This Row],[Price_per_Unit]]*tbl_Sales[[#This Row],[Quantity]]</f>
        <v>55.28</v>
      </c>
      <c r="M6856" s="6">
        <f>tbl_Sales[[#This Row],[Cost_per_Unit]]*tbl_Sales[[#This Row],[Quantity]]</f>
        <v>23.2</v>
      </c>
      <c r="N6856" s="6">
        <f>tbl_Sales[[#This Row],[Sales]]-tbl_Sales[[#This Row],[Total_Cost]]</f>
        <v>32.08</v>
      </c>
    </row>
    <row r="6857" spans="1:14">
      <c r="A6857" t="s">
        <v>6861</v>
      </c>
      <c r="B6857" s="4">
        <v>45101</v>
      </c>
      <c r="C6857" t="s">
        <v>7362</v>
      </c>
      <c r="D6857" t="str">
        <f>VLOOKUP(Sales_Data!$C6857,tbl_Customers[],2,FALSE)</f>
        <v>Customer_267</v>
      </c>
      <c r="E6857" t="str">
        <f>VLOOKUP(tbl_Sales[[#This Row],[Customer_ID]],tbl_Customers[],5,0)</f>
        <v>North</v>
      </c>
      <c r="F6857" t="s">
        <v>8554</v>
      </c>
      <c r="G6857" t="str">
        <f>VLOOKUP(Sales_Data!$F6857,tbl_Products[],2,FALSE)</f>
        <v>Product_55</v>
      </c>
      <c r="H6857" t="str">
        <f>VLOOKUP(tbl_Sales[[#This Row],[Product_ID]],tbl_Products[],3,0)</f>
        <v>Apparel</v>
      </c>
      <c r="I6857">
        <v>5</v>
      </c>
      <c r="J6857" s="10">
        <f>VLOOKUP(tbl_Sales[[#This Row],[Product_ID]],tbl_Products[],4,0)</f>
        <v>36.08</v>
      </c>
      <c r="K6857" s="6">
        <v>85.38</v>
      </c>
      <c r="L6857" s="6">
        <f>tbl_Sales[[#This Row],[Price_per_Unit]]*tbl_Sales[[#This Row],[Quantity]]</f>
        <v>426.9</v>
      </c>
      <c r="M6857" s="6">
        <f>tbl_Sales[[#This Row],[Cost_per_Unit]]*tbl_Sales[[#This Row],[Quantity]]</f>
        <v>180.39999999999998</v>
      </c>
      <c r="N6857" s="6">
        <f>tbl_Sales[[#This Row],[Sales]]-tbl_Sales[[#This Row],[Total_Cost]]</f>
        <v>246.5</v>
      </c>
    </row>
    <row r="6858" spans="1:14">
      <c r="A6858" t="s">
        <v>6862</v>
      </c>
      <c r="B6858" s="4">
        <v>45128</v>
      </c>
      <c r="C6858" t="s">
        <v>8392</v>
      </c>
      <c r="D6858" t="str">
        <f>VLOOKUP(Sales_Data!$C6858,tbl_Customers[],2,FALSE)</f>
        <v>Customer_449</v>
      </c>
      <c r="E6858" t="str">
        <f>VLOOKUP(tbl_Sales[[#This Row],[Customer_ID]],tbl_Customers[],5,0)</f>
        <v>South</v>
      </c>
      <c r="F6858" t="s">
        <v>8535</v>
      </c>
      <c r="G6858" t="str">
        <f>VLOOKUP(Sales_Data!$F6858,tbl_Products[],2,FALSE)</f>
        <v>Product_54</v>
      </c>
      <c r="H6858" t="str">
        <f>VLOOKUP(tbl_Sales[[#This Row],[Product_ID]],tbl_Products[],3,0)</f>
        <v>Apparel</v>
      </c>
      <c r="I6858">
        <v>7</v>
      </c>
      <c r="J6858" s="10">
        <f>VLOOKUP(tbl_Sales[[#This Row],[Product_ID]],tbl_Products[],4,0)</f>
        <v>1.35</v>
      </c>
      <c r="K6858" s="6">
        <v>66.66</v>
      </c>
      <c r="L6858" s="6">
        <f>tbl_Sales[[#This Row],[Price_per_Unit]]*tbl_Sales[[#This Row],[Quantity]]</f>
        <v>466.62</v>
      </c>
      <c r="M6858" s="6">
        <f>tbl_Sales[[#This Row],[Cost_per_Unit]]*tbl_Sales[[#This Row],[Quantity]]</f>
        <v>9.4500000000000011</v>
      </c>
      <c r="N6858" s="6">
        <f>tbl_Sales[[#This Row],[Sales]]-tbl_Sales[[#This Row],[Total_Cost]]</f>
        <v>457.17</v>
      </c>
    </row>
    <row r="6859" spans="1:14">
      <c r="A6859" t="s">
        <v>6863</v>
      </c>
      <c r="B6859" s="4">
        <v>45263</v>
      </c>
      <c r="C6859" t="s">
        <v>7398</v>
      </c>
      <c r="D6859" t="str">
        <f>VLOOKUP(Sales_Data!$C6859,tbl_Customers[],2,FALSE)</f>
        <v>Customer_745</v>
      </c>
      <c r="E6859" t="str">
        <f>VLOOKUP(tbl_Sales[[#This Row],[Customer_ID]],tbl_Customers[],5,0)</f>
        <v>East</v>
      </c>
      <c r="F6859" t="s">
        <v>8564</v>
      </c>
      <c r="G6859" t="str">
        <f>VLOOKUP(Sales_Data!$F6859,tbl_Products[],2,FALSE)</f>
        <v>Product_8</v>
      </c>
      <c r="H6859" t="str">
        <f>VLOOKUP(tbl_Sales[[#This Row],[Product_ID]],tbl_Products[],3,0)</f>
        <v>Electronics</v>
      </c>
      <c r="I6859">
        <v>5</v>
      </c>
      <c r="J6859" s="10">
        <f>VLOOKUP(tbl_Sales[[#This Row],[Product_ID]],tbl_Products[],4,0)</f>
        <v>22.03</v>
      </c>
      <c r="K6859" s="6">
        <v>67.59</v>
      </c>
      <c r="L6859" s="6">
        <f>tbl_Sales[[#This Row],[Price_per_Unit]]*tbl_Sales[[#This Row],[Quantity]]</f>
        <v>337.95000000000005</v>
      </c>
      <c r="M6859" s="6">
        <f>tbl_Sales[[#This Row],[Cost_per_Unit]]*tbl_Sales[[#This Row],[Quantity]]</f>
        <v>110.15</v>
      </c>
      <c r="N6859" s="6">
        <f>tbl_Sales[[#This Row],[Sales]]-tbl_Sales[[#This Row],[Total_Cost]]</f>
        <v>227.80000000000004</v>
      </c>
    </row>
    <row r="6860" spans="1:14">
      <c r="A6860" t="s">
        <v>6864</v>
      </c>
      <c r="B6860" s="4">
        <v>44997</v>
      </c>
      <c r="C6860" t="s">
        <v>8437</v>
      </c>
      <c r="D6860" t="str">
        <f>VLOOKUP(Sales_Data!$C6860,tbl_Customers[],2,FALSE)</f>
        <v>Customer_790</v>
      </c>
      <c r="E6860" t="str">
        <f>VLOOKUP(tbl_Sales[[#This Row],[Customer_ID]],tbl_Customers[],5,0)</f>
        <v>South</v>
      </c>
      <c r="F6860" t="s">
        <v>8556</v>
      </c>
      <c r="G6860" t="str">
        <f>VLOOKUP(Sales_Data!$F6860,tbl_Products[],2,FALSE)</f>
        <v>Product_42</v>
      </c>
      <c r="H6860" t="str">
        <f>VLOOKUP(tbl_Sales[[#This Row],[Product_ID]],tbl_Products[],3,0)</f>
        <v>Electronics</v>
      </c>
      <c r="I6860">
        <v>4</v>
      </c>
      <c r="J6860" s="10">
        <f>VLOOKUP(tbl_Sales[[#This Row],[Product_ID]],tbl_Products[],4,0)</f>
        <v>28.03</v>
      </c>
      <c r="K6860" s="6">
        <v>23.06</v>
      </c>
      <c r="L6860" s="6">
        <f>tbl_Sales[[#This Row],[Price_per_Unit]]*tbl_Sales[[#This Row],[Quantity]]</f>
        <v>92.24</v>
      </c>
      <c r="M6860" s="6">
        <f>tbl_Sales[[#This Row],[Cost_per_Unit]]*tbl_Sales[[#This Row],[Quantity]]</f>
        <v>112.12</v>
      </c>
      <c r="N6860" s="6">
        <f>tbl_Sales[[#This Row],[Sales]]-tbl_Sales[[#This Row],[Total_Cost]]</f>
        <v>-19.88000000000001</v>
      </c>
    </row>
    <row r="6861" spans="1:14">
      <c r="A6861" t="s">
        <v>6865</v>
      </c>
      <c r="B6861" s="4">
        <v>44971</v>
      </c>
      <c r="C6861" t="s">
        <v>7880</v>
      </c>
      <c r="D6861" t="str">
        <f>VLOOKUP(Sales_Data!$C6861,tbl_Customers[],2,FALSE)</f>
        <v>Customer_927</v>
      </c>
      <c r="E6861" t="str">
        <f>VLOOKUP(tbl_Sales[[#This Row],[Customer_ID]],tbl_Customers[],5,0)</f>
        <v>West</v>
      </c>
      <c r="F6861" t="s">
        <v>8537</v>
      </c>
      <c r="G6861" t="str">
        <f>VLOOKUP(Sales_Data!$F6861,tbl_Products[],2,FALSE)</f>
        <v>Product_75</v>
      </c>
      <c r="H6861" t="str">
        <f>VLOOKUP(tbl_Sales[[#This Row],[Product_ID]],tbl_Products[],3,0)</f>
        <v>Electronics</v>
      </c>
      <c r="I6861">
        <v>5</v>
      </c>
      <c r="J6861" s="10">
        <f>VLOOKUP(tbl_Sales[[#This Row],[Product_ID]],tbl_Products[],4,0)</f>
        <v>2.25</v>
      </c>
      <c r="K6861" s="6">
        <v>64.03</v>
      </c>
      <c r="L6861" s="6">
        <f>tbl_Sales[[#This Row],[Price_per_Unit]]*tbl_Sales[[#This Row],[Quantity]]</f>
        <v>320.14999999999998</v>
      </c>
      <c r="M6861" s="6">
        <f>tbl_Sales[[#This Row],[Cost_per_Unit]]*tbl_Sales[[#This Row],[Quantity]]</f>
        <v>11.25</v>
      </c>
      <c r="N6861" s="6">
        <f>tbl_Sales[[#This Row],[Sales]]-tbl_Sales[[#This Row],[Total_Cost]]</f>
        <v>308.89999999999998</v>
      </c>
    </row>
    <row r="6862" spans="1:14">
      <c r="A6862" t="s">
        <v>6866</v>
      </c>
      <c r="B6862" s="4">
        <v>45122</v>
      </c>
      <c r="C6862" t="s">
        <v>7905</v>
      </c>
      <c r="D6862" t="str">
        <f>VLOOKUP(Sales_Data!$C6862,tbl_Customers[],2,FALSE)</f>
        <v>Customer_1271</v>
      </c>
      <c r="E6862" t="str">
        <f>VLOOKUP(tbl_Sales[[#This Row],[Customer_ID]],tbl_Customers[],5,0)</f>
        <v>West</v>
      </c>
      <c r="F6862" t="s">
        <v>8501</v>
      </c>
      <c r="G6862" t="str">
        <f>VLOOKUP(Sales_Data!$F6862,tbl_Products[],2,FALSE)</f>
        <v>Product_65</v>
      </c>
      <c r="H6862" t="str">
        <f>VLOOKUP(tbl_Sales[[#This Row],[Product_ID]],tbl_Products[],3,0)</f>
        <v>Health</v>
      </c>
      <c r="I6862">
        <v>4</v>
      </c>
      <c r="J6862" s="10">
        <f>VLOOKUP(tbl_Sales[[#This Row],[Product_ID]],tbl_Products[],4,0)</f>
        <v>37.880000000000003</v>
      </c>
      <c r="K6862" s="6">
        <v>7.78</v>
      </c>
      <c r="L6862" s="6">
        <f>tbl_Sales[[#This Row],[Price_per_Unit]]*tbl_Sales[[#This Row],[Quantity]]</f>
        <v>31.12</v>
      </c>
      <c r="M6862" s="6">
        <f>tbl_Sales[[#This Row],[Cost_per_Unit]]*tbl_Sales[[#This Row],[Quantity]]</f>
        <v>151.52000000000001</v>
      </c>
      <c r="N6862" s="6">
        <f>tbl_Sales[[#This Row],[Sales]]-tbl_Sales[[#This Row],[Total_Cost]]</f>
        <v>-120.4</v>
      </c>
    </row>
    <row r="6863" spans="1:14">
      <c r="A6863" t="s">
        <v>6867</v>
      </c>
      <c r="B6863" s="4">
        <v>45193</v>
      </c>
      <c r="C6863" t="s">
        <v>8066</v>
      </c>
      <c r="D6863" t="str">
        <f>VLOOKUP(Sales_Data!$C6863,tbl_Customers[],2,FALSE)</f>
        <v>Customer_1052</v>
      </c>
      <c r="E6863" t="str">
        <f>VLOOKUP(tbl_Sales[[#This Row],[Customer_ID]],tbl_Customers[],5,0)</f>
        <v>West</v>
      </c>
      <c r="F6863" t="s">
        <v>8535</v>
      </c>
      <c r="G6863" t="str">
        <f>VLOOKUP(Sales_Data!$F6863,tbl_Products[],2,FALSE)</f>
        <v>Product_54</v>
      </c>
      <c r="H6863" t="str">
        <f>VLOOKUP(tbl_Sales[[#This Row],[Product_ID]],tbl_Products[],3,0)</f>
        <v>Apparel</v>
      </c>
      <c r="I6863">
        <v>7</v>
      </c>
      <c r="J6863" s="10">
        <f>VLOOKUP(tbl_Sales[[#This Row],[Product_ID]],tbl_Products[],4,0)</f>
        <v>1.35</v>
      </c>
      <c r="K6863" s="6">
        <v>10.07</v>
      </c>
      <c r="L6863" s="6">
        <f>tbl_Sales[[#This Row],[Price_per_Unit]]*tbl_Sales[[#This Row],[Quantity]]</f>
        <v>70.490000000000009</v>
      </c>
      <c r="M6863" s="6">
        <f>tbl_Sales[[#This Row],[Cost_per_Unit]]*tbl_Sales[[#This Row],[Quantity]]</f>
        <v>9.4500000000000011</v>
      </c>
      <c r="N6863" s="6">
        <f>tbl_Sales[[#This Row],[Sales]]-tbl_Sales[[#This Row],[Total_Cost]]</f>
        <v>61.040000000000006</v>
      </c>
    </row>
    <row r="6864" spans="1:14">
      <c r="A6864" t="s">
        <v>6868</v>
      </c>
      <c r="B6864" s="4">
        <v>45274</v>
      </c>
      <c r="C6864" t="s">
        <v>7087</v>
      </c>
      <c r="D6864" t="str">
        <f>VLOOKUP(Sales_Data!$C6864,tbl_Customers[],2,FALSE)</f>
        <v>Customer_416</v>
      </c>
      <c r="E6864" t="str">
        <f>VLOOKUP(tbl_Sales[[#This Row],[Customer_ID]],tbl_Customers[],5,0)</f>
        <v>South</v>
      </c>
      <c r="F6864" t="s">
        <v>8507</v>
      </c>
      <c r="G6864" t="str">
        <f>VLOOKUP(Sales_Data!$F6864,tbl_Products[],2,FALSE)</f>
        <v>Product_58</v>
      </c>
      <c r="H6864" t="str">
        <f>VLOOKUP(tbl_Sales[[#This Row],[Product_ID]],tbl_Products[],3,0)</f>
        <v>Home Goods</v>
      </c>
      <c r="I6864">
        <v>1</v>
      </c>
      <c r="J6864" s="10">
        <f>VLOOKUP(tbl_Sales[[#This Row],[Product_ID]],tbl_Products[],4,0)</f>
        <v>23.97</v>
      </c>
      <c r="K6864" s="6">
        <v>51.99</v>
      </c>
      <c r="L6864" s="6">
        <f>tbl_Sales[[#This Row],[Price_per_Unit]]*tbl_Sales[[#This Row],[Quantity]]</f>
        <v>51.99</v>
      </c>
      <c r="M6864" s="6">
        <f>tbl_Sales[[#This Row],[Cost_per_Unit]]*tbl_Sales[[#This Row],[Quantity]]</f>
        <v>23.97</v>
      </c>
      <c r="N6864" s="6">
        <f>tbl_Sales[[#This Row],[Sales]]-tbl_Sales[[#This Row],[Total_Cost]]</f>
        <v>28.020000000000003</v>
      </c>
    </row>
    <row r="6865" spans="1:14">
      <c r="A6865" t="s">
        <v>6869</v>
      </c>
      <c r="B6865" s="4">
        <v>45240</v>
      </c>
      <c r="C6865" t="s">
        <v>8109</v>
      </c>
      <c r="D6865" t="str">
        <f>VLOOKUP(Sales_Data!$C6865,tbl_Customers[],2,FALSE)</f>
        <v>Customer_820</v>
      </c>
      <c r="E6865" t="str">
        <f>VLOOKUP(tbl_Sales[[#This Row],[Customer_ID]],tbl_Customers[],5,0)</f>
        <v>South</v>
      </c>
      <c r="F6865" t="s">
        <v>8567</v>
      </c>
      <c r="G6865" t="str">
        <f>VLOOKUP(Sales_Data!$F6865,tbl_Products[],2,FALSE)</f>
        <v>Product_69</v>
      </c>
      <c r="H6865" t="str">
        <f>VLOOKUP(tbl_Sales[[#This Row],[Product_ID]],tbl_Products[],3,0)</f>
        <v>Home Goods</v>
      </c>
      <c r="I6865">
        <v>6</v>
      </c>
      <c r="J6865" s="10">
        <f>VLOOKUP(tbl_Sales[[#This Row],[Product_ID]],tbl_Products[],4,0)</f>
        <v>8.86</v>
      </c>
      <c r="K6865" s="6">
        <v>25.62</v>
      </c>
      <c r="L6865" s="6">
        <f>tbl_Sales[[#This Row],[Price_per_Unit]]*tbl_Sales[[#This Row],[Quantity]]</f>
        <v>153.72</v>
      </c>
      <c r="M6865" s="6">
        <f>tbl_Sales[[#This Row],[Cost_per_Unit]]*tbl_Sales[[#This Row],[Quantity]]</f>
        <v>53.16</v>
      </c>
      <c r="N6865" s="6">
        <f>tbl_Sales[[#This Row],[Sales]]-tbl_Sales[[#This Row],[Total_Cost]]</f>
        <v>100.56</v>
      </c>
    </row>
    <row r="6866" spans="1:14">
      <c r="A6866" t="s">
        <v>6870</v>
      </c>
      <c r="B6866" s="4">
        <v>45247</v>
      </c>
      <c r="C6866" t="s">
        <v>8410</v>
      </c>
      <c r="D6866" t="str">
        <f>VLOOKUP(Sales_Data!$C6866,tbl_Customers[],2,FALSE)</f>
        <v>Customer_385</v>
      </c>
      <c r="E6866" t="str">
        <f>VLOOKUP(tbl_Sales[[#This Row],[Customer_ID]],tbl_Customers[],5,0)</f>
        <v>East</v>
      </c>
      <c r="F6866" t="s">
        <v>8559</v>
      </c>
      <c r="G6866" t="str">
        <f>VLOOKUP(Sales_Data!$F6866,tbl_Products[],2,FALSE)</f>
        <v>Product_57</v>
      </c>
      <c r="H6866" t="str">
        <f>VLOOKUP(tbl_Sales[[#This Row],[Product_ID]],tbl_Products[],3,0)</f>
        <v>Toys</v>
      </c>
      <c r="I6866">
        <v>3</v>
      </c>
      <c r="J6866" s="10">
        <f>VLOOKUP(tbl_Sales[[#This Row],[Product_ID]],tbl_Products[],4,0)</f>
        <v>31.85</v>
      </c>
      <c r="K6866" s="6">
        <v>53.24</v>
      </c>
      <c r="L6866" s="6">
        <f>tbl_Sales[[#This Row],[Price_per_Unit]]*tbl_Sales[[#This Row],[Quantity]]</f>
        <v>159.72</v>
      </c>
      <c r="M6866" s="6">
        <f>tbl_Sales[[#This Row],[Cost_per_Unit]]*tbl_Sales[[#This Row],[Quantity]]</f>
        <v>95.550000000000011</v>
      </c>
      <c r="N6866" s="6">
        <f>tbl_Sales[[#This Row],[Sales]]-tbl_Sales[[#This Row],[Total_Cost]]</f>
        <v>64.169999999999987</v>
      </c>
    </row>
    <row r="6867" spans="1:14">
      <c r="A6867" t="s">
        <v>6871</v>
      </c>
      <c r="B6867" s="4">
        <v>45278</v>
      </c>
      <c r="C6867" t="s">
        <v>8387</v>
      </c>
      <c r="D6867" t="str">
        <f>VLOOKUP(Sales_Data!$C6867,tbl_Customers[],2,FALSE)</f>
        <v>Customer_141</v>
      </c>
      <c r="E6867" t="str">
        <f>VLOOKUP(tbl_Sales[[#This Row],[Customer_ID]],tbl_Customers[],5,0)</f>
        <v>North</v>
      </c>
      <c r="F6867" t="s">
        <v>8531</v>
      </c>
      <c r="G6867" t="str">
        <f>VLOOKUP(Sales_Data!$F6867,tbl_Products[],2,FALSE)</f>
        <v>Product_36</v>
      </c>
      <c r="H6867" t="str">
        <f>VLOOKUP(tbl_Sales[[#This Row],[Product_ID]],tbl_Products[],3,0)</f>
        <v>Home Goods</v>
      </c>
      <c r="I6867">
        <v>6</v>
      </c>
      <c r="J6867" s="10">
        <f>VLOOKUP(tbl_Sales[[#This Row],[Product_ID]],tbl_Products[],4,0)</f>
        <v>32.54</v>
      </c>
      <c r="K6867" s="6">
        <v>20.58</v>
      </c>
      <c r="L6867" s="6">
        <f>tbl_Sales[[#This Row],[Price_per_Unit]]*tbl_Sales[[#This Row],[Quantity]]</f>
        <v>123.47999999999999</v>
      </c>
      <c r="M6867" s="6">
        <f>tbl_Sales[[#This Row],[Cost_per_Unit]]*tbl_Sales[[#This Row],[Quantity]]</f>
        <v>195.24</v>
      </c>
      <c r="N6867" s="6">
        <f>tbl_Sales[[#This Row],[Sales]]-tbl_Sales[[#This Row],[Total_Cost]]</f>
        <v>-71.760000000000019</v>
      </c>
    </row>
    <row r="6868" spans="1:14">
      <c r="A6868" t="s">
        <v>6872</v>
      </c>
      <c r="B6868" s="4">
        <v>45043</v>
      </c>
      <c r="C6868" t="s">
        <v>7111</v>
      </c>
      <c r="D6868" t="str">
        <f>VLOOKUP(Sales_Data!$C6868,tbl_Customers[],2,FALSE)</f>
        <v>Customer_570</v>
      </c>
      <c r="E6868" t="str">
        <f>VLOOKUP(tbl_Sales[[#This Row],[Customer_ID]],tbl_Customers[],5,0)</f>
        <v>North</v>
      </c>
      <c r="F6868" t="s">
        <v>8505</v>
      </c>
      <c r="G6868" t="str">
        <f>VLOOKUP(Sales_Data!$F6868,tbl_Products[],2,FALSE)</f>
        <v>Product_39</v>
      </c>
      <c r="H6868" t="str">
        <f>VLOOKUP(tbl_Sales[[#This Row],[Product_ID]],tbl_Products[],3,0)</f>
        <v>Toys</v>
      </c>
      <c r="I6868">
        <v>3</v>
      </c>
      <c r="J6868" s="10">
        <f>VLOOKUP(tbl_Sales[[#This Row],[Product_ID]],tbl_Products[],4,0)</f>
        <v>32.950000000000003</v>
      </c>
      <c r="K6868" s="6">
        <v>85.98</v>
      </c>
      <c r="L6868" s="6">
        <f>tbl_Sales[[#This Row],[Price_per_Unit]]*tbl_Sales[[#This Row],[Quantity]]</f>
        <v>257.94</v>
      </c>
      <c r="M6868" s="6">
        <f>tbl_Sales[[#This Row],[Cost_per_Unit]]*tbl_Sales[[#This Row],[Quantity]]</f>
        <v>98.850000000000009</v>
      </c>
      <c r="N6868" s="6">
        <f>tbl_Sales[[#This Row],[Sales]]-tbl_Sales[[#This Row],[Total_Cost]]</f>
        <v>159.08999999999997</v>
      </c>
    </row>
    <row r="6869" spans="1:14">
      <c r="A6869" t="s">
        <v>6873</v>
      </c>
      <c r="B6869" s="4">
        <v>45140</v>
      </c>
      <c r="C6869" t="s">
        <v>7922</v>
      </c>
      <c r="D6869" t="str">
        <f>VLOOKUP(Sales_Data!$C6869,tbl_Customers[],2,FALSE)</f>
        <v>Customer_867</v>
      </c>
      <c r="E6869" t="str">
        <f>VLOOKUP(tbl_Sales[[#This Row],[Customer_ID]],tbl_Customers[],5,0)</f>
        <v>West</v>
      </c>
      <c r="F6869" t="s">
        <v>8502</v>
      </c>
      <c r="G6869" t="str">
        <f>VLOOKUP(Sales_Data!$F6869,tbl_Products[],2,FALSE)</f>
        <v>Product_22</v>
      </c>
      <c r="H6869" t="str">
        <f>VLOOKUP(tbl_Sales[[#This Row],[Product_ID]],tbl_Products[],3,0)</f>
        <v>Electronics</v>
      </c>
      <c r="I6869">
        <v>5</v>
      </c>
      <c r="J6869" s="10">
        <f>VLOOKUP(tbl_Sales[[#This Row],[Product_ID]],tbl_Products[],4,0)</f>
        <v>38.15</v>
      </c>
      <c r="K6869" s="6">
        <v>51.55</v>
      </c>
      <c r="L6869" s="6">
        <f>tbl_Sales[[#This Row],[Price_per_Unit]]*tbl_Sales[[#This Row],[Quantity]]</f>
        <v>257.75</v>
      </c>
      <c r="M6869" s="6">
        <f>tbl_Sales[[#This Row],[Cost_per_Unit]]*tbl_Sales[[#This Row],[Quantity]]</f>
        <v>190.75</v>
      </c>
      <c r="N6869" s="6">
        <f>tbl_Sales[[#This Row],[Sales]]-tbl_Sales[[#This Row],[Total_Cost]]</f>
        <v>67</v>
      </c>
    </row>
    <row r="6870" spans="1:14">
      <c r="A6870" t="s">
        <v>6874</v>
      </c>
      <c r="B6870" s="4">
        <v>45050</v>
      </c>
      <c r="C6870" t="s">
        <v>8126</v>
      </c>
      <c r="D6870" t="str">
        <f>VLOOKUP(Sales_Data!$C6870,tbl_Customers[],2,FALSE)</f>
        <v>Customer_337</v>
      </c>
      <c r="E6870" t="str">
        <f>VLOOKUP(tbl_Sales[[#This Row],[Customer_ID]],tbl_Customers[],5,0)</f>
        <v>West</v>
      </c>
      <c r="F6870" t="s">
        <v>8549</v>
      </c>
      <c r="G6870" t="str">
        <f>VLOOKUP(Sales_Data!$F6870,tbl_Products[],2,FALSE)</f>
        <v>Product_18</v>
      </c>
      <c r="H6870" t="str">
        <f>VLOOKUP(tbl_Sales[[#This Row],[Product_ID]],tbl_Products[],3,0)</f>
        <v>Health</v>
      </c>
      <c r="I6870">
        <v>5</v>
      </c>
      <c r="J6870" s="10">
        <f>VLOOKUP(tbl_Sales[[#This Row],[Product_ID]],tbl_Products[],4,0)</f>
        <v>41.18</v>
      </c>
      <c r="K6870" s="6">
        <v>54.02</v>
      </c>
      <c r="L6870" s="6">
        <f>tbl_Sales[[#This Row],[Price_per_Unit]]*tbl_Sales[[#This Row],[Quantity]]</f>
        <v>270.10000000000002</v>
      </c>
      <c r="M6870" s="6">
        <f>tbl_Sales[[#This Row],[Cost_per_Unit]]*tbl_Sales[[#This Row],[Quantity]]</f>
        <v>205.9</v>
      </c>
      <c r="N6870" s="6">
        <f>tbl_Sales[[#This Row],[Sales]]-tbl_Sales[[#This Row],[Total_Cost]]</f>
        <v>64.200000000000017</v>
      </c>
    </row>
    <row r="6871" spans="1:14">
      <c r="A6871" t="s">
        <v>6875</v>
      </c>
      <c r="B6871" s="4">
        <v>45220</v>
      </c>
      <c r="C6871" t="s">
        <v>8269</v>
      </c>
      <c r="D6871" t="str">
        <f>VLOOKUP(Sales_Data!$C6871,tbl_Customers[],2,FALSE)</f>
        <v>Customer_1406</v>
      </c>
      <c r="E6871" t="str">
        <f>VLOOKUP(tbl_Sales[[#This Row],[Customer_ID]],tbl_Customers[],5,0)</f>
        <v>North</v>
      </c>
      <c r="F6871" t="s">
        <v>8521</v>
      </c>
      <c r="G6871" t="str">
        <f>VLOOKUP(Sales_Data!$F6871,tbl_Products[],2,FALSE)</f>
        <v>Product_64</v>
      </c>
      <c r="H6871" t="str">
        <f>VLOOKUP(tbl_Sales[[#This Row],[Product_ID]],tbl_Products[],3,0)</f>
        <v>Home Goods</v>
      </c>
      <c r="I6871">
        <v>1</v>
      </c>
      <c r="J6871" s="10">
        <f>VLOOKUP(tbl_Sales[[#This Row],[Product_ID]],tbl_Products[],4,0)</f>
        <v>16.21</v>
      </c>
      <c r="K6871" s="6">
        <v>70.02</v>
      </c>
      <c r="L6871" s="6">
        <f>tbl_Sales[[#This Row],[Price_per_Unit]]*tbl_Sales[[#This Row],[Quantity]]</f>
        <v>70.02</v>
      </c>
      <c r="M6871" s="6">
        <f>tbl_Sales[[#This Row],[Cost_per_Unit]]*tbl_Sales[[#This Row],[Quantity]]</f>
        <v>16.21</v>
      </c>
      <c r="N6871" s="6">
        <f>tbl_Sales[[#This Row],[Sales]]-tbl_Sales[[#This Row],[Total_Cost]]</f>
        <v>53.809999999999995</v>
      </c>
    </row>
    <row r="6872" spans="1:14">
      <c r="A6872" t="s">
        <v>6876</v>
      </c>
      <c r="B6872" s="4">
        <v>45005</v>
      </c>
      <c r="C6872" t="s">
        <v>7771</v>
      </c>
      <c r="D6872" t="str">
        <f>VLOOKUP(Sales_Data!$C6872,tbl_Customers[],2,FALSE)</f>
        <v>Customer_630</v>
      </c>
      <c r="E6872" t="str">
        <f>VLOOKUP(tbl_Sales[[#This Row],[Customer_ID]],tbl_Customers[],5,0)</f>
        <v>East</v>
      </c>
      <c r="F6872" t="s">
        <v>8538</v>
      </c>
      <c r="G6872" t="str">
        <f>VLOOKUP(Sales_Data!$F6872,tbl_Products[],2,FALSE)</f>
        <v>Product_44</v>
      </c>
      <c r="H6872" t="str">
        <f>VLOOKUP(tbl_Sales[[#This Row],[Product_ID]],tbl_Products[],3,0)</f>
        <v>Electronics</v>
      </c>
      <c r="I6872">
        <v>5</v>
      </c>
      <c r="J6872" s="10">
        <f>VLOOKUP(tbl_Sales[[#This Row],[Product_ID]],tbl_Products[],4,0)</f>
        <v>39.729999999999997</v>
      </c>
      <c r="K6872" s="6">
        <v>74.98</v>
      </c>
      <c r="L6872" s="6">
        <f>tbl_Sales[[#This Row],[Price_per_Unit]]*tbl_Sales[[#This Row],[Quantity]]</f>
        <v>374.90000000000003</v>
      </c>
      <c r="M6872" s="6">
        <f>tbl_Sales[[#This Row],[Cost_per_Unit]]*tbl_Sales[[#This Row],[Quantity]]</f>
        <v>198.64999999999998</v>
      </c>
      <c r="N6872" s="6">
        <f>tbl_Sales[[#This Row],[Sales]]-tbl_Sales[[#This Row],[Total_Cost]]</f>
        <v>176.25000000000006</v>
      </c>
    </row>
    <row r="6873" spans="1:14">
      <c r="A6873" t="s">
        <v>6877</v>
      </c>
      <c r="B6873" s="4">
        <v>45145</v>
      </c>
      <c r="C6873" t="s">
        <v>7259</v>
      </c>
      <c r="D6873" t="str">
        <f>VLOOKUP(Sales_Data!$C6873,tbl_Customers[],2,FALSE)</f>
        <v>Customer_1183</v>
      </c>
      <c r="E6873" t="str">
        <f>VLOOKUP(tbl_Sales[[#This Row],[Customer_ID]],tbl_Customers[],5,0)</f>
        <v>East</v>
      </c>
      <c r="F6873" t="s">
        <v>8561</v>
      </c>
      <c r="G6873" t="str">
        <f>VLOOKUP(Sales_Data!$F6873,tbl_Products[],2,FALSE)</f>
        <v>Product_66</v>
      </c>
      <c r="H6873" t="str">
        <f>VLOOKUP(tbl_Sales[[#This Row],[Product_ID]],tbl_Products[],3,0)</f>
        <v>Health</v>
      </c>
      <c r="I6873">
        <v>3</v>
      </c>
      <c r="J6873" s="10">
        <f>VLOOKUP(tbl_Sales[[#This Row],[Product_ID]],tbl_Products[],4,0)</f>
        <v>1.38</v>
      </c>
      <c r="K6873" s="6">
        <v>14.09</v>
      </c>
      <c r="L6873" s="6">
        <f>tbl_Sales[[#This Row],[Price_per_Unit]]*tbl_Sales[[#This Row],[Quantity]]</f>
        <v>42.269999999999996</v>
      </c>
      <c r="M6873" s="6">
        <f>tbl_Sales[[#This Row],[Cost_per_Unit]]*tbl_Sales[[#This Row],[Quantity]]</f>
        <v>4.1399999999999997</v>
      </c>
      <c r="N6873" s="6">
        <f>tbl_Sales[[#This Row],[Sales]]-tbl_Sales[[#This Row],[Total_Cost]]</f>
        <v>38.129999999999995</v>
      </c>
    </row>
    <row r="6874" spans="1:14">
      <c r="A6874" t="s">
        <v>6878</v>
      </c>
      <c r="B6874" s="4">
        <v>45086</v>
      </c>
      <c r="C6874" t="s">
        <v>7515</v>
      </c>
      <c r="D6874" t="str">
        <f>VLOOKUP(Sales_Data!$C6874,tbl_Customers[],2,FALSE)</f>
        <v>Customer_1328</v>
      </c>
      <c r="E6874" t="str">
        <f>VLOOKUP(tbl_Sales[[#This Row],[Customer_ID]],tbl_Customers[],5,0)</f>
        <v>North</v>
      </c>
      <c r="F6874" t="s">
        <v>8538</v>
      </c>
      <c r="G6874" t="str">
        <f>VLOOKUP(Sales_Data!$F6874,tbl_Products[],2,FALSE)</f>
        <v>Product_44</v>
      </c>
      <c r="H6874" t="str">
        <f>VLOOKUP(tbl_Sales[[#This Row],[Product_ID]],tbl_Products[],3,0)</f>
        <v>Electronics</v>
      </c>
      <c r="I6874">
        <v>7</v>
      </c>
      <c r="J6874" s="10">
        <f>VLOOKUP(tbl_Sales[[#This Row],[Product_ID]],tbl_Products[],4,0)</f>
        <v>39.729999999999997</v>
      </c>
      <c r="K6874" s="6">
        <v>13.9</v>
      </c>
      <c r="L6874" s="6">
        <f>tbl_Sales[[#This Row],[Price_per_Unit]]*tbl_Sales[[#This Row],[Quantity]]</f>
        <v>97.3</v>
      </c>
      <c r="M6874" s="6">
        <f>tbl_Sales[[#This Row],[Cost_per_Unit]]*tbl_Sales[[#This Row],[Quantity]]</f>
        <v>278.10999999999996</v>
      </c>
      <c r="N6874" s="6">
        <f>tbl_Sales[[#This Row],[Sales]]-tbl_Sales[[#This Row],[Total_Cost]]</f>
        <v>-180.80999999999995</v>
      </c>
    </row>
    <row r="6875" spans="1:14">
      <c r="A6875" t="s">
        <v>6879</v>
      </c>
      <c r="B6875" s="4">
        <v>45236</v>
      </c>
      <c r="C6875" t="s">
        <v>7345</v>
      </c>
      <c r="D6875" t="str">
        <f>VLOOKUP(Sales_Data!$C6875,tbl_Customers[],2,FALSE)</f>
        <v>Customer_210</v>
      </c>
      <c r="E6875" t="str">
        <f>VLOOKUP(tbl_Sales[[#This Row],[Customer_ID]],tbl_Customers[],5,0)</f>
        <v>South</v>
      </c>
      <c r="F6875" t="s">
        <v>8531</v>
      </c>
      <c r="G6875" t="str">
        <f>VLOOKUP(Sales_Data!$F6875,tbl_Products[],2,FALSE)</f>
        <v>Product_36</v>
      </c>
      <c r="H6875" t="str">
        <f>VLOOKUP(tbl_Sales[[#This Row],[Product_ID]],tbl_Products[],3,0)</f>
        <v>Home Goods</v>
      </c>
      <c r="I6875">
        <v>6</v>
      </c>
      <c r="J6875" s="10">
        <f>VLOOKUP(tbl_Sales[[#This Row],[Product_ID]],tbl_Products[],4,0)</f>
        <v>32.54</v>
      </c>
      <c r="K6875" s="6">
        <v>18.11</v>
      </c>
      <c r="L6875" s="6">
        <f>tbl_Sales[[#This Row],[Price_per_Unit]]*tbl_Sales[[#This Row],[Quantity]]</f>
        <v>108.66</v>
      </c>
      <c r="M6875" s="6">
        <f>tbl_Sales[[#This Row],[Cost_per_Unit]]*tbl_Sales[[#This Row],[Quantity]]</f>
        <v>195.24</v>
      </c>
      <c r="N6875" s="6">
        <f>tbl_Sales[[#This Row],[Sales]]-tbl_Sales[[#This Row],[Total_Cost]]</f>
        <v>-86.580000000000013</v>
      </c>
    </row>
    <row r="6876" spans="1:14">
      <c r="A6876" t="s">
        <v>6880</v>
      </c>
      <c r="B6876" s="4">
        <v>45095</v>
      </c>
      <c r="C6876" t="s">
        <v>7978</v>
      </c>
      <c r="D6876" t="str">
        <f>VLOOKUP(Sales_Data!$C6876,tbl_Customers[],2,FALSE)</f>
        <v>Customer_302</v>
      </c>
      <c r="E6876" t="str">
        <f>VLOOKUP(tbl_Sales[[#This Row],[Customer_ID]],tbl_Customers[],5,0)</f>
        <v>East</v>
      </c>
      <c r="F6876" t="s">
        <v>8510</v>
      </c>
      <c r="G6876" t="str">
        <f>VLOOKUP(Sales_Data!$F6876,tbl_Products[],2,FALSE)</f>
        <v>Product_70</v>
      </c>
      <c r="H6876" t="str">
        <f>VLOOKUP(tbl_Sales[[#This Row],[Product_ID]],tbl_Products[],3,0)</f>
        <v>Apparel</v>
      </c>
      <c r="I6876">
        <v>8</v>
      </c>
      <c r="J6876" s="10">
        <f>VLOOKUP(tbl_Sales[[#This Row],[Product_ID]],tbl_Products[],4,0)</f>
        <v>26.74</v>
      </c>
      <c r="K6876" s="6">
        <v>64.790000000000006</v>
      </c>
      <c r="L6876" s="6">
        <f>tbl_Sales[[#This Row],[Price_per_Unit]]*tbl_Sales[[#This Row],[Quantity]]</f>
        <v>518.32000000000005</v>
      </c>
      <c r="M6876" s="6">
        <f>tbl_Sales[[#This Row],[Cost_per_Unit]]*tbl_Sales[[#This Row],[Quantity]]</f>
        <v>213.92</v>
      </c>
      <c r="N6876" s="6">
        <f>tbl_Sales[[#This Row],[Sales]]-tbl_Sales[[#This Row],[Total_Cost]]</f>
        <v>304.40000000000009</v>
      </c>
    </row>
    <row r="6877" spans="1:14">
      <c r="A6877" t="s">
        <v>6881</v>
      </c>
      <c r="B6877" s="4">
        <v>45156</v>
      </c>
      <c r="C6877" t="s">
        <v>7009</v>
      </c>
      <c r="D6877" t="str">
        <f>VLOOKUP(Sales_Data!$C6877,tbl_Customers[],2,FALSE)</f>
        <v>Customer_945</v>
      </c>
      <c r="E6877" t="str">
        <f>VLOOKUP(tbl_Sales[[#This Row],[Customer_ID]],tbl_Customers[],5,0)</f>
        <v>South</v>
      </c>
      <c r="F6877" t="s">
        <v>8538</v>
      </c>
      <c r="G6877" t="str">
        <f>VLOOKUP(Sales_Data!$F6877,tbl_Products[],2,FALSE)</f>
        <v>Product_44</v>
      </c>
      <c r="H6877" t="str">
        <f>VLOOKUP(tbl_Sales[[#This Row],[Product_ID]],tbl_Products[],3,0)</f>
        <v>Electronics</v>
      </c>
      <c r="I6877">
        <v>3</v>
      </c>
      <c r="J6877" s="10">
        <f>VLOOKUP(tbl_Sales[[#This Row],[Product_ID]],tbl_Products[],4,0)</f>
        <v>39.729999999999997</v>
      </c>
      <c r="K6877" s="6">
        <v>63.37</v>
      </c>
      <c r="L6877" s="6">
        <f>tbl_Sales[[#This Row],[Price_per_Unit]]*tbl_Sales[[#This Row],[Quantity]]</f>
        <v>190.10999999999999</v>
      </c>
      <c r="M6877" s="6">
        <f>tbl_Sales[[#This Row],[Cost_per_Unit]]*tbl_Sales[[#This Row],[Quantity]]</f>
        <v>119.19</v>
      </c>
      <c r="N6877" s="6">
        <f>tbl_Sales[[#This Row],[Sales]]-tbl_Sales[[#This Row],[Total_Cost]]</f>
        <v>70.919999999999987</v>
      </c>
    </row>
    <row r="6878" spans="1:14">
      <c r="A6878" t="s">
        <v>6882</v>
      </c>
      <c r="B6878" s="4">
        <v>45204</v>
      </c>
      <c r="C6878" t="s">
        <v>7418</v>
      </c>
      <c r="D6878" t="str">
        <f>VLOOKUP(Sales_Data!$C6878,tbl_Customers[],2,FALSE)</f>
        <v>Customer_220</v>
      </c>
      <c r="E6878" t="str">
        <f>VLOOKUP(tbl_Sales[[#This Row],[Customer_ID]],tbl_Customers[],5,0)</f>
        <v>West</v>
      </c>
      <c r="F6878" t="s">
        <v>8554</v>
      </c>
      <c r="G6878" t="str">
        <f>VLOOKUP(Sales_Data!$F6878,tbl_Products[],2,FALSE)</f>
        <v>Product_55</v>
      </c>
      <c r="H6878" t="str">
        <f>VLOOKUP(tbl_Sales[[#This Row],[Product_ID]],tbl_Products[],3,0)</f>
        <v>Apparel</v>
      </c>
      <c r="I6878">
        <v>8</v>
      </c>
      <c r="J6878" s="10">
        <f>VLOOKUP(tbl_Sales[[#This Row],[Product_ID]],tbl_Products[],4,0)</f>
        <v>36.08</v>
      </c>
      <c r="K6878" s="6">
        <v>38.520000000000003</v>
      </c>
      <c r="L6878" s="6">
        <f>tbl_Sales[[#This Row],[Price_per_Unit]]*tbl_Sales[[#This Row],[Quantity]]</f>
        <v>308.16000000000003</v>
      </c>
      <c r="M6878" s="6">
        <f>tbl_Sales[[#This Row],[Cost_per_Unit]]*tbl_Sales[[#This Row],[Quantity]]</f>
        <v>288.64</v>
      </c>
      <c r="N6878" s="6">
        <f>tbl_Sales[[#This Row],[Sales]]-tbl_Sales[[#This Row],[Total_Cost]]</f>
        <v>19.520000000000039</v>
      </c>
    </row>
    <row r="6879" spans="1:14">
      <c r="A6879" t="s">
        <v>6883</v>
      </c>
      <c r="B6879" s="4">
        <v>44994</v>
      </c>
      <c r="C6879" t="s">
        <v>7843</v>
      </c>
      <c r="D6879" t="str">
        <f>VLOOKUP(Sales_Data!$C6879,tbl_Customers[],2,FALSE)</f>
        <v>Customer_226</v>
      </c>
      <c r="E6879" t="str">
        <f>VLOOKUP(tbl_Sales[[#This Row],[Customer_ID]],tbl_Customers[],5,0)</f>
        <v>South</v>
      </c>
      <c r="F6879" t="s">
        <v>8512</v>
      </c>
      <c r="G6879" t="str">
        <f>VLOOKUP(Sales_Data!$F6879,tbl_Products[],2,FALSE)</f>
        <v>Product_47</v>
      </c>
      <c r="H6879" t="str">
        <f>VLOOKUP(tbl_Sales[[#This Row],[Product_ID]],tbl_Products[],3,0)</f>
        <v>Home Goods</v>
      </c>
      <c r="I6879">
        <v>3</v>
      </c>
      <c r="J6879" s="10">
        <f>VLOOKUP(tbl_Sales[[#This Row],[Product_ID]],tbl_Products[],4,0)</f>
        <v>22.66</v>
      </c>
      <c r="K6879" s="6">
        <v>76.14</v>
      </c>
      <c r="L6879" s="6">
        <f>tbl_Sales[[#This Row],[Price_per_Unit]]*tbl_Sales[[#This Row],[Quantity]]</f>
        <v>228.42000000000002</v>
      </c>
      <c r="M6879" s="6">
        <f>tbl_Sales[[#This Row],[Cost_per_Unit]]*tbl_Sales[[#This Row],[Quantity]]</f>
        <v>67.98</v>
      </c>
      <c r="N6879" s="6">
        <f>tbl_Sales[[#This Row],[Sales]]-tbl_Sales[[#This Row],[Total_Cost]]</f>
        <v>160.44</v>
      </c>
    </row>
    <row r="6880" spans="1:14">
      <c r="A6880" t="s">
        <v>6884</v>
      </c>
      <c r="B6880" s="4">
        <v>45032</v>
      </c>
      <c r="C6880" t="s">
        <v>7882</v>
      </c>
      <c r="D6880" t="str">
        <f>VLOOKUP(Sales_Data!$C6880,tbl_Customers[],2,FALSE)</f>
        <v>Customer_493</v>
      </c>
      <c r="E6880" t="str">
        <f>VLOOKUP(tbl_Sales[[#This Row],[Customer_ID]],tbl_Customers[],5,0)</f>
        <v>East</v>
      </c>
      <c r="F6880" t="s">
        <v>8560</v>
      </c>
      <c r="G6880" t="str">
        <f>VLOOKUP(Sales_Data!$F6880,tbl_Products[],2,FALSE)</f>
        <v>Product_41</v>
      </c>
      <c r="H6880" t="str">
        <f>VLOOKUP(tbl_Sales[[#This Row],[Product_ID]],tbl_Products[],3,0)</f>
        <v>Home Goods</v>
      </c>
      <c r="I6880">
        <v>1</v>
      </c>
      <c r="J6880" s="10">
        <f>VLOOKUP(tbl_Sales[[#This Row],[Product_ID]],tbl_Products[],4,0)</f>
        <v>31.5</v>
      </c>
      <c r="K6880" s="6">
        <v>85.31</v>
      </c>
      <c r="L6880" s="6">
        <f>tbl_Sales[[#This Row],[Price_per_Unit]]*tbl_Sales[[#This Row],[Quantity]]</f>
        <v>85.31</v>
      </c>
      <c r="M6880" s="6">
        <f>tbl_Sales[[#This Row],[Cost_per_Unit]]*tbl_Sales[[#This Row],[Quantity]]</f>
        <v>31.5</v>
      </c>
      <c r="N6880" s="6">
        <f>tbl_Sales[[#This Row],[Sales]]-tbl_Sales[[#This Row],[Total_Cost]]</f>
        <v>53.81</v>
      </c>
    </row>
    <row r="6881" spans="1:14">
      <c r="A6881" t="s">
        <v>6885</v>
      </c>
      <c r="B6881" s="4">
        <v>45261</v>
      </c>
      <c r="C6881" t="s">
        <v>7753</v>
      </c>
      <c r="D6881" t="str">
        <f>VLOOKUP(Sales_Data!$C6881,tbl_Customers[],2,FALSE)</f>
        <v>Customer_34</v>
      </c>
      <c r="E6881" t="str">
        <f>VLOOKUP(tbl_Sales[[#This Row],[Customer_ID]],tbl_Customers[],5,0)</f>
        <v>West</v>
      </c>
      <c r="F6881" t="s">
        <v>8540</v>
      </c>
      <c r="G6881" t="str">
        <f>VLOOKUP(Sales_Data!$F6881,tbl_Products[],2,FALSE)</f>
        <v>Product_37</v>
      </c>
      <c r="H6881" t="str">
        <f>VLOOKUP(tbl_Sales[[#This Row],[Product_ID]],tbl_Products[],3,0)</f>
        <v>Toys</v>
      </c>
      <c r="I6881">
        <v>9</v>
      </c>
      <c r="J6881" s="10">
        <f>VLOOKUP(tbl_Sales[[#This Row],[Product_ID]],tbl_Products[],4,0)</f>
        <v>29.86</v>
      </c>
      <c r="K6881" s="6">
        <v>7.93</v>
      </c>
      <c r="L6881" s="6">
        <f>tbl_Sales[[#This Row],[Price_per_Unit]]*tbl_Sales[[#This Row],[Quantity]]</f>
        <v>71.37</v>
      </c>
      <c r="M6881" s="6">
        <f>tbl_Sales[[#This Row],[Cost_per_Unit]]*tbl_Sales[[#This Row],[Quantity]]</f>
        <v>268.74</v>
      </c>
      <c r="N6881" s="6">
        <f>tbl_Sales[[#This Row],[Sales]]-tbl_Sales[[#This Row],[Total_Cost]]</f>
        <v>-197.37</v>
      </c>
    </row>
    <row r="6882" spans="1:14">
      <c r="A6882" t="s">
        <v>6886</v>
      </c>
      <c r="B6882" s="4">
        <v>44997</v>
      </c>
      <c r="C6882" t="s">
        <v>7245</v>
      </c>
      <c r="D6882" t="str">
        <f>VLOOKUP(Sales_Data!$C6882,tbl_Customers[],2,FALSE)</f>
        <v>Customer_944</v>
      </c>
      <c r="E6882" t="str">
        <f>VLOOKUP(tbl_Sales[[#This Row],[Customer_ID]],tbl_Customers[],5,0)</f>
        <v>South</v>
      </c>
      <c r="F6882" t="s">
        <v>8532</v>
      </c>
      <c r="G6882" t="str">
        <f>VLOOKUP(Sales_Data!$F6882,tbl_Products[],2,FALSE)</f>
        <v>Product_23</v>
      </c>
      <c r="H6882" t="str">
        <f>VLOOKUP(tbl_Sales[[#This Row],[Product_ID]],tbl_Products[],3,0)</f>
        <v>Apparel</v>
      </c>
      <c r="I6882">
        <v>3</v>
      </c>
      <c r="J6882" s="10">
        <f>VLOOKUP(tbl_Sales[[#This Row],[Product_ID]],tbl_Products[],4,0)</f>
        <v>2.85</v>
      </c>
      <c r="K6882" s="6">
        <v>23.79</v>
      </c>
      <c r="L6882" s="6">
        <f>tbl_Sales[[#This Row],[Price_per_Unit]]*tbl_Sales[[#This Row],[Quantity]]</f>
        <v>71.37</v>
      </c>
      <c r="M6882" s="6">
        <f>tbl_Sales[[#This Row],[Cost_per_Unit]]*tbl_Sales[[#This Row],[Quantity]]</f>
        <v>8.5500000000000007</v>
      </c>
      <c r="N6882" s="6">
        <f>tbl_Sales[[#This Row],[Sales]]-tbl_Sales[[#This Row],[Total_Cost]]</f>
        <v>62.820000000000007</v>
      </c>
    </row>
    <row r="6883" spans="1:14">
      <c r="A6883" t="s">
        <v>6887</v>
      </c>
      <c r="B6883" s="4">
        <v>45224</v>
      </c>
      <c r="C6883" t="s">
        <v>7274</v>
      </c>
      <c r="D6883" t="str">
        <f>VLOOKUP(Sales_Data!$C6883,tbl_Customers[],2,FALSE)</f>
        <v>Customer_384</v>
      </c>
      <c r="E6883" t="str">
        <f>VLOOKUP(tbl_Sales[[#This Row],[Customer_ID]],tbl_Customers[],5,0)</f>
        <v>East</v>
      </c>
      <c r="F6883" t="s">
        <v>8501</v>
      </c>
      <c r="G6883" t="str">
        <f>VLOOKUP(Sales_Data!$F6883,tbl_Products[],2,FALSE)</f>
        <v>Product_65</v>
      </c>
      <c r="H6883" t="str">
        <f>VLOOKUP(tbl_Sales[[#This Row],[Product_ID]],tbl_Products[],3,0)</f>
        <v>Health</v>
      </c>
      <c r="I6883">
        <v>8</v>
      </c>
      <c r="J6883" s="10">
        <f>VLOOKUP(tbl_Sales[[#This Row],[Product_ID]],tbl_Products[],4,0)</f>
        <v>37.880000000000003</v>
      </c>
      <c r="K6883" s="6">
        <v>76.33</v>
      </c>
      <c r="L6883" s="6">
        <f>tbl_Sales[[#This Row],[Price_per_Unit]]*tbl_Sales[[#This Row],[Quantity]]</f>
        <v>610.64</v>
      </c>
      <c r="M6883" s="6">
        <f>tbl_Sales[[#This Row],[Cost_per_Unit]]*tbl_Sales[[#This Row],[Quantity]]</f>
        <v>303.04000000000002</v>
      </c>
      <c r="N6883" s="6">
        <f>tbl_Sales[[#This Row],[Sales]]-tbl_Sales[[#This Row],[Total_Cost]]</f>
        <v>307.59999999999997</v>
      </c>
    </row>
    <row r="6884" spans="1:14">
      <c r="A6884" t="s">
        <v>6888</v>
      </c>
      <c r="B6884" s="4">
        <v>45204</v>
      </c>
      <c r="C6884" t="s">
        <v>7647</v>
      </c>
      <c r="D6884" t="str">
        <f>VLOOKUP(Sales_Data!$C6884,tbl_Customers[],2,FALSE)</f>
        <v>Customer_547</v>
      </c>
      <c r="E6884" t="str">
        <f>VLOOKUP(tbl_Sales[[#This Row],[Customer_ID]],tbl_Customers[],5,0)</f>
        <v>North</v>
      </c>
      <c r="F6884" t="s">
        <v>8563</v>
      </c>
      <c r="G6884" t="str">
        <f>VLOOKUP(Sales_Data!$F6884,tbl_Products[],2,FALSE)</f>
        <v>Product_17</v>
      </c>
      <c r="H6884" t="str">
        <f>VLOOKUP(tbl_Sales[[#This Row],[Product_ID]],tbl_Products[],3,0)</f>
        <v>Toys</v>
      </c>
      <c r="I6884">
        <v>9</v>
      </c>
      <c r="J6884" s="10">
        <f>VLOOKUP(tbl_Sales[[#This Row],[Product_ID]],tbl_Products[],4,0)</f>
        <v>36.229999999999997</v>
      </c>
      <c r="K6884" s="6">
        <v>52.95</v>
      </c>
      <c r="L6884" s="6">
        <f>tbl_Sales[[#This Row],[Price_per_Unit]]*tbl_Sales[[#This Row],[Quantity]]</f>
        <v>476.55</v>
      </c>
      <c r="M6884" s="6">
        <f>tbl_Sales[[#This Row],[Cost_per_Unit]]*tbl_Sales[[#This Row],[Quantity]]</f>
        <v>326.07</v>
      </c>
      <c r="N6884" s="6">
        <f>tbl_Sales[[#This Row],[Sales]]-tbl_Sales[[#This Row],[Total_Cost]]</f>
        <v>150.48000000000002</v>
      </c>
    </row>
    <row r="6885" spans="1:14">
      <c r="A6885" t="s">
        <v>6889</v>
      </c>
      <c r="B6885" s="4">
        <v>45277</v>
      </c>
      <c r="C6885" t="s">
        <v>8024</v>
      </c>
      <c r="D6885" t="str">
        <f>VLOOKUP(Sales_Data!$C6885,tbl_Customers[],2,FALSE)</f>
        <v>Customer_59</v>
      </c>
      <c r="E6885" t="str">
        <f>VLOOKUP(tbl_Sales[[#This Row],[Customer_ID]],tbl_Customers[],5,0)</f>
        <v>North</v>
      </c>
      <c r="F6885" t="s">
        <v>8505</v>
      </c>
      <c r="G6885" t="str">
        <f>VLOOKUP(Sales_Data!$F6885,tbl_Products[],2,FALSE)</f>
        <v>Product_39</v>
      </c>
      <c r="H6885" t="str">
        <f>VLOOKUP(tbl_Sales[[#This Row],[Product_ID]],tbl_Products[],3,0)</f>
        <v>Toys</v>
      </c>
      <c r="I6885">
        <v>7</v>
      </c>
      <c r="J6885" s="10">
        <f>VLOOKUP(tbl_Sales[[#This Row],[Product_ID]],tbl_Products[],4,0)</f>
        <v>32.950000000000003</v>
      </c>
      <c r="K6885" s="6">
        <v>45.95</v>
      </c>
      <c r="L6885" s="6">
        <f>tbl_Sales[[#This Row],[Price_per_Unit]]*tbl_Sales[[#This Row],[Quantity]]</f>
        <v>321.65000000000003</v>
      </c>
      <c r="M6885" s="6">
        <f>tbl_Sales[[#This Row],[Cost_per_Unit]]*tbl_Sales[[#This Row],[Quantity]]</f>
        <v>230.65000000000003</v>
      </c>
      <c r="N6885" s="6">
        <f>tbl_Sales[[#This Row],[Sales]]-tbl_Sales[[#This Row],[Total_Cost]]</f>
        <v>91</v>
      </c>
    </row>
    <row r="6886" spans="1:14">
      <c r="A6886" t="s">
        <v>6890</v>
      </c>
      <c r="B6886" s="4">
        <v>45030</v>
      </c>
      <c r="C6886" t="s">
        <v>7629</v>
      </c>
      <c r="D6886" t="str">
        <f>VLOOKUP(Sales_Data!$C6886,tbl_Customers[],2,FALSE)</f>
        <v>Customer_976</v>
      </c>
      <c r="E6886" t="str">
        <f>VLOOKUP(tbl_Sales[[#This Row],[Customer_ID]],tbl_Customers[],5,0)</f>
        <v>North</v>
      </c>
      <c r="F6886" t="s">
        <v>8539</v>
      </c>
      <c r="G6886" t="str">
        <f>VLOOKUP(Sales_Data!$F6886,tbl_Products[],2,FALSE)</f>
        <v>Product_16</v>
      </c>
      <c r="H6886" t="str">
        <f>VLOOKUP(tbl_Sales[[#This Row],[Product_ID]],tbl_Products[],3,0)</f>
        <v>Home Goods</v>
      </c>
      <c r="I6886">
        <v>8</v>
      </c>
      <c r="J6886" s="10">
        <f>VLOOKUP(tbl_Sales[[#This Row],[Product_ID]],tbl_Products[],4,0)</f>
        <v>15.25</v>
      </c>
      <c r="K6886" s="6">
        <v>32.25</v>
      </c>
      <c r="L6886" s="6">
        <f>tbl_Sales[[#This Row],[Price_per_Unit]]*tbl_Sales[[#This Row],[Quantity]]</f>
        <v>258</v>
      </c>
      <c r="M6886" s="6">
        <f>tbl_Sales[[#This Row],[Cost_per_Unit]]*tbl_Sales[[#This Row],[Quantity]]</f>
        <v>122</v>
      </c>
      <c r="N6886" s="6">
        <f>tbl_Sales[[#This Row],[Sales]]-tbl_Sales[[#This Row],[Total_Cost]]</f>
        <v>136</v>
      </c>
    </row>
    <row r="6887" spans="1:14">
      <c r="A6887" t="s">
        <v>6891</v>
      </c>
      <c r="B6887" s="4">
        <v>44997</v>
      </c>
      <c r="C6887" t="s">
        <v>8120</v>
      </c>
      <c r="D6887" t="str">
        <f>VLOOKUP(Sales_Data!$C6887,tbl_Customers[],2,FALSE)</f>
        <v>Customer_1356</v>
      </c>
      <c r="E6887" t="str">
        <f>VLOOKUP(tbl_Sales[[#This Row],[Customer_ID]],tbl_Customers[],5,0)</f>
        <v>North</v>
      </c>
      <c r="F6887" t="s">
        <v>8551</v>
      </c>
      <c r="G6887" t="str">
        <f>VLOOKUP(Sales_Data!$F6887,tbl_Products[],2,FALSE)</f>
        <v>Product_11</v>
      </c>
      <c r="H6887" t="str">
        <f>VLOOKUP(tbl_Sales[[#This Row],[Product_ID]],tbl_Products[],3,0)</f>
        <v>Health</v>
      </c>
      <c r="I6887">
        <v>7</v>
      </c>
      <c r="J6887" s="10">
        <f>VLOOKUP(tbl_Sales[[#This Row],[Product_ID]],tbl_Products[],4,0)</f>
        <v>11.76</v>
      </c>
      <c r="K6887" s="6">
        <v>33.47</v>
      </c>
      <c r="L6887" s="6">
        <f>tbl_Sales[[#This Row],[Price_per_Unit]]*tbl_Sales[[#This Row],[Quantity]]</f>
        <v>234.29</v>
      </c>
      <c r="M6887" s="6">
        <f>tbl_Sales[[#This Row],[Cost_per_Unit]]*tbl_Sales[[#This Row],[Quantity]]</f>
        <v>82.32</v>
      </c>
      <c r="N6887" s="6">
        <f>tbl_Sales[[#This Row],[Sales]]-tbl_Sales[[#This Row],[Total_Cost]]</f>
        <v>151.97</v>
      </c>
    </row>
    <row r="6888" spans="1:14">
      <c r="A6888" t="s">
        <v>6892</v>
      </c>
      <c r="B6888" s="4">
        <v>45085</v>
      </c>
      <c r="C6888" t="s">
        <v>7879</v>
      </c>
      <c r="D6888" t="str">
        <f>VLOOKUP(Sales_Data!$C6888,tbl_Customers[],2,FALSE)</f>
        <v>Customer_1088</v>
      </c>
      <c r="E6888" t="str">
        <f>VLOOKUP(tbl_Sales[[#This Row],[Customer_ID]],tbl_Customers[],5,0)</f>
        <v>West</v>
      </c>
      <c r="F6888" t="s">
        <v>8554</v>
      </c>
      <c r="G6888" t="str">
        <f>VLOOKUP(Sales_Data!$F6888,tbl_Products[],2,FALSE)</f>
        <v>Product_55</v>
      </c>
      <c r="H6888" t="str">
        <f>VLOOKUP(tbl_Sales[[#This Row],[Product_ID]],tbl_Products[],3,0)</f>
        <v>Apparel</v>
      </c>
      <c r="I6888">
        <v>1</v>
      </c>
      <c r="J6888" s="10">
        <f>VLOOKUP(tbl_Sales[[#This Row],[Product_ID]],tbl_Products[],4,0)</f>
        <v>36.08</v>
      </c>
      <c r="K6888" s="6">
        <v>51.19</v>
      </c>
      <c r="L6888" s="6">
        <f>tbl_Sales[[#This Row],[Price_per_Unit]]*tbl_Sales[[#This Row],[Quantity]]</f>
        <v>51.19</v>
      </c>
      <c r="M6888" s="6">
        <f>tbl_Sales[[#This Row],[Cost_per_Unit]]*tbl_Sales[[#This Row],[Quantity]]</f>
        <v>36.08</v>
      </c>
      <c r="N6888" s="6">
        <f>tbl_Sales[[#This Row],[Sales]]-tbl_Sales[[#This Row],[Total_Cost]]</f>
        <v>15.11</v>
      </c>
    </row>
    <row r="6889" spans="1:14">
      <c r="A6889" t="s">
        <v>6893</v>
      </c>
      <c r="B6889" s="4">
        <v>45279</v>
      </c>
      <c r="C6889" t="s">
        <v>7467</v>
      </c>
      <c r="D6889" t="str">
        <f>VLOOKUP(Sales_Data!$C6889,tbl_Customers[],2,FALSE)</f>
        <v>Customer_928</v>
      </c>
      <c r="E6889" t="str">
        <f>VLOOKUP(tbl_Sales[[#This Row],[Customer_ID]],tbl_Customers[],5,0)</f>
        <v>West</v>
      </c>
      <c r="F6889" t="s">
        <v>8506</v>
      </c>
      <c r="G6889" t="str">
        <f>VLOOKUP(Sales_Data!$F6889,tbl_Products[],2,FALSE)</f>
        <v>Product_43</v>
      </c>
      <c r="H6889" t="str">
        <f>VLOOKUP(tbl_Sales[[#This Row],[Product_ID]],tbl_Products[],3,0)</f>
        <v>Health</v>
      </c>
      <c r="I6889">
        <v>1</v>
      </c>
      <c r="J6889" s="10">
        <f>VLOOKUP(tbl_Sales[[#This Row],[Product_ID]],tbl_Products[],4,0)</f>
        <v>4.59</v>
      </c>
      <c r="K6889" s="6">
        <v>42.61</v>
      </c>
      <c r="L6889" s="6">
        <f>tbl_Sales[[#This Row],[Price_per_Unit]]*tbl_Sales[[#This Row],[Quantity]]</f>
        <v>42.61</v>
      </c>
      <c r="M6889" s="6">
        <f>tbl_Sales[[#This Row],[Cost_per_Unit]]*tbl_Sales[[#This Row],[Quantity]]</f>
        <v>4.59</v>
      </c>
      <c r="N6889" s="6">
        <f>tbl_Sales[[#This Row],[Sales]]-tbl_Sales[[#This Row],[Total_Cost]]</f>
        <v>38.019999999999996</v>
      </c>
    </row>
    <row r="6890" spans="1:14">
      <c r="A6890" t="s">
        <v>6894</v>
      </c>
      <c r="B6890" s="4">
        <v>45288</v>
      </c>
      <c r="C6890" t="s">
        <v>8047</v>
      </c>
      <c r="D6890" t="str">
        <f>VLOOKUP(Sales_Data!$C6890,tbl_Customers[],2,FALSE)</f>
        <v>Customer_721</v>
      </c>
      <c r="E6890" t="str">
        <f>VLOOKUP(tbl_Sales[[#This Row],[Customer_ID]],tbl_Customers[],5,0)</f>
        <v>North</v>
      </c>
      <c r="F6890" t="s">
        <v>8522</v>
      </c>
      <c r="G6890" t="str">
        <f>VLOOKUP(Sales_Data!$F6890,tbl_Products[],2,FALSE)</f>
        <v>Product_4</v>
      </c>
      <c r="H6890" t="str">
        <f>VLOOKUP(tbl_Sales[[#This Row],[Product_ID]],tbl_Products[],3,0)</f>
        <v>Toys</v>
      </c>
      <c r="I6890">
        <v>6</v>
      </c>
      <c r="J6890" s="10">
        <f>VLOOKUP(tbl_Sales[[#This Row],[Product_ID]],tbl_Products[],4,0)</f>
        <v>14.75</v>
      </c>
      <c r="K6890" s="6">
        <v>42.78</v>
      </c>
      <c r="L6890" s="6">
        <f>tbl_Sales[[#This Row],[Price_per_Unit]]*tbl_Sales[[#This Row],[Quantity]]</f>
        <v>256.68</v>
      </c>
      <c r="M6890" s="6">
        <f>tbl_Sales[[#This Row],[Cost_per_Unit]]*tbl_Sales[[#This Row],[Quantity]]</f>
        <v>88.5</v>
      </c>
      <c r="N6890" s="6">
        <f>tbl_Sales[[#This Row],[Sales]]-tbl_Sales[[#This Row],[Total_Cost]]</f>
        <v>168.18</v>
      </c>
    </row>
    <row r="6891" spans="1:14">
      <c r="A6891" t="s">
        <v>6895</v>
      </c>
      <c r="B6891" s="4">
        <v>45195</v>
      </c>
      <c r="C6891" t="s">
        <v>8153</v>
      </c>
      <c r="D6891" t="str">
        <f>VLOOKUP(Sales_Data!$C6891,tbl_Customers[],2,FALSE)</f>
        <v>Customer_544</v>
      </c>
      <c r="E6891" t="str">
        <f>VLOOKUP(tbl_Sales[[#This Row],[Customer_ID]],tbl_Customers[],5,0)</f>
        <v>South</v>
      </c>
      <c r="F6891" t="s">
        <v>8549</v>
      </c>
      <c r="G6891" t="str">
        <f>VLOOKUP(Sales_Data!$F6891,tbl_Products[],2,FALSE)</f>
        <v>Product_18</v>
      </c>
      <c r="H6891" t="str">
        <f>VLOOKUP(tbl_Sales[[#This Row],[Product_ID]],tbl_Products[],3,0)</f>
        <v>Health</v>
      </c>
      <c r="I6891">
        <v>5</v>
      </c>
      <c r="J6891" s="10">
        <f>VLOOKUP(tbl_Sales[[#This Row],[Product_ID]],tbl_Products[],4,0)</f>
        <v>41.18</v>
      </c>
      <c r="K6891" s="6">
        <v>66.75</v>
      </c>
      <c r="L6891" s="6">
        <f>tbl_Sales[[#This Row],[Price_per_Unit]]*tbl_Sales[[#This Row],[Quantity]]</f>
        <v>333.75</v>
      </c>
      <c r="M6891" s="6">
        <f>tbl_Sales[[#This Row],[Cost_per_Unit]]*tbl_Sales[[#This Row],[Quantity]]</f>
        <v>205.9</v>
      </c>
      <c r="N6891" s="6">
        <f>tbl_Sales[[#This Row],[Sales]]-tbl_Sales[[#This Row],[Total_Cost]]</f>
        <v>127.85</v>
      </c>
    </row>
    <row r="6892" spans="1:14">
      <c r="A6892" t="s">
        <v>6896</v>
      </c>
      <c r="B6892" s="4">
        <v>44996</v>
      </c>
      <c r="C6892" t="s">
        <v>7201</v>
      </c>
      <c r="D6892" t="str">
        <f>VLOOKUP(Sales_Data!$C6892,tbl_Customers[],2,FALSE)</f>
        <v>Customer_243</v>
      </c>
      <c r="E6892" t="str">
        <f>VLOOKUP(tbl_Sales[[#This Row],[Customer_ID]],tbl_Customers[],5,0)</f>
        <v>South</v>
      </c>
      <c r="F6892" t="s">
        <v>8548</v>
      </c>
      <c r="G6892" t="str">
        <f>VLOOKUP(Sales_Data!$F6892,tbl_Products[],2,FALSE)</f>
        <v>Product_1</v>
      </c>
      <c r="H6892" t="str">
        <f>VLOOKUP(tbl_Sales[[#This Row],[Product_ID]],tbl_Products[],3,0)</f>
        <v>Apparel</v>
      </c>
      <c r="I6892">
        <v>8</v>
      </c>
      <c r="J6892" s="10">
        <f>VLOOKUP(tbl_Sales[[#This Row],[Product_ID]],tbl_Products[],4,0)</f>
        <v>21.45</v>
      </c>
      <c r="K6892" s="6">
        <v>14.55</v>
      </c>
      <c r="L6892" s="6">
        <f>tbl_Sales[[#This Row],[Price_per_Unit]]*tbl_Sales[[#This Row],[Quantity]]</f>
        <v>116.4</v>
      </c>
      <c r="M6892" s="6">
        <f>tbl_Sales[[#This Row],[Cost_per_Unit]]*tbl_Sales[[#This Row],[Quantity]]</f>
        <v>171.6</v>
      </c>
      <c r="N6892" s="6">
        <f>tbl_Sales[[#This Row],[Sales]]-tbl_Sales[[#This Row],[Total_Cost]]</f>
        <v>-55.199999999999989</v>
      </c>
    </row>
    <row r="6893" spans="1:14">
      <c r="A6893" t="s">
        <v>6897</v>
      </c>
      <c r="B6893" s="4">
        <v>45147</v>
      </c>
      <c r="C6893" t="s">
        <v>7065</v>
      </c>
      <c r="D6893" t="str">
        <f>VLOOKUP(Sales_Data!$C6893,tbl_Customers[],2,FALSE)</f>
        <v>Customer_1128</v>
      </c>
      <c r="E6893" t="str">
        <f>VLOOKUP(tbl_Sales[[#This Row],[Customer_ID]],tbl_Customers[],5,0)</f>
        <v>East</v>
      </c>
      <c r="F6893" t="s">
        <v>8495</v>
      </c>
      <c r="G6893" t="str">
        <f>VLOOKUP(Sales_Data!$F6893,tbl_Products[],2,FALSE)</f>
        <v>Product_6</v>
      </c>
      <c r="H6893" t="str">
        <f>VLOOKUP(tbl_Sales[[#This Row],[Product_ID]],tbl_Products[],3,0)</f>
        <v>Apparel</v>
      </c>
      <c r="I6893">
        <v>9</v>
      </c>
      <c r="J6893" s="10">
        <f>VLOOKUP(tbl_Sales[[#This Row],[Product_ID]],tbl_Products[],4,0)</f>
        <v>33.65</v>
      </c>
      <c r="K6893" s="6">
        <v>89.03</v>
      </c>
      <c r="L6893" s="6">
        <f>tbl_Sales[[#This Row],[Price_per_Unit]]*tbl_Sales[[#This Row],[Quantity]]</f>
        <v>801.27</v>
      </c>
      <c r="M6893" s="6">
        <f>tbl_Sales[[#This Row],[Cost_per_Unit]]*tbl_Sales[[#This Row],[Quantity]]</f>
        <v>302.84999999999997</v>
      </c>
      <c r="N6893" s="6">
        <f>tbl_Sales[[#This Row],[Sales]]-tbl_Sales[[#This Row],[Total_Cost]]</f>
        <v>498.42</v>
      </c>
    </row>
    <row r="6894" spans="1:14">
      <c r="A6894" t="s">
        <v>6898</v>
      </c>
      <c r="B6894" s="4">
        <v>45001</v>
      </c>
      <c r="C6894" t="s">
        <v>7615</v>
      </c>
      <c r="D6894" t="str">
        <f>VLOOKUP(Sales_Data!$C6894,tbl_Customers[],2,FALSE)</f>
        <v>Customer_173</v>
      </c>
      <c r="E6894" t="str">
        <f>VLOOKUP(tbl_Sales[[#This Row],[Customer_ID]],tbl_Customers[],5,0)</f>
        <v>East</v>
      </c>
      <c r="F6894" t="s">
        <v>8495</v>
      </c>
      <c r="G6894" t="str">
        <f>VLOOKUP(Sales_Data!$F6894,tbl_Products[],2,FALSE)</f>
        <v>Product_6</v>
      </c>
      <c r="H6894" t="str">
        <f>VLOOKUP(tbl_Sales[[#This Row],[Product_ID]],tbl_Products[],3,0)</f>
        <v>Apparel</v>
      </c>
      <c r="I6894">
        <v>4</v>
      </c>
      <c r="J6894" s="10">
        <f>VLOOKUP(tbl_Sales[[#This Row],[Product_ID]],tbl_Products[],4,0)</f>
        <v>33.65</v>
      </c>
      <c r="K6894" s="6">
        <v>82.83</v>
      </c>
      <c r="L6894" s="6">
        <f>tbl_Sales[[#This Row],[Price_per_Unit]]*tbl_Sales[[#This Row],[Quantity]]</f>
        <v>331.32</v>
      </c>
      <c r="M6894" s="6">
        <f>tbl_Sales[[#This Row],[Cost_per_Unit]]*tbl_Sales[[#This Row],[Quantity]]</f>
        <v>134.6</v>
      </c>
      <c r="N6894" s="6">
        <f>tbl_Sales[[#This Row],[Sales]]-tbl_Sales[[#This Row],[Total_Cost]]</f>
        <v>196.72</v>
      </c>
    </row>
    <row r="6895" spans="1:14">
      <c r="A6895" t="s">
        <v>6899</v>
      </c>
      <c r="B6895" s="4">
        <v>45262</v>
      </c>
      <c r="C6895" t="s">
        <v>8235</v>
      </c>
      <c r="D6895" t="str">
        <f>VLOOKUP(Sales_Data!$C6895,tbl_Customers[],2,FALSE)</f>
        <v>Customer_726</v>
      </c>
      <c r="E6895" t="str">
        <f>VLOOKUP(tbl_Sales[[#This Row],[Customer_ID]],tbl_Customers[],5,0)</f>
        <v>South</v>
      </c>
      <c r="F6895" t="s">
        <v>8542</v>
      </c>
      <c r="G6895" t="str">
        <f>VLOOKUP(Sales_Data!$F6895,tbl_Products[],2,FALSE)</f>
        <v>Product_20</v>
      </c>
      <c r="H6895" t="str">
        <f>VLOOKUP(tbl_Sales[[#This Row],[Product_ID]],tbl_Products[],3,0)</f>
        <v>Electronics</v>
      </c>
      <c r="I6895">
        <v>9</v>
      </c>
      <c r="J6895" s="10">
        <f>VLOOKUP(tbl_Sales[[#This Row],[Product_ID]],tbl_Products[],4,0)</f>
        <v>19.98</v>
      </c>
      <c r="K6895" s="6">
        <v>90.77</v>
      </c>
      <c r="L6895" s="6">
        <f>tbl_Sales[[#This Row],[Price_per_Unit]]*tbl_Sales[[#This Row],[Quantity]]</f>
        <v>816.93</v>
      </c>
      <c r="M6895" s="6">
        <f>tbl_Sales[[#This Row],[Cost_per_Unit]]*tbl_Sales[[#This Row],[Quantity]]</f>
        <v>179.82</v>
      </c>
      <c r="N6895" s="6">
        <f>tbl_Sales[[#This Row],[Sales]]-tbl_Sales[[#This Row],[Total_Cost]]</f>
        <v>637.1099999999999</v>
      </c>
    </row>
    <row r="6896" spans="1:14">
      <c r="A6896" t="s">
        <v>6900</v>
      </c>
      <c r="B6896" s="4">
        <v>45216</v>
      </c>
      <c r="C6896" t="s">
        <v>7700</v>
      </c>
      <c r="D6896" t="str">
        <f>VLOOKUP(Sales_Data!$C6896,tbl_Customers[],2,FALSE)</f>
        <v>Customer_884</v>
      </c>
      <c r="E6896" t="str">
        <f>VLOOKUP(tbl_Sales[[#This Row],[Customer_ID]],tbl_Customers[],5,0)</f>
        <v>South</v>
      </c>
      <c r="F6896" t="s">
        <v>8536</v>
      </c>
      <c r="G6896" t="str">
        <f>VLOOKUP(Sales_Data!$F6896,tbl_Products[],2,FALSE)</f>
        <v>Product_40</v>
      </c>
      <c r="H6896" t="str">
        <f>VLOOKUP(tbl_Sales[[#This Row],[Product_ID]],tbl_Products[],3,0)</f>
        <v>Health</v>
      </c>
      <c r="I6896">
        <v>4</v>
      </c>
      <c r="J6896" s="10">
        <f>VLOOKUP(tbl_Sales[[#This Row],[Product_ID]],tbl_Products[],4,0)</f>
        <v>30.96</v>
      </c>
      <c r="K6896" s="6">
        <v>14.18</v>
      </c>
      <c r="L6896" s="6">
        <f>tbl_Sales[[#This Row],[Price_per_Unit]]*tbl_Sales[[#This Row],[Quantity]]</f>
        <v>56.72</v>
      </c>
      <c r="M6896" s="6">
        <f>tbl_Sales[[#This Row],[Cost_per_Unit]]*tbl_Sales[[#This Row],[Quantity]]</f>
        <v>123.84</v>
      </c>
      <c r="N6896" s="6">
        <f>tbl_Sales[[#This Row],[Sales]]-tbl_Sales[[#This Row],[Total_Cost]]</f>
        <v>-67.12</v>
      </c>
    </row>
    <row r="6897" spans="1:14">
      <c r="A6897" t="s">
        <v>6901</v>
      </c>
      <c r="B6897" s="4">
        <v>45007</v>
      </c>
      <c r="C6897" t="s">
        <v>7214</v>
      </c>
      <c r="D6897" t="str">
        <f>VLOOKUP(Sales_Data!$C6897,tbl_Customers[],2,FALSE)</f>
        <v>Customer_435</v>
      </c>
      <c r="E6897" t="str">
        <f>VLOOKUP(tbl_Sales[[#This Row],[Customer_ID]],tbl_Customers[],5,0)</f>
        <v>South</v>
      </c>
      <c r="F6897" t="s">
        <v>8562</v>
      </c>
      <c r="G6897" t="str">
        <f>VLOOKUP(Sales_Data!$F6897,tbl_Products[],2,FALSE)</f>
        <v>Product_48</v>
      </c>
      <c r="H6897" t="str">
        <f>VLOOKUP(tbl_Sales[[#This Row],[Product_ID]],tbl_Products[],3,0)</f>
        <v>Apparel</v>
      </c>
      <c r="I6897">
        <v>2</v>
      </c>
      <c r="J6897" s="10">
        <f>VLOOKUP(tbl_Sales[[#This Row],[Product_ID]],tbl_Products[],4,0)</f>
        <v>25.33</v>
      </c>
      <c r="K6897" s="6">
        <v>37.979999999999997</v>
      </c>
      <c r="L6897" s="6">
        <f>tbl_Sales[[#This Row],[Price_per_Unit]]*tbl_Sales[[#This Row],[Quantity]]</f>
        <v>75.959999999999994</v>
      </c>
      <c r="M6897" s="6">
        <f>tbl_Sales[[#This Row],[Cost_per_Unit]]*tbl_Sales[[#This Row],[Quantity]]</f>
        <v>50.66</v>
      </c>
      <c r="N6897" s="6">
        <f>tbl_Sales[[#This Row],[Sales]]-tbl_Sales[[#This Row],[Total_Cost]]</f>
        <v>25.299999999999997</v>
      </c>
    </row>
    <row r="6898" spans="1:14">
      <c r="A6898" t="s">
        <v>6902</v>
      </c>
      <c r="B6898" s="4">
        <v>45089</v>
      </c>
      <c r="C6898" t="s">
        <v>7937</v>
      </c>
      <c r="D6898" t="str">
        <f>VLOOKUP(Sales_Data!$C6898,tbl_Customers[],2,FALSE)</f>
        <v>Customer_309</v>
      </c>
      <c r="E6898" t="str">
        <f>VLOOKUP(tbl_Sales[[#This Row],[Customer_ID]],tbl_Customers[],5,0)</f>
        <v>West</v>
      </c>
      <c r="F6898" t="s">
        <v>8499</v>
      </c>
      <c r="G6898" t="str">
        <f>VLOOKUP(Sales_Data!$F6898,tbl_Products[],2,FALSE)</f>
        <v>Product_30</v>
      </c>
      <c r="H6898" t="str">
        <f>VLOOKUP(tbl_Sales[[#This Row],[Product_ID]],tbl_Products[],3,0)</f>
        <v>Apparel</v>
      </c>
      <c r="I6898">
        <v>8</v>
      </c>
      <c r="J6898" s="10">
        <f>VLOOKUP(tbl_Sales[[#This Row],[Product_ID]],tbl_Products[],4,0)</f>
        <v>49.21</v>
      </c>
      <c r="K6898" s="6">
        <v>95.08</v>
      </c>
      <c r="L6898" s="6">
        <f>tbl_Sales[[#This Row],[Price_per_Unit]]*tbl_Sales[[#This Row],[Quantity]]</f>
        <v>760.64</v>
      </c>
      <c r="M6898" s="6">
        <f>tbl_Sales[[#This Row],[Cost_per_Unit]]*tbl_Sales[[#This Row],[Quantity]]</f>
        <v>393.68</v>
      </c>
      <c r="N6898" s="6">
        <f>tbl_Sales[[#This Row],[Sales]]-tbl_Sales[[#This Row],[Total_Cost]]</f>
        <v>366.96</v>
      </c>
    </row>
    <row r="6899" spans="1:14">
      <c r="A6899" t="s">
        <v>6903</v>
      </c>
      <c r="B6899" s="4">
        <v>44961</v>
      </c>
      <c r="C6899" t="s">
        <v>8187</v>
      </c>
      <c r="D6899" t="str">
        <f>VLOOKUP(Sales_Data!$C6899,tbl_Customers[],2,FALSE)</f>
        <v>Customer_813</v>
      </c>
      <c r="E6899" t="str">
        <f>VLOOKUP(tbl_Sales[[#This Row],[Customer_ID]],tbl_Customers[],5,0)</f>
        <v>North</v>
      </c>
      <c r="F6899" t="s">
        <v>8499</v>
      </c>
      <c r="G6899" t="str">
        <f>VLOOKUP(Sales_Data!$F6899,tbl_Products[],2,FALSE)</f>
        <v>Product_30</v>
      </c>
      <c r="H6899" t="str">
        <f>VLOOKUP(tbl_Sales[[#This Row],[Product_ID]],tbl_Products[],3,0)</f>
        <v>Apparel</v>
      </c>
      <c r="I6899">
        <v>9</v>
      </c>
      <c r="J6899" s="10">
        <f>VLOOKUP(tbl_Sales[[#This Row],[Product_ID]],tbl_Products[],4,0)</f>
        <v>49.21</v>
      </c>
      <c r="K6899" s="6">
        <v>99.37</v>
      </c>
      <c r="L6899" s="6">
        <f>tbl_Sales[[#This Row],[Price_per_Unit]]*tbl_Sales[[#This Row],[Quantity]]</f>
        <v>894.33</v>
      </c>
      <c r="M6899" s="6">
        <f>tbl_Sales[[#This Row],[Cost_per_Unit]]*tbl_Sales[[#This Row],[Quantity]]</f>
        <v>442.89</v>
      </c>
      <c r="N6899" s="6">
        <f>tbl_Sales[[#This Row],[Sales]]-tbl_Sales[[#This Row],[Total_Cost]]</f>
        <v>451.44000000000005</v>
      </c>
    </row>
    <row r="6900" spans="1:14">
      <c r="A6900" t="s">
        <v>6904</v>
      </c>
      <c r="B6900" s="4">
        <v>45212</v>
      </c>
      <c r="C6900" t="s">
        <v>8449</v>
      </c>
      <c r="D6900" t="str">
        <f>VLOOKUP(Sales_Data!$C6900,tbl_Customers[],2,FALSE)</f>
        <v>Customer_1029</v>
      </c>
      <c r="E6900" t="str">
        <f>VLOOKUP(tbl_Sales[[#This Row],[Customer_ID]],tbl_Customers[],5,0)</f>
        <v>East</v>
      </c>
      <c r="F6900" t="s">
        <v>8566</v>
      </c>
      <c r="G6900" t="str">
        <f>VLOOKUP(Sales_Data!$F6900,tbl_Products[],2,FALSE)</f>
        <v>Product_10</v>
      </c>
      <c r="H6900" t="str">
        <f>VLOOKUP(tbl_Sales[[#This Row],[Product_ID]],tbl_Products[],3,0)</f>
        <v>Apparel</v>
      </c>
      <c r="I6900">
        <v>8</v>
      </c>
      <c r="J6900" s="10">
        <f>VLOOKUP(tbl_Sales[[#This Row],[Product_ID]],tbl_Products[],4,0)</f>
        <v>14.95</v>
      </c>
      <c r="K6900" s="6">
        <v>46.38</v>
      </c>
      <c r="L6900" s="6">
        <f>tbl_Sales[[#This Row],[Price_per_Unit]]*tbl_Sales[[#This Row],[Quantity]]</f>
        <v>371.04</v>
      </c>
      <c r="M6900" s="6">
        <f>tbl_Sales[[#This Row],[Cost_per_Unit]]*tbl_Sales[[#This Row],[Quantity]]</f>
        <v>119.6</v>
      </c>
      <c r="N6900" s="6">
        <f>tbl_Sales[[#This Row],[Sales]]-tbl_Sales[[#This Row],[Total_Cost]]</f>
        <v>251.44000000000003</v>
      </c>
    </row>
    <row r="6901" spans="1:14">
      <c r="A6901" t="s">
        <v>6905</v>
      </c>
      <c r="B6901" s="4">
        <v>45199</v>
      </c>
      <c r="C6901" t="s">
        <v>7435</v>
      </c>
      <c r="D6901" t="str">
        <f>VLOOKUP(Sales_Data!$C6901,tbl_Customers[],2,FALSE)</f>
        <v>Customer_883</v>
      </c>
      <c r="E6901" t="str">
        <f>VLOOKUP(tbl_Sales[[#This Row],[Customer_ID]],tbl_Customers[],5,0)</f>
        <v>North</v>
      </c>
      <c r="F6901" t="s">
        <v>8565</v>
      </c>
      <c r="G6901" t="str">
        <f>VLOOKUP(Sales_Data!$F6901,tbl_Products[],2,FALSE)</f>
        <v>Product_31</v>
      </c>
      <c r="H6901" t="str">
        <f>VLOOKUP(tbl_Sales[[#This Row],[Product_ID]],tbl_Products[],3,0)</f>
        <v>Apparel</v>
      </c>
      <c r="I6901">
        <v>7</v>
      </c>
      <c r="J6901" s="10">
        <f>VLOOKUP(tbl_Sales[[#This Row],[Product_ID]],tbl_Products[],4,0)</f>
        <v>3.66</v>
      </c>
      <c r="K6901" s="6">
        <v>55.86</v>
      </c>
      <c r="L6901" s="6">
        <f>tbl_Sales[[#This Row],[Price_per_Unit]]*tbl_Sales[[#This Row],[Quantity]]</f>
        <v>391.02</v>
      </c>
      <c r="M6901" s="6">
        <f>tbl_Sales[[#This Row],[Cost_per_Unit]]*tbl_Sales[[#This Row],[Quantity]]</f>
        <v>25.62</v>
      </c>
      <c r="N6901" s="6">
        <f>tbl_Sales[[#This Row],[Sales]]-tbl_Sales[[#This Row],[Total_Cost]]</f>
        <v>365.4</v>
      </c>
    </row>
    <row r="6902" spans="1:14">
      <c r="A6902" t="s">
        <v>6906</v>
      </c>
      <c r="B6902" s="4">
        <v>44987</v>
      </c>
      <c r="C6902" t="s">
        <v>7414</v>
      </c>
      <c r="D6902" t="str">
        <f>VLOOKUP(Sales_Data!$C6902,tbl_Customers[],2,FALSE)</f>
        <v>Customer_1041</v>
      </c>
      <c r="E6902" t="str">
        <f>VLOOKUP(tbl_Sales[[#This Row],[Customer_ID]],tbl_Customers[],5,0)</f>
        <v>West</v>
      </c>
      <c r="F6902" t="s">
        <v>8563</v>
      </c>
      <c r="G6902" t="str">
        <f>VLOOKUP(Sales_Data!$F6902,tbl_Products[],2,FALSE)</f>
        <v>Product_17</v>
      </c>
      <c r="H6902" t="str">
        <f>VLOOKUP(tbl_Sales[[#This Row],[Product_ID]],tbl_Products[],3,0)</f>
        <v>Toys</v>
      </c>
      <c r="I6902">
        <v>8</v>
      </c>
      <c r="J6902" s="10">
        <f>VLOOKUP(tbl_Sales[[#This Row],[Product_ID]],tbl_Products[],4,0)</f>
        <v>36.229999999999997</v>
      </c>
      <c r="K6902" s="6">
        <v>11.35</v>
      </c>
      <c r="L6902" s="6">
        <f>tbl_Sales[[#This Row],[Price_per_Unit]]*tbl_Sales[[#This Row],[Quantity]]</f>
        <v>90.8</v>
      </c>
      <c r="M6902" s="6">
        <f>tbl_Sales[[#This Row],[Cost_per_Unit]]*tbl_Sales[[#This Row],[Quantity]]</f>
        <v>289.83999999999997</v>
      </c>
      <c r="N6902" s="6">
        <f>tbl_Sales[[#This Row],[Sales]]-tbl_Sales[[#This Row],[Total_Cost]]</f>
        <v>-199.03999999999996</v>
      </c>
    </row>
    <row r="6903" spans="1:14">
      <c r="A6903" t="s">
        <v>6907</v>
      </c>
      <c r="B6903" s="4">
        <v>45021</v>
      </c>
      <c r="C6903" t="s">
        <v>7210</v>
      </c>
      <c r="D6903" t="str">
        <f>VLOOKUP(Sales_Data!$C6903,tbl_Customers[],2,FALSE)</f>
        <v>Customer_684</v>
      </c>
      <c r="E6903" t="str">
        <f>VLOOKUP(tbl_Sales[[#This Row],[Customer_ID]],tbl_Customers[],5,0)</f>
        <v>East</v>
      </c>
      <c r="F6903" t="s">
        <v>8494</v>
      </c>
      <c r="G6903" t="str">
        <f>VLOOKUP(Sales_Data!$F6903,tbl_Products[],2,FALSE)</f>
        <v>Product_15</v>
      </c>
      <c r="H6903" t="str">
        <f>VLOOKUP(tbl_Sales[[#This Row],[Product_ID]],tbl_Products[],3,0)</f>
        <v>Apparel</v>
      </c>
      <c r="I6903">
        <v>4</v>
      </c>
      <c r="J6903" s="10">
        <f>VLOOKUP(tbl_Sales[[#This Row],[Product_ID]],tbl_Products[],4,0)</f>
        <v>22.93</v>
      </c>
      <c r="K6903" s="6">
        <v>60.16</v>
      </c>
      <c r="L6903" s="6">
        <f>tbl_Sales[[#This Row],[Price_per_Unit]]*tbl_Sales[[#This Row],[Quantity]]</f>
        <v>240.64</v>
      </c>
      <c r="M6903" s="6">
        <f>tbl_Sales[[#This Row],[Cost_per_Unit]]*tbl_Sales[[#This Row],[Quantity]]</f>
        <v>91.72</v>
      </c>
      <c r="N6903" s="6">
        <f>tbl_Sales[[#This Row],[Sales]]-tbl_Sales[[#This Row],[Total_Cost]]</f>
        <v>148.91999999999999</v>
      </c>
    </row>
    <row r="6904" spans="1:14">
      <c r="A6904" t="s">
        <v>6908</v>
      </c>
      <c r="B6904" s="4">
        <v>45089</v>
      </c>
      <c r="C6904" t="s">
        <v>7490</v>
      </c>
      <c r="D6904" t="str">
        <f>VLOOKUP(Sales_Data!$C6904,tbl_Customers[],2,FALSE)</f>
        <v>Customer_109</v>
      </c>
      <c r="E6904" t="str">
        <f>VLOOKUP(tbl_Sales[[#This Row],[Customer_ID]],tbl_Customers[],5,0)</f>
        <v>East</v>
      </c>
      <c r="F6904" t="s">
        <v>8556</v>
      </c>
      <c r="G6904" t="str">
        <f>VLOOKUP(Sales_Data!$F6904,tbl_Products[],2,FALSE)</f>
        <v>Product_42</v>
      </c>
      <c r="H6904" t="str">
        <f>VLOOKUP(tbl_Sales[[#This Row],[Product_ID]],tbl_Products[],3,0)</f>
        <v>Electronics</v>
      </c>
      <c r="I6904">
        <v>7</v>
      </c>
      <c r="J6904" s="10">
        <f>VLOOKUP(tbl_Sales[[#This Row],[Product_ID]],tbl_Products[],4,0)</f>
        <v>28.03</v>
      </c>
      <c r="K6904" s="6">
        <v>89.65</v>
      </c>
      <c r="L6904" s="6">
        <f>tbl_Sales[[#This Row],[Price_per_Unit]]*tbl_Sales[[#This Row],[Quantity]]</f>
        <v>627.55000000000007</v>
      </c>
      <c r="M6904" s="6">
        <f>tbl_Sales[[#This Row],[Cost_per_Unit]]*tbl_Sales[[#This Row],[Quantity]]</f>
        <v>196.21</v>
      </c>
      <c r="N6904" s="6">
        <f>tbl_Sales[[#This Row],[Sales]]-tbl_Sales[[#This Row],[Total_Cost]]</f>
        <v>431.34000000000003</v>
      </c>
    </row>
    <row r="6905" spans="1:14">
      <c r="A6905" t="s">
        <v>6909</v>
      </c>
      <c r="B6905" s="4">
        <v>45001</v>
      </c>
      <c r="C6905" t="s">
        <v>7336</v>
      </c>
      <c r="D6905" t="str">
        <f>VLOOKUP(Sales_Data!$C6905,tbl_Customers[],2,FALSE)</f>
        <v>Customer_904</v>
      </c>
      <c r="E6905" t="str">
        <f>VLOOKUP(tbl_Sales[[#This Row],[Customer_ID]],tbl_Customers[],5,0)</f>
        <v>South</v>
      </c>
      <c r="F6905" t="s">
        <v>8560</v>
      </c>
      <c r="G6905" t="str">
        <f>VLOOKUP(Sales_Data!$F6905,tbl_Products[],2,FALSE)</f>
        <v>Product_41</v>
      </c>
      <c r="H6905" t="str">
        <f>VLOOKUP(tbl_Sales[[#This Row],[Product_ID]],tbl_Products[],3,0)</f>
        <v>Home Goods</v>
      </c>
      <c r="I6905">
        <v>4</v>
      </c>
      <c r="J6905" s="10">
        <f>VLOOKUP(tbl_Sales[[#This Row],[Product_ID]],tbl_Products[],4,0)</f>
        <v>31.5</v>
      </c>
      <c r="K6905" s="6">
        <v>55.28</v>
      </c>
      <c r="L6905" s="6">
        <f>tbl_Sales[[#This Row],[Price_per_Unit]]*tbl_Sales[[#This Row],[Quantity]]</f>
        <v>221.12</v>
      </c>
      <c r="M6905" s="6">
        <f>tbl_Sales[[#This Row],[Cost_per_Unit]]*tbl_Sales[[#This Row],[Quantity]]</f>
        <v>126</v>
      </c>
      <c r="N6905" s="6">
        <f>tbl_Sales[[#This Row],[Sales]]-tbl_Sales[[#This Row],[Total_Cost]]</f>
        <v>95.12</v>
      </c>
    </row>
    <row r="6906" spans="1:14">
      <c r="A6906" t="s">
        <v>6910</v>
      </c>
      <c r="B6906" s="4">
        <v>44942</v>
      </c>
      <c r="C6906" t="s">
        <v>7338</v>
      </c>
      <c r="D6906" t="str">
        <f>VLOOKUP(Sales_Data!$C6906,tbl_Customers[],2,FALSE)</f>
        <v>Customer_559</v>
      </c>
      <c r="E6906" t="str">
        <f>VLOOKUP(tbl_Sales[[#This Row],[Customer_ID]],tbl_Customers[],5,0)</f>
        <v>North</v>
      </c>
      <c r="F6906" t="s">
        <v>8545</v>
      </c>
      <c r="G6906" t="str">
        <f>VLOOKUP(Sales_Data!$F6906,tbl_Products[],2,FALSE)</f>
        <v>Product_9</v>
      </c>
      <c r="H6906" t="str">
        <f>VLOOKUP(tbl_Sales[[#This Row],[Product_ID]],tbl_Products[],3,0)</f>
        <v>Apparel</v>
      </c>
      <c r="I6906">
        <v>8</v>
      </c>
      <c r="J6906" s="10">
        <f>VLOOKUP(tbl_Sales[[#This Row],[Product_ID]],tbl_Products[],4,0)</f>
        <v>14.27</v>
      </c>
      <c r="K6906" s="6">
        <v>35.79</v>
      </c>
      <c r="L6906" s="6">
        <f>tbl_Sales[[#This Row],[Price_per_Unit]]*tbl_Sales[[#This Row],[Quantity]]</f>
        <v>286.32</v>
      </c>
      <c r="M6906" s="6">
        <f>tbl_Sales[[#This Row],[Cost_per_Unit]]*tbl_Sales[[#This Row],[Quantity]]</f>
        <v>114.16</v>
      </c>
      <c r="N6906" s="6">
        <f>tbl_Sales[[#This Row],[Sales]]-tbl_Sales[[#This Row],[Total_Cost]]</f>
        <v>172.16</v>
      </c>
    </row>
    <row r="6907" spans="1:14">
      <c r="A6907" t="s">
        <v>6911</v>
      </c>
      <c r="B6907" s="4">
        <v>45090</v>
      </c>
      <c r="C6907" t="s">
        <v>7608</v>
      </c>
      <c r="D6907" t="str">
        <f>VLOOKUP(Sales_Data!$C6907,tbl_Customers[],2,FALSE)</f>
        <v>Customer_758</v>
      </c>
      <c r="E6907" t="str">
        <f>VLOOKUP(tbl_Sales[[#This Row],[Customer_ID]],tbl_Customers[],5,0)</f>
        <v>North</v>
      </c>
      <c r="F6907" t="s">
        <v>8526</v>
      </c>
      <c r="G6907" t="str">
        <f>VLOOKUP(Sales_Data!$F6907,tbl_Products[],2,FALSE)</f>
        <v>Product_27</v>
      </c>
      <c r="H6907" t="str">
        <f>VLOOKUP(tbl_Sales[[#This Row],[Product_ID]],tbl_Products[],3,0)</f>
        <v>Home Goods</v>
      </c>
      <c r="I6907">
        <v>1</v>
      </c>
      <c r="J6907" s="10">
        <f>VLOOKUP(tbl_Sales[[#This Row],[Product_ID]],tbl_Products[],4,0)</f>
        <v>35.53</v>
      </c>
      <c r="K6907" s="6">
        <v>46.86</v>
      </c>
      <c r="L6907" s="6">
        <f>tbl_Sales[[#This Row],[Price_per_Unit]]*tbl_Sales[[#This Row],[Quantity]]</f>
        <v>46.86</v>
      </c>
      <c r="M6907" s="6">
        <f>tbl_Sales[[#This Row],[Cost_per_Unit]]*tbl_Sales[[#This Row],[Quantity]]</f>
        <v>35.53</v>
      </c>
      <c r="N6907" s="6">
        <f>tbl_Sales[[#This Row],[Sales]]-tbl_Sales[[#This Row],[Total_Cost]]</f>
        <v>11.329999999999998</v>
      </c>
    </row>
    <row r="6908" spans="1:14">
      <c r="A6908" t="s">
        <v>6912</v>
      </c>
      <c r="B6908" s="4">
        <v>45138</v>
      </c>
      <c r="C6908" t="s">
        <v>7663</v>
      </c>
      <c r="D6908" t="str">
        <f>VLOOKUP(Sales_Data!$C6908,tbl_Customers[],2,FALSE)</f>
        <v>Customer_201</v>
      </c>
      <c r="E6908" t="str">
        <f>VLOOKUP(tbl_Sales[[#This Row],[Customer_ID]],tbl_Customers[],5,0)</f>
        <v>West</v>
      </c>
      <c r="F6908" t="s">
        <v>8548</v>
      </c>
      <c r="G6908" t="str">
        <f>VLOOKUP(Sales_Data!$F6908,tbl_Products[],2,FALSE)</f>
        <v>Product_1</v>
      </c>
      <c r="H6908" t="str">
        <f>VLOOKUP(tbl_Sales[[#This Row],[Product_ID]],tbl_Products[],3,0)</f>
        <v>Apparel</v>
      </c>
      <c r="I6908">
        <v>6</v>
      </c>
      <c r="J6908" s="10">
        <f>VLOOKUP(tbl_Sales[[#This Row],[Product_ID]],tbl_Products[],4,0)</f>
        <v>21.45</v>
      </c>
      <c r="K6908" s="6">
        <v>92.05</v>
      </c>
      <c r="L6908" s="6">
        <f>tbl_Sales[[#This Row],[Price_per_Unit]]*tbl_Sales[[#This Row],[Quantity]]</f>
        <v>552.29999999999995</v>
      </c>
      <c r="M6908" s="6">
        <f>tbl_Sales[[#This Row],[Cost_per_Unit]]*tbl_Sales[[#This Row],[Quantity]]</f>
        <v>128.69999999999999</v>
      </c>
      <c r="N6908" s="6">
        <f>tbl_Sales[[#This Row],[Sales]]-tbl_Sales[[#This Row],[Total_Cost]]</f>
        <v>423.59999999999997</v>
      </c>
    </row>
    <row r="6909" spans="1:14">
      <c r="A6909" t="s">
        <v>6913</v>
      </c>
      <c r="B6909" s="4">
        <v>45137</v>
      </c>
      <c r="C6909" t="s">
        <v>7116</v>
      </c>
      <c r="D6909" t="str">
        <f>VLOOKUP(Sales_Data!$C6909,tbl_Customers[],2,FALSE)</f>
        <v>Customer_101</v>
      </c>
      <c r="E6909" t="str">
        <f>VLOOKUP(tbl_Sales[[#This Row],[Customer_ID]],tbl_Customers[],5,0)</f>
        <v>North</v>
      </c>
      <c r="F6909" t="s">
        <v>8556</v>
      </c>
      <c r="G6909" t="str">
        <f>VLOOKUP(Sales_Data!$F6909,tbl_Products[],2,FALSE)</f>
        <v>Product_42</v>
      </c>
      <c r="H6909" t="str">
        <f>VLOOKUP(tbl_Sales[[#This Row],[Product_ID]],tbl_Products[],3,0)</f>
        <v>Electronics</v>
      </c>
      <c r="I6909">
        <v>1</v>
      </c>
      <c r="J6909" s="10">
        <f>VLOOKUP(tbl_Sales[[#This Row],[Product_ID]],tbl_Products[],4,0)</f>
        <v>28.03</v>
      </c>
      <c r="K6909" s="6">
        <v>96.62</v>
      </c>
      <c r="L6909" s="6">
        <f>tbl_Sales[[#This Row],[Price_per_Unit]]*tbl_Sales[[#This Row],[Quantity]]</f>
        <v>96.62</v>
      </c>
      <c r="M6909" s="6">
        <f>tbl_Sales[[#This Row],[Cost_per_Unit]]*tbl_Sales[[#This Row],[Quantity]]</f>
        <v>28.03</v>
      </c>
      <c r="N6909" s="6">
        <f>tbl_Sales[[#This Row],[Sales]]-tbl_Sales[[#This Row],[Total_Cost]]</f>
        <v>68.59</v>
      </c>
    </row>
    <row r="6910" spans="1:14">
      <c r="A6910" t="s">
        <v>6914</v>
      </c>
      <c r="B6910" s="4">
        <v>45082</v>
      </c>
      <c r="C6910" t="s">
        <v>7045</v>
      </c>
      <c r="D6910" t="str">
        <f>VLOOKUP(Sales_Data!$C6910,tbl_Customers[],2,FALSE)</f>
        <v>Customer_1329</v>
      </c>
      <c r="E6910" t="str">
        <f>VLOOKUP(tbl_Sales[[#This Row],[Customer_ID]],tbl_Customers[],5,0)</f>
        <v>North</v>
      </c>
      <c r="F6910" t="s">
        <v>8538</v>
      </c>
      <c r="G6910" t="str">
        <f>VLOOKUP(Sales_Data!$F6910,tbl_Products[],2,FALSE)</f>
        <v>Product_44</v>
      </c>
      <c r="H6910" t="str">
        <f>VLOOKUP(tbl_Sales[[#This Row],[Product_ID]],tbl_Products[],3,0)</f>
        <v>Electronics</v>
      </c>
      <c r="I6910">
        <v>7</v>
      </c>
      <c r="J6910" s="10">
        <f>VLOOKUP(tbl_Sales[[#This Row],[Product_ID]],tbl_Products[],4,0)</f>
        <v>39.729999999999997</v>
      </c>
      <c r="K6910" s="6">
        <v>66.2</v>
      </c>
      <c r="L6910" s="6">
        <f>tbl_Sales[[#This Row],[Price_per_Unit]]*tbl_Sales[[#This Row],[Quantity]]</f>
        <v>463.40000000000003</v>
      </c>
      <c r="M6910" s="6">
        <f>tbl_Sales[[#This Row],[Cost_per_Unit]]*tbl_Sales[[#This Row],[Quantity]]</f>
        <v>278.10999999999996</v>
      </c>
      <c r="N6910" s="6">
        <f>tbl_Sales[[#This Row],[Sales]]-tbl_Sales[[#This Row],[Total_Cost]]</f>
        <v>185.29000000000008</v>
      </c>
    </row>
    <row r="6911" spans="1:14">
      <c r="A6911" t="s">
        <v>6915</v>
      </c>
      <c r="B6911" s="4">
        <v>45153</v>
      </c>
      <c r="C6911" t="s">
        <v>7501</v>
      </c>
      <c r="D6911" t="str">
        <f>VLOOKUP(Sales_Data!$C6911,tbl_Customers[],2,FALSE)</f>
        <v>Customer_784</v>
      </c>
      <c r="E6911" t="str">
        <f>VLOOKUP(tbl_Sales[[#This Row],[Customer_ID]],tbl_Customers[],5,0)</f>
        <v>North</v>
      </c>
      <c r="F6911" t="s">
        <v>8517</v>
      </c>
      <c r="G6911" t="str">
        <f>VLOOKUP(Sales_Data!$F6911,tbl_Products[],2,FALSE)</f>
        <v>Product_62</v>
      </c>
      <c r="H6911" t="str">
        <f>VLOOKUP(tbl_Sales[[#This Row],[Product_ID]],tbl_Products[],3,0)</f>
        <v>Health</v>
      </c>
      <c r="I6911">
        <v>8</v>
      </c>
      <c r="J6911" s="10">
        <f>VLOOKUP(tbl_Sales[[#This Row],[Product_ID]],tbl_Products[],4,0)</f>
        <v>24.52</v>
      </c>
      <c r="K6911" s="6">
        <v>83.46</v>
      </c>
      <c r="L6911" s="6">
        <f>tbl_Sales[[#This Row],[Price_per_Unit]]*tbl_Sales[[#This Row],[Quantity]]</f>
        <v>667.68</v>
      </c>
      <c r="M6911" s="6">
        <f>tbl_Sales[[#This Row],[Cost_per_Unit]]*tbl_Sales[[#This Row],[Quantity]]</f>
        <v>196.16</v>
      </c>
      <c r="N6911" s="6">
        <f>tbl_Sales[[#This Row],[Sales]]-tbl_Sales[[#This Row],[Total_Cost]]</f>
        <v>471.52</v>
      </c>
    </row>
    <row r="6912" spans="1:14">
      <c r="A6912" t="s">
        <v>6916</v>
      </c>
      <c r="B6912" s="4">
        <v>45253</v>
      </c>
      <c r="C6912" t="s">
        <v>8326</v>
      </c>
      <c r="D6912" t="str">
        <f>VLOOKUP(Sales_Data!$C6912,tbl_Customers[],2,FALSE)</f>
        <v>Customer_1500</v>
      </c>
      <c r="E6912" t="str">
        <f>VLOOKUP(tbl_Sales[[#This Row],[Customer_ID]],tbl_Customers[],5,0)</f>
        <v>North</v>
      </c>
      <c r="F6912" t="s">
        <v>8552</v>
      </c>
      <c r="G6912" t="str">
        <f>VLOOKUP(Sales_Data!$F6912,tbl_Products[],2,FALSE)</f>
        <v>Product_5</v>
      </c>
      <c r="H6912" t="str">
        <f>VLOOKUP(tbl_Sales[[#This Row],[Product_ID]],tbl_Products[],3,0)</f>
        <v>Health</v>
      </c>
      <c r="I6912">
        <v>1</v>
      </c>
      <c r="J6912" s="10">
        <f>VLOOKUP(tbl_Sales[[#This Row],[Product_ID]],tbl_Products[],4,0)</f>
        <v>35.39</v>
      </c>
      <c r="K6912" s="6">
        <v>32.69</v>
      </c>
      <c r="L6912" s="6">
        <f>tbl_Sales[[#This Row],[Price_per_Unit]]*tbl_Sales[[#This Row],[Quantity]]</f>
        <v>32.69</v>
      </c>
      <c r="M6912" s="6">
        <f>tbl_Sales[[#This Row],[Cost_per_Unit]]*tbl_Sales[[#This Row],[Quantity]]</f>
        <v>35.39</v>
      </c>
      <c r="N6912" s="6">
        <f>tbl_Sales[[#This Row],[Sales]]-tbl_Sales[[#This Row],[Total_Cost]]</f>
        <v>-2.7000000000000028</v>
      </c>
    </row>
    <row r="6913" spans="1:14">
      <c r="A6913" t="s">
        <v>6917</v>
      </c>
      <c r="B6913" s="4">
        <v>45067</v>
      </c>
      <c r="C6913" t="s">
        <v>7011</v>
      </c>
      <c r="D6913" t="str">
        <f>VLOOKUP(Sales_Data!$C6913,tbl_Customers[],2,FALSE)</f>
        <v>Customer_866</v>
      </c>
      <c r="E6913" t="str">
        <f>VLOOKUP(tbl_Sales[[#This Row],[Customer_ID]],tbl_Customers[],5,0)</f>
        <v>East</v>
      </c>
      <c r="F6913" t="s">
        <v>8516</v>
      </c>
      <c r="G6913" t="str">
        <f>VLOOKUP(Sales_Data!$F6913,tbl_Products[],2,FALSE)</f>
        <v>Product_67</v>
      </c>
      <c r="H6913" t="str">
        <f>VLOOKUP(tbl_Sales[[#This Row],[Product_ID]],tbl_Products[],3,0)</f>
        <v>Toys</v>
      </c>
      <c r="I6913">
        <v>8</v>
      </c>
      <c r="J6913" s="10">
        <f>VLOOKUP(tbl_Sales[[#This Row],[Product_ID]],tbl_Products[],4,0)</f>
        <v>13.68</v>
      </c>
      <c r="K6913" s="6">
        <v>47.25</v>
      </c>
      <c r="L6913" s="6">
        <f>tbl_Sales[[#This Row],[Price_per_Unit]]*tbl_Sales[[#This Row],[Quantity]]</f>
        <v>378</v>
      </c>
      <c r="M6913" s="6">
        <f>tbl_Sales[[#This Row],[Cost_per_Unit]]*tbl_Sales[[#This Row],[Quantity]]</f>
        <v>109.44</v>
      </c>
      <c r="N6913" s="6">
        <f>tbl_Sales[[#This Row],[Sales]]-tbl_Sales[[#This Row],[Total_Cost]]</f>
        <v>268.56</v>
      </c>
    </row>
    <row r="6914" spans="1:14">
      <c r="A6914" t="s">
        <v>6918</v>
      </c>
      <c r="B6914" s="4">
        <v>45004</v>
      </c>
      <c r="C6914" t="s">
        <v>7233</v>
      </c>
      <c r="D6914" t="str">
        <f>VLOOKUP(Sales_Data!$C6914,tbl_Customers[],2,FALSE)</f>
        <v>Customer_398</v>
      </c>
      <c r="E6914" t="str">
        <f>VLOOKUP(tbl_Sales[[#This Row],[Customer_ID]],tbl_Customers[],5,0)</f>
        <v>West</v>
      </c>
      <c r="F6914" t="s">
        <v>8526</v>
      </c>
      <c r="G6914" t="str">
        <f>VLOOKUP(Sales_Data!$F6914,tbl_Products[],2,FALSE)</f>
        <v>Product_27</v>
      </c>
      <c r="H6914" t="str">
        <f>VLOOKUP(tbl_Sales[[#This Row],[Product_ID]],tbl_Products[],3,0)</f>
        <v>Home Goods</v>
      </c>
      <c r="I6914">
        <v>8</v>
      </c>
      <c r="J6914" s="10">
        <f>VLOOKUP(tbl_Sales[[#This Row],[Product_ID]],tbl_Products[],4,0)</f>
        <v>35.53</v>
      </c>
      <c r="K6914" s="6">
        <v>88.29</v>
      </c>
      <c r="L6914" s="6">
        <f>tbl_Sales[[#This Row],[Price_per_Unit]]*tbl_Sales[[#This Row],[Quantity]]</f>
        <v>706.32</v>
      </c>
      <c r="M6914" s="6">
        <f>tbl_Sales[[#This Row],[Cost_per_Unit]]*tbl_Sales[[#This Row],[Quantity]]</f>
        <v>284.24</v>
      </c>
      <c r="N6914" s="6">
        <f>tbl_Sales[[#This Row],[Sales]]-tbl_Sales[[#This Row],[Total_Cost]]</f>
        <v>422.08000000000004</v>
      </c>
    </row>
    <row r="6915" spans="1:14">
      <c r="A6915" t="s">
        <v>6919</v>
      </c>
      <c r="B6915" s="4">
        <v>45023</v>
      </c>
      <c r="C6915" t="s">
        <v>7012</v>
      </c>
      <c r="D6915" t="str">
        <f>VLOOKUP(Sales_Data!$C6915,tbl_Customers[],2,FALSE)</f>
        <v>Customer_603</v>
      </c>
      <c r="E6915" t="str">
        <f>VLOOKUP(tbl_Sales[[#This Row],[Customer_ID]],tbl_Customers[],5,0)</f>
        <v>North</v>
      </c>
      <c r="F6915" t="s">
        <v>8554</v>
      </c>
      <c r="G6915" t="str">
        <f>VLOOKUP(Sales_Data!$F6915,tbl_Products[],2,FALSE)</f>
        <v>Product_55</v>
      </c>
      <c r="H6915" t="str">
        <f>VLOOKUP(tbl_Sales[[#This Row],[Product_ID]],tbl_Products[],3,0)</f>
        <v>Apparel</v>
      </c>
      <c r="I6915">
        <v>9</v>
      </c>
      <c r="J6915" s="10">
        <f>VLOOKUP(tbl_Sales[[#This Row],[Product_ID]],tbl_Products[],4,0)</f>
        <v>36.08</v>
      </c>
      <c r="K6915" s="6">
        <v>24.27</v>
      </c>
      <c r="L6915" s="6">
        <f>tbl_Sales[[#This Row],[Price_per_Unit]]*tbl_Sales[[#This Row],[Quantity]]</f>
        <v>218.43</v>
      </c>
      <c r="M6915" s="6">
        <f>tbl_Sales[[#This Row],[Cost_per_Unit]]*tbl_Sales[[#This Row],[Quantity]]</f>
        <v>324.71999999999997</v>
      </c>
      <c r="N6915" s="6">
        <f>tbl_Sales[[#This Row],[Sales]]-tbl_Sales[[#This Row],[Total_Cost]]</f>
        <v>-106.28999999999996</v>
      </c>
    </row>
    <row r="6916" spans="1:14">
      <c r="A6916" t="s">
        <v>6920</v>
      </c>
      <c r="B6916" s="4">
        <v>44981</v>
      </c>
      <c r="C6916" t="s">
        <v>7948</v>
      </c>
      <c r="D6916" t="str">
        <f>VLOOKUP(Sales_Data!$C6916,tbl_Customers[],2,FALSE)</f>
        <v>Customer_388</v>
      </c>
      <c r="E6916" t="str">
        <f>VLOOKUP(tbl_Sales[[#This Row],[Customer_ID]],tbl_Customers[],5,0)</f>
        <v>East</v>
      </c>
      <c r="F6916" t="s">
        <v>8543</v>
      </c>
      <c r="G6916" t="str">
        <f>VLOOKUP(Sales_Data!$F6916,tbl_Products[],2,FALSE)</f>
        <v>Product_72</v>
      </c>
      <c r="H6916" t="str">
        <f>VLOOKUP(tbl_Sales[[#This Row],[Product_ID]],tbl_Products[],3,0)</f>
        <v>Toys</v>
      </c>
      <c r="I6916">
        <v>8</v>
      </c>
      <c r="J6916" s="10">
        <f>VLOOKUP(tbl_Sales[[#This Row],[Product_ID]],tbl_Products[],4,0)</f>
        <v>23.2</v>
      </c>
      <c r="K6916" s="6">
        <v>93.4</v>
      </c>
      <c r="L6916" s="6">
        <f>tbl_Sales[[#This Row],[Price_per_Unit]]*tbl_Sales[[#This Row],[Quantity]]</f>
        <v>747.2</v>
      </c>
      <c r="M6916" s="6">
        <f>tbl_Sales[[#This Row],[Cost_per_Unit]]*tbl_Sales[[#This Row],[Quantity]]</f>
        <v>185.6</v>
      </c>
      <c r="N6916" s="6">
        <f>tbl_Sales[[#This Row],[Sales]]-tbl_Sales[[#This Row],[Total_Cost]]</f>
        <v>561.6</v>
      </c>
    </row>
    <row r="6917" spans="1:14">
      <c r="A6917" t="s">
        <v>6921</v>
      </c>
      <c r="B6917" s="4">
        <v>44994</v>
      </c>
      <c r="C6917" t="s">
        <v>8262</v>
      </c>
      <c r="D6917" t="str">
        <f>VLOOKUP(Sales_Data!$C6917,tbl_Customers[],2,FALSE)</f>
        <v>Customer_825</v>
      </c>
      <c r="E6917" t="str">
        <f>VLOOKUP(tbl_Sales[[#This Row],[Customer_ID]],tbl_Customers[],5,0)</f>
        <v>West</v>
      </c>
      <c r="F6917" t="s">
        <v>8558</v>
      </c>
      <c r="G6917" t="str">
        <f>VLOOKUP(Sales_Data!$F6917,tbl_Products[],2,FALSE)</f>
        <v>Product_24</v>
      </c>
      <c r="H6917" t="str">
        <f>VLOOKUP(tbl_Sales[[#This Row],[Product_ID]],tbl_Products[],3,0)</f>
        <v>Apparel</v>
      </c>
      <c r="I6917">
        <v>4</v>
      </c>
      <c r="J6917" s="10">
        <f>VLOOKUP(tbl_Sales[[#This Row],[Product_ID]],tbl_Products[],4,0)</f>
        <v>47.62</v>
      </c>
      <c r="K6917" s="6">
        <v>95.86</v>
      </c>
      <c r="L6917" s="6">
        <f>tbl_Sales[[#This Row],[Price_per_Unit]]*tbl_Sales[[#This Row],[Quantity]]</f>
        <v>383.44</v>
      </c>
      <c r="M6917" s="6">
        <f>tbl_Sales[[#This Row],[Cost_per_Unit]]*tbl_Sales[[#This Row],[Quantity]]</f>
        <v>190.48</v>
      </c>
      <c r="N6917" s="6">
        <f>tbl_Sales[[#This Row],[Sales]]-tbl_Sales[[#This Row],[Total_Cost]]</f>
        <v>192.96</v>
      </c>
    </row>
    <row r="6918" spans="1:14">
      <c r="A6918" t="s">
        <v>6922</v>
      </c>
      <c r="B6918" s="4">
        <v>45021</v>
      </c>
      <c r="C6918" t="s">
        <v>7737</v>
      </c>
      <c r="D6918" t="str">
        <f>VLOOKUP(Sales_Data!$C6918,tbl_Customers[],2,FALSE)</f>
        <v>Customer_362</v>
      </c>
      <c r="E6918" t="str">
        <f>VLOOKUP(tbl_Sales[[#This Row],[Customer_ID]],tbl_Customers[],5,0)</f>
        <v>North</v>
      </c>
      <c r="F6918" t="s">
        <v>8504</v>
      </c>
      <c r="G6918" t="str">
        <f>VLOOKUP(Sales_Data!$F6918,tbl_Products[],2,FALSE)</f>
        <v>Product_13</v>
      </c>
      <c r="H6918" t="str">
        <f>VLOOKUP(tbl_Sales[[#This Row],[Product_ID]],tbl_Products[],3,0)</f>
        <v>Toys</v>
      </c>
      <c r="I6918">
        <v>8</v>
      </c>
      <c r="J6918" s="10">
        <f>VLOOKUP(tbl_Sales[[#This Row],[Product_ID]],tbl_Products[],4,0)</f>
        <v>45.97</v>
      </c>
      <c r="K6918" s="6">
        <v>91.15</v>
      </c>
      <c r="L6918" s="6">
        <f>tbl_Sales[[#This Row],[Price_per_Unit]]*tbl_Sales[[#This Row],[Quantity]]</f>
        <v>729.2</v>
      </c>
      <c r="M6918" s="6">
        <f>tbl_Sales[[#This Row],[Cost_per_Unit]]*tbl_Sales[[#This Row],[Quantity]]</f>
        <v>367.76</v>
      </c>
      <c r="N6918" s="6">
        <f>tbl_Sales[[#This Row],[Sales]]-tbl_Sales[[#This Row],[Total_Cost]]</f>
        <v>361.44000000000005</v>
      </c>
    </row>
    <row r="6919" spans="1:14">
      <c r="A6919" t="s">
        <v>6923</v>
      </c>
      <c r="B6919" s="4">
        <v>44940</v>
      </c>
      <c r="C6919" t="s">
        <v>7674</v>
      </c>
      <c r="D6919" t="str">
        <f>VLOOKUP(Sales_Data!$C6919,tbl_Customers[],2,FALSE)</f>
        <v>Customer_1217</v>
      </c>
      <c r="E6919" t="str">
        <f>VLOOKUP(tbl_Sales[[#This Row],[Customer_ID]],tbl_Customers[],5,0)</f>
        <v>East</v>
      </c>
      <c r="F6919" t="s">
        <v>8540</v>
      </c>
      <c r="G6919" t="str">
        <f>VLOOKUP(Sales_Data!$F6919,tbl_Products[],2,FALSE)</f>
        <v>Product_37</v>
      </c>
      <c r="H6919" t="str">
        <f>VLOOKUP(tbl_Sales[[#This Row],[Product_ID]],tbl_Products[],3,0)</f>
        <v>Toys</v>
      </c>
      <c r="I6919">
        <v>4</v>
      </c>
      <c r="J6919" s="10">
        <f>VLOOKUP(tbl_Sales[[#This Row],[Product_ID]],tbl_Products[],4,0)</f>
        <v>29.86</v>
      </c>
      <c r="K6919" s="6">
        <v>28.41</v>
      </c>
      <c r="L6919" s="6">
        <f>tbl_Sales[[#This Row],[Price_per_Unit]]*tbl_Sales[[#This Row],[Quantity]]</f>
        <v>113.64</v>
      </c>
      <c r="M6919" s="6">
        <f>tbl_Sales[[#This Row],[Cost_per_Unit]]*tbl_Sales[[#This Row],[Quantity]]</f>
        <v>119.44</v>
      </c>
      <c r="N6919" s="6">
        <f>tbl_Sales[[#This Row],[Sales]]-tbl_Sales[[#This Row],[Total_Cost]]</f>
        <v>-5.7999999999999972</v>
      </c>
    </row>
    <row r="6920" spans="1:14">
      <c r="A6920" t="s">
        <v>6924</v>
      </c>
      <c r="B6920" s="4">
        <v>45240</v>
      </c>
      <c r="C6920" t="s">
        <v>7935</v>
      </c>
      <c r="D6920" t="str">
        <f>VLOOKUP(Sales_Data!$C6920,tbl_Customers[],2,FALSE)</f>
        <v>Customer_566</v>
      </c>
      <c r="E6920" t="str">
        <f>VLOOKUP(tbl_Sales[[#This Row],[Customer_ID]],tbl_Customers[],5,0)</f>
        <v>West</v>
      </c>
      <c r="F6920" t="s">
        <v>8505</v>
      </c>
      <c r="G6920" t="str">
        <f>VLOOKUP(Sales_Data!$F6920,tbl_Products[],2,FALSE)</f>
        <v>Product_39</v>
      </c>
      <c r="H6920" t="str">
        <f>VLOOKUP(tbl_Sales[[#This Row],[Product_ID]],tbl_Products[],3,0)</f>
        <v>Toys</v>
      </c>
      <c r="I6920">
        <v>9</v>
      </c>
      <c r="J6920" s="10">
        <f>VLOOKUP(tbl_Sales[[#This Row],[Product_ID]],tbl_Products[],4,0)</f>
        <v>32.950000000000003</v>
      </c>
      <c r="K6920" s="6">
        <v>96.11</v>
      </c>
      <c r="L6920" s="6">
        <f>tbl_Sales[[#This Row],[Price_per_Unit]]*tbl_Sales[[#This Row],[Quantity]]</f>
        <v>864.99</v>
      </c>
      <c r="M6920" s="6">
        <f>tbl_Sales[[#This Row],[Cost_per_Unit]]*tbl_Sales[[#This Row],[Quantity]]</f>
        <v>296.55</v>
      </c>
      <c r="N6920" s="6">
        <f>tbl_Sales[[#This Row],[Sales]]-tbl_Sales[[#This Row],[Total_Cost]]</f>
        <v>568.44000000000005</v>
      </c>
    </row>
    <row r="6921" spans="1:14">
      <c r="A6921" t="s">
        <v>6925</v>
      </c>
      <c r="B6921" s="4">
        <v>45242</v>
      </c>
      <c r="C6921" t="s">
        <v>8040</v>
      </c>
      <c r="D6921" t="str">
        <f>VLOOKUP(Sales_Data!$C6921,tbl_Customers[],2,FALSE)</f>
        <v>Customer_1085</v>
      </c>
      <c r="E6921" t="str">
        <f>VLOOKUP(tbl_Sales[[#This Row],[Customer_ID]],tbl_Customers[],5,0)</f>
        <v>East</v>
      </c>
      <c r="F6921" t="s">
        <v>8540</v>
      </c>
      <c r="G6921" t="str">
        <f>VLOOKUP(Sales_Data!$F6921,tbl_Products[],2,FALSE)</f>
        <v>Product_37</v>
      </c>
      <c r="H6921" t="str">
        <f>VLOOKUP(tbl_Sales[[#This Row],[Product_ID]],tbl_Products[],3,0)</f>
        <v>Toys</v>
      </c>
      <c r="I6921">
        <v>8</v>
      </c>
      <c r="J6921" s="10">
        <f>VLOOKUP(tbl_Sales[[#This Row],[Product_ID]],tbl_Products[],4,0)</f>
        <v>29.86</v>
      </c>
      <c r="K6921" s="6">
        <v>31.09</v>
      </c>
      <c r="L6921" s="6">
        <f>tbl_Sales[[#This Row],[Price_per_Unit]]*tbl_Sales[[#This Row],[Quantity]]</f>
        <v>248.72</v>
      </c>
      <c r="M6921" s="6">
        <f>tbl_Sales[[#This Row],[Cost_per_Unit]]*tbl_Sales[[#This Row],[Quantity]]</f>
        <v>238.88</v>
      </c>
      <c r="N6921" s="6">
        <f>tbl_Sales[[#This Row],[Sales]]-tbl_Sales[[#This Row],[Total_Cost]]</f>
        <v>9.8400000000000034</v>
      </c>
    </row>
    <row r="6922" spans="1:14">
      <c r="A6922" t="s">
        <v>6926</v>
      </c>
      <c r="B6922" s="4">
        <v>45063</v>
      </c>
      <c r="C6922" t="s">
        <v>8413</v>
      </c>
      <c r="D6922" t="str">
        <f>VLOOKUP(Sales_Data!$C6922,tbl_Customers[],2,FALSE)</f>
        <v>Customer_1245</v>
      </c>
      <c r="E6922" t="str">
        <f>VLOOKUP(tbl_Sales[[#This Row],[Customer_ID]],tbl_Customers[],5,0)</f>
        <v>East</v>
      </c>
      <c r="F6922" t="s">
        <v>8516</v>
      </c>
      <c r="G6922" t="str">
        <f>VLOOKUP(Sales_Data!$F6922,tbl_Products[],2,FALSE)</f>
        <v>Product_67</v>
      </c>
      <c r="H6922" t="str">
        <f>VLOOKUP(tbl_Sales[[#This Row],[Product_ID]],tbl_Products[],3,0)</f>
        <v>Toys</v>
      </c>
      <c r="I6922">
        <v>2</v>
      </c>
      <c r="J6922" s="10">
        <f>VLOOKUP(tbl_Sales[[#This Row],[Product_ID]],tbl_Products[],4,0)</f>
        <v>13.68</v>
      </c>
      <c r="K6922" s="6">
        <v>70.540000000000006</v>
      </c>
      <c r="L6922" s="6">
        <f>tbl_Sales[[#This Row],[Price_per_Unit]]*tbl_Sales[[#This Row],[Quantity]]</f>
        <v>141.08000000000001</v>
      </c>
      <c r="M6922" s="6">
        <f>tbl_Sales[[#This Row],[Cost_per_Unit]]*tbl_Sales[[#This Row],[Quantity]]</f>
        <v>27.36</v>
      </c>
      <c r="N6922" s="6">
        <f>tbl_Sales[[#This Row],[Sales]]-tbl_Sales[[#This Row],[Total_Cost]]</f>
        <v>113.72000000000001</v>
      </c>
    </row>
    <row r="6923" spans="1:14">
      <c r="A6923" t="s">
        <v>6927</v>
      </c>
      <c r="B6923" s="4">
        <v>45237</v>
      </c>
      <c r="C6923" t="s">
        <v>7098</v>
      </c>
      <c r="D6923" t="str">
        <f>VLOOKUP(Sales_Data!$C6923,tbl_Customers[],2,FALSE)</f>
        <v>Customer_1011</v>
      </c>
      <c r="E6923" t="str">
        <f>VLOOKUP(tbl_Sales[[#This Row],[Customer_ID]],tbl_Customers[],5,0)</f>
        <v>North</v>
      </c>
      <c r="F6923" t="s">
        <v>8500</v>
      </c>
      <c r="G6923" t="str">
        <f>VLOOKUP(Sales_Data!$F6923,tbl_Products[],2,FALSE)</f>
        <v>Product_68</v>
      </c>
      <c r="H6923" t="str">
        <f>VLOOKUP(tbl_Sales[[#This Row],[Product_ID]],tbl_Products[],3,0)</f>
        <v>Home Goods</v>
      </c>
      <c r="I6923">
        <v>7</v>
      </c>
      <c r="J6923" s="10">
        <f>VLOOKUP(tbl_Sales[[#This Row],[Product_ID]],tbl_Products[],4,0)</f>
        <v>17.45</v>
      </c>
      <c r="K6923" s="6">
        <v>43.16</v>
      </c>
      <c r="L6923" s="6">
        <f>tbl_Sales[[#This Row],[Price_per_Unit]]*tbl_Sales[[#This Row],[Quantity]]</f>
        <v>302.12</v>
      </c>
      <c r="M6923" s="6">
        <f>tbl_Sales[[#This Row],[Cost_per_Unit]]*tbl_Sales[[#This Row],[Quantity]]</f>
        <v>122.14999999999999</v>
      </c>
      <c r="N6923" s="6">
        <f>tbl_Sales[[#This Row],[Sales]]-tbl_Sales[[#This Row],[Total_Cost]]</f>
        <v>179.97000000000003</v>
      </c>
    </row>
    <row r="6924" spans="1:14">
      <c r="A6924" t="s">
        <v>6928</v>
      </c>
      <c r="B6924" s="4">
        <v>45217</v>
      </c>
      <c r="C6924" t="s">
        <v>8332</v>
      </c>
      <c r="D6924" t="str">
        <f>VLOOKUP(Sales_Data!$C6924,tbl_Customers[],2,FALSE)</f>
        <v>Customer_1063</v>
      </c>
      <c r="E6924" t="str">
        <f>VLOOKUP(tbl_Sales[[#This Row],[Customer_ID]],tbl_Customers[],5,0)</f>
        <v>West</v>
      </c>
      <c r="F6924" t="s">
        <v>8553</v>
      </c>
      <c r="G6924" t="str">
        <f>VLOOKUP(Sales_Data!$F6924,tbl_Products[],2,FALSE)</f>
        <v>Product_50</v>
      </c>
      <c r="H6924" t="str">
        <f>VLOOKUP(tbl_Sales[[#This Row],[Product_ID]],tbl_Products[],3,0)</f>
        <v>Apparel</v>
      </c>
      <c r="I6924">
        <v>2</v>
      </c>
      <c r="J6924" s="10">
        <f>VLOOKUP(tbl_Sales[[#This Row],[Product_ID]],tbl_Products[],4,0)</f>
        <v>42.74</v>
      </c>
      <c r="K6924" s="6">
        <v>79.66</v>
      </c>
      <c r="L6924" s="6">
        <f>tbl_Sales[[#This Row],[Price_per_Unit]]*tbl_Sales[[#This Row],[Quantity]]</f>
        <v>159.32</v>
      </c>
      <c r="M6924" s="6">
        <f>tbl_Sales[[#This Row],[Cost_per_Unit]]*tbl_Sales[[#This Row],[Quantity]]</f>
        <v>85.48</v>
      </c>
      <c r="N6924" s="6">
        <f>tbl_Sales[[#This Row],[Sales]]-tbl_Sales[[#This Row],[Total_Cost]]</f>
        <v>73.839999999999989</v>
      </c>
    </row>
    <row r="6925" spans="1:14">
      <c r="A6925" t="s">
        <v>6929</v>
      </c>
      <c r="B6925" s="4">
        <v>45240</v>
      </c>
      <c r="C6925" t="s">
        <v>8435</v>
      </c>
      <c r="D6925" t="str">
        <f>VLOOKUP(Sales_Data!$C6925,tbl_Customers[],2,FALSE)</f>
        <v>Customer_888</v>
      </c>
      <c r="E6925" t="str">
        <f>VLOOKUP(tbl_Sales[[#This Row],[Customer_ID]],tbl_Customers[],5,0)</f>
        <v>East</v>
      </c>
      <c r="F6925" t="s">
        <v>8553</v>
      </c>
      <c r="G6925" t="str">
        <f>VLOOKUP(Sales_Data!$F6925,tbl_Products[],2,FALSE)</f>
        <v>Product_50</v>
      </c>
      <c r="H6925" t="str">
        <f>VLOOKUP(tbl_Sales[[#This Row],[Product_ID]],tbl_Products[],3,0)</f>
        <v>Apparel</v>
      </c>
      <c r="I6925">
        <v>8</v>
      </c>
      <c r="J6925" s="10">
        <f>VLOOKUP(tbl_Sales[[#This Row],[Product_ID]],tbl_Products[],4,0)</f>
        <v>42.74</v>
      </c>
      <c r="K6925" s="6">
        <v>99.08</v>
      </c>
      <c r="L6925" s="6">
        <f>tbl_Sales[[#This Row],[Price_per_Unit]]*tbl_Sales[[#This Row],[Quantity]]</f>
        <v>792.64</v>
      </c>
      <c r="M6925" s="6">
        <f>tbl_Sales[[#This Row],[Cost_per_Unit]]*tbl_Sales[[#This Row],[Quantity]]</f>
        <v>341.92</v>
      </c>
      <c r="N6925" s="6">
        <f>tbl_Sales[[#This Row],[Sales]]-tbl_Sales[[#This Row],[Total_Cost]]</f>
        <v>450.71999999999997</v>
      </c>
    </row>
    <row r="6926" spans="1:14">
      <c r="A6926" t="s">
        <v>6930</v>
      </c>
      <c r="B6926" s="4">
        <v>45045</v>
      </c>
      <c r="C6926" t="s">
        <v>7131</v>
      </c>
      <c r="D6926" t="str">
        <f>VLOOKUP(Sales_Data!$C6926,tbl_Customers[],2,FALSE)</f>
        <v>Customer_224</v>
      </c>
      <c r="E6926" t="str">
        <f>VLOOKUP(tbl_Sales[[#This Row],[Customer_ID]],tbl_Customers[],5,0)</f>
        <v>North</v>
      </c>
      <c r="F6926" t="s">
        <v>8508</v>
      </c>
      <c r="G6926" t="str">
        <f>VLOOKUP(Sales_Data!$F6926,tbl_Products[],2,FALSE)</f>
        <v>Product_63</v>
      </c>
      <c r="H6926" t="str">
        <f>VLOOKUP(tbl_Sales[[#This Row],[Product_ID]],tbl_Products[],3,0)</f>
        <v>Electronics</v>
      </c>
      <c r="I6926">
        <v>1</v>
      </c>
      <c r="J6926" s="10">
        <f>VLOOKUP(tbl_Sales[[#This Row],[Product_ID]],tbl_Products[],4,0)</f>
        <v>40</v>
      </c>
      <c r="K6926" s="6">
        <v>76.72</v>
      </c>
      <c r="L6926" s="6">
        <f>tbl_Sales[[#This Row],[Price_per_Unit]]*tbl_Sales[[#This Row],[Quantity]]</f>
        <v>76.72</v>
      </c>
      <c r="M6926" s="6">
        <f>tbl_Sales[[#This Row],[Cost_per_Unit]]*tbl_Sales[[#This Row],[Quantity]]</f>
        <v>40</v>
      </c>
      <c r="N6926" s="6">
        <f>tbl_Sales[[#This Row],[Sales]]-tbl_Sales[[#This Row],[Total_Cost]]</f>
        <v>36.72</v>
      </c>
    </row>
    <row r="6927" spans="1:14">
      <c r="A6927" t="s">
        <v>6931</v>
      </c>
      <c r="B6927" s="4">
        <v>45232</v>
      </c>
      <c r="C6927" t="s">
        <v>7474</v>
      </c>
      <c r="D6927" t="str">
        <f>VLOOKUP(Sales_Data!$C6927,tbl_Customers[],2,FALSE)</f>
        <v>Customer_1396</v>
      </c>
      <c r="E6927" t="str">
        <f>VLOOKUP(tbl_Sales[[#This Row],[Customer_ID]],tbl_Customers[],5,0)</f>
        <v>South</v>
      </c>
      <c r="F6927" t="s">
        <v>8503</v>
      </c>
      <c r="G6927" t="str">
        <f>VLOOKUP(Sales_Data!$F6927,tbl_Products[],2,FALSE)</f>
        <v>Product_19</v>
      </c>
      <c r="H6927" t="str">
        <f>VLOOKUP(tbl_Sales[[#This Row],[Product_ID]],tbl_Products[],3,0)</f>
        <v>Apparel</v>
      </c>
      <c r="I6927">
        <v>9</v>
      </c>
      <c r="J6927" s="10">
        <f>VLOOKUP(tbl_Sales[[#This Row],[Product_ID]],tbl_Products[],4,0)</f>
        <v>41.78</v>
      </c>
      <c r="K6927" s="6">
        <v>27.19</v>
      </c>
      <c r="L6927" s="6">
        <f>tbl_Sales[[#This Row],[Price_per_Unit]]*tbl_Sales[[#This Row],[Quantity]]</f>
        <v>244.71</v>
      </c>
      <c r="M6927" s="6">
        <f>tbl_Sales[[#This Row],[Cost_per_Unit]]*tbl_Sales[[#This Row],[Quantity]]</f>
        <v>376.02</v>
      </c>
      <c r="N6927" s="6">
        <f>tbl_Sales[[#This Row],[Sales]]-tbl_Sales[[#This Row],[Total_Cost]]</f>
        <v>-131.30999999999997</v>
      </c>
    </row>
    <row r="6928" spans="1:14">
      <c r="A6928" t="s">
        <v>6932</v>
      </c>
      <c r="B6928" s="4">
        <v>45045</v>
      </c>
      <c r="C6928" t="s">
        <v>7770</v>
      </c>
      <c r="D6928" t="str">
        <f>VLOOKUP(Sales_Data!$C6928,tbl_Customers[],2,FALSE)</f>
        <v>Customer_103</v>
      </c>
      <c r="E6928" t="str">
        <f>VLOOKUP(tbl_Sales[[#This Row],[Customer_ID]],tbl_Customers[],5,0)</f>
        <v>East</v>
      </c>
      <c r="F6928" t="s">
        <v>8521</v>
      </c>
      <c r="G6928" t="str">
        <f>VLOOKUP(Sales_Data!$F6928,tbl_Products[],2,FALSE)</f>
        <v>Product_64</v>
      </c>
      <c r="H6928" t="str">
        <f>VLOOKUP(tbl_Sales[[#This Row],[Product_ID]],tbl_Products[],3,0)</f>
        <v>Home Goods</v>
      </c>
      <c r="I6928">
        <v>6</v>
      </c>
      <c r="J6928" s="10">
        <f>VLOOKUP(tbl_Sales[[#This Row],[Product_ID]],tbl_Products[],4,0)</f>
        <v>16.21</v>
      </c>
      <c r="K6928" s="6">
        <v>30.93</v>
      </c>
      <c r="L6928" s="6">
        <f>tbl_Sales[[#This Row],[Price_per_Unit]]*tbl_Sales[[#This Row],[Quantity]]</f>
        <v>185.57999999999998</v>
      </c>
      <c r="M6928" s="6">
        <f>tbl_Sales[[#This Row],[Cost_per_Unit]]*tbl_Sales[[#This Row],[Quantity]]</f>
        <v>97.26</v>
      </c>
      <c r="N6928" s="6">
        <f>tbl_Sales[[#This Row],[Sales]]-tbl_Sales[[#This Row],[Total_Cost]]</f>
        <v>88.319999999999979</v>
      </c>
    </row>
    <row r="6929" spans="1:14">
      <c r="A6929" t="s">
        <v>6933</v>
      </c>
      <c r="B6929" s="4">
        <v>45045</v>
      </c>
      <c r="C6929" t="s">
        <v>7019</v>
      </c>
      <c r="D6929" t="str">
        <f>VLOOKUP(Sales_Data!$C6929,tbl_Customers[],2,FALSE)</f>
        <v>Customer_1324</v>
      </c>
      <c r="E6929" t="str">
        <f>VLOOKUP(tbl_Sales[[#This Row],[Customer_ID]],tbl_Customers[],5,0)</f>
        <v>South</v>
      </c>
      <c r="F6929" t="s">
        <v>8520</v>
      </c>
      <c r="G6929" t="str">
        <f>VLOOKUP(Sales_Data!$F6929,tbl_Products[],2,FALSE)</f>
        <v>Product_29</v>
      </c>
      <c r="H6929" t="str">
        <f>VLOOKUP(tbl_Sales[[#This Row],[Product_ID]],tbl_Products[],3,0)</f>
        <v>Home Goods</v>
      </c>
      <c r="I6929">
        <v>1</v>
      </c>
      <c r="J6929" s="10">
        <f>VLOOKUP(tbl_Sales[[#This Row],[Product_ID]],tbl_Products[],4,0)</f>
        <v>9.64</v>
      </c>
      <c r="K6929" s="6">
        <v>80.150000000000006</v>
      </c>
      <c r="L6929" s="6">
        <f>tbl_Sales[[#This Row],[Price_per_Unit]]*tbl_Sales[[#This Row],[Quantity]]</f>
        <v>80.150000000000006</v>
      </c>
      <c r="M6929" s="6">
        <f>tbl_Sales[[#This Row],[Cost_per_Unit]]*tbl_Sales[[#This Row],[Quantity]]</f>
        <v>9.64</v>
      </c>
      <c r="N6929" s="6">
        <f>tbl_Sales[[#This Row],[Sales]]-tbl_Sales[[#This Row],[Total_Cost]]</f>
        <v>70.510000000000005</v>
      </c>
    </row>
    <row r="6930" spans="1:14">
      <c r="A6930" t="s">
        <v>6934</v>
      </c>
      <c r="B6930" s="4">
        <v>45278</v>
      </c>
      <c r="C6930" t="s">
        <v>8274</v>
      </c>
      <c r="D6930" t="str">
        <f>VLOOKUP(Sales_Data!$C6930,tbl_Customers[],2,FALSE)</f>
        <v>Customer_510</v>
      </c>
      <c r="E6930" t="str">
        <f>VLOOKUP(tbl_Sales[[#This Row],[Customer_ID]],tbl_Customers[],5,0)</f>
        <v>North</v>
      </c>
      <c r="F6930" t="s">
        <v>8554</v>
      </c>
      <c r="G6930" t="str">
        <f>VLOOKUP(Sales_Data!$F6930,tbl_Products[],2,FALSE)</f>
        <v>Product_55</v>
      </c>
      <c r="H6930" t="str">
        <f>VLOOKUP(tbl_Sales[[#This Row],[Product_ID]],tbl_Products[],3,0)</f>
        <v>Apparel</v>
      </c>
      <c r="I6930">
        <v>8</v>
      </c>
      <c r="J6930" s="10">
        <f>VLOOKUP(tbl_Sales[[#This Row],[Product_ID]],tbl_Products[],4,0)</f>
        <v>36.08</v>
      </c>
      <c r="K6930" s="6">
        <v>21.54</v>
      </c>
      <c r="L6930" s="6">
        <f>tbl_Sales[[#This Row],[Price_per_Unit]]*tbl_Sales[[#This Row],[Quantity]]</f>
        <v>172.32</v>
      </c>
      <c r="M6930" s="6">
        <f>tbl_Sales[[#This Row],[Cost_per_Unit]]*tbl_Sales[[#This Row],[Quantity]]</f>
        <v>288.64</v>
      </c>
      <c r="N6930" s="6">
        <f>tbl_Sales[[#This Row],[Sales]]-tbl_Sales[[#This Row],[Total_Cost]]</f>
        <v>-116.32</v>
      </c>
    </row>
    <row r="6931" spans="1:14">
      <c r="A6931" t="s">
        <v>6935</v>
      </c>
      <c r="B6931" s="4">
        <v>44940</v>
      </c>
      <c r="C6931" t="s">
        <v>7682</v>
      </c>
      <c r="D6931" t="str">
        <f>VLOOKUP(Sales_Data!$C6931,tbl_Customers[],2,FALSE)</f>
        <v>Customer_228</v>
      </c>
      <c r="E6931" t="str">
        <f>VLOOKUP(tbl_Sales[[#This Row],[Customer_ID]],tbl_Customers[],5,0)</f>
        <v>North</v>
      </c>
      <c r="F6931" t="s">
        <v>8507</v>
      </c>
      <c r="G6931" t="str">
        <f>VLOOKUP(Sales_Data!$F6931,tbl_Products[],2,FALSE)</f>
        <v>Product_58</v>
      </c>
      <c r="H6931" t="str">
        <f>VLOOKUP(tbl_Sales[[#This Row],[Product_ID]],tbl_Products[],3,0)</f>
        <v>Home Goods</v>
      </c>
      <c r="I6931">
        <v>6</v>
      </c>
      <c r="J6931" s="10">
        <f>VLOOKUP(tbl_Sales[[#This Row],[Product_ID]],tbl_Products[],4,0)</f>
        <v>23.97</v>
      </c>
      <c r="K6931" s="6">
        <v>63.33</v>
      </c>
      <c r="L6931" s="6">
        <f>tbl_Sales[[#This Row],[Price_per_Unit]]*tbl_Sales[[#This Row],[Quantity]]</f>
        <v>379.98</v>
      </c>
      <c r="M6931" s="6">
        <f>tbl_Sales[[#This Row],[Cost_per_Unit]]*tbl_Sales[[#This Row],[Quantity]]</f>
        <v>143.82</v>
      </c>
      <c r="N6931" s="6">
        <f>tbl_Sales[[#This Row],[Sales]]-tbl_Sales[[#This Row],[Total_Cost]]</f>
        <v>236.16000000000003</v>
      </c>
    </row>
    <row r="6932" spans="1:14">
      <c r="A6932" t="s">
        <v>6936</v>
      </c>
      <c r="B6932" s="4">
        <v>45110</v>
      </c>
      <c r="C6932" t="s">
        <v>7665</v>
      </c>
      <c r="D6932" t="str">
        <f>VLOOKUP(Sales_Data!$C6932,tbl_Customers[],2,FALSE)</f>
        <v>Customer_450</v>
      </c>
      <c r="E6932" t="str">
        <f>VLOOKUP(tbl_Sales[[#This Row],[Customer_ID]],tbl_Customers[],5,0)</f>
        <v>South</v>
      </c>
      <c r="F6932" t="s">
        <v>8559</v>
      </c>
      <c r="G6932" t="str">
        <f>VLOOKUP(Sales_Data!$F6932,tbl_Products[],2,FALSE)</f>
        <v>Product_57</v>
      </c>
      <c r="H6932" t="str">
        <f>VLOOKUP(tbl_Sales[[#This Row],[Product_ID]],tbl_Products[],3,0)</f>
        <v>Toys</v>
      </c>
      <c r="I6932">
        <v>1</v>
      </c>
      <c r="J6932" s="10">
        <f>VLOOKUP(tbl_Sales[[#This Row],[Product_ID]],tbl_Products[],4,0)</f>
        <v>31.85</v>
      </c>
      <c r="K6932" s="6">
        <v>49.9</v>
      </c>
      <c r="L6932" s="6">
        <f>tbl_Sales[[#This Row],[Price_per_Unit]]*tbl_Sales[[#This Row],[Quantity]]</f>
        <v>49.9</v>
      </c>
      <c r="M6932" s="6">
        <f>tbl_Sales[[#This Row],[Cost_per_Unit]]*tbl_Sales[[#This Row],[Quantity]]</f>
        <v>31.85</v>
      </c>
      <c r="N6932" s="6">
        <f>tbl_Sales[[#This Row],[Sales]]-tbl_Sales[[#This Row],[Total_Cost]]</f>
        <v>18.049999999999997</v>
      </c>
    </row>
    <row r="6933" spans="1:14">
      <c r="A6933" t="s">
        <v>6937</v>
      </c>
      <c r="B6933" s="4">
        <v>44967</v>
      </c>
      <c r="C6933" t="s">
        <v>8352</v>
      </c>
      <c r="D6933" t="str">
        <f>VLOOKUP(Sales_Data!$C6933,tbl_Customers[],2,FALSE)</f>
        <v>Customer_236</v>
      </c>
      <c r="E6933" t="str">
        <f>VLOOKUP(tbl_Sales[[#This Row],[Customer_ID]],tbl_Customers[],5,0)</f>
        <v>South</v>
      </c>
      <c r="F6933" t="s">
        <v>8498</v>
      </c>
      <c r="G6933" t="str">
        <f>VLOOKUP(Sales_Data!$F6933,tbl_Products[],2,FALSE)</f>
        <v>Product_38</v>
      </c>
      <c r="H6933" t="str">
        <f>VLOOKUP(tbl_Sales[[#This Row],[Product_ID]],tbl_Products[],3,0)</f>
        <v>Toys</v>
      </c>
      <c r="I6933">
        <v>8</v>
      </c>
      <c r="J6933" s="10">
        <f>VLOOKUP(tbl_Sales[[#This Row],[Product_ID]],tbl_Products[],4,0)</f>
        <v>35.82</v>
      </c>
      <c r="K6933" s="6">
        <v>10.48</v>
      </c>
      <c r="L6933" s="6">
        <f>tbl_Sales[[#This Row],[Price_per_Unit]]*tbl_Sales[[#This Row],[Quantity]]</f>
        <v>83.84</v>
      </c>
      <c r="M6933" s="6">
        <f>tbl_Sales[[#This Row],[Cost_per_Unit]]*tbl_Sales[[#This Row],[Quantity]]</f>
        <v>286.56</v>
      </c>
      <c r="N6933" s="6">
        <f>tbl_Sales[[#This Row],[Sales]]-tbl_Sales[[#This Row],[Total_Cost]]</f>
        <v>-202.72</v>
      </c>
    </row>
    <row r="6934" spans="1:14">
      <c r="A6934" t="s">
        <v>6938</v>
      </c>
      <c r="B6934" s="4">
        <v>45279</v>
      </c>
      <c r="C6934" t="s">
        <v>7490</v>
      </c>
      <c r="D6934" t="str">
        <f>VLOOKUP(Sales_Data!$C6934,tbl_Customers[],2,FALSE)</f>
        <v>Customer_109</v>
      </c>
      <c r="E6934" t="str">
        <f>VLOOKUP(tbl_Sales[[#This Row],[Customer_ID]],tbl_Customers[],5,0)</f>
        <v>East</v>
      </c>
      <c r="F6934" t="s">
        <v>8519</v>
      </c>
      <c r="G6934" t="str">
        <f>VLOOKUP(Sales_Data!$F6934,tbl_Products[],2,FALSE)</f>
        <v>Product_53</v>
      </c>
      <c r="H6934" t="str">
        <f>VLOOKUP(tbl_Sales[[#This Row],[Product_ID]],tbl_Products[],3,0)</f>
        <v>Electronics</v>
      </c>
      <c r="I6934">
        <v>7</v>
      </c>
      <c r="J6934" s="10">
        <f>VLOOKUP(tbl_Sales[[#This Row],[Product_ID]],tbl_Products[],4,0)</f>
        <v>21.34</v>
      </c>
      <c r="K6934" s="6">
        <v>78.819999999999993</v>
      </c>
      <c r="L6934" s="6">
        <f>tbl_Sales[[#This Row],[Price_per_Unit]]*tbl_Sales[[#This Row],[Quantity]]</f>
        <v>551.74</v>
      </c>
      <c r="M6934" s="6">
        <f>tbl_Sales[[#This Row],[Cost_per_Unit]]*tbl_Sales[[#This Row],[Quantity]]</f>
        <v>149.38</v>
      </c>
      <c r="N6934" s="6">
        <f>tbl_Sales[[#This Row],[Sales]]-tbl_Sales[[#This Row],[Total_Cost]]</f>
        <v>402.36</v>
      </c>
    </row>
    <row r="6935" spans="1:14">
      <c r="A6935" t="s">
        <v>6939</v>
      </c>
      <c r="B6935" s="4">
        <v>45171</v>
      </c>
      <c r="C6935" t="s">
        <v>7147</v>
      </c>
      <c r="D6935" t="str">
        <f>VLOOKUP(Sales_Data!$C6935,tbl_Customers[],2,FALSE)</f>
        <v>Customer_74</v>
      </c>
      <c r="E6935" t="str">
        <f>VLOOKUP(tbl_Sales[[#This Row],[Customer_ID]],tbl_Customers[],5,0)</f>
        <v>North</v>
      </c>
      <c r="F6935" t="s">
        <v>8542</v>
      </c>
      <c r="G6935" t="str">
        <f>VLOOKUP(Sales_Data!$F6935,tbl_Products[],2,FALSE)</f>
        <v>Product_20</v>
      </c>
      <c r="H6935" t="str">
        <f>VLOOKUP(tbl_Sales[[#This Row],[Product_ID]],tbl_Products[],3,0)</f>
        <v>Electronics</v>
      </c>
      <c r="I6935">
        <v>1</v>
      </c>
      <c r="J6935" s="10">
        <f>VLOOKUP(tbl_Sales[[#This Row],[Product_ID]],tbl_Products[],4,0)</f>
        <v>19.98</v>
      </c>
      <c r="K6935" s="6">
        <v>5.85</v>
      </c>
      <c r="L6935" s="6">
        <f>tbl_Sales[[#This Row],[Price_per_Unit]]*tbl_Sales[[#This Row],[Quantity]]</f>
        <v>5.85</v>
      </c>
      <c r="M6935" s="6">
        <f>tbl_Sales[[#This Row],[Cost_per_Unit]]*tbl_Sales[[#This Row],[Quantity]]</f>
        <v>19.98</v>
      </c>
      <c r="N6935" s="6">
        <f>tbl_Sales[[#This Row],[Sales]]-tbl_Sales[[#This Row],[Total_Cost]]</f>
        <v>-14.13</v>
      </c>
    </row>
    <row r="6936" spans="1:14">
      <c r="A6936" t="s">
        <v>6940</v>
      </c>
      <c r="B6936" s="4">
        <v>44995</v>
      </c>
      <c r="C6936" t="s">
        <v>7903</v>
      </c>
      <c r="D6936" t="str">
        <f>VLOOKUP(Sales_Data!$C6936,tbl_Customers[],2,FALSE)</f>
        <v>Customer_1179</v>
      </c>
      <c r="E6936" t="str">
        <f>VLOOKUP(tbl_Sales[[#This Row],[Customer_ID]],tbl_Customers[],5,0)</f>
        <v>North</v>
      </c>
      <c r="F6936" t="s">
        <v>8548</v>
      </c>
      <c r="G6936" t="str">
        <f>VLOOKUP(Sales_Data!$F6936,tbl_Products[],2,FALSE)</f>
        <v>Product_1</v>
      </c>
      <c r="H6936" t="str">
        <f>VLOOKUP(tbl_Sales[[#This Row],[Product_ID]],tbl_Products[],3,0)</f>
        <v>Apparel</v>
      </c>
      <c r="I6936">
        <v>2</v>
      </c>
      <c r="J6936" s="10">
        <f>VLOOKUP(tbl_Sales[[#This Row],[Product_ID]],tbl_Products[],4,0)</f>
        <v>21.45</v>
      </c>
      <c r="K6936" s="6">
        <v>68.34</v>
      </c>
      <c r="L6936" s="6">
        <f>tbl_Sales[[#This Row],[Price_per_Unit]]*tbl_Sales[[#This Row],[Quantity]]</f>
        <v>136.68</v>
      </c>
      <c r="M6936" s="6">
        <f>tbl_Sales[[#This Row],[Cost_per_Unit]]*tbl_Sales[[#This Row],[Quantity]]</f>
        <v>42.9</v>
      </c>
      <c r="N6936" s="6">
        <f>tbl_Sales[[#This Row],[Sales]]-tbl_Sales[[#This Row],[Total_Cost]]</f>
        <v>93.78</v>
      </c>
    </row>
    <row r="6937" spans="1:14">
      <c r="A6937" t="s">
        <v>6941</v>
      </c>
      <c r="B6937" s="4">
        <v>45184</v>
      </c>
      <c r="C6937" t="s">
        <v>7715</v>
      </c>
      <c r="D6937" t="str">
        <f>VLOOKUP(Sales_Data!$C6937,tbl_Customers[],2,FALSE)</f>
        <v>Customer_546</v>
      </c>
      <c r="E6937" t="str">
        <f>VLOOKUP(tbl_Sales[[#This Row],[Customer_ID]],tbl_Customers[],5,0)</f>
        <v>South</v>
      </c>
      <c r="F6937" t="s">
        <v>8563</v>
      </c>
      <c r="G6937" t="str">
        <f>VLOOKUP(Sales_Data!$F6937,tbl_Products[],2,FALSE)</f>
        <v>Product_17</v>
      </c>
      <c r="H6937" t="str">
        <f>VLOOKUP(tbl_Sales[[#This Row],[Product_ID]],tbl_Products[],3,0)</f>
        <v>Toys</v>
      </c>
      <c r="I6937">
        <v>2</v>
      </c>
      <c r="J6937" s="10">
        <f>VLOOKUP(tbl_Sales[[#This Row],[Product_ID]],tbl_Products[],4,0)</f>
        <v>36.229999999999997</v>
      </c>
      <c r="K6937" s="6">
        <v>11.6</v>
      </c>
      <c r="L6937" s="6">
        <f>tbl_Sales[[#This Row],[Price_per_Unit]]*tbl_Sales[[#This Row],[Quantity]]</f>
        <v>23.2</v>
      </c>
      <c r="M6937" s="6">
        <f>tbl_Sales[[#This Row],[Cost_per_Unit]]*tbl_Sales[[#This Row],[Quantity]]</f>
        <v>72.459999999999994</v>
      </c>
      <c r="N6937" s="6">
        <f>tbl_Sales[[#This Row],[Sales]]-tbl_Sales[[#This Row],[Total_Cost]]</f>
        <v>-49.259999999999991</v>
      </c>
    </row>
    <row r="6938" spans="1:14">
      <c r="A6938" t="s">
        <v>6942</v>
      </c>
      <c r="B6938" s="4">
        <v>45236</v>
      </c>
      <c r="C6938" t="s">
        <v>7426</v>
      </c>
      <c r="D6938" t="str">
        <f>VLOOKUP(Sales_Data!$C6938,tbl_Customers[],2,FALSE)</f>
        <v>Customer_489</v>
      </c>
      <c r="E6938" t="str">
        <f>VLOOKUP(tbl_Sales[[#This Row],[Customer_ID]],tbl_Customers[],5,0)</f>
        <v>North</v>
      </c>
      <c r="F6938" t="s">
        <v>8512</v>
      </c>
      <c r="G6938" t="str">
        <f>VLOOKUP(Sales_Data!$F6938,tbl_Products[],2,FALSE)</f>
        <v>Product_47</v>
      </c>
      <c r="H6938" t="str">
        <f>VLOOKUP(tbl_Sales[[#This Row],[Product_ID]],tbl_Products[],3,0)</f>
        <v>Home Goods</v>
      </c>
      <c r="I6938">
        <v>2</v>
      </c>
      <c r="J6938" s="10">
        <f>VLOOKUP(tbl_Sales[[#This Row],[Product_ID]],tbl_Products[],4,0)</f>
        <v>22.66</v>
      </c>
      <c r="K6938" s="6">
        <v>17.690000000000001</v>
      </c>
      <c r="L6938" s="6">
        <f>tbl_Sales[[#This Row],[Price_per_Unit]]*tbl_Sales[[#This Row],[Quantity]]</f>
        <v>35.380000000000003</v>
      </c>
      <c r="M6938" s="6">
        <f>tbl_Sales[[#This Row],[Cost_per_Unit]]*tbl_Sales[[#This Row],[Quantity]]</f>
        <v>45.32</v>
      </c>
      <c r="N6938" s="6">
        <f>tbl_Sales[[#This Row],[Sales]]-tbl_Sales[[#This Row],[Total_Cost]]</f>
        <v>-9.9399999999999977</v>
      </c>
    </row>
    <row r="6939" spans="1:14">
      <c r="A6939" t="s">
        <v>6943</v>
      </c>
      <c r="B6939" s="4">
        <v>45167</v>
      </c>
      <c r="C6939" t="s">
        <v>7933</v>
      </c>
      <c r="D6939" t="str">
        <f>VLOOKUP(Sales_Data!$C6939,tbl_Customers[],2,FALSE)</f>
        <v>Customer_135</v>
      </c>
      <c r="E6939" t="str">
        <f>VLOOKUP(tbl_Sales[[#This Row],[Customer_ID]],tbl_Customers[],5,0)</f>
        <v>West</v>
      </c>
      <c r="F6939" t="s">
        <v>8561</v>
      </c>
      <c r="G6939" t="str">
        <f>VLOOKUP(Sales_Data!$F6939,tbl_Products[],2,FALSE)</f>
        <v>Product_66</v>
      </c>
      <c r="H6939" t="str">
        <f>VLOOKUP(tbl_Sales[[#This Row],[Product_ID]],tbl_Products[],3,0)</f>
        <v>Health</v>
      </c>
      <c r="I6939">
        <v>7</v>
      </c>
      <c r="J6939" s="10">
        <f>VLOOKUP(tbl_Sales[[#This Row],[Product_ID]],tbl_Products[],4,0)</f>
        <v>1.38</v>
      </c>
      <c r="K6939" s="6">
        <v>30.83</v>
      </c>
      <c r="L6939" s="6">
        <f>tbl_Sales[[#This Row],[Price_per_Unit]]*tbl_Sales[[#This Row],[Quantity]]</f>
        <v>215.81</v>
      </c>
      <c r="M6939" s="6">
        <f>tbl_Sales[[#This Row],[Cost_per_Unit]]*tbl_Sales[[#This Row],[Quantity]]</f>
        <v>9.66</v>
      </c>
      <c r="N6939" s="6">
        <f>tbl_Sales[[#This Row],[Sales]]-tbl_Sales[[#This Row],[Total_Cost]]</f>
        <v>206.15</v>
      </c>
    </row>
    <row r="6940" spans="1:14">
      <c r="A6940" t="s">
        <v>6944</v>
      </c>
      <c r="B6940" s="4">
        <v>45291</v>
      </c>
      <c r="C6940" t="s">
        <v>7929</v>
      </c>
      <c r="D6940" t="str">
        <f>VLOOKUP(Sales_Data!$C6940,tbl_Customers[],2,FALSE)</f>
        <v>Customer_1090</v>
      </c>
      <c r="E6940" t="str">
        <f>VLOOKUP(tbl_Sales[[#This Row],[Customer_ID]],tbl_Customers[],5,0)</f>
        <v>North</v>
      </c>
      <c r="F6940" t="s">
        <v>8502</v>
      </c>
      <c r="G6940" t="str">
        <f>VLOOKUP(Sales_Data!$F6940,tbl_Products[],2,FALSE)</f>
        <v>Product_22</v>
      </c>
      <c r="H6940" t="str">
        <f>VLOOKUP(tbl_Sales[[#This Row],[Product_ID]],tbl_Products[],3,0)</f>
        <v>Electronics</v>
      </c>
      <c r="I6940">
        <v>7</v>
      </c>
      <c r="J6940" s="10">
        <f>VLOOKUP(tbl_Sales[[#This Row],[Product_ID]],tbl_Products[],4,0)</f>
        <v>38.15</v>
      </c>
      <c r="K6940" s="6">
        <v>8.94</v>
      </c>
      <c r="L6940" s="6">
        <f>tbl_Sales[[#This Row],[Price_per_Unit]]*tbl_Sales[[#This Row],[Quantity]]</f>
        <v>62.58</v>
      </c>
      <c r="M6940" s="6">
        <f>tbl_Sales[[#This Row],[Cost_per_Unit]]*tbl_Sales[[#This Row],[Quantity]]</f>
        <v>267.05</v>
      </c>
      <c r="N6940" s="6">
        <f>tbl_Sales[[#This Row],[Sales]]-tbl_Sales[[#This Row],[Total_Cost]]</f>
        <v>-204.47000000000003</v>
      </c>
    </row>
    <row r="6941" spans="1:14">
      <c r="A6941" t="s">
        <v>6945</v>
      </c>
      <c r="B6941" s="4">
        <v>45259</v>
      </c>
      <c r="C6941" t="s">
        <v>8300</v>
      </c>
      <c r="D6941" t="str">
        <f>VLOOKUP(Sales_Data!$C6941,tbl_Customers[],2,FALSE)</f>
        <v>Customer_207</v>
      </c>
      <c r="E6941" t="str">
        <f>VLOOKUP(tbl_Sales[[#This Row],[Customer_ID]],tbl_Customers[],5,0)</f>
        <v>East</v>
      </c>
      <c r="F6941" t="s">
        <v>8562</v>
      </c>
      <c r="G6941" t="str">
        <f>VLOOKUP(Sales_Data!$F6941,tbl_Products[],2,FALSE)</f>
        <v>Product_48</v>
      </c>
      <c r="H6941" t="str">
        <f>VLOOKUP(tbl_Sales[[#This Row],[Product_ID]],tbl_Products[],3,0)</f>
        <v>Apparel</v>
      </c>
      <c r="I6941">
        <v>1</v>
      </c>
      <c r="J6941" s="10">
        <f>VLOOKUP(tbl_Sales[[#This Row],[Product_ID]],tbl_Products[],4,0)</f>
        <v>25.33</v>
      </c>
      <c r="K6941" s="6">
        <v>38.96</v>
      </c>
      <c r="L6941" s="6">
        <f>tbl_Sales[[#This Row],[Price_per_Unit]]*tbl_Sales[[#This Row],[Quantity]]</f>
        <v>38.96</v>
      </c>
      <c r="M6941" s="6">
        <f>tbl_Sales[[#This Row],[Cost_per_Unit]]*tbl_Sales[[#This Row],[Quantity]]</f>
        <v>25.33</v>
      </c>
      <c r="N6941" s="6">
        <f>tbl_Sales[[#This Row],[Sales]]-tbl_Sales[[#This Row],[Total_Cost]]</f>
        <v>13.630000000000003</v>
      </c>
    </row>
    <row r="6942" spans="1:14">
      <c r="A6942" t="s">
        <v>6946</v>
      </c>
      <c r="B6942" s="4">
        <v>45118</v>
      </c>
      <c r="C6942" t="s">
        <v>8417</v>
      </c>
      <c r="D6942" t="str">
        <f>VLOOKUP(Sales_Data!$C6942,tbl_Customers[],2,FALSE)</f>
        <v>Customer_565</v>
      </c>
      <c r="E6942" t="str">
        <f>VLOOKUP(tbl_Sales[[#This Row],[Customer_ID]],tbl_Customers[],5,0)</f>
        <v>South</v>
      </c>
      <c r="F6942" t="s">
        <v>8540</v>
      </c>
      <c r="G6942" t="str">
        <f>VLOOKUP(Sales_Data!$F6942,tbl_Products[],2,FALSE)</f>
        <v>Product_37</v>
      </c>
      <c r="H6942" t="str">
        <f>VLOOKUP(tbl_Sales[[#This Row],[Product_ID]],tbl_Products[],3,0)</f>
        <v>Toys</v>
      </c>
      <c r="I6942">
        <v>7</v>
      </c>
      <c r="J6942" s="10">
        <f>VLOOKUP(tbl_Sales[[#This Row],[Product_ID]],tbl_Products[],4,0)</f>
        <v>29.86</v>
      </c>
      <c r="K6942" s="6">
        <v>61.15</v>
      </c>
      <c r="L6942" s="6">
        <f>tbl_Sales[[#This Row],[Price_per_Unit]]*tbl_Sales[[#This Row],[Quantity]]</f>
        <v>428.05</v>
      </c>
      <c r="M6942" s="6">
        <f>tbl_Sales[[#This Row],[Cost_per_Unit]]*tbl_Sales[[#This Row],[Quantity]]</f>
        <v>209.01999999999998</v>
      </c>
      <c r="N6942" s="6">
        <f>tbl_Sales[[#This Row],[Sales]]-tbl_Sales[[#This Row],[Total_Cost]]</f>
        <v>219.03000000000003</v>
      </c>
    </row>
    <row r="6943" spans="1:14">
      <c r="A6943" t="s">
        <v>6947</v>
      </c>
      <c r="B6943" s="4">
        <v>45021</v>
      </c>
      <c r="C6943" t="s">
        <v>8467</v>
      </c>
      <c r="D6943" t="str">
        <f>VLOOKUP(Sales_Data!$C6943,tbl_Customers[],2,FALSE)</f>
        <v>Customer_464</v>
      </c>
      <c r="E6943" t="str">
        <f>VLOOKUP(tbl_Sales[[#This Row],[Customer_ID]],tbl_Customers[],5,0)</f>
        <v>East</v>
      </c>
      <c r="F6943" t="s">
        <v>8526</v>
      </c>
      <c r="G6943" t="str">
        <f>VLOOKUP(Sales_Data!$F6943,tbl_Products[],2,FALSE)</f>
        <v>Product_27</v>
      </c>
      <c r="H6943" t="str">
        <f>VLOOKUP(tbl_Sales[[#This Row],[Product_ID]],tbl_Products[],3,0)</f>
        <v>Home Goods</v>
      </c>
      <c r="I6943">
        <v>3</v>
      </c>
      <c r="J6943" s="10">
        <f>VLOOKUP(tbl_Sales[[#This Row],[Product_ID]],tbl_Products[],4,0)</f>
        <v>35.53</v>
      </c>
      <c r="K6943" s="6">
        <v>88.62</v>
      </c>
      <c r="L6943" s="6">
        <f>tbl_Sales[[#This Row],[Price_per_Unit]]*tbl_Sales[[#This Row],[Quantity]]</f>
        <v>265.86</v>
      </c>
      <c r="M6943" s="6">
        <f>tbl_Sales[[#This Row],[Cost_per_Unit]]*tbl_Sales[[#This Row],[Quantity]]</f>
        <v>106.59</v>
      </c>
      <c r="N6943" s="6">
        <f>tbl_Sales[[#This Row],[Sales]]-tbl_Sales[[#This Row],[Total_Cost]]</f>
        <v>159.27000000000001</v>
      </c>
    </row>
    <row r="6944" spans="1:14">
      <c r="A6944" t="s">
        <v>6948</v>
      </c>
      <c r="B6944" s="4">
        <v>45125</v>
      </c>
      <c r="C6944" t="s">
        <v>7905</v>
      </c>
      <c r="D6944" t="str">
        <f>VLOOKUP(Sales_Data!$C6944,tbl_Customers[],2,FALSE)</f>
        <v>Customer_1271</v>
      </c>
      <c r="E6944" t="str">
        <f>VLOOKUP(tbl_Sales[[#This Row],[Customer_ID]],tbl_Customers[],5,0)</f>
        <v>West</v>
      </c>
      <c r="F6944" t="s">
        <v>8545</v>
      </c>
      <c r="G6944" t="str">
        <f>VLOOKUP(Sales_Data!$F6944,tbl_Products[],2,FALSE)</f>
        <v>Product_9</v>
      </c>
      <c r="H6944" t="str">
        <f>VLOOKUP(tbl_Sales[[#This Row],[Product_ID]],tbl_Products[],3,0)</f>
        <v>Apparel</v>
      </c>
      <c r="I6944">
        <v>8</v>
      </c>
      <c r="J6944" s="10">
        <f>VLOOKUP(tbl_Sales[[#This Row],[Product_ID]],tbl_Products[],4,0)</f>
        <v>14.27</v>
      </c>
      <c r="K6944" s="6">
        <v>29.34</v>
      </c>
      <c r="L6944" s="6">
        <f>tbl_Sales[[#This Row],[Price_per_Unit]]*tbl_Sales[[#This Row],[Quantity]]</f>
        <v>234.72</v>
      </c>
      <c r="M6944" s="6">
        <f>tbl_Sales[[#This Row],[Cost_per_Unit]]*tbl_Sales[[#This Row],[Quantity]]</f>
        <v>114.16</v>
      </c>
      <c r="N6944" s="6">
        <f>tbl_Sales[[#This Row],[Sales]]-tbl_Sales[[#This Row],[Total_Cost]]</f>
        <v>120.56</v>
      </c>
    </row>
    <row r="6945" spans="1:14">
      <c r="A6945" t="s">
        <v>6949</v>
      </c>
      <c r="B6945" s="4">
        <v>45178</v>
      </c>
      <c r="C6945" t="s">
        <v>7374</v>
      </c>
      <c r="D6945" t="str">
        <f>VLOOKUP(Sales_Data!$C6945,tbl_Customers[],2,FALSE)</f>
        <v>Customer_1433</v>
      </c>
      <c r="E6945" t="str">
        <f>VLOOKUP(tbl_Sales[[#This Row],[Customer_ID]],tbl_Customers[],5,0)</f>
        <v>East</v>
      </c>
      <c r="F6945" t="s">
        <v>8500</v>
      </c>
      <c r="G6945" t="str">
        <f>VLOOKUP(Sales_Data!$F6945,tbl_Products[],2,FALSE)</f>
        <v>Product_68</v>
      </c>
      <c r="H6945" t="str">
        <f>VLOOKUP(tbl_Sales[[#This Row],[Product_ID]],tbl_Products[],3,0)</f>
        <v>Home Goods</v>
      </c>
      <c r="I6945">
        <v>9</v>
      </c>
      <c r="J6945" s="10">
        <f>VLOOKUP(tbl_Sales[[#This Row],[Product_ID]],tbl_Products[],4,0)</f>
        <v>17.45</v>
      </c>
      <c r="K6945" s="6">
        <v>92.17</v>
      </c>
      <c r="L6945" s="6">
        <f>tbl_Sales[[#This Row],[Price_per_Unit]]*tbl_Sales[[#This Row],[Quantity]]</f>
        <v>829.53</v>
      </c>
      <c r="M6945" s="6">
        <f>tbl_Sales[[#This Row],[Cost_per_Unit]]*tbl_Sales[[#This Row],[Quantity]]</f>
        <v>157.04999999999998</v>
      </c>
      <c r="N6945" s="6">
        <f>tbl_Sales[[#This Row],[Sales]]-tbl_Sales[[#This Row],[Total_Cost]]</f>
        <v>672.48</v>
      </c>
    </row>
    <row r="6946" spans="1:14">
      <c r="A6946" t="s">
        <v>6950</v>
      </c>
      <c r="B6946" s="4">
        <v>45169</v>
      </c>
      <c r="C6946" t="s">
        <v>8000</v>
      </c>
      <c r="D6946" t="str">
        <f>VLOOKUP(Sales_Data!$C6946,tbl_Customers[],2,FALSE)</f>
        <v>Customer_1467</v>
      </c>
      <c r="E6946" t="str">
        <f>VLOOKUP(tbl_Sales[[#This Row],[Customer_ID]],tbl_Customers[],5,0)</f>
        <v>South</v>
      </c>
      <c r="F6946" t="s">
        <v>8546</v>
      </c>
      <c r="G6946" t="str">
        <f>VLOOKUP(Sales_Data!$F6946,tbl_Products[],2,FALSE)</f>
        <v>Product_28</v>
      </c>
      <c r="H6946" t="str">
        <f>VLOOKUP(tbl_Sales[[#This Row],[Product_ID]],tbl_Products[],3,0)</f>
        <v>Toys</v>
      </c>
      <c r="I6946">
        <v>9</v>
      </c>
      <c r="J6946" s="10">
        <f>VLOOKUP(tbl_Sales[[#This Row],[Product_ID]],tbl_Products[],4,0)</f>
        <v>23.58</v>
      </c>
      <c r="K6946" s="6">
        <v>25.28</v>
      </c>
      <c r="L6946" s="6">
        <f>tbl_Sales[[#This Row],[Price_per_Unit]]*tbl_Sales[[#This Row],[Quantity]]</f>
        <v>227.52</v>
      </c>
      <c r="M6946" s="6">
        <f>tbl_Sales[[#This Row],[Cost_per_Unit]]*tbl_Sales[[#This Row],[Quantity]]</f>
        <v>212.21999999999997</v>
      </c>
      <c r="N6946" s="6">
        <f>tbl_Sales[[#This Row],[Sales]]-tbl_Sales[[#This Row],[Total_Cost]]</f>
        <v>15.30000000000004</v>
      </c>
    </row>
    <row r="6947" spans="1:14">
      <c r="A6947" t="s">
        <v>6951</v>
      </c>
      <c r="B6947" s="4">
        <v>44997</v>
      </c>
      <c r="C6947" t="s">
        <v>7973</v>
      </c>
      <c r="D6947" t="str">
        <f>VLOOKUP(Sales_Data!$C6947,tbl_Customers[],2,FALSE)</f>
        <v>Customer_829</v>
      </c>
      <c r="E6947" t="str">
        <f>VLOOKUP(tbl_Sales[[#This Row],[Customer_ID]],tbl_Customers[],5,0)</f>
        <v>East</v>
      </c>
      <c r="F6947" t="s">
        <v>8532</v>
      </c>
      <c r="G6947" t="str">
        <f>VLOOKUP(Sales_Data!$F6947,tbl_Products[],2,FALSE)</f>
        <v>Product_23</v>
      </c>
      <c r="H6947" t="str">
        <f>VLOOKUP(tbl_Sales[[#This Row],[Product_ID]],tbl_Products[],3,0)</f>
        <v>Apparel</v>
      </c>
      <c r="I6947">
        <v>8</v>
      </c>
      <c r="J6947" s="10">
        <f>VLOOKUP(tbl_Sales[[#This Row],[Product_ID]],tbl_Products[],4,0)</f>
        <v>2.85</v>
      </c>
      <c r="K6947" s="6">
        <v>93.75</v>
      </c>
      <c r="L6947" s="6">
        <f>tbl_Sales[[#This Row],[Price_per_Unit]]*tbl_Sales[[#This Row],[Quantity]]</f>
        <v>750</v>
      </c>
      <c r="M6947" s="6">
        <f>tbl_Sales[[#This Row],[Cost_per_Unit]]*tbl_Sales[[#This Row],[Quantity]]</f>
        <v>22.8</v>
      </c>
      <c r="N6947" s="6">
        <f>tbl_Sales[[#This Row],[Sales]]-tbl_Sales[[#This Row],[Total_Cost]]</f>
        <v>727.2</v>
      </c>
    </row>
    <row r="6948" spans="1:14">
      <c r="A6948" t="s">
        <v>6952</v>
      </c>
      <c r="B6948" s="4">
        <v>45010</v>
      </c>
      <c r="C6948" t="s">
        <v>7369</v>
      </c>
      <c r="D6948" t="str">
        <f>VLOOKUP(Sales_Data!$C6948,tbl_Customers[],2,FALSE)</f>
        <v>Customer_803</v>
      </c>
      <c r="E6948" t="str">
        <f>VLOOKUP(tbl_Sales[[#This Row],[Customer_ID]],tbl_Customers[],5,0)</f>
        <v>East</v>
      </c>
      <c r="F6948" t="s">
        <v>8510</v>
      </c>
      <c r="G6948" t="str">
        <f>VLOOKUP(Sales_Data!$F6948,tbl_Products[],2,FALSE)</f>
        <v>Product_70</v>
      </c>
      <c r="H6948" t="str">
        <f>VLOOKUP(tbl_Sales[[#This Row],[Product_ID]],tbl_Products[],3,0)</f>
        <v>Apparel</v>
      </c>
      <c r="I6948">
        <v>8</v>
      </c>
      <c r="J6948" s="10">
        <f>VLOOKUP(tbl_Sales[[#This Row],[Product_ID]],tbl_Products[],4,0)</f>
        <v>26.74</v>
      </c>
      <c r="K6948" s="6">
        <v>6.31</v>
      </c>
      <c r="L6948" s="6">
        <f>tbl_Sales[[#This Row],[Price_per_Unit]]*tbl_Sales[[#This Row],[Quantity]]</f>
        <v>50.48</v>
      </c>
      <c r="M6948" s="6">
        <f>tbl_Sales[[#This Row],[Cost_per_Unit]]*tbl_Sales[[#This Row],[Quantity]]</f>
        <v>213.92</v>
      </c>
      <c r="N6948" s="6">
        <f>tbl_Sales[[#This Row],[Sales]]-tbl_Sales[[#This Row],[Total_Cost]]</f>
        <v>-163.44</v>
      </c>
    </row>
    <row r="6949" spans="1:14">
      <c r="A6949" t="s">
        <v>6953</v>
      </c>
      <c r="B6949" s="4">
        <v>45025</v>
      </c>
      <c r="C6949" t="s">
        <v>7698</v>
      </c>
      <c r="D6949" t="str">
        <f>VLOOKUP(Sales_Data!$C6949,tbl_Customers[],2,FALSE)</f>
        <v>Customer_805</v>
      </c>
      <c r="E6949" t="str">
        <f>VLOOKUP(tbl_Sales[[#This Row],[Customer_ID]],tbl_Customers[],5,0)</f>
        <v>West</v>
      </c>
      <c r="F6949" t="s">
        <v>8530</v>
      </c>
      <c r="G6949" t="str">
        <f>VLOOKUP(Sales_Data!$F6949,tbl_Products[],2,FALSE)</f>
        <v>Product_14</v>
      </c>
      <c r="H6949" t="str">
        <f>VLOOKUP(tbl_Sales[[#This Row],[Product_ID]],tbl_Products[],3,0)</f>
        <v>Toys</v>
      </c>
      <c r="I6949">
        <v>2</v>
      </c>
      <c r="J6949" s="10">
        <f>VLOOKUP(tbl_Sales[[#This Row],[Product_ID]],tbl_Products[],4,0)</f>
        <v>36.64</v>
      </c>
      <c r="K6949" s="6">
        <v>68.930000000000007</v>
      </c>
      <c r="L6949" s="6">
        <f>tbl_Sales[[#This Row],[Price_per_Unit]]*tbl_Sales[[#This Row],[Quantity]]</f>
        <v>137.86000000000001</v>
      </c>
      <c r="M6949" s="6">
        <f>tbl_Sales[[#This Row],[Cost_per_Unit]]*tbl_Sales[[#This Row],[Quantity]]</f>
        <v>73.28</v>
      </c>
      <c r="N6949" s="6">
        <f>tbl_Sales[[#This Row],[Sales]]-tbl_Sales[[#This Row],[Total_Cost]]</f>
        <v>64.580000000000013</v>
      </c>
    </row>
    <row r="6950" spans="1:14">
      <c r="A6950" t="s">
        <v>6954</v>
      </c>
      <c r="B6950" s="4">
        <v>45042</v>
      </c>
      <c r="C6950" t="s">
        <v>8353</v>
      </c>
      <c r="D6950" t="str">
        <f>VLOOKUP(Sales_Data!$C6950,tbl_Customers[],2,FALSE)</f>
        <v>Customer_208</v>
      </c>
      <c r="E6950" t="str">
        <f>VLOOKUP(tbl_Sales[[#This Row],[Customer_ID]],tbl_Customers[],5,0)</f>
        <v>West</v>
      </c>
      <c r="F6950" t="s">
        <v>8549</v>
      </c>
      <c r="G6950" t="str">
        <f>VLOOKUP(Sales_Data!$F6950,tbl_Products[],2,FALSE)</f>
        <v>Product_18</v>
      </c>
      <c r="H6950" t="str">
        <f>VLOOKUP(tbl_Sales[[#This Row],[Product_ID]],tbl_Products[],3,0)</f>
        <v>Health</v>
      </c>
      <c r="I6950">
        <v>4</v>
      </c>
      <c r="J6950" s="10">
        <f>VLOOKUP(tbl_Sales[[#This Row],[Product_ID]],tbl_Products[],4,0)</f>
        <v>41.18</v>
      </c>
      <c r="K6950" s="6">
        <v>44.05</v>
      </c>
      <c r="L6950" s="6">
        <f>tbl_Sales[[#This Row],[Price_per_Unit]]*tbl_Sales[[#This Row],[Quantity]]</f>
        <v>176.2</v>
      </c>
      <c r="M6950" s="6">
        <f>tbl_Sales[[#This Row],[Cost_per_Unit]]*tbl_Sales[[#This Row],[Quantity]]</f>
        <v>164.72</v>
      </c>
      <c r="N6950" s="6">
        <f>tbl_Sales[[#This Row],[Sales]]-tbl_Sales[[#This Row],[Total_Cost]]</f>
        <v>11.47999999999999</v>
      </c>
    </row>
    <row r="6951" spans="1:14">
      <c r="A6951" t="s">
        <v>6955</v>
      </c>
      <c r="B6951" s="4">
        <v>44943</v>
      </c>
      <c r="C6951" t="s">
        <v>7860</v>
      </c>
      <c r="D6951" t="str">
        <f>VLOOKUP(Sales_Data!$C6951,tbl_Customers[],2,FALSE)</f>
        <v>Customer_451</v>
      </c>
      <c r="E6951" t="str">
        <f>VLOOKUP(tbl_Sales[[#This Row],[Customer_ID]],tbl_Customers[],5,0)</f>
        <v>South</v>
      </c>
      <c r="F6951" t="s">
        <v>8528</v>
      </c>
      <c r="G6951" t="str">
        <f>VLOOKUP(Sales_Data!$F6951,tbl_Products[],2,FALSE)</f>
        <v>Product_25</v>
      </c>
      <c r="H6951" t="str">
        <f>VLOOKUP(tbl_Sales[[#This Row],[Product_ID]],tbl_Products[],3,0)</f>
        <v>Electronics</v>
      </c>
      <c r="I6951">
        <v>4</v>
      </c>
      <c r="J6951" s="10">
        <f>VLOOKUP(tbl_Sales[[#This Row],[Product_ID]],tbl_Products[],4,0)</f>
        <v>48.19</v>
      </c>
      <c r="K6951" s="6">
        <v>94.62</v>
      </c>
      <c r="L6951" s="6">
        <f>tbl_Sales[[#This Row],[Price_per_Unit]]*tbl_Sales[[#This Row],[Quantity]]</f>
        <v>378.48</v>
      </c>
      <c r="M6951" s="6">
        <f>tbl_Sales[[#This Row],[Cost_per_Unit]]*tbl_Sales[[#This Row],[Quantity]]</f>
        <v>192.76</v>
      </c>
      <c r="N6951" s="6">
        <f>tbl_Sales[[#This Row],[Sales]]-tbl_Sales[[#This Row],[Total_Cost]]</f>
        <v>185.72000000000003</v>
      </c>
    </row>
    <row r="6952" spans="1:14">
      <c r="A6952" t="s">
        <v>6956</v>
      </c>
      <c r="B6952" s="4">
        <v>45136</v>
      </c>
      <c r="C6952" t="s">
        <v>7044</v>
      </c>
      <c r="D6952" t="str">
        <f>VLOOKUP(Sales_Data!$C6952,tbl_Customers[],2,FALSE)</f>
        <v>Customer_1417</v>
      </c>
      <c r="E6952" t="str">
        <f>VLOOKUP(tbl_Sales[[#This Row],[Customer_ID]],tbl_Customers[],5,0)</f>
        <v>East</v>
      </c>
      <c r="F6952" t="s">
        <v>8545</v>
      </c>
      <c r="G6952" t="str">
        <f>VLOOKUP(Sales_Data!$F6952,tbl_Products[],2,FALSE)</f>
        <v>Product_9</v>
      </c>
      <c r="H6952" t="str">
        <f>VLOOKUP(tbl_Sales[[#This Row],[Product_ID]],tbl_Products[],3,0)</f>
        <v>Apparel</v>
      </c>
      <c r="I6952">
        <v>9</v>
      </c>
      <c r="J6952" s="10">
        <f>VLOOKUP(tbl_Sales[[#This Row],[Product_ID]],tbl_Products[],4,0)</f>
        <v>14.27</v>
      </c>
      <c r="K6952" s="6">
        <v>81.760000000000005</v>
      </c>
      <c r="L6952" s="6">
        <f>tbl_Sales[[#This Row],[Price_per_Unit]]*tbl_Sales[[#This Row],[Quantity]]</f>
        <v>735.84</v>
      </c>
      <c r="M6952" s="6">
        <f>tbl_Sales[[#This Row],[Cost_per_Unit]]*tbl_Sales[[#This Row],[Quantity]]</f>
        <v>128.43</v>
      </c>
      <c r="N6952" s="6">
        <f>tbl_Sales[[#This Row],[Sales]]-tbl_Sales[[#This Row],[Total_Cost]]</f>
        <v>607.41000000000008</v>
      </c>
    </row>
    <row r="6953" spans="1:14">
      <c r="A6953" t="s">
        <v>6957</v>
      </c>
      <c r="B6953" s="4">
        <v>44934</v>
      </c>
      <c r="C6953" t="s">
        <v>8267</v>
      </c>
      <c r="D6953" t="str">
        <f>VLOOKUP(Sales_Data!$C6953,tbl_Customers[],2,FALSE)</f>
        <v>Customer_550</v>
      </c>
      <c r="E6953" t="str">
        <f>VLOOKUP(tbl_Sales[[#This Row],[Customer_ID]],tbl_Customers[],5,0)</f>
        <v>South</v>
      </c>
      <c r="F6953" t="s">
        <v>8563</v>
      </c>
      <c r="G6953" t="str">
        <f>VLOOKUP(Sales_Data!$F6953,tbl_Products[],2,FALSE)</f>
        <v>Product_17</v>
      </c>
      <c r="H6953" t="str">
        <f>VLOOKUP(tbl_Sales[[#This Row],[Product_ID]],tbl_Products[],3,0)</f>
        <v>Toys</v>
      </c>
      <c r="I6953">
        <v>1</v>
      </c>
      <c r="J6953" s="10">
        <f>VLOOKUP(tbl_Sales[[#This Row],[Product_ID]],tbl_Products[],4,0)</f>
        <v>36.229999999999997</v>
      </c>
      <c r="K6953" s="6">
        <v>74.760000000000005</v>
      </c>
      <c r="L6953" s="6">
        <f>tbl_Sales[[#This Row],[Price_per_Unit]]*tbl_Sales[[#This Row],[Quantity]]</f>
        <v>74.760000000000005</v>
      </c>
      <c r="M6953" s="6">
        <f>tbl_Sales[[#This Row],[Cost_per_Unit]]*tbl_Sales[[#This Row],[Quantity]]</f>
        <v>36.229999999999997</v>
      </c>
      <c r="N6953" s="6">
        <f>tbl_Sales[[#This Row],[Sales]]-tbl_Sales[[#This Row],[Total_Cost]]</f>
        <v>38.530000000000008</v>
      </c>
    </row>
    <row r="6954" spans="1:14">
      <c r="A6954" t="s">
        <v>6958</v>
      </c>
      <c r="B6954" s="4">
        <v>45065</v>
      </c>
      <c r="C6954" t="s">
        <v>7881</v>
      </c>
      <c r="D6954" t="str">
        <f>VLOOKUP(Sales_Data!$C6954,tbl_Customers[],2,FALSE)</f>
        <v>Customer_1015</v>
      </c>
      <c r="E6954" t="str">
        <f>VLOOKUP(tbl_Sales[[#This Row],[Customer_ID]],tbl_Customers[],5,0)</f>
        <v>North</v>
      </c>
      <c r="F6954" t="s">
        <v>8550</v>
      </c>
      <c r="G6954" t="str">
        <f>VLOOKUP(Sales_Data!$F6954,tbl_Products[],2,FALSE)</f>
        <v>Product_26</v>
      </c>
      <c r="H6954" t="str">
        <f>VLOOKUP(tbl_Sales[[#This Row],[Product_ID]],tbl_Products[],3,0)</f>
        <v>Health</v>
      </c>
      <c r="I6954">
        <v>4</v>
      </c>
      <c r="J6954" s="10">
        <f>VLOOKUP(tbl_Sales[[#This Row],[Product_ID]],tbl_Products[],4,0)</f>
        <v>31.77</v>
      </c>
      <c r="K6954" s="6">
        <v>32.96</v>
      </c>
      <c r="L6954" s="6">
        <f>tbl_Sales[[#This Row],[Price_per_Unit]]*tbl_Sales[[#This Row],[Quantity]]</f>
        <v>131.84</v>
      </c>
      <c r="M6954" s="6">
        <f>tbl_Sales[[#This Row],[Cost_per_Unit]]*tbl_Sales[[#This Row],[Quantity]]</f>
        <v>127.08</v>
      </c>
      <c r="N6954" s="6">
        <f>tbl_Sales[[#This Row],[Sales]]-tbl_Sales[[#This Row],[Total_Cost]]</f>
        <v>4.7600000000000051</v>
      </c>
    </row>
    <row r="6955" spans="1:14">
      <c r="A6955" t="s">
        <v>6959</v>
      </c>
      <c r="B6955" s="4">
        <v>45138</v>
      </c>
      <c r="C6955" t="s">
        <v>7473</v>
      </c>
      <c r="D6955" t="str">
        <f>VLOOKUP(Sales_Data!$C6955,tbl_Customers[],2,FALSE)</f>
        <v>Customer_422</v>
      </c>
      <c r="E6955" t="str">
        <f>VLOOKUP(tbl_Sales[[#This Row],[Customer_ID]],tbl_Customers[],5,0)</f>
        <v>South</v>
      </c>
      <c r="F6955" t="s">
        <v>8503</v>
      </c>
      <c r="G6955" t="str">
        <f>VLOOKUP(Sales_Data!$F6955,tbl_Products[],2,FALSE)</f>
        <v>Product_19</v>
      </c>
      <c r="H6955" t="str">
        <f>VLOOKUP(tbl_Sales[[#This Row],[Product_ID]],tbl_Products[],3,0)</f>
        <v>Apparel</v>
      </c>
      <c r="I6955">
        <v>4</v>
      </c>
      <c r="J6955" s="10">
        <f>VLOOKUP(tbl_Sales[[#This Row],[Product_ID]],tbl_Products[],4,0)</f>
        <v>41.78</v>
      </c>
      <c r="K6955" s="6">
        <v>24.51</v>
      </c>
      <c r="L6955" s="6">
        <f>tbl_Sales[[#This Row],[Price_per_Unit]]*tbl_Sales[[#This Row],[Quantity]]</f>
        <v>98.04</v>
      </c>
      <c r="M6955" s="6">
        <f>tbl_Sales[[#This Row],[Cost_per_Unit]]*tbl_Sales[[#This Row],[Quantity]]</f>
        <v>167.12</v>
      </c>
      <c r="N6955" s="6">
        <f>tbl_Sales[[#This Row],[Sales]]-tbl_Sales[[#This Row],[Total_Cost]]</f>
        <v>-69.08</v>
      </c>
    </row>
    <row r="6956" spans="1:14">
      <c r="A6956" t="s">
        <v>6960</v>
      </c>
      <c r="B6956" s="4">
        <v>45040</v>
      </c>
      <c r="C6956" t="s">
        <v>7356</v>
      </c>
      <c r="D6956" t="str">
        <f>VLOOKUP(Sales_Data!$C6956,tbl_Customers[],2,FALSE)</f>
        <v>Customer_351</v>
      </c>
      <c r="E6956" t="str">
        <f>VLOOKUP(tbl_Sales[[#This Row],[Customer_ID]],tbl_Customers[],5,0)</f>
        <v>East</v>
      </c>
      <c r="F6956" t="s">
        <v>8548</v>
      </c>
      <c r="G6956" t="str">
        <f>VLOOKUP(Sales_Data!$F6956,tbl_Products[],2,FALSE)</f>
        <v>Product_1</v>
      </c>
      <c r="H6956" t="str">
        <f>VLOOKUP(tbl_Sales[[#This Row],[Product_ID]],tbl_Products[],3,0)</f>
        <v>Apparel</v>
      </c>
      <c r="I6956">
        <v>6</v>
      </c>
      <c r="J6956" s="10">
        <f>VLOOKUP(tbl_Sales[[#This Row],[Product_ID]],tbl_Products[],4,0)</f>
        <v>21.45</v>
      </c>
      <c r="K6956" s="6">
        <v>75.14</v>
      </c>
      <c r="L6956" s="6">
        <f>tbl_Sales[[#This Row],[Price_per_Unit]]*tbl_Sales[[#This Row],[Quantity]]</f>
        <v>450.84000000000003</v>
      </c>
      <c r="M6956" s="6">
        <f>tbl_Sales[[#This Row],[Cost_per_Unit]]*tbl_Sales[[#This Row],[Quantity]]</f>
        <v>128.69999999999999</v>
      </c>
      <c r="N6956" s="6">
        <f>tbl_Sales[[#This Row],[Sales]]-tbl_Sales[[#This Row],[Total_Cost]]</f>
        <v>322.14000000000004</v>
      </c>
    </row>
    <row r="6957" spans="1:14">
      <c r="A6957" t="s">
        <v>6961</v>
      </c>
      <c r="B6957" s="4">
        <v>45270</v>
      </c>
      <c r="C6957" t="s">
        <v>8174</v>
      </c>
      <c r="D6957" t="str">
        <f>VLOOKUP(Sales_Data!$C6957,tbl_Customers[],2,FALSE)</f>
        <v>Customer_417</v>
      </c>
      <c r="E6957" t="str">
        <f>VLOOKUP(tbl_Sales[[#This Row],[Customer_ID]],tbl_Customers[],5,0)</f>
        <v>East</v>
      </c>
      <c r="F6957" t="s">
        <v>8536</v>
      </c>
      <c r="G6957" t="str">
        <f>VLOOKUP(Sales_Data!$F6957,tbl_Products[],2,FALSE)</f>
        <v>Product_40</v>
      </c>
      <c r="H6957" t="str">
        <f>VLOOKUP(tbl_Sales[[#This Row],[Product_ID]],tbl_Products[],3,0)</f>
        <v>Health</v>
      </c>
      <c r="I6957">
        <v>4</v>
      </c>
      <c r="J6957" s="10">
        <f>VLOOKUP(tbl_Sales[[#This Row],[Product_ID]],tbl_Products[],4,0)</f>
        <v>30.96</v>
      </c>
      <c r="K6957" s="6">
        <v>51.84</v>
      </c>
      <c r="L6957" s="6">
        <f>tbl_Sales[[#This Row],[Price_per_Unit]]*tbl_Sales[[#This Row],[Quantity]]</f>
        <v>207.36</v>
      </c>
      <c r="M6957" s="6">
        <f>tbl_Sales[[#This Row],[Cost_per_Unit]]*tbl_Sales[[#This Row],[Quantity]]</f>
        <v>123.84</v>
      </c>
      <c r="N6957" s="6">
        <f>tbl_Sales[[#This Row],[Sales]]-tbl_Sales[[#This Row],[Total_Cost]]</f>
        <v>83.52000000000001</v>
      </c>
    </row>
    <row r="6958" spans="1:14">
      <c r="A6958" t="s">
        <v>6962</v>
      </c>
      <c r="B6958" s="4">
        <v>45030</v>
      </c>
      <c r="C6958" t="s">
        <v>8161</v>
      </c>
      <c r="D6958" t="str">
        <f>VLOOKUP(Sales_Data!$C6958,tbl_Customers[],2,FALSE)</f>
        <v>Customer_712</v>
      </c>
      <c r="E6958" t="str">
        <f>VLOOKUP(tbl_Sales[[#This Row],[Customer_ID]],tbl_Customers[],5,0)</f>
        <v>West</v>
      </c>
      <c r="F6958" t="s">
        <v>8527</v>
      </c>
      <c r="G6958" t="str">
        <f>VLOOKUP(Sales_Data!$F6958,tbl_Products[],2,FALSE)</f>
        <v>Product_12</v>
      </c>
      <c r="H6958" t="str">
        <f>VLOOKUP(tbl_Sales[[#This Row],[Product_ID]],tbl_Products[],3,0)</f>
        <v>Toys</v>
      </c>
      <c r="I6958">
        <v>8</v>
      </c>
      <c r="J6958" s="10">
        <f>VLOOKUP(tbl_Sales[[#This Row],[Product_ID]],tbl_Products[],4,0)</f>
        <v>8.02</v>
      </c>
      <c r="K6958" s="6">
        <v>97.65</v>
      </c>
      <c r="L6958" s="6">
        <f>tbl_Sales[[#This Row],[Price_per_Unit]]*tbl_Sales[[#This Row],[Quantity]]</f>
        <v>781.2</v>
      </c>
      <c r="M6958" s="6">
        <f>tbl_Sales[[#This Row],[Cost_per_Unit]]*tbl_Sales[[#This Row],[Quantity]]</f>
        <v>64.16</v>
      </c>
      <c r="N6958" s="6">
        <f>tbl_Sales[[#This Row],[Sales]]-tbl_Sales[[#This Row],[Total_Cost]]</f>
        <v>717.04000000000008</v>
      </c>
    </row>
    <row r="6959" spans="1:14">
      <c r="A6959" t="s">
        <v>6963</v>
      </c>
      <c r="B6959" s="4">
        <v>45031</v>
      </c>
      <c r="C6959" t="s">
        <v>8490</v>
      </c>
      <c r="D6959" t="str">
        <f>VLOOKUP(Sales_Data!$C6959,tbl_Customers[],2,FALSE)</f>
        <v>Customer_1305</v>
      </c>
      <c r="E6959" t="str">
        <f>VLOOKUP(tbl_Sales[[#This Row],[Customer_ID]],tbl_Customers[],5,0)</f>
        <v>North</v>
      </c>
      <c r="F6959" t="s">
        <v>8564</v>
      </c>
      <c r="G6959" t="str">
        <f>VLOOKUP(Sales_Data!$F6959,tbl_Products[],2,FALSE)</f>
        <v>Product_8</v>
      </c>
      <c r="H6959" t="str">
        <f>VLOOKUP(tbl_Sales[[#This Row],[Product_ID]],tbl_Products[],3,0)</f>
        <v>Electronics</v>
      </c>
      <c r="I6959">
        <v>5</v>
      </c>
      <c r="J6959" s="10">
        <f>VLOOKUP(tbl_Sales[[#This Row],[Product_ID]],tbl_Products[],4,0)</f>
        <v>22.03</v>
      </c>
      <c r="K6959" s="6">
        <v>56.9</v>
      </c>
      <c r="L6959" s="6">
        <f>tbl_Sales[[#This Row],[Price_per_Unit]]*tbl_Sales[[#This Row],[Quantity]]</f>
        <v>284.5</v>
      </c>
      <c r="M6959" s="6">
        <f>tbl_Sales[[#This Row],[Cost_per_Unit]]*tbl_Sales[[#This Row],[Quantity]]</f>
        <v>110.15</v>
      </c>
      <c r="N6959" s="6">
        <f>tbl_Sales[[#This Row],[Sales]]-tbl_Sales[[#This Row],[Total_Cost]]</f>
        <v>174.35</v>
      </c>
    </row>
    <row r="6960" spans="1:14">
      <c r="A6960" t="s">
        <v>6964</v>
      </c>
      <c r="B6960" s="4">
        <v>44960</v>
      </c>
      <c r="C6960" t="s">
        <v>8022</v>
      </c>
      <c r="D6960" t="str">
        <f>VLOOKUP(Sales_Data!$C6960,tbl_Customers[],2,FALSE)</f>
        <v>Customer_590</v>
      </c>
      <c r="E6960" t="str">
        <f>VLOOKUP(tbl_Sales[[#This Row],[Customer_ID]],tbl_Customers[],5,0)</f>
        <v>East</v>
      </c>
      <c r="F6960" t="s">
        <v>8529</v>
      </c>
      <c r="G6960" t="str">
        <f>VLOOKUP(Sales_Data!$F6960,tbl_Products[],2,FALSE)</f>
        <v>Product_49</v>
      </c>
      <c r="H6960" t="str">
        <f>VLOOKUP(tbl_Sales[[#This Row],[Product_ID]],tbl_Products[],3,0)</f>
        <v>Toys</v>
      </c>
      <c r="I6960">
        <v>2</v>
      </c>
      <c r="J6960" s="10">
        <f>VLOOKUP(tbl_Sales[[#This Row],[Product_ID]],tbl_Products[],4,0)</f>
        <v>44.18</v>
      </c>
      <c r="K6960" s="6">
        <v>51.85</v>
      </c>
      <c r="L6960" s="6">
        <f>tbl_Sales[[#This Row],[Price_per_Unit]]*tbl_Sales[[#This Row],[Quantity]]</f>
        <v>103.7</v>
      </c>
      <c r="M6960" s="6">
        <f>tbl_Sales[[#This Row],[Cost_per_Unit]]*tbl_Sales[[#This Row],[Quantity]]</f>
        <v>88.36</v>
      </c>
      <c r="N6960" s="6">
        <f>tbl_Sales[[#This Row],[Sales]]-tbl_Sales[[#This Row],[Total_Cost]]</f>
        <v>15.340000000000003</v>
      </c>
    </row>
    <row r="6961" spans="1:14">
      <c r="A6961" t="s">
        <v>6965</v>
      </c>
      <c r="B6961" s="4">
        <v>45017</v>
      </c>
      <c r="C6961" t="s">
        <v>7634</v>
      </c>
      <c r="D6961" t="str">
        <f>VLOOKUP(Sales_Data!$C6961,tbl_Customers[],2,FALSE)</f>
        <v>Customer_1446</v>
      </c>
      <c r="E6961" t="str">
        <f>VLOOKUP(tbl_Sales[[#This Row],[Customer_ID]],tbl_Customers[],5,0)</f>
        <v>South</v>
      </c>
      <c r="F6961" t="s">
        <v>8514</v>
      </c>
      <c r="G6961" t="str">
        <f>VLOOKUP(Sales_Data!$F6961,tbl_Products[],2,FALSE)</f>
        <v>Product_2</v>
      </c>
      <c r="H6961" t="str">
        <f>VLOOKUP(tbl_Sales[[#This Row],[Product_ID]],tbl_Products[],3,0)</f>
        <v>Health</v>
      </c>
      <c r="I6961">
        <v>3</v>
      </c>
      <c r="J6961" s="10">
        <f>VLOOKUP(tbl_Sales[[#This Row],[Product_ID]],tbl_Products[],4,0)</f>
        <v>12.41</v>
      </c>
      <c r="K6961" s="6">
        <v>34.39</v>
      </c>
      <c r="L6961" s="6">
        <f>tbl_Sales[[#This Row],[Price_per_Unit]]*tbl_Sales[[#This Row],[Quantity]]</f>
        <v>103.17</v>
      </c>
      <c r="M6961" s="6">
        <f>tbl_Sales[[#This Row],[Cost_per_Unit]]*tbl_Sales[[#This Row],[Quantity]]</f>
        <v>37.230000000000004</v>
      </c>
      <c r="N6961" s="6">
        <f>tbl_Sales[[#This Row],[Sales]]-tbl_Sales[[#This Row],[Total_Cost]]</f>
        <v>65.94</v>
      </c>
    </row>
    <row r="6962" spans="1:14">
      <c r="A6962" t="s">
        <v>6966</v>
      </c>
      <c r="B6962" s="4">
        <v>45151</v>
      </c>
      <c r="C6962" t="s">
        <v>7456</v>
      </c>
      <c r="D6962" t="str">
        <f>VLOOKUP(Sales_Data!$C6962,tbl_Customers[],2,FALSE)</f>
        <v>Customer_1222</v>
      </c>
      <c r="E6962" t="str">
        <f>VLOOKUP(tbl_Sales[[#This Row],[Customer_ID]],tbl_Customers[],5,0)</f>
        <v>East</v>
      </c>
      <c r="F6962" t="s">
        <v>8527</v>
      </c>
      <c r="G6962" t="str">
        <f>VLOOKUP(Sales_Data!$F6962,tbl_Products[],2,FALSE)</f>
        <v>Product_12</v>
      </c>
      <c r="H6962" t="str">
        <f>VLOOKUP(tbl_Sales[[#This Row],[Product_ID]],tbl_Products[],3,0)</f>
        <v>Toys</v>
      </c>
      <c r="I6962">
        <v>5</v>
      </c>
      <c r="J6962" s="10">
        <f>VLOOKUP(tbl_Sales[[#This Row],[Product_ID]],tbl_Products[],4,0)</f>
        <v>8.02</v>
      </c>
      <c r="K6962" s="6">
        <v>31.89</v>
      </c>
      <c r="L6962" s="6">
        <f>tbl_Sales[[#This Row],[Price_per_Unit]]*tbl_Sales[[#This Row],[Quantity]]</f>
        <v>159.44999999999999</v>
      </c>
      <c r="M6962" s="6">
        <f>tbl_Sales[[#This Row],[Cost_per_Unit]]*tbl_Sales[[#This Row],[Quantity]]</f>
        <v>40.099999999999994</v>
      </c>
      <c r="N6962" s="6">
        <f>tbl_Sales[[#This Row],[Sales]]-tbl_Sales[[#This Row],[Total_Cost]]</f>
        <v>119.35</v>
      </c>
    </row>
    <row r="6963" spans="1:14">
      <c r="A6963" t="s">
        <v>6967</v>
      </c>
      <c r="B6963" s="4">
        <v>45242</v>
      </c>
      <c r="C6963" t="s">
        <v>8022</v>
      </c>
      <c r="D6963" t="str">
        <f>VLOOKUP(Sales_Data!$C6963,tbl_Customers[],2,FALSE)</f>
        <v>Customer_590</v>
      </c>
      <c r="E6963" t="str">
        <f>VLOOKUP(tbl_Sales[[#This Row],[Customer_ID]],tbl_Customers[],5,0)</f>
        <v>East</v>
      </c>
      <c r="F6963" t="s">
        <v>8516</v>
      </c>
      <c r="G6963" t="str">
        <f>VLOOKUP(Sales_Data!$F6963,tbl_Products[],2,FALSE)</f>
        <v>Product_67</v>
      </c>
      <c r="H6963" t="str">
        <f>VLOOKUP(tbl_Sales[[#This Row],[Product_ID]],tbl_Products[],3,0)</f>
        <v>Toys</v>
      </c>
      <c r="I6963">
        <v>5</v>
      </c>
      <c r="J6963" s="10">
        <f>VLOOKUP(tbl_Sales[[#This Row],[Product_ID]],tbl_Products[],4,0)</f>
        <v>13.68</v>
      </c>
      <c r="K6963" s="6">
        <v>18.170000000000002</v>
      </c>
      <c r="L6963" s="6">
        <f>tbl_Sales[[#This Row],[Price_per_Unit]]*tbl_Sales[[#This Row],[Quantity]]</f>
        <v>90.850000000000009</v>
      </c>
      <c r="M6963" s="6">
        <f>tbl_Sales[[#This Row],[Cost_per_Unit]]*tbl_Sales[[#This Row],[Quantity]]</f>
        <v>68.400000000000006</v>
      </c>
      <c r="N6963" s="6">
        <f>tbl_Sales[[#This Row],[Sales]]-tbl_Sales[[#This Row],[Total_Cost]]</f>
        <v>22.450000000000003</v>
      </c>
    </row>
    <row r="6964" spans="1:14">
      <c r="A6964" t="s">
        <v>6968</v>
      </c>
      <c r="B6964" s="4">
        <v>45177</v>
      </c>
      <c r="C6964" t="s">
        <v>7725</v>
      </c>
      <c r="D6964" t="str">
        <f>VLOOKUP(Sales_Data!$C6964,tbl_Customers[],2,FALSE)</f>
        <v>Customer_7</v>
      </c>
      <c r="E6964" t="str">
        <f>VLOOKUP(tbl_Sales[[#This Row],[Customer_ID]],tbl_Customers[],5,0)</f>
        <v>North</v>
      </c>
      <c r="F6964" t="s">
        <v>8523</v>
      </c>
      <c r="G6964" t="str">
        <f>VLOOKUP(Sales_Data!$F6964,tbl_Products[],2,FALSE)</f>
        <v>Product_32</v>
      </c>
      <c r="H6964" t="str">
        <f>VLOOKUP(tbl_Sales[[#This Row],[Product_ID]],tbl_Products[],3,0)</f>
        <v>Home Goods</v>
      </c>
      <c r="I6964">
        <v>3</v>
      </c>
      <c r="J6964" s="10">
        <f>VLOOKUP(tbl_Sales[[#This Row],[Product_ID]],tbl_Products[],4,0)</f>
        <v>24.03</v>
      </c>
      <c r="K6964" s="6">
        <v>33.200000000000003</v>
      </c>
      <c r="L6964" s="6">
        <f>tbl_Sales[[#This Row],[Price_per_Unit]]*tbl_Sales[[#This Row],[Quantity]]</f>
        <v>99.600000000000009</v>
      </c>
      <c r="M6964" s="6">
        <f>tbl_Sales[[#This Row],[Cost_per_Unit]]*tbl_Sales[[#This Row],[Quantity]]</f>
        <v>72.09</v>
      </c>
      <c r="N6964" s="6">
        <f>tbl_Sales[[#This Row],[Sales]]-tbl_Sales[[#This Row],[Total_Cost]]</f>
        <v>27.510000000000005</v>
      </c>
    </row>
    <row r="6965" spans="1:14">
      <c r="A6965" t="s">
        <v>6969</v>
      </c>
      <c r="B6965" s="4">
        <v>45279</v>
      </c>
      <c r="C6965" t="s">
        <v>8041</v>
      </c>
      <c r="D6965" t="str">
        <f>VLOOKUP(Sales_Data!$C6965,tbl_Customers[],2,FALSE)</f>
        <v>Customer_194</v>
      </c>
      <c r="E6965" t="str">
        <f>VLOOKUP(tbl_Sales[[#This Row],[Customer_ID]],tbl_Customers[],5,0)</f>
        <v>West</v>
      </c>
      <c r="F6965" t="s">
        <v>8535</v>
      </c>
      <c r="G6965" t="str">
        <f>VLOOKUP(Sales_Data!$F6965,tbl_Products[],2,FALSE)</f>
        <v>Product_54</v>
      </c>
      <c r="H6965" t="str">
        <f>VLOOKUP(tbl_Sales[[#This Row],[Product_ID]],tbl_Products[],3,0)</f>
        <v>Apparel</v>
      </c>
      <c r="I6965">
        <v>4</v>
      </c>
      <c r="J6965" s="10">
        <f>VLOOKUP(tbl_Sales[[#This Row],[Product_ID]],tbl_Products[],4,0)</f>
        <v>1.35</v>
      </c>
      <c r="K6965" s="6">
        <v>61.98</v>
      </c>
      <c r="L6965" s="6">
        <f>tbl_Sales[[#This Row],[Price_per_Unit]]*tbl_Sales[[#This Row],[Quantity]]</f>
        <v>247.92</v>
      </c>
      <c r="M6965" s="6">
        <f>tbl_Sales[[#This Row],[Cost_per_Unit]]*tbl_Sales[[#This Row],[Quantity]]</f>
        <v>5.4</v>
      </c>
      <c r="N6965" s="6">
        <f>tbl_Sales[[#This Row],[Sales]]-tbl_Sales[[#This Row],[Total_Cost]]</f>
        <v>242.51999999999998</v>
      </c>
    </row>
    <row r="6966" spans="1:14">
      <c r="A6966" t="s">
        <v>6970</v>
      </c>
      <c r="B6966" s="4">
        <v>45093</v>
      </c>
      <c r="C6966" t="s">
        <v>8082</v>
      </c>
      <c r="D6966" t="str">
        <f>VLOOKUP(Sales_Data!$C6966,tbl_Customers[],2,FALSE)</f>
        <v>Customer_380</v>
      </c>
      <c r="E6966" t="str">
        <f>VLOOKUP(tbl_Sales[[#This Row],[Customer_ID]],tbl_Customers[],5,0)</f>
        <v>West</v>
      </c>
      <c r="F6966" t="s">
        <v>8533</v>
      </c>
      <c r="G6966" t="str">
        <f>VLOOKUP(Sales_Data!$F6966,tbl_Products[],2,FALSE)</f>
        <v>Product_34</v>
      </c>
      <c r="H6966" t="str">
        <f>VLOOKUP(tbl_Sales[[#This Row],[Product_ID]],tbl_Products[],3,0)</f>
        <v>Electronics</v>
      </c>
      <c r="I6966">
        <v>4</v>
      </c>
      <c r="J6966" s="10">
        <f>VLOOKUP(tbl_Sales[[#This Row],[Product_ID]],tbl_Products[],4,0)</f>
        <v>21.9</v>
      </c>
      <c r="K6966" s="6">
        <v>50.24</v>
      </c>
      <c r="L6966" s="6">
        <f>tbl_Sales[[#This Row],[Price_per_Unit]]*tbl_Sales[[#This Row],[Quantity]]</f>
        <v>200.96</v>
      </c>
      <c r="M6966" s="6">
        <f>tbl_Sales[[#This Row],[Cost_per_Unit]]*tbl_Sales[[#This Row],[Quantity]]</f>
        <v>87.6</v>
      </c>
      <c r="N6966" s="6">
        <f>tbl_Sales[[#This Row],[Sales]]-tbl_Sales[[#This Row],[Total_Cost]]</f>
        <v>113.36000000000001</v>
      </c>
    </row>
    <row r="6967" spans="1:14">
      <c r="A6967" t="s">
        <v>6971</v>
      </c>
      <c r="B6967" s="4">
        <v>45161</v>
      </c>
      <c r="C6967" t="s">
        <v>8051</v>
      </c>
      <c r="D6967" t="str">
        <f>VLOOKUP(Sales_Data!$C6967,tbl_Customers[],2,FALSE)</f>
        <v>Customer_1031</v>
      </c>
      <c r="E6967" t="str">
        <f>VLOOKUP(tbl_Sales[[#This Row],[Customer_ID]],tbl_Customers[],5,0)</f>
        <v>South</v>
      </c>
      <c r="F6967" t="s">
        <v>8508</v>
      </c>
      <c r="G6967" t="str">
        <f>VLOOKUP(Sales_Data!$F6967,tbl_Products[],2,FALSE)</f>
        <v>Product_63</v>
      </c>
      <c r="H6967" t="str">
        <f>VLOOKUP(tbl_Sales[[#This Row],[Product_ID]],tbl_Products[],3,0)</f>
        <v>Electronics</v>
      </c>
      <c r="I6967">
        <v>6</v>
      </c>
      <c r="J6967" s="10">
        <f>VLOOKUP(tbl_Sales[[#This Row],[Product_ID]],tbl_Products[],4,0)</f>
        <v>40</v>
      </c>
      <c r="K6967" s="6">
        <v>97.55</v>
      </c>
      <c r="L6967" s="6">
        <f>tbl_Sales[[#This Row],[Price_per_Unit]]*tbl_Sales[[#This Row],[Quantity]]</f>
        <v>585.29999999999995</v>
      </c>
      <c r="M6967" s="6">
        <f>tbl_Sales[[#This Row],[Cost_per_Unit]]*tbl_Sales[[#This Row],[Quantity]]</f>
        <v>240</v>
      </c>
      <c r="N6967" s="6">
        <f>tbl_Sales[[#This Row],[Sales]]-tbl_Sales[[#This Row],[Total_Cost]]</f>
        <v>345.29999999999995</v>
      </c>
    </row>
    <row r="6968" spans="1:14">
      <c r="A6968" t="s">
        <v>6972</v>
      </c>
      <c r="B6968" s="4">
        <v>45053</v>
      </c>
      <c r="C6968" t="s">
        <v>8199</v>
      </c>
      <c r="D6968" t="str">
        <f>VLOOKUP(Sales_Data!$C6968,tbl_Customers[],2,FALSE)</f>
        <v>Customer_1435</v>
      </c>
      <c r="E6968" t="str">
        <f>VLOOKUP(tbl_Sales[[#This Row],[Customer_ID]],tbl_Customers[],5,0)</f>
        <v>West</v>
      </c>
      <c r="F6968" t="s">
        <v>8544</v>
      </c>
      <c r="G6968" t="str">
        <f>VLOOKUP(Sales_Data!$F6968,tbl_Products[],2,FALSE)</f>
        <v>Product_21</v>
      </c>
      <c r="H6968" t="str">
        <f>VLOOKUP(tbl_Sales[[#This Row],[Product_ID]],tbl_Products[],3,0)</f>
        <v>Toys</v>
      </c>
      <c r="I6968">
        <v>4</v>
      </c>
      <c r="J6968" s="10">
        <f>VLOOKUP(tbl_Sales[[#This Row],[Product_ID]],tbl_Products[],4,0)</f>
        <v>3.13</v>
      </c>
      <c r="K6968" s="6">
        <v>65.650000000000006</v>
      </c>
      <c r="L6968" s="6">
        <f>tbl_Sales[[#This Row],[Price_per_Unit]]*tbl_Sales[[#This Row],[Quantity]]</f>
        <v>262.60000000000002</v>
      </c>
      <c r="M6968" s="6">
        <f>tbl_Sales[[#This Row],[Cost_per_Unit]]*tbl_Sales[[#This Row],[Quantity]]</f>
        <v>12.52</v>
      </c>
      <c r="N6968" s="6">
        <f>tbl_Sales[[#This Row],[Sales]]-tbl_Sales[[#This Row],[Total_Cost]]</f>
        <v>250.08</v>
      </c>
    </row>
    <row r="6969" spans="1:14">
      <c r="A6969" t="s">
        <v>6973</v>
      </c>
      <c r="B6969" s="4">
        <v>45145</v>
      </c>
      <c r="C6969" t="s">
        <v>8259</v>
      </c>
      <c r="D6969" t="str">
        <f>VLOOKUP(Sales_Data!$C6969,tbl_Customers[],2,FALSE)</f>
        <v>Customer_1275</v>
      </c>
      <c r="E6969" t="str">
        <f>VLOOKUP(tbl_Sales[[#This Row],[Customer_ID]],tbl_Customers[],5,0)</f>
        <v>North</v>
      </c>
      <c r="F6969" t="s">
        <v>8526</v>
      </c>
      <c r="G6969" t="str">
        <f>VLOOKUP(Sales_Data!$F6969,tbl_Products[],2,FALSE)</f>
        <v>Product_27</v>
      </c>
      <c r="H6969" t="str">
        <f>VLOOKUP(tbl_Sales[[#This Row],[Product_ID]],tbl_Products[],3,0)</f>
        <v>Home Goods</v>
      </c>
      <c r="I6969">
        <v>9</v>
      </c>
      <c r="J6969" s="10">
        <f>VLOOKUP(tbl_Sales[[#This Row],[Product_ID]],tbl_Products[],4,0)</f>
        <v>35.53</v>
      </c>
      <c r="K6969" s="6">
        <v>69</v>
      </c>
      <c r="L6969" s="6">
        <f>tbl_Sales[[#This Row],[Price_per_Unit]]*tbl_Sales[[#This Row],[Quantity]]</f>
        <v>621</v>
      </c>
      <c r="M6969" s="6">
        <f>tbl_Sales[[#This Row],[Cost_per_Unit]]*tbl_Sales[[#This Row],[Quantity]]</f>
        <v>319.77</v>
      </c>
      <c r="N6969" s="6">
        <f>tbl_Sales[[#This Row],[Sales]]-tbl_Sales[[#This Row],[Total_Cost]]</f>
        <v>301.23</v>
      </c>
    </row>
    <row r="6970" spans="1:14">
      <c r="A6970" t="s">
        <v>6974</v>
      </c>
      <c r="B6970" s="4">
        <v>45134</v>
      </c>
      <c r="C6970" t="s">
        <v>8461</v>
      </c>
      <c r="D6970" t="str">
        <f>VLOOKUP(Sales_Data!$C6970,tbl_Customers[],2,FALSE)</f>
        <v>Customer_977</v>
      </c>
      <c r="E6970" t="str">
        <f>VLOOKUP(tbl_Sales[[#This Row],[Customer_ID]],tbl_Customers[],5,0)</f>
        <v>East</v>
      </c>
      <c r="F6970" t="s">
        <v>8557</v>
      </c>
      <c r="G6970" t="str">
        <f>VLOOKUP(Sales_Data!$F6970,tbl_Products[],2,FALSE)</f>
        <v>Product_71</v>
      </c>
      <c r="H6970" t="str">
        <f>VLOOKUP(tbl_Sales[[#This Row],[Product_ID]],tbl_Products[],3,0)</f>
        <v>Electronics</v>
      </c>
      <c r="I6970">
        <v>3</v>
      </c>
      <c r="J6970" s="10">
        <f>VLOOKUP(tbl_Sales[[#This Row],[Product_ID]],tbl_Products[],4,0)</f>
        <v>34.61</v>
      </c>
      <c r="K6970" s="6">
        <v>42.3</v>
      </c>
      <c r="L6970" s="6">
        <f>tbl_Sales[[#This Row],[Price_per_Unit]]*tbl_Sales[[#This Row],[Quantity]]</f>
        <v>126.89999999999999</v>
      </c>
      <c r="M6970" s="6">
        <f>tbl_Sales[[#This Row],[Cost_per_Unit]]*tbl_Sales[[#This Row],[Quantity]]</f>
        <v>103.83</v>
      </c>
      <c r="N6970" s="6">
        <f>tbl_Sales[[#This Row],[Sales]]-tbl_Sales[[#This Row],[Total_Cost]]</f>
        <v>23.069999999999993</v>
      </c>
    </row>
    <row r="6971" spans="1:14">
      <c r="A6971" t="s">
        <v>6975</v>
      </c>
      <c r="B6971" s="4">
        <v>44948</v>
      </c>
      <c r="C6971" t="s">
        <v>8213</v>
      </c>
      <c r="D6971" t="str">
        <f>VLOOKUP(Sales_Data!$C6971,tbl_Customers[],2,FALSE)</f>
        <v>Customer_626</v>
      </c>
      <c r="E6971" t="str">
        <f>VLOOKUP(tbl_Sales[[#This Row],[Customer_ID]],tbl_Customers[],5,0)</f>
        <v>East</v>
      </c>
      <c r="F6971" t="s">
        <v>8541</v>
      </c>
      <c r="G6971" t="str">
        <f>VLOOKUP(Sales_Data!$F6971,tbl_Products[],2,FALSE)</f>
        <v>Product_60</v>
      </c>
      <c r="H6971" t="str">
        <f>VLOOKUP(tbl_Sales[[#This Row],[Product_ID]],tbl_Products[],3,0)</f>
        <v>Health</v>
      </c>
      <c r="I6971">
        <v>2</v>
      </c>
      <c r="J6971" s="10">
        <f>VLOOKUP(tbl_Sales[[#This Row],[Product_ID]],tbl_Products[],4,0)</f>
        <v>1.01</v>
      </c>
      <c r="K6971" s="6">
        <v>85.94</v>
      </c>
      <c r="L6971" s="6">
        <f>tbl_Sales[[#This Row],[Price_per_Unit]]*tbl_Sales[[#This Row],[Quantity]]</f>
        <v>171.88</v>
      </c>
      <c r="M6971" s="6">
        <f>tbl_Sales[[#This Row],[Cost_per_Unit]]*tbl_Sales[[#This Row],[Quantity]]</f>
        <v>2.02</v>
      </c>
      <c r="N6971" s="6">
        <f>tbl_Sales[[#This Row],[Sales]]-tbl_Sales[[#This Row],[Total_Cost]]</f>
        <v>169.85999999999999</v>
      </c>
    </row>
    <row r="6972" spans="1:14">
      <c r="A6972" t="s">
        <v>6976</v>
      </c>
      <c r="B6972" s="4">
        <v>45238</v>
      </c>
      <c r="C6972" t="s">
        <v>8023</v>
      </c>
      <c r="D6972" t="str">
        <f>VLOOKUP(Sales_Data!$C6972,tbl_Customers[],2,FALSE)</f>
        <v>Customer_1409</v>
      </c>
      <c r="E6972" t="str">
        <f>VLOOKUP(tbl_Sales[[#This Row],[Customer_ID]],tbl_Customers[],5,0)</f>
        <v>East</v>
      </c>
      <c r="F6972" t="s">
        <v>8509</v>
      </c>
      <c r="G6972" t="str">
        <f>VLOOKUP(Sales_Data!$F6972,tbl_Products[],2,FALSE)</f>
        <v>Product_45</v>
      </c>
      <c r="H6972" t="str">
        <f>VLOOKUP(tbl_Sales[[#This Row],[Product_ID]],tbl_Products[],3,0)</f>
        <v>Home Goods</v>
      </c>
      <c r="I6972">
        <v>1</v>
      </c>
      <c r="J6972" s="10">
        <f>VLOOKUP(tbl_Sales[[#This Row],[Product_ID]],tbl_Products[],4,0)</f>
        <v>47.88</v>
      </c>
      <c r="K6972" s="6">
        <v>55.52</v>
      </c>
      <c r="L6972" s="6">
        <f>tbl_Sales[[#This Row],[Price_per_Unit]]*tbl_Sales[[#This Row],[Quantity]]</f>
        <v>55.52</v>
      </c>
      <c r="M6972" s="6">
        <f>tbl_Sales[[#This Row],[Cost_per_Unit]]*tbl_Sales[[#This Row],[Quantity]]</f>
        <v>47.88</v>
      </c>
      <c r="N6972" s="6">
        <f>tbl_Sales[[#This Row],[Sales]]-tbl_Sales[[#This Row],[Total_Cost]]</f>
        <v>7.6400000000000006</v>
      </c>
    </row>
    <row r="6973" spans="1:14">
      <c r="A6973" t="s">
        <v>6977</v>
      </c>
      <c r="B6973" s="4">
        <v>45121</v>
      </c>
      <c r="C6973" t="s">
        <v>7426</v>
      </c>
      <c r="D6973" t="str">
        <f>VLOOKUP(Sales_Data!$C6973,tbl_Customers[],2,FALSE)</f>
        <v>Customer_489</v>
      </c>
      <c r="E6973" t="str">
        <f>VLOOKUP(tbl_Sales[[#This Row],[Customer_ID]],tbl_Customers[],5,0)</f>
        <v>North</v>
      </c>
      <c r="F6973" t="s">
        <v>8522</v>
      </c>
      <c r="G6973" t="str">
        <f>VLOOKUP(Sales_Data!$F6973,tbl_Products[],2,FALSE)</f>
        <v>Product_4</v>
      </c>
      <c r="H6973" t="str">
        <f>VLOOKUP(tbl_Sales[[#This Row],[Product_ID]],tbl_Products[],3,0)</f>
        <v>Toys</v>
      </c>
      <c r="I6973">
        <v>9</v>
      </c>
      <c r="J6973" s="10">
        <f>VLOOKUP(tbl_Sales[[#This Row],[Product_ID]],tbl_Products[],4,0)</f>
        <v>14.75</v>
      </c>
      <c r="K6973" s="6">
        <v>80.58</v>
      </c>
      <c r="L6973" s="6">
        <f>tbl_Sales[[#This Row],[Price_per_Unit]]*tbl_Sales[[#This Row],[Quantity]]</f>
        <v>725.22</v>
      </c>
      <c r="M6973" s="6">
        <f>tbl_Sales[[#This Row],[Cost_per_Unit]]*tbl_Sales[[#This Row],[Quantity]]</f>
        <v>132.75</v>
      </c>
      <c r="N6973" s="6">
        <f>tbl_Sales[[#This Row],[Sales]]-tbl_Sales[[#This Row],[Total_Cost]]</f>
        <v>592.47</v>
      </c>
    </row>
    <row r="6974" spans="1:14">
      <c r="A6974" t="s">
        <v>6978</v>
      </c>
      <c r="B6974" s="4">
        <v>45087</v>
      </c>
      <c r="C6974" t="s">
        <v>7863</v>
      </c>
      <c r="D6974" t="str">
        <f>VLOOKUP(Sales_Data!$C6974,tbl_Customers[],2,FALSE)</f>
        <v>Customer_349</v>
      </c>
      <c r="E6974" t="str">
        <f>VLOOKUP(tbl_Sales[[#This Row],[Customer_ID]],tbl_Customers[],5,0)</f>
        <v>West</v>
      </c>
      <c r="F6974" t="s">
        <v>8567</v>
      </c>
      <c r="G6974" t="str">
        <f>VLOOKUP(Sales_Data!$F6974,tbl_Products[],2,FALSE)</f>
        <v>Product_69</v>
      </c>
      <c r="H6974" t="str">
        <f>VLOOKUP(tbl_Sales[[#This Row],[Product_ID]],tbl_Products[],3,0)</f>
        <v>Home Goods</v>
      </c>
      <c r="I6974">
        <v>9</v>
      </c>
      <c r="J6974" s="10">
        <f>VLOOKUP(tbl_Sales[[#This Row],[Product_ID]],tbl_Products[],4,0)</f>
        <v>8.86</v>
      </c>
      <c r="K6974" s="6">
        <v>24.47</v>
      </c>
      <c r="L6974" s="6">
        <f>tbl_Sales[[#This Row],[Price_per_Unit]]*tbl_Sales[[#This Row],[Quantity]]</f>
        <v>220.23</v>
      </c>
      <c r="M6974" s="6">
        <f>tbl_Sales[[#This Row],[Cost_per_Unit]]*tbl_Sales[[#This Row],[Quantity]]</f>
        <v>79.739999999999995</v>
      </c>
      <c r="N6974" s="6">
        <f>tbl_Sales[[#This Row],[Sales]]-tbl_Sales[[#This Row],[Total_Cost]]</f>
        <v>140.49</v>
      </c>
    </row>
    <row r="6975" spans="1:14">
      <c r="A6975" t="s">
        <v>6979</v>
      </c>
      <c r="B6975" s="4">
        <v>45128</v>
      </c>
      <c r="C6975" t="s">
        <v>8441</v>
      </c>
      <c r="D6975" t="str">
        <f>VLOOKUP(Sales_Data!$C6975,tbl_Customers[],2,FALSE)</f>
        <v>Customer_646</v>
      </c>
      <c r="E6975" t="str">
        <f>VLOOKUP(tbl_Sales[[#This Row],[Customer_ID]],tbl_Customers[],5,0)</f>
        <v>South</v>
      </c>
      <c r="F6975" t="s">
        <v>8502</v>
      </c>
      <c r="G6975" t="str">
        <f>VLOOKUP(Sales_Data!$F6975,tbl_Products[],2,FALSE)</f>
        <v>Product_22</v>
      </c>
      <c r="H6975" t="str">
        <f>VLOOKUP(tbl_Sales[[#This Row],[Product_ID]],tbl_Products[],3,0)</f>
        <v>Electronics</v>
      </c>
      <c r="I6975">
        <v>3</v>
      </c>
      <c r="J6975" s="10">
        <f>VLOOKUP(tbl_Sales[[#This Row],[Product_ID]],tbl_Products[],4,0)</f>
        <v>38.15</v>
      </c>
      <c r="K6975" s="6">
        <v>17.05</v>
      </c>
      <c r="L6975" s="6">
        <f>tbl_Sales[[#This Row],[Price_per_Unit]]*tbl_Sales[[#This Row],[Quantity]]</f>
        <v>51.150000000000006</v>
      </c>
      <c r="M6975" s="6">
        <f>tbl_Sales[[#This Row],[Cost_per_Unit]]*tbl_Sales[[#This Row],[Quantity]]</f>
        <v>114.44999999999999</v>
      </c>
      <c r="N6975" s="6">
        <f>tbl_Sales[[#This Row],[Sales]]-tbl_Sales[[#This Row],[Total_Cost]]</f>
        <v>-63.299999999999983</v>
      </c>
    </row>
    <row r="6976" spans="1:14">
      <c r="A6976" t="s">
        <v>6980</v>
      </c>
      <c r="B6976" s="4">
        <v>45240</v>
      </c>
      <c r="C6976" t="s">
        <v>7474</v>
      </c>
      <c r="D6976" t="str">
        <f>VLOOKUP(Sales_Data!$C6976,tbl_Customers[],2,FALSE)</f>
        <v>Customer_1396</v>
      </c>
      <c r="E6976" t="str">
        <f>VLOOKUP(tbl_Sales[[#This Row],[Customer_ID]],tbl_Customers[],5,0)</f>
        <v>South</v>
      </c>
      <c r="F6976" t="s">
        <v>8493</v>
      </c>
      <c r="G6976" t="str">
        <f>VLOOKUP(Sales_Data!$F6976,tbl_Products[],2,FALSE)</f>
        <v>Product_61</v>
      </c>
      <c r="H6976" t="str">
        <f>VLOOKUP(tbl_Sales[[#This Row],[Product_ID]],tbl_Products[],3,0)</f>
        <v>Health</v>
      </c>
      <c r="I6976">
        <v>6</v>
      </c>
      <c r="J6976" s="10">
        <f>VLOOKUP(tbl_Sales[[#This Row],[Product_ID]],tbl_Products[],4,0)</f>
        <v>47.78</v>
      </c>
      <c r="K6976" s="6">
        <v>28.97</v>
      </c>
      <c r="L6976" s="6">
        <f>tbl_Sales[[#This Row],[Price_per_Unit]]*tbl_Sales[[#This Row],[Quantity]]</f>
        <v>173.82</v>
      </c>
      <c r="M6976" s="6">
        <f>tbl_Sales[[#This Row],[Cost_per_Unit]]*tbl_Sales[[#This Row],[Quantity]]</f>
        <v>286.68</v>
      </c>
      <c r="N6976" s="6">
        <f>tbl_Sales[[#This Row],[Sales]]-tbl_Sales[[#This Row],[Total_Cost]]</f>
        <v>-112.86000000000001</v>
      </c>
    </row>
    <row r="6977" spans="1:14">
      <c r="A6977" t="s">
        <v>6981</v>
      </c>
      <c r="B6977" s="4">
        <v>45219</v>
      </c>
      <c r="C6977" t="s">
        <v>7453</v>
      </c>
      <c r="D6977" t="str">
        <f>VLOOKUP(Sales_Data!$C6977,tbl_Customers[],2,FALSE)</f>
        <v>Customer_143</v>
      </c>
      <c r="E6977" t="str">
        <f>VLOOKUP(tbl_Sales[[#This Row],[Customer_ID]],tbl_Customers[],5,0)</f>
        <v>West</v>
      </c>
      <c r="F6977" t="s">
        <v>8555</v>
      </c>
      <c r="G6977" t="str">
        <f>VLOOKUP(Sales_Data!$F6977,tbl_Products[],2,FALSE)</f>
        <v>Product_52</v>
      </c>
      <c r="H6977" t="str">
        <f>VLOOKUP(tbl_Sales[[#This Row],[Product_ID]],tbl_Products[],3,0)</f>
        <v>Toys</v>
      </c>
      <c r="I6977">
        <v>7</v>
      </c>
      <c r="J6977" s="10">
        <f>VLOOKUP(tbl_Sales[[#This Row],[Product_ID]],tbl_Products[],4,0)</f>
        <v>46.58</v>
      </c>
      <c r="K6977" s="6">
        <v>86.33</v>
      </c>
      <c r="L6977" s="6">
        <f>tbl_Sales[[#This Row],[Price_per_Unit]]*tbl_Sales[[#This Row],[Quantity]]</f>
        <v>604.30999999999995</v>
      </c>
      <c r="M6977" s="6">
        <f>tbl_Sales[[#This Row],[Cost_per_Unit]]*tbl_Sales[[#This Row],[Quantity]]</f>
        <v>326.06</v>
      </c>
      <c r="N6977" s="6">
        <f>tbl_Sales[[#This Row],[Sales]]-tbl_Sales[[#This Row],[Total_Cost]]</f>
        <v>278.24999999999994</v>
      </c>
    </row>
    <row r="6978" spans="1:14">
      <c r="A6978" t="s">
        <v>6982</v>
      </c>
      <c r="B6978" s="4">
        <v>45231</v>
      </c>
      <c r="C6978" t="s">
        <v>8149</v>
      </c>
      <c r="D6978" t="str">
        <f>VLOOKUP(Sales_Data!$C6978,tbl_Customers[],2,FALSE)</f>
        <v>Customer_342</v>
      </c>
      <c r="E6978" t="str">
        <f>VLOOKUP(tbl_Sales[[#This Row],[Customer_ID]],tbl_Customers[],5,0)</f>
        <v>South</v>
      </c>
      <c r="F6978" t="s">
        <v>8516</v>
      </c>
      <c r="G6978" t="str">
        <f>VLOOKUP(Sales_Data!$F6978,tbl_Products[],2,FALSE)</f>
        <v>Product_67</v>
      </c>
      <c r="H6978" t="str">
        <f>VLOOKUP(tbl_Sales[[#This Row],[Product_ID]],tbl_Products[],3,0)</f>
        <v>Toys</v>
      </c>
      <c r="I6978">
        <v>1</v>
      </c>
      <c r="J6978" s="10">
        <f>VLOOKUP(tbl_Sales[[#This Row],[Product_ID]],tbl_Products[],4,0)</f>
        <v>13.68</v>
      </c>
      <c r="K6978" s="6">
        <v>7.47</v>
      </c>
      <c r="L6978" s="6">
        <f>tbl_Sales[[#This Row],[Price_per_Unit]]*tbl_Sales[[#This Row],[Quantity]]</f>
        <v>7.47</v>
      </c>
      <c r="M6978" s="6">
        <f>tbl_Sales[[#This Row],[Cost_per_Unit]]*tbl_Sales[[#This Row],[Quantity]]</f>
        <v>13.68</v>
      </c>
      <c r="N6978" s="6">
        <f>tbl_Sales[[#This Row],[Sales]]-tbl_Sales[[#This Row],[Total_Cost]]</f>
        <v>-6.21</v>
      </c>
    </row>
    <row r="6979" spans="1:14">
      <c r="A6979" t="s">
        <v>6983</v>
      </c>
      <c r="B6979" s="4">
        <v>45201</v>
      </c>
      <c r="C6979" t="s">
        <v>7274</v>
      </c>
      <c r="D6979" t="str">
        <f>VLOOKUP(Sales_Data!$C6979,tbl_Customers[],2,FALSE)</f>
        <v>Customer_384</v>
      </c>
      <c r="E6979" t="str">
        <f>VLOOKUP(tbl_Sales[[#This Row],[Customer_ID]],tbl_Customers[],5,0)</f>
        <v>East</v>
      </c>
      <c r="F6979" t="s">
        <v>8527</v>
      </c>
      <c r="G6979" t="str">
        <f>VLOOKUP(Sales_Data!$F6979,tbl_Products[],2,FALSE)</f>
        <v>Product_12</v>
      </c>
      <c r="H6979" t="str">
        <f>VLOOKUP(tbl_Sales[[#This Row],[Product_ID]],tbl_Products[],3,0)</f>
        <v>Toys</v>
      </c>
      <c r="I6979">
        <v>3</v>
      </c>
      <c r="J6979" s="10">
        <f>VLOOKUP(tbl_Sales[[#This Row],[Product_ID]],tbl_Products[],4,0)</f>
        <v>8.02</v>
      </c>
      <c r="K6979" s="6">
        <v>53.7</v>
      </c>
      <c r="L6979" s="6">
        <f>tbl_Sales[[#This Row],[Price_per_Unit]]*tbl_Sales[[#This Row],[Quantity]]</f>
        <v>161.10000000000002</v>
      </c>
      <c r="M6979" s="6">
        <f>tbl_Sales[[#This Row],[Cost_per_Unit]]*tbl_Sales[[#This Row],[Quantity]]</f>
        <v>24.06</v>
      </c>
      <c r="N6979" s="6">
        <f>tbl_Sales[[#This Row],[Sales]]-tbl_Sales[[#This Row],[Total_Cost]]</f>
        <v>137.04000000000002</v>
      </c>
    </row>
    <row r="6980" spans="1:14">
      <c r="A6980" t="s">
        <v>6984</v>
      </c>
      <c r="B6980" s="4">
        <v>45195</v>
      </c>
      <c r="C6980" t="s">
        <v>7377</v>
      </c>
      <c r="D6980" t="str">
        <f>VLOOKUP(Sales_Data!$C6980,tbl_Customers[],2,FALSE)</f>
        <v>Customer_681</v>
      </c>
      <c r="E6980" t="str">
        <f>VLOOKUP(tbl_Sales[[#This Row],[Customer_ID]],tbl_Customers[],5,0)</f>
        <v>South</v>
      </c>
      <c r="F6980" t="s">
        <v>8513</v>
      </c>
      <c r="G6980" t="str">
        <f>VLOOKUP(Sales_Data!$F6980,tbl_Products[],2,FALSE)</f>
        <v>Product_59</v>
      </c>
      <c r="H6980" t="str">
        <f>VLOOKUP(tbl_Sales[[#This Row],[Product_ID]],tbl_Products[],3,0)</f>
        <v>Home Goods</v>
      </c>
      <c r="I6980">
        <v>4</v>
      </c>
      <c r="J6980" s="10">
        <f>VLOOKUP(tbl_Sales[[#This Row],[Product_ID]],tbl_Products[],4,0)</f>
        <v>40.85</v>
      </c>
      <c r="K6980" s="6">
        <v>24.06</v>
      </c>
      <c r="L6980" s="6">
        <f>tbl_Sales[[#This Row],[Price_per_Unit]]*tbl_Sales[[#This Row],[Quantity]]</f>
        <v>96.24</v>
      </c>
      <c r="M6980" s="6">
        <f>tbl_Sales[[#This Row],[Cost_per_Unit]]*tbl_Sales[[#This Row],[Quantity]]</f>
        <v>163.4</v>
      </c>
      <c r="N6980" s="6">
        <f>tbl_Sales[[#This Row],[Sales]]-tbl_Sales[[#This Row],[Total_Cost]]</f>
        <v>-67.160000000000011</v>
      </c>
    </row>
    <row r="6981" spans="1:14">
      <c r="A6981" t="s">
        <v>6985</v>
      </c>
      <c r="B6981" s="4">
        <v>45255</v>
      </c>
      <c r="C6981" t="s">
        <v>7144</v>
      </c>
      <c r="D6981" t="str">
        <f>VLOOKUP(Sales_Data!$C6981,tbl_Customers[],2,FALSE)</f>
        <v>Customer_933</v>
      </c>
      <c r="E6981" t="str">
        <f>VLOOKUP(tbl_Sales[[#This Row],[Customer_ID]],tbl_Customers[],5,0)</f>
        <v>East</v>
      </c>
      <c r="F6981" t="s">
        <v>8532</v>
      </c>
      <c r="G6981" t="str">
        <f>VLOOKUP(Sales_Data!$F6981,tbl_Products[],2,FALSE)</f>
        <v>Product_23</v>
      </c>
      <c r="H6981" t="str">
        <f>VLOOKUP(tbl_Sales[[#This Row],[Product_ID]],tbl_Products[],3,0)</f>
        <v>Apparel</v>
      </c>
      <c r="I6981">
        <v>3</v>
      </c>
      <c r="J6981" s="10">
        <f>VLOOKUP(tbl_Sales[[#This Row],[Product_ID]],tbl_Products[],4,0)</f>
        <v>2.85</v>
      </c>
      <c r="K6981" s="6">
        <v>27.76</v>
      </c>
      <c r="L6981" s="6">
        <f>tbl_Sales[[#This Row],[Price_per_Unit]]*tbl_Sales[[#This Row],[Quantity]]</f>
        <v>83.28</v>
      </c>
      <c r="M6981" s="6">
        <f>tbl_Sales[[#This Row],[Cost_per_Unit]]*tbl_Sales[[#This Row],[Quantity]]</f>
        <v>8.5500000000000007</v>
      </c>
      <c r="N6981" s="6">
        <f>tbl_Sales[[#This Row],[Sales]]-tbl_Sales[[#This Row],[Total_Cost]]</f>
        <v>74.73</v>
      </c>
    </row>
    <row r="6982" spans="1:14">
      <c r="A6982" t="s">
        <v>6986</v>
      </c>
      <c r="B6982" s="4">
        <v>45287</v>
      </c>
      <c r="C6982" t="s">
        <v>7552</v>
      </c>
      <c r="D6982" t="str">
        <f>VLOOKUP(Sales_Data!$C6982,tbl_Customers[],2,FALSE)</f>
        <v>Customer_291</v>
      </c>
      <c r="E6982" t="str">
        <f>VLOOKUP(tbl_Sales[[#This Row],[Customer_ID]],tbl_Customers[],5,0)</f>
        <v>East</v>
      </c>
      <c r="F6982" t="s">
        <v>8558</v>
      </c>
      <c r="G6982" t="str">
        <f>VLOOKUP(Sales_Data!$F6982,tbl_Products[],2,FALSE)</f>
        <v>Product_24</v>
      </c>
      <c r="H6982" t="str">
        <f>VLOOKUP(tbl_Sales[[#This Row],[Product_ID]],tbl_Products[],3,0)</f>
        <v>Apparel</v>
      </c>
      <c r="I6982">
        <v>8</v>
      </c>
      <c r="J6982" s="10">
        <f>VLOOKUP(tbl_Sales[[#This Row],[Product_ID]],tbl_Products[],4,0)</f>
        <v>47.62</v>
      </c>
      <c r="K6982" s="6">
        <v>29.19</v>
      </c>
      <c r="L6982" s="6">
        <f>tbl_Sales[[#This Row],[Price_per_Unit]]*tbl_Sales[[#This Row],[Quantity]]</f>
        <v>233.52</v>
      </c>
      <c r="M6982" s="6">
        <f>tbl_Sales[[#This Row],[Cost_per_Unit]]*tbl_Sales[[#This Row],[Quantity]]</f>
        <v>380.96</v>
      </c>
      <c r="N6982" s="6">
        <f>tbl_Sales[[#This Row],[Sales]]-tbl_Sales[[#This Row],[Total_Cost]]</f>
        <v>-147.43999999999997</v>
      </c>
    </row>
    <row r="6983" spans="1:14">
      <c r="A6983" t="s">
        <v>6987</v>
      </c>
      <c r="B6983" s="4">
        <v>44946</v>
      </c>
      <c r="C6983" t="s">
        <v>8048</v>
      </c>
      <c r="D6983" t="str">
        <f>VLOOKUP(Sales_Data!$C6983,tbl_Customers[],2,FALSE)</f>
        <v>Customer_27</v>
      </c>
      <c r="E6983" t="str">
        <f>VLOOKUP(tbl_Sales[[#This Row],[Customer_ID]],tbl_Customers[],5,0)</f>
        <v>East</v>
      </c>
      <c r="F6983" t="s">
        <v>8509</v>
      </c>
      <c r="G6983" t="str">
        <f>VLOOKUP(Sales_Data!$F6983,tbl_Products[],2,FALSE)</f>
        <v>Product_45</v>
      </c>
      <c r="H6983" t="str">
        <f>VLOOKUP(tbl_Sales[[#This Row],[Product_ID]],tbl_Products[],3,0)</f>
        <v>Home Goods</v>
      </c>
      <c r="I6983">
        <v>6</v>
      </c>
      <c r="J6983" s="10">
        <f>VLOOKUP(tbl_Sales[[#This Row],[Product_ID]],tbl_Products[],4,0)</f>
        <v>47.88</v>
      </c>
      <c r="K6983" s="6">
        <v>76.36</v>
      </c>
      <c r="L6983" s="6">
        <f>tbl_Sales[[#This Row],[Price_per_Unit]]*tbl_Sales[[#This Row],[Quantity]]</f>
        <v>458.15999999999997</v>
      </c>
      <c r="M6983" s="6">
        <f>tbl_Sales[[#This Row],[Cost_per_Unit]]*tbl_Sales[[#This Row],[Quantity]]</f>
        <v>287.28000000000003</v>
      </c>
      <c r="N6983" s="6">
        <f>tbl_Sales[[#This Row],[Sales]]-tbl_Sales[[#This Row],[Total_Cost]]</f>
        <v>170.87999999999994</v>
      </c>
    </row>
    <row r="6984" spans="1:14">
      <c r="A6984" t="s">
        <v>6988</v>
      </c>
      <c r="B6984" s="4">
        <v>45193</v>
      </c>
      <c r="C6984" t="s">
        <v>7967</v>
      </c>
      <c r="D6984" t="str">
        <f>VLOOKUP(Sales_Data!$C6984,tbl_Customers[],2,FALSE)</f>
        <v>Customer_1365</v>
      </c>
      <c r="E6984" t="str">
        <f>VLOOKUP(tbl_Sales[[#This Row],[Customer_ID]],tbl_Customers[],5,0)</f>
        <v>East</v>
      </c>
      <c r="F6984" t="s">
        <v>8517</v>
      </c>
      <c r="G6984" t="str">
        <f>VLOOKUP(Sales_Data!$F6984,tbl_Products[],2,FALSE)</f>
        <v>Product_62</v>
      </c>
      <c r="H6984" t="str">
        <f>VLOOKUP(tbl_Sales[[#This Row],[Product_ID]],tbl_Products[],3,0)</f>
        <v>Health</v>
      </c>
      <c r="I6984">
        <v>4</v>
      </c>
      <c r="J6984" s="10">
        <f>VLOOKUP(tbl_Sales[[#This Row],[Product_ID]],tbl_Products[],4,0)</f>
        <v>24.52</v>
      </c>
      <c r="K6984" s="6">
        <v>54.69</v>
      </c>
      <c r="L6984" s="6">
        <f>tbl_Sales[[#This Row],[Price_per_Unit]]*tbl_Sales[[#This Row],[Quantity]]</f>
        <v>218.76</v>
      </c>
      <c r="M6984" s="6">
        <f>tbl_Sales[[#This Row],[Cost_per_Unit]]*tbl_Sales[[#This Row],[Quantity]]</f>
        <v>98.08</v>
      </c>
      <c r="N6984" s="6">
        <f>tbl_Sales[[#This Row],[Sales]]-tbl_Sales[[#This Row],[Total_Cost]]</f>
        <v>120.67999999999999</v>
      </c>
    </row>
    <row r="6985" spans="1:14">
      <c r="A6985" t="s">
        <v>6989</v>
      </c>
      <c r="B6985" s="4">
        <v>44982</v>
      </c>
      <c r="C6985" t="s">
        <v>7238</v>
      </c>
      <c r="D6985" t="str">
        <f>VLOOKUP(Sales_Data!$C6985,tbl_Customers[],2,FALSE)</f>
        <v>Customer_972</v>
      </c>
      <c r="E6985" t="str">
        <f>VLOOKUP(tbl_Sales[[#This Row],[Customer_ID]],tbl_Customers[],5,0)</f>
        <v>West</v>
      </c>
      <c r="F6985" t="s">
        <v>8541</v>
      </c>
      <c r="G6985" t="str">
        <f>VLOOKUP(Sales_Data!$F6985,tbl_Products[],2,FALSE)</f>
        <v>Product_60</v>
      </c>
      <c r="H6985" t="str">
        <f>VLOOKUP(tbl_Sales[[#This Row],[Product_ID]],tbl_Products[],3,0)</f>
        <v>Health</v>
      </c>
      <c r="I6985">
        <v>1</v>
      </c>
      <c r="J6985" s="10">
        <f>VLOOKUP(tbl_Sales[[#This Row],[Product_ID]],tbl_Products[],4,0)</f>
        <v>1.01</v>
      </c>
      <c r="K6985" s="6">
        <v>49.07</v>
      </c>
      <c r="L6985" s="6">
        <f>tbl_Sales[[#This Row],[Price_per_Unit]]*tbl_Sales[[#This Row],[Quantity]]</f>
        <v>49.07</v>
      </c>
      <c r="M6985" s="6">
        <f>tbl_Sales[[#This Row],[Cost_per_Unit]]*tbl_Sales[[#This Row],[Quantity]]</f>
        <v>1.01</v>
      </c>
      <c r="N6985" s="6">
        <f>tbl_Sales[[#This Row],[Sales]]-tbl_Sales[[#This Row],[Total_Cost]]</f>
        <v>48.06</v>
      </c>
    </row>
    <row r="6986" spans="1:14">
      <c r="A6986" t="s">
        <v>6990</v>
      </c>
      <c r="B6986" s="4">
        <v>45158</v>
      </c>
      <c r="C6986" t="s">
        <v>7869</v>
      </c>
      <c r="D6986" t="str">
        <f>VLOOKUP(Sales_Data!$C6986,tbl_Customers[],2,FALSE)</f>
        <v>Customer_877</v>
      </c>
      <c r="E6986" t="str">
        <f>VLOOKUP(tbl_Sales[[#This Row],[Customer_ID]],tbl_Customers[],5,0)</f>
        <v>South</v>
      </c>
      <c r="F6986" t="s">
        <v>8556</v>
      </c>
      <c r="G6986" t="str">
        <f>VLOOKUP(Sales_Data!$F6986,tbl_Products[],2,FALSE)</f>
        <v>Product_42</v>
      </c>
      <c r="H6986" t="str">
        <f>VLOOKUP(tbl_Sales[[#This Row],[Product_ID]],tbl_Products[],3,0)</f>
        <v>Electronics</v>
      </c>
      <c r="I6986">
        <v>2</v>
      </c>
      <c r="J6986" s="10">
        <f>VLOOKUP(tbl_Sales[[#This Row],[Product_ID]],tbl_Products[],4,0)</f>
        <v>28.03</v>
      </c>
      <c r="K6986" s="6">
        <v>30.65</v>
      </c>
      <c r="L6986" s="6">
        <f>tbl_Sales[[#This Row],[Price_per_Unit]]*tbl_Sales[[#This Row],[Quantity]]</f>
        <v>61.3</v>
      </c>
      <c r="M6986" s="6">
        <f>tbl_Sales[[#This Row],[Cost_per_Unit]]*tbl_Sales[[#This Row],[Quantity]]</f>
        <v>56.06</v>
      </c>
      <c r="N6986" s="6">
        <f>tbl_Sales[[#This Row],[Sales]]-tbl_Sales[[#This Row],[Total_Cost]]</f>
        <v>5.2399999999999949</v>
      </c>
    </row>
    <row r="6987" spans="1:14">
      <c r="A6987" t="s">
        <v>6991</v>
      </c>
      <c r="B6987" s="4">
        <v>45160</v>
      </c>
      <c r="C6987" t="s">
        <v>7834</v>
      </c>
      <c r="D6987" t="str">
        <f>VLOOKUP(Sales_Data!$C6987,tbl_Customers[],2,FALSE)</f>
        <v>Customer_685</v>
      </c>
      <c r="E6987" t="str">
        <f>VLOOKUP(tbl_Sales[[#This Row],[Customer_ID]],tbl_Customers[],5,0)</f>
        <v>North</v>
      </c>
      <c r="F6987" t="s">
        <v>8533</v>
      </c>
      <c r="G6987" t="str">
        <f>VLOOKUP(Sales_Data!$F6987,tbl_Products[],2,FALSE)</f>
        <v>Product_34</v>
      </c>
      <c r="H6987" t="str">
        <f>VLOOKUP(tbl_Sales[[#This Row],[Product_ID]],tbl_Products[],3,0)</f>
        <v>Electronics</v>
      </c>
      <c r="I6987">
        <v>9</v>
      </c>
      <c r="J6987" s="10">
        <f>VLOOKUP(tbl_Sales[[#This Row],[Product_ID]],tbl_Products[],4,0)</f>
        <v>21.9</v>
      </c>
      <c r="K6987" s="6">
        <v>98.59</v>
      </c>
      <c r="L6987" s="6">
        <f>tbl_Sales[[#This Row],[Price_per_Unit]]*tbl_Sales[[#This Row],[Quantity]]</f>
        <v>887.31000000000006</v>
      </c>
      <c r="M6987" s="6">
        <f>tbl_Sales[[#This Row],[Cost_per_Unit]]*tbl_Sales[[#This Row],[Quantity]]</f>
        <v>197.1</v>
      </c>
      <c r="N6987" s="6">
        <f>tbl_Sales[[#This Row],[Sales]]-tbl_Sales[[#This Row],[Total_Cost]]</f>
        <v>690.21</v>
      </c>
    </row>
    <row r="6988" spans="1:14">
      <c r="A6988" t="s">
        <v>6992</v>
      </c>
      <c r="B6988" s="4">
        <v>44948</v>
      </c>
      <c r="C6988" t="s">
        <v>8220</v>
      </c>
      <c r="D6988" t="str">
        <f>VLOOKUP(Sales_Data!$C6988,tbl_Customers[],2,FALSE)</f>
        <v>Customer_43</v>
      </c>
      <c r="E6988" t="str">
        <f>VLOOKUP(tbl_Sales[[#This Row],[Customer_ID]],tbl_Customers[],5,0)</f>
        <v>North</v>
      </c>
      <c r="F6988" t="s">
        <v>8512</v>
      </c>
      <c r="G6988" t="str">
        <f>VLOOKUP(Sales_Data!$F6988,tbl_Products[],2,FALSE)</f>
        <v>Product_47</v>
      </c>
      <c r="H6988" t="str">
        <f>VLOOKUP(tbl_Sales[[#This Row],[Product_ID]],tbl_Products[],3,0)</f>
        <v>Home Goods</v>
      </c>
      <c r="I6988">
        <v>6</v>
      </c>
      <c r="J6988" s="10">
        <f>VLOOKUP(tbl_Sales[[#This Row],[Product_ID]],tbl_Products[],4,0)</f>
        <v>22.66</v>
      </c>
      <c r="K6988" s="6">
        <v>78.47</v>
      </c>
      <c r="L6988" s="6">
        <f>tbl_Sales[[#This Row],[Price_per_Unit]]*tbl_Sales[[#This Row],[Quantity]]</f>
        <v>470.82</v>
      </c>
      <c r="M6988" s="6">
        <f>tbl_Sales[[#This Row],[Cost_per_Unit]]*tbl_Sales[[#This Row],[Quantity]]</f>
        <v>135.96</v>
      </c>
      <c r="N6988" s="6">
        <f>tbl_Sales[[#This Row],[Sales]]-tbl_Sales[[#This Row],[Total_Cost]]</f>
        <v>334.86</v>
      </c>
    </row>
    <row r="6989" spans="1:14">
      <c r="A6989" t="s">
        <v>6993</v>
      </c>
      <c r="B6989" s="4">
        <v>45052</v>
      </c>
      <c r="C6989" t="s">
        <v>7143</v>
      </c>
      <c r="D6989" t="str">
        <f>VLOOKUP(Sales_Data!$C6989,tbl_Customers[],2,FALSE)</f>
        <v>Customer_364</v>
      </c>
      <c r="E6989" t="str">
        <f>VLOOKUP(tbl_Sales[[#This Row],[Customer_ID]],tbl_Customers[],5,0)</f>
        <v>South</v>
      </c>
      <c r="F6989" t="s">
        <v>8543</v>
      </c>
      <c r="G6989" t="str">
        <f>VLOOKUP(Sales_Data!$F6989,tbl_Products[],2,FALSE)</f>
        <v>Product_72</v>
      </c>
      <c r="H6989" t="str">
        <f>VLOOKUP(tbl_Sales[[#This Row],[Product_ID]],tbl_Products[],3,0)</f>
        <v>Toys</v>
      </c>
      <c r="I6989">
        <v>2</v>
      </c>
      <c r="J6989" s="10">
        <f>VLOOKUP(tbl_Sales[[#This Row],[Product_ID]],tbl_Products[],4,0)</f>
        <v>23.2</v>
      </c>
      <c r="K6989" s="6">
        <v>97.48</v>
      </c>
      <c r="L6989" s="6">
        <f>tbl_Sales[[#This Row],[Price_per_Unit]]*tbl_Sales[[#This Row],[Quantity]]</f>
        <v>194.96</v>
      </c>
      <c r="M6989" s="6">
        <f>tbl_Sales[[#This Row],[Cost_per_Unit]]*tbl_Sales[[#This Row],[Quantity]]</f>
        <v>46.4</v>
      </c>
      <c r="N6989" s="6">
        <f>tbl_Sales[[#This Row],[Sales]]-tbl_Sales[[#This Row],[Total_Cost]]</f>
        <v>148.56</v>
      </c>
    </row>
    <row r="6990" spans="1:14">
      <c r="A6990" t="s">
        <v>6994</v>
      </c>
      <c r="B6990" s="4">
        <v>45192</v>
      </c>
      <c r="C6990" t="s">
        <v>8244</v>
      </c>
      <c r="D6990" t="str">
        <f>VLOOKUP(Sales_Data!$C6990,tbl_Customers[],2,FALSE)</f>
        <v>Customer_541</v>
      </c>
      <c r="E6990" t="str">
        <f>VLOOKUP(tbl_Sales[[#This Row],[Customer_ID]],tbl_Customers[],5,0)</f>
        <v>West</v>
      </c>
      <c r="F6990" t="s">
        <v>8518</v>
      </c>
      <c r="G6990" t="str">
        <f>VLOOKUP(Sales_Data!$F6990,tbl_Products[],2,FALSE)</f>
        <v>Product_35</v>
      </c>
      <c r="H6990" t="str">
        <f>VLOOKUP(tbl_Sales[[#This Row],[Product_ID]],tbl_Products[],3,0)</f>
        <v>Toys</v>
      </c>
      <c r="I6990">
        <v>5</v>
      </c>
      <c r="J6990" s="10">
        <f>VLOOKUP(tbl_Sales[[#This Row],[Product_ID]],tbl_Products[],4,0)</f>
        <v>40.75</v>
      </c>
      <c r="K6990" s="6">
        <v>24.72</v>
      </c>
      <c r="L6990" s="6">
        <f>tbl_Sales[[#This Row],[Price_per_Unit]]*tbl_Sales[[#This Row],[Quantity]]</f>
        <v>123.6</v>
      </c>
      <c r="M6990" s="6">
        <f>tbl_Sales[[#This Row],[Cost_per_Unit]]*tbl_Sales[[#This Row],[Quantity]]</f>
        <v>203.75</v>
      </c>
      <c r="N6990" s="6">
        <f>tbl_Sales[[#This Row],[Sales]]-tbl_Sales[[#This Row],[Total_Cost]]</f>
        <v>-80.150000000000006</v>
      </c>
    </row>
    <row r="6991" spans="1:14">
      <c r="A6991" t="s">
        <v>6995</v>
      </c>
      <c r="B6991" s="4">
        <v>45202</v>
      </c>
      <c r="C6991" t="s">
        <v>7596</v>
      </c>
      <c r="D6991" t="str">
        <f>VLOOKUP(Sales_Data!$C6991,tbl_Customers[],2,FALSE)</f>
        <v>Customer_158</v>
      </c>
      <c r="E6991" t="str">
        <f>VLOOKUP(tbl_Sales[[#This Row],[Customer_ID]],tbl_Customers[],5,0)</f>
        <v>East</v>
      </c>
      <c r="F6991" t="s">
        <v>8517</v>
      </c>
      <c r="G6991" t="str">
        <f>VLOOKUP(Sales_Data!$F6991,tbl_Products[],2,FALSE)</f>
        <v>Product_62</v>
      </c>
      <c r="H6991" t="str">
        <f>VLOOKUP(tbl_Sales[[#This Row],[Product_ID]],tbl_Products[],3,0)</f>
        <v>Health</v>
      </c>
      <c r="I6991">
        <v>1</v>
      </c>
      <c r="J6991" s="10">
        <f>VLOOKUP(tbl_Sales[[#This Row],[Product_ID]],tbl_Products[],4,0)</f>
        <v>24.52</v>
      </c>
      <c r="K6991" s="6">
        <v>98.45</v>
      </c>
      <c r="L6991" s="6">
        <f>tbl_Sales[[#This Row],[Price_per_Unit]]*tbl_Sales[[#This Row],[Quantity]]</f>
        <v>98.45</v>
      </c>
      <c r="M6991" s="6">
        <f>tbl_Sales[[#This Row],[Cost_per_Unit]]*tbl_Sales[[#This Row],[Quantity]]</f>
        <v>24.52</v>
      </c>
      <c r="N6991" s="6">
        <f>tbl_Sales[[#This Row],[Sales]]-tbl_Sales[[#This Row],[Total_Cost]]</f>
        <v>73.930000000000007</v>
      </c>
    </row>
    <row r="6992" spans="1:14">
      <c r="A6992" t="s">
        <v>6996</v>
      </c>
      <c r="B6992" s="4">
        <v>45129</v>
      </c>
      <c r="C6992" t="s">
        <v>7068</v>
      </c>
      <c r="D6992" t="str">
        <f>VLOOKUP(Sales_Data!$C6992,tbl_Customers[],2,FALSE)</f>
        <v>Customer_350</v>
      </c>
      <c r="E6992" t="str">
        <f>VLOOKUP(tbl_Sales[[#This Row],[Customer_ID]],tbl_Customers[],5,0)</f>
        <v>West</v>
      </c>
      <c r="F6992" t="s">
        <v>8549</v>
      </c>
      <c r="G6992" t="str">
        <f>VLOOKUP(Sales_Data!$F6992,tbl_Products[],2,FALSE)</f>
        <v>Product_18</v>
      </c>
      <c r="H6992" t="str">
        <f>VLOOKUP(tbl_Sales[[#This Row],[Product_ID]],tbl_Products[],3,0)</f>
        <v>Health</v>
      </c>
      <c r="I6992">
        <v>9</v>
      </c>
      <c r="J6992" s="10">
        <f>VLOOKUP(tbl_Sales[[#This Row],[Product_ID]],tbl_Products[],4,0)</f>
        <v>41.18</v>
      </c>
      <c r="K6992" s="6">
        <v>37.630000000000003</v>
      </c>
      <c r="L6992" s="6">
        <f>tbl_Sales[[#This Row],[Price_per_Unit]]*tbl_Sales[[#This Row],[Quantity]]</f>
        <v>338.67</v>
      </c>
      <c r="M6992" s="6">
        <f>tbl_Sales[[#This Row],[Cost_per_Unit]]*tbl_Sales[[#This Row],[Quantity]]</f>
        <v>370.62</v>
      </c>
      <c r="N6992" s="6">
        <f>tbl_Sales[[#This Row],[Sales]]-tbl_Sales[[#This Row],[Total_Cost]]</f>
        <v>-31.949999999999989</v>
      </c>
    </row>
    <row r="6993" spans="1:14">
      <c r="A6993" t="s">
        <v>6997</v>
      </c>
      <c r="B6993" s="4">
        <v>44947</v>
      </c>
      <c r="C6993" t="s">
        <v>7476</v>
      </c>
      <c r="D6993" t="str">
        <f>VLOOKUP(Sales_Data!$C6993,tbl_Customers[],2,FALSE)</f>
        <v>Customer_1392</v>
      </c>
      <c r="E6993" t="str">
        <f>VLOOKUP(tbl_Sales[[#This Row],[Customer_ID]],tbl_Customers[],5,0)</f>
        <v>East</v>
      </c>
      <c r="F6993" t="s">
        <v>8529</v>
      </c>
      <c r="G6993" t="str">
        <f>VLOOKUP(Sales_Data!$F6993,tbl_Products[],2,FALSE)</f>
        <v>Product_49</v>
      </c>
      <c r="H6993" t="str">
        <f>VLOOKUP(tbl_Sales[[#This Row],[Product_ID]],tbl_Products[],3,0)</f>
        <v>Toys</v>
      </c>
      <c r="I6993">
        <v>7</v>
      </c>
      <c r="J6993" s="10">
        <f>VLOOKUP(tbl_Sales[[#This Row],[Product_ID]],tbl_Products[],4,0)</f>
        <v>44.18</v>
      </c>
      <c r="K6993" s="6">
        <v>33.97</v>
      </c>
      <c r="L6993" s="6">
        <f>tbl_Sales[[#This Row],[Price_per_Unit]]*tbl_Sales[[#This Row],[Quantity]]</f>
        <v>237.79</v>
      </c>
      <c r="M6993" s="6">
        <f>tbl_Sales[[#This Row],[Cost_per_Unit]]*tbl_Sales[[#This Row],[Quantity]]</f>
        <v>309.26</v>
      </c>
      <c r="N6993" s="6">
        <f>tbl_Sales[[#This Row],[Sales]]-tbl_Sales[[#This Row],[Total_Cost]]</f>
        <v>-71.47</v>
      </c>
    </row>
    <row r="6994" spans="1:14">
      <c r="A6994" t="s">
        <v>6998</v>
      </c>
      <c r="B6994" s="4">
        <v>45212</v>
      </c>
      <c r="C6994" t="s">
        <v>8361</v>
      </c>
      <c r="D6994" t="str">
        <f>VLOOKUP(Sales_Data!$C6994,tbl_Customers[],2,FALSE)</f>
        <v>Customer_20</v>
      </c>
      <c r="E6994" t="str">
        <f>VLOOKUP(tbl_Sales[[#This Row],[Customer_ID]],tbl_Customers[],5,0)</f>
        <v>West</v>
      </c>
      <c r="F6994" t="s">
        <v>8542</v>
      </c>
      <c r="G6994" t="str">
        <f>VLOOKUP(Sales_Data!$F6994,tbl_Products[],2,FALSE)</f>
        <v>Product_20</v>
      </c>
      <c r="H6994" t="str">
        <f>VLOOKUP(tbl_Sales[[#This Row],[Product_ID]],tbl_Products[],3,0)</f>
        <v>Electronics</v>
      </c>
      <c r="I6994">
        <v>3</v>
      </c>
      <c r="J6994" s="10">
        <f>VLOOKUP(tbl_Sales[[#This Row],[Product_ID]],tbl_Products[],4,0)</f>
        <v>19.98</v>
      </c>
      <c r="K6994" s="6">
        <v>76.48</v>
      </c>
      <c r="L6994" s="6">
        <f>tbl_Sales[[#This Row],[Price_per_Unit]]*tbl_Sales[[#This Row],[Quantity]]</f>
        <v>229.44</v>
      </c>
      <c r="M6994" s="6">
        <f>tbl_Sales[[#This Row],[Cost_per_Unit]]*tbl_Sales[[#This Row],[Quantity]]</f>
        <v>59.94</v>
      </c>
      <c r="N6994" s="6">
        <f>tbl_Sales[[#This Row],[Sales]]-tbl_Sales[[#This Row],[Total_Cost]]</f>
        <v>169.5</v>
      </c>
    </row>
    <row r="6995" spans="1:14">
      <c r="A6995" t="s">
        <v>6999</v>
      </c>
      <c r="B6995" s="4">
        <v>45125</v>
      </c>
      <c r="C6995" t="s">
        <v>7674</v>
      </c>
      <c r="D6995" t="str">
        <f>VLOOKUP(Sales_Data!$C6995,tbl_Customers[],2,FALSE)</f>
        <v>Customer_1217</v>
      </c>
      <c r="E6995" t="str">
        <f>VLOOKUP(tbl_Sales[[#This Row],[Customer_ID]],tbl_Customers[],5,0)</f>
        <v>East</v>
      </c>
      <c r="F6995" t="s">
        <v>8524</v>
      </c>
      <c r="G6995" t="str">
        <f>VLOOKUP(Sales_Data!$F6995,tbl_Products[],2,FALSE)</f>
        <v>Product_74</v>
      </c>
      <c r="H6995" t="str">
        <f>VLOOKUP(tbl_Sales[[#This Row],[Product_ID]],tbl_Products[],3,0)</f>
        <v>Home Goods</v>
      </c>
      <c r="I6995">
        <v>9</v>
      </c>
      <c r="J6995" s="10">
        <f>VLOOKUP(tbl_Sales[[#This Row],[Product_ID]],tbl_Products[],4,0)</f>
        <v>13.9</v>
      </c>
      <c r="K6995" s="6">
        <v>83.75</v>
      </c>
      <c r="L6995" s="6">
        <f>tbl_Sales[[#This Row],[Price_per_Unit]]*tbl_Sales[[#This Row],[Quantity]]</f>
        <v>753.75</v>
      </c>
      <c r="M6995" s="6">
        <f>tbl_Sales[[#This Row],[Cost_per_Unit]]*tbl_Sales[[#This Row],[Quantity]]</f>
        <v>125.10000000000001</v>
      </c>
      <c r="N6995" s="6">
        <f>tbl_Sales[[#This Row],[Sales]]-tbl_Sales[[#This Row],[Total_Cost]]</f>
        <v>628.65</v>
      </c>
    </row>
    <row r="6996" spans="1:14">
      <c r="A6996" t="s">
        <v>7000</v>
      </c>
      <c r="B6996" s="4">
        <v>45191</v>
      </c>
      <c r="C6996" t="s">
        <v>8074</v>
      </c>
      <c r="D6996" t="str">
        <f>VLOOKUP(Sales_Data!$C6996,tbl_Customers[],2,FALSE)</f>
        <v>Customer_722</v>
      </c>
      <c r="E6996" t="str">
        <f>VLOOKUP(tbl_Sales[[#This Row],[Customer_ID]],tbl_Customers[],5,0)</f>
        <v>North</v>
      </c>
      <c r="F6996" t="s">
        <v>8552</v>
      </c>
      <c r="G6996" t="str">
        <f>VLOOKUP(Sales_Data!$F6996,tbl_Products[],2,FALSE)</f>
        <v>Product_5</v>
      </c>
      <c r="H6996" t="str">
        <f>VLOOKUP(tbl_Sales[[#This Row],[Product_ID]],tbl_Products[],3,0)</f>
        <v>Health</v>
      </c>
      <c r="I6996">
        <v>9</v>
      </c>
      <c r="J6996" s="10">
        <f>VLOOKUP(tbl_Sales[[#This Row],[Product_ID]],tbl_Products[],4,0)</f>
        <v>35.39</v>
      </c>
      <c r="K6996" s="6">
        <v>75.150000000000006</v>
      </c>
      <c r="L6996" s="6">
        <f>tbl_Sales[[#This Row],[Price_per_Unit]]*tbl_Sales[[#This Row],[Quantity]]</f>
        <v>676.35</v>
      </c>
      <c r="M6996" s="6">
        <f>tbl_Sales[[#This Row],[Cost_per_Unit]]*tbl_Sales[[#This Row],[Quantity]]</f>
        <v>318.51</v>
      </c>
      <c r="N6996" s="6">
        <f>tbl_Sales[[#This Row],[Sales]]-tbl_Sales[[#This Row],[Total_Cost]]</f>
        <v>357.84000000000003</v>
      </c>
    </row>
    <row r="6997" spans="1:14">
      <c r="A6997" t="s">
        <v>7001</v>
      </c>
      <c r="B6997" s="4">
        <v>45249</v>
      </c>
      <c r="C6997" t="s">
        <v>7943</v>
      </c>
      <c r="D6997" t="str">
        <f>VLOOKUP(Sales_Data!$C6997,tbl_Customers[],2,FALSE)</f>
        <v>Customer_971</v>
      </c>
      <c r="E6997" t="str">
        <f>VLOOKUP(tbl_Sales[[#This Row],[Customer_ID]],tbl_Customers[],5,0)</f>
        <v>East</v>
      </c>
      <c r="F6997" t="s">
        <v>8556</v>
      </c>
      <c r="G6997" t="str">
        <f>VLOOKUP(Sales_Data!$F6997,tbl_Products[],2,FALSE)</f>
        <v>Product_42</v>
      </c>
      <c r="H6997" t="str">
        <f>VLOOKUP(tbl_Sales[[#This Row],[Product_ID]],tbl_Products[],3,0)</f>
        <v>Electronics</v>
      </c>
      <c r="I6997">
        <v>3</v>
      </c>
      <c r="J6997" s="10">
        <f>VLOOKUP(tbl_Sales[[#This Row],[Product_ID]],tbl_Products[],4,0)</f>
        <v>28.03</v>
      </c>
      <c r="K6997" s="6">
        <v>49.77</v>
      </c>
      <c r="L6997" s="6">
        <f>tbl_Sales[[#This Row],[Price_per_Unit]]*tbl_Sales[[#This Row],[Quantity]]</f>
        <v>149.31</v>
      </c>
      <c r="M6997" s="6">
        <f>tbl_Sales[[#This Row],[Cost_per_Unit]]*tbl_Sales[[#This Row],[Quantity]]</f>
        <v>84.09</v>
      </c>
      <c r="N6997" s="6">
        <f>tbl_Sales[[#This Row],[Sales]]-tbl_Sales[[#This Row],[Total_Cost]]</f>
        <v>65.22</v>
      </c>
    </row>
    <row r="6998" spans="1:14">
      <c r="A6998" t="s">
        <v>7002</v>
      </c>
      <c r="B6998" s="4">
        <v>44952</v>
      </c>
      <c r="C6998" t="s">
        <v>7988</v>
      </c>
      <c r="D6998" t="str">
        <f>VLOOKUP(Sales_Data!$C6998,tbl_Customers[],2,FALSE)</f>
        <v>Customer_1195</v>
      </c>
      <c r="E6998" t="str">
        <f>VLOOKUP(tbl_Sales[[#This Row],[Customer_ID]],tbl_Customers[],5,0)</f>
        <v>South</v>
      </c>
      <c r="F6998" t="s">
        <v>8503</v>
      </c>
      <c r="G6998" t="str">
        <f>VLOOKUP(Sales_Data!$F6998,tbl_Products[],2,FALSE)</f>
        <v>Product_19</v>
      </c>
      <c r="H6998" t="str">
        <f>VLOOKUP(tbl_Sales[[#This Row],[Product_ID]],tbl_Products[],3,0)</f>
        <v>Apparel</v>
      </c>
      <c r="I6998">
        <v>4</v>
      </c>
      <c r="J6998" s="10">
        <f>VLOOKUP(tbl_Sales[[#This Row],[Product_ID]],tbl_Products[],4,0)</f>
        <v>41.78</v>
      </c>
      <c r="K6998" s="6">
        <v>11.12</v>
      </c>
      <c r="L6998" s="6">
        <f>tbl_Sales[[#This Row],[Price_per_Unit]]*tbl_Sales[[#This Row],[Quantity]]</f>
        <v>44.48</v>
      </c>
      <c r="M6998" s="6">
        <f>tbl_Sales[[#This Row],[Cost_per_Unit]]*tbl_Sales[[#This Row],[Quantity]]</f>
        <v>167.12</v>
      </c>
      <c r="N6998" s="6">
        <f>tbl_Sales[[#This Row],[Sales]]-tbl_Sales[[#This Row],[Total_Cost]]</f>
        <v>-122.64000000000001</v>
      </c>
    </row>
    <row r="6999" spans="1:14">
      <c r="A6999" t="s">
        <v>7003</v>
      </c>
      <c r="B6999" s="4">
        <v>45024</v>
      </c>
      <c r="C6999" t="s">
        <v>7898</v>
      </c>
      <c r="D6999" t="str">
        <f>VLOOKUP(Sales_Data!$C6999,tbl_Customers[],2,FALSE)</f>
        <v>Customer_3</v>
      </c>
      <c r="E6999" t="str">
        <f>VLOOKUP(tbl_Sales[[#This Row],[Customer_ID]],tbl_Customers[],5,0)</f>
        <v>South</v>
      </c>
      <c r="F6999" t="s">
        <v>8527</v>
      </c>
      <c r="G6999" t="str">
        <f>VLOOKUP(Sales_Data!$F6999,tbl_Products[],2,FALSE)</f>
        <v>Product_12</v>
      </c>
      <c r="H6999" t="str">
        <f>VLOOKUP(tbl_Sales[[#This Row],[Product_ID]],tbl_Products[],3,0)</f>
        <v>Toys</v>
      </c>
      <c r="I6999">
        <v>3</v>
      </c>
      <c r="J6999" s="10">
        <f>VLOOKUP(tbl_Sales[[#This Row],[Product_ID]],tbl_Products[],4,0)</f>
        <v>8.02</v>
      </c>
      <c r="K6999" s="6">
        <v>7.88</v>
      </c>
      <c r="L6999" s="6">
        <f>tbl_Sales[[#This Row],[Price_per_Unit]]*tbl_Sales[[#This Row],[Quantity]]</f>
        <v>23.64</v>
      </c>
      <c r="M6999" s="6">
        <f>tbl_Sales[[#This Row],[Cost_per_Unit]]*tbl_Sales[[#This Row],[Quantity]]</f>
        <v>24.06</v>
      </c>
      <c r="N6999" s="6">
        <f>tbl_Sales[[#This Row],[Sales]]-tbl_Sales[[#This Row],[Total_Cost]]</f>
        <v>-0.41999999999999815</v>
      </c>
    </row>
    <row r="7000" spans="1:14">
      <c r="A7000" t="s">
        <v>7004</v>
      </c>
      <c r="B7000" s="4">
        <v>45076</v>
      </c>
      <c r="C7000" t="s">
        <v>8145</v>
      </c>
      <c r="D7000" t="str">
        <f>VLOOKUP(Sales_Data!$C7000,tbl_Customers[],2,FALSE)</f>
        <v>Customer_1001</v>
      </c>
      <c r="E7000" t="str">
        <f>VLOOKUP(tbl_Sales[[#This Row],[Customer_ID]],tbl_Customers[],5,0)</f>
        <v>North</v>
      </c>
      <c r="F7000" t="s">
        <v>8561</v>
      </c>
      <c r="G7000" t="str">
        <f>VLOOKUP(Sales_Data!$F7000,tbl_Products[],2,FALSE)</f>
        <v>Product_66</v>
      </c>
      <c r="H7000" t="str">
        <f>VLOOKUP(tbl_Sales[[#This Row],[Product_ID]],tbl_Products[],3,0)</f>
        <v>Health</v>
      </c>
      <c r="I7000">
        <v>7</v>
      </c>
      <c r="J7000" s="10">
        <f>VLOOKUP(tbl_Sales[[#This Row],[Product_ID]],tbl_Products[],4,0)</f>
        <v>1.38</v>
      </c>
      <c r="K7000" s="6">
        <v>68.56</v>
      </c>
      <c r="L7000" s="6">
        <f>tbl_Sales[[#This Row],[Price_per_Unit]]*tbl_Sales[[#This Row],[Quantity]]</f>
        <v>479.92</v>
      </c>
      <c r="M7000" s="6">
        <f>tbl_Sales[[#This Row],[Cost_per_Unit]]*tbl_Sales[[#This Row],[Quantity]]</f>
        <v>9.66</v>
      </c>
      <c r="N7000" s="6">
        <f>tbl_Sales[[#This Row],[Sales]]-tbl_Sales[[#This Row],[Total_Cost]]</f>
        <v>470.26</v>
      </c>
    </row>
    <row r="7001" spans="1:14">
      <c r="A7001" t="s">
        <v>7005</v>
      </c>
      <c r="B7001" s="4">
        <v>45152</v>
      </c>
      <c r="C7001" t="s">
        <v>8378</v>
      </c>
      <c r="D7001" t="str">
        <f>VLOOKUP(Sales_Data!$C7001,tbl_Customers[],2,FALSE)</f>
        <v>Customer_507</v>
      </c>
      <c r="E7001" t="str">
        <f>VLOOKUP(tbl_Sales[[#This Row],[Customer_ID]],tbl_Customers[],5,0)</f>
        <v>North</v>
      </c>
      <c r="F7001" t="s">
        <v>8513</v>
      </c>
      <c r="G7001" t="str">
        <f>VLOOKUP(Sales_Data!$F7001,tbl_Products[],2,FALSE)</f>
        <v>Product_59</v>
      </c>
      <c r="H7001" t="str">
        <f>VLOOKUP(tbl_Sales[[#This Row],[Product_ID]],tbl_Products[],3,0)</f>
        <v>Home Goods</v>
      </c>
      <c r="I7001">
        <v>3</v>
      </c>
      <c r="J7001" s="10">
        <f>VLOOKUP(tbl_Sales[[#This Row],[Product_ID]],tbl_Products[],4,0)</f>
        <v>40.85</v>
      </c>
      <c r="K7001" s="6">
        <v>33.61</v>
      </c>
      <c r="L7001" s="6">
        <f>tbl_Sales[[#This Row],[Price_per_Unit]]*tbl_Sales[[#This Row],[Quantity]]</f>
        <v>100.83</v>
      </c>
      <c r="M7001" s="6">
        <f>tbl_Sales[[#This Row],[Cost_per_Unit]]*tbl_Sales[[#This Row],[Quantity]]</f>
        <v>122.55000000000001</v>
      </c>
      <c r="N7001" s="6">
        <f>tbl_Sales[[#This Row],[Sales]]-tbl_Sales[[#This Row],[Total_Cost]]</f>
        <v>-21.720000000000013</v>
      </c>
    </row>
  </sheetData>
  <conditionalFormatting sqref="A1:A1048576">
    <cfRule type="duplicateValues" dxfId="0" priority="1"/>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E1501"/>
  <sheetViews>
    <sheetView workbookViewId="0">
      <selection activeCell="H15" sqref="H15"/>
    </sheetView>
  </sheetViews>
  <sheetFormatPr defaultRowHeight="14.4"/>
  <cols>
    <col min="1" max="1" width="15.6640625" customWidth="1"/>
    <col min="2" max="2" width="24.6640625" customWidth="1"/>
    <col min="3" max="5" width="15.6640625" customWidth="1"/>
  </cols>
  <sheetData>
    <row r="1" spans="1:5">
      <c r="A1" s="2" t="s">
        <v>2</v>
      </c>
      <c r="B1" s="2" t="s">
        <v>8568</v>
      </c>
      <c r="C1" s="2" t="s">
        <v>8569</v>
      </c>
      <c r="D1" s="2" t="s">
        <v>8570</v>
      </c>
      <c r="E1" s="2" t="s">
        <v>8571</v>
      </c>
    </row>
    <row r="2" spans="1:5">
      <c r="A2" t="s">
        <v>7465</v>
      </c>
      <c r="B2" t="s">
        <v>8585</v>
      </c>
      <c r="C2" t="s">
        <v>10085</v>
      </c>
      <c r="D2" t="s">
        <v>10087</v>
      </c>
      <c r="E2" t="s">
        <v>10092</v>
      </c>
    </row>
    <row r="3" spans="1:5">
      <c r="A3" t="s">
        <v>7491</v>
      </c>
      <c r="B3" t="s">
        <v>8586</v>
      </c>
      <c r="C3" t="s">
        <v>10086</v>
      </c>
      <c r="D3" t="s">
        <v>10088</v>
      </c>
      <c r="E3" t="s">
        <v>10093</v>
      </c>
    </row>
    <row r="4" spans="1:5">
      <c r="A4" t="s">
        <v>7898</v>
      </c>
      <c r="B4" t="s">
        <v>8587</v>
      </c>
      <c r="C4" t="s">
        <v>10085</v>
      </c>
      <c r="D4" t="s">
        <v>10088</v>
      </c>
      <c r="E4" t="s">
        <v>10094</v>
      </c>
    </row>
    <row r="5" spans="1:5">
      <c r="A5" t="s">
        <v>7200</v>
      </c>
      <c r="B5" t="s">
        <v>8588</v>
      </c>
      <c r="C5" t="s">
        <v>10085</v>
      </c>
      <c r="D5" t="s">
        <v>10089</v>
      </c>
      <c r="E5" t="s">
        <v>10095</v>
      </c>
    </row>
    <row r="6" spans="1:5">
      <c r="A6" t="s">
        <v>8338</v>
      </c>
      <c r="B6" t="s">
        <v>8589</v>
      </c>
      <c r="C6" t="s">
        <v>10085</v>
      </c>
      <c r="D6" t="s">
        <v>10087</v>
      </c>
      <c r="E6" t="s">
        <v>10092</v>
      </c>
    </row>
    <row r="7" spans="1:5">
      <c r="A7" t="s">
        <v>8019</v>
      </c>
      <c r="B7" t="s">
        <v>8590</v>
      </c>
      <c r="C7" t="s">
        <v>10086</v>
      </c>
      <c r="D7" t="s">
        <v>10088</v>
      </c>
      <c r="E7" t="s">
        <v>10094</v>
      </c>
    </row>
    <row r="8" spans="1:5">
      <c r="A8" t="s">
        <v>7725</v>
      </c>
      <c r="B8" t="s">
        <v>8591</v>
      </c>
      <c r="C8" t="s">
        <v>10086</v>
      </c>
      <c r="D8" t="s">
        <v>10090</v>
      </c>
      <c r="E8" t="s">
        <v>10093</v>
      </c>
    </row>
    <row r="9" spans="1:5">
      <c r="A9" t="s">
        <v>7088</v>
      </c>
      <c r="B9" t="s">
        <v>8592</v>
      </c>
      <c r="C9" t="s">
        <v>10085</v>
      </c>
      <c r="D9" t="s">
        <v>10087</v>
      </c>
      <c r="E9" t="s">
        <v>10094</v>
      </c>
    </row>
    <row r="10" spans="1:5">
      <c r="A10" t="s">
        <v>7315</v>
      </c>
      <c r="B10" t="s">
        <v>8593</v>
      </c>
      <c r="C10" t="s">
        <v>10086</v>
      </c>
      <c r="D10" t="s">
        <v>10089</v>
      </c>
      <c r="E10" t="s">
        <v>10095</v>
      </c>
    </row>
    <row r="11" spans="1:5">
      <c r="A11" t="s">
        <v>7820</v>
      </c>
      <c r="B11" t="s">
        <v>8594</v>
      </c>
      <c r="C11" t="s">
        <v>10085</v>
      </c>
      <c r="D11" t="s">
        <v>10088</v>
      </c>
      <c r="E11" t="s">
        <v>10092</v>
      </c>
    </row>
    <row r="12" spans="1:5">
      <c r="A12" t="s">
        <v>7875</v>
      </c>
      <c r="B12" t="s">
        <v>8595</v>
      </c>
      <c r="C12" t="s">
        <v>10085</v>
      </c>
      <c r="D12" t="s">
        <v>10087</v>
      </c>
      <c r="E12" t="s">
        <v>10093</v>
      </c>
    </row>
    <row r="13" spans="1:5">
      <c r="A13" t="s">
        <v>7096</v>
      </c>
      <c r="B13" t="s">
        <v>8596</v>
      </c>
      <c r="C13" t="s">
        <v>10086</v>
      </c>
      <c r="D13" t="s">
        <v>10087</v>
      </c>
      <c r="E13" t="s">
        <v>10092</v>
      </c>
    </row>
    <row r="14" spans="1:5">
      <c r="A14" t="s">
        <v>7223</v>
      </c>
      <c r="B14" t="s">
        <v>8597</v>
      </c>
      <c r="C14" t="s">
        <v>10086</v>
      </c>
      <c r="D14" t="s">
        <v>10090</v>
      </c>
      <c r="E14" t="s">
        <v>10095</v>
      </c>
    </row>
    <row r="15" spans="1:5">
      <c r="A15" t="s">
        <v>7108</v>
      </c>
      <c r="B15" t="s">
        <v>8598</v>
      </c>
      <c r="C15" t="s">
        <v>10086</v>
      </c>
      <c r="D15" t="s">
        <v>10091</v>
      </c>
      <c r="E15" t="s">
        <v>10095</v>
      </c>
    </row>
    <row r="16" spans="1:5">
      <c r="A16" t="s">
        <v>7802</v>
      </c>
      <c r="B16" t="s">
        <v>8599</v>
      </c>
      <c r="C16" t="s">
        <v>10086</v>
      </c>
      <c r="D16" t="s">
        <v>10088</v>
      </c>
      <c r="E16" t="s">
        <v>10094</v>
      </c>
    </row>
    <row r="17" spans="1:5">
      <c r="A17" t="s">
        <v>7535</v>
      </c>
      <c r="B17" t="s">
        <v>8600</v>
      </c>
      <c r="C17" t="s">
        <v>10086</v>
      </c>
      <c r="D17" t="s">
        <v>10089</v>
      </c>
      <c r="E17" t="s">
        <v>10094</v>
      </c>
    </row>
    <row r="18" spans="1:5">
      <c r="A18" t="s">
        <v>7482</v>
      </c>
      <c r="B18" t="s">
        <v>8601</v>
      </c>
      <c r="C18" t="s">
        <v>10085</v>
      </c>
      <c r="D18" t="s">
        <v>10087</v>
      </c>
      <c r="E18" t="s">
        <v>10093</v>
      </c>
    </row>
    <row r="19" spans="1:5">
      <c r="A19" t="s">
        <v>7660</v>
      </c>
      <c r="B19" t="s">
        <v>8602</v>
      </c>
      <c r="C19" t="s">
        <v>10085</v>
      </c>
      <c r="D19" t="s">
        <v>10088</v>
      </c>
      <c r="E19" t="s">
        <v>10093</v>
      </c>
    </row>
    <row r="20" spans="1:5">
      <c r="A20" t="s">
        <v>8448</v>
      </c>
      <c r="B20" t="s">
        <v>8603</v>
      </c>
      <c r="C20" t="s">
        <v>10085</v>
      </c>
      <c r="D20" t="s">
        <v>10089</v>
      </c>
      <c r="E20" t="s">
        <v>10092</v>
      </c>
    </row>
    <row r="21" spans="1:5">
      <c r="A21" t="s">
        <v>8361</v>
      </c>
      <c r="B21" t="s">
        <v>8604</v>
      </c>
      <c r="C21" t="s">
        <v>10086</v>
      </c>
      <c r="D21" t="s">
        <v>10087</v>
      </c>
      <c r="E21" t="s">
        <v>10092</v>
      </c>
    </row>
    <row r="22" spans="1:5">
      <c r="A22" t="s">
        <v>8315</v>
      </c>
      <c r="B22" t="s">
        <v>8605</v>
      </c>
      <c r="C22" t="s">
        <v>10085</v>
      </c>
      <c r="D22" t="s">
        <v>10090</v>
      </c>
      <c r="E22" t="s">
        <v>10092</v>
      </c>
    </row>
    <row r="23" spans="1:5">
      <c r="A23" t="s">
        <v>7659</v>
      </c>
      <c r="B23" t="s">
        <v>8606</v>
      </c>
      <c r="C23" t="s">
        <v>10086</v>
      </c>
      <c r="D23" t="s">
        <v>10091</v>
      </c>
      <c r="E23" t="s">
        <v>10094</v>
      </c>
    </row>
    <row r="24" spans="1:5">
      <c r="A24" t="s">
        <v>7570</v>
      </c>
      <c r="B24" t="s">
        <v>8607</v>
      </c>
      <c r="C24" t="s">
        <v>10086</v>
      </c>
      <c r="D24" t="s">
        <v>10091</v>
      </c>
      <c r="E24" t="s">
        <v>10094</v>
      </c>
    </row>
    <row r="25" spans="1:5">
      <c r="A25" t="s">
        <v>7215</v>
      </c>
      <c r="B25" t="s">
        <v>8608</v>
      </c>
      <c r="C25" t="s">
        <v>10086</v>
      </c>
      <c r="D25" t="s">
        <v>10090</v>
      </c>
      <c r="E25" t="s">
        <v>10093</v>
      </c>
    </row>
    <row r="26" spans="1:5">
      <c r="A26" t="s">
        <v>7637</v>
      </c>
      <c r="B26" t="s">
        <v>8609</v>
      </c>
      <c r="C26" t="s">
        <v>10085</v>
      </c>
      <c r="D26" t="s">
        <v>10089</v>
      </c>
      <c r="E26" t="s">
        <v>10093</v>
      </c>
    </row>
    <row r="27" spans="1:5">
      <c r="A27" t="s">
        <v>7091</v>
      </c>
      <c r="B27" t="s">
        <v>8610</v>
      </c>
      <c r="C27" t="s">
        <v>10085</v>
      </c>
      <c r="D27" t="s">
        <v>10088</v>
      </c>
      <c r="E27" t="s">
        <v>10094</v>
      </c>
    </row>
    <row r="28" spans="1:5">
      <c r="A28" t="s">
        <v>8048</v>
      </c>
      <c r="B28" t="s">
        <v>8611</v>
      </c>
      <c r="C28" t="s">
        <v>10085</v>
      </c>
      <c r="D28" t="s">
        <v>10091</v>
      </c>
      <c r="E28" t="s">
        <v>10095</v>
      </c>
    </row>
    <row r="29" spans="1:5">
      <c r="A29" t="s">
        <v>8279</v>
      </c>
      <c r="B29" t="s">
        <v>8612</v>
      </c>
      <c r="C29" t="s">
        <v>10085</v>
      </c>
      <c r="D29" t="s">
        <v>10088</v>
      </c>
      <c r="E29" t="s">
        <v>10095</v>
      </c>
    </row>
    <row r="30" spans="1:5">
      <c r="A30" t="s">
        <v>8078</v>
      </c>
      <c r="B30" t="s">
        <v>8613</v>
      </c>
      <c r="C30" t="s">
        <v>10085</v>
      </c>
      <c r="D30" t="s">
        <v>10087</v>
      </c>
      <c r="E30" t="s">
        <v>10094</v>
      </c>
    </row>
    <row r="31" spans="1:5">
      <c r="A31" t="s">
        <v>7601</v>
      </c>
      <c r="B31" t="s">
        <v>8614</v>
      </c>
      <c r="C31" t="s">
        <v>10086</v>
      </c>
      <c r="D31" t="s">
        <v>10087</v>
      </c>
      <c r="E31" t="s">
        <v>10092</v>
      </c>
    </row>
    <row r="32" spans="1:5">
      <c r="A32" t="s">
        <v>8425</v>
      </c>
      <c r="B32" t="s">
        <v>8615</v>
      </c>
      <c r="C32" t="s">
        <v>10086</v>
      </c>
      <c r="D32" t="s">
        <v>10091</v>
      </c>
      <c r="E32" t="s">
        <v>10095</v>
      </c>
    </row>
    <row r="33" spans="1:5">
      <c r="A33" t="s">
        <v>7342</v>
      </c>
      <c r="B33" t="s">
        <v>8616</v>
      </c>
      <c r="C33" t="s">
        <v>10086</v>
      </c>
      <c r="D33" t="s">
        <v>10089</v>
      </c>
      <c r="E33" t="s">
        <v>10094</v>
      </c>
    </row>
    <row r="34" spans="1:5">
      <c r="A34" t="s">
        <v>7516</v>
      </c>
      <c r="B34" t="s">
        <v>8617</v>
      </c>
      <c r="C34" t="s">
        <v>10086</v>
      </c>
      <c r="D34" t="s">
        <v>10088</v>
      </c>
      <c r="E34" t="s">
        <v>10093</v>
      </c>
    </row>
    <row r="35" spans="1:5">
      <c r="A35" t="s">
        <v>7753</v>
      </c>
      <c r="B35" t="s">
        <v>8618</v>
      </c>
      <c r="C35" t="s">
        <v>10086</v>
      </c>
      <c r="D35" t="s">
        <v>10088</v>
      </c>
      <c r="E35" t="s">
        <v>10092</v>
      </c>
    </row>
    <row r="36" spans="1:5">
      <c r="A36" t="s">
        <v>8443</v>
      </c>
      <c r="B36" t="s">
        <v>8619</v>
      </c>
      <c r="C36" t="s">
        <v>10086</v>
      </c>
      <c r="D36" t="s">
        <v>10087</v>
      </c>
      <c r="E36" t="s">
        <v>10092</v>
      </c>
    </row>
    <row r="37" spans="1:5">
      <c r="A37" t="s">
        <v>8033</v>
      </c>
      <c r="B37" t="s">
        <v>8620</v>
      </c>
      <c r="C37" t="s">
        <v>10086</v>
      </c>
      <c r="D37" t="s">
        <v>10089</v>
      </c>
      <c r="E37" t="s">
        <v>10095</v>
      </c>
    </row>
    <row r="38" spans="1:5">
      <c r="A38" t="s">
        <v>8122</v>
      </c>
      <c r="B38" t="s">
        <v>8621</v>
      </c>
      <c r="C38" t="s">
        <v>10085</v>
      </c>
      <c r="D38" t="s">
        <v>10087</v>
      </c>
      <c r="E38" t="s">
        <v>10093</v>
      </c>
    </row>
    <row r="39" spans="1:5">
      <c r="A39" t="s">
        <v>8301</v>
      </c>
      <c r="B39" t="s">
        <v>8622</v>
      </c>
      <c r="C39" t="s">
        <v>10085</v>
      </c>
      <c r="D39" t="s">
        <v>10089</v>
      </c>
      <c r="E39" t="s">
        <v>10093</v>
      </c>
    </row>
    <row r="40" spans="1:5">
      <c r="A40" t="s">
        <v>7257</v>
      </c>
      <c r="B40" t="s">
        <v>8623</v>
      </c>
      <c r="C40" t="s">
        <v>10086</v>
      </c>
      <c r="D40" t="s">
        <v>10087</v>
      </c>
      <c r="E40" t="s">
        <v>10095</v>
      </c>
    </row>
    <row r="41" spans="1:5">
      <c r="A41" t="s">
        <v>7763</v>
      </c>
      <c r="B41" t="s">
        <v>8624</v>
      </c>
      <c r="C41" t="s">
        <v>10086</v>
      </c>
      <c r="D41" t="s">
        <v>10088</v>
      </c>
      <c r="E41" t="s">
        <v>10093</v>
      </c>
    </row>
    <row r="42" spans="1:5">
      <c r="A42" t="s">
        <v>8141</v>
      </c>
      <c r="B42" t="s">
        <v>8625</v>
      </c>
      <c r="C42" t="s">
        <v>10085</v>
      </c>
      <c r="D42" t="s">
        <v>10088</v>
      </c>
      <c r="E42" t="s">
        <v>10095</v>
      </c>
    </row>
    <row r="43" spans="1:5">
      <c r="A43" t="s">
        <v>8142</v>
      </c>
      <c r="B43" t="s">
        <v>8626</v>
      </c>
      <c r="C43" t="s">
        <v>10086</v>
      </c>
      <c r="D43" t="s">
        <v>10087</v>
      </c>
      <c r="E43" t="s">
        <v>10093</v>
      </c>
    </row>
    <row r="44" spans="1:5">
      <c r="A44" t="s">
        <v>8220</v>
      </c>
      <c r="B44" t="s">
        <v>8627</v>
      </c>
      <c r="C44" t="s">
        <v>10085</v>
      </c>
      <c r="D44" t="s">
        <v>10091</v>
      </c>
      <c r="E44" t="s">
        <v>10093</v>
      </c>
    </row>
    <row r="45" spans="1:5">
      <c r="A45" t="s">
        <v>7947</v>
      </c>
      <c r="B45" t="s">
        <v>8628</v>
      </c>
      <c r="C45" t="s">
        <v>10086</v>
      </c>
      <c r="D45" t="s">
        <v>10091</v>
      </c>
      <c r="E45" t="s">
        <v>10095</v>
      </c>
    </row>
    <row r="46" spans="1:5">
      <c r="A46" t="s">
        <v>8285</v>
      </c>
      <c r="B46" t="s">
        <v>8629</v>
      </c>
      <c r="C46" t="s">
        <v>10085</v>
      </c>
      <c r="D46" t="s">
        <v>10089</v>
      </c>
      <c r="E46" t="s">
        <v>10094</v>
      </c>
    </row>
    <row r="47" spans="1:5">
      <c r="A47" t="s">
        <v>7950</v>
      </c>
      <c r="B47" t="s">
        <v>8630</v>
      </c>
      <c r="C47" t="s">
        <v>10085</v>
      </c>
      <c r="D47" t="s">
        <v>10091</v>
      </c>
      <c r="E47" t="s">
        <v>10094</v>
      </c>
    </row>
    <row r="48" spans="1:5">
      <c r="A48" t="s">
        <v>7327</v>
      </c>
      <c r="B48" t="s">
        <v>8631</v>
      </c>
      <c r="C48" t="s">
        <v>10086</v>
      </c>
      <c r="D48" t="s">
        <v>10090</v>
      </c>
      <c r="E48" t="s">
        <v>10095</v>
      </c>
    </row>
    <row r="49" spans="1:5">
      <c r="A49" t="s">
        <v>8221</v>
      </c>
      <c r="B49" t="s">
        <v>8632</v>
      </c>
      <c r="C49" t="s">
        <v>10085</v>
      </c>
      <c r="D49" t="s">
        <v>10091</v>
      </c>
      <c r="E49" t="s">
        <v>10092</v>
      </c>
    </row>
    <row r="50" spans="1:5">
      <c r="A50" t="s">
        <v>7670</v>
      </c>
      <c r="B50" t="s">
        <v>8633</v>
      </c>
      <c r="C50" t="s">
        <v>10085</v>
      </c>
      <c r="D50" t="s">
        <v>10091</v>
      </c>
      <c r="E50" t="s">
        <v>10095</v>
      </c>
    </row>
    <row r="51" spans="1:5">
      <c r="A51" t="s">
        <v>7202</v>
      </c>
      <c r="B51" t="s">
        <v>8634</v>
      </c>
      <c r="C51" t="s">
        <v>10086</v>
      </c>
      <c r="D51" t="s">
        <v>10087</v>
      </c>
      <c r="E51" t="s">
        <v>10093</v>
      </c>
    </row>
    <row r="52" spans="1:5">
      <c r="A52" t="s">
        <v>7983</v>
      </c>
      <c r="B52" t="s">
        <v>8635</v>
      </c>
      <c r="C52" t="s">
        <v>10086</v>
      </c>
      <c r="D52" t="s">
        <v>10090</v>
      </c>
      <c r="E52" t="s">
        <v>10093</v>
      </c>
    </row>
    <row r="53" spans="1:5">
      <c r="A53" t="s">
        <v>7034</v>
      </c>
      <c r="B53" t="s">
        <v>8636</v>
      </c>
      <c r="C53" t="s">
        <v>10085</v>
      </c>
      <c r="D53" t="s">
        <v>10088</v>
      </c>
      <c r="E53" t="s">
        <v>10095</v>
      </c>
    </row>
    <row r="54" spans="1:5">
      <c r="A54" t="s">
        <v>8442</v>
      </c>
      <c r="B54" t="s">
        <v>8637</v>
      </c>
      <c r="C54" t="s">
        <v>10086</v>
      </c>
      <c r="D54" t="s">
        <v>10091</v>
      </c>
      <c r="E54" t="s">
        <v>10094</v>
      </c>
    </row>
    <row r="55" spans="1:5">
      <c r="A55" t="s">
        <v>8254</v>
      </c>
      <c r="B55" t="s">
        <v>8638</v>
      </c>
      <c r="C55" t="s">
        <v>10086</v>
      </c>
      <c r="D55" t="s">
        <v>10089</v>
      </c>
      <c r="E55" t="s">
        <v>10093</v>
      </c>
    </row>
    <row r="56" spans="1:5">
      <c r="A56" t="s">
        <v>8018</v>
      </c>
      <c r="B56" t="s">
        <v>8639</v>
      </c>
      <c r="C56" t="s">
        <v>10085</v>
      </c>
      <c r="D56" t="s">
        <v>10090</v>
      </c>
      <c r="E56" t="s">
        <v>10093</v>
      </c>
    </row>
    <row r="57" spans="1:5">
      <c r="A57" t="s">
        <v>7590</v>
      </c>
      <c r="B57" t="s">
        <v>8640</v>
      </c>
      <c r="C57" t="s">
        <v>10086</v>
      </c>
      <c r="D57" t="s">
        <v>10088</v>
      </c>
      <c r="E57" t="s">
        <v>10093</v>
      </c>
    </row>
    <row r="58" spans="1:5">
      <c r="A58" t="s">
        <v>8177</v>
      </c>
      <c r="B58" t="s">
        <v>8641</v>
      </c>
      <c r="C58" t="s">
        <v>10086</v>
      </c>
      <c r="D58" t="s">
        <v>10090</v>
      </c>
      <c r="E58" t="s">
        <v>10095</v>
      </c>
    </row>
    <row r="59" spans="1:5">
      <c r="A59" t="s">
        <v>8132</v>
      </c>
      <c r="B59" t="s">
        <v>8642</v>
      </c>
      <c r="C59" t="s">
        <v>10085</v>
      </c>
      <c r="D59" t="s">
        <v>10090</v>
      </c>
      <c r="E59" t="s">
        <v>10092</v>
      </c>
    </row>
    <row r="60" spans="1:5">
      <c r="A60" t="s">
        <v>8024</v>
      </c>
      <c r="B60" t="s">
        <v>8643</v>
      </c>
      <c r="C60" t="s">
        <v>10085</v>
      </c>
      <c r="D60" t="s">
        <v>10088</v>
      </c>
      <c r="E60" t="s">
        <v>10093</v>
      </c>
    </row>
    <row r="61" spans="1:5">
      <c r="A61" t="s">
        <v>7231</v>
      </c>
      <c r="B61" t="s">
        <v>8644</v>
      </c>
      <c r="C61" t="s">
        <v>10085</v>
      </c>
      <c r="D61" t="s">
        <v>10088</v>
      </c>
      <c r="E61" t="s">
        <v>10093</v>
      </c>
    </row>
    <row r="62" spans="1:5">
      <c r="A62" t="s">
        <v>8114</v>
      </c>
      <c r="B62" t="s">
        <v>8645</v>
      </c>
      <c r="C62" t="s">
        <v>10086</v>
      </c>
      <c r="D62" t="s">
        <v>10089</v>
      </c>
      <c r="E62" t="s">
        <v>10092</v>
      </c>
    </row>
    <row r="63" spans="1:5">
      <c r="A63" t="s">
        <v>7404</v>
      </c>
      <c r="B63" t="s">
        <v>8646</v>
      </c>
      <c r="C63" t="s">
        <v>10085</v>
      </c>
      <c r="D63" t="s">
        <v>10089</v>
      </c>
      <c r="E63" t="s">
        <v>10095</v>
      </c>
    </row>
    <row r="64" spans="1:5">
      <c r="A64" t="s">
        <v>8572</v>
      </c>
      <c r="B64" t="s">
        <v>8647</v>
      </c>
      <c r="C64" t="s">
        <v>10085</v>
      </c>
      <c r="D64" t="s">
        <v>10089</v>
      </c>
      <c r="E64" t="s">
        <v>10094</v>
      </c>
    </row>
    <row r="65" spans="1:5">
      <c r="A65" t="s">
        <v>7265</v>
      </c>
      <c r="B65" t="s">
        <v>8648</v>
      </c>
      <c r="C65" t="s">
        <v>10085</v>
      </c>
      <c r="D65" t="s">
        <v>10089</v>
      </c>
      <c r="E65" t="s">
        <v>10095</v>
      </c>
    </row>
    <row r="66" spans="1:5">
      <c r="A66" t="s">
        <v>7280</v>
      </c>
      <c r="B66" t="s">
        <v>8649</v>
      </c>
      <c r="C66" t="s">
        <v>10085</v>
      </c>
      <c r="D66" t="s">
        <v>10088</v>
      </c>
      <c r="E66" t="s">
        <v>10093</v>
      </c>
    </row>
    <row r="67" spans="1:5">
      <c r="A67" t="s">
        <v>7856</v>
      </c>
      <c r="B67" t="s">
        <v>8650</v>
      </c>
      <c r="C67" t="s">
        <v>10086</v>
      </c>
      <c r="D67" t="s">
        <v>10091</v>
      </c>
      <c r="E67" t="s">
        <v>10092</v>
      </c>
    </row>
    <row r="68" spans="1:5">
      <c r="A68" t="s">
        <v>7124</v>
      </c>
      <c r="B68" t="s">
        <v>8651</v>
      </c>
      <c r="C68" t="s">
        <v>10086</v>
      </c>
      <c r="D68" t="s">
        <v>10091</v>
      </c>
      <c r="E68" t="s">
        <v>10095</v>
      </c>
    </row>
    <row r="69" spans="1:5">
      <c r="A69" t="s">
        <v>7613</v>
      </c>
      <c r="B69" t="s">
        <v>8652</v>
      </c>
      <c r="C69" t="s">
        <v>10086</v>
      </c>
      <c r="D69" t="s">
        <v>10089</v>
      </c>
      <c r="E69" t="s">
        <v>10095</v>
      </c>
    </row>
    <row r="70" spans="1:5">
      <c r="A70" t="s">
        <v>7545</v>
      </c>
      <c r="B70" t="s">
        <v>8653</v>
      </c>
      <c r="C70" t="s">
        <v>10085</v>
      </c>
      <c r="D70" t="s">
        <v>10089</v>
      </c>
      <c r="E70" t="s">
        <v>10093</v>
      </c>
    </row>
    <row r="71" spans="1:5">
      <c r="A71" t="s">
        <v>7669</v>
      </c>
      <c r="B71" t="s">
        <v>8654</v>
      </c>
      <c r="C71" t="s">
        <v>10086</v>
      </c>
      <c r="D71" t="s">
        <v>10087</v>
      </c>
      <c r="E71" t="s">
        <v>10093</v>
      </c>
    </row>
    <row r="72" spans="1:5">
      <c r="A72" t="s">
        <v>8423</v>
      </c>
      <c r="B72" t="s">
        <v>8655</v>
      </c>
      <c r="C72" t="s">
        <v>10085</v>
      </c>
      <c r="D72" t="s">
        <v>10091</v>
      </c>
      <c r="E72" t="s">
        <v>10095</v>
      </c>
    </row>
    <row r="73" spans="1:5">
      <c r="A73" t="s">
        <v>7707</v>
      </c>
      <c r="B73" t="s">
        <v>8656</v>
      </c>
      <c r="C73" t="s">
        <v>10085</v>
      </c>
      <c r="D73" t="s">
        <v>10090</v>
      </c>
      <c r="E73" t="s">
        <v>10092</v>
      </c>
    </row>
    <row r="74" spans="1:5">
      <c r="A74" t="s">
        <v>7239</v>
      </c>
      <c r="B74" t="s">
        <v>8657</v>
      </c>
      <c r="C74" t="s">
        <v>10086</v>
      </c>
      <c r="D74" t="s">
        <v>10087</v>
      </c>
      <c r="E74" t="s">
        <v>10092</v>
      </c>
    </row>
    <row r="75" spans="1:5">
      <c r="A75" t="s">
        <v>7147</v>
      </c>
      <c r="B75" t="s">
        <v>8658</v>
      </c>
      <c r="C75" t="s">
        <v>10085</v>
      </c>
      <c r="D75" t="s">
        <v>10088</v>
      </c>
      <c r="E75" t="s">
        <v>10093</v>
      </c>
    </row>
    <row r="76" spans="1:5">
      <c r="A76" t="s">
        <v>7309</v>
      </c>
      <c r="B76" t="s">
        <v>8659</v>
      </c>
      <c r="C76" t="s">
        <v>10085</v>
      </c>
      <c r="D76" t="s">
        <v>10088</v>
      </c>
      <c r="E76" t="s">
        <v>10093</v>
      </c>
    </row>
    <row r="77" spans="1:5">
      <c r="A77" t="s">
        <v>7122</v>
      </c>
      <c r="B77" t="s">
        <v>8660</v>
      </c>
      <c r="C77" t="s">
        <v>10086</v>
      </c>
      <c r="D77" t="s">
        <v>10087</v>
      </c>
      <c r="E77" t="s">
        <v>10092</v>
      </c>
    </row>
    <row r="78" spans="1:5">
      <c r="A78" t="s">
        <v>7292</v>
      </c>
      <c r="B78" t="s">
        <v>8661</v>
      </c>
      <c r="C78" t="s">
        <v>10085</v>
      </c>
      <c r="D78" t="s">
        <v>10088</v>
      </c>
      <c r="E78" t="s">
        <v>10093</v>
      </c>
    </row>
    <row r="79" spans="1:5">
      <c r="A79" t="s">
        <v>7546</v>
      </c>
      <c r="B79" t="s">
        <v>8662</v>
      </c>
      <c r="C79" t="s">
        <v>10086</v>
      </c>
      <c r="D79" t="s">
        <v>10089</v>
      </c>
      <c r="E79" t="s">
        <v>10094</v>
      </c>
    </row>
    <row r="80" spans="1:5">
      <c r="A80" t="s">
        <v>8404</v>
      </c>
      <c r="B80" t="s">
        <v>8663</v>
      </c>
      <c r="C80" t="s">
        <v>10086</v>
      </c>
      <c r="D80" t="s">
        <v>10090</v>
      </c>
      <c r="E80" t="s">
        <v>10093</v>
      </c>
    </row>
    <row r="81" spans="1:5">
      <c r="A81" t="s">
        <v>8436</v>
      </c>
      <c r="B81" t="s">
        <v>8664</v>
      </c>
      <c r="C81" t="s">
        <v>10086</v>
      </c>
      <c r="D81" t="s">
        <v>10089</v>
      </c>
      <c r="E81" t="s">
        <v>10094</v>
      </c>
    </row>
    <row r="82" spans="1:5">
      <c r="A82" t="s">
        <v>7739</v>
      </c>
      <c r="B82" t="s">
        <v>8665</v>
      </c>
      <c r="C82" t="s">
        <v>10086</v>
      </c>
      <c r="D82" t="s">
        <v>10087</v>
      </c>
      <c r="E82" t="s">
        <v>10095</v>
      </c>
    </row>
    <row r="83" spans="1:5">
      <c r="A83" t="s">
        <v>8430</v>
      </c>
      <c r="B83" t="s">
        <v>8666</v>
      </c>
      <c r="C83" t="s">
        <v>10086</v>
      </c>
      <c r="D83" t="s">
        <v>10090</v>
      </c>
      <c r="E83" t="s">
        <v>10093</v>
      </c>
    </row>
    <row r="84" spans="1:5">
      <c r="A84" t="s">
        <v>7877</v>
      </c>
      <c r="B84" t="s">
        <v>8667</v>
      </c>
      <c r="C84" t="s">
        <v>10085</v>
      </c>
      <c r="D84" t="s">
        <v>10088</v>
      </c>
      <c r="E84" t="s">
        <v>10094</v>
      </c>
    </row>
    <row r="85" spans="1:5">
      <c r="A85" t="s">
        <v>7794</v>
      </c>
      <c r="B85" t="s">
        <v>8668</v>
      </c>
      <c r="C85" t="s">
        <v>10086</v>
      </c>
      <c r="D85" t="s">
        <v>10090</v>
      </c>
      <c r="E85" t="s">
        <v>10094</v>
      </c>
    </row>
    <row r="86" spans="1:5">
      <c r="A86" t="s">
        <v>7643</v>
      </c>
      <c r="B86" t="s">
        <v>8669</v>
      </c>
      <c r="C86" t="s">
        <v>10085</v>
      </c>
      <c r="D86" t="s">
        <v>10087</v>
      </c>
      <c r="E86" t="s">
        <v>10092</v>
      </c>
    </row>
    <row r="87" spans="1:5">
      <c r="A87" t="s">
        <v>8306</v>
      </c>
      <c r="B87" t="s">
        <v>8670</v>
      </c>
      <c r="C87" t="s">
        <v>10086</v>
      </c>
      <c r="D87" t="s">
        <v>10088</v>
      </c>
      <c r="E87" t="s">
        <v>10093</v>
      </c>
    </row>
    <row r="88" spans="1:5">
      <c r="A88" t="s">
        <v>8014</v>
      </c>
      <c r="B88" t="s">
        <v>8671</v>
      </c>
      <c r="C88" t="s">
        <v>10086</v>
      </c>
      <c r="D88" t="s">
        <v>10091</v>
      </c>
      <c r="E88" t="s">
        <v>10095</v>
      </c>
    </row>
    <row r="89" spans="1:5">
      <c r="A89" t="s">
        <v>7755</v>
      </c>
      <c r="B89" t="s">
        <v>8672</v>
      </c>
      <c r="C89" t="s">
        <v>10086</v>
      </c>
      <c r="D89" t="s">
        <v>10087</v>
      </c>
      <c r="E89" t="s">
        <v>10094</v>
      </c>
    </row>
    <row r="90" spans="1:5">
      <c r="A90" t="s">
        <v>7830</v>
      </c>
      <c r="B90" t="s">
        <v>8673</v>
      </c>
      <c r="C90" t="s">
        <v>10085</v>
      </c>
      <c r="D90" t="s">
        <v>10091</v>
      </c>
      <c r="E90" t="s">
        <v>10092</v>
      </c>
    </row>
    <row r="91" spans="1:5">
      <c r="A91" t="s">
        <v>7067</v>
      </c>
      <c r="B91" t="s">
        <v>8674</v>
      </c>
      <c r="C91" t="s">
        <v>10086</v>
      </c>
      <c r="D91" t="s">
        <v>10087</v>
      </c>
      <c r="E91" t="s">
        <v>10093</v>
      </c>
    </row>
    <row r="92" spans="1:5">
      <c r="A92" t="s">
        <v>7317</v>
      </c>
      <c r="B92" t="s">
        <v>8675</v>
      </c>
      <c r="C92" t="s">
        <v>10085</v>
      </c>
      <c r="D92" t="s">
        <v>10088</v>
      </c>
      <c r="E92" t="s">
        <v>10093</v>
      </c>
    </row>
    <row r="93" spans="1:5">
      <c r="A93" t="s">
        <v>8339</v>
      </c>
      <c r="B93" t="s">
        <v>8676</v>
      </c>
      <c r="C93" t="s">
        <v>10086</v>
      </c>
      <c r="D93" t="s">
        <v>10087</v>
      </c>
      <c r="E93" t="s">
        <v>10093</v>
      </c>
    </row>
    <row r="94" spans="1:5">
      <c r="A94" t="s">
        <v>8133</v>
      </c>
      <c r="B94" t="s">
        <v>8677</v>
      </c>
      <c r="C94" t="s">
        <v>10085</v>
      </c>
      <c r="D94" t="s">
        <v>10091</v>
      </c>
      <c r="E94" t="s">
        <v>10093</v>
      </c>
    </row>
    <row r="95" spans="1:5">
      <c r="A95" t="s">
        <v>7209</v>
      </c>
      <c r="B95" t="s">
        <v>8678</v>
      </c>
      <c r="C95" t="s">
        <v>10085</v>
      </c>
      <c r="D95" t="s">
        <v>10091</v>
      </c>
      <c r="E95" t="s">
        <v>10095</v>
      </c>
    </row>
    <row r="96" spans="1:5">
      <c r="A96" t="s">
        <v>7322</v>
      </c>
      <c r="B96" t="s">
        <v>8679</v>
      </c>
      <c r="C96" t="s">
        <v>10086</v>
      </c>
      <c r="D96" t="s">
        <v>10091</v>
      </c>
      <c r="E96" t="s">
        <v>10092</v>
      </c>
    </row>
    <row r="97" spans="1:5">
      <c r="A97" t="s">
        <v>8304</v>
      </c>
      <c r="B97" t="s">
        <v>8680</v>
      </c>
      <c r="C97" t="s">
        <v>10086</v>
      </c>
      <c r="D97" t="s">
        <v>10087</v>
      </c>
      <c r="E97" t="s">
        <v>10095</v>
      </c>
    </row>
    <row r="98" spans="1:5">
      <c r="A98" t="s">
        <v>7961</v>
      </c>
      <c r="B98" t="s">
        <v>8681</v>
      </c>
      <c r="C98" t="s">
        <v>10085</v>
      </c>
      <c r="D98" t="s">
        <v>10088</v>
      </c>
      <c r="E98" t="s">
        <v>10092</v>
      </c>
    </row>
    <row r="99" spans="1:5">
      <c r="A99" t="s">
        <v>8154</v>
      </c>
      <c r="B99" t="s">
        <v>8682</v>
      </c>
      <c r="C99" t="s">
        <v>10086</v>
      </c>
      <c r="D99" t="s">
        <v>10089</v>
      </c>
      <c r="E99" t="s">
        <v>10095</v>
      </c>
    </row>
    <row r="100" spans="1:5">
      <c r="A100" t="s">
        <v>8460</v>
      </c>
      <c r="B100" t="s">
        <v>8683</v>
      </c>
      <c r="C100" t="s">
        <v>10085</v>
      </c>
      <c r="D100" t="s">
        <v>10088</v>
      </c>
      <c r="E100" t="s">
        <v>10092</v>
      </c>
    </row>
    <row r="101" spans="1:5">
      <c r="A101" t="s">
        <v>8039</v>
      </c>
      <c r="B101" t="s">
        <v>8684</v>
      </c>
      <c r="C101" t="s">
        <v>10086</v>
      </c>
      <c r="D101" t="s">
        <v>10087</v>
      </c>
      <c r="E101" t="s">
        <v>10095</v>
      </c>
    </row>
    <row r="102" spans="1:5">
      <c r="A102" t="s">
        <v>7116</v>
      </c>
      <c r="B102" t="s">
        <v>8685</v>
      </c>
      <c r="C102" t="s">
        <v>10086</v>
      </c>
      <c r="D102" t="s">
        <v>10091</v>
      </c>
      <c r="E102" t="s">
        <v>10093</v>
      </c>
    </row>
    <row r="103" spans="1:5">
      <c r="A103" t="s">
        <v>8224</v>
      </c>
      <c r="B103" t="s">
        <v>8686</v>
      </c>
      <c r="C103" t="s">
        <v>10086</v>
      </c>
      <c r="D103" t="s">
        <v>10090</v>
      </c>
      <c r="E103" t="s">
        <v>10092</v>
      </c>
    </row>
    <row r="104" spans="1:5">
      <c r="A104" t="s">
        <v>7770</v>
      </c>
      <c r="B104" t="s">
        <v>8687</v>
      </c>
      <c r="C104" t="s">
        <v>10086</v>
      </c>
      <c r="D104" t="s">
        <v>10089</v>
      </c>
      <c r="E104" t="s">
        <v>10095</v>
      </c>
    </row>
    <row r="105" spans="1:5">
      <c r="A105" t="s">
        <v>7361</v>
      </c>
      <c r="B105" t="s">
        <v>8688</v>
      </c>
      <c r="C105" t="s">
        <v>10085</v>
      </c>
      <c r="D105" t="s">
        <v>10090</v>
      </c>
      <c r="E105" t="s">
        <v>10093</v>
      </c>
    </row>
    <row r="106" spans="1:5">
      <c r="A106" t="s">
        <v>8288</v>
      </c>
      <c r="B106" t="s">
        <v>8689</v>
      </c>
      <c r="C106" t="s">
        <v>10086</v>
      </c>
      <c r="D106" t="s">
        <v>10089</v>
      </c>
      <c r="E106" t="s">
        <v>10095</v>
      </c>
    </row>
    <row r="107" spans="1:5">
      <c r="A107" t="s">
        <v>7076</v>
      </c>
      <c r="B107" t="s">
        <v>8690</v>
      </c>
      <c r="C107" t="s">
        <v>10085</v>
      </c>
      <c r="D107" t="s">
        <v>10091</v>
      </c>
      <c r="E107" t="s">
        <v>10094</v>
      </c>
    </row>
    <row r="108" spans="1:5">
      <c r="A108" t="s">
        <v>8209</v>
      </c>
      <c r="B108" t="s">
        <v>8691</v>
      </c>
      <c r="C108" t="s">
        <v>10085</v>
      </c>
      <c r="D108" t="s">
        <v>10090</v>
      </c>
      <c r="E108" t="s">
        <v>10093</v>
      </c>
    </row>
    <row r="109" spans="1:5">
      <c r="A109" t="s">
        <v>7626</v>
      </c>
      <c r="B109" t="s">
        <v>8692</v>
      </c>
      <c r="C109" t="s">
        <v>10085</v>
      </c>
      <c r="D109" t="s">
        <v>10088</v>
      </c>
      <c r="E109" t="s">
        <v>10094</v>
      </c>
    </row>
    <row r="110" spans="1:5">
      <c r="A110" t="s">
        <v>7490</v>
      </c>
      <c r="B110" t="s">
        <v>8693</v>
      </c>
      <c r="C110" t="s">
        <v>10085</v>
      </c>
      <c r="D110" t="s">
        <v>10089</v>
      </c>
      <c r="E110" t="s">
        <v>10095</v>
      </c>
    </row>
    <row r="111" spans="1:5">
      <c r="A111" t="s">
        <v>8396</v>
      </c>
      <c r="B111" t="s">
        <v>8694</v>
      </c>
      <c r="C111" t="s">
        <v>10086</v>
      </c>
      <c r="D111" t="s">
        <v>10087</v>
      </c>
      <c r="E111" t="s">
        <v>10092</v>
      </c>
    </row>
    <row r="112" spans="1:5">
      <c r="A112" t="s">
        <v>7366</v>
      </c>
      <c r="B112" t="s">
        <v>8695</v>
      </c>
      <c r="C112" t="s">
        <v>10085</v>
      </c>
      <c r="D112" t="s">
        <v>10087</v>
      </c>
      <c r="E112" t="s">
        <v>10094</v>
      </c>
    </row>
    <row r="113" spans="1:5">
      <c r="A113" t="s">
        <v>7014</v>
      </c>
      <c r="B113" t="s">
        <v>8696</v>
      </c>
      <c r="C113" t="s">
        <v>10085</v>
      </c>
      <c r="D113" t="s">
        <v>10087</v>
      </c>
      <c r="E113" t="s">
        <v>10092</v>
      </c>
    </row>
    <row r="114" spans="1:5">
      <c r="A114" t="s">
        <v>7119</v>
      </c>
      <c r="B114" t="s">
        <v>8697</v>
      </c>
      <c r="C114" t="s">
        <v>10086</v>
      </c>
      <c r="D114" t="s">
        <v>10088</v>
      </c>
      <c r="E114" t="s">
        <v>10092</v>
      </c>
    </row>
    <row r="115" spans="1:5">
      <c r="A115" t="s">
        <v>7731</v>
      </c>
      <c r="B115" t="s">
        <v>8698</v>
      </c>
      <c r="C115" t="s">
        <v>10086</v>
      </c>
      <c r="D115" t="s">
        <v>10090</v>
      </c>
      <c r="E115" t="s">
        <v>10094</v>
      </c>
    </row>
    <row r="116" spans="1:5">
      <c r="A116" t="s">
        <v>7248</v>
      </c>
      <c r="B116" t="s">
        <v>8699</v>
      </c>
      <c r="C116" t="s">
        <v>10086</v>
      </c>
      <c r="D116" t="s">
        <v>10087</v>
      </c>
      <c r="E116" t="s">
        <v>10093</v>
      </c>
    </row>
    <row r="117" spans="1:5">
      <c r="A117" t="s">
        <v>8136</v>
      </c>
      <c r="B117" t="s">
        <v>8700</v>
      </c>
      <c r="C117" t="s">
        <v>10085</v>
      </c>
      <c r="D117" t="s">
        <v>10089</v>
      </c>
      <c r="E117" t="s">
        <v>10095</v>
      </c>
    </row>
    <row r="118" spans="1:5">
      <c r="A118" t="s">
        <v>7673</v>
      </c>
      <c r="B118" t="s">
        <v>8701</v>
      </c>
      <c r="C118" t="s">
        <v>10085</v>
      </c>
      <c r="D118" t="s">
        <v>10087</v>
      </c>
      <c r="E118" t="s">
        <v>10095</v>
      </c>
    </row>
    <row r="119" spans="1:5">
      <c r="A119" t="s">
        <v>8386</v>
      </c>
      <c r="B119" t="s">
        <v>8702</v>
      </c>
      <c r="C119" t="s">
        <v>10085</v>
      </c>
      <c r="D119" t="s">
        <v>10091</v>
      </c>
      <c r="E119" t="s">
        <v>10093</v>
      </c>
    </row>
    <row r="120" spans="1:5">
      <c r="A120" t="s">
        <v>8317</v>
      </c>
      <c r="B120" t="s">
        <v>8703</v>
      </c>
      <c r="C120" t="s">
        <v>10086</v>
      </c>
      <c r="D120" t="s">
        <v>10088</v>
      </c>
      <c r="E120" t="s">
        <v>10095</v>
      </c>
    </row>
    <row r="121" spans="1:5">
      <c r="A121" t="s">
        <v>7168</v>
      </c>
      <c r="B121" t="s">
        <v>8704</v>
      </c>
      <c r="C121" t="s">
        <v>10085</v>
      </c>
      <c r="D121" t="s">
        <v>10091</v>
      </c>
      <c r="E121" t="s">
        <v>10092</v>
      </c>
    </row>
    <row r="122" spans="1:5">
      <c r="A122" t="s">
        <v>8234</v>
      </c>
      <c r="B122" t="s">
        <v>8705</v>
      </c>
      <c r="C122" t="s">
        <v>10085</v>
      </c>
      <c r="D122" t="s">
        <v>10089</v>
      </c>
      <c r="E122" t="s">
        <v>10092</v>
      </c>
    </row>
    <row r="123" spans="1:5">
      <c r="A123" t="s">
        <v>8067</v>
      </c>
      <c r="B123" t="s">
        <v>8706</v>
      </c>
      <c r="C123" t="s">
        <v>10086</v>
      </c>
      <c r="D123" t="s">
        <v>10091</v>
      </c>
      <c r="E123" t="s">
        <v>10093</v>
      </c>
    </row>
    <row r="124" spans="1:5">
      <c r="A124" t="s">
        <v>7858</v>
      </c>
      <c r="B124" t="s">
        <v>8707</v>
      </c>
      <c r="C124" t="s">
        <v>10085</v>
      </c>
      <c r="D124" t="s">
        <v>10090</v>
      </c>
      <c r="E124" t="s">
        <v>10094</v>
      </c>
    </row>
    <row r="125" spans="1:5">
      <c r="A125" t="s">
        <v>7693</v>
      </c>
      <c r="B125" t="s">
        <v>8708</v>
      </c>
      <c r="C125" t="s">
        <v>10086</v>
      </c>
      <c r="D125" t="s">
        <v>10087</v>
      </c>
      <c r="E125" t="s">
        <v>10094</v>
      </c>
    </row>
    <row r="126" spans="1:5">
      <c r="A126" t="s">
        <v>8291</v>
      </c>
      <c r="B126" t="s">
        <v>8709</v>
      </c>
      <c r="C126" t="s">
        <v>10085</v>
      </c>
      <c r="D126" t="s">
        <v>10088</v>
      </c>
      <c r="E126" t="s">
        <v>10095</v>
      </c>
    </row>
    <row r="127" spans="1:5">
      <c r="A127" t="s">
        <v>7460</v>
      </c>
      <c r="B127" t="s">
        <v>8710</v>
      </c>
      <c r="C127" t="s">
        <v>10085</v>
      </c>
      <c r="D127" t="s">
        <v>10090</v>
      </c>
      <c r="E127" t="s">
        <v>10093</v>
      </c>
    </row>
    <row r="128" spans="1:5">
      <c r="A128" t="s">
        <v>8379</v>
      </c>
      <c r="B128" t="s">
        <v>8711</v>
      </c>
      <c r="C128" t="s">
        <v>10086</v>
      </c>
      <c r="D128" t="s">
        <v>10088</v>
      </c>
      <c r="E128" t="s">
        <v>10094</v>
      </c>
    </row>
    <row r="129" spans="1:5">
      <c r="A129" t="s">
        <v>7487</v>
      </c>
      <c r="B129" t="s">
        <v>8712</v>
      </c>
      <c r="C129" t="s">
        <v>10086</v>
      </c>
      <c r="D129" t="s">
        <v>10089</v>
      </c>
      <c r="E129" t="s">
        <v>10095</v>
      </c>
    </row>
    <row r="130" spans="1:5">
      <c r="A130" t="s">
        <v>7949</v>
      </c>
      <c r="B130" t="s">
        <v>8713</v>
      </c>
      <c r="C130" t="s">
        <v>10086</v>
      </c>
      <c r="D130" t="s">
        <v>10091</v>
      </c>
      <c r="E130" t="s">
        <v>10095</v>
      </c>
    </row>
    <row r="131" spans="1:5">
      <c r="A131" t="s">
        <v>7750</v>
      </c>
      <c r="B131" t="s">
        <v>8714</v>
      </c>
      <c r="C131" t="s">
        <v>10086</v>
      </c>
      <c r="D131" t="s">
        <v>10089</v>
      </c>
      <c r="E131" t="s">
        <v>10095</v>
      </c>
    </row>
    <row r="132" spans="1:5">
      <c r="A132" t="s">
        <v>7773</v>
      </c>
      <c r="B132" t="s">
        <v>8715</v>
      </c>
      <c r="C132" t="s">
        <v>10085</v>
      </c>
      <c r="D132" t="s">
        <v>10087</v>
      </c>
      <c r="E132" t="s">
        <v>10094</v>
      </c>
    </row>
    <row r="133" spans="1:5">
      <c r="A133" t="s">
        <v>8173</v>
      </c>
      <c r="B133" t="s">
        <v>8716</v>
      </c>
      <c r="C133" t="s">
        <v>10086</v>
      </c>
      <c r="D133" t="s">
        <v>10087</v>
      </c>
      <c r="E133" t="s">
        <v>10093</v>
      </c>
    </row>
    <row r="134" spans="1:5">
      <c r="A134" t="s">
        <v>7155</v>
      </c>
      <c r="B134" t="s">
        <v>8717</v>
      </c>
      <c r="C134" t="s">
        <v>10086</v>
      </c>
      <c r="D134" t="s">
        <v>10090</v>
      </c>
      <c r="E134" t="s">
        <v>10095</v>
      </c>
    </row>
    <row r="135" spans="1:5">
      <c r="A135" t="s">
        <v>7405</v>
      </c>
      <c r="B135" t="s">
        <v>8718</v>
      </c>
      <c r="C135" t="s">
        <v>10086</v>
      </c>
      <c r="D135" t="s">
        <v>10089</v>
      </c>
      <c r="E135" t="s">
        <v>10092</v>
      </c>
    </row>
    <row r="136" spans="1:5">
      <c r="A136" t="s">
        <v>7933</v>
      </c>
      <c r="B136" t="s">
        <v>8719</v>
      </c>
      <c r="C136" t="s">
        <v>10086</v>
      </c>
      <c r="D136" t="s">
        <v>10087</v>
      </c>
      <c r="E136" t="s">
        <v>10092</v>
      </c>
    </row>
    <row r="137" spans="1:5">
      <c r="A137" t="s">
        <v>7262</v>
      </c>
      <c r="B137" t="s">
        <v>8720</v>
      </c>
      <c r="C137" t="s">
        <v>10085</v>
      </c>
      <c r="D137" t="s">
        <v>10087</v>
      </c>
      <c r="E137" t="s">
        <v>10093</v>
      </c>
    </row>
    <row r="138" spans="1:5">
      <c r="A138" t="s">
        <v>8027</v>
      </c>
      <c r="B138" t="s">
        <v>8721</v>
      </c>
      <c r="C138" t="s">
        <v>10085</v>
      </c>
      <c r="D138" t="s">
        <v>10089</v>
      </c>
      <c r="E138" t="s">
        <v>10094</v>
      </c>
    </row>
    <row r="139" spans="1:5">
      <c r="A139" t="s">
        <v>7909</v>
      </c>
      <c r="B139" t="s">
        <v>8722</v>
      </c>
      <c r="C139" t="s">
        <v>10086</v>
      </c>
      <c r="D139" t="s">
        <v>10091</v>
      </c>
      <c r="E139" t="s">
        <v>10092</v>
      </c>
    </row>
    <row r="140" spans="1:5">
      <c r="A140" t="s">
        <v>7153</v>
      </c>
      <c r="B140" t="s">
        <v>8723</v>
      </c>
      <c r="C140" t="s">
        <v>10085</v>
      </c>
      <c r="D140" t="s">
        <v>10087</v>
      </c>
      <c r="E140" t="s">
        <v>10095</v>
      </c>
    </row>
    <row r="141" spans="1:5">
      <c r="A141" t="s">
        <v>7661</v>
      </c>
      <c r="B141" t="s">
        <v>8724</v>
      </c>
      <c r="C141" t="s">
        <v>10086</v>
      </c>
      <c r="D141" t="s">
        <v>10088</v>
      </c>
      <c r="E141" t="s">
        <v>10093</v>
      </c>
    </row>
    <row r="142" spans="1:5">
      <c r="A142" t="s">
        <v>8387</v>
      </c>
      <c r="B142" t="s">
        <v>8725</v>
      </c>
      <c r="C142" t="s">
        <v>10086</v>
      </c>
      <c r="D142" t="s">
        <v>10090</v>
      </c>
      <c r="E142" t="s">
        <v>10093</v>
      </c>
    </row>
    <row r="143" spans="1:5">
      <c r="A143" t="s">
        <v>8485</v>
      </c>
      <c r="B143" t="s">
        <v>8726</v>
      </c>
      <c r="C143" t="s">
        <v>10086</v>
      </c>
      <c r="D143" t="s">
        <v>10091</v>
      </c>
      <c r="E143" t="s">
        <v>10095</v>
      </c>
    </row>
    <row r="144" spans="1:5">
      <c r="A144" t="s">
        <v>7453</v>
      </c>
      <c r="B144" t="s">
        <v>8727</v>
      </c>
      <c r="C144" t="s">
        <v>10086</v>
      </c>
      <c r="D144" t="s">
        <v>10088</v>
      </c>
      <c r="E144" t="s">
        <v>10092</v>
      </c>
    </row>
    <row r="145" spans="1:5">
      <c r="A145" t="s">
        <v>7723</v>
      </c>
      <c r="B145" t="s">
        <v>8728</v>
      </c>
      <c r="C145" t="s">
        <v>10085</v>
      </c>
      <c r="D145" t="s">
        <v>10087</v>
      </c>
      <c r="E145" t="s">
        <v>10092</v>
      </c>
    </row>
    <row r="146" spans="1:5">
      <c r="A146" t="s">
        <v>7709</v>
      </c>
      <c r="B146" t="s">
        <v>8729</v>
      </c>
      <c r="C146" t="s">
        <v>10086</v>
      </c>
      <c r="D146" t="s">
        <v>10090</v>
      </c>
      <c r="E146" t="s">
        <v>10095</v>
      </c>
    </row>
    <row r="147" spans="1:5">
      <c r="A147" t="s">
        <v>7357</v>
      </c>
      <c r="B147" t="s">
        <v>8730</v>
      </c>
      <c r="C147" t="s">
        <v>10085</v>
      </c>
      <c r="D147" t="s">
        <v>10087</v>
      </c>
      <c r="E147" t="s">
        <v>10094</v>
      </c>
    </row>
    <row r="148" spans="1:5">
      <c r="A148" t="s">
        <v>7514</v>
      </c>
      <c r="B148" t="s">
        <v>8731</v>
      </c>
      <c r="C148" t="s">
        <v>10086</v>
      </c>
      <c r="D148" t="s">
        <v>10087</v>
      </c>
      <c r="E148" t="s">
        <v>10095</v>
      </c>
    </row>
    <row r="149" spans="1:5">
      <c r="A149" t="s">
        <v>7762</v>
      </c>
      <c r="B149" t="s">
        <v>8732</v>
      </c>
      <c r="C149" t="s">
        <v>10086</v>
      </c>
      <c r="D149" t="s">
        <v>10088</v>
      </c>
      <c r="E149" t="s">
        <v>10095</v>
      </c>
    </row>
    <row r="150" spans="1:5">
      <c r="A150" t="s">
        <v>8488</v>
      </c>
      <c r="B150" t="s">
        <v>8733</v>
      </c>
      <c r="C150" t="s">
        <v>10086</v>
      </c>
      <c r="D150" t="s">
        <v>10087</v>
      </c>
      <c r="E150" t="s">
        <v>10094</v>
      </c>
    </row>
    <row r="151" spans="1:5">
      <c r="A151" t="s">
        <v>7708</v>
      </c>
      <c r="B151" t="s">
        <v>8734</v>
      </c>
      <c r="C151" t="s">
        <v>10085</v>
      </c>
      <c r="D151" t="s">
        <v>10090</v>
      </c>
      <c r="E151" t="s">
        <v>10095</v>
      </c>
    </row>
    <row r="152" spans="1:5">
      <c r="A152" t="s">
        <v>7848</v>
      </c>
      <c r="B152" t="s">
        <v>8735</v>
      </c>
      <c r="C152" t="s">
        <v>10086</v>
      </c>
      <c r="D152" t="s">
        <v>10089</v>
      </c>
      <c r="E152" t="s">
        <v>10095</v>
      </c>
    </row>
    <row r="153" spans="1:5">
      <c r="A153" t="s">
        <v>7689</v>
      </c>
      <c r="B153" t="s">
        <v>8736</v>
      </c>
      <c r="C153" t="s">
        <v>10086</v>
      </c>
      <c r="D153" t="s">
        <v>10087</v>
      </c>
      <c r="E153" t="s">
        <v>10093</v>
      </c>
    </row>
    <row r="154" spans="1:5">
      <c r="A154" t="s">
        <v>8375</v>
      </c>
      <c r="B154" t="s">
        <v>8737</v>
      </c>
      <c r="C154" t="s">
        <v>10086</v>
      </c>
      <c r="D154" t="s">
        <v>10087</v>
      </c>
      <c r="E154" t="s">
        <v>10094</v>
      </c>
    </row>
    <row r="155" spans="1:5">
      <c r="A155" t="s">
        <v>8465</v>
      </c>
      <c r="B155" t="s">
        <v>8738</v>
      </c>
      <c r="C155" t="s">
        <v>10086</v>
      </c>
      <c r="D155" t="s">
        <v>10091</v>
      </c>
      <c r="E155" t="s">
        <v>10095</v>
      </c>
    </row>
    <row r="156" spans="1:5">
      <c r="A156" t="s">
        <v>8152</v>
      </c>
      <c r="B156" t="s">
        <v>8739</v>
      </c>
      <c r="C156" t="s">
        <v>10086</v>
      </c>
      <c r="D156" t="s">
        <v>10091</v>
      </c>
      <c r="E156" t="s">
        <v>10093</v>
      </c>
    </row>
    <row r="157" spans="1:5">
      <c r="A157" t="s">
        <v>7684</v>
      </c>
      <c r="B157" t="s">
        <v>8740</v>
      </c>
      <c r="C157" t="s">
        <v>10085</v>
      </c>
      <c r="D157" t="s">
        <v>10090</v>
      </c>
      <c r="E157" t="s">
        <v>10095</v>
      </c>
    </row>
    <row r="158" spans="1:5">
      <c r="A158" t="s">
        <v>8055</v>
      </c>
      <c r="B158" t="s">
        <v>8741</v>
      </c>
      <c r="C158" t="s">
        <v>10086</v>
      </c>
      <c r="D158" t="s">
        <v>10088</v>
      </c>
      <c r="E158" t="s">
        <v>10095</v>
      </c>
    </row>
    <row r="159" spans="1:5">
      <c r="A159" t="s">
        <v>7596</v>
      </c>
      <c r="B159" t="s">
        <v>8742</v>
      </c>
      <c r="C159" t="s">
        <v>10085</v>
      </c>
      <c r="D159" t="s">
        <v>10087</v>
      </c>
      <c r="E159" t="s">
        <v>10095</v>
      </c>
    </row>
    <row r="160" spans="1:5">
      <c r="A160" t="s">
        <v>8362</v>
      </c>
      <c r="B160" t="s">
        <v>8743</v>
      </c>
      <c r="C160" t="s">
        <v>10085</v>
      </c>
      <c r="D160" t="s">
        <v>10088</v>
      </c>
      <c r="E160" t="s">
        <v>10093</v>
      </c>
    </row>
    <row r="161" spans="1:5">
      <c r="A161" t="s">
        <v>7444</v>
      </c>
      <c r="B161" t="s">
        <v>8744</v>
      </c>
      <c r="C161" t="s">
        <v>10086</v>
      </c>
      <c r="D161" t="s">
        <v>10088</v>
      </c>
      <c r="E161" t="s">
        <v>10093</v>
      </c>
    </row>
    <row r="162" spans="1:5">
      <c r="A162" t="s">
        <v>7382</v>
      </c>
      <c r="B162" t="s">
        <v>8745</v>
      </c>
      <c r="C162" t="s">
        <v>10086</v>
      </c>
      <c r="D162" t="s">
        <v>10089</v>
      </c>
      <c r="E162" t="s">
        <v>10093</v>
      </c>
    </row>
    <row r="163" spans="1:5">
      <c r="A163" t="s">
        <v>8475</v>
      </c>
      <c r="B163" t="s">
        <v>8746</v>
      </c>
      <c r="C163" t="s">
        <v>10086</v>
      </c>
      <c r="D163" t="s">
        <v>10091</v>
      </c>
      <c r="E163" t="s">
        <v>10093</v>
      </c>
    </row>
    <row r="164" spans="1:5">
      <c r="A164" t="s">
        <v>7105</v>
      </c>
      <c r="B164" t="s">
        <v>8747</v>
      </c>
      <c r="C164" t="s">
        <v>10085</v>
      </c>
      <c r="D164" t="s">
        <v>10091</v>
      </c>
      <c r="E164" t="s">
        <v>10094</v>
      </c>
    </row>
    <row r="165" spans="1:5">
      <c r="A165" t="s">
        <v>7551</v>
      </c>
      <c r="B165" t="s">
        <v>8748</v>
      </c>
      <c r="C165" t="s">
        <v>10085</v>
      </c>
      <c r="D165" t="s">
        <v>10091</v>
      </c>
      <c r="E165" t="s">
        <v>10095</v>
      </c>
    </row>
    <row r="166" spans="1:5">
      <c r="A166" t="s">
        <v>7734</v>
      </c>
      <c r="B166" t="s">
        <v>8749</v>
      </c>
      <c r="C166" t="s">
        <v>10086</v>
      </c>
      <c r="D166" t="s">
        <v>10091</v>
      </c>
      <c r="E166" t="s">
        <v>10093</v>
      </c>
    </row>
    <row r="167" spans="1:5">
      <c r="A167" t="s">
        <v>7801</v>
      </c>
      <c r="B167" t="s">
        <v>8750</v>
      </c>
      <c r="C167" t="s">
        <v>10085</v>
      </c>
      <c r="D167" t="s">
        <v>10090</v>
      </c>
      <c r="E167" t="s">
        <v>10095</v>
      </c>
    </row>
    <row r="168" spans="1:5">
      <c r="A168" t="s">
        <v>8256</v>
      </c>
      <c r="B168" t="s">
        <v>8751</v>
      </c>
      <c r="C168" t="s">
        <v>10085</v>
      </c>
      <c r="D168" t="s">
        <v>10091</v>
      </c>
      <c r="E168" t="s">
        <v>10095</v>
      </c>
    </row>
    <row r="169" spans="1:5">
      <c r="A169" t="s">
        <v>8277</v>
      </c>
      <c r="B169" t="s">
        <v>8752</v>
      </c>
      <c r="C169" t="s">
        <v>10086</v>
      </c>
      <c r="D169" t="s">
        <v>10091</v>
      </c>
      <c r="E169" t="s">
        <v>10092</v>
      </c>
    </row>
    <row r="170" spans="1:5">
      <c r="A170" t="s">
        <v>7593</v>
      </c>
      <c r="B170" t="s">
        <v>8753</v>
      </c>
      <c r="C170" t="s">
        <v>10085</v>
      </c>
      <c r="D170" t="s">
        <v>10088</v>
      </c>
      <c r="E170" t="s">
        <v>10093</v>
      </c>
    </row>
    <row r="171" spans="1:5">
      <c r="A171" t="s">
        <v>8421</v>
      </c>
      <c r="B171" t="s">
        <v>8754</v>
      </c>
      <c r="C171" t="s">
        <v>10086</v>
      </c>
      <c r="D171" t="s">
        <v>10091</v>
      </c>
      <c r="E171" t="s">
        <v>10094</v>
      </c>
    </row>
    <row r="172" spans="1:5">
      <c r="A172" t="s">
        <v>7883</v>
      </c>
      <c r="B172" t="s">
        <v>8755</v>
      </c>
      <c r="C172" t="s">
        <v>10085</v>
      </c>
      <c r="D172" t="s">
        <v>10088</v>
      </c>
      <c r="E172" t="s">
        <v>10092</v>
      </c>
    </row>
    <row r="173" spans="1:5">
      <c r="A173" t="s">
        <v>7990</v>
      </c>
      <c r="B173" t="s">
        <v>8756</v>
      </c>
      <c r="C173" t="s">
        <v>10085</v>
      </c>
      <c r="D173" t="s">
        <v>10087</v>
      </c>
      <c r="E173" t="s">
        <v>10092</v>
      </c>
    </row>
    <row r="174" spans="1:5">
      <c r="A174" t="s">
        <v>7615</v>
      </c>
      <c r="B174" t="s">
        <v>8757</v>
      </c>
      <c r="C174" t="s">
        <v>10085</v>
      </c>
      <c r="D174" t="s">
        <v>10089</v>
      </c>
      <c r="E174" t="s">
        <v>10095</v>
      </c>
    </row>
    <row r="175" spans="1:5">
      <c r="A175" t="s">
        <v>7520</v>
      </c>
      <c r="B175" t="s">
        <v>8758</v>
      </c>
      <c r="C175" t="s">
        <v>10086</v>
      </c>
      <c r="D175" t="s">
        <v>10088</v>
      </c>
      <c r="E175" t="s">
        <v>10094</v>
      </c>
    </row>
    <row r="176" spans="1:5">
      <c r="A176" t="s">
        <v>7056</v>
      </c>
      <c r="B176" t="s">
        <v>8759</v>
      </c>
      <c r="C176" t="s">
        <v>10086</v>
      </c>
      <c r="D176" t="s">
        <v>10087</v>
      </c>
      <c r="E176" t="s">
        <v>10092</v>
      </c>
    </row>
    <row r="177" spans="1:5">
      <c r="A177" t="s">
        <v>8231</v>
      </c>
      <c r="B177" t="s">
        <v>8760</v>
      </c>
      <c r="C177" t="s">
        <v>10085</v>
      </c>
      <c r="D177" t="s">
        <v>10089</v>
      </c>
      <c r="E177" t="s">
        <v>10094</v>
      </c>
    </row>
    <row r="178" spans="1:5">
      <c r="A178" t="s">
        <v>7367</v>
      </c>
      <c r="B178" t="s">
        <v>8761</v>
      </c>
      <c r="C178" t="s">
        <v>10086</v>
      </c>
      <c r="D178" t="s">
        <v>10088</v>
      </c>
      <c r="E178" t="s">
        <v>10092</v>
      </c>
    </row>
    <row r="179" spans="1:5">
      <c r="A179" t="s">
        <v>7282</v>
      </c>
      <c r="B179" t="s">
        <v>8762</v>
      </c>
      <c r="C179" t="s">
        <v>10086</v>
      </c>
      <c r="D179" t="s">
        <v>10089</v>
      </c>
      <c r="E179" t="s">
        <v>10092</v>
      </c>
    </row>
    <row r="180" spans="1:5">
      <c r="A180" t="s">
        <v>7320</v>
      </c>
      <c r="B180" t="s">
        <v>8763</v>
      </c>
      <c r="C180" t="s">
        <v>10086</v>
      </c>
      <c r="D180" t="s">
        <v>10087</v>
      </c>
      <c r="E180" t="s">
        <v>10094</v>
      </c>
    </row>
    <row r="181" spans="1:5">
      <c r="A181" t="s">
        <v>7130</v>
      </c>
      <c r="B181" t="s">
        <v>8764</v>
      </c>
      <c r="C181" t="s">
        <v>10085</v>
      </c>
      <c r="D181" t="s">
        <v>10091</v>
      </c>
      <c r="E181" t="s">
        <v>10093</v>
      </c>
    </row>
    <row r="182" spans="1:5">
      <c r="A182" t="s">
        <v>7816</v>
      </c>
      <c r="B182" t="s">
        <v>8765</v>
      </c>
      <c r="C182" t="s">
        <v>10086</v>
      </c>
      <c r="D182" t="s">
        <v>10090</v>
      </c>
      <c r="E182" t="s">
        <v>10094</v>
      </c>
    </row>
    <row r="183" spans="1:5">
      <c r="A183" t="s">
        <v>7558</v>
      </c>
      <c r="B183" t="s">
        <v>8766</v>
      </c>
      <c r="C183" t="s">
        <v>10085</v>
      </c>
      <c r="D183" t="s">
        <v>10087</v>
      </c>
      <c r="E183" t="s">
        <v>10094</v>
      </c>
    </row>
    <row r="184" spans="1:5">
      <c r="A184" t="s">
        <v>7480</v>
      </c>
      <c r="B184" t="s">
        <v>8767</v>
      </c>
      <c r="C184" t="s">
        <v>10086</v>
      </c>
      <c r="D184" t="s">
        <v>10087</v>
      </c>
      <c r="E184" t="s">
        <v>10093</v>
      </c>
    </row>
    <row r="185" spans="1:5">
      <c r="A185" t="s">
        <v>8241</v>
      </c>
      <c r="B185" t="s">
        <v>8768</v>
      </c>
      <c r="C185" t="s">
        <v>10086</v>
      </c>
      <c r="D185" t="s">
        <v>10088</v>
      </c>
      <c r="E185" t="s">
        <v>10095</v>
      </c>
    </row>
    <row r="186" spans="1:5">
      <c r="A186" t="s">
        <v>7041</v>
      </c>
      <c r="B186" t="s">
        <v>8769</v>
      </c>
      <c r="C186" t="s">
        <v>10085</v>
      </c>
      <c r="D186" t="s">
        <v>10088</v>
      </c>
      <c r="E186" t="s">
        <v>10092</v>
      </c>
    </row>
    <row r="187" spans="1:5">
      <c r="A187" t="s">
        <v>7021</v>
      </c>
      <c r="B187" t="s">
        <v>8770</v>
      </c>
      <c r="C187" t="s">
        <v>10085</v>
      </c>
      <c r="D187" t="s">
        <v>10091</v>
      </c>
      <c r="E187" t="s">
        <v>10092</v>
      </c>
    </row>
    <row r="188" spans="1:5">
      <c r="A188" t="s">
        <v>7050</v>
      </c>
      <c r="B188" t="s">
        <v>8771</v>
      </c>
      <c r="C188" t="s">
        <v>10086</v>
      </c>
      <c r="D188" t="s">
        <v>10090</v>
      </c>
      <c r="E188" t="s">
        <v>10095</v>
      </c>
    </row>
    <row r="189" spans="1:5">
      <c r="A189" t="s">
        <v>8424</v>
      </c>
      <c r="B189" t="s">
        <v>8772</v>
      </c>
      <c r="C189" t="s">
        <v>10086</v>
      </c>
      <c r="D189" t="s">
        <v>10090</v>
      </c>
      <c r="E189" t="s">
        <v>10094</v>
      </c>
    </row>
    <row r="190" spans="1:5">
      <c r="A190" t="s">
        <v>7672</v>
      </c>
      <c r="B190" t="s">
        <v>8773</v>
      </c>
      <c r="C190" t="s">
        <v>10086</v>
      </c>
      <c r="D190" t="s">
        <v>10090</v>
      </c>
      <c r="E190" t="s">
        <v>10095</v>
      </c>
    </row>
    <row r="191" spans="1:5">
      <c r="A191" t="s">
        <v>7293</v>
      </c>
      <c r="B191" t="s">
        <v>8774</v>
      </c>
      <c r="C191" t="s">
        <v>10085</v>
      </c>
      <c r="D191" t="s">
        <v>10088</v>
      </c>
      <c r="E191" t="s">
        <v>10093</v>
      </c>
    </row>
    <row r="192" spans="1:5">
      <c r="A192" t="s">
        <v>7148</v>
      </c>
      <c r="B192" t="s">
        <v>8775</v>
      </c>
      <c r="C192" t="s">
        <v>10085</v>
      </c>
      <c r="D192" t="s">
        <v>10088</v>
      </c>
      <c r="E192" t="s">
        <v>10093</v>
      </c>
    </row>
    <row r="193" spans="1:5">
      <c r="A193" t="s">
        <v>8247</v>
      </c>
      <c r="B193" t="s">
        <v>8776</v>
      </c>
      <c r="C193" t="s">
        <v>10085</v>
      </c>
      <c r="D193" t="s">
        <v>10091</v>
      </c>
      <c r="E193" t="s">
        <v>10094</v>
      </c>
    </row>
    <row r="194" spans="1:5">
      <c r="A194" t="s">
        <v>8482</v>
      </c>
      <c r="B194" t="s">
        <v>8777</v>
      </c>
      <c r="C194" t="s">
        <v>10086</v>
      </c>
      <c r="D194" t="s">
        <v>10087</v>
      </c>
      <c r="E194" t="s">
        <v>10092</v>
      </c>
    </row>
    <row r="195" spans="1:5">
      <c r="A195" t="s">
        <v>8041</v>
      </c>
      <c r="B195" t="s">
        <v>8778</v>
      </c>
      <c r="C195" t="s">
        <v>10085</v>
      </c>
      <c r="D195" t="s">
        <v>10087</v>
      </c>
      <c r="E195" t="s">
        <v>10092</v>
      </c>
    </row>
    <row r="196" spans="1:5">
      <c r="A196" t="s">
        <v>8158</v>
      </c>
      <c r="B196" t="s">
        <v>8779</v>
      </c>
      <c r="C196" t="s">
        <v>10085</v>
      </c>
      <c r="D196" t="s">
        <v>10088</v>
      </c>
      <c r="E196" t="s">
        <v>10092</v>
      </c>
    </row>
    <row r="197" spans="1:5">
      <c r="A197" t="s">
        <v>7824</v>
      </c>
      <c r="B197" t="s">
        <v>8780</v>
      </c>
      <c r="C197" t="s">
        <v>10085</v>
      </c>
      <c r="D197" t="s">
        <v>10089</v>
      </c>
      <c r="E197" t="s">
        <v>10092</v>
      </c>
    </row>
    <row r="198" spans="1:5">
      <c r="A198" t="s">
        <v>8046</v>
      </c>
      <c r="B198" t="s">
        <v>8781</v>
      </c>
      <c r="C198" t="s">
        <v>10085</v>
      </c>
      <c r="D198" t="s">
        <v>10091</v>
      </c>
      <c r="E198" t="s">
        <v>10095</v>
      </c>
    </row>
    <row r="199" spans="1:5">
      <c r="A199" t="s">
        <v>8069</v>
      </c>
      <c r="B199" t="s">
        <v>8782</v>
      </c>
      <c r="C199" t="s">
        <v>10085</v>
      </c>
      <c r="D199" t="s">
        <v>10091</v>
      </c>
      <c r="E199" t="s">
        <v>10093</v>
      </c>
    </row>
    <row r="200" spans="1:5">
      <c r="A200" t="s">
        <v>8377</v>
      </c>
      <c r="B200" t="s">
        <v>8783</v>
      </c>
      <c r="C200" t="s">
        <v>10086</v>
      </c>
      <c r="D200" t="s">
        <v>10089</v>
      </c>
      <c r="E200" t="s">
        <v>10092</v>
      </c>
    </row>
    <row r="201" spans="1:5">
      <c r="A201" t="s">
        <v>7387</v>
      </c>
      <c r="B201" t="s">
        <v>8784</v>
      </c>
      <c r="C201" t="s">
        <v>10085</v>
      </c>
      <c r="D201" t="s">
        <v>10090</v>
      </c>
      <c r="E201" t="s">
        <v>10095</v>
      </c>
    </row>
    <row r="202" spans="1:5">
      <c r="A202" t="s">
        <v>7663</v>
      </c>
      <c r="B202" t="s">
        <v>8785</v>
      </c>
      <c r="C202" t="s">
        <v>10085</v>
      </c>
      <c r="D202" t="s">
        <v>10090</v>
      </c>
      <c r="E202" t="s">
        <v>10092</v>
      </c>
    </row>
    <row r="203" spans="1:5">
      <c r="A203" t="s">
        <v>7304</v>
      </c>
      <c r="B203" t="s">
        <v>8786</v>
      </c>
      <c r="C203" t="s">
        <v>10085</v>
      </c>
      <c r="D203" t="s">
        <v>10087</v>
      </c>
      <c r="E203" t="s">
        <v>10095</v>
      </c>
    </row>
    <row r="204" spans="1:5">
      <c r="A204" t="s">
        <v>8077</v>
      </c>
      <c r="B204" t="s">
        <v>8787</v>
      </c>
      <c r="C204" t="s">
        <v>10085</v>
      </c>
      <c r="D204" t="s">
        <v>10091</v>
      </c>
      <c r="E204" t="s">
        <v>10093</v>
      </c>
    </row>
    <row r="205" spans="1:5">
      <c r="A205" t="s">
        <v>8115</v>
      </c>
      <c r="B205" t="s">
        <v>8788</v>
      </c>
      <c r="C205" t="s">
        <v>10085</v>
      </c>
      <c r="D205" t="s">
        <v>10090</v>
      </c>
      <c r="E205" t="s">
        <v>10093</v>
      </c>
    </row>
    <row r="206" spans="1:5">
      <c r="A206" t="s">
        <v>7796</v>
      </c>
      <c r="B206" t="s">
        <v>8789</v>
      </c>
      <c r="C206" t="s">
        <v>10085</v>
      </c>
      <c r="D206" t="s">
        <v>10089</v>
      </c>
      <c r="E206" t="s">
        <v>10092</v>
      </c>
    </row>
    <row r="207" spans="1:5">
      <c r="A207" t="s">
        <v>8205</v>
      </c>
      <c r="B207" t="s">
        <v>8790</v>
      </c>
      <c r="C207" t="s">
        <v>10085</v>
      </c>
      <c r="D207" t="s">
        <v>10088</v>
      </c>
      <c r="E207" t="s">
        <v>10094</v>
      </c>
    </row>
    <row r="208" spans="1:5">
      <c r="A208" t="s">
        <v>8300</v>
      </c>
      <c r="B208" t="s">
        <v>8791</v>
      </c>
      <c r="C208" t="s">
        <v>10085</v>
      </c>
      <c r="D208" t="s">
        <v>10087</v>
      </c>
      <c r="E208" t="s">
        <v>10095</v>
      </c>
    </row>
    <row r="209" spans="1:5">
      <c r="A209" t="s">
        <v>8353</v>
      </c>
      <c r="B209" t="s">
        <v>8792</v>
      </c>
      <c r="C209" t="s">
        <v>10085</v>
      </c>
      <c r="D209" t="s">
        <v>10087</v>
      </c>
      <c r="E209" t="s">
        <v>10092</v>
      </c>
    </row>
    <row r="210" spans="1:5">
      <c r="A210" t="s">
        <v>8105</v>
      </c>
      <c r="B210" t="s">
        <v>8793</v>
      </c>
      <c r="C210" t="s">
        <v>10086</v>
      </c>
      <c r="D210" t="s">
        <v>10087</v>
      </c>
      <c r="E210" t="s">
        <v>10094</v>
      </c>
    </row>
    <row r="211" spans="1:5">
      <c r="A211" t="s">
        <v>7345</v>
      </c>
      <c r="B211" t="s">
        <v>8794</v>
      </c>
      <c r="C211" t="s">
        <v>10085</v>
      </c>
      <c r="D211" t="s">
        <v>10087</v>
      </c>
      <c r="E211" t="s">
        <v>10094</v>
      </c>
    </row>
    <row r="212" spans="1:5">
      <c r="A212" t="s">
        <v>7415</v>
      </c>
      <c r="B212" t="s">
        <v>8795</v>
      </c>
      <c r="C212" t="s">
        <v>10086</v>
      </c>
      <c r="D212" t="s">
        <v>10089</v>
      </c>
      <c r="E212" t="s">
        <v>10095</v>
      </c>
    </row>
    <row r="213" spans="1:5">
      <c r="A213" t="s">
        <v>7323</v>
      </c>
      <c r="B213" t="s">
        <v>8796</v>
      </c>
      <c r="C213" t="s">
        <v>10086</v>
      </c>
      <c r="D213" t="s">
        <v>10088</v>
      </c>
      <c r="E213" t="s">
        <v>10094</v>
      </c>
    </row>
    <row r="214" spans="1:5">
      <c r="A214" t="s">
        <v>7664</v>
      </c>
      <c r="B214" t="s">
        <v>8797</v>
      </c>
      <c r="C214" t="s">
        <v>10085</v>
      </c>
      <c r="D214" t="s">
        <v>10089</v>
      </c>
      <c r="E214" t="s">
        <v>10093</v>
      </c>
    </row>
    <row r="215" spans="1:5">
      <c r="A215" t="s">
        <v>7835</v>
      </c>
      <c r="B215" t="s">
        <v>8798</v>
      </c>
      <c r="C215" t="s">
        <v>10086</v>
      </c>
      <c r="D215" t="s">
        <v>10089</v>
      </c>
      <c r="E215" t="s">
        <v>10093</v>
      </c>
    </row>
    <row r="216" spans="1:5">
      <c r="A216" t="s">
        <v>8388</v>
      </c>
      <c r="B216" t="s">
        <v>8799</v>
      </c>
      <c r="C216" t="s">
        <v>10086</v>
      </c>
      <c r="D216" t="s">
        <v>10091</v>
      </c>
      <c r="E216" t="s">
        <v>10094</v>
      </c>
    </row>
    <row r="217" spans="1:5">
      <c r="A217" t="s">
        <v>8100</v>
      </c>
      <c r="B217" t="s">
        <v>8800</v>
      </c>
      <c r="C217" t="s">
        <v>10086</v>
      </c>
      <c r="D217" t="s">
        <v>10088</v>
      </c>
      <c r="E217" t="s">
        <v>10092</v>
      </c>
    </row>
    <row r="218" spans="1:5">
      <c r="A218" t="s">
        <v>7364</v>
      </c>
      <c r="B218" t="s">
        <v>8801</v>
      </c>
      <c r="C218" t="s">
        <v>10085</v>
      </c>
      <c r="D218" t="s">
        <v>10089</v>
      </c>
      <c r="E218" t="s">
        <v>10094</v>
      </c>
    </row>
    <row r="219" spans="1:5">
      <c r="A219" t="s">
        <v>7704</v>
      </c>
      <c r="B219" t="s">
        <v>8802</v>
      </c>
      <c r="C219" t="s">
        <v>10086</v>
      </c>
      <c r="D219" t="s">
        <v>10088</v>
      </c>
      <c r="E219" t="s">
        <v>10094</v>
      </c>
    </row>
    <row r="220" spans="1:5">
      <c r="A220" t="s">
        <v>7741</v>
      </c>
      <c r="B220" t="s">
        <v>8803</v>
      </c>
      <c r="C220" t="s">
        <v>10086</v>
      </c>
      <c r="D220" t="s">
        <v>10088</v>
      </c>
      <c r="E220" t="s">
        <v>10095</v>
      </c>
    </row>
    <row r="221" spans="1:5">
      <c r="A221" t="s">
        <v>7418</v>
      </c>
      <c r="B221" t="s">
        <v>8804</v>
      </c>
      <c r="C221" t="s">
        <v>10086</v>
      </c>
      <c r="D221" t="s">
        <v>10089</v>
      </c>
      <c r="E221" t="s">
        <v>10092</v>
      </c>
    </row>
    <row r="222" spans="1:5">
      <c r="A222" t="s">
        <v>8064</v>
      </c>
      <c r="B222" t="s">
        <v>8805</v>
      </c>
      <c r="C222" t="s">
        <v>10086</v>
      </c>
      <c r="D222" t="s">
        <v>10088</v>
      </c>
      <c r="E222" t="s">
        <v>10093</v>
      </c>
    </row>
    <row r="223" spans="1:5">
      <c r="A223" t="s">
        <v>8110</v>
      </c>
      <c r="B223" t="s">
        <v>8806</v>
      </c>
      <c r="C223" t="s">
        <v>10085</v>
      </c>
      <c r="D223" t="s">
        <v>10091</v>
      </c>
      <c r="E223" t="s">
        <v>10095</v>
      </c>
    </row>
    <row r="224" spans="1:5">
      <c r="A224" t="s">
        <v>7455</v>
      </c>
      <c r="B224" t="s">
        <v>8807</v>
      </c>
      <c r="C224" t="s">
        <v>10085</v>
      </c>
      <c r="D224" t="s">
        <v>10088</v>
      </c>
      <c r="E224" t="s">
        <v>10093</v>
      </c>
    </row>
    <row r="225" spans="1:5">
      <c r="A225" t="s">
        <v>7131</v>
      </c>
      <c r="B225" t="s">
        <v>8808</v>
      </c>
      <c r="C225" t="s">
        <v>10086</v>
      </c>
      <c r="D225" t="s">
        <v>10091</v>
      </c>
      <c r="E225" t="s">
        <v>10093</v>
      </c>
    </row>
    <row r="226" spans="1:5">
      <c r="A226" t="s">
        <v>7494</v>
      </c>
      <c r="B226" t="s">
        <v>8809</v>
      </c>
      <c r="C226" t="s">
        <v>10085</v>
      </c>
      <c r="D226" t="s">
        <v>10089</v>
      </c>
      <c r="E226" t="s">
        <v>10094</v>
      </c>
    </row>
    <row r="227" spans="1:5">
      <c r="A227" t="s">
        <v>7843</v>
      </c>
      <c r="B227" t="s">
        <v>8810</v>
      </c>
      <c r="C227" t="s">
        <v>10086</v>
      </c>
      <c r="D227" t="s">
        <v>10087</v>
      </c>
      <c r="E227" t="s">
        <v>10094</v>
      </c>
    </row>
    <row r="228" spans="1:5">
      <c r="A228" t="s">
        <v>8214</v>
      </c>
      <c r="B228" t="s">
        <v>8811</v>
      </c>
      <c r="C228" t="s">
        <v>10086</v>
      </c>
      <c r="D228" t="s">
        <v>10091</v>
      </c>
      <c r="E228" t="s">
        <v>10095</v>
      </c>
    </row>
    <row r="229" spans="1:5">
      <c r="A229" t="s">
        <v>7682</v>
      </c>
      <c r="B229" t="s">
        <v>8812</v>
      </c>
      <c r="C229" t="s">
        <v>10085</v>
      </c>
      <c r="D229" t="s">
        <v>10088</v>
      </c>
      <c r="E229" t="s">
        <v>10093</v>
      </c>
    </row>
    <row r="230" spans="1:5">
      <c r="A230" t="s">
        <v>7602</v>
      </c>
      <c r="B230" t="s">
        <v>8813</v>
      </c>
      <c r="C230" t="s">
        <v>10086</v>
      </c>
      <c r="D230" t="s">
        <v>10088</v>
      </c>
      <c r="E230" t="s">
        <v>10093</v>
      </c>
    </row>
    <row r="231" spans="1:5">
      <c r="A231" t="s">
        <v>7290</v>
      </c>
      <c r="B231" t="s">
        <v>8814</v>
      </c>
      <c r="C231" t="s">
        <v>10086</v>
      </c>
      <c r="D231" t="s">
        <v>10089</v>
      </c>
      <c r="E231" t="s">
        <v>10092</v>
      </c>
    </row>
    <row r="232" spans="1:5">
      <c r="A232" t="s">
        <v>7829</v>
      </c>
      <c r="B232" t="s">
        <v>8815</v>
      </c>
      <c r="C232" t="s">
        <v>10085</v>
      </c>
      <c r="D232" t="s">
        <v>10088</v>
      </c>
      <c r="E232" t="s">
        <v>10094</v>
      </c>
    </row>
    <row r="233" spans="1:5">
      <c r="A233" t="s">
        <v>7024</v>
      </c>
      <c r="B233" t="s">
        <v>8816</v>
      </c>
      <c r="C233" t="s">
        <v>10085</v>
      </c>
      <c r="D233" t="s">
        <v>10089</v>
      </c>
      <c r="E233" t="s">
        <v>10092</v>
      </c>
    </row>
    <row r="234" spans="1:5">
      <c r="A234" t="s">
        <v>7914</v>
      </c>
      <c r="B234" t="s">
        <v>8817</v>
      </c>
      <c r="C234" t="s">
        <v>10085</v>
      </c>
      <c r="D234" t="s">
        <v>10091</v>
      </c>
      <c r="E234" t="s">
        <v>10092</v>
      </c>
    </row>
    <row r="235" spans="1:5">
      <c r="A235" t="s">
        <v>7051</v>
      </c>
      <c r="B235" t="s">
        <v>8818</v>
      </c>
      <c r="C235" t="s">
        <v>10086</v>
      </c>
      <c r="D235" t="s">
        <v>10088</v>
      </c>
      <c r="E235" t="s">
        <v>10095</v>
      </c>
    </row>
    <row r="236" spans="1:5">
      <c r="A236" t="s">
        <v>7341</v>
      </c>
      <c r="B236" t="s">
        <v>8819</v>
      </c>
      <c r="C236" t="s">
        <v>10086</v>
      </c>
      <c r="D236" t="s">
        <v>10089</v>
      </c>
      <c r="E236" t="s">
        <v>10092</v>
      </c>
    </row>
    <row r="237" spans="1:5">
      <c r="A237" t="s">
        <v>8352</v>
      </c>
      <c r="B237" t="s">
        <v>8820</v>
      </c>
      <c r="C237" t="s">
        <v>10085</v>
      </c>
      <c r="D237" t="s">
        <v>10088</v>
      </c>
      <c r="E237" t="s">
        <v>10094</v>
      </c>
    </row>
    <row r="238" spans="1:5">
      <c r="A238" t="s">
        <v>8092</v>
      </c>
      <c r="B238" t="s">
        <v>8821</v>
      </c>
      <c r="C238" t="s">
        <v>10085</v>
      </c>
      <c r="D238" t="s">
        <v>10087</v>
      </c>
      <c r="E238" t="s">
        <v>10093</v>
      </c>
    </row>
    <row r="239" spans="1:5">
      <c r="A239" t="s">
        <v>7314</v>
      </c>
      <c r="B239" t="s">
        <v>8822</v>
      </c>
      <c r="C239" t="s">
        <v>10086</v>
      </c>
      <c r="D239" t="s">
        <v>10091</v>
      </c>
      <c r="E239" t="s">
        <v>10092</v>
      </c>
    </row>
    <row r="240" spans="1:5">
      <c r="A240" t="s">
        <v>8056</v>
      </c>
      <c r="B240" t="s">
        <v>8823</v>
      </c>
      <c r="C240" t="s">
        <v>10086</v>
      </c>
      <c r="D240" t="s">
        <v>10089</v>
      </c>
      <c r="E240" t="s">
        <v>10093</v>
      </c>
    </row>
    <row r="241" spans="1:5">
      <c r="A241" t="s">
        <v>7275</v>
      </c>
      <c r="B241" t="s">
        <v>8824</v>
      </c>
      <c r="C241" t="s">
        <v>10086</v>
      </c>
      <c r="D241" t="s">
        <v>10091</v>
      </c>
      <c r="E241" t="s">
        <v>10092</v>
      </c>
    </row>
    <row r="242" spans="1:5">
      <c r="A242" t="s">
        <v>7085</v>
      </c>
      <c r="B242" t="s">
        <v>8825</v>
      </c>
      <c r="C242" t="s">
        <v>10085</v>
      </c>
      <c r="D242" t="s">
        <v>10088</v>
      </c>
      <c r="E242" t="s">
        <v>10092</v>
      </c>
    </row>
    <row r="243" spans="1:5">
      <c r="A243" t="s">
        <v>7205</v>
      </c>
      <c r="B243" t="s">
        <v>8826</v>
      </c>
      <c r="C243" t="s">
        <v>10086</v>
      </c>
      <c r="D243" t="s">
        <v>10088</v>
      </c>
      <c r="E243" t="s">
        <v>10095</v>
      </c>
    </row>
    <row r="244" spans="1:5">
      <c r="A244" t="s">
        <v>7201</v>
      </c>
      <c r="B244" t="s">
        <v>8827</v>
      </c>
      <c r="C244" t="s">
        <v>10086</v>
      </c>
      <c r="D244" t="s">
        <v>10088</v>
      </c>
      <c r="E244" t="s">
        <v>10094</v>
      </c>
    </row>
    <row r="245" spans="1:5">
      <c r="A245" t="s">
        <v>8068</v>
      </c>
      <c r="B245" t="s">
        <v>8828</v>
      </c>
      <c r="C245" t="s">
        <v>10085</v>
      </c>
      <c r="D245" t="s">
        <v>10088</v>
      </c>
      <c r="E245" t="s">
        <v>10094</v>
      </c>
    </row>
    <row r="246" spans="1:5">
      <c r="A246" t="s">
        <v>8025</v>
      </c>
      <c r="B246" t="s">
        <v>8829</v>
      </c>
      <c r="C246" t="s">
        <v>10085</v>
      </c>
      <c r="D246" t="s">
        <v>10091</v>
      </c>
      <c r="E246" t="s">
        <v>10094</v>
      </c>
    </row>
    <row r="247" spans="1:5">
      <c r="A247" t="s">
        <v>7678</v>
      </c>
      <c r="B247" t="s">
        <v>8830</v>
      </c>
      <c r="C247" t="s">
        <v>10086</v>
      </c>
      <c r="D247" t="s">
        <v>10087</v>
      </c>
      <c r="E247" t="s">
        <v>10095</v>
      </c>
    </row>
    <row r="248" spans="1:5">
      <c r="A248" t="s">
        <v>8263</v>
      </c>
      <c r="B248" t="s">
        <v>8831</v>
      </c>
      <c r="C248" t="s">
        <v>10086</v>
      </c>
      <c r="D248" t="s">
        <v>10089</v>
      </c>
      <c r="E248" t="s">
        <v>10094</v>
      </c>
    </row>
    <row r="249" spans="1:5">
      <c r="A249" t="s">
        <v>7780</v>
      </c>
      <c r="B249" t="s">
        <v>8832</v>
      </c>
      <c r="C249" t="s">
        <v>10086</v>
      </c>
      <c r="D249" t="s">
        <v>10087</v>
      </c>
      <c r="E249" t="s">
        <v>10095</v>
      </c>
    </row>
    <row r="250" spans="1:5">
      <c r="A250" t="s">
        <v>7727</v>
      </c>
      <c r="B250" t="s">
        <v>8833</v>
      </c>
      <c r="C250" t="s">
        <v>10085</v>
      </c>
      <c r="D250" t="s">
        <v>10088</v>
      </c>
      <c r="E250" t="s">
        <v>10093</v>
      </c>
    </row>
    <row r="251" spans="1:5">
      <c r="A251" t="s">
        <v>7159</v>
      </c>
      <c r="B251" t="s">
        <v>8834</v>
      </c>
      <c r="C251" t="s">
        <v>10085</v>
      </c>
      <c r="D251" t="s">
        <v>10087</v>
      </c>
      <c r="E251" t="s">
        <v>10092</v>
      </c>
    </row>
    <row r="252" spans="1:5">
      <c r="A252" t="s">
        <v>8111</v>
      </c>
      <c r="B252" t="s">
        <v>8835</v>
      </c>
      <c r="C252" t="s">
        <v>10085</v>
      </c>
      <c r="D252" t="s">
        <v>10091</v>
      </c>
      <c r="E252" t="s">
        <v>10092</v>
      </c>
    </row>
    <row r="253" spans="1:5">
      <c r="A253" t="s">
        <v>7927</v>
      </c>
      <c r="B253" t="s">
        <v>8836</v>
      </c>
      <c r="C253" t="s">
        <v>10086</v>
      </c>
      <c r="D253" t="s">
        <v>10091</v>
      </c>
      <c r="E253" t="s">
        <v>10092</v>
      </c>
    </row>
    <row r="254" spans="1:5">
      <c r="A254" t="s">
        <v>8363</v>
      </c>
      <c r="B254" t="s">
        <v>8837</v>
      </c>
      <c r="C254" t="s">
        <v>10086</v>
      </c>
      <c r="D254" t="s">
        <v>10091</v>
      </c>
      <c r="E254" t="s">
        <v>10092</v>
      </c>
    </row>
    <row r="255" spans="1:5">
      <c r="A255" t="s">
        <v>7049</v>
      </c>
      <c r="B255" t="s">
        <v>8838</v>
      </c>
      <c r="C255" t="s">
        <v>10085</v>
      </c>
      <c r="D255" t="s">
        <v>10090</v>
      </c>
      <c r="E255" t="s">
        <v>10095</v>
      </c>
    </row>
    <row r="256" spans="1:5">
      <c r="A256" t="s">
        <v>8021</v>
      </c>
      <c r="B256" t="s">
        <v>8839</v>
      </c>
      <c r="C256" t="s">
        <v>10085</v>
      </c>
      <c r="D256" t="s">
        <v>10087</v>
      </c>
      <c r="E256" t="s">
        <v>10094</v>
      </c>
    </row>
    <row r="257" spans="1:5">
      <c r="A257" t="s">
        <v>8328</v>
      </c>
      <c r="B257" t="s">
        <v>8840</v>
      </c>
      <c r="C257" t="s">
        <v>10086</v>
      </c>
      <c r="D257" t="s">
        <v>10090</v>
      </c>
      <c r="E257" t="s">
        <v>10092</v>
      </c>
    </row>
    <row r="258" spans="1:5">
      <c r="A258" t="s">
        <v>8061</v>
      </c>
      <c r="B258" t="s">
        <v>8841</v>
      </c>
      <c r="C258" t="s">
        <v>10086</v>
      </c>
      <c r="D258" t="s">
        <v>10091</v>
      </c>
      <c r="E258" t="s">
        <v>10094</v>
      </c>
    </row>
    <row r="259" spans="1:5">
      <c r="A259" t="s">
        <v>7513</v>
      </c>
      <c r="B259" t="s">
        <v>8842</v>
      </c>
      <c r="C259" t="s">
        <v>10085</v>
      </c>
      <c r="D259" t="s">
        <v>10089</v>
      </c>
      <c r="E259" t="s">
        <v>10094</v>
      </c>
    </row>
    <row r="260" spans="1:5">
      <c r="A260" t="s">
        <v>8322</v>
      </c>
      <c r="B260" t="s">
        <v>8843</v>
      </c>
      <c r="C260" t="s">
        <v>10086</v>
      </c>
      <c r="D260" t="s">
        <v>10089</v>
      </c>
      <c r="E260" t="s">
        <v>10093</v>
      </c>
    </row>
    <row r="261" spans="1:5">
      <c r="A261" t="s">
        <v>7594</v>
      </c>
      <c r="B261" t="s">
        <v>8844</v>
      </c>
      <c r="C261" t="s">
        <v>10085</v>
      </c>
      <c r="D261" t="s">
        <v>10087</v>
      </c>
      <c r="E261" t="s">
        <v>10092</v>
      </c>
    </row>
    <row r="262" spans="1:5">
      <c r="A262" t="s">
        <v>7413</v>
      </c>
      <c r="B262" t="s">
        <v>8845</v>
      </c>
      <c r="C262" t="s">
        <v>10086</v>
      </c>
      <c r="D262" t="s">
        <v>10087</v>
      </c>
      <c r="E262" t="s">
        <v>10094</v>
      </c>
    </row>
    <row r="263" spans="1:5">
      <c r="A263" t="s">
        <v>7486</v>
      </c>
      <c r="B263" t="s">
        <v>8846</v>
      </c>
      <c r="C263" t="s">
        <v>10085</v>
      </c>
      <c r="D263" t="s">
        <v>10087</v>
      </c>
      <c r="E263" t="s">
        <v>10093</v>
      </c>
    </row>
    <row r="264" spans="1:5">
      <c r="A264" t="s">
        <v>8134</v>
      </c>
      <c r="B264" t="s">
        <v>8847</v>
      </c>
      <c r="C264" t="s">
        <v>10086</v>
      </c>
      <c r="D264" t="s">
        <v>10087</v>
      </c>
      <c r="E264" t="s">
        <v>10093</v>
      </c>
    </row>
    <row r="265" spans="1:5">
      <c r="A265" t="s">
        <v>8060</v>
      </c>
      <c r="B265" t="s">
        <v>8848</v>
      </c>
      <c r="C265" t="s">
        <v>10085</v>
      </c>
      <c r="D265" t="s">
        <v>10089</v>
      </c>
      <c r="E265" t="s">
        <v>10092</v>
      </c>
    </row>
    <row r="266" spans="1:5">
      <c r="A266" t="s">
        <v>8260</v>
      </c>
      <c r="B266" t="s">
        <v>8849</v>
      </c>
      <c r="C266" t="s">
        <v>10085</v>
      </c>
      <c r="D266" t="s">
        <v>10090</v>
      </c>
      <c r="E266" t="s">
        <v>10093</v>
      </c>
    </row>
    <row r="267" spans="1:5">
      <c r="A267" t="s">
        <v>7187</v>
      </c>
      <c r="B267" t="s">
        <v>8850</v>
      </c>
      <c r="C267" t="s">
        <v>10085</v>
      </c>
      <c r="D267" t="s">
        <v>10090</v>
      </c>
      <c r="E267" t="s">
        <v>10094</v>
      </c>
    </row>
    <row r="268" spans="1:5">
      <c r="A268" t="s">
        <v>7362</v>
      </c>
      <c r="B268" t="s">
        <v>8851</v>
      </c>
      <c r="C268" t="s">
        <v>10086</v>
      </c>
      <c r="D268" t="s">
        <v>10089</v>
      </c>
      <c r="E268" t="s">
        <v>10093</v>
      </c>
    </row>
    <row r="269" spans="1:5">
      <c r="A269" t="s">
        <v>7768</v>
      </c>
      <c r="B269" t="s">
        <v>8852</v>
      </c>
      <c r="C269" t="s">
        <v>10085</v>
      </c>
      <c r="D269" t="s">
        <v>10088</v>
      </c>
      <c r="E269" t="s">
        <v>10095</v>
      </c>
    </row>
    <row r="270" spans="1:5">
      <c r="A270" t="s">
        <v>8057</v>
      </c>
      <c r="B270" t="s">
        <v>8853</v>
      </c>
      <c r="C270" t="s">
        <v>10085</v>
      </c>
      <c r="D270" t="s">
        <v>10091</v>
      </c>
      <c r="E270" t="s">
        <v>10093</v>
      </c>
    </row>
    <row r="271" spans="1:5">
      <c r="A271" t="s">
        <v>7086</v>
      </c>
      <c r="B271" t="s">
        <v>8854</v>
      </c>
      <c r="C271" t="s">
        <v>10085</v>
      </c>
      <c r="D271" t="s">
        <v>10090</v>
      </c>
      <c r="E271" t="s">
        <v>10095</v>
      </c>
    </row>
    <row r="272" spans="1:5">
      <c r="A272" t="s">
        <v>7942</v>
      </c>
      <c r="B272" t="s">
        <v>8855</v>
      </c>
      <c r="C272" t="s">
        <v>10085</v>
      </c>
      <c r="D272" t="s">
        <v>10089</v>
      </c>
      <c r="E272" t="s">
        <v>10092</v>
      </c>
    </row>
    <row r="273" spans="1:5">
      <c r="A273" t="s">
        <v>7307</v>
      </c>
      <c r="B273" t="s">
        <v>8856</v>
      </c>
      <c r="C273" t="s">
        <v>10086</v>
      </c>
      <c r="D273" t="s">
        <v>10091</v>
      </c>
      <c r="E273" t="s">
        <v>10092</v>
      </c>
    </row>
    <row r="274" spans="1:5">
      <c r="A274" t="s">
        <v>8232</v>
      </c>
      <c r="B274" t="s">
        <v>8857</v>
      </c>
      <c r="C274" t="s">
        <v>10085</v>
      </c>
      <c r="D274" t="s">
        <v>10090</v>
      </c>
      <c r="E274" t="s">
        <v>10092</v>
      </c>
    </row>
    <row r="275" spans="1:5">
      <c r="A275" t="s">
        <v>7795</v>
      </c>
      <c r="B275" t="s">
        <v>8858</v>
      </c>
      <c r="C275" t="s">
        <v>10085</v>
      </c>
      <c r="D275" t="s">
        <v>10087</v>
      </c>
      <c r="E275" t="s">
        <v>10092</v>
      </c>
    </row>
    <row r="276" spans="1:5">
      <c r="A276" t="s">
        <v>8429</v>
      </c>
      <c r="B276" t="s">
        <v>8859</v>
      </c>
      <c r="C276" t="s">
        <v>10086</v>
      </c>
      <c r="D276" t="s">
        <v>10091</v>
      </c>
      <c r="E276" t="s">
        <v>10095</v>
      </c>
    </row>
    <row r="277" spans="1:5">
      <c r="A277" t="s">
        <v>7158</v>
      </c>
      <c r="B277" t="s">
        <v>8860</v>
      </c>
      <c r="C277" t="s">
        <v>10086</v>
      </c>
      <c r="D277" t="s">
        <v>10089</v>
      </c>
      <c r="E277" t="s">
        <v>10092</v>
      </c>
    </row>
    <row r="278" spans="1:5">
      <c r="A278" t="s">
        <v>8282</v>
      </c>
      <c r="B278" t="s">
        <v>8861</v>
      </c>
      <c r="C278" t="s">
        <v>10085</v>
      </c>
      <c r="D278" t="s">
        <v>10087</v>
      </c>
      <c r="E278" t="s">
        <v>10094</v>
      </c>
    </row>
    <row r="279" spans="1:5">
      <c r="A279" t="s">
        <v>7029</v>
      </c>
      <c r="B279" t="s">
        <v>8862</v>
      </c>
      <c r="C279" t="s">
        <v>10085</v>
      </c>
      <c r="D279" t="s">
        <v>10089</v>
      </c>
      <c r="E279" t="s">
        <v>10093</v>
      </c>
    </row>
    <row r="280" spans="1:5">
      <c r="A280" t="s">
        <v>7241</v>
      </c>
      <c r="B280" t="s">
        <v>8863</v>
      </c>
      <c r="C280" t="s">
        <v>10085</v>
      </c>
      <c r="D280" t="s">
        <v>10091</v>
      </c>
      <c r="E280" t="s">
        <v>10095</v>
      </c>
    </row>
    <row r="281" spans="1:5">
      <c r="A281" t="s">
        <v>7851</v>
      </c>
      <c r="B281" t="s">
        <v>8864</v>
      </c>
      <c r="C281" t="s">
        <v>10085</v>
      </c>
      <c r="D281" t="s">
        <v>10088</v>
      </c>
      <c r="E281" t="s">
        <v>10095</v>
      </c>
    </row>
    <row r="282" spans="1:5">
      <c r="A282" t="s">
        <v>8011</v>
      </c>
      <c r="B282" t="s">
        <v>8865</v>
      </c>
      <c r="C282" t="s">
        <v>10085</v>
      </c>
      <c r="D282" t="s">
        <v>10090</v>
      </c>
      <c r="E282" t="s">
        <v>10092</v>
      </c>
    </row>
    <row r="283" spans="1:5">
      <c r="A283" t="s">
        <v>7521</v>
      </c>
      <c r="B283" t="s">
        <v>8866</v>
      </c>
      <c r="C283" t="s">
        <v>10085</v>
      </c>
      <c r="D283" t="s">
        <v>10091</v>
      </c>
      <c r="E283" t="s">
        <v>10094</v>
      </c>
    </row>
    <row r="284" spans="1:5">
      <c r="A284" t="s">
        <v>8309</v>
      </c>
      <c r="B284" t="s">
        <v>8867</v>
      </c>
      <c r="C284" t="s">
        <v>10086</v>
      </c>
      <c r="D284" t="s">
        <v>10088</v>
      </c>
      <c r="E284" t="s">
        <v>10095</v>
      </c>
    </row>
    <row r="285" spans="1:5">
      <c r="A285" t="s">
        <v>7895</v>
      </c>
      <c r="B285" t="s">
        <v>8868</v>
      </c>
      <c r="C285" t="s">
        <v>10085</v>
      </c>
      <c r="D285" t="s">
        <v>10088</v>
      </c>
      <c r="E285" t="s">
        <v>10095</v>
      </c>
    </row>
    <row r="286" spans="1:5">
      <c r="A286" t="s">
        <v>7462</v>
      </c>
      <c r="B286" t="s">
        <v>8869</v>
      </c>
      <c r="C286" t="s">
        <v>10086</v>
      </c>
      <c r="D286" t="s">
        <v>10090</v>
      </c>
      <c r="E286" t="s">
        <v>10093</v>
      </c>
    </row>
    <row r="287" spans="1:5">
      <c r="A287" t="s">
        <v>7981</v>
      </c>
      <c r="B287" t="s">
        <v>8870</v>
      </c>
      <c r="C287" t="s">
        <v>10085</v>
      </c>
      <c r="D287" t="s">
        <v>10087</v>
      </c>
      <c r="E287" t="s">
        <v>10095</v>
      </c>
    </row>
    <row r="288" spans="1:5">
      <c r="A288" t="s">
        <v>7745</v>
      </c>
      <c r="B288" t="s">
        <v>8871</v>
      </c>
      <c r="C288" t="s">
        <v>10085</v>
      </c>
      <c r="D288" t="s">
        <v>10089</v>
      </c>
      <c r="E288" t="s">
        <v>10092</v>
      </c>
    </row>
    <row r="289" spans="1:5">
      <c r="A289" t="s">
        <v>8188</v>
      </c>
      <c r="B289" t="s">
        <v>8872</v>
      </c>
      <c r="C289" t="s">
        <v>10086</v>
      </c>
      <c r="D289" t="s">
        <v>10091</v>
      </c>
      <c r="E289" t="s">
        <v>10093</v>
      </c>
    </row>
    <row r="290" spans="1:5">
      <c r="A290" t="s">
        <v>8479</v>
      </c>
      <c r="B290" t="s">
        <v>8873</v>
      </c>
      <c r="C290" t="s">
        <v>10086</v>
      </c>
      <c r="D290" t="s">
        <v>10090</v>
      </c>
      <c r="E290" t="s">
        <v>10095</v>
      </c>
    </row>
    <row r="291" spans="1:5">
      <c r="A291" t="s">
        <v>7352</v>
      </c>
      <c r="B291" t="s">
        <v>8874</v>
      </c>
      <c r="C291" t="s">
        <v>10086</v>
      </c>
      <c r="D291" t="s">
        <v>10088</v>
      </c>
      <c r="E291" t="s">
        <v>10095</v>
      </c>
    </row>
    <row r="292" spans="1:5">
      <c r="A292" t="s">
        <v>7552</v>
      </c>
      <c r="B292" t="s">
        <v>8875</v>
      </c>
      <c r="C292" t="s">
        <v>10085</v>
      </c>
      <c r="D292" t="s">
        <v>10090</v>
      </c>
      <c r="E292" t="s">
        <v>10095</v>
      </c>
    </row>
    <row r="293" spans="1:5">
      <c r="A293" t="s">
        <v>7017</v>
      </c>
      <c r="B293" t="s">
        <v>8876</v>
      </c>
      <c r="C293" t="s">
        <v>10085</v>
      </c>
      <c r="D293" t="s">
        <v>10088</v>
      </c>
      <c r="E293" t="s">
        <v>10092</v>
      </c>
    </row>
    <row r="294" spans="1:5">
      <c r="A294" t="s">
        <v>8336</v>
      </c>
      <c r="B294" t="s">
        <v>8877</v>
      </c>
      <c r="C294" t="s">
        <v>10085</v>
      </c>
      <c r="D294" t="s">
        <v>10090</v>
      </c>
      <c r="E294" t="s">
        <v>10095</v>
      </c>
    </row>
    <row r="295" spans="1:5">
      <c r="A295" t="s">
        <v>7303</v>
      </c>
      <c r="B295" t="s">
        <v>8878</v>
      </c>
      <c r="C295" t="s">
        <v>10086</v>
      </c>
      <c r="D295" t="s">
        <v>10090</v>
      </c>
      <c r="E295" t="s">
        <v>10093</v>
      </c>
    </row>
    <row r="296" spans="1:5">
      <c r="A296" t="s">
        <v>7395</v>
      </c>
      <c r="B296" t="s">
        <v>8879</v>
      </c>
      <c r="C296" t="s">
        <v>10086</v>
      </c>
      <c r="D296" t="s">
        <v>10089</v>
      </c>
      <c r="E296" t="s">
        <v>10095</v>
      </c>
    </row>
    <row r="297" spans="1:5">
      <c r="A297" t="s">
        <v>8191</v>
      </c>
      <c r="B297" t="s">
        <v>8880</v>
      </c>
      <c r="C297" t="s">
        <v>10086</v>
      </c>
      <c r="D297" t="s">
        <v>10089</v>
      </c>
      <c r="E297" t="s">
        <v>10092</v>
      </c>
    </row>
    <row r="298" spans="1:5">
      <c r="A298" t="s">
        <v>7074</v>
      </c>
      <c r="B298" t="s">
        <v>8881</v>
      </c>
      <c r="C298" t="s">
        <v>10085</v>
      </c>
      <c r="D298" t="s">
        <v>10090</v>
      </c>
      <c r="E298" t="s">
        <v>10095</v>
      </c>
    </row>
    <row r="299" spans="1:5">
      <c r="A299" t="s">
        <v>7123</v>
      </c>
      <c r="B299" t="s">
        <v>8882</v>
      </c>
      <c r="C299" t="s">
        <v>10086</v>
      </c>
      <c r="D299" t="s">
        <v>10089</v>
      </c>
      <c r="E299" t="s">
        <v>10092</v>
      </c>
    </row>
    <row r="300" spans="1:5">
      <c r="A300" t="s">
        <v>8072</v>
      </c>
      <c r="B300" t="s">
        <v>8883</v>
      </c>
      <c r="C300" t="s">
        <v>10085</v>
      </c>
      <c r="D300" t="s">
        <v>10091</v>
      </c>
      <c r="E300" t="s">
        <v>10093</v>
      </c>
    </row>
    <row r="301" spans="1:5">
      <c r="A301" t="s">
        <v>8035</v>
      </c>
      <c r="B301" t="s">
        <v>8884</v>
      </c>
      <c r="C301" t="s">
        <v>10086</v>
      </c>
      <c r="D301" t="s">
        <v>10088</v>
      </c>
      <c r="E301" t="s">
        <v>10093</v>
      </c>
    </row>
    <row r="302" spans="1:5">
      <c r="A302" t="s">
        <v>7466</v>
      </c>
      <c r="B302" t="s">
        <v>8885</v>
      </c>
      <c r="C302" t="s">
        <v>10086</v>
      </c>
      <c r="D302" t="s">
        <v>10090</v>
      </c>
      <c r="E302" t="s">
        <v>10095</v>
      </c>
    </row>
    <row r="303" spans="1:5">
      <c r="A303" t="s">
        <v>7978</v>
      </c>
      <c r="B303" t="s">
        <v>8886</v>
      </c>
      <c r="C303" t="s">
        <v>10085</v>
      </c>
      <c r="D303" t="s">
        <v>10089</v>
      </c>
      <c r="E303" t="s">
        <v>10095</v>
      </c>
    </row>
    <row r="304" spans="1:5">
      <c r="A304" t="s">
        <v>7971</v>
      </c>
      <c r="B304" t="s">
        <v>8887</v>
      </c>
      <c r="C304" t="s">
        <v>10085</v>
      </c>
      <c r="D304" t="s">
        <v>10087</v>
      </c>
      <c r="E304" t="s">
        <v>10094</v>
      </c>
    </row>
    <row r="305" spans="1:5">
      <c r="A305" t="s">
        <v>7118</v>
      </c>
      <c r="B305" t="s">
        <v>8888</v>
      </c>
      <c r="C305" t="s">
        <v>10086</v>
      </c>
      <c r="D305" t="s">
        <v>10087</v>
      </c>
      <c r="E305" t="s">
        <v>10095</v>
      </c>
    </row>
    <row r="306" spans="1:5">
      <c r="A306" t="s">
        <v>7712</v>
      </c>
      <c r="B306" t="s">
        <v>8889</v>
      </c>
      <c r="C306" t="s">
        <v>10086</v>
      </c>
      <c r="D306" t="s">
        <v>10087</v>
      </c>
      <c r="E306" t="s">
        <v>10092</v>
      </c>
    </row>
    <row r="307" spans="1:5">
      <c r="A307" t="s">
        <v>7263</v>
      </c>
      <c r="B307" t="s">
        <v>8890</v>
      </c>
      <c r="C307" t="s">
        <v>10086</v>
      </c>
      <c r="D307" t="s">
        <v>10090</v>
      </c>
      <c r="E307" t="s">
        <v>10092</v>
      </c>
    </row>
    <row r="308" spans="1:5">
      <c r="A308" t="s">
        <v>8476</v>
      </c>
      <c r="B308" t="s">
        <v>8891</v>
      </c>
      <c r="C308" t="s">
        <v>10085</v>
      </c>
      <c r="D308" t="s">
        <v>10088</v>
      </c>
      <c r="E308" t="s">
        <v>10094</v>
      </c>
    </row>
    <row r="309" spans="1:5">
      <c r="A309" t="s">
        <v>7072</v>
      </c>
      <c r="B309" t="s">
        <v>8892</v>
      </c>
      <c r="C309" t="s">
        <v>10086</v>
      </c>
      <c r="D309" t="s">
        <v>10089</v>
      </c>
      <c r="E309" t="s">
        <v>10094</v>
      </c>
    </row>
    <row r="310" spans="1:5">
      <c r="A310" t="s">
        <v>7937</v>
      </c>
      <c r="B310" t="s">
        <v>8893</v>
      </c>
      <c r="C310" t="s">
        <v>10085</v>
      </c>
      <c r="D310" t="s">
        <v>10089</v>
      </c>
      <c r="E310" t="s">
        <v>10092</v>
      </c>
    </row>
    <row r="311" spans="1:5">
      <c r="A311" t="s">
        <v>7606</v>
      </c>
      <c r="B311" t="s">
        <v>8894</v>
      </c>
      <c r="C311" t="s">
        <v>10085</v>
      </c>
      <c r="D311" t="s">
        <v>10087</v>
      </c>
      <c r="E311" t="s">
        <v>10092</v>
      </c>
    </row>
    <row r="312" spans="1:5">
      <c r="A312" t="s">
        <v>7716</v>
      </c>
      <c r="B312" t="s">
        <v>8895</v>
      </c>
      <c r="C312" t="s">
        <v>10085</v>
      </c>
      <c r="D312" t="s">
        <v>10089</v>
      </c>
      <c r="E312" t="s">
        <v>10094</v>
      </c>
    </row>
    <row r="313" spans="1:5">
      <c r="A313" t="s">
        <v>8573</v>
      </c>
      <c r="B313" t="s">
        <v>8896</v>
      </c>
      <c r="C313" t="s">
        <v>10086</v>
      </c>
      <c r="D313" t="s">
        <v>10087</v>
      </c>
      <c r="E313" t="s">
        <v>10093</v>
      </c>
    </row>
    <row r="314" spans="1:5">
      <c r="A314" t="s">
        <v>8117</v>
      </c>
      <c r="B314" t="s">
        <v>8897</v>
      </c>
      <c r="C314" t="s">
        <v>10086</v>
      </c>
      <c r="D314" t="s">
        <v>10090</v>
      </c>
      <c r="E314" t="s">
        <v>10093</v>
      </c>
    </row>
    <row r="315" spans="1:5">
      <c r="A315" t="s">
        <v>8334</v>
      </c>
      <c r="B315" t="s">
        <v>8898</v>
      </c>
      <c r="C315" t="s">
        <v>10086</v>
      </c>
      <c r="D315" t="s">
        <v>10087</v>
      </c>
      <c r="E315" t="s">
        <v>10094</v>
      </c>
    </row>
    <row r="316" spans="1:5">
      <c r="A316" t="s">
        <v>7968</v>
      </c>
      <c r="B316" t="s">
        <v>8899</v>
      </c>
      <c r="C316" t="s">
        <v>10086</v>
      </c>
      <c r="D316" t="s">
        <v>10087</v>
      </c>
      <c r="E316" t="s">
        <v>10093</v>
      </c>
    </row>
    <row r="317" spans="1:5">
      <c r="A317" t="s">
        <v>7298</v>
      </c>
      <c r="B317" t="s">
        <v>8900</v>
      </c>
      <c r="C317" t="s">
        <v>10085</v>
      </c>
      <c r="D317" t="s">
        <v>10088</v>
      </c>
      <c r="E317" t="s">
        <v>10092</v>
      </c>
    </row>
    <row r="318" spans="1:5">
      <c r="A318" t="s">
        <v>8050</v>
      </c>
      <c r="B318" t="s">
        <v>8901</v>
      </c>
      <c r="C318" t="s">
        <v>10086</v>
      </c>
      <c r="D318" t="s">
        <v>10088</v>
      </c>
      <c r="E318" t="s">
        <v>10092</v>
      </c>
    </row>
    <row r="319" spans="1:5">
      <c r="A319" t="s">
        <v>8270</v>
      </c>
      <c r="B319" t="s">
        <v>8902</v>
      </c>
      <c r="C319" t="s">
        <v>10086</v>
      </c>
      <c r="D319" t="s">
        <v>10089</v>
      </c>
      <c r="E319" t="s">
        <v>10094</v>
      </c>
    </row>
    <row r="320" spans="1:5">
      <c r="A320" t="s">
        <v>7243</v>
      </c>
      <c r="B320" t="s">
        <v>8903</v>
      </c>
      <c r="C320" t="s">
        <v>10086</v>
      </c>
      <c r="D320" t="s">
        <v>10091</v>
      </c>
      <c r="E320" t="s">
        <v>10095</v>
      </c>
    </row>
    <row r="321" spans="1:5">
      <c r="A321" t="s">
        <v>7976</v>
      </c>
      <c r="B321" t="s">
        <v>8904</v>
      </c>
      <c r="C321" t="s">
        <v>10085</v>
      </c>
      <c r="D321" t="s">
        <v>10090</v>
      </c>
      <c r="E321" t="s">
        <v>10092</v>
      </c>
    </row>
    <row r="322" spans="1:5">
      <c r="A322" t="s">
        <v>8128</v>
      </c>
      <c r="B322" t="s">
        <v>8905</v>
      </c>
      <c r="C322" t="s">
        <v>10086</v>
      </c>
      <c r="D322" t="s">
        <v>10089</v>
      </c>
      <c r="E322" t="s">
        <v>10095</v>
      </c>
    </row>
    <row r="323" spans="1:5">
      <c r="A323" t="s">
        <v>7862</v>
      </c>
      <c r="B323" t="s">
        <v>8906</v>
      </c>
      <c r="C323" t="s">
        <v>10086</v>
      </c>
      <c r="D323" t="s">
        <v>10090</v>
      </c>
      <c r="E323" t="s">
        <v>10094</v>
      </c>
    </row>
    <row r="324" spans="1:5">
      <c r="A324" t="s">
        <v>7339</v>
      </c>
      <c r="B324" t="s">
        <v>8907</v>
      </c>
      <c r="C324" t="s">
        <v>10085</v>
      </c>
      <c r="D324" t="s">
        <v>10088</v>
      </c>
      <c r="E324" t="s">
        <v>10093</v>
      </c>
    </row>
    <row r="325" spans="1:5">
      <c r="A325" t="s">
        <v>7799</v>
      </c>
      <c r="B325" t="s">
        <v>8908</v>
      </c>
      <c r="C325" t="s">
        <v>10086</v>
      </c>
      <c r="D325" t="s">
        <v>10088</v>
      </c>
      <c r="E325" t="s">
        <v>10095</v>
      </c>
    </row>
    <row r="326" spans="1:5">
      <c r="A326" t="s">
        <v>8302</v>
      </c>
      <c r="B326" t="s">
        <v>8909</v>
      </c>
      <c r="C326" t="s">
        <v>10086</v>
      </c>
      <c r="D326" t="s">
        <v>10089</v>
      </c>
      <c r="E326" t="s">
        <v>10092</v>
      </c>
    </row>
    <row r="327" spans="1:5">
      <c r="A327" t="s">
        <v>7430</v>
      </c>
      <c r="B327" t="s">
        <v>8910</v>
      </c>
      <c r="C327" t="s">
        <v>10085</v>
      </c>
      <c r="D327" t="s">
        <v>10091</v>
      </c>
      <c r="E327" t="s">
        <v>10095</v>
      </c>
    </row>
    <row r="328" spans="1:5">
      <c r="A328" t="s">
        <v>8181</v>
      </c>
      <c r="B328" t="s">
        <v>8911</v>
      </c>
      <c r="C328" t="s">
        <v>10085</v>
      </c>
      <c r="D328" t="s">
        <v>10087</v>
      </c>
      <c r="E328" t="s">
        <v>10094</v>
      </c>
    </row>
    <row r="329" spans="1:5">
      <c r="A329" t="s">
        <v>7063</v>
      </c>
      <c r="B329" t="s">
        <v>8912</v>
      </c>
      <c r="C329" t="s">
        <v>10086</v>
      </c>
      <c r="D329" t="s">
        <v>10089</v>
      </c>
      <c r="E329" t="s">
        <v>10093</v>
      </c>
    </row>
    <row r="330" spans="1:5">
      <c r="A330" t="s">
        <v>8075</v>
      </c>
      <c r="B330" t="s">
        <v>8913</v>
      </c>
      <c r="C330" t="s">
        <v>10085</v>
      </c>
      <c r="D330" t="s">
        <v>10091</v>
      </c>
      <c r="E330" t="s">
        <v>10093</v>
      </c>
    </row>
    <row r="331" spans="1:5">
      <c r="A331" t="s">
        <v>7963</v>
      </c>
      <c r="B331" t="s">
        <v>8914</v>
      </c>
      <c r="C331" t="s">
        <v>10085</v>
      </c>
      <c r="D331" t="s">
        <v>10088</v>
      </c>
      <c r="E331" t="s">
        <v>10093</v>
      </c>
    </row>
    <row r="332" spans="1:5">
      <c r="A332" t="s">
        <v>7134</v>
      </c>
      <c r="B332" t="s">
        <v>8915</v>
      </c>
      <c r="C332" t="s">
        <v>10085</v>
      </c>
      <c r="D332" t="s">
        <v>10089</v>
      </c>
      <c r="E332" t="s">
        <v>10092</v>
      </c>
    </row>
    <row r="333" spans="1:5">
      <c r="A333" t="s">
        <v>7688</v>
      </c>
      <c r="B333" t="s">
        <v>8916</v>
      </c>
      <c r="C333" t="s">
        <v>10086</v>
      </c>
      <c r="D333" t="s">
        <v>10087</v>
      </c>
      <c r="E333" t="s">
        <v>10093</v>
      </c>
    </row>
    <row r="334" spans="1:5">
      <c r="A334" t="s">
        <v>7073</v>
      </c>
      <c r="B334" t="s">
        <v>8917</v>
      </c>
      <c r="C334" t="s">
        <v>10086</v>
      </c>
      <c r="D334" t="s">
        <v>10087</v>
      </c>
      <c r="E334" t="s">
        <v>10094</v>
      </c>
    </row>
    <row r="335" spans="1:5">
      <c r="A335" t="s">
        <v>8034</v>
      </c>
      <c r="B335" t="s">
        <v>8918</v>
      </c>
      <c r="C335" t="s">
        <v>10086</v>
      </c>
      <c r="D335" t="s">
        <v>10087</v>
      </c>
      <c r="E335" t="s">
        <v>10094</v>
      </c>
    </row>
    <row r="336" spans="1:5">
      <c r="A336" t="s">
        <v>8037</v>
      </c>
      <c r="B336" t="s">
        <v>8919</v>
      </c>
      <c r="C336" t="s">
        <v>10086</v>
      </c>
      <c r="D336" t="s">
        <v>10089</v>
      </c>
      <c r="E336" t="s">
        <v>10092</v>
      </c>
    </row>
    <row r="337" spans="1:5">
      <c r="A337" t="s">
        <v>7047</v>
      </c>
      <c r="B337" t="s">
        <v>8920</v>
      </c>
      <c r="C337" t="s">
        <v>10085</v>
      </c>
      <c r="D337" t="s">
        <v>10088</v>
      </c>
      <c r="E337" t="s">
        <v>10095</v>
      </c>
    </row>
    <row r="338" spans="1:5">
      <c r="A338" t="s">
        <v>8126</v>
      </c>
      <c r="B338" t="s">
        <v>8921</v>
      </c>
      <c r="C338" t="s">
        <v>10086</v>
      </c>
      <c r="D338" t="s">
        <v>10088</v>
      </c>
      <c r="E338" t="s">
        <v>10092</v>
      </c>
    </row>
    <row r="339" spans="1:5">
      <c r="A339" t="s">
        <v>7790</v>
      </c>
      <c r="B339" t="s">
        <v>8922</v>
      </c>
      <c r="C339" t="s">
        <v>10085</v>
      </c>
      <c r="D339" t="s">
        <v>10089</v>
      </c>
      <c r="E339" t="s">
        <v>10094</v>
      </c>
    </row>
    <row r="340" spans="1:5">
      <c r="A340" t="s">
        <v>8463</v>
      </c>
      <c r="B340" t="s">
        <v>8923</v>
      </c>
      <c r="C340" t="s">
        <v>10086</v>
      </c>
      <c r="D340" t="s">
        <v>10087</v>
      </c>
      <c r="E340" t="s">
        <v>10095</v>
      </c>
    </row>
    <row r="341" spans="1:5">
      <c r="A341" t="s">
        <v>7270</v>
      </c>
      <c r="B341" t="s">
        <v>8924</v>
      </c>
      <c r="C341" t="s">
        <v>10086</v>
      </c>
      <c r="D341" t="s">
        <v>10088</v>
      </c>
      <c r="E341" t="s">
        <v>10092</v>
      </c>
    </row>
    <row r="342" spans="1:5">
      <c r="A342" t="s">
        <v>7010</v>
      </c>
      <c r="B342" t="s">
        <v>8925</v>
      </c>
      <c r="C342" t="s">
        <v>10085</v>
      </c>
      <c r="D342" t="s">
        <v>10089</v>
      </c>
      <c r="E342" t="s">
        <v>10092</v>
      </c>
    </row>
    <row r="343" spans="1:5">
      <c r="A343" t="s">
        <v>8149</v>
      </c>
      <c r="B343" t="s">
        <v>8926</v>
      </c>
      <c r="C343" t="s">
        <v>10085</v>
      </c>
      <c r="D343" t="s">
        <v>10088</v>
      </c>
      <c r="E343" t="s">
        <v>10094</v>
      </c>
    </row>
    <row r="344" spans="1:5">
      <c r="A344" t="s">
        <v>7622</v>
      </c>
      <c r="B344" t="s">
        <v>8927</v>
      </c>
      <c r="C344" t="s">
        <v>10086</v>
      </c>
      <c r="D344" t="s">
        <v>10089</v>
      </c>
      <c r="E344" t="s">
        <v>10093</v>
      </c>
    </row>
    <row r="345" spans="1:5">
      <c r="A345" t="s">
        <v>7577</v>
      </c>
      <c r="B345" t="s">
        <v>8928</v>
      </c>
      <c r="C345" t="s">
        <v>10086</v>
      </c>
      <c r="D345" t="s">
        <v>10087</v>
      </c>
      <c r="E345" t="s">
        <v>10094</v>
      </c>
    </row>
    <row r="346" spans="1:5">
      <c r="A346" t="s">
        <v>7787</v>
      </c>
      <c r="B346" t="s">
        <v>8929</v>
      </c>
      <c r="C346" t="s">
        <v>10086</v>
      </c>
      <c r="D346" t="s">
        <v>10089</v>
      </c>
      <c r="E346" t="s">
        <v>10094</v>
      </c>
    </row>
    <row r="347" spans="1:5">
      <c r="A347" t="s">
        <v>8106</v>
      </c>
      <c r="B347" t="s">
        <v>8930</v>
      </c>
      <c r="C347" t="s">
        <v>10085</v>
      </c>
      <c r="D347" t="s">
        <v>10087</v>
      </c>
      <c r="E347" t="s">
        <v>10094</v>
      </c>
    </row>
    <row r="348" spans="1:5">
      <c r="A348" t="s">
        <v>7585</v>
      </c>
      <c r="B348" t="s">
        <v>8931</v>
      </c>
      <c r="C348" t="s">
        <v>10086</v>
      </c>
      <c r="D348" t="s">
        <v>10087</v>
      </c>
      <c r="E348" t="s">
        <v>10094</v>
      </c>
    </row>
    <row r="349" spans="1:5">
      <c r="A349" t="s">
        <v>8140</v>
      </c>
      <c r="B349" t="s">
        <v>8932</v>
      </c>
      <c r="C349" t="s">
        <v>10085</v>
      </c>
      <c r="D349" t="s">
        <v>10090</v>
      </c>
      <c r="E349" t="s">
        <v>10092</v>
      </c>
    </row>
    <row r="350" spans="1:5">
      <c r="A350" t="s">
        <v>7863</v>
      </c>
      <c r="B350" t="s">
        <v>8933</v>
      </c>
      <c r="C350" t="s">
        <v>10086</v>
      </c>
      <c r="D350" t="s">
        <v>10091</v>
      </c>
      <c r="E350" t="s">
        <v>10092</v>
      </c>
    </row>
    <row r="351" spans="1:5">
      <c r="A351" t="s">
        <v>7068</v>
      </c>
      <c r="B351" t="s">
        <v>8934</v>
      </c>
      <c r="C351" t="s">
        <v>10086</v>
      </c>
      <c r="D351" t="s">
        <v>10090</v>
      </c>
      <c r="E351" t="s">
        <v>10092</v>
      </c>
    </row>
    <row r="352" spans="1:5">
      <c r="A352" t="s">
        <v>7356</v>
      </c>
      <c r="B352" t="s">
        <v>8935</v>
      </c>
      <c r="C352" t="s">
        <v>10086</v>
      </c>
      <c r="D352" t="s">
        <v>10089</v>
      </c>
      <c r="E352" t="s">
        <v>10095</v>
      </c>
    </row>
    <row r="353" spans="1:5">
      <c r="A353" t="s">
        <v>7957</v>
      </c>
      <c r="B353" t="s">
        <v>8936</v>
      </c>
      <c r="C353" t="s">
        <v>10085</v>
      </c>
      <c r="D353" t="s">
        <v>10088</v>
      </c>
      <c r="E353" t="s">
        <v>10092</v>
      </c>
    </row>
    <row r="354" spans="1:5">
      <c r="A354" t="s">
        <v>7769</v>
      </c>
      <c r="B354" t="s">
        <v>8937</v>
      </c>
      <c r="C354" t="s">
        <v>10085</v>
      </c>
      <c r="D354" t="s">
        <v>10089</v>
      </c>
      <c r="E354" t="s">
        <v>10094</v>
      </c>
    </row>
    <row r="355" spans="1:5">
      <c r="A355" t="s">
        <v>8454</v>
      </c>
      <c r="B355" t="s">
        <v>8938</v>
      </c>
      <c r="C355" t="s">
        <v>10086</v>
      </c>
      <c r="D355" t="s">
        <v>10090</v>
      </c>
      <c r="E355" t="s">
        <v>10092</v>
      </c>
    </row>
    <row r="356" spans="1:5">
      <c r="A356" t="s">
        <v>7441</v>
      </c>
      <c r="B356" t="s">
        <v>8939</v>
      </c>
      <c r="C356" t="s">
        <v>10085</v>
      </c>
      <c r="D356" t="s">
        <v>10088</v>
      </c>
      <c r="E356" t="s">
        <v>10095</v>
      </c>
    </row>
    <row r="357" spans="1:5">
      <c r="A357" t="s">
        <v>7506</v>
      </c>
      <c r="B357" t="s">
        <v>8940</v>
      </c>
      <c r="C357" t="s">
        <v>10085</v>
      </c>
      <c r="D357" t="s">
        <v>10090</v>
      </c>
      <c r="E357" t="s">
        <v>10094</v>
      </c>
    </row>
    <row r="358" spans="1:5">
      <c r="A358" t="s">
        <v>8391</v>
      </c>
      <c r="B358" t="s">
        <v>8941</v>
      </c>
      <c r="C358" t="s">
        <v>10086</v>
      </c>
      <c r="D358" t="s">
        <v>10088</v>
      </c>
      <c r="E358" t="s">
        <v>10092</v>
      </c>
    </row>
    <row r="359" spans="1:5">
      <c r="A359" t="s">
        <v>7604</v>
      </c>
      <c r="B359" t="s">
        <v>8942</v>
      </c>
      <c r="C359" t="s">
        <v>10085</v>
      </c>
      <c r="D359" t="s">
        <v>10088</v>
      </c>
      <c r="E359" t="s">
        <v>10092</v>
      </c>
    </row>
    <row r="360" spans="1:5">
      <c r="A360" t="s">
        <v>7289</v>
      </c>
      <c r="B360" t="s">
        <v>8943</v>
      </c>
      <c r="C360" t="s">
        <v>10085</v>
      </c>
      <c r="D360" t="s">
        <v>10091</v>
      </c>
      <c r="E360" t="s">
        <v>10095</v>
      </c>
    </row>
    <row r="361" spans="1:5">
      <c r="A361" t="s">
        <v>7232</v>
      </c>
      <c r="B361" t="s">
        <v>8944</v>
      </c>
      <c r="C361" t="s">
        <v>10086</v>
      </c>
      <c r="D361" t="s">
        <v>10090</v>
      </c>
      <c r="E361" t="s">
        <v>10095</v>
      </c>
    </row>
    <row r="362" spans="1:5">
      <c r="A362" t="s">
        <v>7451</v>
      </c>
      <c r="B362" t="s">
        <v>8945</v>
      </c>
      <c r="C362" t="s">
        <v>10086</v>
      </c>
      <c r="D362" t="s">
        <v>10090</v>
      </c>
      <c r="E362" t="s">
        <v>10092</v>
      </c>
    </row>
    <row r="363" spans="1:5">
      <c r="A363" t="s">
        <v>7737</v>
      </c>
      <c r="B363" t="s">
        <v>8946</v>
      </c>
      <c r="C363" t="s">
        <v>10086</v>
      </c>
      <c r="D363" t="s">
        <v>10090</v>
      </c>
      <c r="E363" t="s">
        <v>10093</v>
      </c>
    </row>
    <row r="364" spans="1:5">
      <c r="A364" t="s">
        <v>8124</v>
      </c>
      <c r="B364" t="s">
        <v>8947</v>
      </c>
      <c r="C364" t="s">
        <v>10086</v>
      </c>
      <c r="D364" t="s">
        <v>10087</v>
      </c>
      <c r="E364" t="s">
        <v>10093</v>
      </c>
    </row>
    <row r="365" spans="1:5">
      <c r="A365" t="s">
        <v>7143</v>
      </c>
      <c r="B365" t="s">
        <v>8948</v>
      </c>
      <c r="C365" t="s">
        <v>10086</v>
      </c>
      <c r="D365" t="s">
        <v>10088</v>
      </c>
      <c r="E365" t="s">
        <v>10094</v>
      </c>
    </row>
    <row r="366" spans="1:5">
      <c r="A366" t="s">
        <v>7695</v>
      </c>
      <c r="B366" t="s">
        <v>8949</v>
      </c>
      <c r="C366" t="s">
        <v>10086</v>
      </c>
      <c r="D366" t="s">
        <v>10088</v>
      </c>
      <c r="E366" t="s">
        <v>10092</v>
      </c>
    </row>
    <row r="367" spans="1:5">
      <c r="A367" t="s">
        <v>7133</v>
      </c>
      <c r="B367" t="s">
        <v>8950</v>
      </c>
      <c r="C367" t="s">
        <v>10086</v>
      </c>
      <c r="D367" t="s">
        <v>10089</v>
      </c>
      <c r="E367" t="s">
        <v>10092</v>
      </c>
    </row>
    <row r="368" spans="1:5">
      <c r="A368" t="s">
        <v>7035</v>
      </c>
      <c r="B368" t="s">
        <v>8951</v>
      </c>
      <c r="C368" t="s">
        <v>10086</v>
      </c>
      <c r="D368" t="s">
        <v>10089</v>
      </c>
      <c r="E368" t="s">
        <v>10093</v>
      </c>
    </row>
    <row r="369" spans="1:5">
      <c r="A369" t="s">
        <v>7803</v>
      </c>
      <c r="B369" t="s">
        <v>8952</v>
      </c>
      <c r="C369" t="s">
        <v>10086</v>
      </c>
      <c r="D369" t="s">
        <v>10087</v>
      </c>
      <c r="E369" t="s">
        <v>10092</v>
      </c>
    </row>
    <row r="370" spans="1:5">
      <c r="A370" t="s">
        <v>7025</v>
      </c>
      <c r="B370" t="s">
        <v>8953</v>
      </c>
      <c r="C370" t="s">
        <v>10086</v>
      </c>
      <c r="D370" t="s">
        <v>10087</v>
      </c>
      <c r="E370" t="s">
        <v>10093</v>
      </c>
    </row>
    <row r="371" spans="1:5">
      <c r="A371" t="s">
        <v>8164</v>
      </c>
      <c r="B371" t="s">
        <v>8954</v>
      </c>
      <c r="C371" t="s">
        <v>10085</v>
      </c>
      <c r="D371" t="s">
        <v>10090</v>
      </c>
      <c r="E371" t="s">
        <v>10093</v>
      </c>
    </row>
    <row r="372" spans="1:5">
      <c r="A372" t="s">
        <v>7084</v>
      </c>
      <c r="B372" t="s">
        <v>8955</v>
      </c>
      <c r="C372" t="s">
        <v>10086</v>
      </c>
      <c r="D372" t="s">
        <v>10089</v>
      </c>
      <c r="E372" t="s">
        <v>10094</v>
      </c>
    </row>
    <row r="373" spans="1:5">
      <c r="A373" t="s">
        <v>8349</v>
      </c>
      <c r="B373" t="s">
        <v>8956</v>
      </c>
      <c r="C373" t="s">
        <v>10085</v>
      </c>
      <c r="D373" t="s">
        <v>10089</v>
      </c>
      <c r="E373" t="s">
        <v>10094</v>
      </c>
    </row>
    <row r="374" spans="1:5">
      <c r="A374" t="s">
        <v>8218</v>
      </c>
      <c r="B374" t="s">
        <v>8957</v>
      </c>
      <c r="C374" t="s">
        <v>10085</v>
      </c>
      <c r="D374" t="s">
        <v>10089</v>
      </c>
      <c r="E374" t="s">
        <v>10094</v>
      </c>
    </row>
    <row r="375" spans="1:5">
      <c r="A375" t="s">
        <v>7965</v>
      </c>
      <c r="B375" t="s">
        <v>8958</v>
      </c>
      <c r="C375" t="s">
        <v>10085</v>
      </c>
      <c r="D375" t="s">
        <v>10087</v>
      </c>
      <c r="E375" t="s">
        <v>10093</v>
      </c>
    </row>
    <row r="376" spans="1:5">
      <c r="A376" t="s">
        <v>8337</v>
      </c>
      <c r="B376" t="s">
        <v>8959</v>
      </c>
      <c r="C376" t="s">
        <v>10086</v>
      </c>
      <c r="D376" t="s">
        <v>10089</v>
      </c>
      <c r="E376" t="s">
        <v>10095</v>
      </c>
    </row>
    <row r="377" spans="1:5">
      <c r="A377" t="s">
        <v>7399</v>
      </c>
      <c r="B377" t="s">
        <v>8960</v>
      </c>
      <c r="C377" t="s">
        <v>10085</v>
      </c>
      <c r="D377" t="s">
        <v>10091</v>
      </c>
      <c r="E377" t="s">
        <v>10094</v>
      </c>
    </row>
    <row r="378" spans="1:5">
      <c r="A378" t="s">
        <v>8210</v>
      </c>
      <c r="B378" t="s">
        <v>8961</v>
      </c>
      <c r="C378" t="s">
        <v>10086</v>
      </c>
      <c r="D378" t="s">
        <v>10089</v>
      </c>
      <c r="E378" t="s">
        <v>10093</v>
      </c>
    </row>
    <row r="379" spans="1:5">
      <c r="A379" t="s">
        <v>7683</v>
      </c>
      <c r="B379" t="s">
        <v>8962</v>
      </c>
      <c r="C379" t="s">
        <v>10085</v>
      </c>
      <c r="D379" t="s">
        <v>10090</v>
      </c>
      <c r="E379" t="s">
        <v>10095</v>
      </c>
    </row>
    <row r="380" spans="1:5">
      <c r="A380" t="s">
        <v>7117</v>
      </c>
      <c r="B380" t="s">
        <v>8963</v>
      </c>
      <c r="C380" t="s">
        <v>10086</v>
      </c>
      <c r="D380" t="s">
        <v>10089</v>
      </c>
      <c r="E380" t="s">
        <v>10095</v>
      </c>
    </row>
    <row r="381" spans="1:5">
      <c r="A381" t="s">
        <v>8082</v>
      </c>
      <c r="B381" t="s">
        <v>8964</v>
      </c>
      <c r="C381" t="s">
        <v>10086</v>
      </c>
      <c r="D381" t="s">
        <v>10090</v>
      </c>
      <c r="E381" t="s">
        <v>10092</v>
      </c>
    </row>
    <row r="382" spans="1:5">
      <c r="A382" t="s">
        <v>7533</v>
      </c>
      <c r="B382" t="s">
        <v>8965</v>
      </c>
      <c r="C382" t="s">
        <v>10085</v>
      </c>
      <c r="D382" t="s">
        <v>10090</v>
      </c>
      <c r="E382" t="s">
        <v>10094</v>
      </c>
    </row>
    <row r="383" spans="1:5">
      <c r="A383" t="s">
        <v>8268</v>
      </c>
      <c r="B383" t="s">
        <v>8966</v>
      </c>
      <c r="C383" t="s">
        <v>10085</v>
      </c>
      <c r="D383" t="s">
        <v>10087</v>
      </c>
      <c r="E383" t="s">
        <v>10095</v>
      </c>
    </row>
    <row r="384" spans="1:5">
      <c r="A384" t="s">
        <v>8166</v>
      </c>
      <c r="B384" t="s">
        <v>8967</v>
      </c>
      <c r="C384" t="s">
        <v>10085</v>
      </c>
      <c r="D384" t="s">
        <v>10090</v>
      </c>
      <c r="E384" t="s">
        <v>10093</v>
      </c>
    </row>
    <row r="385" spans="1:5">
      <c r="A385" t="s">
        <v>7274</v>
      </c>
      <c r="B385" t="s">
        <v>8968</v>
      </c>
      <c r="C385" t="s">
        <v>10086</v>
      </c>
      <c r="D385" t="s">
        <v>10088</v>
      </c>
      <c r="E385" t="s">
        <v>10095</v>
      </c>
    </row>
    <row r="386" spans="1:5">
      <c r="A386" t="s">
        <v>8410</v>
      </c>
      <c r="B386" t="s">
        <v>8969</v>
      </c>
      <c r="C386" t="s">
        <v>10085</v>
      </c>
      <c r="D386" t="s">
        <v>10089</v>
      </c>
      <c r="E386" t="s">
        <v>10095</v>
      </c>
    </row>
    <row r="387" spans="1:5">
      <c r="A387" t="s">
        <v>7508</v>
      </c>
      <c r="B387" t="s">
        <v>8970</v>
      </c>
      <c r="C387" t="s">
        <v>10085</v>
      </c>
      <c r="D387" t="s">
        <v>10090</v>
      </c>
      <c r="E387" t="s">
        <v>10094</v>
      </c>
    </row>
    <row r="388" spans="1:5">
      <c r="A388" t="s">
        <v>8095</v>
      </c>
      <c r="B388" t="s">
        <v>8971</v>
      </c>
      <c r="C388" t="s">
        <v>10086</v>
      </c>
      <c r="D388" t="s">
        <v>10089</v>
      </c>
      <c r="E388" t="s">
        <v>10094</v>
      </c>
    </row>
    <row r="389" spans="1:5">
      <c r="A389" t="s">
        <v>7948</v>
      </c>
      <c r="B389" t="s">
        <v>8972</v>
      </c>
      <c r="C389" t="s">
        <v>10086</v>
      </c>
      <c r="D389" t="s">
        <v>10090</v>
      </c>
      <c r="E389" t="s">
        <v>10095</v>
      </c>
    </row>
    <row r="390" spans="1:5">
      <c r="A390" t="s">
        <v>7744</v>
      </c>
      <c r="B390" t="s">
        <v>8973</v>
      </c>
      <c r="C390" t="s">
        <v>10086</v>
      </c>
      <c r="D390" t="s">
        <v>10087</v>
      </c>
      <c r="E390" t="s">
        <v>10092</v>
      </c>
    </row>
    <row r="391" spans="1:5">
      <c r="A391" t="s">
        <v>7299</v>
      </c>
      <c r="B391" t="s">
        <v>8974</v>
      </c>
      <c r="C391" t="s">
        <v>10085</v>
      </c>
      <c r="D391" t="s">
        <v>10091</v>
      </c>
      <c r="E391" t="s">
        <v>10094</v>
      </c>
    </row>
    <row r="392" spans="1:5">
      <c r="A392" t="s">
        <v>8228</v>
      </c>
      <c r="B392" t="s">
        <v>8975</v>
      </c>
      <c r="C392" t="s">
        <v>10085</v>
      </c>
      <c r="D392" t="s">
        <v>10091</v>
      </c>
      <c r="E392" t="s">
        <v>10092</v>
      </c>
    </row>
    <row r="393" spans="1:5">
      <c r="A393" t="s">
        <v>7740</v>
      </c>
      <c r="B393" t="s">
        <v>8976</v>
      </c>
      <c r="C393" t="s">
        <v>10085</v>
      </c>
      <c r="D393" t="s">
        <v>10087</v>
      </c>
      <c r="E393" t="s">
        <v>10092</v>
      </c>
    </row>
    <row r="394" spans="1:5">
      <c r="A394" t="s">
        <v>8079</v>
      </c>
      <c r="B394" t="s">
        <v>8977</v>
      </c>
      <c r="C394" t="s">
        <v>10086</v>
      </c>
      <c r="D394" t="s">
        <v>10087</v>
      </c>
      <c r="E394" t="s">
        <v>10092</v>
      </c>
    </row>
    <row r="395" spans="1:5">
      <c r="A395" t="s">
        <v>7823</v>
      </c>
      <c r="B395" t="s">
        <v>8978</v>
      </c>
      <c r="C395" t="s">
        <v>10085</v>
      </c>
      <c r="D395" t="s">
        <v>10088</v>
      </c>
      <c r="E395" t="s">
        <v>10092</v>
      </c>
    </row>
    <row r="396" spans="1:5">
      <c r="A396" t="s">
        <v>7331</v>
      </c>
      <c r="B396" t="s">
        <v>8979</v>
      </c>
      <c r="C396" t="s">
        <v>10086</v>
      </c>
      <c r="D396" t="s">
        <v>10091</v>
      </c>
      <c r="E396" t="s">
        <v>10093</v>
      </c>
    </row>
    <row r="397" spans="1:5">
      <c r="A397" t="s">
        <v>7668</v>
      </c>
      <c r="B397" t="s">
        <v>8980</v>
      </c>
      <c r="C397" t="s">
        <v>10086</v>
      </c>
      <c r="D397" t="s">
        <v>10090</v>
      </c>
      <c r="E397" t="s">
        <v>10092</v>
      </c>
    </row>
    <row r="398" spans="1:5">
      <c r="A398" t="s">
        <v>7199</v>
      </c>
      <c r="B398" t="s">
        <v>8981</v>
      </c>
      <c r="C398" t="s">
        <v>10085</v>
      </c>
      <c r="D398" t="s">
        <v>10089</v>
      </c>
      <c r="E398" t="s">
        <v>10094</v>
      </c>
    </row>
    <row r="399" spans="1:5">
      <c r="A399" t="s">
        <v>7233</v>
      </c>
      <c r="B399" t="s">
        <v>8982</v>
      </c>
      <c r="C399" t="s">
        <v>10085</v>
      </c>
      <c r="D399" t="s">
        <v>10088</v>
      </c>
      <c r="E399" t="s">
        <v>10092</v>
      </c>
    </row>
    <row r="400" spans="1:5">
      <c r="A400" t="s">
        <v>7995</v>
      </c>
      <c r="B400" t="s">
        <v>8983</v>
      </c>
      <c r="C400" t="s">
        <v>10085</v>
      </c>
      <c r="D400" t="s">
        <v>10090</v>
      </c>
      <c r="E400" t="s">
        <v>10092</v>
      </c>
    </row>
    <row r="401" spans="1:5">
      <c r="A401" t="s">
        <v>7654</v>
      </c>
      <c r="B401" t="s">
        <v>8984</v>
      </c>
      <c r="C401" t="s">
        <v>10085</v>
      </c>
      <c r="D401" t="s">
        <v>10088</v>
      </c>
      <c r="E401" t="s">
        <v>10095</v>
      </c>
    </row>
    <row r="402" spans="1:5">
      <c r="A402" t="s">
        <v>7472</v>
      </c>
      <c r="B402" t="s">
        <v>8985</v>
      </c>
      <c r="C402" t="s">
        <v>10085</v>
      </c>
      <c r="D402" t="s">
        <v>10089</v>
      </c>
      <c r="E402" t="s">
        <v>10093</v>
      </c>
    </row>
    <row r="403" spans="1:5">
      <c r="A403" t="s">
        <v>8369</v>
      </c>
      <c r="B403" t="s">
        <v>8986</v>
      </c>
      <c r="C403" t="s">
        <v>10086</v>
      </c>
      <c r="D403" t="s">
        <v>10087</v>
      </c>
      <c r="E403" t="s">
        <v>10093</v>
      </c>
    </row>
    <row r="404" spans="1:5">
      <c r="A404" t="s">
        <v>8063</v>
      </c>
      <c r="B404" t="s">
        <v>8987</v>
      </c>
      <c r="C404" t="s">
        <v>10086</v>
      </c>
      <c r="D404" t="s">
        <v>10088</v>
      </c>
      <c r="E404" t="s">
        <v>10095</v>
      </c>
    </row>
    <row r="405" spans="1:5">
      <c r="A405" t="s">
        <v>8376</v>
      </c>
      <c r="B405" t="s">
        <v>8988</v>
      </c>
      <c r="C405" t="s">
        <v>10085</v>
      </c>
      <c r="D405" t="s">
        <v>10088</v>
      </c>
      <c r="E405" t="s">
        <v>10093</v>
      </c>
    </row>
    <row r="406" spans="1:5">
      <c r="A406" t="s">
        <v>8320</v>
      </c>
      <c r="B406" t="s">
        <v>8989</v>
      </c>
      <c r="C406" t="s">
        <v>10086</v>
      </c>
      <c r="D406" t="s">
        <v>10089</v>
      </c>
      <c r="E406" t="s">
        <v>10094</v>
      </c>
    </row>
    <row r="407" spans="1:5">
      <c r="A407" t="s">
        <v>7378</v>
      </c>
      <c r="B407" t="s">
        <v>8990</v>
      </c>
      <c r="C407" t="s">
        <v>10086</v>
      </c>
      <c r="D407" t="s">
        <v>10091</v>
      </c>
      <c r="E407" t="s">
        <v>10094</v>
      </c>
    </row>
    <row r="408" spans="1:5">
      <c r="A408" t="s">
        <v>8217</v>
      </c>
      <c r="B408" t="s">
        <v>8991</v>
      </c>
      <c r="C408" t="s">
        <v>10085</v>
      </c>
      <c r="D408" t="s">
        <v>10090</v>
      </c>
      <c r="E408" t="s">
        <v>10094</v>
      </c>
    </row>
    <row r="409" spans="1:5">
      <c r="A409" t="s">
        <v>7840</v>
      </c>
      <c r="B409" t="s">
        <v>8992</v>
      </c>
      <c r="C409" t="s">
        <v>10086</v>
      </c>
      <c r="D409" t="s">
        <v>10087</v>
      </c>
      <c r="E409" t="s">
        <v>10092</v>
      </c>
    </row>
    <row r="410" spans="1:5">
      <c r="A410" t="s">
        <v>8012</v>
      </c>
      <c r="B410" t="s">
        <v>8993</v>
      </c>
      <c r="C410" t="s">
        <v>10085</v>
      </c>
      <c r="D410" t="s">
        <v>10088</v>
      </c>
      <c r="E410" t="s">
        <v>10095</v>
      </c>
    </row>
    <row r="411" spans="1:5">
      <c r="A411" t="s">
        <v>7847</v>
      </c>
      <c r="B411" t="s">
        <v>8994</v>
      </c>
      <c r="C411" t="s">
        <v>10085</v>
      </c>
      <c r="D411" t="s">
        <v>10088</v>
      </c>
      <c r="E411" t="s">
        <v>10093</v>
      </c>
    </row>
    <row r="412" spans="1:5">
      <c r="A412" t="s">
        <v>7330</v>
      </c>
      <c r="B412" t="s">
        <v>8995</v>
      </c>
      <c r="C412" t="s">
        <v>10085</v>
      </c>
      <c r="D412" t="s">
        <v>10091</v>
      </c>
      <c r="E412" t="s">
        <v>10092</v>
      </c>
    </row>
    <row r="413" spans="1:5">
      <c r="A413" t="s">
        <v>8440</v>
      </c>
      <c r="B413" t="s">
        <v>8996</v>
      </c>
      <c r="C413" t="s">
        <v>10085</v>
      </c>
      <c r="D413" t="s">
        <v>10089</v>
      </c>
      <c r="E413" t="s">
        <v>10094</v>
      </c>
    </row>
    <row r="414" spans="1:5">
      <c r="A414" t="s">
        <v>7217</v>
      </c>
      <c r="B414" t="s">
        <v>8997</v>
      </c>
      <c r="C414" t="s">
        <v>10086</v>
      </c>
      <c r="D414" t="s">
        <v>10088</v>
      </c>
      <c r="E414" t="s">
        <v>10093</v>
      </c>
    </row>
    <row r="415" spans="1:5">
      <c r="A415" t="s">
        <v>7039</v>
      </c>
      <c r="B415" t="s">
        <v>8998</v>
      </c>
      <c r="C415" t="s">
        <v>10085</v>
      </c>
      <c r="D415" t="s">
        <v>10091</v>
      </c>
      <c r="E415" t="s">
        <v>10094</v>
      </c>
    </row>
    <row r="416" spans="1:5">
      <c r="A416" t="s">
        <v>7855</v>
      </c>
      <c r="B416" t="s">
        <v>8999</v>
      </c>
      <c r="C416" t="s">
        <v>10086</v>
      </c>
      <c r="D416" t="s">
        <v>10088</v>
      </c>
      <c r="E416" t="s">
        <v>10095</v>
      </c>
    </row>
    <row r="417" spans="1:5">
      <c r="A417" t="s">
        <v>7087</v>
      </c>
      <c r="B417" t="s">
        <v>9000</v>
      </c>
      <c r="C417" t="s">
        <v>10085</v>
      </c>
      <c r="D417" t="s">
        <v>10087</v>
      </c>
      <c r="E417" t="s">
        <v>10094</v>
      </c>
    </row>
    <row r="418" spans="1:5">
      <c r="A418" t="s">
        <v>8174</v>
      </c>
      <c r="B418" t="s">
        <v>9001</v>
      </c>
      <c r="C418" t="s">
        <v>10085</v>
      </c>
      <c r="D418" t="s">
        <v>10091</v>
      </c>
      <c r="E418" t="s">
        <v>10095</v>
      </c>
    </row>
    <row r="419" spans="1:5">
      <c r="A419" t="s">
        <v>8248</v>
      </c>
      <c r="B419" t="s">
        <v>9002</v>
      </c>
      <c r="C419" t="s">
        <v>10085</v>
      </c>
      <c r="D419" t="s">
        <v>10088</v>
      </c>
      <c r="E419" t="s">
        <v>10095</v>
      </c>
    </row>
    <row r="420" spans="1:5">
      <c r="A420" t="s">
        <v>7938</v>
      </c>
      <c r="B420" t="s">
        <v>9003</v>
      </c>
      <c r="C420" t="s">
        <v>10086</v>
      </c>
      <c r="D420" t="s">
        <v>10088</v>
      </c>
      <c r="E420" t="s">
        <v>10093</v>
      </c>
    </row>
    <row r="421" spans="1:5">
      <c r="A421" t="s">
        <v>7912</v>
      </c>
      <c r="B421" t="s">
        <v>9004</v>
      </c>
      <c r="C421" t="s">
        <v>10086</v>
      </c>
      <c r="D421" t="s">
        <v>10090</v>
      </c>
      <c r="E421" t="s">
        <v>10092</v>
      </c>
    </row>
    <row r="422" spans="1:5">
      <c r="A422" t="s">
        <v>7308</v>
      </c>
      <c r="B422" t="s">
        <v>9005</v>
      </c>
      <c r="C422" t="s">
        <v>10086</v>
      </c>
      <c r="D422" t="s">
        <v>10090</v>
      </c>
      <c r="E422" t="s">
        <v>10093</v>
      </c>
    </row>
    <row r="423" spans="1:5">
      <c r="A423" t="s">
        <v>7473</v>
      </c>
      <c r="B423" t="s">
        <v>9006</v>
      </c>
      <c r="C423" t="s">
        <v>10085</v>
      </c>
      <c r="D423" t="s">
        <v>10088</v>
      </c>
      <c r="E423" t="s">
        <v>10094</v>
      </c>
    </row>
    <row r="424" spans="1:5">
      <c r="A424" t="s">
        <v>7809</v>
      </c>
      <c r="B424" t="s">
        <v>9007</v>
      </c>
      <c r="C424" t="s">
        <v>10086</v>
      </c>
      <c r="D424" t="s">
        <v>10091</v>
      </c>
      <c r="E424" t="s">
        <v>10094</v>
      </c>
    </row>
    <row r="425" spans="1:5">
      <c r="A425" t="s">
        <v>7346</v>
      </c>
      <c r="B425" t="s">
        <v>9008</v>
      </c>
      <c r="C425" t="s">
        <v>10085</v>
      </c>
      <c r="D425" t="s">
        <v>10090</v>
      </c>
      <c r="E425" t="s">
        <v>10094</v>
      </c>
    </row>
    <row r="426" spans="1:5">
      <c r="A426" t="s">
        <v>7206</v>
      </c>
      <c r="B426" t="s">
        <v>9009</v>
      </c>
      <c r="C426" t="s">
        <v>10086</v>
      </c>
      <c r="D426" t="s">
        <v>10091</v>
      </c>
      <c r="E426" t="s">
        <v>10094</v>
      </c>
    </row>
    <row r="427" spans="1:5">
      <c r="A427" t="s">
        <v>7115</v>
      </c>
      <c r="B427" t="s">
        <v>9010</v>
      </c>
      <c r="C427" t="s">
        <v>10086</v>
      </c>
      <c r="D427" t="s">
        <v>10090</v>
      </c>
      <c r="E427" t="s">
        <v>10094</v>
      </c>
    </row>
    <row r="428" spans="1:5">
      <c r="A428" t="s">
        <v>7258</v>
      </c>
      <c r="B428" t="s">
        <v>9011</v>
      </c>
      <c r="C428" t="s">
        <v>10085</v>
      </c>
      <c r="D428" t="s">
        <v>10088</v>
      </c>
      <c r="E428" t="s">
        <v>10094</v>
      </c>
    </row>
    <row r="429" spans="1:5">
      <c r="A429" t="s">
        <v>8481</v>
      </c>
      <c r="B429" t="s">
        <v>9012</v>
      </c>
      <c r="C429" t="s">
        <v>10085</v>
      </c>
      <c r="D429" t="s">
        <v>10089</v>
      </c>
      <c r="E429" t="s">
        <v>10094</v>
      </c>
    </row>
    <row r="430" spans="1:5">
      <c r="A430" t="s">
        <v>7167</v>
      </c>
      <c r="B430" t="s">
        <v>9013</v>
      </c>
      <c r="C430" t="s">
        <v>10086</v>
      </c>
      <c r="D430" t="s">
        <v>10091</v>
      </c>
      <c r="E430" t="s">
        <v>10093</v>
      </c>
    </row>
    <row r="431" spans="1:5">
      <c r="A431" t="s">
        <v>7166</v>
      </c>
      <c r="B431" t="s">
        <v>9014</v>
      </c>
      <c r="C431" t="s">
        <v>10085</v>
      </c>
      <c r="D431" t="s">
        <v>10089</v>
      </c>
      <c r="E431" t="s">
        <v>10092</v>
      </c>
    </row>
    <row r="432" spans="1:5">
      <c r="A432" t="s">
        <v>8202</v>
      </c>
      <c r="B432" t="s">
        <v>9015</v>
      </c>
      <c r="C432" t="s">
        <v>10085</v>
      </c>
      <c r="D432" t="s">
        <v>10089</v>
      </c>
      <c r="E432" t="s">
        <v>10095</v>
      </c>
    </row>
    <row r="433" spans="1:5">
      <c r="A433" t="s">
        <v>7623</v>
      </c>
      <c r="B433" t="s">
        <v>9016</v>
      </c>
      <c r="C433" t="s">
        <v>10085</v>
      </c>
      <c r="D433" t="s">
        <v>10091</v>
      </c>
      <c r="E433" t="s">
        <v>10094</v>
      </c>
    </row>
    <row r="434" spans="1:5">
      <c r="A434" t="s">
        <v>7504</v>
      </c>
      <c r="B434" t="s">
        <v>9017</v>
      </c>
      <c r="C434" t="s">
        <v>10085</v>
      </c>
      <c r="D434" t="s">
        <v>10090</v>
      </c>
      <c r="E434" t="s">
        <v>10092</v>
      </c>
    </row>
    <row r="435" spans="1:5">
      <c r="A435" t="s">
        <v>7756</v>
      </c>
      <c r="B435" t="s">
        <v>9018</v>
      </c>
      <c r="C435" t="s">
        <v>10086</v>
      </c>
      <c r="D435" t="s">
        <v>10087</v>
      </c>
      <c r="E435" t="s">
        <v>10093</v>
      </c>
    </row>
    <row r="436" spans="1:5">
      <c r="A436" t="s">
        <v>7214</v>
      </c>
      <c r="B436" t="s">
        <v>9019</v>
      </c>
      <c r="C436" t="s">
        <v>10086</v>
      </c>
      <c r="D436" t="s">
        <v>10088</v>
      </c>
      <c r="E436" t="s">
        <v>10094</v>
      </c>
    </row>
    <row r="437" spans="1:5">
      <c r="A437" t="s">
        <v>8333</v>
      </c>
      <c r="B437" t="s">
        <v>9020</v>
      </c>
      <c r="C437" t="s">
        <v>10085</v>
      </c>
      <c r="D437" t="s">
        <v>10090</v>
      </c>
      <c r="E437" t="s">
        <v>10092</v>
      </c>
    </row>
    <row r="438" spans="1:5">
      <c r="A438" t="s">
        <v>7784</v>
      </c>
      <c r="B438" t="s">
        <v>9021</v>
      </c>
      <c r="C438" t="s">
        <v>10085</v>
      </c>
      <c r="D438" t="s">
        <v>10089</v>
      </c>
      <c r="E438" t="s">
        <v>10093</v>
      </c>
    </row>
    <row r="439" spans="1:5">
      <c r="A439" t="s">
        <v>8324</v>
      </c>
      <c r="B439" t="s">
        <v>9022</v>
      </c>
      <c r="C439" t="s">
        <v>10086</v>
      </c>
      <c r="D439" t="s">
        <v>10087</v>
      </c>
      <c r="E439" t="s">
        <v>10092</v>
      </c>
    </row>
    <row r="440" spans="1:5">
      <c r="A440" t="s">
        <v>8080</v>
      </c>
      <c r="B440" t="s">
        <v>9023</v>
      </c>
      <c r="C440" t="s">
        <v>10086</v>
      </c>
      <c r="D440" t="s">
        <v>10087</v>
      </c>
      <c r="E440" t="s">
        <v>10094</v>
      </c>
    </row>
    <row r="441" spans="1:5">
      <c r="A441" t="s">
        <v>8331</v>
      </c>
      <c r="B441" t="s">
        <v>9024</v>
      </c>
      <c r="C441" t="s">
        <v>10085</v>
      </c>
      <c r="D441" t="s">
        <v>10090</v>
      </c>
      <c r="E441" t="s">
        <v>10094</v>
      </c>
    </row>
    <row r="442" spans="1:5">
      <c r="A442" t="s">
        <v>8457</v>
      </c>
      <c r="B442" t="s">
        <v>9025</v>
      </c>
      <c r="C442" t="s">
        <v>10085</v>
      </c>
      <c r="D442" t="s">
        <v>10089</v>
      </c>
      <c r="E442" t="s">
        <v>10093</v>
      </c>
    </row>
    <row r="443" spans="1:5">
      <c r="A443" t="s">
        <v>8002</v>
      </c>
      <c r="B443" t="s">
        <v>9026</v>
      </c>
      <c r="C443" t="s">
        <v>10086</v>
      </c>
      <c r="D443" t="s">
        <v>10090</v>
      </c>
      <c r="E443" t="s">
        <v>10094</v>
      </c>
    </row>
    <row r="444" spans="1:5">
      <c r="A444" t="s">
        <v>7287</v>
      </c>
      <c r="B444" t="s">
        <v>9027</v>
      </c>
      <c r="C444" t="s">
        <v>10086</v>
      </c>
      <c r="D444" t="s">
        <v>10088</v>
      </c>
      <c r="E444" t="s">
        <v>10095</v>
      </c>
    </row>
    <row r="445" spans="1:5">
      <c r="A445" t="s">
        <v>7867</v>
      </c>
      <c r="B445" t="s">
        <v>9028</v>
      </c>
      <c r="C445" t="s">
        <v>10086</v>
      </c>
      <c r="D445" t="s">
        <v>10087</v>
      </c>
      <c r="E445" t="s">
        <v>10092</v>
      </c>
    </row>
    <row r="446" spans="1:5">
      <c r="A446" t="s">
        <v>7100</v>
      </c>
      <c r="B446" t="s">
        <v>9029</v>
      </c>
      <c r="C446" t="s">
        <v>10085</v>
      </c>
      <c r="D446" t="s">
        <v>10089</v>
      </c>
      <c r="E446" t="s">
        <v>10092</v>
      </c>
    </row>
    <row r="447" spans="1:5">
      <c r="A447" t="s">
        <v>7461</v>
      </c>
      <c r="B447" t="s">
        <v>9030</v>
      </c>
      <c r="C447" t="s">
        <v>10086</v>
      </c>
      <c r="D447" t="s">
        <v>10091</v>
      </c>
      <c r="E447" t="s">
        <v>10094</v>
      </c>
    </row>
    <row r="448" spans="1:5">
      <c r="A448" t="s">
        <v>7888</v>
      </c>
      <c r="B448" t="s">
        <v>9031</v>
      </c>
      <c r="C448" t="s">
        <v>10086</v>
      </c>
      <c r="D448" t="s">
        <v>10088</v>
      </c>
      <c r="E448" t="s">
        <v>10093</v>
      </c>
    </row>
    <row r="449" spans="1:5">
      <c r="A449" t="s">
        <v>7701</v>
      </c>
      <c r="B449" t="s">
        <v>9032</v>
      </c>
      <c r="C449" t="s">
        <v>10085</v>
      </c>
      <c r="D449" t="s">
        <v>10089</v>
      </c>
      <c r="E449" t="s">
        <v>10095</v>
      </c>
    </row>
    <row r="450" spans="1:5">
      <c r="A450" t="s">
        <v>8392</v>
      </c>
      <c r="B450" t="s">
        <v>9033</v>
      </c>
      <c r="C450" t="s">
        <v>10085</v>
      </c>
      <c r="D450" t="s">
        <v>10087</v>
      </c>
      <c r="E450" t="s">
        <v>10094</v>
      </c>
    </row>
    <row r="451" spans="1:5">
      <c r="A451" t="s">
        <v>7665</v>
      </c>
      <c r="B451" t="s">
        <v>9034</v>
      </c>
      <c r="C451" t="s">
        <v>10085</v>
      </c>
      <c r="D451" t="s">
        <v>10088</v>
      </c>
      <c r="E451" t="s">
        <v>10094</v>
      </c>
    </row>
    <row r="452" spans="1:5">
      <c r="A452" t="s">
        <v>7860</v>
      </c>
      <c r="B452" t="s">
        <v>9035</v>
      </c>
      <c r="C452" t="s">
        <v>10086</v>
      </c>
      <c r="D452" t="s">
        <v>10089</v>
      </c>
      <c r="E452" t="s">
        <v>10094</v>
      </c>
    </row>
    <row r="453" spans="1:5">
      <c r="A453" t="s">
        <v>7775</v>
      </c>
      <c r="B453" t="s">
        <v>9036</v>
      </c>
      <c r="C453" t="s">
        <v>10086</v>
      </c>
      <c r="D453" t="s">
        <v>10091</v>
      </c>
      <c r="E453" t="s">
        <v>10094</v>
      </c>
    </row>
    <row r="454" spans="1:5">
      <c r="A454" t="s">
        <v>8052</v>
      </c>
      <c r="B454" t="s">
        <v>9037</v>
      </c>
      <c r="C454" t="s">
        <v>10086</v>
      </c>
      <c r="D454" t="s">
        <v>10089</v>
      </c>
      <c r="E454" t="s">
        <v>10092</v>
      </c>
    </row>
    <row r="455" spans="1:5">
      <c r="A455" t="s">
        <v>8366</v>
      </c>
      <c r="B455" t="s">
        <v>9038</v>
      </c>
      <c r="C455" t="s">
        <v>10085</v>
      </c>
      <c r="D455" t="s">
        <v>10091</v>
      </c>
      <c r="E455" t="s">
        <v>10094</v>
      </c>
    </row>
    <row r="456" spans="1:5">
      <c r="A456" t="s">
        <v>7989</v>
      </c>
      <c r="B456" t="s">
        <v>9039</v>
      </c>
      <c r="C456" t="s">
        <v>10085</v>
      </c>
      <c r="D456" t="s">
        <v>10089</v>
      </c>
      <c r="E456" t="s">
        <v>10094</v>
      </c>
    </row>
    <row r="457" spans="1:5">
      <c r="A457" t="s">
        <v>7873</v>
      </c>
      <c r="B457" t="s">
        <v>9040</v>
      </c>
      <c r="C457" t="s">
        <v>10085</v>
      </c>
      <c r="D457" t="s">
        <v>10090</v>
      </c>
      <c r="E457" t="s">
        <v>10092</v>
      </c>
    </row>
    <row r="458" spans="1:5">
      <c r="A458" t="s">
        <v>8389</v>
      </c>
      <c r="B458" t="s">
        <v>9041</v>
      </c>
      <c r="C458" t="s">
        <v>10085</v>
      </c>
      <c r="D458" t="s">
        <v>10087</v>
      </c>
      <c r="E458" t="s">
        <v>10092</v>
      </c>
    </row>
    <row r="459" spans="1:5">
      <c r="A459" t="s">
        <v>8446</v>
      </c>
      <c r="B459" t="s">
        <v>9042</v>
      </c>
      <c r="C459" t="s">
        <v>10086</v>
      </c>
      <c r="D459" t="s">
        <v>10088</v>
      </c>
      <c r="E459" t="s">
        <v>10095</v>
      </c>
    </row>
    <row r="460" spans="1:5">
      <c r="A460" t="s">
        <v>7394</v>
      </c>
      <c r="B460" t="s">
        <v>9043</v>
      </c>
      <c r="C460" t="s">
        <v>10086</v>
      </c>
      <c r="D460" t="s">
        <v>10090</v>
      </c>
      <c r="E460" t="s">
        <v>10092</v>
      </c>
    </row>
    <row r="461" spans="1:5">
      <c r="A461" t="s">
        <v>8017</v>
      </c>
      <c r="B461" t="s">
        <v>9044</v>
      </c>
      <c r="C461" t="s">
        <v>10086</v>
      </c>
      <c r="D461" t="s">
        <v>10090</v>
      </c>
      <c r="E461" t="s">
        <v>10095</v>
      </c>
    </row>
    <row r="462" spans="1:5">
      <c r="A462" t="s">
        <v>8451</v>
      </c>
      <c r="B462" t="s">
        <v>9045</v>
      </c>
      <c r="C462" t="s">
        <v>10085</v>
      </c>
      <c r="D462" t="s">
        <v>10087</v>
      </c>
      <c r="E462" t="s">
        <v>10093</v>
      </c>
    </row>
    <row r="463" spans="1:5">
      <c r="A463" t="s">
        <v>7917</v>
      </c>
      <c r="B463" t="s">
        <v>9046</v>
      </c>
      <c r="C463" t="s">
        <v>10086</v>
      </c>
      <c r="D463" t="s">
        <v>10088</v>
      </c>
      <c r="E463" t="s">
        <v>10094</v>
      </c>
    </row>
    <row r="464" spans="1:5">
      <c r="A464" t="s">
        <v>7532</v>
      </c>
      <c r="B464" t="s">
        <v>9047</v>
      </c>
      <c r="C464" t="s">
        <v>10085</v>
      </c>
      <c r="D464" t="s">
        <v>10089</v>
      </c>
      <c r="E464" t="s">
        <v>10092</v>
      </c>
    </row>
    <row r="465" spans="1:5">
      <c r="A465" t="s">
        <v>8467</v>
      </c>
      <c r="B465" t="s">
        <v>9048</v>
      </c>
      <c r="C465" t="s">
        <v>10085</v>
      </c>
      <c r="D465" t="s">
        <v>10089</v>
      </c>
      <c r="E465" t="s">
        <v>10095</v>
      </c>
    </row>
    <row r="466" spans="1:5">
      <c r="A466" t="s">
        <v>7959</v>
      </c>
      <c r="B466" t="s">
        <v>9049</v>
      </c>
      <c r="C466" t="s">
        <v>10085</v>
      </c>
      <c r="D466" t="s">
        <v>10089</v>
      </c>
      <c r="E466" t="s">
        <v>10095</v>
      </c>
    </row>
    <row r="467" spans="1:5">
      <c r="A467" t="s">
        <v>8477</v>
      </c>
      <c r="B467" t="s">
        <v>9050</v>
      </c>
      <c r="C467" t="s">
        <v>10086</v>
      </c>
      <c r="D467" t="s">
        <v>10089</v>
      </c>
      <c r="E467" t="s">
        <v>10093</v>
      </c>
    </row>
    <row r="468" spans="1:5">
      <c r="A468" t="s">
        <v>7844</v>
      </c>
      <c r="B468" t="s">
        <v>9051</v>
      </c>
      <c r="C468" t="s">
        <v>10086</v>
      </c>
      <c r="D468" t="s">
        <v>10088</v>
      </c>
      <c r="E468" t="s">
        <v>10092</v>
      </c>
    </row>
    <row r="469" spans="1:5">
      <c r="A469" t="s">
        <v>8314</v>
      </c>
      <c r="B469" t="s">
        <v>9052</v>
      </c>
      <c r="C469" t="s">
        <v>10086</v>
      </c>
      <c r="D469" t="s">
        <v>10090</v>
      </c>
      <c r="E469" t="s">
        <v>10095</v>
      </c>
    </row>
    <row r="470" spans="1:5">
      <c r="A470" t="s">
        <v>8222</v>
      </c>
      <c r="B470" t="s">
        <v>9053</v>
      </c>
      <c r="C470" t="s">
        <v>10085</v>
      </c>
      <c r="D470" t="s">
        <v>10091</v>
      </c>
      <c r="E470" t="s">
        <v>10092</v>
      </c>
    </row>
    <row r="471" spans="1:5">
      <c r="A471" t="s">
        <v>8431</v>
      </c>
      <c r="B471" t="s">
        <v>9054</v>
      </c>
      <c r="C471" t="s">
        <v>10086</v>
      </c>
      <c r="D471" t="s">
        <v>10087</v>
      </c>
      <c r="E471" t="s">
        <v>10092</v>
      </c>
    </row>
    <row r="472" spans="1:5">
      <c r="A472" t="s">
        <v>7865</v>
      </c>
      <c r="B472" t="s">
        <v>9055</v>
      </c>
      <c r="C472" t="s">
        <v>10085</v>
      </c>
      <c r="D472" t="s">
        <v>10087</v>
      </c>
      <c r="E472" t="s">
        <v>10092</v>
      </c>
    </row>
    <row r="473" spans="1:5">
      <c r="A473" t="s">
        <v>7842</v>
      </c>
      <c r="B473" t="s">
        <v>9056</v>
      </c>
      <c r="C473" t="s">
        <v>10085</v>
      </c>
      <c r="D473" t="s">
        <v>10091</v>
      </c>
      <c r="E473" t="s">
        <v>10092</v>
      </c>
    </row>
    <row r="474" spans="1:5">
      <c r="A474" t="s">
        <v>8113</v>
      </c>
      <c r="B474" t="s">
        <v>9057</v>
      </c>
      <c r="C474" t="s">
        <v>10086</v>
      </c>
      <c r="D474" t="s">
        <v>10087</v>
      </c>
      <c r="E474" t="s">
        <v>10094</v>
      </c>
    </row>
    <row r="475" spans="1:5">
      <c r="A475" t="s">
        <v>8469</v>
      </c>
      <c r="B475" t="s">
        <v>9058</v>
      </c>
      <c r="C475" t="s">
        <v>10085</v>
      </c>
      <c r="D475" t="s">
        <v>10091</v>
      </c>
      <c r="E475" t="s">
        <v>10094</v>
      </c>
    </row>
    <row r="476" spans="1:5">
      <c r="A476" t="s">
        <v>7393</v>
      </c>
      <c r="B476" t="s">
        <v>9059</v>
      </c>
      <c r="C476" t="s">
        <v>10085</v>
      </c>
      <c r="D476" t="s">
        <v>10088</v>
      </c>
      <c r="E476" t="s">
        <v>10094</v>
      </c>
    </row>
    <row r="477" spans="1:5">
      <c r="A477" t="s">
        <v>7951</v>
      </c>
      <c r="B477" t="s">
        <v>9060</v>
      </c>
      <c r="C477" t="s">
        <v>10085</v>
      </c>
      <c r="D477" t="s">
        <v>10091</v>
      </c>
      <c r="E477" t="s">
        <v>10094</v>
      </c>
    </row>
    <row r="478" spans="1:5">
      <c r="A478" t="s">
        <v>7196</v>
      </c>
      <c r="B478" t="s">
        <v>9061</v>
      </c>
      <c r="C478" t="s">
        <v>10085</v>
      </c>
      <c r="D478" t="s">
        <v>10088</v>
      </c>
      <c r="E478" t="s">
        <v>10094</v>
      </c>
    </row>
    <row r="479" spans="1:5">
      <c r="A479" t="s">
        <v>7761</v>
      </c>
      <c r="B479" t="s">
        <v>9062</v>
      </c>
      <c r="C479" t="s">
        <v>10085</v>
      </c>
      <c r="D479" t="s">
        <v>10088</v>
      </c>
      <c r="E479" t="s">
        <v>10092</v>
      </c>
    </row>
    <row r="480" spans="1:5">
      <c r="A480" t="s">
        <v>7631</v>
      </c>
      <c r="B480" t="s">
        <v>9063</v>
      </c>
      <c r="C480" t="s">
        <v>10085</v>
      </c>
      <c r="D480" t="s">
        <v>10090</v>
      </c>
      <c r="E480" t="s">
        <v>10092</v>
      </c>
    </row>
    <row r="481" spans="1:5">
      <c r="A481" t="s">
        <v>8368</v>
      </c>
      <c r="B481" t="s">
        <v>9064</v>
      </c>
      <c r="C481" t="s">
        <v>10085</v>
      </c>
      <c r="D481" t="s">
        <v>10091</v>
      </c>
      <c r="E481" t="s">
        <v>10095</v>
      </c>
    </row>
    <row r="482" spans="1:5">
      <c r="A482" t="s">
        <v>8139</v>
      </c>
      <c r="B482" t="s">
        <v>9065</v>
      </c>
      <c r="C482" t="s">
        <v>10086</v>
      </c>
      <c r="D482" t="s">
        <v>10088</v>
      </c>
      <c r="E482" t="s">
        <v>10092</v>
      </c>
    </row>
    <row r="483" spans="1:5">
      <c r="A483" t="s">
        <v>7496</v>
      </c>
      <c r="B483" t="s">
        <v>9066</v>
      </c>
      <c r="C483" t="s">
        <v>10085</v>
      </c>
      <c r="D483" t="s">
        <v>10090</v>
      </c>
      <c r="E483" t="s">
        <v>10094</v>
      </c>
    </row>
    <row r="484" spans="1:5">
      <c r="A484" t="s">
        <v>7822</v>
      </c>
      <c r="B484" t="s">
        <v>9067</v>
      </c>
      <c r="C484" t="s">
        <v>10086</v>
      </c>
      <c r="D484" t="s">
        <v>10091</v>
      </c>
      <c r="E484" t="s">
        <v>10092</v>
      </c>
    </row>
    <row r="485" spans="1:5">
      <c r="A485" t="s">
        <v>7440</v>
      </c>
      <c r="B485" t="s">
        <v>9068</v>
      </c>
      <c r="C485" t="s">
        <v>10086</v>
      </c>
      <c r="D485" t="s">
        <v>10089</v>
      </c>
      <c r="E485" t="s">
        <v>10093</v>
      </c>
    </row>
    <row r="486" spans="1:5">
      <c r="A486" t="s">
        <v>7538</v>
      </c>
      <c r="B486" t="s">
        <v>9069</v>
      </c>
      <c r="C486" t="s">
        <v>10085</v>
      </c>
      <c r="D486" t="s">
        <v>10087</v>
      </c>
      <c r="E486" t="s">
        <v>10093</v>
      </c>
    </row>
    <row r="487" spans="1:5">
      <c r="A487" t="s">
        <v>7845</v>
      </c>
      <c r="B487" t="s">
        <v>9070</v>
      </c>
      <c r="C487" t="s">
        <v>10085</v>
      </c>
      <c r="D487" t="s">
        <v>10088</v>
      </c>
      <c r="E487" t="s">
        <v>10094</v>
      </c>
    </row>
    <row r="488" spans="1:5">
      <c r="A488" t="s">
        <v>7284</v>
      </c>
      <c r="B488" t="s">
        <v>9071</v>
      </c>
      <c r="C488" t="s">
        <v>10086</v>
      </c>
      <c r="D488" t="s">
        <v>10091</v>
      </c>
      <c r="E488" t="s">
        <v>10092</v>
      </c>
    </row>
    <row r="489" spans="1:5">
      <c r="A489" t="s">
        <v>7099</v>
      </c>
      <c r="B489" t="s">
        <v>9072</v>
      </c>
      <c r="C489" t="s">
        <v>10085</v>
      </c>
      <c r="D489" t="s">
        <v>10091</v>
      </c>
      <c r="E489" t="s">
        <v>10094</v>
      </c>
    </row>
    <row r="490" spans="1:5">
      <c r="A490" t="s">
        <v>7426</v>
      </c>
      <c r="B490" t="s">
        <v>9073</v>
      </c>
      <c r="C490" t="s">
        <v>10085</v>
      </c>
      <c r="D490" t="s">
        <v>10089</v>
      </c>
      <c r="E490" t="s">
        <v>10093</v>
      </c>
    </row>
    <row r="491" spans="1:5">
      <c r="A491" t="s">
        <v>7814</v>
      </c>
      <c r="B491" t="s">
        <v>9074</v>
      </c>
      <c r="C491" t="s">
        <v>10086</v>
      </c>
      <c r="D491" t="s">
        <v>10087</v>
      </c>
      <c r="E491" t="s">
        <v>10093</v>
      </c>
    </row>
    <row r="492" spans="1:5">
      <c r="A492" t="s">
        <v>8197</v>
      </c>
      <c r="B492" t="s">
        <v>9075</v>
      </c>
      <c r="C492" t="s">
        <v>10086</v>
      </c>
      <c r="D492" t="s">
        <v>10089</v>
      </c>
      <c r="E492" t="s">
        <v>10094</v>
      </c>
    </row>
    <row r="493" spans="1:5">
      <c r="A493" t="s">
        <v>8261</v>
      </c>
      <c r="B493" t="s">
        <v>9076</v>
      </c>
      <c r="C493" t="s">
        <v>10086</v>
      </c>
      <c r="D493" t="s">
        <v>10088</v>
      </c>
      <c r="E493" t="s">
        <v>10092</v>
      </c>
    </row>
    <row r="494" spans="1:5">
      <c r="A494" t="s">
        <v>7882</v>
      </c>
      <c r="B494" t="s">
        <v>9077</v>
      </c>
      <c r="C494" t="s">
        <v>10086</v>
      </c>
      <c r="D494" t="s">
        <v>10088</v>
      </c>
      <c r="E494" t="s">
        <v>10095</v>
      </c>
    </row>
    <row r="495" spans="1:5">
      <c r="A495" t="s">
        <v>8444</v>
      </c>
      <c r="B495" t="s">
        <v>9078</v>
      </c>
      <c r="C495" t="s">
        <v>10085</v>
      </c>
      <c r="D495" t="s">
        <v>10091</v>
      </c>
      <c r="E495" t="s">
        <v>10093</v>
      </c>
    </row>
    <row r="496" spans="1:5">
      <c r="A496" t="s">
        <v>8325</v>
      </c>
      <c r="B496" t="s">
        <v>9079</v>
      </c>
      <c r="C496" t="s">
        <v>10085</v>
      </c>
      <c r="D496" t="s">
        <v>10087</v>
      </c>
      <c r="E496" t="s">
        <v>10092</v>
      </c>
    </row>
    <row r="497" spans="1:5">
      <c r="A497" t="s">
        <v>7653</v>
      </c>
      <c r="B497" t="s">
        <v>9080</v>
      </c>
      <c r="C497" t="s">
        <v>10085</v>
      </c>
      <c r="D497" t="s">
        <v>10091</v>
      </c>
      <c r="E497" t="s">
        <v>10094</v>
      </c>
    </row>
    <row r="498" spans="1:5">
      <c r="A498" t="s">
        <v>8286</v>
      </c>
      <c r="B498" t="s">
        <v>9081</v>
      </c>
      <c r="C498" t="s">
        <v>10086</v>
      </c>
      <c r="D498" t="s">
        <v>10087</v>
      </c>
      <c r="E498" t="s">
        <v>10095</v>
      </c>
    </row>
    <row r="499" spans="1:5">
      <c r="A499" t="s">
        <v>7766</v>
      </c>
      <c r="B499" t="s">
        <v>9082</v>
      </c>
      <c r="C499" t="s">
        <v>10086</v>
      </c>
      <c r="D499" t="s">
        <v>10091</v>
      </c>
      <c r="E499" t="s">
        <v>10094</v>
      </c>
    </row>
    <row r="500" spans="1:5">
      <c r="A500" t="s">
        <v>7792</v>
      </c>
      <c r="B500" t="s">
        <v>9083</v>
      </c>
      <c r="C500" t="s">
        <v>10086</v>
      </c>
      <c r="D500" t="s">
        <v>10087</v>
      </c>
      <c r="E500" t="s">
        <v>10093</v>
      </c>
    </row>
    <row r="501" spans="1:5">
      <c r="A501" t="s">
        <v>7428</v>
      </c>
      <c r="B501" t="s">
        <v>9084</v>
      </c>
      <c r="C501" t="s">
        <v>10086</v>
      </c>
      <c r="D501" t="s">
        <v>10091</v>
      </c>
      <c r="E501" t="s">
        <v>10092</v>
      </c>
    </row>
    <row r="502" spans="1:5">
      <c r="A502" t="s">
        <v>8138</v>
      </c>
      <c r="B502" t="s">
        <v>9085</v>
      </c>
      <c r="C502" t="s">
        <v>10085</v>
      </c>
      <c r="D502" t="s">
        <v>10089</v>
      </c>
      <c r="E502" t="s">
        <v>10092</v>
      </c>
    </row>
    <row r="503" spans="1:5">
      <c r="A503" t="s">
        <v>7109</v>
      </c>
      <c r="B503" t="s">
        <v>9086</v>
      </c>
      <c r="C503" t="s">
        <v>10085</v>
      </c>
      <c r="D503" t="s">
        <v>10088</v>
      </c>
      <c r="E503" t="s">
        <v>10094</v>
      </c>
    </row>
    <row r="504" spans="1:5">
      <c r="A504" t="s">
        <v>7559</v>
      </c>
      <c r="B504" t="s">
        <v>9087</v>
      </c>
      <c r="C504" t="s">
        <v>10086</v>
      </c>
      <c r="D504" t="s">
        <v>10087</v>
      </c>
      <c r="E504" t="s">
        <v>10094</v>
      </c>
    </row>
    <row r="505" spans="1:5">
      <c r="A505" t="s">
        <v>8359</v>
      </c>
      <c r="B505" t="s">
        <v>9088</v>
      </c>
      <c r="C505" t="s">
        <v>10086</v>
      </c>
      <c r="D505" t="s">
        <v>10089</v>
      </c>
      <c r="E505" t="s">
        <v>10093</v>
      </c>
    </row>
    <row r="506" spans="1:5">
      <c r="A506" t="s">
        <v>8196</v>
      </c>
      <c r="B506" t="s">
        <v>9089</v>
      </c>
      <c r="C506" t="s">
        <v>10086</v>
      </c>
      <c r="D506" t="s">
        <v>10090</v>
      </c>
      <c r="E506" t="s">
        <v>10092</v>
      </c>
    </row>
    <row r="507" spans="1:5">
      <c r="A507" t="s">
        <v>7870</v>
      </c>
      <c r="B507" t="s">
        <v>9090</v>
      </c>
      <c r="C507" t="s">
        <v>10086</v>
      </c>
      <c r="D507" t="s">
        <v>10087</v>
      </c>
      <c r="E507" t="s">
        <v>10093</v>
      </c>
    </row>
    <row r="508" spans="1:5">
      <c r="A508" t="s">
        <v>8378</v>
      </c>
      <c r="B508" t="s">
        <v>9091</v>
      </c>
      <c r="C508" t="s">
        <v>10086</v>
      </c>
      <c r="D508" t="s">
        <v>10090</v>
      </c>
      <c r="E508" t="s">
        <v>10093</v>
      </c>
    </row>
    <row r="509" spans="1:5">
      <c r="A509" t="s">
        <v>7871</v>
      </c>
      <c r="B509" t="s">
        <v>9092</v>
      </c>
      <c r="C509" t="s">
        <v>10085</v>
      </c>
      <c r="D509" t="s">
        <v>10089</v>
      </c>
      <c r="E509" t="s">
        <v>10092</v>
      </c>
    </row>
    <row r="510" spans="1:5">
      <c r="A510" t="s">
        <v>8230</v>
      </c>
      <c r="B510" t="s">
        <v>9093</v>
      </c>
      <c r="C510" t="s">
        <v>10086</v>
      </c>
      <c r="D510" t="s">
        <v>10088</v>
      </c>
      <c r="E510" t="s">
        <v>10094</v>
      </c>
    </row>
    <row r="511" spans="1:5">
      <c r="A511" t="s">
        <v>8274</v>
      </c>
      <c r="B511" t="s">
        <v>9094</v>
      </c>
      <c r="C511" t="s">
        <v>10086</v>
      </c>
      <c r="D511" t="s">
        <v>10091</v>
      </c>
      <c r="E511" t="s">
        <v>10093</v>
      </c>
    </row>
    <row r="512" spans="1:5">
      <c r="A512" t="s">
        <v>8419</v>
      </c>
      <c r="B512" t="s">
        <v>9095</v>
      </c>
      <c r="C512" t="s">
        <v>10086</v>
      </c>
      <c r="D512" t="s">
        <v>10088</v>
      </c>
      <c r="E512" t="s">
        <v>10094</v>
      </c>
    </row>
    <row r="513" spans="1:5">
      <c r="A513" t="s">
        <v>8215</v>
      </c>
      <c r="B513" t="s">
        <v>9096</v>
      </c>
      <c r="C513" t="s">
        <v>10085</v>
      </c>
      <c r="D513" t="s">
        <v>10091</v>
      </c>
      <c r="E513" t="s">
        <v>10093</v>
      </c>
    </row>
    <row r="514" spans="1:5">
      <c r="A514" t="s">
        <v>7042</v>
      </c>
      <c r="B514" t="s">
        <v>9097</v>
      </c>
      <c r="C514" t="s">
        <v>10086</v>
      </c>
      <c r="D514" t="s">
        <v>10091</v>
      </c>
      <c r="E514" t="s">
        <v>10093</v>
      </c>
    </row>
    <row r="515" spans="1:5">
      <c r="A515" t="s">
        <v>7711</v>
      </c>
      <c r="B515" t="s">
        <v>9098</v>
      </c>
      <c r="C515" t="s">
        <v>10086</v>
      </c>
      <c r="D515" t="s">
        <v>10090</v>
      </c>
      <c r="E515" t="s">
        <v>10094</v>
      </c>
    </row>
    <row r="516" spans="1:5">
      <c r="A516" t="s">
        <v>7833</v>
      </c>
      <c r="B516" t="s">
        <v>9099</v>
      </c>
      <c r="C516" t="s">
        <v>10085</v>
      </c>
      <c r="D516" t="s">
        <v>10089</v>
      </c>
      <c r="E516" t="s">
        <v>10092</v>
      </c>
    </row>
    <row r="517" spans="1:5">
      <c r="A517" t="s">
        <v>7667</v>
      </c>
      <c r="B517" t="s">
        <v>9100</v>
      </c>
      <c r="C517" t="s">
        <v>10086</v>
      </c>
      <c r="D517" t="s">
        <v>10087</v>
      </c>
      <c r="E517" t="s">
        <v>10094</v>
      </c>
    </row>
    <row r="518" spans="1:5">
      <c r="A518" t="s">
        <v>7597</v>
      </c>
      <c r="B518" t="s">
        <v>9101</v>
      </c>
      <c r="C518" t="s">
        <v>10086</v>
      </c>
      <c r="D518" t="s">
        <v>10088</v>
      </c>
      <c r="E518" t="s">
        <v>10092</v>
      </c>
    </row>
    <row r="519" spans="1:5">
      <c r="A519" t="s">
        <v>8372</v>
      </c>
      <c r="B519" t="s">
        <v>9102</v>
      </c>
      <c r="C519" t="s">
        <v>10086</v>
      </c>
      <c r="D519" t="s">
        <v>10089</v>
      </c>
      <c r="E519" t="s">
        <v>10093</v>
      </c>
    </row>
    <row r="520" spans="1:5">
      <c r="A520" t="s">
        <v>7090</v>
      </c>
      <c r="B520" t="s">
        <v>9103</v>
      </c>
      <c r="C520" t="s">
        <v>10086</v>
      </c>
      <c r="D520" t="s">
        <v>10090</v>
      </c>
      <c r="E520" t="s">
        <v>10094</v>
      </c>
    </row>
    <row r="521" spans="1:5">
      <c r="A521" t="s">
        <v>8237</v>
      </c>
      <c r="B521" t="s">
        <v>9104</v>
      </c>
      <c r="C521" t="s">
        <v>10086</v>
      </c>
      <c r="D521" t="s">
        <v>10088</v>
      </c>
      <c r="E521" t="s">
        <v>10092</v>
      </c>
    </row>
    <row r="522" spans="1:5">
      <c r="A522" t="s">
        <v>8193</v>
      </c>
      <c r="B522" t="s">
        <v>9105</v>
      </c>
      <c r="C522" t="s">
        <v>10085</v>
      </c>
      <c r="D522" t="s">
        <v>10090</v>
      </c>
      <c r="E522" t="s">
        <v>10095</v>
      </c>
    </row>
    <row r="523" spans="1:5">
      <c r="A523" t="s">
        <v>7219</v>
      </c>
      <c r="B523" t="s">
        <v>9106</v>
      </c>
      <c r="C523" t="s">
        <v>10085</v>
      </c>
      <c r="D523" t="s">
        <v>10090</v>
      </c>
      <c r="E523" t="s">
        <v>10095</v>
      </c>
    </row>
    <row r="524" spans="1:5">
      <c r="A524" t="s">
        <v>7648</v>
      </c>
      <c r="B524" t="s">
        <v>9107</v>
      </c>
      <c r="C524" t="s">
        <v>10086</v>
      </c>
      <c r="D524" t="s">
        <v>10087</v>
      </c>
      <c r="E524" t="s">
        <v>10095</v>
      </c>
    </row>
    <row r="525" spans="1:5">
      <c r="A525" t="s">
        <v>8200</v>
      </c>
      <c r="B525" t="s">
        <v>9108</v>
      </c>
      <c r="C525" t="s">
        <v>10085</v>
      </c>
      <c r="D525" t="s">
        <v>10088</v>
      </c>
      <c r="E525" t="s">
        <v>10095</v>
      </c>
    </row>
    <row r="526" spans="1:5">
      <c r="A526" t="s">
        <v>8233</v>
      </c>
      <c r="B526" t="s">
        <v>9109</v>
      </c>
      <c r="C526" t="s">
        <v>10085</v>
      </c>
      <c r="D526" t="s">
        <v>10091</v>
      </c>
      <c r="E526" t="s">
        <v>10094</v>
      </c>
    </row>
    <row r="527" spans="1:5">
      <c r="A527" t="s">
        <v>8175</v>
      </c>
      <c r="B527" t="s">
        <v>9110</v>
      </c>
      <c r="C527" t="s">
        <v>10085</v>
      </c>
      <c r="D527" t="s">
        <v>10088</v>
      </c>
      <c r="E527" t="s">
        <v>10095</v>
      </c>
    </row>
    <row r="528" spans="1:5">
      <c r="A528" t="s">
        <v>7600</v>
      </c>
      <c r="B528" t="s">
        <v>9111</v>
      </c>
      <c r="C528" t="s">
        <v>10086</v>
      </c>
      <c r="D528" t="s">
        <v>10089</v>
      </c>
      <c r="E528" t="s">
        <v>10094</v>
      </c>
    </row>
    <row r="529" spans="1:5">
      <c r="A529" t="s">
        <v>7687</v>
      </c>
      <c r="B529" t="s">
        <v>9112</v>
      </c>
      <c r="C529" t="s">
        <v>10086</v>
      </c>
      <c r="D529" t="s">
        <v>10087</v>
      </c>
      <c r="E529" t="s">
        <v>10095</v>
      </c>
    </row>
    <row r="530" spans="1:5">
      <c r="A530" t="s">
        <v>7397</v>
      </c>
      <c r="B530" t="s">
        <v>9113</v>
      </c>
      <c r="C530" t="s">
        <v>10085</v>
      </c>
      <c r="D530" t="s">
        <v>10088</v>
      </c>
      <c r="E530" t="s">
        <v>10094</v>
      </c>
    </row>
    <row r="531" spans="1:5">
      <c r="A531" t="s">
        <v>8182</v>
      </c>
      <c r="B531" t="s">
        <v>9114</v>
      </c>
      <c r="C531" t="s">
        <v>10085</v>
      </c>
      <c r="D531" t="s">
        <v>10091</v>
      </c>
      <c r="E531" t="s">
        <v>10092</v>
      </c>
    </row>
    <row r="532" spans="1:5">
      <c r="A532" t="s">
        <v>7706</v>
      </c>
      <c r="B532" t="s">
        <v>9115</v>
      </c>
      <c r="C532" t="s">
        <v>10086</v>
      </c>
      <c r="D532" t="s">
        <v>10087</v>
      </c>
      <c r="E532" t="s">
        <v>10094</v>
      </c>
    </row>
    <row r="533" spans="1:5">
      <c r="A533" t="s">
        <v>7182</v>
      </c>
      <c r="B533" t="s">
        <v>9116</v>
      </c>
      <c r="C533" t="s">
        <v>10085</v>
      </c>
      <c r="D533" t="s">
        <v>10091</v>
      </c>
      <c r="E533" t="s">
        <v>10092</v>
      </c>
    </row>
    <row r="534" spans="1:5">
      <c r="A534" t="s">
        <v>7958</v>
      </c>
      <c r="B534" t="s">
        <v>9117</v>
      </c>
      <c r="C534" t="s">
        <v>10085</v>
      </c>
      <c r="D534" t="s">
        <v>10087</v>
      </c>
      <c r="E534" t="s">
        <v>10093</v>
      </c>
    </row>
    <row r="535" spans="1:5">
      <c r="A535" t="s">
        <v>7582</v>
      </c>
      <c r="B535" t="s">
        <v>9118</v>
      </c>
      <c r="C535" t="s">
        <v>10086</v>
      </c>
      <c r="D535" t="s">
        <v>10089</v>
      </c>
      <c r="E535" t="s">
        <v>10092</v>
      </c>
    </row>
    <row r="536" spans="1:5">
      <c r="A536" t="s">
        <v>8206</v>
      </c>
      <c r="B536" t="s">
        <v>9119</v>
      </c>
      <c r="C536" t="s">
        <v>10086</v>
      </c>
      <c r="D536" t="s">
        <v>10088</v>
      </c>
      <c r="E536" t="s">
        <v>10093</v>
      </c>
    </row>
    <row r="537" spans="1:5">
      <c r="A537" t="s">
        <v>7609</v>
      </c>
      <c r="B537" t="s">
        <v>9120</v>
      </c>
      <c r="C537" t="s">
        <v>10085</v>
      </c>
      <c r="D537" t="s">
        <v>10089</v>
      </c>
      <c r="E537" t="s">
        <v>10094</v>
      </c>
    </row>
    <row r="538" spans="1:5">
      <c r="A538" t="s">
        <v>8223</v>
      </c>
      <c r="B538" t="s">
        <v>9121</v>
      </c>
      <c r="C538" t="s">
        <v>10085</v>
      </c>
      <c r="D538" t="s">
        <v>10090</v>
      </c>
      <c r="E538" t="s">
        <v>10092</v>
      </c>
    </row>
    <row r="539" spans="1:5">
      <c r="A539" t="s">
        <v>7635</v>
      </c>
      <c r="B539" t="s">
        <v>9122</v>
      </c>
      <c r="C539" t="s">
        <v>10085</v>
      </c>
      <c r="D539" t="s">
        <v>10087</v>
      </c>
      <c r="E539" t="s">
        <v>10094</v>
      </c>
    </row>
    <row r="540" spans="1:5">
      <c r="A540" t="s">
        <v>8484</v>
      </c>
      <c r="B540" t="s">
        <v>9123</v>
      </c>
      <c r="C540" t="s">
        <v>10086</v>
      </c>
      <c r="D540" t="s">
        <v>10089</v>
      </c>
      <c r="E540" t="s">
        <v>10092</v>
      </c>
    </row>
    <row r="541" spans="1:5">
      <c r="A541" t="s">
        <v>8129</v>
      </c>
      <c r="B541" t="s">
        <v>9124</v>
      </c>
      <c r="C541" t="s">
        <v>10086</v>
      </c>
      <c r="D541" t="s">
        <v>10091</v>
      </c>
      <c r="E541" t="s">
        <v>10093</v>
      </c>
    </row>
    <row r="542" spans="1:5">
      <c r="A542" t="s">
        <v>8244</v>
      </c>
      <c r="B542" t="s">
        <v>9125</v>
      </c>
      <c r="C542" t="s">
        <v>10086</v>
      </c>
      <c r="D542" t="s">
        <v>10090</v>
      </c>
      <c r="E542" t="s">
        <v>10092</v>
      </c>
    </row>
    <row r="543" spans="1:5">
      <c r="A543" t="s">
        <v>7625</v>
      </c>
      <c r="B543" t="s">
        <v>9126</v>
      </c>
      <c r="C543" t="s">
        <v>10085</v>
      </c>
      <c r="D543" t="s">
        <v>10090</v>
      </c>
      <c r="E543" t="s">
        <v>10094</v>
      </c>
    </row>
    <row r="544" spans="1:5">
      <c r="A544" t="s">
        <v>7694</v>
      </c>
      <c r="B544" t="s">
        <v>9127</v>
      </c>
      <c r="C544" t="s">
        <v>10086</v>
      </c>
      <c r="D544" t="s">
        <v>10090</v>
      </c>
      <c r="E544" t="s">
        <v>10093</v>
      </c>
    </row>
    <row r="545" spans="1:5">
      <c r="A545" t="s">
        <v>8153</v>
      </c>
      <c r="B545" t="s">
        <v>9128</v>
      </c>
      <c r="C545" t="s">
        <v>10086</v>
      </c>
      <c r="D545" t="s">
        <v>10088</v>
      </c>
      <c r="E545" t="s">
        <v>10094</v>
      </c>
    </row>
    <row r="546" spans="1:5">
      <c r="A546" t="s">
        <v>8311</v>
      </c>
      <c r="B546" t="s">
        <v>9129</v>
      </c>
      <c r="C546" t="s">
        <v>10085</v>
      </c>
      <c r="D546" t="s">
        <v>10091</v>
      </c>
      <c r="E546" t="s">
        <v>10092</v>
      </c>
    </row>
    <row r="547" spans="1:5">
      <c r="A547" t="s">
        <v>7715</v>
      </c>
      <c r="B547" t="s">
        <v>9130</v>
      </c>
      <c r="C547" t="s">
        <v>10085</v>
      </c>
      <c r="D547" t="s">
        <v>10088</v>
      </c>
      <c r="E547" t="s">
        <v>10094</v>
      </c>
    </row>
    <row r="548" spans="1:5">
      <c r="A548" t="s">
        <v>7647</v>
      </c>
      <c r="B548" t="s">
        <v>9131</v>
      </c>
      <c r="C548" t="s">
        <v>10086</v>
      </c>
      <c r="D548" t="s">
        <v>10088</v>
      </c>
      <c r="E548" t="s">
        <v>10093</v>
      </c>
    </row>
    <row r="549" spans="1:5">
      <c r="A549" t="s">
        <v>7919</v>
      </c>
      <c r="B549" t="s">
        <v>9132</v>
      </c>
      <c r="C549" t="s">
        <v>10085</v>
      </c>
      <c r="D549" t="s">
        <v>10087</v>
      </c>
      <c r="E549" t="s">
        <v>10092</v>
      </c>
    </row>
    <row r="550" spans="1:5">
      <c r="A550" t="s">
        <v>8169</v>
      </c>
      <c r="B550" t="s">
        <v>9133</v>
      </c>
      <c r="C550" t="s">
        <v>10086</v>
      </c>
      <c r="D550" t="s">
        <v>10091</v>
      </c>
      <c r="E550" t="s">
        <v>10092</v>
      </c>
    </row>
    <row r="551" spans="1:5">
      <c r="A551" t="s">
        <v>8267</v>
      </c>
      <c r="B551" t="s">
        <v>9134</v>
      </c>
      <c r="C551" t="s">
        <v>10085</v>
      </c>
      <c r="D551" t="s">
        <v>10087</v>
      </c>
      <c r="E551" t="s">
        <v>10094</v>
      </c>
    </row>
    <row r="552" spans="1:5">
      <c r="A552" t="s">
        <v>8438</v>
      </c>
      <c r="B552" t="s">
        <v>9135</v>
      </c>
      <c r="C552" t="s">
        <v>10086</v>
      </c>
      <c r="D552" t="s">
        <v>10088</v>
      </c>
      <c r="E552" t="s">
        <v>10092</v>
      </c>
    </row>
    <row r="553" spans="1:5">
      <c r="A553" t="s">
        <v>7540</v>
      </c>
      <c r="B553" t="s">
        <v>9136</v>
      </c>
      <c r="C553" t="s">
        <v>10086</v>
      </c>
      <c r="D553" t="s">
        <v>10089</v>
      </c>
      <c r="E553" t="s">
        <v>10095</v>
      </c>
    </row>
    <row r="554" spans="1:5">
      <c r="A554" t="s">
        <v>7854</v>
      </c>
      <c r="B554" t="s">
        <v>9137</v>
      </c>
      <c r="C554" t="s">
        <v>10086</v>
      </c>
      <c r="D554" t="s">
        <v>10090</v>
      </c>
      <c r="E554" t="s">
        <v>10092</v>
      </c>
    </row>
    <row r="555" spans="1:5">
      <c r="A555" t="s">
        <v>7646</v>
      </c>
      <c r="B555" t="s">
        <v>9138</v>
      </c>
      <c r="C555" t="s">
        <v>10086</v>
      </c>
      <c r="D555" t="s">
        <v>10089</v>
      </c>
      <c r="E555" t="s">
        <v>10093</v>
      </c>
    </row>
    <row r="556" spans="1:5">
      <c r="A556" t="s">
        <v>7811</v>
      </c>
      <c r="B556" t="s">
        <v>9139</v>
      </c>
      <c r="C556" t="s">
        <v>10086</v>
      </c>
      <c r="D556" t="s">
        <v>10090</v>
      </c>
      <c r="E556" t="s">
        <v>10094</v>
      </c>
    </row>
    <row r="557" spans="1:5">
      <c r="A557" t="s">
        <v>7351</v>
      </c>
      <c r="B557" t="s">
        <v>9140</v>
      </c>
      <c r="C557" t="s">
        <v>10086</v>
      </c>
      <c r="D557" t="s">
        <v>10090</v>
      </c>
      <c r="E557" t="s">
        <v>10095</v>
      </c>
    </row>
    <row r="558" spans="1:5">
      <c r="A558" t="s">
        <v>7281</v>
      </c>
      <c r="B558" t="s">
        <v>9141</v>
      </c>
      <c r="C558" t="s">
        <v>10086</v>
      </c>
      <c r="D558" t="s">
        <v>10090</v>
      </c>
      <c r="E558" t="s">
        <v>10093</v>
      </c>
    </row>
    <row r="559" spans="1:5">
      <c r="A559" t="s">
        <v>8574</v>
      </c>
      <c r="B559" t="s">
        <v>9142</v>
      </c>
      <c r="C559" t="s">
        <v>10085</v>
      </c>
      <c r="D559" t="s">
        <v>10087</v>
      </c>
      <c r="E559" t="s">
        <v>10095</v>
      </c>
    </row>
    <row r="560" spans="1:5">
      <c r="A560" t="s">
        <v>7338</v>
      </c>
      <c r="B560" t="s">
        <v>9143</v>
      </c>
      <c r="C560" t="s">
        <v>10086</v>
      </c>
      <c r="D560" t="s">
        <v>10091</v>
      </c>
      <c r="E560" t="s">
        <v>10093</v>
      </c>
    </row>
    <row r="561" spans="1:5">
      <c r="A561" t="s">
        <v>8009</v>
      </c>
      <c r="B561" t="s">
        <v>9144</v>
      </c>
      <c r="C561" t="s">
        <v>10086</v>
      </c>
      <c r="D561" t="s">
        <v>10087</v>
      </c>
      <c r="E561" t="s">
        <v>10095</v>
      </c>
    </row>
    <row r="562" spans="1:5">
      <c r="A562" t="s">
        <v>7340</v>
      </c>
      <c r="B562" t="s">
        <v>9145</v>
      </c>
      <c r="C562" t="s">
        <v>10086</v>
      </c>
      <c r="D562" t="s">
        <v>10090</v>
      </c>
      <c r="E562" t="s">
        <v>10092</v>
      </c>
    </row>
    <row r="563" spans="1:5">
      <c r="A563" t="s">
        <v>8204</v>
      </c>
      <c r="B563" t="s">
        <v>9146</v>
      </c>
      <c r="C563" t="s">
        <v>10086</v>
      </c>
      <c r="D563" t="s">
        <v>10088</v>
      </c>
      <c r="E563" t="s">
        <v>10094</v>
      </c>
    </row>
    <row r="564" spans="1:5">
      <c r="A564" t="s">
        <v>7161</v>
      </c>
      <c r="B564" t="s">
        <v>9147</v>
      </c>
      <c r="C564" t="s">
        <v>10085</v>
      </c>
      <c r="D564" t="s">
        <v>10091</v>
      </c>
      <c r="E564" t="s">
        <v>10092</v>
      </c>
    </row>
    <row r="565" spans="1:5">
      <c r="A565" t="s">
        <v>7599</v>
      </c>
      <c r="B565" t="s">
        <v>9148</v>
      </c>
      <c r="C565" t="s">
        <v>10085</v>
      </c>
      <c r="D565" t="s">
        <v>10091</v>
      </c>
      <c r="E565" t="s">
        <v>10092</v>
      </c>
    </row>
    <row r="566" spans="1:5">
      <c r="A566" t="s">
        <v>8417</v>
      </c>
      <c r="B566" t="s">
        <v>9149</v>
      </c>
      <c r="C566" t="s">
        <v>10085</v>
      </c>
      <c r="D566" t="s">
        <v>10090</v>
      </c>
      <c r="E566" t="s">
        <v>10094</v>
      </c>
    </row>
    <row r="567" spans="1:5">
      <c r="A567" t="s">
        <v>7935</v>
      </c>
      <c r="B567" t="s">
        <v>9150</v>
      </c>
      <c r="C567" t="s">
        <v>10085</v>
      </c>
      <c r="D567" t="s">
        <v>10091</v>
      </c>
      <c r="E567" t="s">
        <v>10092</v>
      </c>
    </row>
    <row r="568" spans="1:5">
      <c r="A568" t="s">
        <v>7333</v>
      </c>
      <c r="B568" t="s">
        <v>9151</v>
      </c>
      <c r="C568" t="s">
        <v>10085</v>
      </c>
      <c r="D568" t="s">
        <v>10090</v>
      </c>
      <c r="E568" t="s">
        <v>10093</v>
      </c>
    </row>
    <row r="569" spans="1:5">
      <c r="A569" t="s">
        <v>7690</v>
      </c>
      <c r="B569" t="s">
        <v>9152</v>
      </c>
      <c r="C569" t="s">
        <v>10085</v>
      </c>
      <c r="D569" t="s">
        <v>10087</v>
      </c>
      <c r="E569" t="s">
        <v>10094</v>
      </c>
    </row>
    <row r="570" spans="1:5">
      <c r="A570" t="s">
        <v>8073</v>
      </c>
      <c r="B570" t="s">
        <v>9153</v>
      </c>
      <c r="C570" t="s">
        <v>10086</v>
      </c>
      <c r="D570" t="s">
        <v>10089</v>
      </c>
      <c r="E570" t="s">
        <v>10094</v>
      </c>
    </row>
    <row r="571" spans="1:5">
      <c r="A571" t="s">
        <v>7111</v>
      </c>
      <c r="B571" t="s">
        <v>9154</v>
      </c>
      <c r="C571" t="s">
        <v>10086</v>
      </c>
      <c r="D571" t="s">
        <v>10091</v>
      </c>
      <c r="E571" t="s">
        <v>10093</v>
      </c>
    </row>
    <row r="572" spans="1:5">
      <c r="A572" t="s">
        <v>8107</v>
      </c>
      <c r="B572" t="s">
        <v>9155</v>
      </c>
      <c r="C572" t="s">
        <v>10085</v>
      </c>
      <c r="D572" t="s">
        <v>10090</v>
      </c>
      <c r="E572" t="s">
        <v>10095</v>
      </c>
    </row>
    <row r="573" spans="1:5">
      <c r="A573" t="s">
        <v>7868</v>
      </c>
      <c r="B573" t="s">
        <v>9156</v>
      </c>
      <c r="C573" t="s">
        <v>10086</v>
      </c>
      <c r="D573" t="s">
        <v>10091</v>
      </c>
      <c r="E573" t="s">
        <v>10094</v>
      </c>
    </row>
    <row r="574" spans="1:5">
      <c r="A574" t="s">
        <v>7555</v>
      </c>
      <c r="B574" t="s">
        <v>9157</v>
      </c>
      <c r="C574" t="s">
        <v>10086</v>
      </c>
      <c r="D574" t="s">
        <v>10091</v>
      </c>
      <c r="E574" t="s">
        <v>10094</v>
      </c>
    </row>
    <row r="575" spans="1:5">
      <c r="A575" t="s">
        <v>8397</v>
      </c>
      <c r="B575" t="s">
        <v>9158</v>
      </c>
      <c r="C575" t="s">
        <v>10085</v>
      </c>
      <c r="D575" t="s">
        <v>10089</v>
      </c>
      <c r="E575" t="s">
        <v>10092</v>
      </c>
    </row>
    <row r="576" spans="1:5">
      <c r="A576" t="s">
        <v>7264</v>
      </c>
      <c r="B576" t="s">
        <v>9159</v>
      </c>
      <c r="C576" t="s">
        <v>10086</v>
      </c>
      <c r="D576" t="s">
        <v>10090</v>
      </c>
      <c r="E576" t="s">
        <v>10092</v>
      </c>
    </row>
    <row r="577" spans="1:5">
      <c r="A577" t="s">
        <v>7598</v>
      </c>
      <c r="B577" t="s">
        <v>9160</v>
      </c>
      <c r="C577" t="s">
        <v>10085</v>
      </c>
      <c r="D577" t="s">
        <v>10088</v>
      </c>
      <c r="E577" t="s">
        <v>10095</v>
      </c>
    </row>
    <row r="578" spans="1:5">
      <c r="A578" t="s">
        <v>7218</v>
      </c>
      <c r="B578" t="s">
        <v>9161</v>
      </c>
      <c r="C578" t="s">
        <v>10086</v>
      </c>
      <c r="D578" t="s">
        <v>10090</v>
      </c>
      <c r="E578" t="s">
        <v>10094</v>
      </c>
    </row>
    <row r="579" spans="1:5">
      <c r="A579" t="s">
        <v>7495</v>
      </c>
      <c r="B579" t="s">
        <v>9162</v>
      </c>
      <c r="C579" t="s">
        <v>10086</v>
      </c>
      <c r="D579" t="s">
        <v>10087</v>
      </c>
      <c r="E579" t="s">
        <v>10094</v>
      </c>
    </row>
    <row r="580" spans="1:5">
      <c r="A580" t="s">
        <v>7409</v>
      </c>
      <c r="B580" t="s">
        <v>9163</v>
      </c>
      <c r="C580" t="s">
        <v>10086</v>
      </c>
      <c r="D580" t="s">
        <v>10088</v>
      </c>
      <c r="E580" t="s">
        <v>10093</v>
      </c>
    </row>
    <row r="581" spans="1:5">
      <c r="A581" t="s">
        <v>8229</v>
      </c>
      <c r="B581" t="s">
        <v>9164</v>
      </c>
      <c r="C581" t="s">
        <v>10086</v>
      </c>
      <c r="D581" t="s">
        <v>10091</v>
      </c>
      <c r="E581" t="s">
        <v>10094</v>
      </c>
    </row>
    <row r="582" spans="1:5">
      <c r="A582" t="s">
        <v>7354</v>
      </c>
      <c r="B582" t="s">
        <v>9165</v>
      </c>
      <c r="C582" t="s">
        <v>10085</v>
      </c>
      <c r="D582" t="s">
        <v>10087</v>
      </c>
      <c r="E582" t="s">
        <v>10092</v>
      </c>
    </row>
    <row r="583" spans="1:5">
      <c r="A583" t="s">
        <v>7806</v>
      </c>
      <c r="B583" t="s">
        <v>9166</v>
      </c>
      <c r="C583" t="s">
        <v>10086</v>
      </c>
      <c r="D583" t="s">
        <v>10091</v>
      </c>
      <c r="E583" t="s">
        <v>10095</v>
      </c>
    </row>
    <row r="584" spans="1:5">
      <c r="A584" t="s">
        <v>7136</v>
      </c>
      <c r="B584" t="s">
        <v>9167</v>
      </c>
      <c r="C584" t="s">
        <v>10085</v>
      </c>
      <c r="D584" t="s">
        <v>10090</v>
      </c>
      <c r="E584" t="s">
        <v>10092</v>
      </c>
    </row>
    <row r="585" spans="1:5">
      <c r="A585" t="s">
        <v>7832</v>
      </c>
      <c r="B585" t="s">
        <v>9168</v>
      </c>
      <c r="C585" t="s">
        <v>10086</v>
      </c>
      <c r="D585" t="s">
        <v>10091</v>
      </c>
      <c r="E585" t="s">
        <v>10095</v>
      </c>
    </row>
    <row r="586" spans="1:5">
      <c r="A586" t="s">
        <v>7964</v>
      </c>
      <c r="B586" t="s">
        <v>9169</v>
      </c>
      <c r="C586" t="s">
        <v>10086</v>
      </c>
      <c r="D586" t="s">
        <v>10090</v>
      </c>
      <c r="E586" t="s">
        <v>10093</v>
      </c>
    </row>
    <row r="587" spans="1:5">
      <c r="A587" t="s">
        <v>7008</v>
      </c>
      <c r="B587" t="s">
        <v>9170</v>
      </c>
      <c r="C587" t="s">
        <v>10086</v>
      </c>
      <c r="D587" t="s">
        <v>10087</v>
      </c>
      <c r="E587" t="s">
        <v>10095</v>
      </c>
    </row>
    <row r="588" spans="1:5">
      <c r="A588" t="s">
        <v>7332</v>
      </c>
      <c r="B588" t="s">
        <v>9171</v>
      </c>
      <c r="C588" t="s">
        <v>10085</v>
      </c>
      <c r="D588" t="s">
        <v>10091</v>
      </c>
      <c r="E588" t="s">
        <v>10094</v>
      </c>
    </row>
    <row r="589" spans="1:5">
      <c r="A589" t="s">
        <v>7591</v>
      </c>
      <c r="B589" t="s">
        <v>9172</v>
      </c>
      <c r="C589" t="s">
        <v>10085</v>
      </c>
      <c r="D589" t="s">
        <v>10090</v>
      </c>
      <c r="E589" t="s">
        <v>10094</v>
      </c>
    </row>
    <row r="590" spans="1:5">
      <c r="A590" t="s">
        <v>7178</v>
      </c>
      <c r="B590" t="s">
        <v>9173</v>
      </c>
      <c r="C590" t="s">
        <v>10086</v>
      </c>
      <c r="D590" t="s">
        <v>10091</v>
      </c>
      <c r="E590" t="s">
        <v>10093</v>
      </c>
    </row>
    <row r="591" spans="1:5">
      <c r="A591" t="s">
        <v>8022</v>
      </c>
      <c r="B591" t="s">
        <v>9174</v>
      </c>
      <c r="C591" t="s">
        <v>10086</v>
      </c>
      <c r="D591" t="s">
        <v>10090</v>
      </c>
      <c r="E591" t="s">
        <v>10095</v>
      </c>
    </row>
    <row r="592" spans="1:5">
      <c r="A592" t="s">
        <v>7511</v>
      </c>
      <c r="B592" t="s">
        <v>9175</v>
      </c>
      <c r="C592" t="s">
        <v>10086</v>
      </c>
      <c r="D592" t="s">
        <v>10087</v>
      </c>
      <c r="E592" t="s">
        <v>10094</v>
      </c>
    </row>
    <row r="593" spans="1:5">
      <c r="A593" t="s">
        <v>7082</v>
      </c>
      <c r="B593" t="s">
        <v>9176</v>
      </c>
      <c r="C593" t="s">
        <v>10086</v>
      </c>
      <c r="D593" t="s">
        <v>10091</v>
      </c>
      <c r="E593" t="s">
        <v>10094</v>
      </c>
    </row>
    <row r="594" spans="1:5">
      <c r="A594" t="s">
        <v>7576</v>
      </c>
      <c r="B594" t="s">
        <v>9177</v>
      </c>
      <c r="C594" t="s">
        <v>10085</v>
      </c>
      <c r="D594" t="s">
        <v>10089</v>
      </c>
      <c r="E594" t="s">
        <v>10094</v>
      </c>
    </row>
    <row r="595" spans="1:5">
      <c r="A595" t="s">
        <v>7736</v>
      </c>
      <c r="B595" t="s">
        <v>9178</v>
      </c>
      <c r="C595" t="s">
        <v>10085</v>
      </c>
      <c r="D595" t="s">
        <v>10087</v>
      </c>
      <c r="E595" t="s">
        <v>10094</v>
      </c>
    </row>
    <row r="596" spans="1:5">
      <c r="A596" t="s">
        <v>7198</v>
      </c>
      <c r="B596" t="s">
        <v>9179</v>
      </c>
      <c r="C596" t="s">
        <v>10086</v>
      </c>
      <c r="D596" t="s">
        <v>10087</v>
      </c>
      <c r="E596" t="s">
        <v>10092</v>
      </c>
    </row>
    <row r="597" spans="1:5">
      <c r="A597" t="s">
        <v>8094</v>
      </c>
      <c r="B597" t="s">
        <v>9180</v>
      </c>
      <c r="C597" t="s">
        <v>10085</v>
      </c>
      <c r="D597" t="s">
        <v>10087</v>
      </c>
      <c r="E597" t="s">
        <v>10094</v>
      </c>
    </row>
    <row r="598" spans="1:5">
      <c r="A598" t="s">
        <v>7469</v>
      </c>
      <c r="B598" t="s">
        <v>9181</v>
      </c>
      <c r="C598" t="s">
        <v>10086</v>
      </c>
      <c r="D598" t="s">
        <v>10087</v>
      </c>
      <c r="E598" t="s">
        <v>10095</v>
      </c>
    </row>
    <row r="599" spans="1:5">
      <c r="A599" t="s">
        <v>7588</v>
      </c>
      <c r="B599" t="s">
        <v>9182</v>
      </c>
      <c r="C599" t="s">
        <v>10086</v>
      </c>
      <c r="D599" t="s">
        <v>10088</v>
      </c>
      <c r="E599" t="s">
        <v>10093</v>
      </c>
    </row>
    <row r="600" spans="1:5">
      <c r="A600" t="s">
        <v>7930</v>
      </c>
      <c r="B600" t="s">
        <v>9183</v>
      </c>
      <c r="C600" t="s">
        <v>10085</v>
      </c>
      <c r="D600" t="s">
        <v>10088</v>
      </c>
      <c r="E600" t="s">
        <v>10093</v>
      </c>
    </row>
    <row r="601" spans="1:5">
      <c r="A601" t="s">
        <v>7156</v>
      </c>
      <c r="B601" t="s">
        <v>9184</v>
      </c>
      <c r="C601" t="s">
        <v>10086</v>
      </c>
      <c r="D601" t="s">
        <v>10089</v>
      </c>
      <c r="E601" t="s">
        <v>10095</v>
      </c>
    </row>
    <row r="602" spans="1:5">
      <c r="A602" t="s">
        <v>7939</v>
      </c>
      <c r="B602" t="s">
        <v>9185</v>
      </c>
      <c r="C602" t="s">
        <v>10086</v>
      </c>
      <c r="D602" t="s">
        <v>10091</v>
      </c>
      <c r="E602" t="s">
        <v>10094</v>
      </c>
    </row>
    <row r="603" spans="1:5">
      <c r="A603" t="s">
        <v>8119</v>
      </c>
      <c r="B603" t="s">
        <v>9186</v>
      </c>
      <c r="C603" t="s">
        <v>10086</v>
      </c>
      <c r="D603" t="s">
        <v>10090</v>
      </c>
      <c r="E603" t="s">
        <v>10095</v>
      </c>
    </row>
    <row r="604" spans="1:5">
      <c r="A604" t="s">
        <v>7012</v>
      </c>
      <c r="B604" t="s">
        <v>9187</v>
      </c>
      <c r="C604" t="s">
        <v>10085</v>
      </c>
      <c r="D604" t="s">
        <v>10089</v>
      </c>
      <c r="E604" t="s">
        <v>10093</v>
      </c>
    </row>
    <row r="605" spans="1:5">
      <c r="A605" t="s">
        <v>7575</v>
      </c>
      <c r="B605" t="s">
        <v>9188</v>
      </c>
      <c r="C605" t="s">
        <v>10086</v>
      </c>
      <c r="D605" t="s">
        <v>10088</v>
      </c>
      <c r="E605" t="s">
        <v>10095</v>
      </c>
    </row>
    <row r="606" spans="1:5">
      <c r="A606" t="s">
        <v>7861</v>
      </c>
      <c r="B606" t="s">
        <v>9189</v>
      </c>
      <c r="C606" t="s">
        <v>10086</v>
      </c>
      <c r="D606" t="s">
        <v>10087</v>
      </c>
      <c r="E606" t="s">
        <v>10095</v>
      </c>
    </row>
    <row r="607" spans="1:5">
      <c r="A607" t="s">
        <v>7889</v>
      </c>
      <c r="B607" t="s">
        <v>9190</v>
      </c>
      <c r="C607" t="s">
        <v>10085</v>
      </c>
      <c r="D607" t="s">
        <v>10091</v>
      </c>
      <c r="E607" t="s">
        <v>10092</v>
      </c>
    </row>
    <row r="608" spans="1:5">
      <c r="A608" t="s">
        <v>8473</v>
      </c>
      <c r="B608" t="s">
        <v>9191</v>
      </c>
      <c r="C608" t="s">
        <v>10085</v>
      </c>
      <c r="D608" t="s">
        <v>10087</v>
      </c>
      <c r="E608" t="s">
        <v>10094</v>
      </c>
    </row>
    <row r="609" spans="1:5">
      <c r="A609" t="s">
        <v>7900</v>
      </c>
      <c r="B609" t="s">
        <v>9192</v>
      </c>
      <c r="C609" t="s">
        <v>10085</v>
      </c>
      <c r="D609" t="s">
        <v>10091</v>
      </c>
      <c r="E609" t="s">
        <v>10092</v>
      </c>
    </row>
    <row r="610" spans="1:5">
      <c r="A610" t="s">
        <v>8155</v>
      </c>
      <c r="B610" t="s">
        <v>9193</v>
      </c>
      <c r="C610" t="s">
        <v>10086</v>
      </c>
      <c r="D610" t="s">
        <v>10087</v>
      </c>
      <c r="E610" t="s">
        <v>10095</v>
      </c>
    </row>
    <row r="611" spans="1:5">
      <c r="A611" t="s">
        <v>8201</v>
      </c>
      <c r="B611" t="s">
        <v>9194</v>
      </c>
      <c r="C611" t="s">
        <v>10086</v>
      </c>
      <c r="D611" t="s">
        <v>10091</v>
      </c>
      <c r="E611" t="s">
        <v>10095</v>
      </c>
    </row>
    <row r="612" spans="1:5">
      <c r="A612" t="s">
        <v>8184</v>
      </c>
      <c r="B612" t="s">
        <v>9195</v>
      </c>
      <c r="C612" t="s">
        <v>10086</v>
      </c>
      <c r="D612" t="s">
        <v>10091</v>
      </c>
      <c r="E612" t="s">
        <v>10095</v>
      </c>
    </row>
    <row r="613" spans="1:5">
      <c r="A613" t="s">
        <v>7128</v>
      </c>
      <c r="B613" t="s">
        <v>9196</v>
      </c>
      <c r="C613" t="s">
        <v>10086</v>
      </c>
      <c r="D613" t="s">
        <v>10091</v>
      </c>
      <c r="E613" t="s">
        <v>10092</v>
      </c>
    </row>
    <row r="614" spans="1:5">
      <c r="A614" t="s">
        <v>7149</v>
      </c>
      <c r="B614" t="s">
        <v>9197</v>
      </c>
      <c r="C614" t="s">
        <v>10086</v>
      </c>
      <c r="D614" t="s">
        <v>10090</v>
      </c>
      <c r="E614" t="s">
        <v>10093</v>
      </c>
    </row>
    <row r="615" spans="1:5">
      <c r="A615" t="s">
        <v>7250</v>
      </c>
      <c r="B615" t="s">
        <v>9198</v>
      </c>
      <c r="C615" t="s">
        <v>10085</v>
      </c>
      <c r="D615" t="s">
        <v>10091</v>
      </c>
      <c r="E615" t="s">
        <v>10093</v>
      </c>
    </row>
    <row r="616" spans="1:5">
      <c r="A616" t="s">
        <v>7220</v>
      </c>
      <c r="B616" t="s">
        <v>9199</v>
      </c>
      <c r="C616" t="s">
        <v>10086</v>
      </c>
      <c r="D616" t="s">
        <v>10089</v>
      </c>
      <c r="E616" t="s">
        <v>10095</v>
      </c>
    </row>
    <row r="617" spans="1:5">
      <c r="A617" t="s">
        <v>8273</v>
      </c>
      <c r="B617" t="s">
        <v>9200</v>
      </c>
      <c r="C617" t="s">
        <v>10085</v>
      </c>
      <c r="D617" t="s">
        <v>10090</v>
      </c>
      <c r="E617" t="s">
        <v>10095</v>
      </c>
    </row>
    <row r="618" spans="1:5">
      <c r="A618" t="s">
        <v>7817</v>
      </c>
      <c r="B618" t="s">
        <v>9201</v>
      </c>
      <c r="C618" t="s">
        <v>10086</v>
      </c>
      <c r="D618" t="s">
        <v>10087</v>
      </c>
      <c r="E618" t="s">
        <v>10092</v>
      </c>
    </row>
    <row r="619" spans="1:5">
      <c r="A619" t="s">
        <v>7630</v>
      </c>
      <c r="B619" t="s">
        <v>9202</v>
      </c>
      <c r="C619" t="s">
        <v>10086</v>
      </c>
      <c r="D619" t="s">
        <v>10088</v>
      </c>
      <c r="E619" t="s">
        <v>10092</v>
      </c>
    </row>
    <row r="620" spans="1:5">
      <c r="A620" t="s">
        <v>7422</v>
      </c>
      <c r="B620" t="s">
        <v>9203</v>
      </c>
      <c r="C620" t="s">
        <v>10085</v>
      </c>
      <c r="D620" t="s">
        <v>10088</v>
      </c>
      <c r="E620" t="s">
        <v>10094</v>
      </c>
    </row>
    <row r="621" spans="1:5">
      <c r="A621" t="s">
        <v>7286</v>
      </c>
      <c r="B621" t="s">
        <v>9204</v>
      </c>
      <c r="C621" t="s">
        <v>10086</v>
      </c>
      <c r="D621" t="s">
        <v>10087</v>
      </c>
      <c r="E621" t="s">
        <v>10094</v>
      </c>
    </row>
    <row r="622" spans="1:5">
      <c r="A622" t="s">
        <v>7730</v>
      </c>
      <c r="B622" t="s">
        <v>9205</v>
      </c>
      <c r="C622" t="s">
        <v>10085</v>
      </c>
      <c r="D622" t="s">
        <v>10088</v>
      </c>
      <c r="E622" t="s">
        <v>10095</v>
      </c>
    </row>
    <row r="623" spans="1:5">
      <c r="A623" t="s">
        <v>8007</v>
      </c>
      <c r="B623" t="s">
        <v>9206</v>
      </c>
      <c r="C623" t="s">
        <v>10085</v>
      </c>
      <c r="D623" t="s">
        <v>10088</v>
      </c>
      <c r="E623" t="s">
        <v>10093</v>
      </c>
    </row>
    <row r="624" spans="1:5">
      <c r="A624" t="s">
        <v>7580</v>
      </c>
      <c r="B624" t="s">
        <v>9207</v>
      </c>
      <c r="C624" t="s">
        <v>10085</v>
      </c>
      <c r="D624" t="s">
        <v>10090</v>
      </c>
      <c r="E624" t="s">
        <v>10093</v>
      </c>
    </row>
    <row r="625" spans="1:5">
      <c r="A625" t="s">
        <v>7007</v>
      </c>
      <c r="B625" t="s">
        <v>9208</v>
      </c>
      <c r="C625" t="s">
        <v>10085</v>
      </c>
      <c r="D625" t="s">
        <v>10091</v>
      </c>
      <c r="E625" t="s">
        <v>10094</v>
      </c>
    </row>
    <row r="626" spans="1:5">
      <c r="A626" t="s">
        <v>7892</v>
      </c>
      <c r="B626" t="s">
        <v>9209</v>
      </c>
      <c r="C626" t="s">
        <v>10086</v>
      </c>
      <c r="D626" t="s">
        <v>10090</v>
      </c>
      <c r="E626" t="s">
        <v>10093</v>
      </c>
    </row>
    <row r="627" spans="1:5">
      <c r="A627" t="s">
        <v>8213</v>
      </c>
      <c r="B627" t="s">
        <v>9210</v>
      </c>
      <c r="C627" t="s">
        <v>10086</v>
      </c>
      <c r="D627" t="s">
        <v>10088</v>
      </c>
      <c r="E627" t="s">
        <v>10095</v>
      </c>
    </row>
    <row r="628" spans="1:5">
      <c r="A628" t="s">
        <v>8401</v>
      </c>
      <c r="B628" t="s">
        <v>9211</v>
      </c>
      <c r="C628" t="s">
        <v>10086</v>
      </c>
      <c r="D628" t="s">
        <v>10090</v>
      </c>
      <c r="E628" t="s">
        <v>10094</v>
      </c>
    </row>
    <row r="629" spans="1:5">
      <c r="A629" t="s">
        <v>7956</v>
      </c>
      <c r="B629" t="s">
        <v>9212</v>
      </c>
      <c r="C629" t="s">
        <v>10086</v>
      </c>
      <c r="D629" t="s">
        <v>10087</v>
      </c>
      <c r="E629" t="s">
        <v>10095</v>
      </c>
    </row>
    <row r="630" spans="1:5">
      <c r="A630" t="s">
        <v>8348</v>
      </c>
      <c r="B630" t="s">
        <v>9213</v>
      </c>
      <c r="C630" t="s">
        <v>10086</v>
      </c>
      <c r="D630" t="s">
        <v>10089</v>
      </c>
      <c r="E630" t="s">
        <v>10094</v>
      </c>
    </row>
    <row r="631" spans="1:5">
      <c r="A631" t="s">
        <v>7771</v>
      </c>
      <c r="B631" t="s">
        <v>9214</v>
      </c>
      <c r="C631" t="s">
        <v>10086</v>
      </c>
      <c r="D631" t="s">
        <v>10087</v>
      </c>
      <c r="E631" t="s">
        <v>10095</v>
      </c>
    </row>
    <row r="632" spans="1:5">
      <c r="A632" t="s">
        <v>7078</v>
      </c>
      <c r="B632" t="s">
        <v>9215</v>
      </c>
      <c r="C632" t="s">
        <v>10085</v>
      </c>
      <c r="D632" t="s">
        <v>10088</v>
      </c>
      <c r="E632" t="s">
        <v>10092</v>
      </c>
    </row>
    <row r="633" spans="1:5">
      <c r="A633" t="s">
        <v>7276</v>
      </c>
      <c r="B633" t="s">
        <v>9216</v>
      </c>
      <c r="C633" t="s">
        <v>10086</v>
      </c>
      <c r="D633" t="s">
        <v>10087</v>
      </c>
      <c r="E633" t="s">
        <v>10094</v>
      </c>
    </row>
    <row r="634" spans="1:5">
      <c r="A634" t="s">
        <v>8343</v>
      </c>
      <c r="B634" t="s">
        <v>9217</v>
      </c>
      <c r="C634" t="s">
        <v>10086</v>
      </c>
      <c r="D634" t="s">
        <v>10089</v>
      </c>
      <c r="E634" t="s">
        <v>10094</v>
      </c>
    </row>
    <row r="635" spans="1:5">
      <c r="A635" t="s">
        <v>7079</v>
      </c>
      <c r="B635" t="s">
        <v>9218</v>
      </c>
      <c r="C635" t="s">
        <v>10085</v>
      </c>
      <c r="D635" t="s">
        <v>10088</v>
      </c>
      <c r="E635" t="s">
        <v>10093</v>
      </c>
    </row>
    <row r="636" spans="1:5">
      <c r="A636" t="s">
        <v>8340</v>
      </c>
      <c r="B636" t="s">
        <v>9219</v>
      </c>
      <c r="C636" t="s">
        <v>10086</v>
      </c>
      <c r="D636" t="s">
        <v>10089</v>
      </c>
      <c r="E636" t="s">
        <v>10094</v>
      </c>
    </row>
    <row r="637" spans="1:5">
      <c r="A637" t="s">
        <v>7301</v>
      </c>
      <c r="B637" t="s">
        <v>9220</v>
      </c>
      <c r="C637" t="s">
        <v>10086</v>
      </c>
      <c r="D637" t="s">
        <v>10087</v>
      </c>
      <c r="E637" t="s">
        <v>10094</v>
      </c>
    </row>
    <row r="638" spans="1:5">
      <c r="A638" t="s">
        <v>7316</v>
      </c>
      <c r="B638" t="s">
        <v>9221</v>
      </c>
      <c r="C638" t="s">
        <v>10085</v>
      </c>
      <c r="D638" t="s">
        <v>10090</v>
      </c>
      <c r="E638" t="s">
        <v>10094</v>
      </c>
    </row>
    <row r="639" spans="1:5">
      <c r="A639" t="s">
        <v>7358</v>
      </c>
      <c r="B639" t="s">
        <v>9222</v>
      </c>
      <c r="C639" t="s">
        <v>10085</v>
      </c>
      <c r="D639" t="s">
        <v>10091</v>
      </c>
      <c r="E639" t="s">
        <v>10094</v>
      </c>
    </row>
    <row r="640" spans="1:5">
      <c r="A640" t="s">
        <v>8058</v>
      </c>
      <c r="B640" t="s">
        <v>9223</v>
      </c>
      <c r="C640" t="s">
        <v>10085</v>
      </c>
      <c r="D640" t="s">
        <v>10087</v>
      </c>
      <c r="E640" t="s">
        <v>10095</v>
      </c>
    </row>
    <row r="641" spans="1:5">
      <c r="A641" t="s">
        <v>7326</v>
      </c>
      <c r="B641" t="s">
        <v>9224</v>
      </c>
      <c r="C641" t="s">
        <v>10086</v>
      </c>
      <c r="D641" t="s">
        <v>10091</v>
      </c>
      <c r="E641" t="s">
        <v>10095</v>
      </c>
    </row>
    <row r="642" spans="1:5">
      <c r="A642" t="s">
        <v>8456</v>
      </c>
      <c r="B642" t="s">
        <v>9225</v>
      </c>
      <c r="C642" t="s">
        <v>10086</v>
      </c>
      <c r="D642" t="s">
        <v>10091</v>
      </c>
      <c r="E642" t="s">
        <v>10094</v>
      </c>
    </row>
    <row r="643" spans="1:5">
      <c r="A643" t="s">
        <v>7657</v>
      </c>
      <c r="B643" t="s">
        <v>9226</v>
      </c>
      <c r="C643" t="s">
        <v>10085</v>
      </c>
      <c r="D643" t="s">
        <v>10088</v>
      </c>
      <c r="E643" t="s">
        <v>10094</v>
      </c>
    </row>
    <row r="644" spans="1:5">
      <c r="A644" t="s">
        <v>8183</v>
      </c>
      <c r="B644" t="s">
        <v>9227</v>
      </c>
      <c r="C644" t="s">
        <v>10085</v>
      </c>
      <c r="D644" t="s">
        <v>10087</v>
      </c>
      <c r="E644" t="s">
        <v>10093</v>
      </c>
    </row>
    <row r="645" spans="1:5">
      <c r="A645" t="s">
        <v>8088</v>
      </c>
      <c r="B645" t="s">
        <v>9228</v>
      </c>
      <c r="C645" t="s">
        <v>10085</v>
      </c>
      <c r="D645" t="s">
        <v>10090</v>
      </c>
      <c r="E645" t="s">
        <v>10092</v>
      </c>
    </row>
    <row r="646" spans="1:5">
      <c r="A646" t="s">
        <v>7278</v>
      </c>
      <c r="B646" t="s">
        <v>9229</v>
      </c>
      <c r="C646" t="s">
        <v>10086</v>
      </c>
      <c r="D646" t="s">
        <v>10091</v>
      </c>
      <c r="E646" t="s">
        <v>10092</v>
      </c>
    </row>
    <row r="647" spans="1:5">
      <c r="A647" t="s">
        <v>8441</v>
      </c>
      <c r="B647" t="s">
        <v>9230</v>
      </c>
      <c r="C647" t="s">
        <v>10085</v>
      </c>
      <c r="D647" t="s">
        <v>10091</v>
      </c>
      <c r="E647" t="s">
        <v>10094</v>
      </c>
    </row>
    <row r="648" spans="1:5">
      <c r="A648" t="s">
        <v>7254</v>
      </c>
      <c r="B648" t="s">
        <v>9231</v>
      </c>
      <c r="C648" t="s">
        <v>10085</v>
      </c>
      <c r="D648" t="s">
        <v>10087</v>
      </c>
      <c r="E648" t="s">
        <v>10094</v>
      </c>
    </row>
    <row r="649" spans="1:5">
      <c r="A649" t="s">
        <v>8043</v>
      </c>
      <c r="B649" t="s">
        <v>9232</v>
      </c>
      <c r="C649" t="s">
        <v>10085</v>
      </c>
      <c r="D649" t="s">
        <v>10089</v>
      </c>
      <c r="E649" t="s">
        <v>10095</v>
      </c>
    </row>
    <row r="650" spans="1:5">
      <c r="A650" t="s">
        <v>7181</v>
      </c>
      <c r="B650" t="s">
        <v>9233</v>
      </c>
      <c r="C650" t="s">
        <v>10085</v>
      </c>
      <c r="D650" t="s">
        <v>10087</v>
      </c>
      <c r="E650" t="s">
        <v>10093</v>
      </c>
    </row>
    <row r="651" spans="1:5">
      <c r="A651" t="s">
        <v>7969</v>
      </c>
      <c r="B651" t="s">
        <v>9234</v>
      </c>
      <c r="C651" t="s">
        <v>10086</v>
      </c>
      <c r="D651" t="s">
        <v>10091</v>
      </c>
      <c r="E651" t="s">
        <v>10095</v>
      </c>
    </row>
    <row r="652" spans="1:5">
      <c r="A652" t="s">
        <v>7996</v>
      </c>
      <c r="B652" t="s">
        <v>9235</v>
      </c>
      <c r="C652" t="s">
        <v>10086</v>
      </c>
      <c r="D652" t="s">
        <v>10090</v>
      </c>
      <c r="E652" t="s">
        <v>10095</v>
      </c>
    </row>
    <row r="653" spans="1:5">
      <c r="A653" t="s">
        <v>7500</v>
      </c>
      <c r="B653" t="s">
        <v>9236</v>
      </c>
      <c r="C653" t="s">
        <v>10085</v>
      </c>
      <c r="D653" t="s">
        <v>10091</v>
      </c>
      <c r="E653" t="s">
        <v>10092</v>
      </c>
    </row>
    <row r="654" spans="1:5">
      <c r="A654" t="s">
        <v>7350</v>
      </c>
      <c r="B654" t="s">
        <v>9237</v>
      </c>
      <c r="C654" t="s">
        <v>10085</v>
      </c>
      <c r="D654" t="s">
        <v>10089</v>
      </c>
      <c r="E654" t="s">
        <v>10093</v>
      </c>
    </row>
    <row r="655" spans="1:5">
      <c r="A655" t="s">
        <v>7335</v>
      </c>
      <c r="B655" t="s">
        <v>9238</v>
      </c>
      <c r="C655" t="s">
        <v>10085</v>
      </c>
      <c r="D655" t="s">
        <v>10089</v>
      </c>
      <c r="E655" t="s">
        <v>10094</v>
      </c>
    </row>
    <row r="656" spans="1:5">
      <c r="A656" t="s">
        <v>8036</v>
      </c>
      <c r="B656" t="s">
        <v>9239</v>
      </c>
      <c r="C656" t="s">
        <v>10085</v>
      </c>
      <c r="D656" t="s">
        <v>10091</v>
      </c>
      <c r="E656" t="s">
        <v>10095</v>
      </c>
    </row>
    <row r="657" spans="1:5">
      <c r="A657" t="s">
        <v>7975</v>
      </c>
      <c r="B657" t="s">
        <v>9240</v>
      </c>
      <c r="C657" t="s">
        <v>10085</v>
      </c>
      <c r="D657" t="s">
        <v>10087</v>
      </c>
      <c r="E657" t="s">
        <v>10095</v>
      </c>
    </row>
    <row r="658" spans="1:5">
      <c r="A658" t="s">
        <v>7918</v>
      </c>
      <c r="B658" t="s">
        <v>9241</v>
      </c>
      <c r="C658" t="s">
        <v>10086</v>
      </c>
      <c r="D658" t="s">
        <v>10089</v>
      </c>
      <c r="E658" t="s">
        <v>10094</v>
      </c>
    </row>
    <row r="659" spans="1:5">
      <c r="A659" t="s">
        <v>7329</v>
      </c>
      <c r="B659" t="s">
        <v>9242</v>
      </c>
      <c r="C659" t="s">
        <v>10085</v>
      </c>
      <c r="D659" t="s">
        <v>10090</v>
      </c>
      <c r="E659" t="s">
        <v>10095</v>
      </c>
    </row>
    <row r="660" spans="1:5">
      <c r="A660" t="s">
        <v>7783</v>
      </c>
      <c r="B660" t="s">
        <v>9243</v>
      </c>
      <c r="C660" t="s">
        <v>10085</v>
      </c>
      <c r="D660" t="s">
        <v>10091</v>
      </c>
      <c r="E660" t="s">
        <v>10092</v>
      </c>
    </row>
    <row r="661" spans="1:5">
      <c r="A661" t="s">
        <v>8399</v>
      </c>
      <c r="B661" t="s">
        <v>9244</v>
      </c>
      <c r="C661" t="s">
        <v>10086</v>
      </c>
      <c r="D661" t="s">
        <v>10087</v>
      </c>
      <c r="E661" t="s">
        <v>10093</v>
      </c>
    </row>
    <row r="662" spans="1:5">
      <c r="A662" t="s">
        <v>8042</v>
      </c>
      <c r="B662" t="s">
        <v>9245</v>
      </c>
      <c r="C662" t="s">
        <v>10086</v>
      </c>
      <c r="D662" t="s">
        <v>10090</v>
      </c>
      <c r="E662" t="s">
        <v>10092</v>
      </c>
    </row>
    <row r="663" spans="1:5">
      <c r="A663" t="s">
        <v>7150</v>
      </c>
      <c r="B663" t="s">
        <v>9246</v>
      </c>
      <c r="C663" t="s">
        <v>10086</v>
      </c>
      <c r="D663" t="s">
        <v>10088</v>
      </c>
      <c r="E663" t="s">
        <v>10094</v>
      </c>
    </row>
    <row r="664" spans="1:5">
      <c r="A664" t="s">
        <v>7032</v>
      </c>
      <c r="B664" t="s">
        <v>9247</v>
      </c>
      <c r="C664" t="s">
        <v>10085</v>
      </c>
      <c r="D664" t="s">
        <v>10090</v>
      </c>
      <c r="E664" t="s">
        <v>10095</v>
      </c>
    </row>
    <row r="665" spans="1:5">
      <c r="A665" t="s">
        <v>7043</v>
      </c>
      <c r="B665" t="s">
        <v>9248</v>
      </c>
      <c r="C665" t="s">
        <v>10086</v>
      </c>
      <c r="D665" t="s">
        <v>10091</v>
      </c>
      <c r="E665" t="s">
        <v>10093</v>
      </c>
    </row>
    <row r="666" spans="1:5">
      <c r="A666" t="s">
        <v>7779</v>
      </c>
      <c r="B666" t="s">
        <v>9249</v>
      </c>
      <c r="C666" t="s">
        <v>10085</v>
      </c>
      <c r="D666" t="s">
        <v>10087</v>
      </c>
      <c r="E666" t="s">
        <v>10092</v>
      </c>
    </row>
    <row r="667" spans="1:5">
      <c r="A667" t="s">
        <v>7401</v>
      </c>
      <c r="B667" t="s">
        <v>9250</v>
      </c>
      <c r="C667" t="s">
        <v>10085</v>
      </c>
      <c r="D667" t="s">
        <v>10091</v>
      </c>
      <c r="E667" t="s">
        <v>10095</v>
      </c>
    </row>
    <row r="668" spans="1:5">
      <c r="A668" t="s">
        <v>7448</v>
      </c>
      <c r="B668" t="s">
        <v>9251</v>
      </c>
      <c r="C668" t="s">
        <v>10086</v>
      </c>
      <c r="D668" t="s">
        <v>10087</v>
      </c>
      <c r="E668" t="s">
        <v>10095</v>
      </c>
    </row>
    <row r="669" spans="1:5">
      <c r="A669" t="s">
        <v>7419</v>
      </c>
      <c r="B669" t="s">
        <v>9252</v>
      </c>
      <c r="C669" t="s">
        <v>10085</v>
      </c>
      <c r="D669" t="s">
        <v>10087</v>
      </c>
      <c r="E669" t="s">
        <v>10093</v>
      </c>
    </row>
    <row r="670" spans="1:5">
      <c r="A670" t="s">
        <v>7953</v>
      </c>
      <c r="B670" t="s">
        <v>9253</v>
      </c>
      <c r="C670" t="s">
        <v>10086</v>
      </c>
      <c r="D670" t="s">
        <v>10088</v>
      </c>
      <c r="E670" t="s">
        <v>10095</v>
      </c>
    </row>
    <row r="671" spans="1:5">
      <c r="A671" t="s">
        <v>8116</v>
      </c>
      <c r="B671" t="s">
        <v>9254</v>
      </c>
      <c r="C671" t="s">
        <v>10085</v>
      </c>
      <c r="D671" t="s">
        <v>10090</v>
      </c>
      <c r="E671" t="s">
        <v>10093</v>
      </c>
    </row>
    <row r="672" spans="1:5">
      <c r="A672" t="s">
        <v>7302</v>
      </c>
      <c r="B672" t="s">
        <v>9255</v>
      </c>
      <c r="C672" t="s">
        <v>10086</v>
      </c>
      <c r="D672" t="s">
        <v>10087</v>
      </c>
      <c r="E672" t="s">
        <v>10093</v>
      </c>
    </row>
    <row r="673" spans="1:5">
      <c r="A673" t="s">
        <v>8091</v>
      </c>
      <c r="B673" t="s">
        <v>9256</v>
      </c>
      <c r="C673" t="s">
        <v>10085</v>
      </c>
      <c r="D673" t="s">
        <v>10091</v>
      </c>
      <c r="E673" t="s">
        <v>10095</v>
      </c>
    </row>
    <row r="674" spans="1:5">
      <c r="A674" t="s">
        <v>8360</v>
      </c>
      <c r="B674" t="s">
        <v>9257</v>
      </c>
      <c r="C674" t="s">
        <v>10085</v>
      </c>
      <c r="D674" t="s">
        <v>10088</v>
      </c>
      <c r="E674" t="s">
        <v>10095</v>
      </c>
    </row>
    <row r="675" spans="1:5">
      <c r="A675" t="s">
        <v>8253</v>
      </c>
      <c r="B675" t="s">
        <v>9258</v>
      </c>
      <c r="C675" t="s">
        <v>10086</v>
      </c>
      <c r="D675" t="s">
        <v>10090</v>
      </c>
      <c r="E675" t="s">
        <v>10092</v>
      </c>
    </row>
    <row r="676" spans="1:5">
      <c r="A676" t="s">
        <v>7162</v>
      </c>
      <c r="B676" t="s">
        <v>9259</v>
      </c>
      <c r="C676" t="s">
        <v>10085</v>
      </c>
      <c r="D676" t="s">
        <v>10091</v>
      </c>
      <c r="E676" t="s">
        <v>10093</v>
      </c>
    </row>
    <row r="677" spans="1:5">
      <c r="A677" t="s">
        <v>7717</v>
      </c>
      <c r="B677" t="s">
        <v>9260</v>
      </c>
      <c r="C677" t="s">
        <v>10085</v>
      </c>
      <c r="D677" t="s">
        <v>10090</v>
      </c>
      <c r="E677" t="s">
        <v>10095</v>
      </c>
    </row>
    <row r="678" spans="1:5">
      <c r="A678" t="s">
        <v>7234</v>
      </c>
      <c r="B678" t="s">
        <v>9261</v>
      </c>
      <c r="C678" t="s">
        <v>10086</v>
      </c>
      <c r="D678" t="s">
        <v>10090</v>
      </c>
      <c r="E678" t="s">
        <v>10094</v>
      </c>
    </row>
    <row r="679" spans="1:5">
      <c r="A679" t="s">
        <v>8575</v>
      </c>
      <c r="B679" t="s">
        <v>9262</v>
      </c>
      <c r="C679" t="s">
        <v>10085</v>
      </c>
      <c r="D679" t="s">
        <v>10091</v>
      </c>
      <c r="E679" t="s">
        <v>10094</v>
      </c>
    </row>
    <row r="680" spans="1:5">
      <c r="A680" t="s">
        <v>7129</v>
      </c>
      <c r="B680" t="s">
        <v>9263</v>
      </c>
      <c r="C680" t="s">
        <v>10085</v>
      </c>
      <c r="D680" t="s">
        <v>10087</v>
      </c>
      <c r="E680" t="s">
        <v>10094</v>
      </c>
    </row>
    <row r="681" spans="1:5">
      <c r="A681" t="s">
        <v>7261</v>
      </c>
      <c r="B681" t="s">
        <v>9264</v>
      </c>
      <c r="C681" t="s">
        <v>10085</v>
      </c>
      <c r="D681" t="s">
        <v>10090</v>
      </c>
      <c r="E681" t="s">
        <v>10093</v>
      </c>
    </row>
    <row r="682" spans="1:5">
      <c r="A682" t="s">
        <v>7377</v>
      </c>
      <c r="B682" t="s">
        <v>9265</v>
      </c>
      <c r="C682" t="s">
        <v>10086</v>
      </c>
      <c r="D682" t="s">
        <v>10090</v>
      </c>
      <c r="E682" t="s">
        <v>10094</v>
      </c>
    </row>
    <row r="683" spans="1:5">
      <c r="A683" t="s">
        <v>7692</v>
      </c>
      <c r="B683" t="s">
        <v>9266</v>
      </c>
      <c r="C683" t="s">
        <v>10086</v>
      </c>
      <c r="D683" t="s">
        <v>10091</v>
      </c>
      <c r="E683" t="s">
        <v>10094</v>
      </c>
    </row>
    <row r="684" spans="1:5">
      <c r="A684" t="s">
        <v>7225</v>
      </c>
      <c r="B684" t="s">
        <v>9267</v>
      </c>
      <c r="C684" t="s">
        <v>10086</v>
      </c>
      <c r="D684" t="s">
        <v>10091</v>
      </c>
      <c r="E684" t="s">
        <v>10094</v>
      </c>
    </row>
    <row r="685" spans="1:5">
      <c r="A685" t="s">
        <v>7210</v>
      </c>
      <c r="B685" t="s">
        <v>9268</v>
      </c>
      <c r="C685" t="s">
        <v>10086</v>
      </c>
      <c r="D685" t="s">
        <v>10088</v>
      </c>
      <c r="E685" t="s">
        <v>10095</v>
      </c>
    </row>
    <row r="686" spans="1:5">
      <c r="A686" t="s">
        <v>7834</v>
      </c>
      <c r="B686" t="s">
        <v>9269</v>
      </c>
      <c r="C686" t="s">
        <v>10085</v>
      </c>
      <c r="D686" t="s">
        <v>10087</v>
      </c>
      <c r="E686" t="s">
        <v>10093</v>
      </c>
    </row>
    <row r="687" spans="1:5">
      <c r="A687" t="s">
        <v>7913</v>
      </c>
      <c r="B687" t="s">
        <v>9270</v>
      </c>
      <c r="C687" t="s">
        <v>10085</v>
      </c>
      <c r="D687" t="s">
        <v>10088</v>
      </c>
      <c r="E687" t="s">
        <v>10095</v>
      </c>
    </row>
    <row r="688" spans="1:5">
      <c r="A688" t="s">
        <v>7069</v>
      </c>
      <c r="B688" t="s">
        <v>9271</v>
      </c>
      <c r="C688" t="s">
        <v>10086</v>
      </c>
      <c r="D688" t="s">
        <v>10088</v>
      </c>
      <c r="E688" t="s">
        <v>10092</v>
      </c>
    </row>
    <row r="689" spans="1:5">
      <c r="A689" t="s">
        <v>7785</v>
      </c>
      <c r="B689" t="s">
        <v>9272</v>
      </c>
      <c r="C689" t="s">
        <v>10086</v>
      </c>
      <c r="D689" t="s">
        <v>10089</v>
      </c>
      <c r="E689" t="s">
        <v>10093</v>
      </c>
    </row>
    <row r="690" spans="1:5">
      <c r="A690" t="s">
        <v>8146</v>
      </c>
      <c r="B690" t="s">
        <v>9273</v>
      </c>
      <c r="C690" t="s">
        <v>10085</v>
      </c>
      <c r="D690" t="s">
        <v>10087</v>
      </c>
      <c r="E690" t="s">
        <v>10093</v>
      </c>
    </row>
    <row r="691" spans="1:5">
      <c r="A691" t="s">
        <v>8159</v>
      </c>
      <c r="B691" t="s">
        <v>9274</v>
      </c>
      <c r="C691" t="s">
        <v>10086</v>
      </c>
      <c r="D691" t="s">
        <v>10087</v>
      </c>
      <c r="E691" t="s">
        <v>10093</v>
      </c>
    </row>
    <row r="692" spans="1:5">
      <c r="A692" t="s">
        <v>7777</v>
      </c>
      <c r="B692" t="s">
        <v>9275</v>
      </c>
      <c r="C692" t="s">
        <v>10086</v>
      </c>
      <c r="D692" t="s">
        <v>10089</v>
      </c>
      <c r="E692" t="s">
        <v>10095</v>
      </c>
    </row>
    <row r="693" spans="1:5">
      <c r="A693" t="s">
        <v>7655</v>
      </c>
      <c r="B693" t="s">
        <v>9276</v>
      </c>
      <c r="C693" t="s">
        <v>10086</v>
      </c>
      <c r="D693" t="s">
        <v>10089</v>
      </c>
      <c r="E693" t="s">
        <v>10095</v>
      </c>
    </row>
    <row r="694" spans="1:5">
      <c r="A694" t="s">
        <v>7235</v>
      </c>
      <c r="B694" t="s">
        <v>9277</v>
      </c>
      <c r="C694" t="s">
        <v>10085</v>
      </c>
      <c r="D694" t="s">
        <v>10091</v>
      </c>
      <c r="E694" t="s">
        <v>10094</v>
      </c>
    </row>
    <row r="695" spans="1:5">
      <c r="A695" t="s">
        <v>7359</v>
      </c>
      <c r="B695" t="s">
        <v>9278</v>
      </c>
      <c r="C695" t="s">
        <v>10085</v>
      </c>
      <c r="D695" t="s">
        <v>10088</v>
      </c>
      <c r="E695" t="s">
        <v>10092</v>
      </c>
    </row>
    <row r="696" spans="1:5">
      <c r="A696" t="s">
        <v>7266</v>
      </c>
      <c r="B696" t="s">
        <v>9279</v>
      </c>
      <c r="C696" t="s">
        <v>10086</v>
      </c>
      <c r="D696" t="s">
        <v>10091</v>
      </c>
      <c r="E696" t="s">
        <v>10092</v>
      </c>
    </row>
    <row r="697" spans="1:5">
      <c r="A697" t="s">
        <v>8148</v>
      </c>
      <c r="B697" t="s">
        <v>9280</v>
      </c>
      <c r="C697" t="s">
        <v>10085</v>
      </c>
      <c r="D697" t="s">
        <v>10091</v>
      </c>
      <c r="E697" t="s">
        <v>10095</v>
      </c>
    </row>
    <row r="698" spans="1:5">
      <c r="A698" t="s">
        <v>7300</v>
      </c>
      <c r="B698" t="s">
        <v>9281</v>
      </c>
      <c r="C698" t="s">
        <v>10085</v>
      </c>
      <c r="D698" t="s">
        <v>10088</v>
      </c>
      <c r="E698" t="s">
        <v>10093</v>
      </c>
    </row>
    <row r="699" spans="1:5">
      <c r="A699" t="s">
        <v>7432</v>
      </c>
      <c r="B699" t="s">
        <v>9282</v>
      </c>
      <c r="C699" t="s">
        <v>10086</v>
      </c>
      <c r="D699" t="s">
        <v>10091</v>
      </c>
      <c r="E699" t="s">
        <v>10093</v>
      </c>
    </row>
    <row r="700" spans="1:5">
      <c r="A700" t="s">
        <v>8135</v>
      </c>
      <c r="B700" t="s">
        <v>9283</v>
      </c>
      <c r="C700" t="s">
        <v>10086</v>
      </c>
      <c r="D700" t="s">
        <v>10090</v>
      </c>
      <c r="E700" t="s">
        <v>10094</v>
      </c>
    </row>
    <row r="701" spans="1:5">
      <c r="A701" t="s">
        <v>7226</v>
      </c>
      <c r="B701" t="s">
        <v>9284</v>
      </c>
      <c r="C701" t="s">
        <v>10085</v>
      </c>
      <c r="D701" t="s">
        <v>10087</v>
      </c>
      <c r="E701" t="s">
        <v>10094</v>
      </c>
    </row>
    <row r="702" spans="1:5">
      <c r="A702" t="s">
        <v>7438</v>
      </c>
      <c r="B702" t="s">
        <v>9285</v>
      </c>
      <c r="C702" t="s">
        <v>10085</v>
      </c>
      <c r="D702" t="s">
        <v>10090</v>
      </c>
      <c r="E702" t="s">
        <v>10095</v>
      </c>
    </row>
    <row r="703" spans="1:5">
      <c r="A703" t="s">
        <v>8357</v>
      </c>
      <c r="B703" t="s">
        <v>9286</v>
      </c>
      <c r="C703" t="s">
        <v>10085</v>
      </c>
      <c r="D703" t="s">
        <v>10090</v>
      </c>
      <c r="E703" t="s">
        <v>10093</v>
      </c>
    </row>
    <row r="704" spans="1:5">
      <c r="A704" t="s">
        <v>7614</v>
      </c>
      <c r="B704" t="s">
        <v>9287</v>
      </c>
      <c r="C704" t="s">
        <v>10085</v>
      </c>
      <c r="D704" t="s">
        <v>10087</v>
      </c>
      <c r="E704" t="s">
        <v>10095</v>
      </c>
    </row>
    <row r="705" spans="1:5">
      <c r="A705" t="s">
        <v>7568</v>
      </c>
      <c r="B705" t="s">
        <v>9288</v>
      </c>
      <c r="C705" t="s">
        <v>10086</v>
      </c>
      <c r="D705" t="s">
        <v>10090</v>
      </c>
      <c r="E705" t="s">
        <v>10094</v>
      </c>
    </row>
    <row r="706" spans="1:5">
      <c r="A706" t="s">
        <v>7970</v>
      </c>
      <c r="B706" t="s">
        <v>9289</v>
      </c>
      <c r="C706" t="s">
        <v>10086</v>
      </c>
      <c r="D706" t="s">
        <v>10088</v>
      </c>
      <c r="E706" t="s">
        <v>10094</v>
      </c>
    </row>
    <row r="707" spans="1:5">
      <c r="A707" t="s">
        <v>7479</v>
      </c>
      <c r="B707" t="s">
        <v>9290</v>
      </c>
      <c r="C707" t="s">
        <v>10086</v>
      </c>
      <c r="D707" t="s">
        <v>10090</v>
      </c>
      <c r="E707" t="s">
        <v>10095</v>
      </c>
    </row>
    <row r="708" spans="1:5">
      <c r="A708" t="s">
        <v>7624</v>
      </c>
      <c r="B708" t="s">
        <v>9291</v>
      </c>
      <c r="C708" t="s">
        <v>10085</v>
      </c>
      <c r="D708" t="s">
        <v>10091</v>
      </c>
      <c r="E708" t="s">
        <v>10093</v>
      </c>
    </row>
    <row r="709" spans="1:5">
      <c r="A709" t="s">
        <v>7924</v>
      </c>
      <c r="B709" t="s">
        <v>9292</v>
      </c>
      <c r="C709" t="s">
        <v>10086</v>
      </c>
      <c r="D709" t="s">
        <v>10091</v>
      </c>
      <c r="E709" t="s">
        <v>10095</v>
      </c>
    </row>
    <row r="710" spans="1:5">
      <c r="A710" t="s">
        <v>8489</v>
      </c>
      <c r="B710" t="s">
        <v>9293</v>
      </c>
      <c r="C710" t="s">
        <v>10086</v>
      </c>
      <c r="D710" t="s">
        <v>10091</v>
      </c>
      <c r="E710" t="s">
        <v>10092</v>
      </c>
    </row>
    <row r="711" spans="1:5">
      <c r="A711" t="s">
        <v>8406</v>
      </c>
      <c r="B711" t="s">
        <v>9294</v>
      </c>
      <c r="C711" t="s">
        <v>10086</v>
      </c>
      <c r="D711" t="s">
        <v>10091</v>
      </c>
      <c r="E711" t="s">
        <v>10094</v>
      </c>
    </row>
    <row r="712" spans="1:5">
      <c r="A712" t="s">
        <v>7944</v>
      </c>
      <c r="B712" t="s">
        <v>9295</v>
      </c>
      <c r="C712" t="s">
        <v>10086</v>
      </c>
      <c r="D712" t="s">
        <v>10089</v>
      </c>
      <c r="E712" t="s">
        <v>10095</v>
      </c>
    </row>
    <row r="713" spans="1:5">
      <c r="A713" t="s">
        <v>8161</v>
      </c>
      <c r="B713" t="s">
        <v>9296</v>
      </c>
      <c r="C713" t="s">
        <v>10085</v>
      </c>
      <c r="D713" t="s">
        <v>10089</v>
      </c>
      <c r="E713" t="s">
        <v>10092</v>
      </c>
    </row>
    <row r="714" spans="1:5">
      <c r="A714" t="s">
        <v>7818</v>
      </c>
      <c r="B714" t="s">
        <v>9297</v>
      </c>
      <c r="C714" t="s">
        <v>10085</v>
      </c>
      <c r="D714" t="s">
        <v>10089</v>
      </c>
      <c r="E714" t="s">
        <v>10094</v>
      </c>
    </row>
    <row r="715" spans="1:5">
      <c r="A715" t="s">
        <v>7410</v>
      </c>
      <c r="B715" t="s">
        <v>9298</v>
      </c>
      <c r="C715" t="s">
        <v>10085</v>
      </c>
      <c r="D715" t="s">
        <v>10091</v>
      </c>
      <c r="E715" t="s">
        <v>10093</v>
      </c>
    </row>
    <row r="716" spans="1:5">
      <c r="A716" t="s">
        <v>7121</v>
      </c>
      <c r="B716" t="s">
        <v>9299</v>
      </c>
      <c r="C716" t="s">
        <v>10085</v>
      </c>
      <c r="D716" t="s">
        <v>10089</v>
      </c>
      <c r="E716" t="s">
        <v>10092</v>
      </c>
    </row>
    <row r="717" spans="1:5">
      <c r="A717" t="s">
        <v>8246</v>
      </c>
      <c r="B717" t="s">
        <v>9300</v>
      </c>
      <c r="C717" t="s">
        <v>10085</v>
      </c>
      <c r="D717" t="s">
        <v>10089</v>
      </c>
      <c r="E717" t="s">
        <v>10094</v>
      </c>
    </row>
    <row r="718" spans="1:5">
      <c r="A718" t="s">
        <v>7211</v>
      </c>
      <c r="B718" t="s">
        <v>9301</v>
      </c>
      <c r="C718" t="s">
        <v>10086</v>
      </c>
      <c r="D718" t="s">
        <v>10088</v>
      </c>
      <c r="E718" t="s">
        <v>10094</v>
      </c>
    </row>
    <row r="719" spans="1:5">
      <c r="A719" t="s">
        <v>7348</v>
      </c>
      <c r="B719" t="s">
        <v>9302</v>
      </c>
      <c r="C719" t="s">
        <v>10085</v>
      </c>
      <c r="D719" t="s">
        <v>10087</v>
      </c>
      <c r="E719" t="s">
        <v>10093</v>
      </c>
    </row>
    <row r="720" spans="1:5">
      <c r="A720" t="s">
        <v>8471</v>
      </c>
      <c r="B720" t="s">
        <v>9303</v>
      </c>
      <c r="C720" t="s">
        <v>10085</v>
      </c>
      <c r="D720" t="s">
        <v>10089</v>
      </c>
      <c r="E720" t="s">
        <v>10095</v>
      </c>
    </row>
    <row r="721" spans="1:5">
      <c r="A721" t="s">
        <v>7407</v>
      </c>
      <c r="B721" t="s">
        <v>9304</v>
      </c>
      <c r="C721" t="s">
        <v>10085</v>
      </c>
      <c r="D721" t="s">
        <v>10090</v>
      </c>
      <c r="E721" t="s">
        <v>10092</v>
      </c>
    </row>
    <row r="722" spans="1:5">
      <c r="A722" t="s">
        <v>8047</v>
      </c>
      <c r="B722" t="s">
        <v>9305</v>
      </c>
      <c r="C722" t="s">
        <v>10085</v>
      </c>
      <c r="D722" t="s">
        <v>10088</v>
      </c>
      <c r="E722" t="s">
        <v>10093</v>
      </c>
    </row>
    <row r="723" spans="1:5">
      <c r="A723" t="s">
        <v>8074</v>
      </c>
      <c r="B723" t="s">
        <v>9306</v>
      </c>
      <c r="C723" t="s">
        <v>10086</v>
      </c>
      <c r="D723" t="s">
        <v>10088</v>
      </c>
      <c r="E723" t="s">
        <v>10093</v>
      </c>
    </row>
    <row r="724" spans="1:5">
      <c r="A724" t="s">
        <v>7574</v>
      </c>
      <c r="B724" t="s">
        <v>9307</v>
      </c>
      <c r="C724" t="s">
        <v>10085</v>
      </c>
      <c r="D724" t="s">
        <v>10090</v>
      </c>
      <c r="E724" t="s">
        <v>10095</v>
      </c>
    </row>
    <row r="725" spans="1:5">
      <c r="A725" t="s">
        <v>7962</v>
      </c>
      <c r="B725" t="s">
        <v>9308</v>
      </c>
      <c r="C725" t="s">
        <v>10086</v>
      </c>
      <c r="D725" t="s">
        <v>10088</v>
      </c>
      <c r="E725" t="s">
        <v>10094</v>
      </c>
    </row>
    <row r="726" spans="1:5">
      <c r="A726" t="s">
        <v>7186</v>
      </c>
      <c r="B726" t="s">
        <v>9309</v>
      </c>
      <c r="C726" t="s">
        <v>10085</v>
      </c>
      <c r="D726" t="s">
        <v>10090</v>
      </c>
      <c r="E726" t="s">
        <v>10093</v>
      </c>
    </row>
    <row r="727" spans="1:5">
      <c r="A727" t="s">
        <v>8235</v>
      </c>
      <c r="B727" t="s">
        <v>9310</v>
      </c>
      <c r="C727" t="s">
        <v>10085</v>
      </c>
      <c r="D727" t="s">
        <v>10089</v>
      </c>
      <c r="E727" t="s">
        <v>10094</v>
      </c>
    </row>
    <row r="728" spans="1:5">
      <c r="A728" t="s">
        <v>8085</v>
      </c>
      <c r="B728" t="s">
        <v>9311</v>
      </c>
      <c r="C728" t="s">
        <v>10085</v>
      </c>
      <c r="D728" t="s">
        <v>10087</v>
      </c>
      <c r="E728" t="s">
        <v>10092</v>
      </c>
    </row>
    <row r="729" spans="1:5">
      <c r="A729" t="s">
        <v>7531</v>
      </c>
      <c r="B729" t="s">
        <v>9312</v>
      </c>
      <c r="C729" t="s">
        <v>10085</v>
      </c>
      <c r="D729" t="s">
        <v>10091</v>
      </c>
      <c r="E729" t="s">
        <v>10095</v>
      </c>
    </row>
    <row r="730" spans="1:5">
      <c r="A730" t="s">
        <v>7376</v>
      </c>
      <c r="B730" t="s">
        <v>9313</v>
      </c>
      <c r="C730" t="s">
        <v>10086</v>
      </c>
      <c r="D730" t="s">
        <v>10087</v>
      </c>
      <c r="E730" t="s">
        <v>10095</v>
      </c>
    </row>
    <row r="731" spans="1:5">
      <c r="A731" t="s">
        <v>8038</v>
      </c>
      <c r="B731" t="s">
        <v>9314</v>
      </c>
      <c r="C731" t="s">
        <v>10086</v>
      </c>
      <c r="D731" t="s">
        <v>10088</v>
      </c>
      <c r="E731" t="s">
        <v>10092</v>
      </c>
    </row>
    <row r="732" spans="1:5">
      <c r="A732" t="s">
        <v>8245</v>
      </c>
      <c r="B732" t="s">
        <v>9315</v>
      </c>
      <c r="C732" t="s">
        <v>10085</v>
      </c>
      <c r="D732" t="s">
        <v>10089</v>
      </c>
      <c r="E732" t="s">
        <v>10094</v>
      </c>
    </row>
    <row r="733" spans="1:5">
      <c r="A733" t="s">
        <v>7986</v>
      </c>
      <c r="B733" t="s">
        <v>9316</v>
      </c>
      <c r="C733" t="s">
        <v>10085</v>
      </c>
      <c r="D733" t="s">
        <v>10089</v>
      </c>
      <c r="E733" t="s">
        <v>10094</v>
      </c>
    </row>
    <row r="734" spans="1:5">
      <c r="A734" t="s">
        <v>8367</v>
      </c>
      <c r="B734" t="s">
        <v>9317</v>
      </c>
      <c r="C734" t="s">
        <v>10086</v>
      </c>
      <c r="D734" t="s">
        <v>10089</v>
      </c>
      <c r="E734" t="s">
        <v>10094</v>
      </c>
    </row>
    <row r="735" spans="1:5">
      <c r="A735" t="s">
        <v>8364</v>
      </c>
      <c r="B735" t="s">
        <v>9318</v>
      </c>
      <c r="C735" t="s">
        <v>10085</v>
      </c>
      <c r="D735" t="s">
        <v>10089</v>
      </c>
      <c r="E735" t="s">
        <v>10092</v>
      </c>
    </row>
    <row r="736" spans="1:5">
      <c r="A736" t="s">
        <v>7853</v>
      </c>
      <c r="B736" t="s">
        <v>9319</v>
      </c>
      <c r="C736" t="s">
        <v>10086</v>
      </c>
      <c r="D736" t="s">
        <v>10088</v>
      </c>
      <c r="E736" t="s">
        <v>10092</v>
      </c>
    </row>
    <row r="737" spans="1:5">
      <c r="A737" t="s">
        <v>7493</v>
      </c>
      <c r="B737" t="s">
        <v>9320</v>
      </c>
      <c r="C737" t="s">
        <v>10085</v>
      </c>
      <c r="D737" t="s">
        <v>10090</v>
      </c>
      <c r="E737" t="s">
        <v>10094</v>
      </c>
    </row>
    <row r="738" spans="1:5">
      <c r="A738" t="s">
        <v>8434</v>
      </c>
      <c r="B738" t="s">
        <v>9321</v>
      </c>
      <c r="C738" t="s">
        <v>10085</v>
      </c>
      <c r="D738" t="s">
        <v>10090</v>
      </c>
      <c r="E738" t="s">
        <v>10092</v>
      </c>
    </row>
    <row r="739" spans="1:5">
      <c r="A739" t="s">
        <v>7146</v>
      </c>
      <c r="B739" t="s">
        <v>9322</v>
      </c>
      <c r="C739" t="s">
        <v>10085</v>
      </c>
      <c r="D739" t="s">
        <v>10089</v>
      </c>
      <c r="E739" t="s">
        <v>10094</v>
      </c>
    </row>
    <row r="740" spans="1:5">
      <c r="A740" t="s">
        <v>8242</v>
      </c>
      <c r="B740" t="s">
        <v>9323</v>
      </c>
      <c r="C740" t="s">
        <v>10085</v>
      </c>
      <c r="D740" t="s">
        <v>10087</v>
      </c>
      <c r="E740" t="s">
        <v>10095</v>
      </c>
    </row>
    <row r="741" spans="1:5">
      <c r="A741" t="s">
        <v>7998</v>
      </c>
      <c r="B741" t="s">
        <v>9324</v>
      </c>
      <c r="C741" t="s">
        <v>10086</v>
      </c>
      <c r="D741" t="s">
        <v>10090</v>
      </c>
      <c r="E741" t="s">
        <v>10094</v>
      </c>
    </row>
    <row r="742" spans="1:5">
      <c r="A742" t="s">
        <v>8029</v>
      </c>
      <c r="B742" t="s">
        <v>9325</v>
      </c>
      <c r="C742" t="s">
        <v>10086</v>
      </c>
      <c r="D742" t="s">
        <v>10089</v>
      </c>
      <c r="E742" t="s">
        <v>10094</v>
      </c>
    </row>
    <row r="743" spans="1:5">
      <c r="A743" t="s">
        <v>7826</v>
      </c>
      <c r="B743" t="s">
        <v>9326</v>
      </c>
      <c r="C743" t="s">
        <v>10086</v>
      </c>
      <c r="D743" t="s">
        <v>10087</v>
      </c>
      <c r="E743" t="s">
        <v>10093</v>
      </c>
    </row>
    <row r="744" spans="1:5">
      <c r="A744" t="s">
        <v>8045</v>
      </c>
      <c r="B744" t="s">
        <v>9327</v>
      </c>
      <c r="C744" t="s">
        <v>10085</v>
      </c>
      <c r="D744" t="s">
        <v>10090</v>
      </c>
      <c r="E744" t="s">
        <v>10095</v>
      </c>
    </row>
    <row r="745" spans="1:5">
      <c r="A745" t="s">
        <v>7055</v>
      </c>
      <c r="B745" t="s">
        <v>9328</v>
      </c>
      <c r="C745" t="s">
        <v>10085</v>
      </c>
      <c r="D745" t="s">
        <v>10090</v>
      </c>
      <c r="E745" t="s">
        <v>10095</v>
      </c>
    </row>
    <row r="746" spans="1:5">
      <c r="A746" t="s">
        <v>7398</v>
      </c>
      <c r="B746" t="s">
        <v>9329</v>
      </c>
      <c r="C746" t="s">
        <v>10086</v>
      </c>
      <c r="D746" t="s">
        <v>10087</v>
      </c>
      <c r="E746" t="s">
        <v>10095</v>
      </c>
    </row>
    <row r="747" spans="1:5">
      <c r="A747" t="s">
        <v>7831</v>
      </c>
      <c r="B747" t="s">
        <v>9330</v>
      </c>
      <c r="C747" t="s">
        <v>10085</v>
      </c>
      <c r="D747" t="s">
        <v>10087</v>
      </c>
      <c r="E747" t="s">
        <v>10093</v>
      </c>
    </row>
    <row r="748" spans="1:5">
      <c r="A748" t="s">
        <v>8171</v>
      </c>
      <c r="B748" t="s">
        <v>9331</v>
      </c>
      <c r="C748" t="s">
        <v>10086</v>
      </c>
      <c r="D748" t="s">
        <v>10088</v>
      </c>
      <c r="E748" t="s">
        <v>10095</v>
      </c>
    </row>
    <row r="749" spans="1:5">
      <c r="A749" t="s">
        <v>8447</v>
      </c>
      <c r="B749" t="s">
        <v>9332</v>
      </c>
      <c r="C749" t="s">
        <v>10085</v>
      </c>
      <c r="D749" t="s">
        <v>10088</v>
      </c>
      <c r="E749" t="s">
        <v>10093</v>
      </c>
    </row>
    <row r="750" spans="1:5">
      <c r="A750" t="s">
        <v>7733</v>
      </c>
      <c r="B750" t="s">
        <v>9333</v>
      </c>
      <c r="C750" t="s">
        <v>10085</v>
      </c>
      <c r="D750" t="s">
        <v>10090</v>
      </c>
      <c r="E750" t="s">
        <v>10092</v>
      </c>
    </row>
    <row r="751" spans="1:5">
      <c r="A751" t="s">
        <v>8472</v>
      </c>
      <c r="B751" t="s">
        <v>9334</v>
      </c>
      <c r="C751" t="s">
        <v>10085</v>
      </c>
      <c r="D751" t="s">
        <v>10091</v>
      </c>
      <c r="E751" t="s">
        <v>10095</v>
      </c>
    </row>
    <row r="752" spans="1:5">
      <c r="A752" t="s">
        <v>7907</v>
      </c>
      <c r="B752" t="s">
        <v>9335</v>
      </c>
      <c r="C752" t="s">
        <v>10086</v>
      </c>
      <c r="D752" t="s">
        <v>10089</v>
      </c>
      <c r="E752" t="s">
        <v>10092</v>
      </c>
    </row>
    <row r="753" spans="1:5">
      <c r="A753" t="s">
        <v>7544</v>
      </c>
      <c r="B753" t="s">
        <v>9336</v>
      </c>
      <c r="C753" t="s">
        <v>10086</v>
      </c>
      <c r="D753" t="s">
        <v>10087</v>
      </c>
      <c r="E753" t="s">
        <v>10092</v>
      </c>
    </row>
    <row r="754" spans="1:5">
      <c r="A754" t="s">
        <v>8097</v>
      </c>
      <c r="B754" t="s">
        <v>9337</v>
      </c>
      <c r="C754" t="s">
        <v>10086</v>
      </c>
      <c r="D754" t="s">
        <v>10090</v>
      </c>
      <c r="E754" t="s">
        <v>10092</v>
      </c>
    </row>
    <row r="755" spans="1:5">
      <c r="A755" t="s">
        <v>7931</v>
      </c>
      <c r="B755" t="s">
        <v>9338</v>
      </c>
      <c r="C755" t="s">
        <v>10086</v>
      </c>
      <c r="D755" t="s">
        <v>10089</v>
      </c>
      <c r="E755" t="s">
        <v>10094</v>
      </c>
    </row>
    <row r="756" spans="1:5">
      <c r="A756" t="s">
        <v>7151</v>
      </c>
      <c r="B756" t="s">
        <v>9339</v>
      </c>
      <c r="C756" t="s">
        <v>10085</v>
      </c>
      <c r="D756" t="s">
        <v>10088</v>
      </c>
      <c r="E756" t="s">
        <v>10095</v>
      </c>
    </row>
    <row r="757" spans="1:5">
      <c r="A757" t="s">
        <v>8383</v>
      </c>
      <c r="B757" t="s">
        <v>9340</v>
      </c>
      <c r="C757" t="s">
        <v>10085</v>
      </c>
      <c r="D757" t="s">
        <v>10087</v>
      </c>
      <c r="E757" t="s">
        <v>10092</v>
      </c>
    </row>
    <row r="758" spans="1:5">
      <c r="A758" t="s">
        <v>7488</v>
      </c>
      <c r="B758" t="s">
        <v>9341</v>
      </c>
      <c r="C758" t="s">
        <v>10086</v>
      </c>
      <c r="D758" t="s">
        <v>10087</v>
      </c>
      <c r="E758" t="s">
        <v>10092</v>
      </c>
    </row>
    <row r="759" spans="1:5">
      <c r="A759" t="s">
        <v>7608</v>
      </c>
      <c r="B759" t="s">
        <v>9342</v>
      </c>
      <c r="C759" t="s">
        <v>10085</v>
      </c>
      <c r="D759" t="s">
        <v>10087</v>
      </c>
      <c r="E759" t="s">
        <v>10093</v>
      </c>
    </row>
    <row r="760" spans="1:5">
      <c r="A760" t="s">
        <v>7896</v>
      </c>
      <c r="B760" t="s">
        <v>9343</v>
      </c>
      <c r="C760" t="s">
        <v>10085</v>
      </c>
      <c r="D760" t="s">
        <v>10088</v>
      </c>
      <c r="E760" t="s">
        <v>10093</v>
      </c>
    </row>
    <row r="761" spans="1:5">
      <c r="A761" t="s">
        <v>8239</v>
      </c>
      <c r="B761" t="s">
        <v>9344</v>
      </c>
      <c r="C761" t="s">
        <v>10085</v>
      </c>
      <c r="D761" t="s">
        <v>10090</v>
      </c>
      <c r="E761" t="s">
        <v>10094</v>
      </c>
    </row>
    <row r="762" spans="1:5">
      <c r="A762" t="s">
        <v>8335</v>
      </c>
      <c r="B762" t="s">
        <v>9345</v>
      </c>
      <c r="C762" t="s">
        <v>10086</v>
      </c>
      <c r="D762" t="s">
        <v>10091</v>
      </c>
      <c r="E762" t="s">
        <v>10095</v>
      </c>
    </row>
    <row r="763" spans="1:5">
      <c r="A763" t="s">
        <v>7285</v>
      </c>
      <c r="B763" t="s">
        <v>9346</v>
      </c>
      <c r="C763" t="s">
        <v>10085</v>
      </c>
      <c r="D763" t="s">
        <v>10088</v>
      </c>
      <c r="E763" t="s">
        <v>10092</v>
      </c>
    </row>
    <row r="764" spans="1:5">
      <c r="A764" t="s">
        <v>8312</v>
      </c>
      <c r="B764" t="s">
        <v>9347</v>
      </c>
      <c r="C764" t="s">
        <v>10085</v>
      </c>
      <c r="D764" t="s">
        <v>10089</v>
      </c>
      <c r="E764" t="s">
        <v>10094</v>
      </c>
    </row>
    <row r="765" spans="1:5">
      <c r="A765" t="s">
        <v>7923</v>
      </c>
      <c r="B765" t="s">
        <v>9348</v>
      </c>
      <c r="C765" t="s">
        <v>10085</v>
      </c>
      <c r="D765" t="s">
        <v>10087</v>
      </c>
      <c r="E765" t="s">
        <v>10093</v>
      </c>
    </row>
    <row r="766" spans="1:5">
      <c r="A766" t="s">
        <v>7850</v>
      </c>
      <c r="B766" t="s">
        <v>9349</v>
      </c>
      <c r="C766" t="s">
        <v>10086</v>
      </c>
      <c r="D766" t="s">
        <v>10087</v>
      </c>
      <c r="E766" t="s">
        <v>10092</v>
      </c>
    </row>
    <row r="767" spans="1:5">
      <c r="A767" t="s">
        <v>8255</v>
      </c>
      <c r="B767" t="s">
        <v>9350</v>
      </c>
      <c r="C767" t="s">
        <v>10085</v>
      </c>
      <c r="D767" t="s">
        <v>10091</v>
      </c>
      <c r="E767" t="s">
        <v>10092</v>
      </c>
    </row>
    <row r="768" spans="1:5">
      <c r="A768" t="s">
        <v>7291</v>
      </c>
      <c r="B768" t="s">
        <v>9351</v>
      </c>
      <c r="C768" t="s">
        <v>10086</v>
      </c>
      <c r="D768" t="s">
        <v>10088</v>
      </c>
      <c r="E768" t="s">
        <v>10095</v>
      </c>
    </row>
    <row r="769" spans="1:5">
      <c r="A769" t="s">
        <v>8194</v>
      </c>
      <c r="B769" t="s">
        <v>9352</v>
      </c>
      <c r="C769" t="s">
        <v>10086</v>
      </c>
      <c r="D769" t="s">
        <v>10089</v>
      </c>
      <c r="E769" t="s">
        <v>10094</v>
      </c>
    </row>
    <row r="770" spans="1:5">
      <c r="A770" t="s">
        <v>7267</v>
      </c>
      <c r="B770" t="s">
        <v>9353</v>
      </c>
      <c r="C770" t="s">
        <v>10086</v>
      </c>
      <c r="D770" t="s">
        <v>10089</v>
      </c>
      <c r="E770" t="s">
        <v>10095</v>
      </c>
    </row>
    <row r="771" spans="1:5">
      <c r="A771" t="s">
        <v>7679</v>
      </c>
      <c r="B771" t="s">
        <v>9354</v>
      </c>
      <c r="C771" t="s">
        <v>10085</v>
      </c>
      <c r="D771" t="s">
        <v>10089</v>
      </c>
      <c r="E771" t="s">
        <v>10094</v>
      </c>
    </row>
    <row r="772" spans="1:5">
      <c r="A772" t="s">
        <v>7798</v>
      </c>
      <c r="B772" t="s">
        <v>9355</v>
      </c>
      <c r="C772" t="s">
        <v>10086</v>
      </c>
      <c r="D772" t="s">
        <v>10087</v>
      </c>
      <c r="E772" t="s">
        <v>10095</v>
      </c>
    </row>
    <row r="773" spans="1:5">
      <c r="A773" t="s">
        <v>8450</v>
      </c>
      <c r="B773" t="s">
        <v>9356</v>
      </c>
      <c r="C773" t="s">
        <v>10085</v>
      </c>
      <c r="D773" t="s">
        <v>10088</v>
      </c>
      <c r="E773" t="s">
        <v>10093</v>
      </c>
    </row>
    <row r="774" spans="1:5">
      <c r="A774" t="s">
        <v>8219</v>
      </c>
      <c r="B774" t="s">
        <v>9357</v>
      </c>
      <c r="C774" t="s">
        <v>10085</v>
      </c>
      <c r="D774" t="s">
        <v>10088</v>
      </c>
      <c r="E774" t="s">
        <v>10095</v>
      </c>
    </row>
    <row r="775" spans="1:5">
      <c r="A775" t="s">
        <v>8131</v>
      </c>
      <c r="B775" t="s">
        <v>9358</v>
      </c>
      <c r="C775" t="s">
        <v>10085</v>
      </c>
      <c r="D775" t="s">
        <v>10088</v>
      </c>
      <c r="E775" t="s">
        <v>10092</v>
      </c>
    </row>
    <row r="776" spans="1:5">
      <c r="A776" t="s">
        <v>8394</v>
      </c>
      <c r="B776" t="s">
        <v>9359</v>
      </c>
      <c r="C776" t="s">
        <v>10086</v>
      </c>
      <c r="D776" t="s">
        <v>10090</v>
      </c>
      <c r="E776" t="s">
        <v>10095</v>
      </c>
    </row>
    <row r="777" spans="1:5">
      <c r="A777" t="s">
        <v>7064</v>
      </c>
      <c r="B777" t="s">
        <v>9360</v>
      </c>
      <c r="C777" t="s">
        <v>10086</v>
      </c>
      <c r="D777" t="s">
        <v>10089</v>
      </c>
      <c r="E777" t="s">
        <v>10095</v>
      </c>
    </row>
    <row r="778" spans="1:5">
      <c r="A778" t="s">
        <v>7152</v>
      </c>
      <c r="B778" t="s">
        <v>9361</v>
      </c>
      <c r="C778" t="s">
        <v>10086</v>
      </c>
      <c r="D778" t="s">
        <v>10091</v>
      </c>
      <c r="E778" t="s">
        <v>10092</v>
      </c>
    </row>
    <row r="779" spans="1:5">
      <c r="A779" t="s">
        <v>7632</v>
      </c>
      <c r="B779" t="s">
        <v>9362</v>
      </c>
      <c r="C779" t="s">
        <v>10086</v>
      </c>
      <c r="D779" t="s">
        <v>10089</v>
      </c>
      <c r="E779" t="s">
        <v>10094</v>
      </c>
    </row>
    <row r="780" spans="1:5">
      <c r="A780" t="s">
        <v>8355</v>
      </c>
      <c r="B780" t="s">
        <v>9363</v>
      </c>
      <c r="C780" t="s">
        <v>10085</v>
      </c>
      <c r="D780" t="s">
        <v>10090</v>
      </c>
      <c r="E780" t="s">
        <v>10094</v>
      </c>
    </row>
    <row r="781" spans="1:5">
      <c r="A781" t="s">
        <v>7066</v>
      </c>
      <c r="B781" t="s">
        <v>9364</v>
      </c>
      <c r="C781" t="s">
        <v>10085</v>
      </c>
      <c r="D781" t="s">
        <v>10087</v>
      </c>
      <c r="E781" t="s">
        <v>10092</v>
      </c>
    </row>
    <row r="782" spans="1:5">
      <c r="A782" t="s">
        <v>8238</v>
      </c>
      <c r="B782" t="s">
        <v>9365</v>
      </c>
      <c r="C782" t="s">
        <v>10085</v>
      </c>
      <c r="D782" t="s">
        <v>10088</v>
      </c>
      <c r="E782" t="s">
        <v>10092</v>
      </c>
    </row>
    <row r="783" spans="1:5">
      <c r="A783" t="s">
        <v>7502</v>
      </c>
      <c r="B783" t="s">
        <v>9366</v>
      </c>
      <c r="C783" t="s">
        <v>10086</v>
      </c>
      <c r="D783" t="s">
        <v>10088</v>
      </c>
      <c r="E783" t="s">
        <v>10093</v>
      </c>
    </row>
    <row r="784" spans="1:5">
      <c r="A784" t="s">
        <v>7639</v>
      </c>
      <c r="B784" t="s">
        <v>9367</v>
      </c>
      <c r="C784" t="s">
        <v>10085</v>
      </c>
      <c r="D784" t="s">
        <v>10091</v>
      </c>
      <c r="E784" t="s">
        <v>10095</v>
      </c>
    </row>
    <row r="785" spans="1:5">
      <c r="A785" t="s">
        <v>7501</v>
      </c>
      <c r="B785" t="s">
        <v>9368</v>
      </c>
      <c r="C785" t="s">
        <v>10085</v>
      </c>
      <c r="D785" t="s">
        <v>10090</v>
      </c>
      <c r="E785" t="s">
        <v>10093</v>
      </c>
    </row>
    <row r="786" spans="1:5">
      <c r="A786" t="s">
        <v>7619</v>
      </c>
      <c r="B786" t="s">
        <v>9369</v>
      </c>
      <c r="C786" t="s">
        <v>10086</v>
      </c>
      <c r="D786" t="s">
        <v>10088</v>
      </c>
      <c r="E786" t="s">
        <v>10093</v>
      </c>
    </row>
    <row r="787" spans="1:5">
      <c r="A787" t="s">
        <v>7365</v>
      </c>
      <c r="B787" t="s">
        <v>9370</v>
      </c>
      <c r="C787" t="s">
        <v>10085</v>
      </c>
      <c r="D787" t="s">
        <v>10090</v>
      </c>
      <c r="E787" t="s">
        <v>10092</v>
      </c>
    </row>
    <row r="788" spans="1:5">
      <c r="A788" t="s">
        <v>7059</v>
      </c>
      <c r="B788" t="s">
        <v>9371</v>
      </c>
      <c r="C788" t="s">
        <v>10085</v>
      </c>
      <c r="D788" t="s">
        <v>10087</v>
      </c>
      <c r="E788" t="s">
        <v>10093</v>
      </c>
    </row>
    <row r="789" spans="1:5">
      <c r="A789" t="s">
        <v>7509</v>
      </c>
      <c r="B789" t="s">
        <v>9372</v>
      </c>
      <c r="C789" t="s">
        <v>10085</v>
      </c>
      <c r="D789" t="s">
        <v>10090</v>
      </c>
      <c r="E789" t="s">
        <v>10095</v>
      </c>
    </row>
    <row r="790" spans="1:5">
      <c r="A790" t="s">
        <v>7899</v>
      </c>
      <c r="B790" t="s">
        <v>9373</v>
      </c>
      <c r="C790" t="s">
        <v>10085</v>
      </c>
      <c r="D790" t="s">
        <v>10087</v>
      </c>
      <c r="E790" t="s">
        <v>10095</v>
      </c>
    </row>
    <row r="791" spans="1:5">
      <c r="A791" t="s">
        <v>8437</v>
      </c>
      <c r="B791" t="s">
        <v>9374</v>
      </c>
      <c r="C791" t="s">
        <v>10086</v>
      </c>
      <c r="D791" t="s">
        <v>10089</v>
      </c>
      <c r="E791" t="s">
        <v>10094</v>
      </c>
    </row>
    <row r="792" spans="1:5">
      <c r="A792" t="s">
        <v>8001</v>
      </c>
      <c r="B792" t="s">
        <v>9375</v>
      </c>
      <c r="C792" t="s">
        <v>10086</v>
      </c>
      <c r="D792" t="s">
        <v>10090</v>
      </c>
      <c r="E792" t="s">
        <v>10094</v>
      </c>
    </row>
    <row r="793" spans="1:5">
      <c r="A793" t="s">
        <v>8414</v>
      </c>
      <c r="B793" t="s">
        <v>9376</v>
      </c>
      <c r="C793" t="s">
        <v>10086</v>
      </c>
      <c r="D793" t="s">
        <v>10089</v>
      </c>
      <c r="E793" t="s">
        <v>10094</v>
      </c>
    </row>
    <row r="794" spans="1:5">
      <c r="A794" t="s">
        <v>8365</v>
      </c>
      <c r="B794" t="s">
        <v>9377</v>
      </c>
      <c r="C794" t="s">
        <v>10086</v>
      </c>
      <c r="D794" t="s">
        <v>10091</v>
      </c>
      <c r="E794" t="s">
        <v>10093</v>
      </c>
    </row>
    <row r="795" spans="1:5">
      <c r="A795" t="s">
        <v>7311</v>
      </c>
      <c r="B795" t="s">
        <v>9378</v>
      </c>
      <c r="C795" t="s">
        <v>10086</v>
      </c>
      <c r="D795" t="s">
        <v>10088</v>
      </c>
      <c r="E795" t="s">
        <v>10092</v>
      </c>
    </row>
    <row r="796" spans="1:5">
      <c r="A796" t="s">
        <v>8266</v>
      </c>
      <c r="B796" t="s">
        <v>9379</v>
      </c>
      <c r="C796" t="s">
        <v>10085</v>
      </c>
      <c r="D796" t="s">
        <v>10087</v>
      </c>
      <c r="E796" t="s">
        <v>10093</v>
      </c>
    </row>
    <row r="797" spans="1:5">
      <c r="A797" t="s">
        <v>7691</v>
      </c>
      <c r="B797" t="s">
        <v>9380</v>
      </c>
      <c r="C797" t="s">
        <v>10085</v>
      </c>
      <c r="D797" t="s">
        <v>10090</v>
      </c>
      <c r="E797" t="s">
        <v>10092</v>
      </c>
    </row>
    <row r="798" spans="1:5">
      <c r="A798" t="s">
        <v>7749</v>
      </c>
      <c r="B798" t="s">
        <v>9381</v>
      </c>
      <c r="C798" t="s">
        <v>10085</v>
      </c>
      <c r="D798" t="s">
        <v>10089</v>
      </c>
      <c r="E798" t="s">
        <v>10095</v>
      </c>
    </row>
    <row r="799" spans="1:5">
      <c r="A799" t="s">
        <v>7273</v>
      </c>
      <c r="B799" t="s">
        <v>9382</v>
      </c>
      <c r="C799" t="s">
        <v>10086</v>
      </c>
      <c r="D799" t="s">
        <v>10087</v>
      </c>
      <c r="E799" t="s">
        <v>10095</v>
      </c>
    </row>
    <row r="800" spans="1:5">
      <c r="A800" t="s">
        <v>7470</v>
      </c>
      <c r="B800" t="s">
        <v>9383</v>
      </c>
      <c r="C800" t="s">
        <v>10085</v>
      </c>
      <c r="D800" t="s">
        <v>10087</v>
      </c>
      <c r="E800" t="s">
        <v>10095</v>
      </c>
    </row>
    <row r="801" spans="1:5">
      <c r="A801" t="s">
        <v>7714</v>
      </c>
      <c r="B801" t="s">
        <v>9384</v>
      </c>
      <c r="C801" t="s">
        <v>10085</v>
      </c>
      <c r="D801" t="s">
        <v>10087</v>
      </c>
      <c r="E801" t="s">
        <v>10095</v>
      </c>
    </row>
    <row r="802" spans="1:5">
      <c r="A802" t="s">
        <v>7934</v>
      </c>
      <c r="B802" t="s">
        <v>9385</v>
      </c>
      <c r="C802" t="s">
        <v>10086</v>
      </c>
      <c r="D802" t="s">
        <v>10091</v>
      </c>
      <c r="E802" t="s">
        <v>10094</v>
      </c>
    </row>
    <row r="803" spans="1:5">
      <c r="A803" t="s">
        <v>7651</v>
      </c>
      <c r="B803" t="s">
        <v>9386</v>
      </c>
      <c r="C803" t="s">
        <v>10085</v>
      </c>
      <c r="D803" t="s">
        <v>10089</v>
      </c>
      <c r="E803" t="s">
        <v>10094</v>
      </c>
    </row>
    <row r="804" spans="1:5">
      <c r="A804" t="s">
        <v>7369</v>
      </c>
      <c r="B804" t="s">
        <v>9387</v>
      </c>
      <c r="C804" t="s">
        <v>10086</v>
      </c>
      <c r="D804" t="s">
        <v>10089</v>
      </c>
      <c r="E804" t="s">
        <v>10095</v>
      </c>
    </row>
    <row r="805" spans="1:5">
      <c r="A805" t="s">
        <v>8452</v>
      </c>
      <c r="B805" t="s">
        <v>9388</v>
      </c>
      <c r="C805" t="s">
        <v>10085</v>
      </c>
      <c r="D805" t="s">
        <v>10091</v>
      </c>
      <c r="E805" t="s">
        <v>10092</v>
      </c>
    </row>
    <row r="806" spans="1:5">
      <c r="A806" t="s">
        <v>7698</v>
      </c>
      <c r="B806" t="s">
        <v>9389</v>
      </c>
      <c r="C806" t="s">
        <v>10085</v>
      </c>
      <c r="D806" t="s">
        <v>10090</v>
      </c>
      <c r="E806" t="s">
        <v>10092</v>
      </c>
    </row>
    <row r="807" spans="1:5">
      <c r="A807" t="s">
        <v>7030</v>
      </c>
      <c r="B807" t="s">
        <v>9390</v>
      </c>
      <c r="C807" t="s">
        <v>10085</v>
      </c>
      <c r="D807" t="s">
        <v>10091</v>
      </c>
      <c r="E807" t="s">
        <v>10092</v>
      </c>
    </row>
    <row r="808" spans="1:5">
      <c r="A808" t="s">
        <v>8453</v>
      </c>
      <c r="B808" t="s">
        <v>9391</v>
      </c>
      <c r="C808" t="s">
        <v>10086</v>
      </c>
      <c r="D808" t="s">
        <v>10090</v>
      </c>
      <c r="E808" t="s">
        <v>10092</v>
      </c>
    </row>
    <row r="809" spans="1:5">
      <c r="A809" t="s">
        <v>7499</v>
      </c>
      <c r="B809" t="s">
        <v>9392</v>
      </c>
      <c r="C809" t="s">
        <v>10085</v>
      </c>
      <c r="D809" t="s">
        <v>10089</v>
      </c>
      <c r="E809" t="s">
        <v>10095</v>
      </c>
    </row>
    <row r="810" spans="1:5">
      <c r="A810" t="s">
        <v>8104</v>
      </c>
      <c r="B810" t="s">
        <v>9393</v>
      </c>
      <c r="C810" t="s">
        <v>10085</v>
      </c>
      <c r="D810" t="s">
        <v>10089</v>
      </c>
      <c r="E810" t="s">
        <v>10093</v>
      </c>
    </row>
    <row r="811" spans="1:5">
      <c r="A811" t="s">
        <v>8341</v>
      </c>
      <c r="B811" t="s">
        <v>9394</v>
      </c>
      <c r="C811" t="s">
        <v>10085</v>
      </c>
      <c r="D811" t="s">
        <v>10087</v>
      </c>
      <c r="E811" t="s">
        <v>10094</v>
      </c>
    </row>
    <row r="812" spans="1:5">
      <c r="A812" t="s">
        <v>8400</v>
      </c>
      <c r="B812" t="s">
        <v>9395</v>
      </c>
      <c r="C812" t="s">
        <v>10085</v>
      </c>
      <c r="D812" t="s">
        <v>10090</v>
      </c>
      <c r="E812" t="s">
        <v>10093</v>
      </c>
    </row>
    <row r="813" spans="1:5">
      <c r="A813" t="s">
        <v>7227</v>
      </c>
      <c r="B813" t="s">
        <v>9396</v>
      </c>
      <c r="C813" t="s">
        <v>10086</v>
      </c>
      <c r="D813" t="s">
        <v>10088</v>
      </c>
      <c r="E813" t="s">
        <v>10095</v>
      </c>
    </row>
    <row r="814" spans="1:5">
      <c r="A814" t="s">
        <v>8187</v>
      </c>
      <c r="B814" t="s">
        <v>9397</v>
      </c>
      <c r="C814" t="s">
        <v>10085</v>
      </c>
      <c r="D814" t="s">
        <v>10088</v>
      </c>
      <c r="E814" t="s">
        <v>10093</v>
      </c>
    </row>
    <row r="815" spans="1:5">
      <c r="A815" t="s">
        <v>8576</v>
      </c>
      <c r="B815" t="s">
        <v>9398</v>
      </c>
      <c r="C815" t="s">
        <v>10085</v>
      </c>
      <c r="D815" t="s">
        <v>10091</v>
      </c>
      <c r="E815" t="s">
        <v>10092</v>
      </c>
    </row>
    <row r="816" spans="1:5">
      <c r="A816" t="s">
        <v>7999</v>
      </c>
      <c r="B816" t="s">
        <v>9399</v>
      </c>
      <c r="C816" t="s">
        <v>10085</v>
      </c>
      <c r="D816" t="s">
        <v>10089</v>
      </c>
      <c r="E816" t="s">
        <v>10092</v>
      </c>
    </row>
    <row r="817" spans="1:5">
      <c r="A817" t="s">
        <v>7006</v>
      </c>
      <c r="B817" t="s">
        <v>9400</v>
      </c>
      <c r="C817" t="s">
        <v>10085</v>
      </c>
      <c r="D817" t="s">
        <v>10090</v>
      </c>
      <c r="E817" t="s">
        <v>10095</v>
      </c>
    </row>
    <row r="818" spans="1:5">
      <c r="A818" t="s">
        <v>7628</v>
      </c>
      <c r="B818" t="s">
        <v>9401</v>
      </c>
      <c r="C818" t="s">
        <v>10085</v>
      </c>
      <c r="D818" t="s">
        <v>10090</v>
      </c>
      <c r="E818" t="s">
        <v>10092</v>
      </c>
    </row>
    <row r="819" spans="1:5">
      <c r="A819" t="s">
        <v>8418</v>
      </c>
      <c r="B819" t="s">
        <v>9402</v>
      </c>
      <c r="C819" t="s">
        <v>10085</v>
      </c>
      <c r="D819" t="s">
        <v>10089</v>
      </c>
      <c r="E819" t="s">
        <v>10093</v>
      </c>
    </row>
    <row r="820" spans="1:5">
      <c r="A820" t="s">
        <v>8289</v>
      </c>
      <c r="B820" t="s">
        <v>9403</v>
      </c>
      <c r="C820" t="s">
        <v>10085</v>
      </c>
      <c r="D820" t="s">
        <v>10089</v>
      </c>
      <c r="E820" t="s">
        <v>10093</v>
      </c>
    </row>
    <row r="821" spans="1:5">
      <c r="A821" t="s">
        <v>8109</v>
      </c>
      <c r="B821" t="s">
        <v>9404</v>
      </c>
      <c r="C821" t="s">
        <v>10086</v>
      </c>
      <c r="D821" t="s">
        <v>10091</v>
      </c>
      <c r="E821" t="s">
        <v>10094</v>
      </c>
    </row>
    <row r="822" spans="1:5">
      <c r="A822" t="s">
        <v>7424</v>
      </c>
      <c r="B822" t="s">
        <v>9405</v>
      </c>
      <c r="C822" t="s">
        <v>10085</v>
      </c>
      <c r="D822" t="s">
        <v>10087</v>
      </c>
      <c r="E822" t="s">
        <v>10092</v>
      </c>
    </row>
    <row r="823" spans="1:5">
      <c r="A823" t="s">
        <v>8225</v>
      </c>
      <c r="B823" t="s">
        <v>9406</v>
      </c>
      <c r="C823" t="s">
        <v>10085</v>
      </c>
      <c r="D823" t="s">
        <v>10091</v>
      </c>
      <c r="E823" t="s">
        <v>10092</v>
      </c>
    </row>
    <row r="824" spans="1:5">
      <c r="A824" t="s">
        <v>7984</v>
      </c>
      <c r="B824" t="s">
        <v>9407</v>
      </c>
      <c r="C824" t="s">
        <v>10086</v>
      </c>
      <c r="D824" t="s">
        <v>10087</v>
      </c>
      <c r="E824" t="s">
        <v>10092</v>
      </c>
    </row>
    <row r="825" spans="1:5">
      <c r="A825" t="s">
        <v>7778</v>
      </c>
      <c r="B825" t="s">
        <v>9408</v>
      </c>
      <c r="C825" t="s">
        <v>10086</v>
      </c>
      <c r="D825" t="s">
        <v>10089</v>
      </c>
      <c r="E825" t="s">
        <v>10092</v>
      </c>
    </row>
    <row r="826" spans="1:5">
      <c r="A826" t="s">
        <v>8262</v>
      </c>
      <c r="B826" t="s">
        <v>9409</v>
      </c>
      <c r="C826" t="s">
        <v>10085</v>
      </c>
      <c r="D826" t="s">
        <v>10090</v>
      </c>
      <c r="E826" t="s">
        <v>10092</v>
      </c>
    </row>
    <row r="827" spans="1:5">
      <c r="A827" t="s">
        <v>8487</v>
      </c>
      <c r="B827" t="s">
        <v>9410</v>
      </c>
      <c r="C827" t="s">
        <v>10086</v>
      </c>
      <c r="D827" t="s">
        <v>10088</v>
      </c>
      <c r="E827" t="s">
        <v>10095</v>
      </c>
    </row>
    <row r="828" spans="1:5">
      <c r="A828" t="s">
        <v>8411</v>
      </c>
      <c r="B828" t="s">
        <v>9411</v>
      </c>
      <c r="C828" t="s">
        <v>10085</v>
      </c>
      <c r="D828" t="s">
        <v>10090</v>
      </c>
      <c r="E828" t="s">
        <v>10094</v>
      </c>
    </row>
    <row r="829" spans="1:5">
      <c r="A829" t="s">
        <v>7485</v>
      </c>
      <c r="B829" t="s">
        <v>9412</v>
      </c>
      <c r="C829" t="s">
        <v>10085</v>
      </c>
      <c r="D829" t="s">
        <v>10090</v>
      </c>
      <c r="E829" t="s">
        <v>10094</v>
      </c>
    </row>
    <row r="830" spans="1:5">
      <c r="A830" t="s">
        <v>7973</v>
      </c>
      <c r="B830" t="s">
        <v>9413</v>
      </c>
      <c r="C830" t="s">
        <v>10086</v>
      </c>
      <c r="D830" t="s">
        <v>10088</v>
      </c>
      <c r="E830" t="s">
        <v>10095</v>
      </c>
    </row>
    <row r="831" spans="1:5">
      <c r="A831" t="s">
        <v>8281</v>
      </c>
      <c r="B831" t="s">
        <v>9414</v>
      </c>
      <c r="C831" t="s">
        <v>10085</v>
      </c>
      <c r="D831" t="s">
        <v>10091</v>
      </c>
      <c r="E831" t="s">
        <v>10092</v>
      </c>
    </row>
    <row r="832" spans="1:5">
      <c r="A832" t="s">
        <v>7416</v>
      </c>
      <c r="B832" t="s">
        <v>9415</v>
      </c>
      <c r="C832" t="s">
        <v>10086</v>
      </c>
      <c r="D832" t="s">
        <v>10089</v>
      </c>
      <c r="E832" t="s">
        <v>10092</v>
      </c>
    </row>
    <row r="833" spans="1:5">
      <c r="A833" t="s">
        <v>7452</v>
      </c>
      <c r="B833" t="s">
        <v>9416</v>
      </c>
      <c r="C833" t="s">
        <v>10085</v>
      </c>
      <c r="D833" t="s">
        <v>10091</v>
      </c>
      <c r="E833" t="s">
        <v>10094</v>
      </c>
    </row>
    <row r="834" spans="1:5">
      <c r="A834" t="s">
        <v>7887</v>
      </c>
      <c r="B834" t="s">
        <v>9417</v>
      </c>
      <c r="C834" t="s">
        <v>10085</v>
      </c>
      <c r="D834" t="s">
        <v>10089</v>
      </c>
      <c r="E834" t="s">
        <v>10094</v>
      </c>
    </row>
    <row r="835" spans="1:5">
      <c r="A835" t="s">
        <v>8185</v>
      </c>
      <c r="B835" t="s">
        <v>9418</v>
      </c>
      <c r="C835" t="s">
        <v>10086</v>
      </c>
      <c r="D835" t="s">
        <v>10091</v>
      </c>
      <c r="E835" t="s">
        <v>10094</v>
      </c>
    </row>
    <row r="836" spans="1:5">
      <c r="A836" t="s">
        <v>8087</v>
      </c>
      <c r="B836" t="s">
        <v>9419</v>
      </c>
      <c r="C836" t="s">
        <v>10085</v>
      </c>
      <c r="D836" t="s">
        <v>10091</v>
      </c>
      <c r="E836" t="s">
        <v>10093</v>
      </c>
    </row>
    <row r="837" spans="1:5">
      <c r="A837" t="s">
        <v>8577</v>
      </c>
      <c r="B837" t="s">
        <v>9420</v>
      </c>
      <c r="C837" t="s">
        <v>10086</v>
      </c>
      <c r="D837" t="s">
        <v>10091</v>
      </c>
      <c r="E837" t="s">
        <v>10094</v>
      </c>
    </row>
    <row r="838" spans="1:5">
      <c r="A838" t="s">
        <v>8192</v>
      </c>
      <c r="B838" t="s">
        <v>9421</v>
      </c>
      <c r="C838" t="s">
        <v>10086</v>
      </c>
      <c r="D838" t="s">
        <v>10090</v>
      </c>
      <c r="E838" t="s">
        <v>10095</v>
      </c>
    </row>
    <row r="839" spans="1:5">
      <c r="A839" t="s">
        <v>8403</v>
      </c>
      <c r="B839" t="s">
        <v>9422</v>
      </c>
      <c r="C839" t="s">
        <v>10085</v>
      </c>
      <c r="D839" t="s">
        <v>10090</v>
      </c>
      <c r="E839" t="s">
        <v>10095</v>
      </c>
    </row>
    <row r="840" spans="1:5">
      <c r="A840" t="s">
        <v>8008</v>
      </c>
      <c r="B840" t="s">
        <v>9423</v>
      </c>
      <c r="C840" t="s">
        <v>10086</v>
      </c>
      <c r="D840" t="s">
        <v>10088</v>
      </c>
      <c r="E840" t="s">
        <v>10092</v>
      </c>
    </row>
    <row r="841" spans="1:5">
      <c r="A841" t="s">
        <v>7103</v>
      </c>
      <c r="B841" t="s">
        <v>9424</v>
      </c>
      <c r="C841" t="s">
        <v>10086</v>
      </c>
      <c r="D841" t="s">
        <v>10091</v>
      </c>
      <c r="E841" t="s">
        <v>10092</v>
      </c>
    </row>
    <row r="842" spans="1:5">
      <c r="A842" t="s">
        <v>8172</v>
      </c>
      <c r="B842" t="s">
        <v>9425</v>
      </c>
      <c r="C842" t="s">
        <v>10085</v>
      </c>
      <c r="D842" t="s">
        <v>10091</v>
      </c>
      <c r="E842" t="s">
        <v>10093</v>
      </c>
    </row>
    <row r="843" spans="1:5">
      <c r="A843" t="s">
        <v>7541</v>
      </c>
      <c r="B843" t="s">
        <v>9426</v>
      </c>
      <c r="C843" t="s">
        <v>10086</v>
      </c>
      <c r="D843" t="s">
        <v>10088</v>
      </c>
      <c r="E843" t="s">
        <v>10093</v>
      </c>
    </row>
    <row r="844" spans="1:5">
      <c r="A844" t="s">
        <v>7662</v>
      </c>
      <c r="B844" t="s">
        <v>9427</v>
      </c>
      <c r="C844" t="s">
        <v>10086</v>
      </c>
      <c r="D844" t="s">
        <v>10089</v>
      </c>
      <c r="E844" t="s">
        <v>10093</v>
      </c>
    </row>
    <row r="845" spans="1:5">
      <c r="A845" t="s">
        <v>7813</v>
      </c>
      <c r="B845" t="s">
        <v>9428</v>
      </c>
      <c r="C845" t="s">
        <v>10086</v>
      </c>
      <c r="D845" t="s">
        <v>10091</v>
      </c>
      <c r="E845" t="s">
        <v>10093</v>
      </c>
    </row>
    <row r="846" spans="1:5">
      <c r="A846" t="s">
        <v>7846</v>
      </c>
      <c r="B846" t="s">
        <v>9429</v>
      </c>
      <c r="C846" t="s">
        <v>10085</v>
      </c>
      <c r="D846" t="s">
        <v>10091</v>
      </c>
      <c r="E846" t="s">
        <v>10095</v>
      </c>
    </row>
    <row r="847" spans="1:5">
      <c r="A847" t="s">
        <v>7618</v>
      </c>
      <c r="B847" t="s">
        <v>9430</v>
      </c>
      <c r="C847" t="s">
        <v>10086</v>
      </c>
      <c r="D847" t="s">
        <v>10088</v>
      </c>
      <c r="E847" t="s">
        <v>10093</v>
      </c>
    </row>
    <row r="848" spans="1:5">
      <c r="A848" t="s">
        <v>7031</v>
      </c>
      <c r="B848" t="s">
        <v>9431</v>
      </c>
      <c r="C848" t="s">
        <v>10086</v>
      </c>
      <c r="D848" t="s">
        <v>10087</v>
      </c>
      <c r="E848" t="s">
        <v>10092</v>
      </c>
    </row>
    <row r="849" spans="1:5">
      <c r="A849" t="s">
        <v>7164</v>
      </c>
      <c r="B849" t="s">
        <v>9432</v>
      </c>
      <c r="C849" t="s">
        <v>10085</v>
      </c>
      <c r="D849" t="s">
        <v>10090</v>
      </c>
      <c r="E849" t="s">
        <v>10095</v>
      </c>
    </row>
    <row r="850" spans="1:5">
      <c r="A850" t="s">
        <v>8004</v>
      </c>
      <c r="B850" t="s">
        <v>9433</v>
      </c>
      <c r="C850" t="s">
        <v>10086</v>
      </c>
      <c r="D850" t="s">
        <v>10087</v>
      </c>
      <c r="E850" t="s">
        <v>10094</v>
      </c>
    </row>
    <row r="851" spans="1:5">
      <c r="A851" t="s">
        <v>7208</v>
      </c>
      <c r="B851" t="s">
        <v>9434</v>
      </c>
      <c r="C851" t="s">
        <v>10085</v>
      </c>
      <c r="D851" t="s">
        <v>10090</v>
      </c>
      <c r="E851" t="s">
        <v>10092</v>
      </c>
    </row>
    <row r="852" spans="1:5">
      <c r="A852" t="s">
        <v>7786</v>
      </c>
      <c r="B852" t="s">
        <v>9435</v>
      </c>
      <c r="C852" t="s">
        <v>10086</v>
      </c>
      <c r="D852" t="s">
        <v>10090</v>
      </c>
      <c r="E852" t="s">
        <v>10092</v>
      </c>
    </row>
    <row r="853" spans="1:5">
      <c r="A853" t="s">
        <v>7523</v>
      </c>
      <c r="B853" t="s">
        <v>9436</v>
      </c>
      <c r="C853" t="s">
        <v>10086</v>
      </c>
      <c r="D853" t="s">
        <v>10088</v>
      </c>
      <c r="E853" t="s">
        <v>10094</v>
      </c>
    </row>
    <row r="854" spans="1:5">
      <c r="A854" t="s">
        <v>7807</v>
      </c>
      <c r="B854" t="s">
        <v>9437</v>
      </c>
      <c r="C854" t="s">
        <v>10086</v>
      </c>
      <c r="D854" t="s">
        <v>10090</v>
      </c>
      <c r="E854" t="s">
        <v>10094</v>
      </c>
    </row>
    <row r="855" spans="1:5">
      <c r="A855" t="s">
        <v>7132</v>
      </c>
      <c r="B855" t="s">
        <v>9438</v>
      </c>
      <c r="C855" t="s">
        <v>10085</v>
      </c>
      <c r="D855" t="s">
        <v>10089</v>
      </c>
      <c r="E855" t="s">
        <v>10095</v>
      </c>
    </row>
    <row r="856" spans="1:5">
      <c r="A856" t="s">
        <v>7510</v>
      </c>
      <c r="B856" t="s">
        <v>9439</v>
      </c>
      <c r="C856" t="s">
        <v>10085</v>
      </c>
      <c r="D856" t="s">
        <v>10091</v>
      </c>
      <c r="E856" t="s">
        <v>10093</v>
      </c>
    </row>
    <row r="857" spans="1:5">
      <c r="A857" t="s">
        <v>7876</v>
      </c>
      <c r="B857" t="s">
        <v>9440</v>
      </c>
      <c r="C857" t="s">
        <v>10085</v>
      </c>
      <c r="D857" t="s">
        <v>10089</v>
      </c>
      <c r="E857" t="s">
        <v>10094</v>
      </c>
    </row>
    <row r="858" spans="1:5">
      <c r="A858" t="s">
        <v>7859</v>
      </c>
      <c r="B858" t="s">
        <v>9441</v>
      </c>
      <c r="C858" t="s">
        <v>10086</v>
      </c>
      <c r="D858" t="s">
        <v>10090</v>
      </c>
      <c r="E858" t="s">
        <v>10095</v>
      </c>
    </row>
    <row r="859" spans="1:5">
      <c r="A859" t="s">
        <v>7819</v>
      </c>
      <c r="B859" t="s">
        <v>9442</v>
      </c>
      <c r="C859" t="s">
        <v>10085</v>
      </c>
      <c r="D859" t="s">
        <v>10087</v>
      </c>
      <c r="E859" t="s">
        <v>10095</v>
      </c>
    </row>
    <row r="860" spans="1:5">
      <c r="A860" t="s">
        <v>7839</v>
      </c>
      <c r="B860" t="s">
        <v>9443</v>
      </c>
      <c r="C860" t="s">
        <v>10086</v>
      </c>
      <c r="D860" t="s">
        <v>10091</v>
      </c>
      <c r="E860" t="s">
        <v>10093</v>
      </c>
    </row>
    <row r="861" spans="1:5">
      <c r="A861" t="s">
        <v>7077</v>
      </c>
      <c r="B861" t="s">
        <v>9444</v>
      </c>
      <c r="C861" t="s">
        <v>10085</v>
      </c>
      <c r="D861" t="s">
        <v>10089</v>
      </c>
      <c r="E861" t="s">
        <v>10092</v>
      </c>
    </row>
    <row r="862" spans="1:5">
      <c r="A862" t="s">
        <v>7945</v>
      </c>
      <c r="B862" t="s">
        <v>9445</v>
      </c>
      <c r="C862" t="s">
        <v>10085</v>
      </c>
      <c r="D862" t="s">
        <v>10088</v>
      </c>
      <c r="E862" t="s">
        <v>10092</v>
      </c>
    </row>
    <row r="863" spans="1:5">
      <c r="A863" t="s">
        <v>8207</v>
      </c>
      <c r="B863" t="s">
        <v>9446</v>
      </c>
      <c r="C863" t="s">
        <v>10085</v>
      </c>
      <c r="D863" t="s">
        <v>10091</v>
      </c>
      <c r="E863" t="s">
        <v>10095</v>
      </c>
    </row>
    <row r="864" spans="1:5">
      <c r="A864" t="s">
        <v>7573</v>
      </c>
      <c r="B864" t="s">
        <v>9447</v>
      </c>
      <c r="C864" t="s">
        <v>10086</v>
      </c>
      <c r="D864" t="s">
        <v>10087</v>
      </c>
      <c r="E864" t="s">
        <v>10092</v>
      </c>
    </row>
    <row r="865" spans="1:5">
      <c r="A865" t="s">
        <v>8313</v>
      </c>
      <c r="B865" t="s">
        <v>9448</v>
      </c>
      <c r="C865" t="s">
        <v>10086</v>
      </c>
      <c r="D865" t="s">
        <v>10090</v>
      </c>
      <c r="E865" t="s">
        <v>10092</v>
      </c>
    </row>
    <row r="866" spans="1:5">
      <c r="A866" t="s">
        <v>8179</v>
      </c>
      <c r="B866" t="s">
        <v>9449</v>
      </c>
      <c r="C866" t="s">
        <v>10086</v>
      </c>
      <c r="D866" t="s">
        <v>10087</v>
      </c>
      <c r="E866" t="s">
        <v>10093</v>
      </c>
    </row>
    <row r="867" spans="1:5">
      <c r="A867" t="s">
        <v>7011</v>
      </c>
      <c r="B867" t="s">
        <v>9450</v>
      </c>
      <c r="C867" t="s">
        <v>10085</v>
      </c>
      <c r="D867" t="s">
        <v>10091</v>
      </c>
      <c r="E867" t="s">
        <v>10095</v>
      </c>
    </row>
    <row r="868" spans="1:5">
      <c r="A868" t="s">
        <v>7922</v>
      </c>
      <c r="B868" t="s">
        <v>9451</v>
      </c>
      <c r="C868" t="s">
        <v>10085</v>
      </c>
      <c r="D868" t="s">
        <v>10089</v>
      </c>
      <c r="E868" t="s">
        <v>10092</v>
      </c>
    </row>
    <row r="869" spans="1:5">
      <c r="A869" t="s">
        <v>8195</v>
      </c>
      <c r="B869" t="s">
        <v>9452</v>
      </c>
      <c r="C869" t="s">
        <v>10086</v>
      </c>
      <c r="D869" t="s">
        <v>10090</v>
      </c>
      <c r="E869" t="s">
        <v>10093</v>
      </c>
    </row>
    <row r="870" spans="1:5">
      <c r="A870" t="s">
        <v>7528</v>
      </c>
      <c r="B870" t="s">
        <v>9453</v>
      </c>
      <c r="C870" t="s">
        <v>10086</v>
      </c>
      <c r="D870" t="s">
        <v>10087</v>
      </c>
      <c r="E870" t="s">
        <v>10092</v>
      </c>
    </row>
    <row r="871" spans="1:5">
      <c r="A871" t="s">
        <v>7534</v>
      </c>
      <c r="B871" t="s">
        <v>9454</v>
      </c>
      <c r="C871" t="s">
        <v>10086</v>
      </c>
      <c r="D871" t="s">
        <v>10089</v>
      </c>
      <c r="E871" t="s">
        <v>10092</v>
      </c>
    </row>
    <row r="872" spans="1:5">
      <c r="A872" t="s">
        <v>8062</v>
      </c>
      <c r="B872" t="s">
        <v>9455</v>
      </c>
      <c r="C872" t="s">
        <v>10086</v>
      </c>
      <c r="D872" t="s">
        <v>10087</v>
      </c>
      <c r="E872" t="s">
        <v>10093</v>
      </c>
    </row>
    <row r="873" spans="1:5">
      <c r="A873" t="s">
        <v>7525</v>
      </c>
      <c r="B873" t="s">
        <v>9456</v>
      </c>
      <c r="C873" t="s">
        <v>10086</v>
      </c>
      <c r="D873" t="s">
        <v>10087</v>
      </c>
      <c r="E873" t="s">
        <v>10092</v>
      </c>
    </row>
    <row r="874" spans="1:5">
      <c r="A874" t="s">
        <v>7776</v>
      </c>
      <c r="B874" t="s">
        <v>9457</v>
      </c>
      <c r="C874" t="s">
        <v>10086</v>
      </c>
      <c r="D874" t="s">
        <v>10088</v>
      </c>
      <c r="E874" t="s">
        <v>10094</v>
      </c>
    </row>
    <row r="875" spans="1:5">
      <c r="A875" t="s">
        <v>7368</v>
      </c>
      <c r="B875" t="s">
        <v>9458</v>
      </c>
      <c r="C875" t="s">
        <v>10086</v>
      </c>
      <c r="D875" t="s">
        <v>10088</v>
      </c>
      <c r="E875" t="s">
        <v>10092</v>
      </c>
    </row>
    <row r="876" spans="1:5">
      <c r="A876" t="s">
        <v>7179</v>
      </c>
      <c r="B876" t="s">
        <v>9459</v>
      </c>
      <c r="C876" t="s">
        <v>10085</v>
      </c>
      <c r="D876" t="s">
        <v>10088</v>
      </c>
      <c r="E876" t="s">
        <v>10093</v>
      </c>
    </row>
    <row r="877" spans="1:5">
      <c r="A877" t="s">
        <v>7154</v>
      </c>
      <c r="B877" t="s">
        <v>9460</v>
      </c>
      <c r="C877" t="s">
        <v>10086</v>
      </c>
      <c r="D877" t="s">
        <v>10088</v>
      </c>
      <c r="E877" t="s">
        <v>10094</v>
      </c>
    </row>
    <row r="878" spans="1:5">
      <c r="A878" t="s">
        <v>7869</v>
      </c>
      <c r="B878" t="s">
        <v>9461</v>
      </c>
      <c r="C878" t="s">
        <v>10086</v>
      </c>
      <c r="D878" t="s">
        <v>10088</v>
      </c>
      <c r="E878" t="s">
        <v>10094</v>
      </c>
    </row>
    <row r="879" spans="1:5">
      <c r="A879" t="s">
        <v>8427</v>
      </c>
      <c r="B879" t="s">
        <v>9462</v>
      </c>
      <c r="C879" t="s">
        <v>10086</v>
      </c>
      <c r="D879" t="s">
        <v>10090</v>
      </c>
      <c r="E879" t="s">
        <v>10095</v>
      </c>
    </row>
    <row r="880" spans="1:5">
      <c r="A880" t="s">
        <v>8227</v>
      </c>
      <c r="B880" t="s">
        <v>9463</v>
      </c>
      <c r="C880" t="s">
        <v>10085</v>
      </c>
      <c r="D880" t="s">
        <v>10091</v>
      </c>
      <c r="E880" t="s">
        <v>10094</v>
      </c>
    </row>
    <row r="881" spans="1:5">
      <c r="A881" t="s">
        <v>8395</v>
      </c>
      <c r="B881" t="s">
        <v>9464</v>
      </c>
      <c r="C881" t="s">
        <v>10085</v>
      </c>
      <c r="D881" t="s">
        <v>10088</v>
      </c>
      <c r="E881" t="s">
        <v>10095</v>
      </c>
    </row>
    <row r="882" spans="1:5">
      <c r="A882" t="s">
        <v>8243</v>
      </c>
      <c r="B882" t="s">
        <v>9465</v>
      </c>
      <c r="C882" t="s">
        <v>10086</v>
      </c>
      <c r="D882" t="s">
        <v>10091</v>
      </c>
      <c r="E882" t="s">
        <v>10095</v>
      </c>
    </row>
    <row r="883" spans="1:5">
      <c r="A883" t="s">
        <v>8123</v>
      </c>
      <c r="B883" t="s">
        <v>9466</v>
      </c>
      <c r="C883" t="s">
        <v>10086</v>
      </c>
      <c r="D883" t="s">
        <v>10088</v>
      </c>
      <c r="E883" t="s">
        <v>10093</v>
      </c>
    </row>
    <row r="884" spans="1:5">
      <c r="A884" t="s">
        <v>7435</v>
      </c>
      <c r="B884" t="s">
        <v>9467</v>
      </c>
      <c r="C884" t="s">
        <v>10085</v>
      </c>
      <c r="D884" t="s">
        <v>10091</v>
      </c>
      <c r="E884" t="s">
        <v>10093</v>
      </c>
    </row>
    <row r="885" spans="1:5">
      <c r="A885" t="s">
        <v>7700</v>
      </c>
      <c r="B885" t="s">
        <v>9468</v>
      </c>
      <c r="C885" t="s">
        <v>10086</v>
      </c>
      <c r="D885" t="s">
        <v>10091</v>
      </c>
      <c r="E885" t="s">
        <v>10094</v>
      </c>
    </row>
    <row r="886" spans="1:5">
      <c r="A886" t="s">
        <v>7497</v>
      </c>
      <c r="B886" t="s">
        <v>9469</v>
      </c>
      <c r="C886" t="s">
        <v>10086</v>
      </c>
      <c r="D886" t="s">
        <v>10090</v>
      </c>
      <c r="E886" t="s">
        <v>10095</v>
      </c>
    </row>
    <row r="887" spans="1:5">
      <c r="A887" t="s">
        <v>8265</v>
      </c>
      <c r="B887" t="s">
        <v>9470</v>
      </c>
      <c r="C887" t="s">
        <v>10085</v>
      </c>
      <c r="D887" t="s">
        <v>10088</v>
      </c>
      <c r="E887" t="s">
        <v>10095</v>
      </c>
    </row>
    <row r="888" spans="1:5">
      <c r="A888" t="s">
        <v>8162</v>
      </c>
      <c r="B888" t="s">
        <v>9471</v>
      </c>
      <c r="C888" t="s">
        <v>10086</v>
      </c>
      <c r="D888" t="s">
        <v>10091</v>
      </c>
      <c r="E888" t="s">
        <v>10095</v>
      </c>
    </row>
    <row r="889" spans="1:5">
      <c r="A889" t="s">
        <v>8435</v>
      </c>
      <c r="B889" t="s">
        <v>9472</v>
      </c>
      <c r="C889" t="s">
        <v>10086</v>
      </c>
      <c r="D889" t="s">
        <v>10091</v>
      </c>
      <c r="E889" t="s">
        <v>10095</v>
      </c>
    </row>
    <row r="890" spans="1:5">
      <c r="A890" t="s">
        <v>8170</v>
      </c>
      <c r="B890" t="s">
        <v>9473</v>
      </c>
      <c r="C890" t="s">
        <v>10086</v>
      </c>
      <c r="D890" t="s">
        <v>10090</v>
      </c>
      <c r="E890" t="s">
        <v>10093</v>
      </c>
    </row>
    <row r="891" spans="1:5">
      <c r="A891" t="s">
        <v>7872</v>
      </c>
      <c r="B891" t="s">
        <v>9474</v>
      </c>
      <c r="C891" t="s">
        <v>10085</v>
      </c>
      <c r="D891" t="s">
        <v>10088</v>
      </c>
      <c r="E891" t="s">
        <v>10094</v>
      </c>
    </row>
    <row r="892" spans="1:5">
      <c r="A892" t="s">
        <v>7477</v>
      </c>
      <c r="B892" t="s">
        <v>9475</v>
      </c>
      <c r="C892" t="s">
        <v>10086</v>
      </c>
      <c r="D892" t="s">
        <v>10087</v>
      </c>
      <c r="E892" t="s">
        <v>10092</v>
      </c>
    </row>
    <row r="893" spans="1:5">
      <c r="A893" t="s">
        <v>7436</v>
      </c>
      <c r="B893" t="s">
        <v>9476</v>
      </c>
      <c r="C893" t="s">
        <v>10085</v>
      </c>
      <c r="D893" t="s">
        <v>10091</v>
      </c>
      <c r="E893" t="s">
        <v>10095</v>
      </c>
    </row>
    <row r="894" spans="1:5">
      <c r="A894" t="s">
        <v>7849</v>
      </c>
      <c r="B894" t="s">
        <v>9477</v>
      </c>
      <c r="C894" t="s">
        <v>10086</v>
      </c>
      <c r="D894" t="s">
        <v>10087</v>
      </c>
      <c r="E894" t="s">
        <v>10095</v>
      </c>
    </row>
    <row r="895" spans="1:5">
      <c r="A895" t="s">
        <v>7722</v>
      </c>
      <c r="B895" t="s">
        <v>9478</v>
      </c>
      <c r="C895" t="s">
        <v>10085</v>
      </c>
      <c r="D895" t="s">
        <v>10091</v>
      </c>
      <c r="E895" t="s">
        <v>10095</v>
      </c>
    </row>
    <row r="896" spans="1:5">
      <c r="A896" t="s">
        <v>7519</v>
      </c>
      <c r="B896" t="s">
        <v>9479</v>
      </c>
      <c r="C896" t="s">
        <v>10085</v>
      </c>
      <c r="D896" t="s">
        <v>10087</v>
      </c>
      <c r="E896" t="s">
        <v>10092</v>
      </c>
    </row>
    <row r="897" spans="1:5">
      <c r="A897" t="s">
        <v>8271</v>
      </c>
      <c r="B897" t="s">
        <v>9480</v>
      </c>
      <c r="C897" t="s">
        <v>10085</v>
      </c>
      <c r="D897" t="s">
        <v>10087</v>
      </c>
      <c r="E897" t="s">
        <v>10092</v>
      </c>
    </row>
    <row r="898" spans="1:5">
      <c r="A898" t="s">
        <v>7743</v>
      </c>
      <c r="B898" t="s">
        <v>9481</v>
      </c>
      <c r="C898" t="s">
        <v>10086</v>
      </c>
      <c r="D898" t="s">
        <v>10089</v>
      </c>
      <c r="E898" t="s">
        <v>10092</v>
      </c>
    </row>
    <row r="899" spans="1:5">
      <c r="A899" t="s">
        <v>8101</v>
      </c>
      <c r="B899" t="s">
        <v>9482</v>
      </c>
      <c r="C899" t="s">
        <v>10086</v>
      </c>
      <c r="D899" t="s">
        <v>10090</v>
      </c>
      <c r="E899" t="s">
        <v>10092</v>
      </c>
    </row>
    <row r="900" spans="1:5">
      <c r="A900" t="s">
        <v>7791</v>
      </c>
      <c r="B900" t="s">
        <v>9483</v>
      </c>
      <c r="C900" t="s">
        <v>10086</v>
      </c>
      <c r="D900" t="s">
        <v>10091</v>
      </c>
      <c r="E900" t="s">
        <v>10092</v>
      </c>
    </row>
    <row r="901" spans="1:5">
      <c r="A901" t="s">
        <v>8310</v>
      </c>
      <c r="B901" t="s">
        <v>9484</v>
      </c>
      <c r="C901" t="s">
        <v>10086</v>
      </c>
      <c r="D901" t="s">
        <v>10090</v>
      </c>
      <c r="E901" t="s">
        <v>10093</v>
      </c>
    </row>
    <row r="902" spans="1:5">
      <c r="A902" t="s">
        <v>8083</v>
      </c>
      <c r="B902" t="s">
        <v>9485</v>
      </c>
      <c r="C902" t="s">
        <v>10085</v>
      </c>
      <c r="D902" t="s">
        <v>10088</v>
      </c>
      <c r="E902" t="s">
        <v>10092</v>
      </c>
    </row>
    <row r="903" spans="1:5">
      <c r="A903" t="s">
        <v>7620</v>
      </c>
      <c r="B903" t="s">
        <v>9486</v>
      </c>
      <c r="C903" t="s">
        <v>10085</v>
      </c>
      <c r="D903" t="s">
        <v>10090</v>
      </c>
      <c r="E903" t="s">
        <v>10093</v>
      </c>
    </row>
    <row r="904" spans="1:5">
      <c r="A904" t="s">
        <v>7696</v>
      </c>
      <c r="B904" t="s">
        <v>9487</v>
      </c>
      <c r="C904" t="s">
        <v>10086</v>
      </c>
      <c r="D904" t="s">
        <v>10087</v>
      </c>
      <c r="E904" t="s">
        <v>10094</v>
      </c>
    </row>
    <row r="905" spans="1:5">
      <c r="A905" t="s">
        <v>7336</v>
      </c>
      <c r="B905" t="s">
        <v>9488</v>
      </c>
      <c r="C905" t="s">
        <v>10085</v>
      </c>
      <c r="D905" t="s">
        <v>10088</v>
      </c>
      <c r="E905" t="s">
        <v>10094</v>
      </c>
    </row>
    <row r="906" spans="1:5">
      <c r="A906" t="s">
        <v>7104</v>
      </c>
      <c r="B906" t="s">
        <v>9489</v>
      </c>
      <c r="C906" t="s">
        <v>10085</v>
      </c>
      <c r="D906" t="s">
        <v>10090</v>
      </c>
      <c r="E906" t="s">
        <v>10092</v>
      </c>
    </row>
    <row r="907" spans="1:5">
      <c r="A907" t="s">
        <v>7980</v>
      </c>
      <c r="B907" t="s">
        <v>9490</v>
      </c>
      <c r="C907" t="s">
        <v>10085</v>
      </c>
      <c r="D907" t="s">
        <v>10089</v>
      </c>
      <c r="E907" t="s">
        <v>10093</v>
      </c>
    </row>
    <row r="908" spans="1:5">
      <c r="A908" t="s">
        <v>8003</v>
      </c>
      <c r="B908" t="s">
        <v>9491</v>
      </c>
      <c r="C908" t="s">
        <v>10085</v>
      </c>
      <c r="D908" t="s">
        <v>10088</v>
      </c>
      <c r="E908" t="s">
        <v>10094</v>
      </c>
    </row>
    <row r="909" spans="1:5">
      <c r="A909" t="s">
        <v>8342</v>
      </c>
      <c r="B909" t="s">
        <v>9492</v>
      </c>
      <c r="C909" t="s">
        <v>10086</v>
      </c>
      <c r="D909" t="s">
        <v>10088</v>
      </c>
      <c r="E909" t="s">
        <v>10094</v>
      </c>
    </row>
    <row r="910" spans="1:5">
      <c r="A910" t="s">
        <v>7294</v>
      </c>
      <c r="B910" t="s">
        <v>9493</v>
      </c>
      <c r="C910" t="s">
        <v>10085</v>
      </c>
      <c r="D910" t="s">
        <v>10091</v>
      </c>
      <c r="E910" t="s">
        <v>10094</v>
      </c>
    </row>
    <row r="911" spans="1:5">
      <c r="A911" t="s">
        <v>7946</v>
      </c>
      <c r="B911" t="s">
        <v>9494</v>
      </c>
      <c r="C911" t="s">
        <v>10085</v>
      </c>
      <c r="D911" t="s">
        <v>10087</v>
      </c>
      <c r="E911" t="s">
        <v>10093</v>
      </c>
    </row>
    <row r="912" spans="1:5">
      <c r="A912" t="s">
        <v>7838</v>
      </c>
      <c r="B912" t="s">
        <v>9495</v>
      </c>
      <c r="C912" t="s">
        <v>10086</v>
      </c>
      <c r="D912" t="s">
        <v>10089</v>
      </c>
      <c r="E912" t="s">
        <v>10095</v>
      </c>
    </row>
    <row r="913" spans="1:5">
      <c r="A913" t="s">
        <v>7450</v>
      </c>
      <c r="B913" t="s">
        <v>9496</v>
      </c>
      <c r="C913" t="s">
        <v>10085</v>
      </c>
      <c r="D913" t="s">
        <v>10087</v>
      </c>
      <c r="E913" t="s">
        <v>10094</v>
      </c>
    </row>
    <row r="914" spans="1:5">
      <c r="A914" t="s">
        <v>7992</v>
      </c>
      <c r="B914" t="s">
        <v>9497</v>
      </c>
      <c r="C914" t="s">
        <v>10086</v>
      </c>
      <c r="D914" t="s">
        <v>10089</v>
      </c>
      <c r="E914" t="s">
        <v>10092</v>
      </c>
    </row>
    <row r="915" spans="1:5">
      <c r="A915" t="s">
        <v>7081</v>
      </c>
      <c r="B915" t="s">
        <v>9498</v>
      </c>
      <c r="C915" t="s">
        <v>10085</v>
      </c>
      <c r="D915" t="s">
        <v>10091</v>
      </c>
      <c r="E915" t="s">
        <v>10094</v>
      </c>
    </row>
    <row r="916" spans="1:5">
      <c r="A916" t="s">
        <v>7607</v>
      </c>
      <c r="B916" t="s">
        <v>9499</v>
      </c>
      <c r="C916" t="s">
        <v>10085</v>
      </c>
      <c r="D916" t="s">
        <v>10087</v>
      </c>
      <c r="E916" t="s">
        <v>10095</v>
      </c>
    </row>
    <row r="917" spans="1:5">
      <c r="A917" t="s">
        <v>7471</v>
      </c>
      <c r="B917" t="s">
        <v>9500</v>
      </c>
      <c r="C917" t="s">
        <v>10086</v>
      </c>
      <c r="D917" t="s">
        <v>10087</v>
      </c>
      <c r="E917" t="s">
        <v>10092</v>
      </c>
    </row>
    <row r="918" spans="1:5">
      <c r="A918" t="s">
        <v>8480</v>
      </c>
      <c r="B918" t="s">
        <v>9501</v>
      </c>
      <c r="C918" t="s">
        <v>10086</v>
      </c>
      <c r="D918" t="s">
        <v>10089</v>
      </c>
      <c r="E918" t="s">
        <v>10095</v>
      </c>
    </row>
    <row r="919" spans="1:5">
      <c r="A919" t="s">
        <v>8578</v>
      </c>
      <c r="B919" t="s">
        <v>9502</v>
      </c>
      <c r="C919" t="s">
        <v>10085</v>
      </c>
      <c r="D919" t="s">
        <v>10090</v>
      </c>
      <c r="E919" t="s">
        <v>10094</v>
      </c>
    </row>
    <row r="920" spans="1:5">
      <c r="A920" t="s">
        <v>7972</v>
      </c>
      <c r="B920" t="s">
        <v>9503</v>
      </c>
      <c r="C920" t="s">
        <v>10086</v>
      </c>
      <c r="D920" t="s">
        <v>10089</v>
      </c>
      <c r="E920" t="s">
        <v>10095</v>
      </c>
    </row>
    <row r="921" spans="1:5">
      <c r="A921" t="s">
        <v>7638</v>
      </c>
      <c r="B921" t="s">
        <v>9504</v>
      </c>
      <c r="C921" t="s">
        <v>10085</v>
      </c>
      <c r="D921" t="s">
        <v>10087</v>
      </c>
      <c r="E921" t="s">
        <v>10093</v>
      </c>
    </row>
    <row r="922" spans="1:5">
      <c r="A922" t="s">
        <v>7053</v>
      </c>
      <c r="B922" t="s">
        <v>9505</v>
      </c>
      <c r="C922" t="s">
        <v>10085</v>
      </c>
      <c r="D922" t="s">
        <v>10087</v>
      </c>
      <c r="E922" t="s">
        <v>10095</v>
      </c>
    </row>
    <row r="923" spans="1:5">
      <c r="A923" t="s">
        <v>7530</v>
      </c>
      <c r="B923" t="s">
        <v>9506</v>
      </c>
      <c r="C923" t="s">
        <v>10086</v>
      </c>
      <c r="D923" t="s">
        <v>10089</v>
      </c>
      <c r="E923" t="s">
        <v>10094</v>
      </c>
    </row>
    <row r="924" spans="1:5">
      <c r="A924" t="s">
        <v>7812</v>
      </c>
      <c r="B924" t="s">
        <v>9507</v>
      </c>
      <c r="C924" t="s">
        <v>10085</v>
      </c>
      <c r="D924" t="s">
        <v>10090</v>
      </c>
      <c r="E924" t="s">
        <v>10094</v>
      </c>
    </row>
    <row r="925" spans="1:5">
      <c r="A925" t="s">
        <v>7033</v>
      </c>
      <c r="B925" t="s">
        <v>9508</v>
      </c>
      <c r="C925" t="s">
        <v>10086</v>
      </c>
      <c r="D925" t="s">
        <v>10087</v>
      </c>
      <c r="E925" t="s">
        <v>10095</v>
      </c>
    </row>
    <row r="926" spans="1:5">
      <c r="A926" t="s">
        <v>8216</v>
      </c>
      <c r="B926" t="s">
        <v>9509</v>
      </c>
      <c r="C926" t="s">
        <v>10086</v>
      </c>
      <c r="D926" t="s">
        <v>10090</v>
      </c>
      <c r="E926" t="s">
        <v>10092</v>
      </c>
    </row>
    <row r="927" spans="1:5">
      <c r="A927" t="s">
        <v>7020</v>
      </c>
      <c r="B927" t="s">
        <v>9510</v>
      </c>
      <c r="C927" t="s">
        <v>10085</v>
      </c>
      <c r="D927" t="s">
        <v>10090</v>
      </c>
      <c r="E927" t="s">
        <v>10095</v>
      </c>
    </row>
    <row r="928" spans="1:5">
      <c r="A928" t="s">
        <v>7880</v>
      </c>
      <c r="B928" t="s">
        <v>9511</v>
      </c>
      <c r="C928" t="s">
        <v>10085</v>
      </c>
      <c r="D928" t="s">
        <v>10089</v>
      </c>
      <c r="E928" t="s">
        <v>10092</v>
      </c>
    </row>
    <row r="929" spans="1:5">
      <c r="A929" t="s">
        <v>7467</v>
      </c>
      <c r="B929" t="s">
        <v>9512</v>
      </c>
      <c r="C929" t="s">
        <v>10086</v>
      </c>
      <c r="D929" t="s">
        <v>10090</v>
      </c>
      <c r="E929" t="s">
        <v>10092</v>
      </c>
    </row>
    <row r="930" spans="1:5">
      <c r="A930" t="s">
        <v>7402</v>
      </c>
      <c r="B930" t="s">
        <v>9513</v>
      </c>
      <c r="C930" t="s">
        <v>10086</v>
      </c>
      <c r="D930" t="s">
        <v>10089</v>
      </c>
      <c r="E930" t="s">
        <v>10094</v>
      </c>
    </row>
    <row r="931" spans="1:5">
      <c r="A931" t="s">
        <v>7036</v>
      </c>
      <c r="B931" t="s">
        <v>9514</v>
      </c>
      <c r="C931" t="s">
        <v>10085</v>
      </c>
      <c r="D931" t="s">
        <v>10087</v>
      </c>
      <c r="E931" t="s">
        <v>10094</v>
      </c>
    </row>
    <row r="932" spans="1:5">
      <c r="A932" t="s">
        <v>7526</v>
      </c>
      <c r="B932" t="s">
        <v>9515</v>
      </c>
      <c r="C932" t="s">
        <v>10085</v>
      </c>
      <c r="D932" t="s">
        <v>10090</v>
      </c>
      <c r="E932" t="s">
        <v>10093</v>
      </c>
    </row>
    <row r="933" spans="1:5">
      <c r="A933" t="s">
        <v>7040</v>
      </c>
      <c r="B933" t="s">
        <v>9516</v>
      </c>
      <c r="C933" t="s">
        <v>10085</v>
      </c>
      <c r="D933" t="s">
        <v>10089</v>
      </c>
      <c r="E933" t="s">
        <v>10092</v>
      </c>
    </row>
    <row r="934" spans="1:5">
      <c r="A934" t="s">
        <v>7144</v>
      </c>
      <c r="B934" t="s">
        <v>9517</v>
      </c>
      <c r="C934" t="s">
        <v>10085</v>
      </c>
      <c r="D934" t="s">
        <v>10088</v>
      </c>
      <c r="E934" t="s">
        <v>10095</v>
      </c>
    </row>
    <row r="935" spans="1:5">
      <c r="A935" t="s">
        <v>7388</v>
      </c>
      <c r="B935" t="s">
        <v>9518</v>
      </c>
      <c r="C935" t="s">
        <v>10086</v>
      </c>
      <c r="D935" t="s">
        <v>10090</v>
      </c>
      <c r="E935" t="s">
        <v>10094</v>
      </c>
    </row>
    <row r="936" spans="1:5">
      <c r="A936" t="s">
        <v>7772</v>
      </c>
      <c r="B936" t="s">
        <v>9519</v>
      </c>
      <c r="C936" t="s">
        <v>10085</v>
      </c>
      <c r="D936" t="s">
        <v>10091</v>
      </c>
      <c r="E936" t="s">
        <v>10095</v>
      </c>
    </row>
    <row r="937" spans="1:5">
      <c r="A937" t="s">
        <v>8093</v>
      </c>
      <c r="B937" t="s">
        <v>9520</v>
      </c>
      <c r="C937" t="s">
        <v>10085</v>
      </c>
      <c r="D937" t="s">
        <v>10087</v>
      </c>
      <c r="E937" t="s">
        <v>10093</v>
      </c>
    </row>
    <row r="938" spans="1:5">
      <c r="A938" t="s">
        <v>8305</v>
      </c>
      <c r="B938" t="s">
        <v>9521</v>
      </c>
      <c r="C938" t="s">
        <v>10086</v>
      </c>
      <c r="D938" t="s">
        <v>10091</v>
      </c>
      <c r="E938" t="s">
        <v>10093</v>
      </c>
    </row>
    <row r="939" spans="1:5">
      <c r="A939" t="s">
        <v>7852</v>
      </c>
      <c r="B939" t="s">
        <v>9522</v>
      </c>
      <c r="C939" t="s">
        <v>10085</v>
      </c>
      <c r="D939" t="s">
        <v>10090</v>
      </c>
      <c r="E939" t="s">
        <v>10094</v>
      </c>
    </row>
    <row r="940" spans="1:5">
      <c r="A940" t="s">
        <v>7758</v>
      </c>
      <c r="B940" t="s">
        <v>9523</v>
      </c>
      <c r="C940" t="s">
        <v>10086</v>
      </c>
      <c r="D940" t="s">
        <v>10091</v>
      </c>
      <c r="E940" t="s">
        <v>10095</v>
      </c>
    </row>
    <row r="941" spans="1:5">
      <c r="A941" t="s">
        <v>7092</v>
      </c>
      <c r="B941" t="s">
        <v>9524</v>
      </c>
      <c r="C941" t="s">
        <v>10085</v>
      </c>
      <c r="D941" t="s">
        <v>10088</v>
      </c>
      <c r="E941" t="s">
        <v>10094</v>
      </c>
    </row>
    <row r="942" spans="1:5">
      <c r="A942" t="s">
        <v>7310</v>
      </c>
      <c r="B942" t="s">
        <v>9525</v>
      </c>
      <c r="C942" t="s">
        <v>10085</v>
      </c>
      <c r="D942" t="s">
        <v>10091</v>
      </c>
      <c r="E942" t="s">
        <v>10092</v>
      </c>
    </row>
    <row r="943" spans="1:5">
      <c r="A943" t="s">
        <v>7735</v>
      </c>
      <c r="B943" t="s">
        <v>9526</v>
      </c>
      <c r="C943" t="s">
        <v>10086</v>
      </c>
      <c r="D943" t="s">
        <v>10087</v>
      </c>
      <c r="E943" t="s">
        <v>10093</v>
      </c>
    </row>
    <row r="944" spans="1:5">
      <c r="A944" t="s">
        <v>8257</v>
      </c>
      <c r="B944" t="s">
        <v>9527</v>
      </c>
      <c r="C944" t="s">
        <v>10086</v>
      </c>
      <c r="D944" t="s">
        <v>10087</v>
      </c>
      <c r="E944" t="s">
        <v>10092</v>
      </c>
    </row>
    <row r="945" spans="1:5">
      <c r="A945" t="s">
        <v>7245</v>
      </c>
      <c r="B945" t="s">
        <v>9528</v>
      </c>
      <c r="C945" t="s">
        <v>10086</v>
      </c>
      <c r="D945" t="s">
        <v>10091</v>
      </c>
      <c r="E945" t="s">
        <v>10094</v>
      </c>
    </row>
    <row r="946" spans="1:5">
      <c r="A946" t="s">
        <v>7009</v>
      </c>
      <c r="B946" t="s">
        <v>9529</v>
      </c>
      <c r="C946" t="s">
        <v>10086</v>
      </c>
      <c r="D946" t="s">
        <v>10089</v>
      </c>
      <c r="E946" t="s">
        <v>10094</v>
      </c>
    </row>
    <row r="947" spans="1:5">
      <c r="A947" t="s">
        <v>8420</v>
      </c>
      <c r="B947" t="s">
        <v>9530</v>
      </c>
      <c r="C947" t="s">
        <v>10085</v>
      </c>
      <c r="D947" t="s">
        <v>10087</v>
      </c>
      <c r="E947" t="s">
        <v>10093</v>
      </c>
    </row>
    <row r="948" spans="1:5">
      <c r="A948" t="s">
        <v>8010</v>
      </c>
      <c r="B948" t="s">
        <v>9531</v>
      </c>
      <c r="C948" t="s">
        <v>10085</v>
      </c>
      <c r="D948" t="s">
        <v>10089</v>
      </c>
      <c r="E948" t="s">
        <v>10093</v>
      </c>
    </row>
    <row r="949" spans="1:5">
      <c r="A949" t="s">
        <v>7247</v>
      </c>
      <c r="B949" t="s">
        <v>9532</v>
      </c>
      <c r="C949" t="s">
        <v>10086</v>
      </c>
      <c r="D949" t="s">
        <v>10089</v>
      </c>
      <c r="E949" t="s">
        <v>10095</v>
      </c>
    </row>
    <row r="950" spans="1:5">
      <c r="A950" t="s">
        <v>7447</v>
      </c>
      <c r="B950" t="s">
        <v>9533</v>
      </c>
      <c r="C950" t="s">
        <v>10086</v>
      </c>
      <c r="D950" t="s">
        <v>10088</v>
      </c>
      <c r="E950" t="s">
        <v>10095</v>
      </c>
    </row>
    <row r="951" spans="1:5">
      <c r="A951" t="s">
        <v>7018</v>
      </c>
      <c r="B951" t="s">
        <v>9534</v>
      </c>
      <c r="C951" t="s">
        <v>10085</v>
      </c>
      <c r="D951" t="s">
        <v>10088</v>
      </c>
      <c r="E951" t="s">
        <v>10094</v>
      </c>
    </row>
    <row r="952" spans="1:5">
      <c r="A952" t="s">
        <v>7627</v>
      </c>
      <c r="B952" t="s">
        <v>9535</v>
      </c>
      <c r="C952" t="s">
        <v>10086</v>
      </c>
      <c r="D952" t="s">
        <v>10089</v>
      </c>
      <c r="E952" t="s">
        <v>10094</v>
      </c>
    </row>
    <row r="953" spans="1:5">
      <c r="A953" t="s">
        <v>8275</v>
      </c>
      <c r="B953" t="s">
        <v>9536</v>
      </c>
      <c r="C953" t="s">
        <v>10085</v>
      </c>
      <c r="D953" t="s">
        <v>10088</v>
      </c>
      <c r="E953" t="s">
        <v>10094</v>
      </c>
    </row>
    <row r="954" spans="1:5">
      <c r="A954" t="s">
        <v>7203</v>
      </c>
      <c r="B954" t="s">
        <v>9537</v>
      </c>
      <c r="C954" t="s">
        <v>10086</v>
      </c>
      <c r="D954" t="s">
        <v>10087</v>
      </c>
      <c r="E954" t="s">
        <v>10093</v>
      </c>
    </row>
    <row r="955" spans="1:5">
      <c r="A955" t="s">
        <v>7383</v>
      </c>
      <c r="B955" t="s">
        <v>9538</v>
      </c>
      <c r="C955" t="s">
        <v>10085</v>
      </c>
      <c r="D955" t="s">
        <v>10090</v>
      </c>
      <c r="E955" t="s">
        <v>10092</v>
      </c>
    </row>
    <row r="956" spans="1:5">
      <c r="A956" t="s">
        <v>8089</v>
      </c>
      <c r="B956" t="s">
        <v>9539</v>
      </c>
      <c r="C956" t="s">
        <v>10086</v>
      </c>
      <c r="D956" t="s">
        <v>10088</v>
      </c>
      <c r="E956" t="s">
        <v>10092</v>
      </c>
    </row>
    <row r="957" spans="1:5">
      <c r="A957" t="s">
        <v>8374</v>
      </c>
      <c r="B957" t="s">
        <v>9540</v>
      </c>
      <c r="C957" t="s">
        <v>10085</v>
      </c>
      <c r="D957" t="s">
        <v>10091</v>
      </c>
      <c r="E957" t="s">
        <v>10094</v>
      </c>
    </row>
    <row r="958" spans="1:5">
      <c r="A958" t="s">
        <v>7321</v>
      </c>
      <c r="B958" t="s">
        <v>9541</v>
      </c>
      <c r="C958" t="s">
        <v>10085</v>
      </c>
      <c r="D958" t="s">
        <v>10087</v>
      </c>
      <c r="E958" t="s">
        <v>10092</v>
      </c>
    </row>
    <row r="959" spans="1:5">
      <c r="A959" t="s">
        <v>8168</v>
      </c>
      <c r="B959" t="s">
        <v>9542</v>
      </c>
      <c r="C959" t="s">
        <v>10085</v>
      </c>
      <c r="D959" t="s">
        <v>10088</v>
      </c>
      <c r="E959" t="s">
        <v>10093</v>
      </c>
    </row>
    <row r="960" spans="1:5">
      <c r="A960" t="s">
        <v>8240</v>
      </c>
      <c r="B960" t="s">
        <v>9543</v>
      </c>
      <c r="C960" t="s">
        <v>10085</v>
      </c>
      <c r="D960" t="s">
        <v>10088</v>
      </c>
      <c r="E960" t="s">
        <v>10092</v>
      </c>
    </row>
    <row r="961" spans="1:5">
      <c r="A961" t="s">
        <v>7386</v>
      </c>
      <c r="B961" t="s">
        <v>9544</v>
      </c>
      <c r="C961" t="s">
        <v>10086</v>
      </c>
      <c r="D961" t="s">
        <v>10088</v>
      </c>
      <c r="E961" t="s">
        <v>10094</v>
      </c>
    </row>
    <row r="962" spans="1:5">
      <c r="A962" t="s">
        <v>7571</v>
      </c>
      <c r="B962" t="s">
        <v>9545</v>
      </c>
      <c r="C962" t="s">
        <v>10086</v>
      </c>
      <c r="D962" t="s">
        <v>10090</v>
      </c>
      <c r="E962" t="s">
        <v>10094</v>
      </c>
    </row>
    <row r="963" spans="1:5">
      <c r="A963" t="s">
        <v>8143</v>
      </c>
      <c r="B963" t="s">
        <v>9546</v>
      </c>
      <c r="C963" t="s">
        <v>10085</v>
      </c>
      <c r="D963" t="s">
        <v>10091</v>
      </c>
      <c r="E963" t="s">
        <v>10092</v>
      </c>
    </row>
    <row r="964" spans="1:5">
      <c r="A964" t="s">
        <v>7928</v>
      </c>
      <c r="B964" t="s">
        <v>9547</v>
      </c>
      <c r="C964" t="s">
        <v>10086</v>
      </c>
      <c r="D964" t="s">
        <v>10090</v>
      </c>
      <c r="E964" t="s">
        <v>10094</v>
      </c>
    </row>
    <row r="965" spans="1:5">
      <c r="A965" t="s">
        <v>7392</v>
      </c>
      <c r="B965" t="s">
        <v>9548</v>
      </c>
      <c r="C965" t="s">
        <v>10085</v>
      </c>
      <c r="D965" t="s">
        <v>10088</v>
      </c>
      <c r="E965" t="s">
        <v>10094</v>
      </c>
    </row>
    <row r="966" spans="1:5">
      <c r="A966" t="s">
        <v>7157</v>
      </c>
      <c r="B966" t="s">
        <v>9549</v>
      </c>
      <c r="C966" t="s">
        <v>10086</v>
      </c>
      <c r="D966" t="s">
        <v>10091</v>
      </c>
      <c r="E966" t="s">
        <v>10092</v>
      </c>
    </row>
    <row r="967" spans="1:5">
      <c r="A967" t="s">
        <v>7764</v>
      </c>
      <c r="B967" t="s">
        <v>9550</v>
      </c>
      <c r="C967" t="s">
        <v>10086</v>
      </c>
      <c r="D967" t="s">
        <v>10090</v>
      </c>
      <c r="E967" t="s">
        <v>10093</v>
      </c>
    </row>
    <row r="968" spans="1:5">
      <c r="A968" t="s">
        <v>8407</v>
      </c>
      <c r="B968" t="s">
        <v>9551</v>
      </c>
      <c r="C968" t="s">
        <v>10085</v>
      </c>
      <c r="D968" t="s">
        <v>10090</v>
      </c>
      <c r="E968" t="s">
        <v>10093</v>
      </c>
    </row>
    <row r="969" spans="1:5">
      <c r="A969" t="s">
        <v>7560</v>
      </c>
      <c r="B969" t="s">
        <v>9552</v>
      </c>
      <c r="C969" t="s">
        <v>10086</v>
      </c>
      <c r="D969" t="s">
        <v>10091</v>
      </c>
      <c r="E969" t="s">
        <v>10092</v>
      </c>
    </row>
    <row r="970" spans="1:5">
      <c r="A970" t="s">
        <v>8579</v>
      </c>
      <c r="B970" t="s">
        <v>9553</v>
      </c>
      <c r="C970" t="s">
        <v>10086</v>
      </c>
      <c r="D970" t="s">
        <v>10088</v>
      </c>
      <c r="E970" t="s">
        <v>10094</v>
      </c>
    </row>
    <row r="971" spans="1:5">
      <c r="A971" t="s">
        <v>7583</v>
      </c>
      <c r="B971" t="s">
        <v>9554</v>
      </c>
      <c r="C971" t="s">
        <v>10086</v>
      </c>
      <c r="D971" t="s">
        <v>10088</v>
      </c>
      <c r="E971" t="s">
        <v>10094</v>
      </c>
    </row>
    <row r="972" spans="1:5">
      <c r="A972" t="s">
        <v>7943</v>
      </c>
      <c r="B972" t="s">
        <v>9555</v>
      </c>
      <c r="C972" t="s">
        <v>10086</v>
      </c>
      <c r="D972" t="s">
        <v>10091</v>
      </c>
      <c r="E972" t="s">
        <v>10095</v>
      </c>
    </row>
    <row r="973" spans="1:5">
      <c r="A973" t="s">
        <v>7238</v>
      </c>
      <c r="B973" t="s">
        <v>9556</v>
      </c>
      <c r="C973" t="s">
        <v>10086</v>
      </c>
      <c r="D973" t="s">
        <v>10089</v>
      </c>
      <c r="E973" t="s">
        <v>10092</v>
      </c>
    </row>
    <row r="974" spans="1:5">
      <c r="A974" t="s">
        <v>7507</v>
      </c>
      <c r="B974" t="s">
        <v>9557</v>
      </c>
      <c r="C974" t="s">
        <v>10085</v>
      </c>
      <c r="D974" t="s">
        <v>10090</v>
      </c>
      <c r="E974" t="s">
        <v>10092</v>
      </c>
    </row>
    <row r="975" spans="1:5">
      <c r="A975" t="s">
        <v>7406</v>
      </c>
      <c r="B975" t="s">
        <v>9558</v>
      </c>
      <c r="C975" t="s">
        <v>10086</v>
      </c>
      <c r="D975" t="s">
        <v>10089</v>
      </c>
      <c r="E975" t="s">
        <v>10095</v>
      </c>
    </row>
    <row r="976" spans="1:5">
      <c r="A976" t="s">
        <v>7102</v>
      </c>
      <c r="B976" t="s">
        <v>9559</v>
      </c>
      <c r="C976" t="s">
        <v>10086</v>
      </c>
      <c r="D976" t="s">
        <v>10088</v>
      </c>
      <c r="E976" t="s">
        <v>10095</v>
      </c>
    </row>
    <row r="977" spans="1:5">
      <c r="A977" t="s">
        <v>7629</v>
      </c>
      <c r="B977" t="s">
        <v>9560</v>
      </c>
      <c r="C977" t="s">
        <v>10085</v>
      </c>
      <c r="D977" t="s">
        <v>10090</v>
      </c>
      <c r="E977" t="s">
        <v>10093</v>
      </c>
    </row>
    <row r="978" spans="1:5">
      <c r="A978" t="s">
        <v>8461</v>
      </c>
      <c r="B978" t="s">
        <v>9561</v>
      </c>
      <c r="C978" t="s">
        <v>10086</v>
      </c>
      <c r="D978" t="s">
        <v>10091</v>
      </c>
      <c r="E978" t="s">
        <v>10095</v>
      </c>
    </row>
    <row r="979" spans="1:5">
      <c r="A979" t="s">
        <v>8280</v>
      </c>
      <c r="B979" t="s">
        <v>9562</v>
      </c>
      <c r="C979" t="s">
        <v>10086</v>
      </c>
      <c r="D979" t="s">
        <v>10087</v>
      </c>
      <c r="E979" t="s">
        <v>10094</v>
      </c>
    </row>
    <row r="980" spans="1:5">
      <c r="A980" t="s">
        <v>8272</v>
      </c>
      <c r="B980" t="s">
        <v>9563</v>
      </c>
      <c r="C980" t="s">
        <v>10086</v>
      </c>
      <c r="D980" t="s">
        <v>10091</v>
      </c>
      <c r="E980" t="s">
        <v>10094</v>
      </c>
    </row>
    <row r="981" spans="1:5">
      <c r="A981" t="s">
        <v>7721</v>
      </c>
      <c r="B981" t="s">
        <v>9564</v>
      </c>
      <c r="C981" t="s">
        <v>10086</v>
      </c>
      <c r="D981" t="s">
        <v>10087</v>
      </c>
      <c r="E981" t="s">
        <v>10092</v>
      </c>
    </row>
    <row r="982" spans="1:5">
      <c r="A982" t="s">
        <v>7408</v>
      </c>
      <c r="B982" t="s">
        <v>9565</v>
      </c>
      <c r="C982" t="s">
        <v>10085</v>
      </c>
      <c r="D982" t="s">
        <v>10087</v>
      </c>
      <c r="E982" t="s">
        <v>10095</v>
      </c>
    </row>
    <row r="983" spans="1:5">
      <c r="A983" t="s">
        <v>7237</v>
      </c>
      <c r="B983" t="s">
        <v>9566</v>
      </c>
      <c r="C983" t="s">
        <v>10085</v>
      </c>
      <c r="D983" t="s">
        <v>10087</v>
      </c>
      <c r="E983" t="s">
        <v>10093</v>
      </c>
    </row>
    <row r="984" spans="1:5">
      <c r="A984" t="s">
        <v>7890</v>
      </c>
      <c r="B984" t="s">
        <v>9567</v>
      </c>
      <c r="C984" t="s">
        <v>10085</v>
      </c>
      <c r="D984" t="s">
        <v>10091</v>
      </c>
      <c r="E984" t="s">
        <v>10093</v>
      </c>
    </row>
    <row r="985" spans="1:5">
      <c r="A985" t="s">
        <v>8468</v>
      </c>
      <c r="B985" t="s">
        <v>9568</v>
      </c>
      <c r="C985" t="s">
        <v>10085</v>
      </c>
      <c r="D985" t="s">
        <v>10087</v>
      </c>
      <c r="E985" t="s">
        <v>10095</v>
      </c>
    </row>
    <row r="986" spans="1:5">
      <c r="A986" t="s">
        <v>8031</v>
      </c>
      <c r="B986" t="s">
        <v>9569</v>
      </c>
      <c r="C986" t="s">
        <v>10086</v>
      </c>
      <c r="D986" t="s">
        <v>10087</v>
      </c>
      <c r="E986" t="s">
        <v>10093</v>
      </c>
    </row>
    <row r="987" spans="1:5">
      <c r="A987" t="s">
        <v>8283</v>
      </c>
      <c r="B987" t="s">
        <v>9570</v>
      </c>
      <c r="C987" t="s">
        <v>10086</v>
      </c>
      <c r="D987" t="s">
        <v>10090</v>
      </c>
      <c r="E987" t="s">
        <v>10093</v>
      </c>
    </row>
    <row r="988" spans="1:5">
      <c r="A988" t="s">
        <v>7242</v>
      </c>
      <c r="B988" t="s">
        <v>9571</v>
      </c>
      <c r="C988" t="s">
        <v>10085</v>
      </c>
      <c r="D988" t="s">
        <v>10087</v>
      </c>
      <c r="E988" t="s">
        <v>10092</v>
      </c>
    </row>
    <row r="989" spans="1:5">
      <c r="A989" t="s">
        <v>7431</v>
      </c>
      <c r="B989" t="s">
        <v>9572</v>
      </c>
      <c r="C989" t="s">
        <v>10086</v>
      </c>
      <c r="D989" t="s">
        <v>10090</v>
      </c>
      <c r="E989" t="s">
        <v>10094</v>
      </c>
    </row>
    <row r="990" spans="1:5">
      <c r="A990" t="s">
        <v>7296</v>
      </c>
      <c r="B990" t="s">
        <v>9573</v>
      </c>
      <c r="C990" t="s">
        <v>10085</v>
      </c>
      <c r="D990" t="s">
        <v>10091</v>
      </c>
      <c r="E990" t="s">
        <v>10095</v>
      </c>
    </row>
    <row r="991" spans="1:5">
      <c r="A991" t="s">
        <v>7548</v>
      </c>
      <c r="B991" t="s">
        <v>9574</v>
      </c>
      <c r="C991" t="s">
        <v>10086</v>
      </c>
      <c r="D991" t="s">
        <v>10090</v>
      </c>
      <c r="E991" t="s">
        <v>10094</v>
      </c>
    </row>
    <row r="992" spans="1:5">
      <c r="A992" t="s">
        <v>7173</v>
      </c>
      <c r="B992" t="s">
        <v>9575</v>
      </c>
      <c r="C992" t="s">
        <v>10085</v>
      </c>
      <c r="D992" t="s">
        <v>10087</v>
      </c>
      <c r="E992" t="s">
        <v>10095</v>
      </c>
    </row>
    <row r="993" spans="1:5">
      <c r="A993" t="s">
        <v>7960</v>
      </c>
      <c r="B993" t="s">
        <v>9576</v>
      </c>
      <c r="C993" t="s">
        <v>10086</v>
      </c>
      <c r="D993" t="s">
        <v>10089</v>
      </c>
      <c r="E993" t="s">
        <v>10092</v>
      </c>
    </row>
    <row r="994" spans="1:5">
      <c r="A994" t="s">
        <v>7592</v>
      </c>
      <c r="B994" t="s">
        <v>9577</v>
      </c>
      <c r="C994" t="s">
        <v>10086</v>
      </c>
      <c r="D994" t="s">
        <v>10091</v>
      </c>
      <c r="E994" t="s">
        <v>10095</v>
      </c>
    </row>
    <row r="995" spans="1:5">
      <c r="A995" t="s">
        <v>7611</v>
      </c>
      <c r="B995" t="s">
        <v>9578</v>
      </c>
      <c r="C995" t="s">
        <v>10085</v>
      </c>
      <c r="D995" t="s">
        <v>10089</v>
      </c>
      <c r="E995" t="s">
        <v>10092</v>
      </c>
    </row>
    <row r="996" spans="1:5">
      <c r="A996" t="s">
        <v>8178</v>
      </c>
      <c r="B996" t="s">
        <v>9579</v>
      </c>
      <c r="C996" t="s">
        <v>10085</v>
      </c>
      <c r="D996" t="s">
        <v>10090</v>
      </c>
      <c r="E996" t="s">
        <v>10095</v>
      </c>
    </row>
    <row r="997" spans="1:5">
      <c r="A997" t="s">
        <v>7925</v>
      </c>
      <c r="B997" t="s">
        <v>9580</v>
      </c>
      <c r="C997" t="s">
        <v>10086</v>
      </c>
      <c r="D997" t="s">
        <v>10088</v>
      </c>
      <c r="E997" t="s">
        <v>10092</v>
      </c>
    </row>
    <row r="998" spans="1:5">
      <c r="A998" t="s">
        <v>7445</v>
      </c>
      <c r="B998" t="s">
        <v>9581</v>
      </c>
      <c r="C998" t="s">
        <v>10085</v>
      </c>
      <c r="D998" t="s">
        <v>10087</v>
      </c>
      <c r="E998" t="s">
        <v>10094</v>
      </c>
    </row>
    <row r="999" spans="1:5">
      <c r="A999" t="s">
        <v>7800</v>
      </c>
      <c r="B999" t="s">
        <v>9582</v>
      </c>
      <c r="C999" t="s">
        <v>10085</v>
      </c>
      <c r="D999" t="s">
        <v>10089</v>
      </c>
      <c r="E999" t="s">
        <v>10093</v>
      </c>
    </row>
    <row r="1000" spans="1:5">
      <c r="A1000" t="s">
        <v>7403</v>
      </c>
      <c r="B1000" t="s">
        <v>9583</v>
      </c>
      <c r="C1000" t="s">
        <v>10086</v>
      </c>
      <c r="D1000" t="s">
        <v>10087</v>
      </c>
      <c r="E1000" t="s">
        <v>10095</v>
      </c>
    </row>
    <row r="1001" spans="1:5">
      <c r="A1001" t="s">
        <v>8290</v>
      </c>
      <c r="B1001" t="s">
        <v>9584</v>
      </c>
      <c r="C1001" t="s">
        <v>10085</v>
      </c>
      <c r="D1001" t="s">
        <v>10090</v>
      </c>
      <c r="E1001" t="s">
        <v>10092</v>
      </c>
    </row>
    <row r="1002" spans="1:5">
      <c r="A1002" t="s">
        <v>8145</v>
      </c>
      <c r="B1002" t="s">
        <v>9585</v>
      </c>
      <c r="C1002" t="s">
        <v>10085</v>
      </c>
      <c r="D1002" t="s">
        <v>10090</v>
      </c>
      <c r="E1002" t="s">
        <v>10093</v>
      </c>
    </row>
    <row r="1003" spans="1:5">
      <c r="A1003" t="s">
        <v>7748</v>
      </c>
      <c r="B1003" t="s">
        <v>9586</v>
      </c>
      <c r="C1003" t="s">
        <v>10085</v>
      </c>
      <c r="D1003" t="s">
        <v>10088</v>
      </c>
      <c r="E1003" t="s">
        <v>10092</v>
      </c>
    </row>
    <row r="1004" spans="1:5">
      <c r="A1004" t="s">
        <v>8112</v>
      </c>
      <c r="B1004" t="s">
        <v>9587</v>
      </c>
      <c r="C1004" t="s">
        <v>10086</v>
      </c>
      <c r="D1004" t="s">
        <v>10090</v>
      </c>
      <c r="E1004" t="s">
        <v>10094</v>
      </c>
    </row>
    <row r="1005" spans="1:5">
      <c r="A1005" t="s">
        <v>8492</v>
      </c>
      <c r="B1005" t="s">
        <v>9588</v>
      </c>
      <c r="C1005" t="s">
        <v>10086</v>
      </c>
      <c r="D1005" t="s">
        <v>10087</v>
      </c>
      <c r="E1005" t="s">
        <v>10095</v>
      </c>
    </row>
    <row r="1006" spans="1:5">
      <c r="A1006" t="s">
        <v>7720</v>
      </c>
      <c r="B1006" t="s">
        <v>9589</v>
      </c>
      <c r="C1006" t="s">
        <v>10086</v>
      </c>
      <c r="D1006" t="s">
        <v>10089</v>
      </c>
      <c r="E1006" t="s">
        <v>10094</v>
      </c>
    </row>
    <row r="1007" spans="1:5">
      <c r="A1007" t="s">
        <v>8264</v>
      </c>
      <c r="B1007" t="s">
        <v>9590</v>
      </c>
      <c r="C1007" t="s">
        <v>10085</v>
      </c>
      <c r="D1007" t="s">
        <v>10091</v>
      </c>
      <c r="E1007" t="s">
        <v>10094</v>
      </c>
    </row>
    <row r="1008" spans="1:5">
      <c r="A1008" t="s">
        <v>8099</v>
      </c>
      <c r="B1008" t="s">
        <v>9591</v>
      </c>
      <c r="C1008" t="s">
        <v>10085</v>
      </c>
      <c r="D1008" t="s">
        <v>10088</v>
      </c>
      <c r="E1008" t="s">
        <v>10092</v>
      </c>
    </row>
    <row r="1009" spans="1:5">
      <c r="A1009" t="s">
        <v>7697</v>
      </c>
      <c r="B1009" t="s">
        <v>9592</v>
      </c>
      <c r="C1009" t="s">
        <v>10086</v>
      </c>
      <c r="D1009" t="s">
        <v>10090</v>
      </c>
      <c r="E1009" t="s">
        <v>10092</v>
      </c>
    </row>
    <row r="1010" spans="1:5">
      <c r="A1010" t="s">
        <v>7194</v>
      </c>
      <c r="B1010" t="s">
        <v>9593</v>
      </c>
      <c r="C1010" t="s">
        <v>10085</v>
      </c>
      <c r="D1010" t="s">
        <v>10091</v>
      </c>
      <c r="E1010" t="s">
        <v>10092</v>
      </c>
    </row>
    <row r="1011" spans="1:5">
      <c r="A1011" t="s">
        <v>8026</v>
      </c>
      <c r="B1011" t="s">
        <v>9594</v>
      </c>
      <c r="C1011" t="s">
        <v>10085</v>
      </c>
      <c r="D1011" t="s">
        <v>10091</v>
      </c>
      <c r="E1011" t="s">
        <v>10093</v>
      </c>
    </row>
    <row r="1012" spans="1:5">
      <c r="A1012" t="s">
        <v>7098</v>
      </c>
      <c r="B1012" t="s">
        <v>9595</v>
      </c>
      <c r="C1012" t="s">
        <v>10086</v>
      </c>
      <c r="D1012" t="s">
        <v>10090</v>
      </c>
      <c r="E1012" t="s">
        <v>10093</v>
      </c>
    </row>
    <row r="1013" spans="1:5">
      <c r="A1013" t="s">
        <v>8015</v>
      </c>
      <c r="B1013" t="s">
        <v>9596</v>
      </c>
      <c r="C1013" t="s">
        <v>10085</v>
      </c>
      <c r="D1013" t="s">
        <v>10088</v>
      </c>
      <c r="E1013" t="s">
        <v>10092</v>
      </c>
    </row>
    <row r="1014" spans="1:5">
      <c r="A1014" t="s">
        <v>7457</v>
      </c>
      <c r="B1014" t="s">
        <v>9597</v>
      </c>
      <c r="C1014" t="s">
        <v>10086</v>
      </c>
      <c r="D1014" t="s">
        <v>10087</v>
      </c>
      <c r="E1014" t="s">
        <v>10094</v>
      </c>
    </row>
    <row r="1015" spans="1:5">
      <c r="A1015" t="s">
        <v>8130</v>
      </c>
      <c r="B1015" t="s">
        <v>9598</v>
      </c>
      <c r="C1015" t="s">
        <v>10085</v>
      </c>
      <c r="D1015" t="s">
        <v>10088</v>
      </c>
      <c r="E1015" t="s">
        <v>10092</v>
      </c>
    </row>
    <row r="1016" spans="1:5">
      <c r="A1016" t="s">
        <v>7881</v>
      </c>
      <c r="B1016" t="s">
        <v>9599</v>
      </c>
      <c r="C1016" t="s">
        <v>10086</v>
      </c>
      <c r="D1016" t="s">
        <v>10088</v>
      </c>
      <c r="E1016" t="s">
        <v>10093</v>
      </c>
    </row>
    <row r="1017" spans="1:5">
      <c r="A1017" t="s">
        <v>7617</v>
      </c>
      <c r="B1017" t="s">
        <v>9600</v>
      </c>
      <c r="C1017" t="s">
        <v>10086</v>
      </c>
      <c r="D1017" t="s">
        <v>10088</v>
      </c>
      <c r="E1017" t="s">
        <v>10094</v>
      </c>
    </row>
    <row r="1018" spans="1:5">
      <c r="A1018" t="s">
        <v>7190</v>
      </c>
      <c r="B1018" t="s">
        <v>9601</v>
      </c>
      <c r="C1018" t="s">
        <v>10085</v>
      </c>
      <c r="D1018" t="s">
        <v>10089</v>
      </c>
      <c r="E1018" t="s">
        <v>10093</v>
      </c>
    </row>
    <row r="1019" spans="1:5">
      <c r="A1019" t="s">
        <v>7283</v>
      </c>
      <c r="B1019" t="s">
        <v>9602</v>
      </c>
      <c r="C1019" t="s">
        <v>10085</v>
      </c>
      <c r="D1019" t="s">
        <v>10090</v>
      </c>
      <c r="E1019" t="s">
        <v>10094</v>
      </c>
    </row>
    <row r="1020" spans="1:5">
      <c r="A1020" t="s">
        <v>7774</v>
      </c>
      <c r="B1020" t="s">
        <v>9603</v>
      </c>
      <c r="C1020" t="s">
        <v>10085</v>
      </c>
      <c r="D1020" t="s">
        <v>10091</v>
      </c>
      <c r="E1020" t="s">
        <v>10093</v>
      </c>
    </row>
    <row r="1021" spans="1:5">
      <c r="A1021" t="s">
        <v>7093</v>
      </c>
      <c r="B1021" t="s">
        <v>9604</v>
      </c>
      <c r="C1021" t="s">
        <v>10085</v>
      </c>
      <c r="D1021" t="s">
        <v>10090</v>
      </c>
      <c r="E1021" t="s">
        <v>10093</v>
      </c>
    </row>
    <row r="1022" spans="1:5">
      <c r="A1022" t="s">
        <v>7536</v>
      </c>
      <c r="B1022" t="s">
        <v>9605</v>
      </c>
      <c r="C1022" t="s">
        <v>10086</v>
      </c>
      <c r="D1022" t="s">
        <v>10091</v>
      </c>
      <c r="E1022" t="s">
        <v>10095</v>
      </c>
    </row>
    <row r="1023" spans="1:5">
      <c r="A1023" t="s">
        <v>7094</v>
      </c>
      <c r="B1023" t="s">
        <v>9606</v>
      </c>
      <c r="C1023" t="s">
        <v>10086</v>
      </c>
      <c r="D1023" t="s">
        <v>10091</v>
      </c>
      <c r="E1023" t="s">
        <v>10095</v>
      </c>
    </row>
    <row r="1024" spans="1:5">
      <c r="A1024" t="s">
        <v>7974</v>
      </c>
      <c r="B1024" t="s">
        <v>9607</v>
      </c>
      <c r="C1024" t="s">
        <v>10085</v>
      </c>
      <c r="D1024" t="s">
        <v>10089</v>
      </c>
      <c r="E1024" t="s">
        <v>10094</v>
      </c>
    </row>
    <row r="1025" spans="1:5">
      <c r="A1025" t="s">
        <v>7751</v>
      </c>
      <c r="B1025" t="s">
        <v>9608</v>
      </c>
      <c r="C1025" t="s">
        <v>10086</v>
      </c>
      <c r="D1025" t="s">
        <v>10090</v>
      </c>
      <c r="E1025" t="s">
        <v>10094</v>
      </c>
    </row>
    <row r="1026" spans="1:5">
      <c r="A1026" t="s">
        <v>7297</v>
      </c>
      <c r="B1026" t="s">
        <v>9609</v>
      </c>
      <c r="C1026" t="s">
        <v>10086</v>
      </c>
      <c r="D1026" t="s">
        <v>10089</v>
      </c>
      <c r="E1026" t="s">
        <v>10092</v>
      </c>
    </row>
    <row r="1027" spans="1:5">
      <c r="A1027" t="s">
        <v>7023</v>
      </c>
      <c r="B1027" t="s">
        <v>9610</v>
      </c>
      <c r="C1027" t="s">
        <v>10086</v>
      </c>
      <c r="D1027" t="s">
        <v>10087</v>
      </c>
      <c r="E1027" t="s">
        <v>10093</v>
      </c>
    </row>
    <row r="1028" spans="1:5">
      <c r="A1028" t="s">
        <v>7926</v>
      </c>
      <c r="B1028" t="s">
        <v>9611</v>
      </c>
      <c r="C1028" t="s">
        <v>10086</v>
      </c>
      <c r="D1028" t="s">
        <v>10087</v>
      </c>
      <c r="E1028" t="s">
        <v>10092</v>
      </c>
    </row>
    <row r="1029" spans="1:5">
      <c r="A1029" t="s">
        <v>7539</v>
      </c>
      <c r="B1029" t="s">
        <v>9612</v>
      </c>
      <c r="C1029" t="s">
        <v>10086</v>
      </c>
      <c r="D1029" t="s">
        <v>10090</v>
      </c>
      <c r="E1029" t="s">
        <v>10092</v>
      </c>
    </row>
    <row r="1030" spans="1:5">
      <c r="A1030" t="s">
        <v>8449</v>
      </c>
      <c r="B1030" t="s">
        <v>9613</v>
      </c>
      <c r="C1030" t="s">
        <v>10086</v>
      </c>
      <c r="D1030" t="s">
        <v>10091</v>
      </c>
      <c r="E1030" t="s">
        <v>10095</v>
      </c>
    </row>
    <row r="1031" spans="1:5">
      <c r="A1031" t="s">
        <v>8147</v>
      </c>
      <c r="B1031" t="s">
        <v>9614</v>
      </c>
      <c r="C1031" t="s">
        <v>10085</v>
      </c>
      <c r="D1031" t="s">
        <v>10089</v>
      </c>
      <c r="E1031" t="s">
        <v>10093</v>
      </c>
    </row>
    <row r="1032" spans="1:5">
      <c r="A1032" t="s">
        <v>8051</v>
      </c>
      <c r="B1032" t="s">
        <v>9615</v>
      </c>
      <c r="C1032" t="s">
        <v>10086</v>
      </c>
      <c r="D1032" t="s">
        <v>10087</v>
      </c>
      <c r="E1032" t="s">
        <v>10094</v>
      </c>
    </row>
    <row r="1033" spans="1:5">
      <c r="A1033" t="s">
        <v>7920</v>
      </c>
      <c r="B1033" t="s">
        <v>9616</v>
      </c>
      <c r="C1033" t="s">
        <v>10085</v>
      </c>
      <c r="D1033" t="s">
        <v>10090</v>
      </c>
      <c r="E1033" t="s">
        <v>10093</v>
      </c>
    </row>
    <row r="1034" spans="1:5">
      <c r="A1034" t="s">
        <v>7878</v>
      </c>
      <c r="B1034" t="s">
        <v>9617</v>
      </c>
      <c r="C1034" t="s">
        <v>10085</v>
      </c>
      <c r="D1034" t="s">
        <v>10088</v>
      </c>
      <c r="E1034" t="s">
        <v>10094</v>
      </c>
    </row>
    <row r="1035" spans="1:5">
      <c r="A1035" t="s">
        <v>8121</v>
      </c>
      <c r="B1035" t="s">
        <v>9618</v>
      </c>
      <c r="C1035" t="s">
        <v>10086</v>
      </c>
      <c r="D1035" t="s">
        <v>10091</v>
      </c>
      <c r="E1035" t="s">
        <v>10095</v>
      </c>
    </row>
    <row r="1036" spans="1:5">
      <c r="A1036" t="s">
        <v>8076</v>
      </c>
      <c r="B1036" t="s">
        <v>9619</v>
      </c>
      <c r="C1036" t="s">
        <v>10085</v>
      </c>
      <c r="D1036" t="s">
        <v>10090</v>
      </c>
      <c r="E1036" t="s">
        <v>10093</v>
      </c>
    </row>
    <row r="1037" spans="1:5">
      <c r="A1037" t="s">
        <v>7595</v>
      </c>
      <c r="B1037" t="s">
        <v>9620</v>
      </c>
      <c r="C1037" t="s">
        <v>10085</v>
      </c>
      <c r="D1037" t="s">
        <v>10090</v>
      </c>
      <c r="E1037" t="s">
        <v>10093</v>
      </c>
    </row>
    <row r="1038" spans="1:5">
      <c r="A1038" t="s">
        <v>7295</v>
      </c>
      <c r="B1038" t="s">
        <v>9621</v>
      </c>
      <c r="C1038" t="s">
        <v>10086</v>
      </c>
      <c r="D1038" t="s">
        <v>10088</v>
      </c>
      <c r="E1038" t="s">
        <v>10092</v>
      </c>
    </row>
    <row r="1039" spans="1:5">
      <c r="A1039" t="s">
        <v>7221</v>
      </c>
      <c r="B1039" t="s">
        <v>9622</v>
      </c>
      <c r="C1039" t="s">
        <v>10086</v>
      </c>
      <c r="D1039" t="s">
        <v>10089</v>
      </c>
      <c r="E1039" t="s">
        <v>10093</v>
      </c>
    </row>
    <row r="1040" spans="1:5">
      <c r="A1040" t="s">
        <v>8307</v>
      </c>
      <c r="B1040" t="s">
        <v>9623</v>
      </c>
      <c r="C1040" t="s">
        <v>10086</v>
      </c>
      <c r="D1040" t="s">
        <v>10090</v>
      </c>
      <c r="E1040" t="s">
        <v>10094</v>
      </c>
    </row>
    <row r="1041" spans="1:5">
      <c r="A1041" t="s">
        <v>7828</v>
      </c>
      <c r="B1041" t="s">
        <v>9624</v>
      </c>
      <c r="C1041" t="s">
        <v>10086</v>
      </c>
      <c r="D1041" t="s">
        <v>10091</v>
      </c>
      <c r="E1041" t="s">
        <v>10093</v>
      </c>
    </row>
    <row r="1042" spans="1:5">
      <c r="A1042" t="s">
        <v>7414</v>
      </c>
      <c r="B1042" t="s">
        <v>9625</v>
      </c>
      <c r="C1042" t="s">
        <v>10085</v>
      </c>
      <c r="D1042" t="s">
        <v>10087</v>
      </c>
      <c r="E1042" t="s">
        <v>10092</v>
      </c>
    </row>
    <row r="1043" spans="1:5">
      <c r="A1043" t="s">
        <v>8249</v>
      </c>
      <c r="B1043" t="s">
        <v>9626</v>
      </c>
      <c r="C1043" t="s">
        <v>10085</v>
      </c>
      <c r="D1043" t="s">
        <v>10088</v>
      </c>
      <c r="E1043" t="s">
        <v>10095</v>
      </c>
    </row>
    <row r="1044" spans="1:5">
      <c r="A1044" t="s">
        <v>8380</v>
      </c>
      <c r="B1044" t="s">
        <v>9627</v>
      </c>
      <c r="C1044" t="s">
        <v>10086</v>
      </c>
      <c r="D1044" t="s">
        <v>10091</v>
      </c>
      <c r="E1044" t="s">
        <v>10094</v>
      </c>
    </row>
    <row r="1045" spans="1:5">
      <c r="A1045" t="s">
        <v>7527</v>
      </c>
      <c r="B1045" t="s">
        <v>9628</v>
      </c>
      <c r="C1045" t="s">
        <v>10085</v>
      </c>
      <c r="D1045" t="s">
        <v>10089</v>
      </c>
      <c r="E1045" t="s">
        <v>10094</v>
      </c>
    </row>
    <row r="1046" spans="1:5">
      <c r="A1046" t="s">
        <v>8470</v>
      </c>
      <c r="B1046" t="s">
        <v>9629</v>
      </c>
      <c r="C1046" t="s">
        <v>10085</v>
      </c>
      <c r="D1046" t="s">
        <v>10087</v>
      </c>
      <c r="E1046" t="s">
        <v>10095</v>
      </c>
    </row>
    <row r="1047" spans="1:5">
      <c r="A1047" t="s">
        <v>7484</v>
      </c>
      <c r="B1047" t="s">
        <v>9630</v>
      </c>
      <c r="C1047" t="s">
        <v>10086</v>
      </c>
      <c r="D1047" t="s">
        <v>10090</v>
      </c>
      <c r="E1047" t="s">
        <v>10092</v>
      </c>
    </row>
    <row r="1048" spans="1:5">
      <c r="A1048" t="s">
        <v>8426</v>
      </c>
      <c r="B1048" t="s">
        <v>9631</v>
      </c>
      <c r="C1048" t="s">
        <v>10085</v>
      </c>
      <c r="D1048" t="s">
        <v>10087</v>
      </c>
      <c r="E1048" t="s">
        <v>10092</v>
      </c>
    </row>
    <row r="1049" spans="1:5">
      <c r="A1049" t="s">
        <v>7061</v>
      </c>
      <c r="B1049" t="s">
        <v>9632</v>
      </c>
      <c r="C1049" t="s">
        <v>10086</v>
      </c>
      <c r="D1049" t="s">
        <v>10089</v>
      </c>
      <c r="E1049" t="s">
        <v>10093</v>
      </c>
    </row>
    <row r="1050" spans="1:5">
      <c r="A1050" t="s">
        <v>7994</v>
      </c>
      <c r="B1050" t="s">
        <v>9633</v>
      </c>
      <c r="C1050" t="s">
        <v>10086</v>
      </c>
      <c r="D1050" t="s">
        <v>10088</v>
      </c>
      <c r="E1050" t="s">
        <v>10094</v>
      </c>
    </row>
    <row r="1051" spans="1:5">
      <c r="A1051" t="s">
        <v>7572</v>
      </c>
      <c r="B1051" t="s">
        <v>9634</v>
      </c>
      <c r="C1051" t="s">
        <v>10086</v>
      </c>
      <c r="D1051" t="s">
        <v>10089</v>
      </c>
      <c r="E1051" t="s">
        <v>10094</v>
      </c>
    </row>
    <row r="1052" spans="1:5">
      <c r="A1052" t="s">
        <v>8382</v>
      </c>
      <c r="B1052" t="s">
        <v>9635</v>
      </c>
      <c r="C1052" t="s">
        <v>10086</v>
      </c>
      <c r="D1052" t="s">
        <v>10088</v>
      </c>
      <c r="E1052" t="s">
        <v>10092</v>
      </c>
    </row>
    <row r="1053" spans="1:5">
      <c r="A1053" t="s">
        <v>8066</v>
      </c>
      <c r="B1053" t="s">
        <v>9636</v>
      </c>
      <c r="C1053" t="s">
        <v>10085</v>
      </c>
      <c r="D1053" t="s">
        <v>10087</v>
      </c>
      <c r="E1053" t="s">
        <v>10092</v>
      </c>
    </row>
    <row r="1054" spans="1:5">
      <c r="A1054" t="s">
        <v>7344</v>
      </c>
      <c r="B1054" t="s">
        <v>9637</v>
      </c>
      <c r="C1054" t="s">
        <v>10085</v>
      </c>
      <c r="D1054" t="s">
        <v>10091</v>
      </c>
      <c r="E1054" t="s">
        <v>10092</v>
      </c>
    </row>
    <row r="1055" spans="1:5">
      <c r="A1055" t="s">
        <v>8086</v>
      </c>
      <c r="B1055" t="s">
        <v>9638</v>
      </c>
      <c r="C1055" t="s">
        <v>10086</v>
      </c>
      <c r="D1055" t="s">
        <v>10090</v>
      </c>
      <c r="E1055" t="s">
        <v>10095</v>
      </c>
    </row>
    <row r="1056" spans="1:5">
      <c r="A1056" t="s">
        <v>7837</v>
      </c>
      <c r="B1056" t="s">
        <v>9639</v>
      </c>
      <c r="C1056" t="s">
        <v>10086</v>
      </c>
      <c r="D1056" t="s">
        <v>10087</v>
      </c>
      <c r="E1056" t="s">
        <v>10092</v>
      </c>
    </row>
    <row r="1057" spans="1:5">
      <c r="A1057" t="s">
        <v>7718</v>
      </c>
      <c r="B1057" t="s">
        <v>9640</v>
      </c>
      <c r="C1057" t="s">
        <v>10086</v>
      </c>
      <c r="D1057" t="s">
        <v>10089</v>
      </c>
      <c r="E1057" t="s">
        <v>10093</v>
      </c>
    </row>
    <row r="1058" spans="1:5">
      <c r="A1058" t="s">
        <v>8409</v>
      </c>
      <c r="B1058" t="s">
        <v>9641</v>
      </c>
      <c r="C1058" t="s">
        <v>10085</v>
      </c>
      <c r="D1058" t="s">
        <v>10091</v>
      </c>
      <c r="E1058" t="s">
        <v>10095</v>
      </c>
    </row>
    <row r="1059" spans="1:5">
      <c r="A1059" t="s">
        <v>7305</v>
      </c>
      <c r="B1059" t="s">
        <v>9642</v>
      </c>
      <c r="C1059" t="s">
        <v>10086</v>
      </c>
      <c r="D1059" t="s">
        <v>10090</v>
      </c>
      <c r="E1059" t="s">
        <v>10094</v>
      </c>
    </row>
    <row r="1060" spans="1:5">
      <c r="A1060" t="s">
        <v>7016</v>
      </c>
      <c r="B1060" t="s">
        <v>9643</v>
      </c>
      <c r="C1060" t="s">
        <v>10085</v>
      </c>
      <c r="D1060" t="s">
        <v>10091</v>
      </c>
      <c r="E1060" t="s">
        <v>10092</v>
      </c>
    </row>
    <row r="1061" spans="1:5">
      <c r="A1061" t="s">
        <v>8316</v>
      </c>
      <c r="B1061" t="s">
        <v>9644</v>
      </c>
      <c r="C1061" t="s">
        <v>10086</v>
      </c>
      <c r="D1061" t="s">
        <v>10089</v>
      </c>
      <c r="E1061" t="s">
        <v>10092</v>
      </c>
    </row>
    <row r="1062" spans="1:5">
      <c r="A1062" t="s">
        <v>8384</v>
      </c>
      <c r="B1062" t="s">
        <v>9645</v>
      </c>
      <c r="C1062" t="s">
        <v>10086</v>
      </c>
      <c r="D1062" t="s">
        <v>10088</v>
      </c>
      <c r="E1062" t="s">
        <v>10095</v>
      </c>
    </row>
    <row r="1063" spans="1:5">
      <c r="A1063" t="s">
        <v>8049</v>
      </c>
      <c r="B1063" t="s">
        <v>9646</v>
      </c>
      <c r="C1063" t="s">
        <v>10085</v>
      </c>
      <c r="D1063" t="s">
        <v>10088</v>
      </c>
      <c r="E1063" t="s">
        <v>10092</v>
      </c>
    </row>
    <row r="1064" spans="1:5">
      <c r="A1064" t="s">
        <v>8332</v>
      </c>
      <c r="B1064" t="s">
        <v>9647</v>
      </c>
      <c r="C1064" t="s">
        <v>10086</v>
      </c>
      <c r="D1064" t="s">
        <v>10091</v>
      </c>
      <c r="E1064" t="s">
        <v>10092</v>
      </c>
    </row>
    <row r="1065" spans="1:5">
      <c r="A1065" t="s">
        <v>8455</v>
      </c>
      <c r="B1065" t="s">
        <v>9648</v>
      </c>
      <c r="C1065" t="s">
        <v>10086</v>
      </c>
      <c r="D1065" t="s">
        <v>10089</v>
      </c>
      <c r="E1065" t="s">
        <v>10092</v>
      </c>
    </row>
    <row r="1066" spans="1:5">
      <c r="A1066" t="s">
        <v>7191</v>
      </c>
      <c r="B1066" t="s">
        <v>9649</v>
      </c>
      <c r="C1066" t="s">
        <v>10086</v>
      </c>
      <c r="D1066" t="s">
        <v>10089</v>
      </c>
      <c r="E1066" t="s">
        <v>10095</v>
      </c>
    </row>
    <row r="1067" spans="1:5">
      <c r="A1067" t="s">
        <v>8323</v>
      </c>
      <c r="B1067" t="s">
        <v>9650</v>
      </c>
      <c r="C1067" t="s">
        <v>10086</v>
      </c>
      <c r="D1067" t="s">
        <v>10089</v>
      </c>
      <c r="E1067" t="s">
        <v>10092</v>
      </c>
    </row>
    <row r="1068" spans="1:5">
      <c r="A1068" t="s">
        <v>7324</v>
      </c>
      <c r="B1068" t="s">
        <v>9651</v>
      </c>
      <c r="C1068" t="s">
        <v>10085</v>
      </c>
      <c r="D1068" t="s">
        <v>10090</v>
      </c>
      <c r="E1068" t="s">
        <v>10093</v>
      </c>
    </row>
    <row r="1069" spans="1:5">
      <c r="A1069" t="s">
        <v>7249</v>
      </c>
      <c r="B1069" t="s">
        <v>9652</v>
      </c>
      <c r="C1069" t="s">
        <v>10085</v>
      </c>
      <c r="D1069" t="s">
        <v>10087</v>
      </c>
      <c r="E1069" t="s">
        <v>10092</v>
      </c>
    </row>
    <row r="1070" spans="1:5">
      <c r="A1070" t="s">
        <v>7866</v>
      </c>
      <c r="B1070" t="s">
        <v>9653</v>
      </c>
      <c r="C1070" t="s">
        <v>10086</v>
      </c>
      <c r="D1070" t="s">
        <v>10090</v>
      </c>
      <c r="E1070" t="s">
        <v>10093</v>
      </c>
    </row>
    <row r="1071" spans="1:5">
      <c r="A1071" t="s">
        <v>7313</v>
      </c>
      <c r="B1071" t="s">
        <v>9654</v>
      </c>
      <c r="C1071" t="s">
        <v>10085</v>
      </c>
      <c r="D1071" t="s">
        <v>10088</v>
      </c>
      <c r="E1071" t="s">
        <v>10092</v>
      </c>
    </row>
    <row r="1072" spans="1:5">
      <c r="A1072" t="s">
        <v>8102</v>
      </c>
      <c r="B1072" t="s">
        <v>9655</v>
      </c>
      <c r="C1072" t="s">
        <v>10085</v>
      </c>
      <c r="D1072" t="s">
        <v>10091</v>
      </c>
      <c r="E1072" t="s">
        <v>10092</v>
      </c>
    </row>
    <row r="1073" spans="1:5">
      <c r="A1073" t="s">
        <v>7556</v>
      </c>
      <c r="B1073" t="s">
        <v>9656</v>
      </c>
      <c r="C1073" t="s">
        <v>10085</v>
      </c>
      <c r="D1073" t="s">
        <v>10089</v>
      </c>
      <c r="E1073" t="s">
        <v>10094</v>
      </c>
    </row>
    <row r="1074" spans="1:5">
      <c r="A1074" t="s">
        <v>7057</v>
      </c>
      <c r="B1074" t="s">
        <v>9657</v>
      </c>
      <c r="C1074" t="s">
        <v>10085</v>
      </c>
      <c r="D1074" t="s">
        <v>10087</v>
      </c>
      <c r="E1074" t="s">
        <v>10092</v>
      </c>
    </row>
    <row r="1075" spans="1:5">
      <c r="A1075" t="s">
        <v>8415</v>
      </c>
      <c r="B1075" t="s">
        <v>9658</v>
      </c>
      <c r="C1075" t="s">
        <v>10086</v>
      </c>
      <c r="D1075" t="s">
        <v>10089</v>
      </c>
      <c r="E1075" t="s">
        <v>10094</v>
      </c>
    </row>
    <row r="1076" spans="1:5">
      <c r="A1076" t="s">
        <v>7165</v>
      </c>
      <c r="B1076" t="s">
        <v>9659</v>
      </c>
      <c r="C1076" t="s">
        <v>10085</v>
      </c>
      <c r="D1076" t="s">
        <v>10091</v>
      </c>
      <c r="E1076" t="s">
        <v>10092</v>
      </c>
    </row>
    <row r="1077" spans="1:5">
      <c r="A1077" t="s">
        <v>7288</v>
      </c>
      <c r="B1077" t="s">
        <v>9660</v>
      </c>
      <c r="C1077" t="s">
        <v>10086</v>
      </c>
      <c r="D1077" t="s">
        <v>10089</v>
      </c>
      <c r="E1077" t="s">
        <v>10095</v>
      </c>
    </row>
    <row r="1078" spans="1:5">
      <c r="A1078" t="s">
        <v>7183</v>
      </c>
      <c r="B1078" t="s">
        <v>9661</v>
      </c>
      <c r="C1078" t="s">
        <v>10085</v>
      </c>
      <c r="D1078" t="s">
        <v>10089</v>
      </c>
      <c r="E1078" t="s">
        <v>10092</v>
      </c>
    </row>
    <row r="1079" spans="1:5">
      <c r="A1079" t="s">
        <v>8252</v>
      </c>
      <c r="B1079" t="s">
        <v>9662</v>
      </c>
      <c r="C1079" t="s">
        <v>10085</v>
      </c>
      <c r="D1079" t="s">
        <v>10089</v>
      </c>
      <c r="E1079" t="s">
        <v>10093</v>
      </c>
    </row>
    <row r="1080" spans="1:5">
      <c r="A1080" t="s">
        <v>7554</v>
      </c>
      <c r="B1080" t="s">
        <v>9663</v>
      </c>
      <c r="C1080" t="s">
        <v>10085</v>
      </c>
      <c r="D1080" t="s">
        <v>10090</v>
      </c>
      <c r="E1080" t="s">
        <v>10093</v>
      </c>
    </row>
    <row r="1081" spans="1:5">
      <c r="A1081" t="s">
        <v>7163</v>
      </c>
      <c r="B1081" t="s">
        <v>9664</v>
      </c>
      <c r="C1081" t="s">
        <v>10085</v>
      </c>
      <c r="D1081" t="s">
        <v>10087</v>
      </c>
      <c r="E1081" t="s">
        <v>10094</v>
      </c>
    </row>
    <row r="1082" spans="1:5">
      <c r="A1082" t="s">
        <v>7612</v>
      </c>
      <c r="B1082" t="s">
        <v>9665</v>
      </c>
      <c r="C1082" t="s">
        <v>10085</v>
      </c>
      <c r="D1082" t="s">
        <v>10088</v>
      </c>
      <c r="E1082" t="s">
        <v>10092</v>
      </c>
    </row>
    <row r="1083" spans="1:5">
      <c r="A1083" t="s">
        <v>8292</v>
      </c>
      <c r="B1083" t="s">
        <v>9666</v>
      </c>
      <c r="C1083" t="s">
        <v>10085</v>
      </c>
      <c r="D1083" t="s">
        <v>10088</v>
      </c>
      <c r="E1083" t="s">
        <v>10093</v>
      </c>
    </row>
    <row r="1084" spans="1:5">
      <c r="A1084" t="s">
        <v>8580</v>
      </c>
      <c r="B1084" t="s">
        <v>9667</v>
      </c>
      <c r="C1084" t="s">
        <v>10085</v>
      </c>
      <c r="D1084" t="s">
        <v>10087</v>
      </c>
      <c r="E1084" t="s">
        <v>10095</v>
      </c>
    </row>
    <row r="1085" spans="1:5">
      <c r="A1085" t="s">
        <v>7172</v>
      </c>
      <c r="B1085" t="s">
        <v>9668</v>
      </c>
      <c r="C1085" t="s">
        <v>10085</v>
      </c>
      <c r="D1085" t="s">
        <v>10089</v>
      </c>
      <c r="E1085" t="s">
        <v>10093</v>
      </c>
    </row>
    <row r="1086" spans="1:5">
      <c r="A1086" t="s">
        <v>8040</v>
      </c>
      <c r="B1086" t="s">
        <v>9669</v>
      </c>
      <c r="C1086" t="s">
        <v>10086</v>
      </c>
      <c r="D1086" t="s">
        <v>10087</v>
      </c>
      <c r="E1086" t="s">
        <v>10095</v>
      </c>
    </row>
    <row r="1087" spans="1:5">
      <c r="A1087" t="s">
        <v>7641</v>
      </c>
      <c r="B1087" t="s">
        <v>9670</v>
      </c>
      <c r="C1087" t="s">
        <v>10086</v>
      </c>
      <c r="D1087" t="s">
        <v>10087</v>
      </c>
      <c r="E1087" t="s">
        <v>10092</v>
      </c>
    </row>
    <row r="1088" spans="1:5">
      <c r="A1088" t="s">
        <v>7636</v>
      </c>
      <c r="B1088" t="s">
        <v>9671</v>
      </c>
      <c r="C1088" t="s">
        <v>10086</v>
      </c>
      <c r="D1088" t="s">
        <v>10091</v>
      </c>
      <c r="E1088" t="s">
        <v>10095</v>
      </c>
    </row>
    <row r="1089" spans="1:5">
      <c r="A1089" t="s">
        <v>7879</v>
      </c>
      <c r="B1089" t="s">
        <v>9672</v>
      </c>
      <c r="C1089" t="s">
        <v>10086</v>
      </c>
      <c r="D1089" t="s">
        <v>10088</v>
      </c>
      <c r="E1089" t="s">
        <v>10092</v>
      </c>
    </row>
    <row r="1090" spans="1:5">
      <c r="A1090" t="s">
        <v>7468</v>
      </c>
      <c r="B1090" t="s">
        <v>9673</v>
      </c>
      <c r="C1090" t="s">
        <v>10085</v>
      </c>
      <c r="D1090" t="s">
        <v>10089</v>
      </c>
      <c r="E1090" t="s">
        <v>10095</v>
      </c>
    </row>
    <row r="1091" spans="1:5">
      <c r="A1091" t="s">
        <v>7929</v>
      </c>
      <c r="B1091" t="s">
        <v>9674</v>
      </c>
      <c r="C1091" t="s">
        <v>10086</v>
      </c>
      <c r="D1091" t="s">
        <v>10089</v>
      </c>
      <c r="E1091" t="s">
        <v>10093</v>
      </c>
    </row>
    <row r="1092" spans="1:5">
      <c r="A1092" t="s">
        <v>7334</v>
      </c>
      <c r="B1092" t="s">
        <v>9675</v>
      </c>
      <c r="C1092" t="s">
        <v>10085</v>
      </c>
      <c r="D1092" t="s">
        <v>10087</v>
      </c>
      <c r="E1092" t="s">
        <v>10093</v>
      </c>
    </row>
    <row r="1093" spans="1:5">
      <c r="A1093" t="s">
        <v>7423</v>
      </c>
      <c r="B1093" t="s">
        <v>9676</v>
      </c>
      <c r="C1093" t="s">
        <v>10085</v>
      </c>
      <c r="D1093" t="s">
        <v>10089</v>
      </c>
      <c r="E1093" t="s">
        <v>10092</v>
      </c>
    </row>
    <row r="1094" spans="1:5">
      <c r="A1094" t="s">
        <v>7381</v>
      </c>
      <c r="B1094" t="s">
        <v>9677</v>
      </c>
      <c r="C1094" t="s">
        <v>10085</v>
      </c>
      <c r="D1094" t="s">
        <v>10088</v>
      </c>
      <c r="E1094" t="s">
        <v>10092</v>
      </c>
    </row>
    <row r="1095" spans="1:5">
      <c r="A1095" t="s">
        <v>7752</v>
      </c>
      <c r="B1095" t="s">
        <v>9678</v>
      </c>
      <c r="C1095" t="s">
        <v>10086</v>
      </c>
      <c r="D1095" t="s">
        <v>10090</v>
      </c>
      <c r="E1095" t="s">
        <v>10092</v>
      </c>
    </row>
    <row r="1096" spans="1:5">
      <c r="A1096" t="s">
        <v>7269</v>
      </c>
      <c r="B1096" t="s">
        <v>9679</v>
      </c>
      <c r="C1096" t="s">
        <v>10085</v>
      </c>
      <c r="D1096" t="s">
        <v>10091</v>
      </c>
      <c r="E1096" t="s">
        <v>10092</v>
      </c>
    </row>
    <row r="1097" spans="1:5">
      <c r="A1097" t="s">
        <v>7569</v>
      </c>
      <c r="B1097" t="s">
        <v>9680</v>
      </c>
      <c r="C1097" t="s">
        <v>10086</v>
      </c>
      <c r="D1097" t="s">
        <v>10089</v>
      </c>
      <c r="E1097" t="s">
        <v>10093</v>
      </c>
    </row>
    <row r="1098" spans="1:5">
      <c r="A1098" t="s">
        <v>7728</v>
      </c>
      <c r="B1098" t="s">
        <v>9681</v>
      </c>
      <c r="C1098" t="s">
        <v>10086</v>
      </c>
      <c r="D1098" t="s">
        <v>10089</v>
      </c>
      <c r="E1098" t="s">
        <v>10094</v>
      </c>
    </row>
    <row r="1099" spans="1:5">
      <c r="A1099" t="s">
        <v>7256</v>
      </c>
      <c r="B1099" t="s">
        <v>9682</v>
      </c>
      <c r="C1099" t="s">
        <v>10086</v>
      </c>
      <c r="D1099" t="s">
        <v>10087</v>
      </c>
      <c r="E1099" t="s">
        <v>10095</v>
      </c>
    </row>
    <row r="1100" spans="1:5">
      <c r="A1100" t="s">
        <v>7759</v>
      </c>
      <c r="B1100" t="s">
        <v>9683</v>
      </c>
      <c r="C1100" t="s">
        <v>10085</v>
      </c>
      <c r="D1100" t="s">
        <v>10090</v>
      </c>
      <c r="E1100" t="s">
        <v>10093</v>
      </c>
    </row>
    <row r="1101" spans="1:5">
      <c r="A1101" t="s">
        <v>7246</v>
      </c>
      <c r="B1101" t="s">
        <v>9684</v>
      </c>
      <c r="C1101" t="s">
        <v>10086</v>
      </c>
      <c r="D1101" t="s">
        <v>10089</v>
      </c>
      <c r="E1101" t="s">
        <v>10094</v>
      </c>
    </row>
    <row r="1102" spans="1:5">
      <c r="A1102" t="s">
        <v>7836</v>
      </c>
      <c r="B1102" t="s">
        <v>9685</v>
      </c>
      <c r="C1102" t="s">
        <v>10085</v>
      </c>
      <c r="D1102" t="s">
        <v>10091</v>
      </c>
      <c r="E1102" t="s">
        <v>10092</v>
      </c>
    </row>
    <row r="1103" spans="1:5">
      <c r="A1103" t="s">
        <v>8412</v>
      </c>
      <c r="B1103" t="s">
        <v>9686</v>
      </c>
      <c r="C1103" t="s">
        <v>10086</v>
      </c>
      <c r="D1103" t="s">
        <v>10088</v>
      </c>
      <c r="E1103" t="s">
        <v>10092</v>
      </c>
    </row>
    <row r="1104" spans="1:5">
      <c r="A1104" t="s">
        <v>7991</v>
      </c>
      <c r="B1104" t="s">
        <v>9687</v>
      </c>
      <c r="C1104" t="s">
        <v>10086</v>
      </c>
      <c r="D1104" t="s">
        <v>10091</v>
      </c>
      <c r="E1104" t="s">
        <v>10095</v>
      </c>
    </row>
    <row r="1105" spans="1:5">
      <c r="A1105" t="s">
        <v>8284</v>
      </c>
      <c r="B1105" t="s">
        <v>9688</v>
      </c>
      <c r="C1105" t="s">
        <v>10085</v>
      </c>
      <c r="D1105" t="s">
        <v>10091</v>
      </c>
      <c r="E1105" t="s">
        <v>10093</v>
      </c>
    </row>
    <row r="1106" spans="1:5">
      <c r="A1106" t="s">
        <v>7566</v>
      </c>
      <c r="B1106" t="s">
        <v>9689</v>
      </c>
      <c r="C1106" t="s">
        <v>10086</v>
      </c>
      <c r="D1106" t="s">
        <v>10087</v>
      </c>
      <c r="E1106" t="s">
        <v>10093</v>
      </c>
    </row>
    <row r="1107" spans="1:5">
      <c r="A1107" t="s">
        <v>7827</v>
      </c>
      <c r="B1107" t="s">
        <v>9690</v>
      </c>
      <c r="C1107" t="s">
        <v>10085</v>
      </c>
      <c r="D1107" t="s">
        <v>10091</v>
      </c>
      <c r="E1107" t="s">
        <v>10092</v>
      </c>
    </row>
    <row r="1108" spans="1:5">
      <c r="A1108" t="s">
        <v>7724</v>
      </c>
      <c r="B1108" t="s">
        <v>9691</v>
      </c>
      <c r="C1108" t="s">
        <v>10085</v>
      </c>
      <c r="D1108" t="s">
        <v>10087</v>
      </c>
      <c r="E1108" t="s">
        <v>10095</v>
      </c>
    </row>
    <row r="1109" spans="1:5">
      <c r="A1109" t="s">
        <v>7360</v>
      </c>
      <c r="B1109" t="s">
        <v>9692</v>
      </c>
      <c r="C1109" t="s">
        <v>10085</v>
      </c>
      <c r="D1109" t="s">
        <v>10087</v>
      </c>
      <c r="E1109" t="s">
        <v>10092</v>
      </c>
    </row>
    <row r="1110" spans="1:5">
      <c r="A1110" t="s">
        <v>7941</v>
      </c>
      <c r="B1110" t="s">
        <v>9693</v>
      </c>
      <c r="C1110" t="s">
        <v>10085</v>
      </c>
      <c r="D1110" t="s">
        <v>10088</v>
      </c>
      <c r="E1110" t="s">
        <v>10094</v>
      </c>
    </row>
    <row r="1111" spans="1:5">
      <c r="A1111" t="s">
        <v>8345</v>
      </c>
      <c r="B1111" t="s">
        <v>9694</v>
      </c>
      <c r="C1111" t="s">
        <v>10085</v>
      </c>
      <c r="D1111" t="s">
        <v>10090</v>
      </c>
      <c r="E1111" t="s">
        <v>10094</v>
      </c>
    </row>
    <row r="1112" spans="1:5">
      <c r="A1112" t="s">
        <v>7902</v>
      </c>
      <c r="B1112" t="s">
        <v>9695</v>
      </c>
      <c r="C1112" t="s">
        <v>10085</v>
      </c>
      <c r="D1112" t="s">
        <v>10090</v>
      </c>
      <c r="E1112" t="s">
        <v>10093</v>
      </c>
    </row>
    <row r="1113" spans="1:5">
      <c r="A1113" t="s">
        <v>7347</v>
      </c>
      <c r="B1113" t="s">
        <v>9696</v>
      </c>
      <c r="C1113" t="s">
        <v>10086</v>
      </c>
      <c r="D1113" t="s">
        <v>10089</v>
      </c>
      <c r="E1113" t="s">
        <v>10093</v>
      </c>
    </row>
    <row r="1114" spans="1:5">
      <c r="A1114" t="s">
        <v>8405</v>
      </c>
      <c r="B1114" t="s">
        <v>9697</v>
      </c>
      <c r="C1114" t="s">
        <v>10086</v>
      </c>
      <c r="D1114" t="s">
        <v>10087</v>
      </c>
      <c r="E1114" t="s">
        <v>10092</v>
      </c>
    </row>
    <row r="1115" spans="1:5">
      <c r="A1115" t="s">
        <v>7095</v>
      </c>
      <c r="B1115" t="s">
        <v>9698</v>
      </c>
      <c r="C1115" t="s">
        <v>10085</v>
      </c>
      <c r="D1115" t="s">
        <v>10089</v>
      </c>
      <c r="E1115" t="s">
        <v>10093</v>
      </c>
    </row>
    <row r="1116" spans="1:5">
      <c r="A1116" t="s">
        <v>8319</v>
      </c>
      <c r="B1116" t="s">
        <v>9699</v>
      </c>
      <c r="C1116" t="s">
        <v>10086</v>
      </c>
      <c r="D1116" t="s">
        <v>10089</v>
      </c>
      <c r="E1116" t="s">
        <v>10095</v>
      </c>
    </row>
    <row r="1117" spans="1:5">
      <c r="A1117" t="s">
        <v>7439</v>
      </c>
      <c r="B1117" t="s">
        <v>9700</v>
      </c>
      <c r="C1117" t="s">
        <v>10086</v>
      </c>
      <c r="D1117" t="s">
        <v>10088</v>
      </c>
      <c r="E1117" t="s">
        <v>10095</v>
      </c>
    </row>
    <row r="1118" spans="1:5">
      <c r="A1118" t="s">
        <v>7503</v>
      </c>
      <c r="B1118" t="s">
        <v>9701</v>
      </c>
      <c r="C1118" t="s">
        <v>10086</v>
      </c>
      <c r="D1118" t="s">
        <v>10089</v>
      </c>
      <c r="E1118" t="s">
        <v>10095</v>
      </c>
    </row>
    <row r="1119" spans="1:5">
      <c r="A1119" t="s">
        <v>7782</v>
      </c>
      <c r="B1119" t="s">
        <v>9702</v>
      </c>
      <c r="C1119" t="s">
        <v>10086</v>
      </c>
      <c r="D1119" t="s">
        <v>10091</v>
      </c>
      <c r="E1119" t="s">
        <v>10092</v>
      </c>
    </row>
    <row r="1120" spans="1:5">
      <c r="A1120" t="s">
        <v>7542</v>
      </c>
      <c r="B1120" t="s">
        <v>9703</v>
      </c>
      <c r="C1120" t="s">
        <v>10086</v>
      </c>
      <c r="D1120" t="s">
        <v>10087</v>
      </c>
      <c r="E1120" t="s">
        <v>10094</v>
      </c>
    </row>
    <row r="1121" spans="1:5">
      <c r="A1121" t="s">
        <v>7028</v>
      </c>
      <c r="B1121" t="s">
        <v>9704</v>
      </c>
      <c r="C1121" t="s">
        <v>10085</v>
      </c>
      <c r="D1121" t="s">
        <v>10090</v>
      </c>
      <c r="E1121" t="s">
        <v>10093</v>
      </c>
    </row>
    <row r="1122" spans="1:5">
      <c r="A1122" t="s">
        <v>7110</v>
      </c>
      <c r="B1122" t="s">
        <v>9705</v>
      </c>
      <c r="C1122" t="s">
        <v>10086</v>
      </c>
      <c r="D1122" t="s">
        <v>10087</v>
      </c>
      <c r="E1122" t="s">
        <v>10094</v>
      </c>
    </row>
    <row r="1123" spans="1:5">
      <c r="A1123" t="s">
        <v>7658</v>
      </c>
      <c r="B1123" t="s">
        <v>9706</v>
      </c>
      <c r="C1123" t="s">
        <v>10086</v>
      </c>
      <c r="D1123" t="s">
        <v>10091</v>
      </c>
      <c r="E1123" t="s">
        <v>10095</v>
      </c>
    </row>
    <row r="1124" spans="1:5">
      <c r="A1124" t="s">
        <v>7429</v>
      </c>
      <c r="B1124" t="s">
        <v>9707</v>
      </c>
      <c r="C1124" t="s">
        <v>10086</v>
      </c>
      <c r="D1124" t="s">
        <v>10090</v>
      </c>
      <c r="E1124" t="s">
        <v>10092</v>
      </c>
    </row>
    <row r="1125" spans="1:5">
      <c r="A1125" t="s">
        <v>7955</v>
      </c>
      <c r="B1125" t="s">
        <v>9708</v>
      </c>
      <c r="C1125" t="s">
        <v>10085</v>
      </c>
      <c r="D1125" t="s">
        <v>10088</v>
      </c>
      <c r="E1125" t="s">
        <v>10094</v>
      </c>
    </row>
    <row r="1126" spans="1:5">
      <c r="A1126" t="s">
        <v>7489</v>
      </c>
      <c r="B1126" t="s">
        <v>9709</v>
      </c>
      <c r="C1126" t="s">
        <v>10086</v>
      </c>
      <c r="D1126" t="s">
        <v>10091</v>
      </c>
      <c r="E1126" t="s">
        <v>10095</v>
      </c>
    </row>
    <row r="1127" spans="1:5">
      <c r="A1127" t="s">
        <v>7349</v>
      </c>
      <c r="B1127" t="s">
        <v>9710</v>
      </c>
      <c r="C1127" t="s">
        <v>10086</v>
      </c>
      <c r="D1127" t="s">
        <v>10088</v>
      </c>
      <c r="E1127" t="s">
        <v>10093</v>
      </c>
    </row>
    <row r="1128" spans="1:5">
      <c r="A1128" t="s">
        <v>7222</v>
      </c>
      <c r="B1128" t="s">
        <v>9711</v>
      </c>
      <c r="C1128" t="s">
        <v>10085</v>
      </c>
      <c r="D1128" t="s">
        <v>10091</v>
      </c>
      <c r="E1128" t="s">
        <v>10095</v>
      </c>
    </row>
    <row r="1129" spans="1:5">
      <c r="A1129" t="s">
        <v>7065</v>
      </c>
      <c r="B1129" t="s">
        <v>9712</v>
      </c>
      <c r="C1129" t="s">
        <v>10086</v>
      </c>
      <c r="D1129" t="s">
        <v>10091</v>
      </c>
      <c r="E1129" t="s">
        <v>10095</v>
      </c>
    </row>
    <row r="1130" spans="1:5">
      <c r="A1130" t="s">
        <v>7982</v>
      </c>
      <c r="B1130" t="s">
        <v>9713</v>
      </c>
      <c r="C1130" t="s">
        <v>10086</v>
      </c>
      <c r="D1130" t="s">
        <v>10089</v>
      </c>
      <c r="E1130" t="s">
        <v>10092</v>
      </c>
    </row>
    <row r="1131" spans="1:5">
      <c r="A1131" t="s">
        <v>8459</v>
      </c>
      <c r="B1131" t="s">
        <v>9714</v>
      </c>
      <c r="C1131" t="s">
        <v>10086</v>
      </c>
      <c r="D1131" t="s">
        <v>10087</v>
      </c>
      <c r="E1131" t="s">
        <v>10092</v>
      </c>
    </row>
    <row r="1132" spans="1:5">
      <c r="A1132" t="s">
        <v>7529</v>
      </c>
      <c r="B1132" t="s">
        <v>9715</v>
      </c>
      <c r="C1132" t="s">
        <v>10086</v>
      </c>
      <c r="D1132" t="s">
        <v>10091</v>
      </c>
      <c r="E1132" t="s">
        <v>10094</v>
      </c>
    </row>
    <row r="1133" spans="1:5">
      <c r="A1133" t="s">
        <v>8198</v>
      </c>
      <c r="B1133" t="s">
        <v>9716</v>
      </c>
      <c r="C1133" t="s">
        <v>10085</v>
      </c>
      <c r="D1133" t="s">
        <v>10087</v>
      </c>
      <c r="E1133" t="s">
        <v>10094</v>
      </c>
    </row>
    <row r="1134" spans="1:5">
      <c r="A1134" t="s">
        <v>7864</v>
      </c>
      <c r="B1134" t="s">
        <v>9717</v>
      </c>
      <c r="C1134" t="s">
        <v>10085</v>
      </c>
      <c r="D1134" t="s">
        <v>10090</v>
      </c>
      <c r="E1134" t="s">
        <v>10092</v>
      </c>
    </row>
    <row r="1135" spans="1:5">
      <c r="A1135" t="s">
        <v>7789</v>
      </c>
      <c r="B1135" t="s">
        <v>9718</v>
      </c>
      <c r="C1135" t="s">
        <v>10086</v>
      </c>
      <c r="D1135" t="s">
        <v>10090</v>
      </c>
      <c r="E1135" t="s">
        <v>10093</v>
      </c>
    </row>
    <row r="1136" spans="1:5">
      <c r="A1136" t="s">
        <v>8013</v>
      </c>
      <c r="B1136" t="s">
        <v>9719</v>
      </c>
      <c r="C1136" t="s">
        <v>10086</v>
      </c>
      <c r="D1136" t="s">
        <v>10087</v>
      </c>
      <c r="E1136" t="s">
        <v>10092</v>
      </c>
    </row>
    <row r="1137" spans="1:5">
      <c r="A1137" t="s">
        <v>7738</v>
      </c>
      <c r="B1137" t="s">
        <v>9720</v>
      </c>
      <c r="C1137" t="s">
        <v>10085</v>
      </c>
      <c r="D1137" t="s">
        <v>10091</v>
      </c>
      <c r="E1137" t="s">
        <v>10092</v>
      </c>
    </row>
    <row r="1138" spans="1:5">
      <c r="A1138" t="s">
        <v>7449</v>
      </c>
      <c r="B1138" t="s">
        <v>9721</v>
      </c>
      <c r="C1138" t="s">
        <v>10085</v>
      </c>
      <c r="D1138" t="s">
        <v>10091</v>
      </c>
      <c r="E1138" t="s">
        <v>10093</v>
      </c>
    </row>
    <row r="1139" spans="1:5">
      <c r="A1139" t="s">
        <v>7255</v>
      </c>
      <c r="B1139" t="s">
        <v>9722</v>
      </c>
      <c r="C1139" t="s">
        <v>10086</v>
      </c>
      <c r="D1139" t="s">
        <v>10091</v>
      </c>
      <c r="E1139" t="s">
        <v>10094</v>
      </c>
    </row>
    <row r="1140" spans="1:5">
      <c r="A1140" t="s">
        <v>7420</v>
      </c>
      <c r="B1140" t="s">
        <v>9723</v>
      </c>
      <c r="C1140" t="s">
        <v>10085</v>
      </c>
      <c r="D1140" t="s">
        <v>10088</v>
      </c>
      <c r="E1140" t="s">
        <v>10093</v>
      </c>
    </row>
    <row r="1141" spans="1:5">
      <c r="A1141" t="s">
        <v>8356</v>
      </c>
      <c r="B1141" t="s">
        <v>9724</v>
      </c>
      <c r="C1141" t="s">
        <v>10086</v>
      </c>
      <c r="D1141" t="s">
        <v>10088</v>
      </c>
      <c r="E1141" t="s">
        <v>10095</v>
      </c>
    </row>
    <row r="1142" spans="1:5">
      <c r="A1142" t="s">
        <v>8125</v>
      </c>
      <c r="B1142" t="s">
        <v>9725</v>
      </c>
      <c r="C1142" t="s">
        <v>10086</v>
      </c>
      <c r="D1142" t="s">
        <v>10090</v>
      </c>
      <c r="E1142" t="s">
        <v>10095</v>
      </c>
    </row>
    <row r="1143" spans="1:5">
      <c r="A1143" t="s">
        <v>7114</v>
      </c>
      <c r="B1143" t="s">
        <v>9726</v>
      </c>
      <c r="C1143" t="s">
        <v>10086</v>
      </c>
      <c r="D1143" t="s">
        <v>10087</v>
      </c>
      <c r="E1143" t="s">
        <v>10093</v>
      </c>
    </row>
    <row r="1144" spans="1:5">
      <c r="A1144" t="s">
        <v>7821</v>
      </c>
      <c r="B1144" t="s">
        <v>9727</v>
      </c>
      <c r="C1144" t="s">
        <v>10086</v>
      </c>
      <c r="D1144" t="s">
        <v>10090</v>
      </c>
      <c r="E1144" t="s">
        <v>10092</v>
      </c>
    </row>
    <row r="1145" spans="1:5">
      <c r="A1145" t="s">
        <v>7884</v>
      </c>
      <c r="B1145" t="s">
        <v>9728</v>
      </c>
      <c r="C1145" t="s">
        <v>10085</v>
      </c>
      <c r="D1145" t="s">
        <v>10090</v>
      </c>
      <c r="E1145" t="s">
        <v>10094</v>
      </c>
    </row>
    <row r="1146" spans="1:5">
      <c r="A1146" t="s">
        <v>7908</v>
      </c>
      <c r="B1146" t="s">
        <v>9729</v>
      </c>
      <c r="C1146" t="s">
        <v>10085</v>
      </c>
      <c r="D1146" t="s">
        <v>10088</v>
      </c>
      <c r="E1146" t="s">
        <v>10092</v>
      </c>
    </row>
    <row r="1147" spans="1:5">
      <c r="A1147" t="s">
        <v>8016</v>
      </c>
      <c r="B1147" t="s">
        <v>9730</v>
      </c>
      <c r="C1147" t="s">
        <v>10086</v>
      </c>
      <c r="D1147" t="s">
        <v>10091</v>
      </c>
      <c r="E1147" t="s">
        <v>10092</v>
      </c>
    </row>
    <row r="1148" spans="1:5">
      <c r="A1148" t="s">
        <v>7343</v>
      </c>
      <c r="B1148" t="s">
        <v>9731</v>
      </c>
      <c r="C1148" t="s">
        <v>10085</v>
      </c>
      <c r="D1148" t="s">
        <v>10088</v>
      </c>
      <c r="E1148" t="s">
        <v>10094</v>
      </c>
    </row>
    <row r="1149" spans="1:5">
      <c r="A1149" t="s">
        <v>7212</v>
      </c>
      <c r="B1149" t="s">
        <v>9732</v>
      </c>
      <c r="C1149" t="s">
        <v>10086</v>
      </c>
      <c r="D1149" t="s">
        <v>10087</v>
      </c>
      <c r="E1149" t="s">
        <v>10094</v>
      </c>
    </row>
    <row r="1150" spans="1:5">
      <c r="A1150" t="s">
        <v>7910</v>
      </c>
      <c r="B1150" t="s">
        <v>9733</v>
      </c>
      <c r="C1150" t="s">
        <v>10085</v>
      </c>
      <c r="D1150" t="s">
        <v>10088</v>
      </c>
      <c r="E1150" t="s">
        <v>10094</v>
      </c>
    </row>
    <row r="1151" spans="1:5">
      <c r="A1151" t="s">
        <v>8344</v>
      </c>
      <c r="B1151" t="s">
        <v>9734</v>
      </c>
      <c r="C1151" t="s">
        <v>10085</v>
      </c>
      <c r="D1151" t="s">
        <v>10090</v>
      </c>
      <c r="E1151" t="s">
        <v>10093</v>
      </c>
    </row>
    <row r="1152" spans="1:5">
      <c r="A1152" t="s">
        <v>8303</v>
      </c>
      <c r="B1152" t="s">
        <v>9735</v>
      </c>
      <c r="C1152" t="s">
        <v>10085</v>
      </c>
      <c r="D1152" t="s">
        <v>10091</v>
      </c>
      <c r="E1152" t="s">
        <v>10092</v>
      </c>
    </row>
    <row r="1153" spans="1:5">
      <c r="A1153" t="s">
        <v>7142</v>
      </c>
      <c r="B1153" t="s">
        <v>9736</v>
      </c>
      <c r="C1153" t="s">
        <v>10086</v>
      </c>
      <c r="D1153" t="s">
        <v>10087</v>
      </c>
      <c r="E1153" t="s">
        <v>10093</v>
      </c>
    </row>
    <row r="1154" spans="1:5">
      <c r="A1154" t="s">
        <v>7189</v>
      </c>
      <c r="B1154" t="s">
        <v>9737</v>
      </c>
      <c r="C1154" t="s">
        <v>10085</v>
      </c>
      <c r="D1154" t="s">
        <v>10089</v>
      </c>
      <c r="E1154" t="s">
        <v>10094</v>
      </c>
    </row>
    <row r="1155" spans="1:5">
      <c r="A1155" t="s">
        <v>8250</v>
      </c>
      <c r="B1155" t="s">
        <v>9738</v>
      </c>
      <c r="C1155" t="s">
        <v>10086</v>
      </c>
      <c r="D1155" t="s">
        <v>10090</v>
      </c>
      <c r="E1155" t="s">
        <v>10093</v>
      </c>
    </row>
    <row r="1156" spans="1:5">
      <c r="A1156" t="s">
        <v>7581</v>
      </c>
      <c r="B1156" t="s">
        <v>9739</v>
      </c>
      <c r="C1156" t="s">
        <v>10086</v>
      </c>
      <c r="D1156" t="s">
        <v>10089</v>
      </c>
      <c r="E1156" t="s">
        <v>10095</v>
      </c>
    </row>
    <row r="1157" spans="1:5">
      <c r="A1157" t="s">
        <v>8581</v>
      </c>
      <c r="B1157" t="s">
        <v>9740</v>
      </c>
      <c r="C1157" t="s">
        <v>10085</v>
      </c>
      <c r="D1157" t="s">
        <v>10089</v>
      </c>
      <c r="E1157" t="s">
        <v>10092</v>
      </c>
    </row>
    <row r="1158" spans="1:5">
      <c r="A1158" t="s">
        <v>8478</v>
      </c>
      <c r="B1158" t="s">
        <v>9741</v>
      </c>
      <c r="C1158" t="s">
        <v>10085</v>
      </c>
      <c r="D1158" t="s">
        <v>10089</v>
      </c>
      <c r="E1158" t="s">
        <v>10092</v>
      </c>
    </row>
    <row r="1159" spans="1:5">
      <c r="A1159" t="s">
        <v>7251</v>
      </c>
      <c r="B1159" t="s">
        <v>9742</v>
      </c>
      <c r="C1159" t="s">
        <v>10086</v>
      </c>
      <c r="D1159" t="s">
        <v>10091</v>
      </c>
      <c r="E1159" t="s">
        <v>10094</v>
      </c>
    </row>
    <row r="1160" spans="1:5">
      <c r="A1160" t="s">
        <v>7070</v>
      </c>
      <c r="B1160" t="s">
        <v>9743</v>
      </c>
      <c r="C1160" t="s">
        <v>10085</v>
      </c>
      <c r="D1160" t="s">
        <v>10090</v>
      </c>
      <c r="E1160" t="s">
        <v>10094</v>
      </c>
    </row>
    <row r="1161" spans="1:5">
      <c r="A1161" t="s">
        <v>7681</v>
      </c>
      <c r="B1161" t="s">
        <v>9744</v>
      </c>
      <c r="C1161" t="s">
        <v>10085</v>
      </c>
      <c r="D1161" t="s">
        <v>10090</v>
      </c>
      <c r="E1161" t="s">
        <v>10094</v>
      </c>
    </row>
    <row r="1162" spans="1:5">
      <c r="A1162" t="s">
        <v>8160</v>
      </c>
      <c r="B1162" t="s">
        <v>9745</v>
      </c>
      <c r="C1162" t="s">
        <v>10085</v>
      </c>
      <c r="D1162" t="s">
        <v>10089</v>
      </c>
      <c r="E1162" t="s">
        <v>10094</v>
      </c>
    </row>
    <row r="1163" spans="1:5">
      <c r="A1163" t="s">
        <v>7437</v>
      </c>
      <c r="B1163" t="s">
        <v>9746</v>
      </c>
      <c r="C1163" t="s">
        <v>10085</v>
      </c>
      <c r="D1163" t="s">
        <v>10089</v>
      </c>
      <c r="E1163" t="s">
        <v>10095</v>
      </c>
    </row>
    <row r="1164" spans="1:5">
      <c r="A1164" t="s">
        <v>7384</v>
      </c>
      <c r="B1164" t="s">
        <v>9747</v>
      </c>
      <c r="C1164" t="s">
        <v>10086</v>
      </c>
      <c r="D1164" t="s">
        <v>10087</v>
      </c>
      <c r="E1164" t="s">
        <v>10094</v>
      </c>
    </row>
    <row r="1165" spans="1:5">
      <c r="A1165" t="s">
        <v>7547</v>
      </c>
      <c r="B1165" t="s">
        <v>9748</v>
      </c>
      <c r="C1165" t="s">
        <v>10086</v>
      </c>
      <c r="D1165" t="s">
        <v>10090</v>
      </c>
      <c r="E1165" t="s">
        <v>10092</v>
      </c>
    </row>
    <row r="1166" spans="1:5">
      <c r="A1166" t="s">
        <v>7857</v>
      </c>
      <c r="B1166" t="s">
        <v>9749</v>
      </c>
      <c r="C1166" t="s">
        <v>10086</v>
      </c>
      <c r="D1166" t="s">
        <v>10089</v>
      </c>
      <c r="E1166" t="s">
        <v>10094</v>
      </c>
    </row>
    <row r="1167" spans="1:5">
      <c r="A1167" t="s">
        <v>7229</v>
      </c>
      <c r="B1167" t="s">
        <v>9750</v>
      </c>
      <c r="C1167" t="s">
        <v>10086</v>
      </c>
      <c r="D1167" t="s">
        <v>10088</v>
      </c>
      <c r="E1167" t="s">
        <v>10094</v>
      </c>
    </row>
    <row r="1168" spans="1:5">
      <c r="A1168" t="s">
        <v>8287</v>
      </c>
      <c r="B1168" t="s">
        <v>9751</v>
      </c>
      <c r="C1168" t="s">
        <v>10085</v>
      </c>
      <c r="D1168" t="s">
        <v>10088</v>
      </c>
      <c r="E1168" t="s">
        <v>10092</v>
      </c>
    </row>
    <row r="1169" spans="1:5">
      <c r="A1169" t="s">
        <v>7475</v>
      </c>
      <c r="B1169" t="s">
        <v>9752</v>
      </c>
      <c r="C1169" t="s">
        <v>10086</v>
      </c>
      <c r="D1169" t="s">
        <v>10090</v>
      </c>
      <c r="E1169" t="s">
        <v>10095</v>
      </c>
    </row>
    <row r="1170" spans="1:5">
      <c r="A1170" t="s">
        <v>7893</v>
      </c>
      <c r="B1170" t="s">
        <v>9753</v>
      </c>
      <c r="C1170" t="s">
        <v>10085</v>
      </c>
      <c r="D1170" t="s">
        <v>10089</v>
      </c>
      <c r="E1170" t="s">
        <v>10094</v>
      </c>
    </row>
    <row r="1171" spans="1:5">
      <c r="A1171" t="s">
        <v>7271</v>
      </c>
      <c r="B1171" t="s">
        <v>9754</v>
      </c>
      <c r="C1171" t="s">
        <v>10086</v>
      </c>
      <c r="D1171" t="s">
        <v>10091</v>
      </c>
      <c r="E1171" t="s">
        <v>10095</v>
      </c>
    </row>
    <row r="1172" spans="1:5">
      <c r="A1172" t="s">
        <v>7169</v>
      </c>
      <c r="B1172" t="s">
        <v>9755</v>
      </c>
      <c r="C1172" t="s">
        <v>10086</v>
      </c>
      <c r="D1172" t="s">
        <v>10089</v>
      </c>
      <c r="E1172" t="s">
        <v>10095</v>
      </c>
    </row>
    <row r="1173" spans="1:5">
      <c r="A1173" t="s">
        <v>8127</v>
      </c>
      <c r="B1173" t="s">
        <v>9756</v>
      </c>
      <c r="C1173" t="s">
        <v>10085</v>
      </c>
      <c r="D1173" t="s">
        <v>10088</v>
      </c>
      <c r="E1173" t="s">
        <v>10094</v>
      </c>
    </row>
    <row r="1174" spans="1:5">
      <c r="A1174" t="s">
        <v>7141</v>
      </c>
      <c r="B1174" t="s">
        <v>9757</v>
      </c>
      <c r="C1174" t="s">
        <v>10085</v>
      </c>
      <c r="D1174" t="s">
        <v>10087</v>
      </c>
      <c r="E1174" t="s">
        <v>10092</v>
      </c>
    </row>
    <row r="1175" spans="1:5">
      <c r="A1175" t="s">
        <v>7586</v>
      </c>
      <c r="B1175" t="s">
        <v>9758</v>
      </c>
      <c r="C1175" t="s">
        <v>10086</v>
      </c>
      <c r="D1175" t="s">
        <v>10090</v>
      </c>
      <c r="E1175" t="s">
        <v>10092</v>
      </c>
    </row>
    <row r="1176" spans="1:5">
      <c r="A1176" t="s">
        <v>7874</v>
      </c>
      <c r="B1176" t="s">
        <v>9759</v>
      </c>
      <c r="C1176" t="s">
        <v>10085</v>
      </c>
      <c r="D1176" t="s">
        <v>10089</v>
      </c>
      <c r="E1176" t="s">
        <v>10092</v>
      </c>
    </row>
    <row r="1177" spans="1:5">
      <c r="A1177" t="s">
        <v>7355</v>
      </c>
      <c r="B1177" t="s">
        <v>9760</v>
      </c>
      <c r="C1177" t="s">
        <v>10085</v>
      </c>
      <c r="D1177" t="s">
        <v>10090</v>
      </c>
      <c r="E1177" t="s">
        <v>10094</v>
      </c>
    </row>
    <row r="1178" spans="1:5">
      <c r="A1178" t="s">
        <v>7412</v>
      </c>
      <c r="B1178" t="s">
        <v>9761</v>
      </c>
      <c r="C1178" t="s">
        <v>10085</v>
      </c>
      <c r="D1178" t="s">
        <v>10088</v>
      </c>
      <c r="E1178" t="s">
        <v>10093</v>
      </c>
    </row>
    <row r="1179" spans="1:5">
      <c r="A1179" t="s">
        <v>7184</v>
      </c>
      <c r="B1179" t="s">
        <v>9762</v>
      </c>
      <c r="C1179" t="s">
        <v>10085</v>
      </c>
      <c r="D1179" t="s">
        <v>10087</v>
      </c>
      <c r="E1179" t="s">
        <v>10094</v>
      </c>
    </row>
    <row r="1180" spans="1:5">
      <c r="A1180" t="s">
        <v>7903</v>
      </c>
      <c r="B1180" t="s">
        <v>9763</v>
      </c>
      <c r="C1180" t="s">
        <v>10085</v>
      </c>
      <c r="D1180" t="s">
        <v>10088</v>
      </c>
      <c r="E1180" t="s">
        <v>10093</v>
      </c>
    </row>
    <row r="1181" spans="1:5">
      <c r="A1181" t="s">
        <v>7781</v>
      </c>
      <c r="B1181" t="s">
        <v>9764</v>
      </c>
      <c r="C1181" t="s">
        <v>10086</v>
      </c>
      <c r="D1181" t="s">
        <v>10088</v>
      </c>
      <c r="E1181" t="s">
        <v>10095</v>
      </c>
    </row>
    <row r="1182" spans="1:5">
      <c r="A1182" t="s">
        <v>7543</v>
      </c>
      <c r="B1182" t="s">
        <v>9765</v>
      </c>
      <c r="C1182" t="s">
        <v>10086</v>
      </c>
      <c r="D1182" t="s">
        <v>10088</v>
      </c>
      <c r="E1182" t="s">
        <v>10095</v>
      </c>
    </row>
    <row r="1183" spans="1:5">
      <c r="A1183" t="s">
        <v>8167</v>
      </c>
      <c r="B1183" t="s">
        <v>9766</v>
      </c>
      <c r="C1183" t="s">
        <v>10086</v>
      </c>
      <c r="D1183" t="s">
        <v>10088</v>
      </c>
      <c r="E1183" t="s">
        <v>10094</v>
      </c>
    </row>
    <row r="1184" spans="1:5">
      <c r="A1184" t="s">
        <v>7259</v>
      </c>
      <c r="B1184" t="s">
        <v>9767</v>
      </c>
      <c r="C1184" t="s">
        <v>10086</v>
      </c>
      <c r="D1184" t="s">
        <v>10090</v>
      </c>
      <c r="E1184" t="s">
        <v>10095</v>
      </c>
    </row>
    <row r="1185" spans="1:5">
      <c r="A1185" t="s">
        <v>7126</v>
      </c>
      <c r="B1185" t="s">
        <v>9768</v>
      </c>
      <c r="C1185" t="s">
        <v>10086</v>
      </c>
      <c r="D1185" t="s">
        <v>10089</v>
      </c>
      <c r="E1185" t="s">
        <v>10095</v>
      </c>
    </row>
    <row r="1186" spans="1:5">
      <c r="A1186" t="s">
        <v>7584</v>
      </c>
      <c r="B1186" t="s">
        <v>9769</v>
      </c>
      <c r="C1186" t="s">
        <v>10085</v>
      </c>
      <c r="D1186" t="s">
        <v>10089</v>
      </c>
      <c r="E1186" t="s">
        <v>10093</v>
      </c>
    </row>
    <row r="1187" spans="1:5">
      <c r="A1187" t="s">
        <v>7145</v>
      </c>
      <c r="B1187" t="s">
        <v>9770</v>
      </c>
      <c r="C1187" t="s">
        <v>10086</v>
      </c>
      <c r="D1187" t="s">
        <v>10090</v>
      </c>
      <c r="E1187" t="s">
        <v>10092</v>
      </c>
    </row>
    <row r="1188" spans="1:5">
      <c r="A1188" t="s">
        <v>7760</v>
      </c>
      <c r="B1188" t="s">
        <v>9771</v>
      </c>
      <c r="C1188" t="s">
        <v>10086</v>
      </c>
      <c r="D1188" t="s">
        <v>10087</v>
      </c>
      <c r="E1188" t="s">
        <v>10093</v>
      </c>
    </row>
    <row r="1189" spans="1:5">
      <c r="A1189" t="s">
        <v>7567</v>
      </c>
      <c r="B1189" t="s">
        <v>9772</v>
      </c>
      <c r="C1189" t="s">
        <v>10086</v>
      </c>
      <c r="D1189" t="s">
        <v>10090</v>
      </c>
      <c r="E1189" t="s">
        <v>10092</v>
      </c>
    </row>
    <row r="1190" spans="1:5">
      <c r="A1190" t="s">
        <v>7549</v>
      </c>
      <c r="B1190" t="s">
        <v>9773</v>
      </c>
      <c r="C1190" t="s">
        <v>10086</v>
      </c>
      <c r="D1190" t="s">
        <v>10090</v>
      </c>
      <c r="E1190" t="s">
        <v>10093</v>
      </c>
    </row>
    <row r="1191" spans="1:5">
      <c r="A1191" t="s">
        <v>7463</v>
      </c>
      <c r="B1191" t="s">
        <v>9774</v>
      </c>
      <c r="C1191" t="s">
        <v>10085</v>
      </c>
      <c r="D1191" t="s">
        <v>10090</v>
      </c>
      <c r="E1191" t="s">
        <v>10095</v>
      </c>
    </row>
    <row r="1192" spans="1:5">
      <c r="A1192" t="s">
        <v>8030</v>
      </c>
      <c r="B1192" t="s">
        <v>9775</v>
      </c>
      <c r="C1192" t="s">
        <v>10086</v>
      </c>
      <c r="D1192" t="s">
        <v>10091</v>
      </c>
      <c r="E1192" t="s">
        <v>10095</v>
      </c>
    </row>
    <row r="1193" spans="1:5">
      <c r="A1193" t="s">
        <v>7793</v>
      </c>
      <c r="B1193" t="s">
        <v>9776</v>
      </c>
      <c r="C1193" t="s">
        <v>10086</v>
      </c>
      <c r="D1193" t="s">
        <v>10090</v>
      </c>
      <c r="E1193" t="s">
        <v>10093</v>
      </c>
    </row>
    <row r="1194" spans="1:5">
      <c r="A1194" t="s">
        <v>8330</v>
      </c>
      <c r="B1194" t="s">
        <v>9777</v>
      </c>
      <c r="C1194" t="s">
        <v>10085</v>
      </c>
      <c r="D1194" t="s">
        <v>10089</v>
      </c>
      <c r="E1194" t="s">
        <v>10095</v>
      </c>
    </row>
    <row r="1195" spans="1:5">
      <c r="A1195" t="s">
        <v>7481</v>
      </c>
      <c r="B1195" t="s">
        <v>9778</v>
      </c>
      <c r="C1195" t="s">
        <v>10085</v>
      </c>
      <c r="D1195" t="s">
        <v>10090</v>
      </c>
      <c r="E1195" t="s">
        <v>10092</v>
      </c>
    </row>
    <row r="1196" spans="1:5">
      <c r="A1196" t="s">
        <v>7988</v>
      </c>
      <c r="B1196" t="s">
        <v>9779</v>
      </c>
      <c r="C1196" t="s">
        <v>10085</v>
      </c>
      <c r="D1196" t="s">
        <v>10087</v>
      </c>
      <c r="E1196" t="s">
        <v>10094</v>
      </c>
    </row>
    <row r="1197" spans="1:5">
      <c r="A1197" t="s">
        <v>7894</v>
      </c>
      <c r="B1197" t="s">
        <v>9780</v>
      </c>
      <c r="C1197" t="s">
        <v>10086</v>
      </c>
      <c r="D1197" t="s">
        <v>10091</v>
      </c>
      <c r="E1197" t="s">
        <v>10095</v>
      </c>
    </row>
    <row r="1198" spans="1:5">
      <c r="A1198" t="s">
        <v>7650</v>
      </c>
      <c r="B1198" t="s">
        <v>9781</v>
      </c>
      <c r="C1198" t="s">
        <v>10086</v>
      </c>
      <c r="D1198" t="s">
        <v>10088</v>
      </c>
      <c r="E1198" t="s">
        <v>10093</v>
      </c>
    </row>
    <row r="1199" spans="1:5">
      <c r="A1199" t="s">
        <v>8381</v>
      </c>
      <c r="B1199" t="s">
        <v>9782</v>
      </c>
      <c r="C1199" t="s">
        <v>10086</v>
      </c>
      <c r="D1199" t="s">
        <v>10088</v>
      </c>
      <c r="E1199" t="s">
        <v>10093</v>
      </c>
    </row>
    <row r="1200" spans="1:5">
      <c r="A1200" t="s">
        <v>7026</v>
      </c>
      <c r="B1200" t="s">
        <v>9783</v>
      </c>
      <c r="C1200" t="s">
        <v>10085</v>
      </c>
      <c r="D1200" t="s">
        <v>10089</v>
      </c>
      <c r="E1200" t="s">
        <v>10095</v>
      </c>
    </row>
    <row r="1201" spans="1:5">
      <c r="A1201" t="s">
        <v>8251</v>
      </c>
      <c r="B1201" t="s">
        <v>9784</v>
      </c>
      <c r="C1201" t="s">
        <v>10086</v>
      </c>
      <c r="D1201" t="s">
        <v>10089</v>
      </c>
      <c r="E1201" t="s">
        <v>10092</v>
      </c>
    </row>
    <row r="1202" spans="1:5">
      <c r="A1202" t="s">
        <v>8351</v>
      </c>
      <c r="B1202" t="s">
        <v>9785</v>
      </c>
      <c r="C1202" t="s">
        <v>10086</v>
      </c>
      <c r="D1202" t="s">
        <v>10089</v>
      </c>
      <c r="E1202" t="s">
        <v>10095</v>
      </c>
    </row>
    <row r="1203" spans="1:5">
      <c r="A1203" t="s">
        <v>8385</v>
      </c>
      <c r="B1203" t="s">
        <v>9786</v>
      </c>
      <c r="C1203" t="s">
        <v>10086</v>
      </c>
      <c r="D1203" t="s">
        <v>10088</v>
      </c>
      <c r="E1203" t="s">
        <v>10092</v>
      </c>
    </row>
    <row r="1204" spans="1:5">
      <c r="A1204" t="s">
        <v>8005</v>
      </c>
      <c r="B1204" t="s">
        <v>9787</v>
      </c>
      <c r="C1204" t="s">
        <v>10086</v>
      </c>
      <c r="D1204" t="s">
        <v>10091</v>
      </c>
      <c r="E1204" t="s">
        <v>10095</v>
      </c>
    </row>
    <row r="1205" spans="1:5">
      <c r="A1205" t="s">
        <v>8071</v>
      </c>
      <c r="B1205" t="s">
        <v>9788</v>
      </c>
      <c r="C1205" t="s">
        <v>10086</v>
      </c>
      <c r="D1205" t="s">
        <v>10089</v>
      </c>
      <c r="E1205" t="s">
        <v>10093</v>
      </c>
    </row>
    <row r="1206" spans="1:5">
      <c r="A1206" t="s">
        <v>8144</v>
      </c>
      <c r="B1206" t="s">
        <v>9789</v>
      </c>
      <c r="C1206" t="s">
        <v>10086</v>
      </c>
      <c r="D1206" t="s">
        <v>10090</v>
      </c>
      <c r="E1206" t="s">
        <v>10094</v>
      </c>
    </row>
    <row r="1207" spans="1:5">
      <c r="A1207" t="s">
        <v>7101</v>
      </c>
      <c r="B1207" t="s">
        <v>9790</v>
      </c>
      <c r="C1207" t="s">
        <v>10085</v>
      </c>
      <c r="D1207" t="s">
        <v>10089</v>
      </c>
      <c r="E1207" t="s">
        <v>10092</v>
      </c>
    </row>
    <row r="1208" spans="1:5">
      <c r="A1208" t="s">
        <v>8347</v>
      </c>
      <c r="B1208" t="s">
        <v>9791</v>
      </c>
      <c r="C1208" t="s">
        <v>10086</v>
      </c>
      <c r="D1208" t="s">
        <v>10088</v>
      </c>
      <c r="E1208" t="s">
        <v>10093</v>
      </c>
    </row>
    <row r="1209" spans="1:5">
      <c r="A1209" t="s">
        <v>8081</v>
      </c>
      <c r="B1209" t="s">
        <v>9792</v>
      </c>
      <c r="C1209" t="s">
        <v>10085</v>
      </c>
      <c r="D1209" t="s">
        <v>10087</v>
      </c>
      <c r="E1209" t="s">
        <v>10095</v>
      </c>
    </row>
    <row r="1210" spans="1:5">
      <c r="A1210" t="s">
        <v>7037</v>
      </c>
      <c r="B1210" t="s">
        <v>9793</v>
      </c>
      <c r="C1210" t="s">
        <v>10085</v>
      </c>
      <c r="D1210" t="s">
        <v>10089</v>
      </c>
      <c r="E1210" t="s">
        <v>10094</v>
      </c>
    </row>
    <row r="1211" spans="1:5">
      <c r="A1211" t="s">
        <v>7425</v>
      </c>
      <c r="B1211" t="s">
        <v>9794</v>
      </c>
      <c r="C1211" t="s">
        <v>10085</v>
      </c>
      <c r="D1211" t="s">
        <v>10087</v>
      </c>
      <c r="E1211" t="s">
        <v>10092</v>
      </c>
    </row>
    <row r="1212" spans="1:5">
      <c r="A1212" t="s">
        <v>7434</v>
      </c>
      <c r="B1212" t="s">
        <v>9795</v>
      </c>
      <c r="C1212" t="s">
        <v>10085</v>
      </c>
      <c r="D1212" t="s">
        <v>10091</v>
      </c>
      <c r="E1212" t="s">
        <v>10093</v>
      </c>
    </row>
    <row r="1213" spans="1:5">
      <c r="A1213" t="s">
        <v>7605</v>
      </c>
      <c r="B1213" t="s">
        <v>9796</v>
      </c>
      <c r="C1213" t="s">
        <v>10086</v>
      </c>
      <c r="D1213" t="s">
        <v>10088</v>
      </c>
      <c r="E1213" t="s">
        <v>10092</v>
      </c>
    </row>
    <row r="1214" spans="1:5">
      <c r="A1214" t="s">
        <v>7446</v>
      </c>
      <c r="B1214" t="s">
        <v>9797</v>
      </c>
      <c r="C1214" t="s">
        <v>10085</v>
      </c>
      <c r="D1214" t="s">
        <v>10090</v>
      </c>
      <c r="E1214" t="s">
        <v>10092</v>
      </c>
    </row>
    <row r="1215" spans="1:5">
      <c r="A1215" t="s">
        <v>7372</v>
      </c>
      <c r="B1215" t="s">
        <v>9798</v>
      </c>
      <c r="C1215" t="s">
        <v>10086</v>
      </c>
      <c r="D1215" t="s">
        <v>10089</v>
      </c>
      <c r="E1215" t="s">
        <v>10092</v>
      </c>
    </row>
    <row r="1216" spans="1:5">
      <c r="A1216" t="s">
        <v>7747</v>
      </c>
      <c r="B1216" t="s">
        <v>9799</v>
      </c>
      <c r="C1216" t="s">
        <v>10086</v>
      </c>
      <c r="D1216" t="s">
        <v>10091</v>
      </c>
      <c r="E1216" t="s">
        <v>10095</v>
      </c>
    </row>
    <row r="1217" spans="1:5">
      <c r="A1217" t="s">
        <v>7805</v>
      </c>
      <c r="B1217" t="s">
        <v>9800</v>
      </c>
      <c r="C1217" t="s">
        <v>10085</v>
      </c>
      <c r="D1217" t="s">
        <v>10089</v>
      </c>
      <c r="E1217" t="s">
        <v>10094</v>
      </c>
    </row>
    <row r="1218" spans="1:5">
      <c r="A1218" t="s">
        <v>7674</v>
      </c>
      <c r="B1218" t="s">
        <v>9801</v>
      </c>
      <c r="C1218" t="s">
        <v>10085</v>
      </c>
      <c r="D1218" t="s">
        <v>10090</v>
      </c>
      <c r="E1218" t="s">
        <v>10095</v>
      </c>
    </row>
    <row r="1219" spans="1:5">
      <c r="A1219" t="s">
        <v>7319</v>
      </c>
      <c r="B1219" t="s">
        <v>9802</v>
      </c>
      <c r="C1219" t="s">
        <v>10086</v>
      </c>
      <c r="D1219" t="s">
        <v>10087</v>
      </c>
      <c r="E1219" t="s">
        <v>10095</v>
      </c>
    </row>
    <row r="1220" spans="1:5">
      <c r="A1220" t="s">
        <v>7140</v>
      </c>
      <c r="B1220" t="s">
        <v>9803</v>
      </c>
      <c r="C1220" t="s">
        <v>10086</v>
      </c>
      <c r="D1220" t="s">
        <v>10090</v>
      </c>
      <c r="E1220" t="s">
        <v>10092</v>
      </c>
    </row>
    <row r="1221" spans="1:5">
      <c r="A1221" t="s">
        <v>7616</v>
      </c>
      <c r="B1221" t="s">
        <v>9804</v>
      </c>
      <c r="C1221" t="s">
        <v>10086</v>
      </c>
      <c r="D1221" t="s">
        <v>10089</v>
      </c>
      <c r="E1221" t="s">
        <v>10093</v>
      </c>
    </row>
    <row r="1222" spans="1:5">
      <c r="A1222" t="s">
        <v>7371</v>
      </c>
      <c r="B1222" t="s">
        <v>9805</v>
      </c>
      <c r="C1222" t="s">
        <v>10086</v>
      </c>
      <c r="D1222" t="s">
        <v>10089</v>
      </c>
      <c r="E1222" t="s">
        <v>10093</v>
      </c>
    </row>
    <row r="1223" spans="1:5">
      <c r="A1223" t="s">
        <v>7456</v>
      </c>
      <c r="B1223" t="s">
        <v>9806</v>
      </c>
      <c r="C1223" t="s">
        <v>10085</v>
      </c>
      <c r="D1223" t="s">
        <v>10088</v>
      </c>
      <c r="E1223" t="s">
        <v>10095</v>
      </c>
    </row>
    <row r="1224" spans="1:5">
      <c r="A1224" t="s">
        <v>8350</v>
      </c>
      <c r="B1224" t="s">
        <v>9807</v>
      </c>
      <c r="C1224" t="s">
        <v>10085</v>
      </c>
      <c r="D1224" t="s">
        <v>10091</v>
      </c>
      <c r="E1224" t="s">
        <v>10093</v>
      </c>
    </row>
    <row r="1225" spans="1:5">
      <c r="A1225" t="s">
        <v>7579</v>
      </c>
      <c r="B1225" t="s">
        <v>9808</v>
      </c>
      <c r="C1225" t="s">
        <v>10086</v>
      </c>
      <c r="D1225" t="s">
        <v>10089</v>
      </c>
      <c r="E1225" t="s">
        <v>10094</v>
      </c>
    </row>
    <row r="1226" spans="1:5">
      <c r="A1226" t="s">
        <v>8006</v>
      </c>
      <c r="B1226" t="s">
        <v>9809</v>
      </c>
      <c r="C1226" t="s">
        <v>10086</v>
      </c>
      <c r="D1226" t="s">
        <v>10087</v>
      </c>
      <c r="E1226" t="s">
        <v>10093</v>
      </c>
    </row>
    <row r="1227" spans="1:5">
      <c r="A1227" t="s">
        <v>7454</v>
      </c>
      <c r="B1227" t="s">
        <v>9810</v>
      </c>
      <c r="C1227" t="s">
        <v>10085</v>
      </c>
      <c r="D1227" t="s">
        <v>10089</v>
      </c>
      <c r="E1227" t="s">
        <v>10095</v>
      </c>
    </row>
    <row r="1228" spans="1:5">
      <c r="A1228" t="s">
        <v>8028</v>
      </c>
      <c r="B1228" t="s">
        <v>9811</v>
      </c>
      <c r="C1228" t="s">
        <v>10085</v>
      </c>
      <c r="D1228" t="s">
        <v>10088</v>
      </c>
      <c r="E1228" t="s">
        <v>10095</v>
      </c>
    </row>
    <row r="1229" spans="1:5">
      <c r="A1229" t="s">
        <v>7675</v>
      </c>
      <c r="B1229" t="s">
        <v>9812</v>
      </c>
      <c r="C1229" t="s">
        <v>10085</v>
      </c>
      <c r="D1229" t="s">
        <v>10090</v>
      </c>
      <c r="E1229" t="s">
        <v>10095</v>
      </c>
    </row>
    <row r="1230" spans="1:5">
      <c r="A1230" t="s">
        <v>8190</v>
      </c>
      <c r="B1230" t="s">
        <v>9813</v>
      </c>
      <c r="C1230" t="s">
        <v>10086</v>
      </c>
      <c r="D1230" t="s">
        <v>10087</v>
      </c>
      <c r="E1230" t="s">
        <v>10095</v>
      </c>
    </row>
    <row r="1231" spans="1:5">
      <c r="A1231" t="s">
        <v>7107</v>
      </c>
      <c r="B1231" t="s">
        <v>9814</v>
      </c>
      <c r="C1231" t="s">
        <v>10085</v>
      </c>
      <c r="D1231" t="s">
        <v>10091</v>
      </c>
      <c r="E1231" t="s">
        <v>10094</v>
      </c>
    </row>
    <row r="1232" spans="1:5">
      <c r="A1232" t="s">
        <v>8445</v>
      </c>
      <c r="B1232" t="s">
        <v>9815</v>
      </c>
      <c r="C1232" t="s">
        <v>10086</v>
      </c>
      <c r="D1232" t="s">
        <v>10089</v>
      </c>
      <c r="E1232" t="s">
        <v>10092</v>
      </c>
    </row>
    <row r="1233" spans="1:5">
      <c r="A1233" t="s">
        <v>7106</v>
      </c>
      <c r="B1233" t="s">
        <v>9816</v>
      </c>
      <c r="C1233" t="s">
        <v>10085</v>
      </c>
      <c r="D1233" t="s">
        <v>10091</v>
      </c>
      <c r="E1233" t="s">
        <v>10093</v>
      </c>
    </row>
    <row r="1234" spans="1:5">
      <c r="A1234" t="s">
        <v>8070</v>
      </c>
      <c r="B1234" t="s">
        <v>9817</v>
      </c>
      <c r="C1234" t="s">
        <v>10086</v>
      </c>
      <c r="D1234" t="s">
        <v>10091</v>
      </c>
      <c r="E1234" t="s">
        <v>10094</v>
      </c>
    </row>
    <row r="1235" spans="1:5">
      <c r="A1235" t="s">
        <v>8208</v>
      </c>
      <c r="B1235" t="s">
        <v>9818</v>
      </c>
      <c r="C1235" t="s">
        <v>10086</v>
      </c>
      <c r="D1235" t="s">
        <v>10090</v>
      </c>
      <c r="E1235" t="s">
        <v>10094</v>
      </c>
    </row>
    <row r="1236" spans="1:5">
      <c r="A1236" t="s">
        <v>8371</v>
      </c>
      <c r="B1236" t="s">
        <v>9819</v>
      </c>
      <c r="C1236" t="s">
        <v>10086</v>
      </c>
      <c r="D1236" t="s">
        <v>10088</v>
      </c>
      <c r="E1236" t="s">
        <v>10093</v>
      </c>
    </row>
    <row r="1237" spans="1:5">
      <c r="A1237" t="s">
        <v>7127</v>
      </c>
      <c r="B1237" t="s">
        <v>9820</v>
      </c>
      <c r="C1237" t="s">
        <v>10085</v>
      </c>
      <c r="D1237" t="s">
        <v>10089</v>
      </c>
      <c r="E1237" t="s">
        <v>10093</v>
      </c>
    </row>
    <row r="1238" spans="1:5">
      <c r="A1238" t="s">
        <v>7603</v>
      </c>
      <c r="B1238" t="s">
        <v>9821</v>
      </c>
      <c r="C1238" t="s">
        <v>10086</v>
      </c>
      <c r="D1238" t="s">
        <v>10090</v>
      </c>
      <c r="E1238" t="s">
        <v>10094</v>
      </c>
    </row>
    <row r="1239" spans="1:5">
      <c r="A1239" t="s">
        <v>7411</v>
      </c>
      <c r="B1239" t="s">
        <v>9822</v>
      </c>
      <c r="C1239" t="s">
        <v>10086</v>
      </c>
      <c r="D1239" t="s">
        <v>10088</v>
      </c>
      <c r="E1239" t="s">
        <v>10095</v>
      </c>
    </row>
    <row r="1240" spans="1:5">
      <c r="A1240" t="s">
        <v>7176</v>
      </c>
      <c r="B1240" t="s">
        <v>9823</v>
      </c>
      <c r="C1240" t="s">
        <v>10086</v>
      </c>
      <c r="D1240" t="s">
        <v>10090</v>
      </c>
      <c r="E1240" t="s">
        <v>10092</v>
      </c>
    </row>
    <row r="1241" spans="1:5">
      <c r="A1241" t="s">
        <v>7997</v>
      </c>
      <c r="B1241" t="s">
        <v>9824</v>
      </c>
      <c r="C1241" t="s">
        <v>10085</v>
      </c>
      <c r="D1241" t="s">
        <v>10091</v>
      </c>
      <c r="E1241" t="s">
        <v>10092</v>
      </c>
    </row>
    <row r="1242" spans="1:5">
      <c r="A1242" t="s">
        <v>7272</v>
      </c>
      <c r="B1242" t="s">
        <v>9825</v>
      </c>
      <c r="C1242" t="s">
        <v>10086</v>
      </c>
      <c r="D1242" t="s">
        <v>10090</v>
      </c>
      <c r="E1242" t="s">
        <v>10093</v>
      </c>
    </row>
    <row r="1243" spans="1:5">
      <c r="A1243" t="s">
        <v>8236</v>
      </c>
      <c r="B1243" t="s">
        <v>9826</v>
      </c>
      <c r="C1243" t="s">
        <v>10086</v>
      </c>
      <c r="D1243" t="s">
        <v>10090</v>
      </c>
      <c r="E1243" t="s">
        <v>10095</v>
      </c>
    </row>
    <row r="1244" spans="1:5">
      <c r="A1244" t="s">
        <v>8346</v>
      </c>
      <c r="B1244" t="s">
        <v>9827</v>
      </c>
      <c r="C1244" t="s">
        <v>10086</v>
      </c>
      <c r="D1244" t="s">
        <v>10091</v>
      </c>
      <c r="E1244" t="s">
        <v>10092</v>
      </c>
    </row>
    <row r="1245" spans="1:5">
      <c r="A1245" t="s">
        <v>8422</v>
      </c>
      <c r="B1245" t="s">
        <v>9828</v>
      </c>
      <c r="C1245" t="s">
        <v>10085</v>
      </c>
      <c r="D1245" t="s">
        <v>10089</v>
      </c>
      <c r="E1245" t="s">
        <v>10095</v>
      </c>
    </row>
    <row r="1246" spans="1:5">
      <c r="A1246" t="s">
        <v>8413</v>
      </c>
      <c r="B1246" t="s">
        <v>9829</v>
      </c>
      <c r="C1246" t="s">
        <v>10085</v>
      </c>
      <c r="D1246" t="s">
        <v>10087</v>
      </c>
      <c r="E1246" t="s">
        <v>10095</v>
      </c>
    </row>
    <row r="1247" spans="1:5">
      <c r="A1247" t="s">
        <v>7097</v>
      </c>
      <c r="B1247" t="s">
        <v>9830</v>
      </c>
      <c r="C1247" t="s">
        <v>10085</v>
      </c>
      <c r="D1247" t="s">
        <v>10087</v>
      </c>
      <c r="E1247" t="s">
        <v>10095</v>
      </c>
    </row>
    <row r="1248" spans="1:5">
      <c r="A1248" t="s">
        <v>7180</v>
      </c>
      <c r="B1248" t="s">
        <v>9831</v>
      </c>
      <c r="C1248" t="s">
        <v>10086</v>
      </c>
      <c r="D1248" t="s">
        <v>10090</v>
      </c>
      <c r="E1248" t="s">
        <v>10095</v>
      </c>
    </row>
    <row r="1249" spans="1:5">
      <c r="A1249" t="s">
        <v>8464</v>
      </c>
      <c r="B1249" t="s">
        <v>9832</v>
      </c>
      <c r="C1249" t="s">
        <v>10086</v>
      </c>
      <c r="D1249" t="s">
        <v>10089</v>
      </c>
      <c r="E1249" t="s">
        <v>10095</v>
      </c>
    </row>
    <row r="1250" spans="1:5">
      <c r="A1250" t="s">
        <v>7195</v>
      </c>
      <c r="B1250" t="s">
        <v>9833</v>
      </c>
      <c r="C1250" t="s">
        <v>10086</v>
      </c>
      <c r="D1250" t="s">
        <v>10089</v>
      </c>
      <c r="E1250" t="s">
        <v>10094</v>
      </c>
    </row>
    <row r="1251" spans="1:5">
      <c r="A1251" t="s">
        <v>7557</v>
      </c>
      <c r="B1251" t="s">
        <v>9834</v>
      </c>
      <c r="C1251" t="s">
        <v>10086</v>
      </c>
      <c r="D1251" t="s">
        <v>10089</v>
      </c>
      <c r="E1251" t="s">
        <v>10093</v>
      </c>
    </row>
    <row r="1252" spans="1:5">
      <c r="A1252" t="s">
        <v>7644</v>
      </c>
      <c r="B1252" t="s">
        <v>9835</v>
      </c>
      <c r="C1252" t="s">
        <v>10086</v>
      </c>
      <c r="D1252" t="s">
        <v>10091</v>
      </c>
      <c r="E1252" t="s">
        <v>10093</v>
      </c>
    </row>
    <row r="1253" spans="1:5">
      <c r="A1253" t="s">
        <v>7137</v>
      </c>
      <c r="B1253" t="s">
        <v>9836</v>
      </c>
      <c r="C1253" t="s">
        <v>10086</v>
      </c>
      <c r="D1253" t="s">
        <v>10088</v>
      </c>
      <c r="E1253" t="s">
        <v>10092</v>
      </c>
    </row>
    <row r="1254" spans="1:5">
      <c r="A1254" t="s">
        <v>7483</v>
      </c>
      <c r="B1254" t="s">
        <v>9837</v>
      </c>
      <c r="C1254" t="s">
        <v>10085</v>
      </c>
      <c r="D1254" t="s">
        <v>10090</v>
      </c>
      <c r="E1254" t="s">
        <v>10094</v>
      </c>
    </row>
    <row r="1255" spans="1:5">
      <c r="A1255" t="s">
        <v>7062</v>
      </c>
      <c r="B1255" t="s">
        <v>9838</v>
      </c>
      <c r="C1255" t="s">
        <v>10086</v>
      </c>
      <c r="D1255" t="s">
        <v>10088</v>
      </c>
      <c r="E1255" t="s">
        <v>10095</v>
      </c>
    </row>
    <row r="1256" spans="1:5">
      <c r="A1256" t="s">
        <v>7797</v>
      </c>
      <c r="B1256" t="s">
        <v>9839</v>
      </c>
      <c r="C1256" t="s">
        <v>10085</v>
      </c>
      <c r="D1256" t="s">
        <v>10088</v>
      </c>
      <c r="E1256" t="s">
        <v>10092</v>
      </c>
    </row>
    <row r="1257" spans="1:5">
      <c r="A1257" t="s">
        <v>7013</v>
      </c>
      <c r="B1257" t="s">
        <v>9840</v>
      </c>
      <c r="C1257" t="s">
        <v>10085</v>
      </c>
      <c r="D1257" t="s">
        <v>10087</v>
      </c>
      <c r="E1257" t="s">
        <v>10093</v>
      </c>
    </row>
    <row r="1258" spans="1:5">
      <c r="A1258" t="s">
        <v>8053</v>
      </c>
      <c r="B1258" t="s">
        <v>9841</v>
      </c>
      <c r="C1258" t="s">
        <v>10086</v>
      </c>
      <c r="D1258" t="s">
        <v>10089</v>
      </c>
      <c r="E1258" t="s">
        <v>10092</v>
      </c>
    </row>
    <row r="1259" spans="1:5">
      <c r="A1259" t="s">
        <v>7702</v>
      </c>
      <c r="B1259" t="s">
        <v>9842</v>
      </c>
      <c r="C1259" t="s">
        <v>10086</v>
      </c>
      <c r="D1259" t="s">
        <v>10088</v>
      </c>
      <c r="E1259" t="s">
        <v>10094</v>
      </c>
    </row>
    <row r="1260" spans="1:5">
      <c r="A1260" t="s">
        <v>7188</v>
      </c>
      <c r="B1260" t="s">
        <v>9843</v>
      </c>
      <c r="C1260" t="s">
        <v>10086</v>
      </c>
      <c r="D1260" t="s">
        <v>10087</v>
      </c>
      <c r="E1260" t="s">
        <v>10093</v>
      </c>
    </row>
    <row r="1261" spans="1:5">
      <c r="A1261" t="s">
        <v>8150</v>
      </c>
      <c r="B1261" t="s">
        <v>9844</v>
      </c>
      <c r="C1261" t="s">
        <v>10085</v>
      </c>
      <c r="D1261" t="s">
        <v>10089</v>
      </c>
      <c r="E1261" t="s">
        <v>10092</v>
      </c>
    </row>
    <row r="1262" spans="1:5">
      <c r="A1262" t="s">
        <v>7207</v>
      </c>
      <c r="B1262" t="s">
        <v>9845</v>
      </c>
      <c r="C1262" t="s">
        <v>10085</v>
      </c>
      <c r="D1262" t="s">
        <v>10090</v>
      </c>
      <c r="E1262" t="s">
        <v>10094</v>
      </c>
    </row>
    <row r="1263" spans="1:5">
      <c r="A1263" t="s">
        <v>7230</v>
      </c>
      <c r="B1263" t="s">
        <v>9846</v>
      </c>
      <c r="C1263" t="s">
        <v>10086</v>
      </c>
      <c r="D1263" t="s">
        <v>10089</v>
      </c>
      <c r="E1263" t="s">
        <v>10093</v>
      </c>
    </row>
    <row r="1264" spans="1:5">
      <c r="A1264" t="s">
        <v>7375</v>
      </c>
      <c r="B1264" t="s">
        <v>9847</v>
      </c>
      <c r="C1264" t="s">
        <v>10085</v>
      </c>
      <c r="D1264" t="s">
        <v>10088</v>
      </c>
      <c r="E1264" t="s">
        <v>10095</v>
      </c>
    </row>
    <row r="1265" spans="1:5">
      <c r="A1265" t="s">
        <v>7396</v>
      </c>
      <c r="B1265" t="s">
        <v>9848</v>
      </c>
      <c r="C1265" t="s">
        <v>10086</v>
      </c>
      <c r="D1265" t="s">
        <v>10090</v>
      </c>
      <c r="E1265" t="s">
        <v>10095</v>
      </c>
    </row>
    <row r="1266" spans="1:5">
      <c r="A1266" t="s">
        <v>7985</v>
      </c>
      <c r="B1266" t="s">
        <v>9849</v>
      </c>
      <c r="C1266" t="s">
        <v>10086</v>
      </c>
      <c r="D1266" t="s">
        <v>10090</v>
      </c>
      <c r="E1266" t="s">
        <v>10094</v>
      </c>
    </row>
    <row r="1267" spans="1:5">
      <c r="A1267" t="s">
        <v>8226</v>
      </c>
      <c r="B1267" t="s">
        <v>9850</v>
      </c>
      <c r="C1267" t="s">
        <v>10085</v>
      </c>
      <c r="D1267" t="s">
        <v>10091</v>
      </c>
      <c r="E1267" t="s">
        <v>10094</v>
      </c>
    </row>
    <row r="1268" spans="1:5">
      <c r="A1268" t="s">
        <v>7765</v>
      </c>
      <c r="B1268" t="s">
        <v>9851</v>
      </c>
      <c r="C1268" t="s">
        <v>10085</v>
      </c>
      <c r="D1268" t="s">
        <v>10091</v>
      </c>
      <c r="E1268" t="s">
        <v>10095</v>
      </c>
    </row>
    <row r="1269" spans="1:5">
      <c r="A1269" t="s">
        <v>7825</v>
      </c>
      <c r="B1269" t="s">
        <v>9852</v>
      </c>
      <c r="C1269" t="s">
        <v>10085</v>
      </c>
      <c r="D1269" t="s">
        <v>10090</v>
      </c>
      <c r="E1269" t="s">
        <v>10095</v>
      </c>
    </row>
    <row r="1270" spans="1:5">
      <c r="A1270" t="s">
        <v>7671</v>
      </c>
      <c r="B1270" t="s">
        <v>9853</v>
      </c>
      <c r="C1270" t="s">
        <v>10086</v>
      </c>
      <c r="D1270" t="s">
        <v>10087</v>
      </c>
      <c r="E1270" t="s">
        <v>10094</v>
      </c>
    </row>
    <row r="1271" spans="1:5">
      <c r="A1271" t="s">
        <v>7112</v>
      </c>
      <c r="B1271" t="s">
        <v>9854</v>
      </c>
      <c r="C1271" t="s">
        <v>10085</v>
      </c>
      <c r="D1271" t="s">
        <v>10091</v>
      </c>
      <c r="E1271" t="s">
        <v>10093</v>
      </c>
    </row>
    <row r="1272" spans="1:5">
      <c r="A1272" t="s">
        <v>7905</v>
      </c>
      <c r="B1272" t="s">
        <v>9855</v>
      </c>
      <c r="C1272" t="s">
        <v>10086</v>
      </c>
      <c r="D1272" t="s">
        <v>10089</v>
      </c>
      <c r="E1272" t="s">
        <v>10092</v>
      </c>
    </row>
    <row r="1273" spans="1:5">
      <c r="A1273" t="s">
        <v>7427</v>
      </c>
      <c r="B1273" t="s">
        <v>9856</v>
      </c>
      <c r="C1273" t="s">
        <v>10085</v>
      </c>
      <c r="D1273" t="s">
        <v>10089</v>
      </c>
      <c r="E1273" t="s">
        <v>10095</v>
      </c>
    </row>
    <row r="1274" spans="1:5">
      <c r="A1274" t="s">
        <v>8402</v>
      </c>
      <c r="B1274" t="s">
        <v>9857</v>
      </c>
      <c r="C1274" t="s">
        <v>10086</v>
      </c>
      <c r="D1274" t="s">
        <v>10087</v>
      </c>
      <c r="E1274" t="s">
        <v>10093</v>
      </c>
    </row>
    <row r="1275" spans="1:5">
      <c r="A1275" t="s">
        <v>8118</v>
      </c>
      <c r="B1275" t="s">
        <v>9858</v>
      </c>
      <c r="C1275" t="s">
        <v>10085</v>
      </c>
      <c r="D1275" t="s">
        <v>10091</v>
      </c>
      <c r="E1275" t="s">
        <v>10093</v>
      </c>
    </row>
    <row r="1276" spans="1:5">
      <c r="A1276" t="s">
        <v>8259</v>
      </c>
      <c r="B1276" t="s">
        <v>9859</v>
      </c>
      <c r="C1276" t="s">
        <v>10086</v>
      </c>
      <c r="D1276" t="s">
        <v>10088</v>
      </c>
      <c r="E1276" t="s">
        <v>10093</v>
      </c>
    </row>
    <row r="1277" spans="1:5">
      <c r="A1277" t="s">
        <v>7089</v>
      </c>
      <c r="B1277" t="s">
        <v>9860</v>
      </c>
      <c r="C1277" t="s">
        <v>10086</v>
      </c>
      <c r="D1277" t="s">
        <v>10087</v>
      </c>
      <c r="E1277" t="s">
        <v>10094</v>
      </c>
    </row>
    <row r="1278" spans="1:5">
      <c r="A1278" t="s">
        <v>7185</v>
      </c>
      <c r="B1278" t="s">
        <v>9861</v>
      </c>
      <c r="C1278" t="s">
        <v>10086</v>
      </c>
      <c r="D1278" t="s">
        <v>10088</v>
      </c>
      <c r="E1278" t="s">
        <v>10094</v>
      </c>
    </row>
    <row r="1279" spans="1:5">
      <c r="A1279" t="s">
        <v>8278</v>
      </c>
      <c r="B1279" t="s">
        <v>9862</v>
      </c>
      <c r="C1279" t="s">
        <v>10086</v>
      </c>
      <c r="D1279" t="s">
        <v>10087</v>
      </c>
      <c r="E1279" t="s">
        <v>10092</v>
      </c>
    </row>
    <row r="1280" spans="1:5">
      <c r="A1280" t="s">
        <v>7589</v>
      </c>
      <c r="B1280" t="s">
        <v>9863</v>
      </c>
      <c r="C1280" t="s">
        <v>10085</v>
      </c>
      <c r="D1280" t="s">
        <v>10088</v>
      </c>
      <c r="E1280" t="s">
        <v>10092</v>
      </c>
    </row>
    <row r="1281" spans="1:5">
      <c r="A1281" t="s">
        <v>8156</v>
      </c>
      <c r="B1281" t="s">
        <v>9864</v>
      </c>
      <c r="C1281" t="s">
        <v>10086</v>
      </c>
      <c r="D1281" t="s">
        <v>10091</v>
      </c>
      <c r="E1281" t="s">
        <v>10094</v>
      </c>
    </row>
    <row r="1282" spans="1:5">
      <c r="A1282" t="s">
        <v>7204</v>
      </c>
      <c r="B1282" t="s">
        <v>9865</v>
      </c>
      <c r="C1282" t="s">
        <v>10085</v>
      </c>
      <c r="D1282" t="s">
        <v>10089</v>
      </c>
      <c r="E1282" t="s">
        <v>10092</v>
      </c>
    </row>
    <row r="1283" spans="1:5">
      <c r="A1283" t="s">
        <v>8474</v>
      </c>
      <c r="B1283" t="s">
        <v>9866</v>
      </c>
      <c r="C1283" t="s">
        <v>10086</v>
      </c>
      <c r="D1283" t="s">
        <v>10091</v>
      </c>
      <c r="E1283" t="s">
        <v>10094</v>
      </c>
    </row>
    <row r="1284" spans="1:5">
      <c r="A1284" t="s">
        <v>7083</v>
      </c>
      <c r="B1284" t="s">
        <v>9867</v>
      </c>
      <c r="C1284" t="s">
        <v>10085</v>
      </c>
      <c r="D1284" t="s">
        <v>10091</v>
      </c>
      <c r="E1284" t="s">
        <v>10093</v>
      </c>
    </row>
    <row r="1285" spans="1:5">
      <c r="A1285" t="s">
        <v>7268</v>
      </c>
      <c r="B1285" t="s">
        <v>9868</v>
      </c>
      <c r="C1285" t="s">
        <v>10085</v>
      </c>
      <c r="D1285" t="s">
        <v>10090</v>
      </c>
      <c r="E1285" t="s">
        <v>10095</v>
      </c>
    </row>
    <row r="1286" spans="1:5">
      <c r="A1286" t="s">
        <v>7244</v>
      </c>
      <c r="B1286" t="s">
        <v>9869</v>
      </c>
      <c r="C1286" t="s">
        <v>10085</v>
      </c>
      <c r="D1286" t="s">
        <v>10087</v>
      </c>
      <c r="E1286" t="s">
        <v>10093</v>
      </c>
    </row>
    <row r="1287" spans="1:5">
      <c r="A1287" t="s">
        <v>8165</v>
      </c>
      <c r="B1287" t="s">
        <v>9870</v>
      </c>
      <c r="C1287" t="s">
        <v>10085</v>
      </c>
      <c r="D1287" t="s">
        <v>10089</v>
      </c>
      <c r="E1287" t="s">
        <v>10093</v>
      </c>
    </row>
    <row r="1288" spans="1:5">
      <c r="A1288" t="s">
        <v>8032</v>
      </c>
      <c r="B1288" t="s">
        <v>9871</v>
      </c>
      <c r="C1288" t="s">
        <v>10086</v>
      </c>
      <c r="D1288" t="s">
        <v>10087</v>
      </c>
      <c r="E1288" t="s">
        <v>10094</v>
      </c>
    </row>
    <row r="1289" spans="1:5">
      <c r="A1289" t="s">
        <v>7113</v>
      </c>
      <c r="B1289" t="s">
        <v>9872</v>
      </c>
      <c r="C1289" t="s">
        <v>10085</v>
      </c>
      <c r="D1289" t="s">
        <v>10089</v>
      </c>
      <c r="E1289" t="s">
        <v>10094</v>
      </c>
    </row>
    <row r="1290" spans="1:5">
      <c r="A1290" t="s">
        <v>7171</v>
      </c>
      <c r="B1290" t="s">
        <v>9873</v>
      </c>
      <c r="C1290" t="s">
        <v>10086</v>
      </c>
      <c r="D1290" t="s">
        <v>10091</v>
      </c>
      <c r="E1290" t="s">
        <v>10094</v>
      </c>
    </row>
    <row r="1291" spans="1:5">
      <c r="A1291" t="s">
        <v>7373</v>
      </c>
      <c r="B1291" t="s">
        <v>9874</v>
      </c>
      <c r="C1291" t="s">
        <v>10086</v>
      </c>
      <c r="D1291" t="s">
        <v>10089</v>
      </c>
      <c r="E1291" t="s">
        <v>10092</v>
      </c>
    </row>
    <row r="1292" spans="1:5">
      <c r="A1292" t="s">
        <v>8211</v>
      </c>
      <c r="B1292" t="s">
        <v>9875</v>
      </c>
      <c r="C1292" t="s">
        <v>10085</v>
      </c>
      <c r="D1292" t="s">
        <v>10091</v>
      </c>
      <c r="E1292" t="s">
        <v>10094</v>
      </c>
    </row>
    <row r="1293" spans="1:5">
      <c r="A1293" t="s">
        <v>7561</v>
      </c>
      <c r="B1293" t="s">
        <v>9876</v>
      </c>
      <c r="C1293" t="s">
        <v>10086</v>
      </c>
      <c r="D1293" t="s">
        <v>10091</v>
      </c>
      <c r="E1293" t="s">
        <v>10092</v>
      </c>
    </row>
    <row r="1294" spans="1:5">
      <c r="A1294" t="s">
        <v>8390</v>
      </c>
      <c r="B1294" t="s">
        <v>9877</v>
      </c>
      <c r="C1294" t="s">
        <v>10086</v>
      </c>
      <c r="D1294" t="s">
        <v>10089</v>
      </c>
      <c r="E1294" t="s">
        <v>10094</v>
      </c>
    </row>
    <row r="1295" spans="1:5">
      <c r="A1295" t="s">
        <v>8203</v>
      </c>
      <c r="B1295" t="s">
        <v>9878</v>
      </c>
      <c r="C1295" t="s">
        <v>10086</v>
      </c>
      <c r="D1295" t="s">
        <v>10091</v>
      </c>
      <c r="E1295" t="s">
        <v>10092</v>
      </c>
    </row>
    <row r="1296" spans="1:5">
      <c r="A1296" t="s">
        <v>7193</v>
      </c>
      <c r="B1296" t="s">
        <v>9879</v>
      </c>
      <c r="C1296" t="s">
        <v>10086</v>
      </c>
      <c r="D1296" t="s">
        <v>10089</v>
      </c>
      <c r="E1296" t="s">
        <v>10092</v>
      </c>
    </row>
    <row r="1297" spans="1:5">
      <c r="A1297" t="s">
        <v>7742</v>
      </c>
      <c r="B1297" t="s">
        <v>9880</v>
      </c>
      <c r="C1297" t="s">
        <v>10085</v>
      </c>
      <c r="D1297" t="s">
        <v>10087</v>
      </c>
      <c r="E1297" t="s">
        <v>10093</v>
      </c>
    </row>
    <row r="1298" spans="1:5">
      <c r="A1298" t="s">
        <v>8458</v>
      </c>
      <c r="B1298" t="s">
        <v>9881</v>
      </c>
      <c r="C1298" t="s">
        <v>10086</v>
      </c>
      <c r="D1298" t="s">
        <v>10090</v>
      </c>
      <c r="E1298" t="s">
        <v>10095</v>
      </c>
    </row>
    <row r="1299" spans="1:5">
      <c r="A1299" t="s">
        <v>7565</v>
      </c>
      <c r="B1299" t="s">
        <v>9882</v>
      </c>
      <c r="C1299" t="s">
        <v>10085</v>
      </c>
      <c r="D1299" t="s">
        <v>10091</v>
      </c>
      <c r="E1299" t="s">
        <v>10093</v>
      </c>
    </row>
    <row r="1300" spans="1:5">
      <c r="A1300" t="s">
        <v>7054</v>
      </c>
      <c r="B1300" t="s">
        <v>9883</v>
      </c>
      <c r="C1300" t="s">
        <v>10086</v>
      </c>
      <c r="D1300" t="s">
        <v>10087</v>
      </c>
      <c r="E1300" t="s">
        <v>10092</v>
      </c>
    </row>
    <row r="1301" spans="1:5">
      <c r="A1301" t="s">
        <v>8433</v>
      </c>
      <c r="B1301" t="s">
        <v>9884</v>
      </c>
      <c r="C1301" t="s">
        <v>10085</v>
      </c>
      <c r="D1301" t="s">
        <v>10088</v>
      </c>
      <c r="E1301" t="s">
        <v>10093</v>
      </c>
    </row>
    <row r="1302" spans="1:5">
      <c r="A1302" t="s">
        <v>8358</v>
      </c>
      <c r="B1302" t="s">
        <v>9885</v>
      </c>
      <c r="C1302" t="s">
        <v>10085</v>
      </c>
      <c r="D1302" t="s">
        <v>10090</v>
      </c>
      <c r="E1302" t="s">
        <v>10092</v>
      </c>
    </row>
    <row r="1303" spans="1:5">
      <c r="A1303" t="s">
        <v>8151</v>
      </c>
      <c r="B1303" t="s">
        <v>9886</v>
      </c>
      <c r="C1303" t="s">
        <v>10085</v>
      </c>
      <c r="D1303" t="s">
        <v>10088</v>
      </c>
      <c r="E1303" t="s">
        <v>10094</v>
      </c>
    </row>
    <row r="1304" spans="1:5">
      <c r="A1304" t="s">
        <v>7464</v>
      </c>
      <c r="B1304" t="s">
        <v>9887</v>
      </c>
      <c r="C1304" t="s">
        <v>10085</v>
      </c>
      <c r="D1304" t="s">
        <v>10088</v>
      </c>
      <c r="E1304" t="s">
        <v>10093</v>
      </c>
    </row>
    <row r="1305" spans="1:5">
      <c r="A1305" t="s">
        <v>8020</v>
      </c>
      <c r="B1305" t="s">
        <v>9888</v>
      </c>
      <c r="C1305" t="s">
        <v>10086</v>
      </c>
      <c r="D1305" t="s">
        <v>10088</v>
      </c>
      <c r="E1305" t="s">
        <v>10094</v>
      </c>
    </row>
    <row r="1306" spans="1:5">
      <c r="A1306" t="s">
        <v>8490</v>
      </c>
      <c r="B1306" t="s">
        <v>9889</v>
      </c>
      <c r="C1306" t="s">
        <v>10085</v>
      </c>
      <c r="D1306" t="s">
        <v>10087</v>
      </c>
      <c r="E1306" t="s">
        <v>10093</v>
      </c>
    </row>
    <row r="1307" spans="1:5">
      <c r="A1307" t="s">
        <v>7213</v>
      </c>
      <c r="B1307" t="s">
        <v>9890</v>
      </c>
      <c r="C1307" t="s">
        <v>10086</v>
      </c>
      <c r="D1307" t="s">
        <v>10090</v>
      </c>
      <c r="E1307" t="s">
        <v>10094</v>
      </c>
    </row>
    <row r="1308" spans="1:5">
      <c r="A1308" t="s">
        <v>7676</v>
      </c>
      <c r="B1308" t="s">
        <v>9891</v>
      </c>
      <c r="C1308" t="s">
        <v>10086</v>
      </c>
      <c r="D1308" t="s">
        <v>10088</v>
      </c>
      <c r="E1308" t="s">
        <v>10093</v>
      </c>
    </row>
    <row r="1309" spans="1:5">
      <c r="A1309" t="s">
        <v>8370</v>
      </c>
      <c r="B1309" t="s">
        <v>9892</v>
      </c>
      <c r="C1309" t="s">
        <v>10085</v>
      </c>
      <c r="D1309" t="s">
        <v>10089</v>
      </c>
      <c r="E1309" t="s">
        <v>10093</v>
      </c>
    </row>
    <row r="1310" spans="1:5">
      <c r="A1310" t="s">
        <v>7328</v>
      </c>
      <c r="B1310" t="s">
        <v>9893</v>
      </c>
      <c r="C1310" t="s">
        <v>10085</v>
      </c>
      <c r="D1310" t="s">
        <v>10091</v>
      </c>
      <c r="E1310" t="s">
        <v>10095</v>
      </c>
    </row>
    <row r="1311" spans="1:5">
      <c r="A1311" t="s">
        <v>8462</v>
      </c>
      <c r="B1311" t="s">
        <v>9894</v>
      </c>
      <c r="C1311" t="s">
        <v>10085</v>
      </c>
      <c r="D1311" t="s">
        <v>10091</v>
      </c>
      <c r="E1311" t="s">
        <v>10093</v>
      </c>
    </row>
    <row r="1312" spans="1:5">
      <c r="A1312" t="s">
        <v>7810</v>
      </c>
      <c r="B1312" t="s">
        <v>9895</v>
      </c>
      <c r="C1312" t="s">
        <v>10086</v>
      </c>
      <c r="D1312" t="s">
        <v>10090</v>
      </c>
      <c r="E1312" t="s">
        <v>10093</v>
      </c>
    </row>
    <row r="1313" spans="1:5">
      <c r="A1313" t="s">
        <v>7216</v>
      </c>
      <c r="B1313" t="s">
        <v>9896</v>
      </c>
      <c r="C1313" t="s">
        <v>10086</v>
      </c>
      <c r="D1313" t="s">
        <v>10087</v>
      </c>
      <c r="E1313" t="s">
        <v>10095</v>
      </c>
    </row>
    <row r="1314" spans="1:5">
      <c r="A1314" t="s">
        <v>8212</v>
      </c>
      <c r="B1314" t="s">
        <v>9897</v>
      </c>
      <c r="C1314" t="s">
        <v>10086</v>
      </c>
      <c r="D1314" t="s">
        <v>10089</v>
      </c>
      <c r="E1314" t="s">
        <v>10094</v>
      </c>
    </row>
    <row r="1315" spans="1:5">
      <c r="A1315" t="s">
        <v>7987</v>
      </c>
      <c r="B1315" t="s">
        <v>9898</v>
      </c>
      <c r="C1315" t="s">
        <v>10085</v>
      </c>
      <c r="D1315" t="s">
        <v>10087</v>
      </c>
      <c r="E1315" t="s">
        <v>10095</v>
      </c>
    </row>
    <row r="1316" spans="1:5">
      <c r="A1316" t="s">
        <v>8428</v>
      </c>
      <c r="B1316" t="s">
        <v>9899</v>
      </c>
      <c r="C1316" t="s">
        <v>10086</v>
      </c>
      <c r="D1316" t="s">
        <v>10091</v>
      </c>
      <c r="E1316" t="s">
        <v>10095</v>
      </c>
    </row>
    <row r="1317" spans="1:5">
      <c r="A1317" t="s">
        <v>7522</v>
      </c>
      <c r="B1317" t="s">
        <v>9900</v>
      </c>
      <c r="C1317" t="s">
        <v>10086</v>
      </c>
      <c r="D1317" t="s">
        <v>10088</v>
      </c>
      <c r="E1317" t="s">
        <v>10092</v>
      </c>
    </row>
    <row r="1318" spans="1:5">
      <c r="A1318" t="s">
        <v>8466</v>
      </c>
      <c r="B1318" t="s">
        <v>9901</v>
      </c>
      <c r="C1318" t="s">
        <v>10085</v>
      </c>
      <c r="D1318" t="s">
        <v>10088</v>
      </c>
      <c r="E1318" t="s">
        <v>10093</v>
      </c>
    </row>
    <row r="1319" spans="1:5">
      <c r="A1319" t="s">
        <v>7703</v>
      </c>
      <c r="B1319" t="s">
        <v>9902</v>
      </c>
      <c r="C1319" t="s">
        <v>10085</v>
      </c>
      <c r="D1319" t="s">
        <v>10090</v>
      </c>
      <c r="E1319" t="s">
        <v>10092</v>
      </c>
    </row>
    <row r="1320" spans="1:5">
      <c r="A1320" t="s">
        <v>8108</v>
      </c>
      <c r="B1320" t="s">
        <v>9903</v>
      </c>
      <c r="C1320" t="s">
        <v>10086</v>
      </c>
      <c r="D1320" t="s">
        <v>10090</v>
      </c>
      <c r="E1320" t="s">
        <v>10093</v>
      </c>
    </row>
    <row r="1321" spans="1:5">
      <c r="A1321" t="s">
        <v>7390</v>
      </c>
      <c r="B1321" t="s">
        <v>9904</v>
      </c>
      <c r="C1321" t="s">
        <v>10085</v>
      </c>
      <c r="D1321" t="s">
        <v>10087</v>
      </c>
      <c r="E1321" t="s">
        <v>10092</v>
      </c>
    </row>
    <row r="1322" spans="1:5">
      <c r="A1322" t="s">
        <v>7458</v>
      </c>
      <c r="B1322" t="s">
        <v>9905</v>
      </c>
      <c r="C1322" t="s">
        <v>10086</v>
      </c>
      <c r="D1322" t="s">
        <v>10088</v>
      </c>
      <c r="E1322" t="s">
        <v>10092</v>
      </c>
    </row>
    <row r="1323" spans="1:5">
      <c r="A1323" t="s">
        <v>7699</v>
      </c>
      <c r="B1323" t="s">
        <v>9906</v>
      </c>
      <c r="C1323" t="s">
        <v>10086</v>
      </c>
      <c r="D1323" t="s">
        <v>10090</v>
      </c>
      <c r="E1323" t="s">
        <v>10092</v>
      </c>
    </row>
    <row r="1324" spans="1:5">
      <c r="A1324" t="s">
        <v>7240</v>
      </c>
      <c r="B1324" t="s">
        <v>9907</v>
      </c>
      <c r="C1324" t="s">
        <v>10085</v>
      </c>
      <c r="D1324" t="s">
        <v>10090</v>
      </c>
      <c r="E1324" t="s">
        <v>10092</v>
      </c>
    </row>
    <row r="1325" spans="1:5">
      <c r="A1325" t="s">
        <v>7019</v>
      </c>
      <c r="B1325" t="s">
        <v>9908</v>
      </c>
      <c r="C1325" t="s">
        <v>10085</v>
      </c>
      <c r="D1325" t="s">
        <v>10091</v>
      </c>
      <c r="E1325" t="s">
        <v>10094</v>
      </c>
    </row>
    <row r="1326" spans="1:5">
      <c r="A1326" t="s">
        <v>8180</v>
      </c>
      <c r="B1326" t="s">
        <v>9909</v>
      </c>
      <c r="C1326" t="s">
        <v>10085</v>
      </c>
      <c r="D1326" t="s">
        <v>10087</v>
      </c>
      <c r="E1326" t="s">
        <v>10095</v>
      </c>
    </row>
    <row r="1327" spans="1:5">
      <c r="A1327" t="s">
        <v>7732</v>
      </c>
      <c r="B1327" t="s">
        <v>9910</v>
      </c>
      <c r="C1327" t="s">
        <v>10086</v>
      </c>
      <c r="D1327" t="s">
        <v>10089</v>
      </c>
      <c r="E1327" t="s">
        <v>10094</v>
      </c>
    </row>
    <row r="1328" spans="1:5">
      <c r="A1328" t="s">
        <v>7680</v>
      </c>
      <c r="B1328" t="s">
        <v>9911</v>
      </c>
      <c r="C1328" t="s">
        <v>10085</v>
      </c>
      <c r="D1328" t="s">
        <v>10091</v>
      </c>
      <c r="E1328" t="s">
        <v>10092</v>
      </c>
    </row>
    <row r="1329" spans="1:5">
      <c r="A1329" t="s">
        <v>7515</v>
      </c>
      <c r="B1329" t="s">
        <v>9912</v>
      </c>
      <c r="C1329" t="s">
        <v>10086</v>
      </c>
      <c r="D1329" t="s">
        <v>10088</v>
      </c>
      <c r="E1329" t="s">
        <v>10093</v>
      </c>
    </row>
    <row r="1330" spans="1:5">
      <c r="A1330" t="s">
        <v>7045</v>
      </c>
      <c r="B1330" t="s">
        <v>9913</v>
      </c>
      <c r="C1330" t="s">
        <v>10085</v>
      </c>
      <c r="D1330" t="s">
        <v>10091</v>
      </c>
      <c r="E1330" t="s">
        <v>10093</v>
      </c>
    </row>
    <row r="1331" spans="1:5">
      <c r="A1331" t="s">
        <v>7915</v>
      </c>
      <c r="B1331" t="s">
        <v>9914</v>
      </c>
      <c r="C1331" t="s">
        <v>10086</v>
      </c>
      <c r="D1331" t="s">
        <v>10090</v>
      </c>
      <c r="E1331" t="s">
        <v>10095</v>
      </c>
    </row>
    <row r="1332" spans="1:5">
      <c r="A1332" t="s">
        <v>7421</v>
      </c>
      <c r="B1332" t="s">
        <v>9915</v>
      </c>
      <c r="C1332" t="s">
        <v>10085</v>
      </c>
      <c r="D1332" t="s">
        <v>10087</v>
      </c>
      <c r="E1332" t="s">
        <v>10093</v>
      </c>
    </row>
    <row r="1333" spans="1:5">
      <c r="A1333" t="s">
        <v>8373</v>
      </c>
      <c r="B1333" t="s">
        <v>9916</v>
      </c>
      <c r="C1333" t="s">
        <v>10085</v>
      </c>
      <c r="D1333" t="s">
        <v>10090</v>
      </c>
      <c r="E1333" t="s">
        <v>10094</v>
      </c>
    </row>
    <row r="1334" spans="1:5">
      <c r="A1334" t="s">
        <v>8582</v>
      </c>
      <c r="B1334" t="s">
        <v>9917</v>
      </c>
      <c r="C1334" t="s">
        <v>10086</v>
      </c>
      <c r="D1334" t="s">
        <v>10090</v>
      </c>
      <c r="E1334" t="s">
        <v>10092</v>
      </c>
    </row>
    <row r="1335" spans="1:5">
      <c r="A1335" t="s">
        <v>8327</v>
      </c>
      <c r="B1335" t="s">
        <v>9918</v>
      </c>
      <c r="C1335" t="s">
        <v>10085</v>
      </c>
      <c r="D1335" t="s">
        <v>10091</v>
      </c>
      <c r="E1335" t="s">
        <v>10092</v>
      </c>
    </row>
    <row r="1336" spans="1:5">
      <c r="A1336" t="s">
        <v>7804</v>
      </c>
      <c r="B1336" t="s">
        <v>9919</v>
      </c>
      <c r="C1336" t="s">
        <v>10085</v>
      </c>
      <c r="D1336" t="s">
        <v>10087</v>
      </c>
      <c r="E1336" t="s">
        <v>10093</v>
      </c>
    </row>
    <row r="1337" spans="1:5">
      <c r="A1337" t="s">
        <v>7645</v>
      </c>
      <c r="B1337" t="s">
        <v>9920</v>
      </c>
      <c r="C1337" t="s">
        <v>10085</v>
      </c>
      <c r="D1337" t="s">
        <v>10090</v>
      </c>
      <c r="E1337" t="s">
        <v>10093</v>
      </c>
    </row>
    <row r="1338" spans="1:5">
      <c r="A1338" t="s">
        <v>8299</v>
      </c>
      <c r="B1338" t="s">
        <v>9921</v>
      </c>
      <c r="C1338" t="s">
        <v>10086</v>
      </c>
      <c r="D1338" t="s">
        <v>10091</v>
      </c>
      <c r="E1338" t="s">
        <v>10092</v>
      </c>
    </row>
    <row r="1339" spans="1:5">
      <c r="A1339" t="s">
        <v>7120</v>
      </c>
      <c r="B1339" t="s">
        <v>9922</v>
      </c>
      <c r="C1339" t="s">
        <v>10085</v>
      </c>
      <c r="D1339" t="s">
        <v>10087</v>
      </c>
      <c r="E1339" t="s">
        <v>10095</v>
      </c>
    </row>
    <row r="1340" spans="1:5">
      <c r="A1340" t="s">
        <v>8583</v>
      </c>
      <c r="B1340" t="s">
        <v>9923</v>
      </c>
      <c r="C1340" t="s">
        <v>10086</v>
      </c>
      <c r="D1340" t="s">
        <v>10088</v>
      </c>
      <c r="E1340" t="s">
        <v>10095</v>
      </c>
    </row>
    <row r="1341" spans="1:5">
      <c r="A1341" t="s">
        <v>7757</v>
      </c>
      <c r="B1341" t="s">
        <v>9924</v>
      </c>
      <c r="C1341" t="s">
        <v>10085</v>
      </c>
      <c r="D1341" t="s">
        <v>10091</v>
      </c>
      <c r="E1341" t="s">
        <v>10094</v>
      </c>
    </row>
    <row r="1342" spans="1:5">
      <c r="A1342" t="s">
        <v>7649</v>
      </c>
      <c r="B1342" t="s">
        <v>9925</v>
      </c>
      <c r="C1342" t="s">
        <v>10086</v>
      </c>
      <c r="D1342" t="s">
        <v>10089</v>
      </c>
      <c r="E1342" t="s">
        <v>10093</v>
      </c>
    </row>
    <row r="1343" spans="1:5">
      <c r="A1343" t="s">
        <v>8393</v>
      </c>
      <c r="B1343" t="s">
        <v>9926</v>
      </c>
      <c r="C1343" t="s">
        <v>10086</v>
      </c>
      <c r="D1343" t="s">
        <v>10089</v>
      </c>
      <c r="E1343" t="s">
        <v>10094</v>
      </c>
    </row>
    <row r="1344" spans="1:5">
      <c r="A1344" t="s">
        <v>7952</v>
      </c>
      <c r="B1344" t="s">
        <v>9927</v>
      </c>
      <c r="C1344" t="s">
        <v>10086</v>
      </c>
      <c r="D1344" t="s">
        <v>10089</v>
      </c>
      <c r="E1344" t="s">
        <v>10092</v>
      </c>
    </row>
    <row r="1345" spans="1:5">
      <c r="A1345" t="s">
        <v>8258</v>
      </c>
      <c r="B1345" t="s">
        <v>9928</v>
      </c>
      <c r="C1345" t="s">
        <v>10086</v>
      </c>
      <c r="D1345" t="s">
        <v>10088</v>
      </c>
      <c r="E1345" t="s">
        <v>10095</v>
      </c>
    </row>
    <row r="1346" spans="1:5">
      <c r="A1346" t="s">
        <v>7587</v>
      </c>
      <c r="B1346" t="s">
        <v>9929</v>
      </c>
      <c r="C1346" t="s">
        <v>10085</v>
      </c>
      <c r="D1346" t="s">
        <v>10091</v>
      </c>
      <c r="E1346" t="s">
        <v>10093</v>
      </c>
    </row>
    <row r="1347" spans="1:5">
      <c r="A1347" t="s">
        <v>8296</v>
      </c>
      <c r="B1347" t="s">
        <v>9930</v>
      </c>
      <c r="C1347" t="s">
        <v>10085</v>
      </c>
      <c r="D1347" t="s">
        <v>10088</v>
      </c>
      <c r="E1347" t="s">
        <v>10094</v>
      </c>
    </row>
    <row r="1348" spans="1:5">
      <c r="A1348" t="s">
        <v>8186</v>
      </c>
      <c r="B1348" t="s">
        <v>9931</v>
      </c>
      <c r="C1348" t="s">
        <v>10085</v>
      </c>
      <c r="D1348" t="s">
        <v>10091</v>
      </c>
      <c r="E1348" t="s">
        <v>10095</v>
      </c>
    </row>
    <row r="1349" spans="1:5">
      <c r="A1349" t="s">
        <v>7518</v>
      </c>
      <c r="B1349" t="s">
        <v>9932</v>
      </c>
      <c r="C1349" t="s">
        <v>10085</v>
      </c>
      <c r="D1349" t="s">
        <v>10088</v>
      </c>
      <c r="E1349" t="s">
        <v>10093</v>
      </c>
    </row>
    <row r="1350" spans="1:5">
      <c r="A1350" t="s">
        <v>8103</v>
      </c>
      <c r="B1350" t="s">
        <v>9933</v>
      </c>
      <c r="C1350" t="s">
        <v>10085</v>
      </c>
      <c r="D1350" t="s">
        <v>10090</v>
      </c>
      <c r="E1350" t="s">
        <v>10092</v>
      </c>
    </row>
    <row r="1351" spans="1:5">
      <c r="A1351" t="s">
        <v>7325</v>
      </c>
      <c r="B1351" t="s">
        <v>9934</v>
      </c>
      <c r="C1351" t="s">
        <v>10086</v>
      </c>
      <c r="D1351" t="s">
        <v>10087</v>
      </c>
      <c r="E1351" t="s">
        <v>10095</v>
      </c>
    </row>
    <row r="1352" spans="1:5">
      <c r="A1352" t="s">
        <v>7071</v>
      </c>
      <c r="B1352" t="s">
        <v>9935</v>
      </c>
      <c r="C1352" t="s">
        <v>10086</v>
      </c>
      <c r="D1352" t="s">
        <v>10089</v>
      </c>
      <c r="E1352" t="s">
        <v>10094</v>
      </c>
    </row>
    <row r="1353" spans="1:5">
      <c r="A1353" t="s">
        <v>8065</v>
      </c>
      <c r="B1353" t="s">
        <v>9936</v>
      </c>
      <c r="C1353" t="s">
        <v>10085</v>
      </c>
      <c r="D1353" t="s">
        <v>10087</v>
      </c>
      <c r="E1353" t="s">
        <v>10094</v>
      </c>
    </row>
    <row r="1354" spans="1:5">
      <c r="A1354" t="s">
        <v>7459</v>
      </c>
      <c r="B1354" t="s">
        <v>9937</v>
      </c>
      <c r="C1354" t="s">
        <v>10086</v>
      </c>
      <c r="D1354" t="s">
        <v>10087</v>
      </c>
      <c r="E1354" t="s">
        <v>10092</v>
      </c>
    </row>
    <row r="1355" spans="1:5">
      <c r="A1355" t="s">
        <v>7138</v>
      </c>
      <c r="B1355" t="s">
        <v>9938</v>
      </c>
      <c r="C1355" t="s">
        <v>10086</v>
      </c>
      <c r="D1355" t="s">
        <v>10088</v>
      </c>
      <c r="E1355" t="s">
        <v>10095</v>
      </c>
    </row>
    <row r="1356" spans="1:5">
      <c r="A1356" t="s">
        <v>8137</v>
      </c>
      <c r="B1356" t="s">
        <v>9939</v>
      </c>
      <c r="C1356" t="s">
        <v>10085</v>
      </c>
      <c r="D1356" t="s">
        <v>10091</v>
      </c>
      <c r="E1356" t="s">
        <v>10095</v>
      </c>
    </row>
    <row r="1357" spans="1:5">
      <c r="A1357" t="s">
        <v>8120</v>
      </c>
      <c r="B1357" t="s">
        <v>9940</v>
      </c>
      <c r="C1357" t="s">
        <v>10085</v>
      </c>
      <c r="D1357" t="s">
        <v>10089</v>
      </c>
      <c r="E1357" t="s">
        <v>10093</v>
      </c>
    </row>
    <row r="1358" spans="1:5">
      <c r="A1358" t="s">
        <v>7505</v>
      </c>
      <c r="B1358" t="s">
        <v>9941</v>
      </c>
      <c r="C1358" t="s">
        <v>10086</v>
      </c>
      <c r="D1358" t="s">
        <v>10091</v>
      </c>
      <c r="E1358" t="s">
        <v>10095</v>
      </c>
    </row>
    <row r="1359" spans="1:5">
      <c r="A1359" t="s">
        <v>7442</v>
      </c>
      <c r="B1359" t="s">
        <v>9942</v>
      </c>
      <c r="C1359" t="s">
        <v>10085</v>
      </c>
      <c r="D1359" t="s">
        <v>10090</v>
      </c>
      <c r="E1359" t="s">
        <v>10093</v>
      </c>
    </row>
    <row r="1360" spans="1:5">
      <c r="A1360" t="s">
        <v>8163</v>
      </c>
      <c r="B1360" t="s">
        <v>9943</v>
      </c>
      <c r="C1360" t="s">
        <v>10085</v>
      </c>
      <c r="D1360" t="s">
        <v>10090</v>
      </c>
      <c r="E1360" t="s">
        <v>10095</v>
      </c>
    </row>
    <row r="1361" spans="1:5">
      <c r="A1361" t="s">
        <v>7562</v>
      </c>
      <c r="B1361" t="s">
        <v>9944</v>
      </c>
      <c r="C1361" t="s">
        <v>10086</v>
      </c>
      <c r="D1361" t="s">
        <v>10088</v>
      </c>
      <c r="E1361" t="s">
        <v>10093</v>
      </c>
    </row>
    <row r="1362" spans="1:5">
      <c r="A1362" t="s">
        <v>8189</v>
      </c>
      <c r="B1362" t="s">
        <v>9945</v>
      </c>
      <c r="C1362" t="s">
        <v>10085</v>
      </c>
      <c r="D1362" t="s">
        <v>10091</v>
      </c>
      <c r="E1362" t="s">
        <v>10093</v>
      </c>
    </row>
    <row r="1363" spans="1:5">
      <c r="A1363" t="s">
        <v>7713</v>
      </c>
      <c r="B1363" t="s">
        <v>9946</v>
      </c>
      <c r="C1363" t="s">
        <v>10086</v>
      </c>
      <c r="D1363" t="s">
        <v>10088</v>
      </c>
      <c r="E1363" t="s">
        <v>10092</v>
      </c>
    </row>
    <row r="1364" spans="1:5">
      <c r="A1364" t="s">
        <v>7400</v>
      </c>
      <c r="B1364" t="s">
        <v>9947</v>
      </c>
      <c r="C1364" t="s">
        <v>10086</v>
      </c>
      <c r="D1364" t="s">
        <v>10088</v>
      </c>
      <c r="E1364" t="s">
        <v>10092</v>
      </c>
    </row>
    <row r="1365" spans="1:5">
      <c r="A1365" t="s">
        <v>7954</v>
      </c>
      <c r="B1365" t="s">
        <v>9948</v>
      </c>
      <c r="C1365" t="s">
        <v>10085</v>
      </c>
      <c r="D1365" t="s">
        <v>10091</v>
      </c>
      <c r="E1365" t="s">
        <v>10095</v>
      </c>
    </row>
    <row r="1366" spans="1:5">
      <c r="A1366" t="s">
        <v>7967</v>
      </c>
      <c r="B1366" t="s">
        <v>9949</v>
      </c>
      <c r="C1366" t="s">
        <v>10085</v>
      </c>
      <c r="D1366" t="s">
        <v>10090</v>
      </c>
      <c r="E1366" t="s">
        <v>10095</v>
      </c>
    </row>
    <row r="1367" spans="1:5">
      <c r="A1367" t="s">
        <v>7977</v>
      </c>
      <c r="B1367" t="s">
        <v>9950</v>
      </c>
      <c r="C1367" t="s">
        <v>10085</v>
      </c>
      <c r="D1367" t="s">
        <v>10090</v>
      </c>
      <c r="E1367" t="s">
        <v>10094</v>
      </c>
    </row>
    <row r="1368" spans="1:5">
      <c r="A1368" t="s">
        <v>7125</v>
      </c>
      <c r="B1368" t="s">
        <v>9951</v>
      </c>
      <c r="C1368" t="s">
        <v>10085</v>
      </c>
      <c r="D1368" t="s">
        <v>10090</v>
      </c>
      <c r="E1368" t="s">
        <v>10095</v>
      </c>
    </row>
    <row r="1369" spans="1:5">
      <c r="A1369" t="s">
        <v>7686</v>
      </c>
      <c r="B1369" t="s">
        <v>9952</v>
      </c>
      <c r="C1369" t="s">
        <v>10085</v>
      </c>
      <c r="D1369" t="s">
        <v>10090</v>
      </c>
      <c r="E1369" t="s">
        <v>10094</v>
      </c>
    </row>
    <row r="1370" spans="1:5">
      <c r="A1370" t="s">
        <v>8491</v>
      </c>
      <c r="B1370" t="s">
        <v>9953</v>
      </c>
      <c r="C1370" t="s">
        <v>10085</v>
      </c>
      <c r="D1370" t="s">
        <v>10088</v>
      </c>
      <c r="E1370" t="s">
        <v>10095</v>
      </c>
    </row>
    <row r="1371" spans="1:5">
      <c r="A1371" t="s">
        <v>7563</v>
      </c>
      <c r="B1371" t="s">
        <v>9954</v>
      </c>
      <c r="C1371" t="s">
        <v>10086</v>
      </c>
      <c r="D1371" t="s">
        <v>10087</v>
      </c>
      <c r="E1371" t="s">
        <v>10095</v>
      </c>
    </row>
    <row r="1372" spans="1:5">
      <c r="A1372" t="s">
        <v>7891</v>
      </c>
      <c r="B1372" t="s">
        <v>9955</v>
      </c>
      <c r="C1372" t="s">
        <v>10085</v>
      </c>
      <c r="D1372" t="s">
        <v>10089</v>
      </c>
      <c r="E1372" t="s">
        <v>10093</v>
      </c>
    </row>
    <row r="1373" spans="1:5">
      <c r="A1373" t="s">
        <v>7443</v>
      </c>
      <c r="B1373" t="s">
        <v>9956</v>
      </c>
      <c r="C1373" t="s">
        <v>10085</v>
      </c>
      <c r="D1373" t="s">
        <v>10087</v>
      </c>
      <c r="E1373" t="s">
        <v>10095</v>
      </c>
    </row>
    <row r="1374" spans="1:5">
      <c r="A1374" t="s">
        <v>7512</v>
      </c>
      <c r="B1374" t="s">
        <v>9957</v>
      </c>
      <c r="C1374" t="s">
        <v>10085</v>
      </c>
      <c r="D1374" t="s">
        <v>10088</v>
      </c>
      <c r="E1374" t="s">
        <v>10092</v>
      </c>
    </row>
    <row r="1375" spans="1:5">
      <c r="A1375" t="s">
        <v>7380</v>
      </c>
      <c r="B1375" t="s">
        <v>9958</v>
      </c>
      <c r="C1375" t="s">
        <v>10085</v>
      </c>
      <c r="D1375" t="s">
        <v>10090</v>
      </c>
      <c r="E1375" t="s">
        <v>10095</v>
      </c>
    </row>
    <row r="1376" spans="1:5">
      <c r="A1376" t="s">
        <v>7337</v>
      </c>
      <c r="B1376" t="s">
        <v>9959</v>
      </c>
      <c r="C1376" t="s">
        <v>10085</v>
      </c>
      <c r="D1376" t="s">
        <v>10088</v>
      </c>
      <c r="E1376" t="s">
        <v>10094</v>
      </c>
    </row>
    <row r="1377" spans="1:5">
      <c r="A1377" t="s">
        <v>7993</v>
      </c>
      <c r="B1377" t="s">
        <v>9960</v>
      </c>
      <c r="C1377" t="s">
        <v>10085</v>
      </c>
      <c r="D1377" t="s">
        <v>10087</v>
      </c>
      <c r="E1377" t="s">
        <v>10092</v>
      </c>
    </row>
    <row r="1378" spans="1:5">
      <c r="A1378" t="s">
        <v>7135</v>
      </c>
      <c r="B1378" t="s">
        <v>9961</v>
      </c>
      <c r="C1378" t="s">
        <v>10086</v>
      </c>
      <c r="D1378" t="s">
        <v>10087</v>
      </c>
      <c r="E1378" t="s">
        <v>10095</v>
      </c>
    </row>
    <row r="1379" spans="1:5">
      <c r="A1379" t="s">
        <v>7236</v>
      </c>
      <c r="B1379" t="s">
        <v>9962</v>
      </c>
      <c r="C1379" t="s">
        <v>10085</v>
      </c>
      <c r="D1379" t="s">
        <v>10089</v>
      </c>
      <c r="E1379" t="s">
        <v>10094</v>
      </c>
    </row>
    <row r="1380" spans="1:5">
      <c r="A1380" t="s">
        <v>7932</v>
      </c>
      <c r="B1380" t="s">
        <v>9963</v>
      </c>
      <c r="C1380" t="s">
        <v>10085</v>
      </c>
      <c r="D1380" t="s">
        <v>10091</v>
      </c>
      <c r="E1380" t="s">
        <v>10093</v>
      </c>
    </row>
    <row r="1381" spans="1:5">
      <c r="A1381" t="s">
        <v>8084</v>
      </c>
      <c r="B1381" t="s">
        <v>9964</v>
      </c>
      <c r="C1381" t="s">
        <v>10086</v>
      </c>
      <c r="D1381" t="s">
        <v>10088</v>
      </c>
      <c r="E1381" t="s">
        <v>10092</v>
      </c>
    </row>
    <row r="1382" spans="1:5">
      <c r="A1382" t="s">
        <v>8098</v>
      </c>
      <c r="B1382" t="s">
        <v>9965</v>
      </c>
      <c r="C1382" t="s">
        <v>10085</v>
      </c>
      <c r="D1382" t="s">
        <v>10089</v>
      </c>
      <c r="E1382" t="s">
        <v>10095</v>
      </c>
    </row>
    <row r="1383" spans="1:5">
      <c r="A1383" t="s">
        <v>7906</v>
      </c>
      <c r="B1383" t="s">
        <v>9966</v>
      </c>
      <c r="C1383" t="s">
        <v>10085</v>
      </c>
      <c r="D1383" t="s">
        <v>10090</v>
      </c>
      <c r="E1383" t="s">
        <v>10092</v>
      </c>
    </row>
    <row r="1384" spans="1:5">
      <c r="A1384" t="s">
        <v>7652</v>
      </c>
      <c r="B1384" t="s">
        <v>9967</v>
      </c>
      <c r="C1384" t="s">
        <v>10085</v>
      </c>
      <c r="D1384" t="s">
        <v>10087</v>
      </c>
      <c r="E1384" t="s">
        <v>10095</v>
      </c>
    </row>
    <row r="1385" spans="1:5">
      <c r="A1385" t="s">
        <v>7363</v>
      </c>
      <c r="B1385" t="s">
        <v>9968</v>
      </c>
      <c r="C1385" t="s">
        <v>10085</v>
      </c>
      <c r="D1385" t="s">
        <v>10087</v>
      </c>
      <c r="E1385" t="s">
        <v>10093</v>
      </c>
    </row>
    <row r="1386" spans="1:5">
      <c r="A1386" t="s">
        <v>8584</v>
      </c>
      <c r="B1386" t="s">
        <v>9969</v>
      </c>
      <c r="C1386" t="s">
        <v>10086</v>
      </c>
      <c r="D1386" t="s">
        <v>10091</v>
      </c>
      <c r="E1386" t="s">
        <v>10095</v>
      </c>
    </row>
    <row r="1387" spans="1:5">
      <c r="A1387" t="s">
        <v>7306</v>
      </c>
      <c r="B1387" t="s">
        <v>9970</v>
      </c>
      <c r="C1387" t="s">
        <v>10085</v>
      </c>
      <c r="D1387" t="s">
        <v>10089</v>
      </c>
      <c r="E1387" t="s">
        <v>10092</v>
      </c>
    </row>
    <row r="1388" spans="1:5">
      <c r="A1388" t="s">
        <v>7841</v>
      </c>
      <c r="B1388" t="s">
        <v>9971</v>
      </c>
      <c r="C1388" t="s">
        <v>10085</v>
      </c>
      <c r="D1388" t="s">
        <v>10088</v>
      </c>
      <c r="E1388" t="s">
        <v>10094</v>
      </c>
    </row>
    <row r="1389" spans="1:5">
      <c r="A1389" t="s">
        <v>7656</v>
      </c>
      <c r="B1389" t="s">
        <v>9972</v>
      </c>
      <c r="C1389" t="s">
        <v>10085</v>
      </c>
      <c r="D1389" t="s">
        <v>10087</v>
      </c>
      <c r="E1389" t="s">
        <v>10092</v>
      </c>
    </row>
    <row r="1390" spans="1:5">
      <c r="A1390" t="s">
        <v>7253</v>
      </c>
      <c r="B1390" t="s">
        <v>9973</v>
      </c>
      <c r="C1390" t="s">
        <v>10085</v>
      </c>
      <c r="D1390" t="s">
        <v>10088</v>
      </c>
      <c r="E1390" t="s">
        <v>10094</v>
      </c>
    </row>
    <row r="1391" spans="1:5">
      <c r="A1391" t="s">
        <v>7640</v>
      </c>
      <c r="B1391" t="s">
        <v>9974</v>
      </c>
      <c r="C1391" t="s">
        <v>10086</v>
      </c>
      <c r="D1391" t="s">
        <v>10087</v>
      </c>
      <c r="E1391" t="s">
        <v>10095</v>
      </c>
    </row>
    <row r="1392" spans="1:5">
      <c r="A1392" t="s">
        <v>8096</v>
      </c>
      <c r="B1392" t="s">
        <v>9975</v>
      </c>
      <c r="C1392" t="s">
        <v>10086</v>
      </c>
      <c r="D1392" t="s">
        <v>10087</v>
      </c>
      <c r="E1392" t="s">
        <v>10092</v>
      </c>
    </row>
    <row r="1393" spans="1:5">
      <c r="A1393" t="s">
        <v>7476</v>
      </c>
      <c r="B1393" t="s">
        <v>9976</v>
      </c>
      <c r="C1393" t="s">
        <v>10085</v>
      </c>
      <c r="D1393" t="s">
        <v>10090</v>
      </c>
      <c r="E1393" t="s">
        <v>10095</v>
      </c>
    </row>
    <row r="1394" spans="1:5">
      <c r="A1394" t="s">
        <v>8354</v>
      </c>
      <c r="B1394" t="s">
        <v>9977</v>
      </c>
      <c r="C1394" t="s">
        <v>10086</v>
      </c>
      <c r="D1394" t="s">
        <v>10087</v>
      </c>
      <c r="E1394" t="s">
        <v>10094</v>
      </c>
    </row>
    <row r="1395" spans="1:5">
      <c r="A1395" t="s">
        <v>7921</v>
      </c>
      <c r="B1395" t="s">
        <v>9978</v>
      </c>
      <c r="C1395" t="s">
        <v>10085</v>
      </c>
      <c r="D1395" t="s">
        <v>10091</v>
      </c>
      <c r="E1395" t="s">
        <v>10094</v>
      </c>
    </row>
    <row r="1396" spans="1:5">
      <c r="A1396" t="s">
        <v>8318</v>
      </c>
      <c r="B1396" t="s">
        <v>9979</v>
      </c>
      <c r="C1396" t="s">
        <v>10086</v>
      </c>
      <c r="D1396" t="s">
        <v>10088</v>
      </c>
      <c r="E1396" t="s">
        <v>10095</v>
      </c>
    </row>
    <row r="1397" spans="1:5">
      <c r="A1397" t="s">
        <v>7474</v>
      </c>
      <c r="B1397" t="s">
        <v>9980</v>
      </c>
      <c r="C1397" t="s">
        <v>10086</v>
      </c>
      <c r="D1397" t="s">
        <v>10091</v>
      </c>
      <c r="E1397" t="s">
        <v>10094</v>
      </c>
    </row>
    <row r="1398" spans="1:5">
      <c r="A1398" t="s">
        <v>7729</v>
      </c>
      <c r="B1398" t="s">
        <v>9981</v>
      </c>
      <c r="C1398" t="s">
        <v>10086</v>
      </c>
      <c r="D1398" t="s">
        <v>10087</v>
      </c>
      <c r="E1398" t="s">
        <v>10095</v>
      </c>
    </row>
    <row r="1399" spans="1:5">
      <c r="A1399" t="s">
        <v>7940</v>
      </c>
      <c r="B1399" t="s">
        <v>9982</v>
      </c>
      <c r="C1399" t="s">
        <v>10086</v>
      </c>
      <c r="D1399" t="s">
        <v>10090</v>
      </c>
      <c r="E1399" t="s">
        <v>10092</v>
      </c>
    </row>
    <row r="1400" spans="1:5">
      <c r="A1400" t="s">
        <v>7642</v>
      </c>
      <c r="B1400" t="s">
        <v>9983</v>
      </c>
      <c r="C1400" t="s">
        <v>10085</v>
      </c>
      <c r="D1400" t="s">
        <v>10090</v>
      </c>
      <c r="E1400" t="s">
        <v>10095</v>
      </c>
    </row>
    <row r="1401" spans="1:5">
      <c r="A1401" t="s">
        <v>7633</v>
      </c>
      <c r="B1401" t="s">
        <v>9984</v>
      </c>
      <c r="C1401" t="s">
        <v>10086</v>
      </c>
      <c r="D1401" t="s">
        <v>10089</v>
      </c>
      <c r="E1401" t="s">
        <v>10095</v>
      </c>
    </row>
    <row r="1402" spans="1:5">
      <c r="A1402" t="s">
        <v>7564</v>
      </c>
      <c r="B1402" t="s">
        <v>9985</v>
      </c>
      <c r="C1402" t="s">
        <v>10085</v>
      </c>
      <c r="D1402" t="s">
        <v>10089</v>
      </c>
      <c r="E1402" t="s">
        <v>10093</v>
      </c>
    </row>
    <row r="1403" spans="1:5">
      <c r="A1403" t="s">
        <v>7389</v>
      </c>
      <c r="B1403" t="s">
        <v>9986</v>
      </c>
      <c r="C1403" t="s">
        <v>10085</v>
      </c>
      <c r="D1403" t="s">
        <v>10091</v>
      </c>
      <c r="E1403" t="s">
        <v>10092</v>
      </c>
    </row>
    <row r="1404" spans="1:5">
      <c r="A1404" t="s">
        <v>7904</v>
      </c>
      <c r="B1404" t="s">
        <v>9987</v>
      </c>
      <c r="C1404" t="s">
        <v>10085</v>
      </c>
      <c r="D1404" t="s">
        <v>10089</v>
      </c>
      <c r="E1404" t="s">
        <v>10092</v>
      </c>
    </row>
    <row r="1405" spans="1:5">
      <c r="A1405" t="s">
        <v>7260</v>
      </c>
      <c r="B1405" t="s">
        <v>9988</v>
      </c>
      <c r="C1405" t="s">
        <v>10086</v>
      </c>
      <c r="D1405" t="s">
        <v>10091</v>
      </c>
      <c r="E1405" t="s">
        <v>10095</v>
      </c>
    </row>
    <row r="1406" spans="1:5">
      <c r="A1406" t="s">
        <v>7224</v>
      </c>
      <c r="B1406" t="s">
        <v>9989</v>
      </c>
      <c r="C1406" t="s">
        <v>10086</v>
      </c>
      <c r="D1406" t="s">
        <v>10088</v>
      </c>
      <c r="E1406" t="s">
        <v>10092</v>
      </c>
    </row>
    <row r="1407" spans="1:5">
      <c r="A1407" t="s">
        <v>8269</v>
      </c>
      <c r="B1407" t="s">
        <v>9990</v>
      </c>
      <c r="C1407" t="s">
        <v>10085</v>
      </c>
      <c r="D1407" t="s">
        <v>10087</v>
      </c>
      <c r="E1407" t="s">
        <v>10093</v>
      </c>
    </row>
    <row r="1408" spans="1:5">
      <c r="A1408" t="s">
        <v>8176</v>
      </c>
      <c r="B1408" t="s">
        <v>9991</v>
      </c>
      <c r="C1408" t="s">
        <v>10086</v>
      </c>
      <c r="D1408" t="s">
        <v>10091</v>
      </c>
      <c r="E1408" t="s">
        <v>10094</v>
      </c>
    </row>
    <row r="1409" spans="1:5">
      <c r="A1409" t="s">
        <v>7318</v>
      </c>
      <c r="B1409" t="s">
        <v>9992</v>
      </c>
      <c r="C1409" t="s">
        <v>10085</v>
      </c>
      <c r="D1409" t="s">
        <v>10090</v>
      </c>
      <c r="E1409" t="s">
        <v>10094</v>
      </c>
    </row>
    <row r="1410" spans="1:5">
      <c r="A1410" t="s">
        <v>8023</v>
      </c>
      <c r="B1410" t="s">
        <v>9993</v>
      </c>
      <c r="C1410" t="s">
        <v>10085</v>
      </c>
      <c r="D1410" t="s">
        <v>10087</v>
      </c>
      <c r="E1410" t="s">
        <v>10095</v>
      </c>
    </row>
    <row r="1411" spans="1:5">
      <c r="A1411" t="s">
        <v>8044</v>
      </c>
      <c r="B1411" t="s">
        <v>9994</v>
      </c>
      <c r="C1411" t="s">
        <v>10086</v>
      </c>
      <c r="D1411" t="s">
        <v>10087</v>
      </c>
      <c r="E1411" t="s">
        <v>10095</v>
      </c>
    </row>
    <row r="1412" spans="1:5">
      <c r="A1412" t="s">
        <v>7175</v>
      </c>
      <c r="B1412" t="s">
        <v>9995</v>
      </c>
      <c r="C1412" t="s">
        <v>10085</v>
      </c>
      <c r="D1412" t="s">
        <v>10087</v>
      </c>
      <c r="E1412" t="s">
        <v>10094</v>
      </c>
    </row>
    <row r="1413" spans="1:5">
      <c r="A1413" t="s">
        <v>7726</v>
      </c>
      <c r="B1413" t="s">
        <v>9996</v>
      </c>
      <c r="C1413" t="s">
        <v>10085</v>
      </c>
      <c r="D1413" t="s">
        <v>10088</v>
      </c>
      <c r="E1413" t="s">
        <v>10093</v>
      </c>
    </row>
    <row r="1414" spans="1:5">
      <c r="A1414" t="s">
        <v>8054</v>
      </c>
      <c r="B1414" t="s">
        <v>9997</v>
      </c>
      <c r="C1414" t="s">
        <v>10085</v>
      </c>
      <c r="D1414" t="s">
        <v>10091</v>
      </c>
      <c r="E1414" t="s">
        <v>10093</v>
      </c>
    </row>
    <row r="1415" spans="1:5">
      <c r="A1415" t="s">
        <v>7015</v>
      </c>
      <c r="B1415" t="s">
        <v>9998</v>
      </c>
      <c r="C1415" t="s">
        <v>10086</v>
      </c>
      <c r="D1415" t="s">
        <v>10087</v>
      </c>
      <c r="E1415" t="s">
        <v>10094</v>
      </c>
    </row>
    <row r="1416" spans="1:5">
      <c r="A1416" t="s">
        <v>7550</v>
      </c>
      <c r="B1416" t="s">
        <v>9999</v>
      </c>
      <c r="C1416" t="s">
        <v>10085</v>
      </c>
      <c r="D1416" t="s">
        <v>10088</v>
      </c>
      <c r="E1416" t="s">
        <v>10095</v>
      </c>
    </row>
    <row r="1417" spans="1:5">
      <c r="A1417" t="s">
        <v>8059</v>
      </c>
      <c r="B1417" t="s">
        <v>10000</v>
      </c>
      <c r="C1417" t="s">
        <v>10085</v>
      </c>
      <c r="D1417" t="s">
        <v>10091</v>
      </c>
      <c r="E1417" t="s">
        <v>10093</v>
      </c>
    </row>
    <row r="1418" spans="1:5">
      <c r="A1418" t="s">
        <v>7044</v>
      </c>
      <c r="B1418" t="s">
        <v>10001</v>
      </c>
      <c r="C1418" t="s">
        <v>10086</v>
      </c>
      <c r="D1418" t="s">
        <v>10089</v>
      </c>
      <c r="E1418" t="s">
        <v>10095</v>
      </c>
    </row>
    <row r="1419" spans="1:5">
      <c r="A1419" t="s">
        <v>7685</v>
      </c>
      <c r="B1419" t="s">
        <v>10002</v>
      </c>
      <c r="C1419" t="s">
        <v>10085</v>
      </c>
      <c r="D1419" t="s">
        <v>10087</v>
      </c>
      <c r="E1419" t="s">
        <v>10094</v>
      </c>
    </row>
    <row r="1420" spans="1:5">
      <c r="A1420" t="s">
        <v>7966</v>
      </c>
      <c r="B1420" t="s">
        <v>10003</v>
      </c>
      <c r="C1420" t="s">
        <v>10085</v>
      </c>
      <c r="D1420" t="s">
        <v>10089</v>
      </c>
      <c r="E1420" t="s">
        <v>10095</v>
      </c>
    </row>
    <row r="1421" spans="1:5">
      <c r="A1421" t="s">
        <v>7885</v>
      </c>
      <c r="B1421" t="s">
        <v>10004</v>
      </c>
      <c r="C1421" t="s">
        <v>10085</v>
      </c>
      <c r="D1421" t="s">
        <v>10087</v>
      </c>
      <c r="E1421" t="s">
        <v>10092</v>
      </c>
    </row>
    <row r="1422" spans="1:5">
      <c r="A1422" t="s">
        <v>7808</v>
      </c>
      <c r="B1422" t="s">
        <v>10005</v>
      </c>
      <c r="C1422" t="s">
        <v>10086</v>
      </c>
      <c r="D1422" t="s">
        <v>10088</v>
      </c>
      <c r="E1422" t="s">
        <v>10094</v>
      </c>
    </row>
    <row r="1423" spans="1:5">
      <c r="A1423" t="s">
        <v>7433</v>
      </c>
      <c r="B1423" t="s">
        <v>10006</v>
      </c>
      <c r="C1423" t="s">
        <v>10085</v>
      </c>
      <c r="D1423" t="s">
        <v>10089</v>
      </c>
      <c r="E1423" t="s">
        <v>10092</v>
      </c>
    </row>
    <row r="1424" spans="1:5">
      <c r="A1424" t="s">
        <v>7160</v>
      </c>
      <c r="B1424" t="s">
        <v>10007</v>
      </c>
      <c r="C1424" t="s">
        <v>10086</v>
      </c>
      <c r="D1424" t="s">
        <v>10090</v>
      </c>
      <c r="E1424" t="s">
        <v>10094</v>
      </c>
    </row>
    <row r="1425" spans="1:5">
      <c r="A1425" t="s">
        <v>7578</v>
      </c>
      <c r="B1425" t="s">
        <v>10008</v>
      </c>
      <c r="C1425" t="s">
        <v>10085</v>
      </c>
      <c r="D1425" t="s">
        <v>10089</v>
      </c>
      <c r="E1425" t="s">
        <v>10092</v>
      </c>
    </row>
    <row r="1426" spans="1:5">
      <c r="A1426" t="s">
        <v>7524</v>
      </c>
      <c r="B1426" t="s">
        <v>10009</v>
      </c>
      <c r="C1426" t="s">
        <v>10085</v>
      </c>
      <c r="D1426" t="s">
        <v>10087</v>
      </c>
      <c r="E1426" t="s">
        <v>10093</v>
      </c>
    </row>
    <row r="1427" spans="1:5">
      <c r="A1427" t="s">
        <v>7027</v>
      </c>
      <c r="B1427" t="s">
        <v>10010</v>
      </c>
      <c r="C1427" t="s">
        <v>10086</v>
      </c>
      <c r="D1427" t="s">
        <v>10089</v>
      </c>
      <c r="E1427" t="s">
        <v>10093</v>
      </c>
    </row>
    <row r="1428" spans="1:5">
      <c r="A1428" t="s">
        <v>7788</v>
      </c>
      <c r="B1428" t="s">
        <v>10011</v>
      </c>
      <c r="C1428" t="s">
        <v>10086</v>
      </c>
      <c r="D1428" t="s">
        <v>10091</v>
      </c>
      <c r="E1428" t="s">
        <v>10092</v>
      </c>
    </row>
    <row r="1429" spans="1:5">
      <c r="A1429" t="s">
        <v>7936</v>
      </c>
      <c r="B1429" t="s">
        <v>10012</v>
      </c>
      <c r="C1429" t="s">
        <v>10086</v>
      </c>
      <c r="D1429" t="s">
        <v>10088</v>
      </c>
      <c r="E1429" t="s">
        <v>10093</v>
      </c>
    </row>
    <row r="1430" spans="1:5">
      <c r="A1430" t="s">
        <v>8293</v>
      </c>
      <c r="B1430" t="s">
        <v>10013</v>
      </c>
      <c r="C1430" t="s">
        <v>10086</v>
      </c>
      <c r="D1430" t="s">
        <v>10090</v>
      </c>
      <c r="E1430" t="s">
        <v>10095</v>
      </c>
    </row>
    <row r="1431" spans="1:5">
      <c r="A1431" t="s">
        <v>7901</v>
      </c>
      <c r="B1431" t="s">
        <v>10014</v>
      </c>
      <c r="C1431" t="s">
        <v>10086</v>
      </c>
      <c r="D1431" t="s">
        <v>10091</v>
      </c>
      <c r="E1431" t="s">
        <v>10092</v>
      </c>
    </row>
    <row r="1432" spans="1:5">
      <c r="A1432" t="s">
        <v>7385</v>
      </c>
      <c r="B1432" t="s">
        <v>10015</v>
      </c>
      <c r="C1432" t="s">
        <v>10085</v>
      </c>
      <c r="D1432" t="s">
        <v>10087</v>
      </c>
      <c r="E1432" t="s">
        <v>10092</v>
      </c>
    </row>
    <row r="1433" spans="1:5">
      <c r="A1433" t="s">
        <v>8439</v>
      </c>
      <c r="B1433" t="s">
        <v>10016</v>
      </c>
      <c r="C1433" t="s">
        <v>10085</v>
      </c>
      <c r="D1433" t="s">
        <v>10090</v>
      </c>
      <c r="E1433" t="s">
        <v>10094</v>
      </c>
    </row>
    <row r="1434" spans="1:5">
      <c r="A1434" t="s">
        <v>7374</v>
      </c>
      <c r="B1434" t="s">
        <v>10017</v>
      </c>
      <c r="C1434" t="s">
        <v>10085</v>
      </c>
      <c r="D1434" t="s">
        <v>10088</v>
      </c>
      <c r="E1434" t="s">
        <v>10095</v>
      </c>
    </row>
    <row r="1435" spans="1:5">
      <c r="A1435" t="s">
        <v>7139</v>
      </c>
      <c r="B1435" t="s">
        <v>10018</v>
      </c>
      <c r="C1435" t="s">
        <v>10085</v>
      </c>
      <c r="D1435" t="s">
        <v>10091</v>
      </c>
      <c r="E1435" t="s">
        <v>10093</v>
      </c>
    </row>
    <row r="1436" spans="1:5">
      <c r="A1436" t="s">
        <v>8199</v>
      </c>
      <c r="B1436" t="s">
        <v>10019</v>
      </c>
      <c r="C1436" t="s">
        <v>10085</v>
      </c>
      <c r="D1436" t="s">
        <v>10089</v>
      </c>
      <c r="E1436" t="s">
        <v>10092</v>
      </c>
    </row>
    <row r="1437" spans="1:5">
      <c r="A1437" t="s">
        <v>7610</v>
      </c>
      <c r="B1437" t="s">
        <v>10020</v>
      </c>
      <c r="C1437" t="s">
        <v>10085</v>
      </c>
      <c r="D1437" t="s">
        <v>10091</v>
      </c>
      <c r="E1437" t="s">
        <v>10093</v>
      </c>
    </row>
    <row r="1438" spans="1:5">
      <c r="A1438" t="s">
        <v>7767</v>
      </c>
      <c r="B1438" t="s">
        <v>10021</v>
      </c>
      <c r="C1438" t="s">
        <v>10086</v>
      </c>
      <c r="D1438" t="s">
        <v>10088</v>
      </c>
      <c r="E1438" t="s">
        <v>10095</v>
      </c>
    </row>
    <row r="1439" spans="1:5">
      <c r="A1439" t="s">
        <v>8486</v>
      </c>
      <c r="B1439" t="s">
        <v>10022</v>
      </c>
      <c r="C1439" t="s">
        <v>10085</v>
      </c>
      <c r="D1439" t="s">
        <v>10087</v>
      </c>
      <c r="E1439" t="s">
        <v>10092</v>
      </c>
    </row>
    <row r="1440" spans="1:5">
      <c r="A1440" t="s">
        <v>7498</v>
      </c>
      <c r="B1440" t="s">
        <v>10023</v>
      </c>
      <c r="C1440" t="s">
        <v>10086</v>
      </c>
      <c r="D1440" t="s">
        <v>10091</v>
      </c>
      <c r="E1440" t="s">
        <v>10093</v>
      </c>
    </row>
    <row r="1441" spans="1:5">
      <c r="A1441" t="s">
        <v>7916</v>
      </c>
      <c r="B1441" t="s">
        <v>10024</v>
      </c>
      <c r="C1441" t="s">
        <v>10086</v>
      </c>
      <c r="D1441" t="s">
        <v>10090</v>
      </c>
      <c r="E1441" t="s">
        <v>10093</v>
      </c>
    </row>
    <row r="1442" spans="1:5">
      <c r="A1442" t="s">
        <v>7492</v>
      </c>
      <c r="B1442" t="s">
        <v>10025</v>
      </c>
      <c r="C1442" t="s">
        <v>10085</v>
      </c>
      <c r="D1442" t="s">
        <v>10091</v>
      </c>
      <c r="E1442" t="s">
        <v>10095</v>
      </c>
    </row>
    <row r="1443" spans="1:5">
      <c r="A1443" t="s">
        <v>7897</v>
      </c>
      <c r="B1443" t="s">
        <v>10026</v>
      </c>
      <c r="C1443" t="s">
        <v>10086</v>
      </c>
      <c r="D1443" t="s">
        <v>10090</v>
      </c>
      <c r="E1443" t="s">
        <v>10092</v>
      </c>
    </row>
    <row r="1444" spans="1:5">
      <c r="A1444" t="s">
        <v>7353</v>
      </c>
      <c r="B1444" t="s">
        <v>10027</v>
      </c>
      <c r="C1444" t="s">
        <v>10086</v>
      </c>
      <c r="D1444" t="s">
        <v>10088</v>
      </c>
      <c r="E1444" t="s">
        <v>10094</v>
      </c>
    </row>
    <row r="1445" spans="1:5">
      <c r="A1445" t="s">
        <v>7370</v>
      </c>
      <c r="B1445" t="s">
        <v>10028</v>
      </c>
      <c r="C1445" t="s">
        <v>10085</v>
      </c>
      <c r="D1445" t="s">
        <v>10088</v>
      </c>
      <c r="E1445" t="s">
        <v>10093</v>
      </c>
    </row>
    <row r="1446" spans="1:5">
      <c r="A1446" t="s">
        <v>7277</v>
      </c>
      <c r="B1446" t="s">
        <v>10029</v>
      </c>
      <c r="C1446" t="s">
        <v>10086</v>
      </c>
      <c r="D1446" t="s">
        <v>10091</v>
      </c>
      <c r="E1446" t="s">
        <v>10094</v>
      </c>
    </row>
    <row r="1447" spans="1:5">
      <c r="A1447" t="s">
        <v>7634</v>
      </c>
      <c r="B1447" t="s">
        <v>10030</v>
      </c>
      <c r="C1447" t="s">
        <v>10085</v>
      </c>
      <c r="D1447" t="s">
        <v>10090</v>
      </c>
      <c r="E1447" t="s">
        <v>10094</v>
      </c>
    </row>
    <row r="1448" spans="1:5">
      <c r="A1448" t="s">
        <v>7052</v>
      </c>
      <c r="B1448" t="s">
        <v>10031</v>
      </c>
      <c r="C1448" t="s">
        <v>10085</v>
      </c>
      <c r="D1448" t="s">
        <v>10089</v>
      </c>
      <c r="E1448" t="s">
        <v>10094</v>
      </c>
    </row>
    <row r="1449" spans="1:5">
      <c r="A1449" t="s">
        <v>7177</v>
      </c>
      <c r="B1449" t="s">
        <v>10032</v>
      </c>
      <c r="C1449" t="s">
        <v>10085</v>
      </c>
      <c r="D1449" t="s">
        <v>10091</v>
      </c>
      <c r="E1449" t="s">
        <v>10093</v>
      </c>
    </row>
    <row r="1450" spans="1:5">
      <c r="A1450" t="s">
        <v>7058</v>
      </c>
      <c r="B1450" t="s">
        <v>10033</v>
      </c>
      <c r="C1450" t="s">
        <v>10085</v>
      </c>
      <c r="D1450" t="s">
        <v>10090</v>
      </c>
      <c r="E1450" t="s">
        <v>10095</v>
      </c>
    </row>
    <row r="1451" spans="1:5">
      <c r="A1451" t="s">
        <v>7719</v>
      </c>
      <c r="B1451" t="s">
        <v>10034</v>
      </c>
      <c r="C1451" t="s">
        <v>10086</v>
      </c>
      <c r="D1451" t="s">
        <v>10088</v>
      </c>
      <c r="E1451" t="s">
        <v>10094</v>
      </c>
    </row>
    <row r="1452" spans="1:5">
      <c r="A1452" t="s">
        <v>7677</v>
      </c>
      <c r="B1452" t="s">
        <v>10035</v>
      </c>
      <c r="C1452" t="s">
        <v>10086</v>
      </c>
      <c r="D1452" t="s">
        <v>10091</v>
      </c>
      <c r="E1452" t="s">
        <v>10094</v>
      </c>
    </row>
    <row r="1453" spans="1:5">
      <c r="A1453" t="s">
        <v>7197</v>
      </c>
      <c r="B1453" t="s">
        <v>10036</v>
      </c>
      <c r="C1453" t="s">
        <v>10085</v>
      </c>
      <c r="D1453" t="s">
        <v>10087</v>
      </c>
      <c r="E1453" t="s">
        <v>10092</v>
      </c>
    </row>
    <row r="1454" spans="1:5">
      <c r="A1454" t="s">
        <v>7911</v>
      </c>
      <c r="B1454" t="s">
        <v>10037</v>
      </c>
      <c r="C1454" t="s">
        <v>10085</v>
      </c>
      <c r="D1454" t="s">
        <v>10088</v>
      </c>
      <c r="E1454" t="s">
        <v>10093</v>
      </c>
    </row>
    <row r="1455" spans="1:5">
      <c r="A1455" t="s">
        <v>7279</v>
      </c>
      <c r="B1455" t="s">
        <v>10038</v>
      </c>
      <c r="C1455" t="s">
        <v>10085</v>
      </c>
      <c r="D1455" t="s">
        <v>10090</v>
      </c>
      <c r="E1455" t="s">
        <v>10093</v>
      </c>
    </row>
    <row r="1456" spans="1:5">
      <c r="A1456" t="s">
        <v>7391</v>
      </c>
      <c r="B1456" t="s">
        <v>10039</v>
      </c>
      <c r="C1456" t="s">
        <v>10085</v>
      </c>
      <c r="D1456" t="s">
        <v>10091</v>
      </c>
      <c r="E1456" t="s">
        <v>10092</v>
      </c>
    </row>
    <row r="1457" spans="1:5">
      <c r="A1457" t="s">
        <v>8483</v>
      </c>
      <c r="B1457" t="s">
        <v>10040</v>
      </c>
      <c r="C1457" t="s">
        <v>10085</v>
      </c>
      <c r="D1457" t="s">
        <v>10087</v>
      </c>
      <c r="E1457" t="s">
        <v>10094</v>
      </c>
    </row>
    <row r="1458" spans="1:5">
      <c r="A1458" t="s">
        <v>8298</v>
      </c>
      <c r="B1458" t="s">
        <v>10041</v>
      </c>
      <c r="C1458" t="s">
        <v>10086</v>
      </c>
      <c r="D1458" t="s">
        <v>10088</v>
      </c>
      <c r="E1458" t="s">
        <v>10093</v>
      </c>
    </row>
    <row r="1459" spans="1:5">
      <c r="A1459" t="s">
        <v>7046</v>
      </c>
      <c r="B1459" t="s">
        <v>10042</v>
      </c>
      <c r="C1459" t="s">
        <v>10086</v>
      </c>
      <c r="D1459" t="s">
        <v>10090</v>
      </c>
      <c r="E1459" t="s">
        <v>10092</v>
      </c>
    </row>
    <row r="1460" spans="1:5">
      <c r="A1460" t="s">
        <v>7075</v>
      </c>
      <c r="B1460" t="s">
        <v>10043</v>
      </c>
      <c r="C1460" t="s">
        <v>10085</v>
      </c>
      <c r="D1460" t="s">
        <v>10091</v>
      </c>
      <c r="E1460" t="s">
        <v>10093</v>
      </c>
    </row>
    <row r="1461" spans="1:5">
      <c r="A1461" t="s">
        <v>7038</v>
      </c>
      <c r="B1461" t="s">
        <v>10044</v>
      </c>
      <c r="C1461" t="s">
        <v>10085</v>
      </c>
      <c r="D1461" t="s">
        <v>10087</v>
      </c>
      <c r="E1461" t="s">
        <v>10094</v>
      </c>
    </row>
    <row r="1462" spans="1:5">
      <c r="A1462" t="s">
        <v>7379</v>
      </c>
      <c r="B1462" t="s">
        <v>10045</v>
      </c>
      <c r="C1462" t="s">
        <v>10085</v>
      </c>
      <c r="D1462" t="s">
        <v>10088</v>
      </c>
      <c r="E1462" t="s">
        <v>10094</v>
      </c>
    </row>
    <row r="1463" spans="1:5">
      <c r="A1463" t="s">
        <v>7312</v>
      </c>
      <c r="B1463" t="s">
        <v>10046</v>
      </c>
      <c r="C1463" t="s">
        <v>10086</v>
      </c>
      <c r="D1463" t="s">
        <v>10091</v>
      </c>
      <c r="E1463" t="s">
        <v>10095</v>
      </c>
    </row>
    <row r="1464" spans="1:5">
      <c r="A1464" t="s">
        <v>7417</v>
      </c>
      <c r="B1464" t="s">
        <v>10047</v>
      </c>
      <c r="C1464" t="s">
        <v>10085</v>
      </c>
      <c r="D1464" t="s">
        <v>10088</v>
      </c>
      <c r="E1464" t="s">
        <v>10092</v>
      </c>
    </row>
    <row r="1465" spans="1:5">
      <c r="A1465" t="s">
        <v>8329</v>
      </c>
      <c r="B1465" t="s">
        <v>10048</v>
      </c>
      <c r="C1465" t="s">
        <v>10085</v>
      </c>
      <c r="D1465" t="s">
        <v>10087</v>
      </c>
      <c r="E1465" t="s">
        <v>10092</v>
      </c>
    </row>
    <row r="1466" spans="1:5">
      <c r="A1466" t="s">
        <v>8295</v>
      </c>
      <c r="B1466" t="s">
        <v>10049</v>
      </c>
      <c r="C1466" t="s">
        <v>10086</v>
      </c>
      <c r="D1466" t="s">
        <v>10090</v>
      </c>
      <c r="E1466" t="s">
        <v>10093</v>
      </c>
    </row>
    <row r="1467" spans="1:5">
      <c r="A1467" t="s">
        <v>7705</v>
      </c>
      <c r="B1467" t="s">
        <v>10050</v>
      </c>
      <c r="C1467" t="s">
        <v>10085</v>
      </c>
      <c r="D1467" t="s">
        <v>10088</v>
      </c>
      <c r="E1467" t="s">
        <v>10092</v>
      </c>
    </row>
    <row r="1468" spans="1:5">
      <c r="A1468" t="s">
        <v>8000</v>
      </c>
      <c r="B1468" t="s">
        <v>10051</v>
      </c>
      <c r="C1468" t="s">
        <v>10085</v>
      </c>
      <c r="D1468" t="s">
        <v>10087</v>
      </c>
      <c r="E1468" t="s">
        <v>10094</v>
      </c>
    </row>
    <row r="1469" spans="1:5">
      <c r="A1469" t="s">
        <v>8416</v>
      </c>
      <c r="B1469" t="s">
        <v>10052</v>
      </c>
      <c r="C1469" t="s">
        <v>10085</v>
      </c>
      <c r="D1469" t="s">
        <v>10087</v>
      </c>
      <c r="E1469" t="s">
        <v>10093</v>
      </c>
    </row>
    <row r="1470" spans="1:5">
      <c r="A1470" t="s">
        <v>7815</v>
      </c>
      <c r="B1470" t="s">
        <v>10053</v>
      </c>
      <c r="C1470" t="s">
        <v>10085</v>
      </c>
      <c r="D1470" t="s">
        <v>10090</v>
      </c>
      <c r="E1470" t="s">
        <v>10092</v>
      </c>
    </row>
    <row r="1471" spans="1:5">
      <c r="A1471" t="s">
        <v>8157</v>
      </c>
      <c r="B1471" t="s">
        <v>10054</v>
      </c>
      <c r="C1471" t="s">
        <v>10086</v>
      </c>
      <c r="D1471" t="s">
        <v>10088</v>
      </c>
      <c r="E1471" t="s">
        <v>10095</v>
      </c>
    </row>
    <row r="1472" spans="1:5">
      <c r="A1472" t="s">
        <v>7478</v>
      </c>
      <c r="B1472" t="s">
        <v>10055</v>
      </c>
      <c r="C1472" t="s">
        <v>10086</v>
      </c>
      <c r="D1472" t="s">
        <v>10088</v>
      </c>
      <c r="E1472" t="s">
        <v>10095</v>
      </c>
    </row>
    <row r="1473" spans="1:5">
      <c r="A1473" t="s">
        <v>7048</v>
      </c>
      <c r="B1473" t="s">
        <v>10056</v>
      </c>
      <c r="C1473" t="s">
        <v>10085</v>
      </c>
      <c r="D1473" t="s">
        <v>10088</v>
      </c>
      <c r="E1473" t="s">
        <v>10092</v>
      </c>
    </row>
    <row r="1474" spans="1:5">
      <c r="A1474" t="s">
        <v>8321</v>
      </c>
      <c r="B1474" t="s">
        <v>10057</v>
      </c>
      <c r="C1474" t="s">
        <v>10085</v>
      </c>
      <c r="D1474" t="s">
        <v>10091</v>
      </c>
      <c r="E1474" t="s">
        <v>10094</v>
      </c>
    </row>
    <row r="1475" spans="1:5">
      <c r="A1475" t="s">
        <v>8432</v>
      </c>
      <c r="B1475" t="s">
        <v>10058</v>
      </c>
      <c r="C1475" t="s">
        <v>10086</v>
      </c>
      <c r="D1475" t="s">
        <v>10089</v>
      </c>
      <c r="E1475" t="s">
        <v>10094</v>
      </c>
    </row>
    <row r="1476" spans="1:5">
      <c r="A1476" t="s">
        <v>7746</v>
      </c>
      <c r="B1476" t="s">
        <v>10059</v>
      </c>
      <c r="C1476" t="s">
        <v>10085</v>
      </c>
      <c r="D1476" t="s">
        <v>10091</v>
      </c>
      <c r="E1476" t="s">
        <v>10093</v>
      </c>
    </row>
    <row r="1477" spans="1:5">
      <c r="A1477" t="s">
        <v>8276</v>
      </c>
      <c r="B1477" t="s">
        <v>10060</v>
      </c>
      <c r="C1477" t="s">
        <v>10086</v>
      </c>
      <c r="D1477" t="s">
        <v>10088</v>
      </c>
      <c r="E1477" t="s">
        <v>10092</v>
      </c>
    </row>
    <row r="1478" spans="1:5">
      <c r="A1478" t="s">
        <v>7754</v>
      </c>
      <c r="B1478" t="s">
        <v>10061</v>
      </c>
      <c r="C1478" t="s">
        <v>10085</v>
      </c>
      <c r="D1478" t="s">
        <v>10090</v>
      </c>
      <c r="E1478" t="s">
        <v>10095</v>
      </c>
    </row>
    <row r="1479" spans="1:5">
      <c r="A1479" t="s">
        <v>7517</v>
      </c>
      <c r="B1479" t="s">
        <v>10062</v>
      </c>
      <c r="C1479" t="s">
        <v>10085</v>
      </c>
      <c r="D1479" t="s">
        <v>10088</v>
      </c>
      <c r="E1479" t="s">
        <v>10092</v>
      </c>
    </row>
    <row r="1480" spans="1:5">
      <c r="A1480" t="s">
        <v>8090</v>
      </c>
      <c r="B1480" t="s">
        <v>10063</v>
      </c>
      <c r="C1480" t="s">
        <v>10085</v>
      </c>
      <c r="D1480" t="s">
        <v>10090</v>
      </c>
      <c r="E1480" t="s">
        <v>10094</v>
      </c>
    </row>
    <row r="1481" spans="1:5">
      <c r="A1481" t="s">
        <v>7022</v>
      </c>
      <c r="B1481" t="s">
        <v>10064</v>
      </c>
      <c r="C1481" t="s">
        <v>10086</v>
      </c>
      <c r="D1481" t="s">
        <v>10089</v>
      </c>
      <c r="E1481" t="s">
        <v>10095</v>
      </c>
    </row>
    <row r="1482" spans="1:5">
      <c r="A1482" t="s">
        <v>8297</v>
      </c>
      <c r="B1482" t="s">
        <v>10065</v>
      </c>
      <c r="C1482" t="s">
        <v>10085</v>
      </c>
      <c r="D1482" t="s">
        <v>10091</v>
      </c>
      <c r="E1482" t="s">
        <v>10095</v>
      </c>
    </row>
    <row r="1483" spans="1:5">
      <c r="A1483" t="s">
        <v>8408</v>
      </c>
      <c r="B1483" t="s">
        <v>10066</v>
      </c>
      <c r="C1483" t="s">
        <v>10085</v>
      </c>
      <c r="D1483" t="s">
        <v>10088</v>
      </c>
      <c r="E1483" t="s">
        <v>10092</v>
      </c>
    </row>
    <row r="1484" spans="1:5">
      <c r="A1484" t="s">
        <v>7174</v>
      </c>
      <c r="B1484" t="s">
        <v>10067</v>
      </c>
      <c r="C1484" t="s">
        <v>10085</v>
      </c>
      <c r="D1484" t="s">
        <v>10088</v>
      </c>
      <c r="E1484" t="s">
        <v>10094</v>
      </c>
    </row>
    <row r="1485" spans="1:5">
      <c r="A1485" t="s">
        <v>7228</v>
      </c>
      <c r="B1485" t="s">
        <v>10068</v>
      </c>
      <c r="C1485" t="s">
        <v>10086</v>
      </c>
      <c r="D1485" t="s">
        <v>10090</v>
      </c>
      <c r="E1485" t="s">
        <v>10093</v>
      </c>
    </row>
    <row r="1486" spans="1:5">
      <c r="A1486" t="s">
        <v>7252</v>
      </c>
      <c r="B1486" t="s">
        <v>10069</v>
      </c>
      <c r="C1486" t="s">
        <v>10085</v>
      </c>
      <c r="D1486" t="s">
        <v>10090</v>
      </c>
      <c r="E1486" t="s">
        <v>10092</v>
      </c>
    </row>
    <row r="1487" spans="1:5">
      <c r="A1487" t="s">
        <v>7666</v>
      </c>
      <c r="B1487" t="s">
        <v>10070</v>
      </c>
      <c r="C1487" t="s">
        <v>10086</v>
      </c>
      <c r="D1487" t="s">
        <v>10089</v>
      </c>
      <c r="E1487" t="s">
        <v>10093</v>
      </c>
    </row>
    <row r="1488" spans="1:5">
      <c r="A1488" t="s">
        <v>7621</v>
      </c>
      <c r="B1488" t="s">
        <v>10071</v>
      </c>
      <c r="C1488" t="s">
        <v>10085</v>
      </c>
      <c r="D1488" t="s">
        <v>10090</v>
      </c>
      <c r="E1488" t="s">
        <v>10092</v>
      </c>
    </row>
    <row r="1489" spans="1:5">
      <c r="A1489" t="s">
        <v>8294</v>
      </c>
      <c r="B1489" t="s">
        <v>10072</v>
      </c>
      <c r="C1489" t="s">
        <v>10086</v>
      </c>
      <c r="D1489" t="s">
        <v>10090</v>
      </c>
      <c r="E1489" t="s">
        <v>10095</v>
      </c>
    </row>
    <row r="1490" spans="1:5">
      <c r="A1490" t="s">
        <v>7060</v>
      </c>
      <c r="B1490" t="s">
        <v>10073</v>
      </c>
      <c r="C1490" t="s">
        <v>10086</v>
      </c>
      <c r="D1490" t="s">
        <v>10088</v>
      </c>
      <c r="E1490" t="s">
        <v>10094</v>
      </c>
    </row>
    <row r="1491" spans="1:5">
      <c r="A1491" t="s">
        <v>8398</v>
      </c>
      <c r="B1491" t="s">
        <v>10074</v>
      </c>
      <c r="C1491" t="s">
        <v>10085</v>
      </c>
      <c r="D1491" t="s">
        <v>10087</v>
      </c>
      <c r="E1491" t="s">
        <v>10095</v>
      </c>
    </row>
    <row r="1492" spans="1:5">
      <c r="A1492" t="s">
        <v>7710</v>
      </c>
      <c r="B1492" t="s">
        <v>10075</v>
      </c>
      <c r="C1492" t="s">
        <v>10085</v>
      </c>
      <c r="D1492" t="s">
        <v>10090</v>
      </c>
      <c r="E1492" t="s">
        <v>10094</v>
      </c>
    </row>
    <row r="1493" spans="1:5">
      <c r="A1493" t="s">
        <v>8308</v>
      </c>
      <c r="B1493" t="s">
        <v>10076</v>
      </c>
      <c r="C1493" t="s">
        <v>10086</v>
      </c>
      <c r="D1493" t="s">
        <v>10090</v>
      </c>
      <c r="E1493" t="s">
        <v>10092</v>
      </c>
    </row>
    <row r="1494" spans="1:5">
      <c r="A1494" t="s">
        <v>7979</v>
      </c>
      <c r="B1494" t="s">
        <v>10077</v>
      </c>
      <c r="C1494" t="s">
        <v>10085</v>
      </c>
      <c r="D1494" t="s">
        <v>10091</v>
      </c>
      <c r="E1494" t="s">
        <v>10095</v>
      </c>
    </row>
    <row r="1495" spans="1:5">
      <c r="A1495" t="s">
        <v>7192</v>
      </c>
      <c r="B1495" t="s">
        <v>10078</v>
      </c>
      <c r="C1495" t="s">
        <v>10086</v>
      </c>
      <c r="D1495" t="s">
        <v>10089</v>
      </c>
      <c r="E1495" t="s">
        <v>10095</v>
      </c>
    </row>
    <row r="1496" spans="1:5">
      <c r="A1496" t="s">
        <v>7170</v>
      </c>
      <c r="B1496" t="s">
        <v>10079</v>
      </c>
      <c r="C1496" t="s">
        <v>10085</v>
      </c>
      <c r="D1496" t="s">
        <v>10088</v>
      </c>
      <c r="E1496" t="s">
        <v>10092</v>
      </c>
    </row>
    <row r="1497" spans="1:5">
      <c r="A1497" t="s">
        <v>7080</v>
      </c>
      <c r="B1497" t="s">
        <v>10080</v>
      </c>
      <c r="C1497" t="s">
        <v>10086</v>
      </c>
      <c r="D1497" t="s">
        <v>10090</v>
      </c>
      <c r="E1497" t="s">
        <v>10092</v>
      </c>
    </row>
    <row r="1498" spans="1:5">
      <c r="A1498" t="s">
        <v>7537</v>
      </c>
      <c r="B1498" t="s">
        <v>10081</v>
      </c>
      <c r="C1498" t="s">
        <v>10085</v>
      </c>
      <c r="D1498" t="s">
        <v>10088</v>
      </c>
      <c r="E1498" t="s">
        <v>10092</v>
      </c>
    </row>
    <row r="1499" spans="1:5">
      <c r="A1499" t="s">
        <v>7553</v>
      </c>
      <c r="B1499" t="s">
        <v>10082</v>
      </c>
      <c r="C1499" t="s">
        <v>10085</v>
      </c>
      <c r="D1499" t="s">
        <v>10088</v>
      </c>
      <c r="E1499" t="s">
        <v>10094</v>
      </c>
    </row>
    <row r="1500" spans="1:5">
      <c r="A1500" t="s">
        <v>7886</v>
      </c>
      <c r="B1500" t="s">
        <v>10083</v>
      </c>
      <c r="C1500" t="s">
        <v>10086</v>
      </c>
      <c r="D1500" t="s">
        <v>10087</v>
      </c>
      <c r="E1500" t="s">
        <v>10094</v>
      </c>
    </row>
    <row r="1501" spans="1:5">
      <c r="A1501" t="s">
        <v>8326</v>
      </c>
      <c r="B1501" t="s">
        <v>10084</v>
      </c>
      <c r="C1501" t="s">
        <v>10086</v>
      </c>
      <c r="D1501" t="s">
        <v>10089</v>
      </c>
      <c r="E1501" t="s">
        <v>10093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D76"/>
  <sheetViews>
    <sheetView workbookViewId="0">
      <selection activeCell="D5" sqref="D5"/>
    </sheetView>
  </sheetViews>
  <sheetFormatPr defaultRowHeight="14.4"/>
  <cols>
    <col min="1" max="3" width="19.44140625" customWidth="1"/>
    <col min="4" max="4" width="19.44140625" style="6" customWidth="1"/>
  </cols>
  <sheetData>
    <row r="1" spans="1:4">
      <c r="A1" s="2" t="s">
        <v>3</v>
      </c>
      <c r="B1" s="2" t="s">
        <v>10096</v>
      </c>
      <c r="C1" s="2" t="s">
        <v>10097</v>
      </c>
      <c r="D1" s="13" t="s">
        <v>10098</v>
      </c>
    </row>
    <row r="2" spans="1:4">
      <c r="A2" t="s">
        <v>8548</v>
      </c>
      <c r="B2" t="s">
        <v>10099</v>
      </c>
      <c r="C2" t="s">
        <v>10174</v>
      </c>
      <c r="D2" s="6">
        <v>21.45</v>
      </c>
    </row>
    <row r="3" spans="1:4">
      <c r="A3" t="s">
        <v>8514</v>
      </c>
      <c r="B3" t="s">
        <v>10100</v>
      </c>
      <c r="C3" t="s">
        <v>10175</v>
      </c>
      <c r="D3" s="6">
        <v>12.41</v>
      </c>
    </row>
    <row r="4" spans="1:4">
      <c r="A4" t="s">
        <v>8496</v>
      </c>
      <c r="B4" t="s">
        <v>10101</v>
      </c>
      <c r="C4" t="s">
        <v>10175</v>
      </c>
      <c r="D4" s="6">
        <v>28.91</v>
      </c>
    </row>
    <row r="5" spans="1:4">
      <c r="A5" t="s">
        <v>8522</v>
      </c>
      <c r="B5" t="s">
        <v>10102</v>
      </c>
      <c r="C5" t="s">
        <v>10176</v>
      </c>
      <c r="D5" s="6">
        <v>14.75</v>
      </c>
    </row>
    <row r="6" spans="1:4">
      <c r="A6" t="s">
        <v>8552</v>
      </c>
      <c r="B6" t="s">
        <v>10103</v>
      </c>
      <c r="C6" t="s">
        <v>10175</v>
      </c>
      <c r="D6" s="6">
        <v>35.39</v>
      </c>
    </row>
    <row r="7" spans="1:4">
      <c r="A7" t="s">
        <v>8495</v>
      </c>
      <c r="B7" t="s">
        <v>10104</v>
      </c>
      <c r="C7" t="s">
        <v>10174</v>
      </c>
      <c r="D7" s="6">
        <v>33.65</v>
      </c>
    </row>
    <row r="8" spans="1:4">
      <c r="A8" t="s">
        <v>8547</v>
      </c>
      <c r="B8" t="s">
        <v>10105</v>
      </c>
      <c r="C8" t="s">
        <v>10174</v>
      </c>
      <c r="D8" s="6">
        <v>48.6</v>
      </c>
    </row>
    <row r="9" spans="1:4">
      <c r="A9" t="s">
        <v>8564</v>
      </c>
      <c r="B9" t="s">
        <v>10106</v>
      </c>
      <c r="C9" t="s">
        <v>10177</v>
      </c>
      <c r="D9" s="6">
        <v>22.03</v>
      </c>
    </row>
    <row r="10" spans="1:4">
      <c r="A10" t="s">
        <v>8545</v>
      </c>
      <c r="B10" t="s">
        <v>10107</v>
      </c>
      <c r="C10" t="s">
        <v>10174</v>
      </c>
      <c r="D10" s="6">
        <v>14.27</v>
      </c>
    </row>
    <row r="11" spans="1:4">
      <c r="A11" t="s">
        <v>8566</v>
      </c>
      <c r="B11" t="s">
        <v>10108</v>
      </c>
      <c r="C11" t="s">
        <v>10174</v>
      </c>
      <c r="D11" s="6">
        <v>14.95</v>
      </c>
    </row>
    <row r="12" spans="1:4">
      <c r="A12" t="s">
        <v>8551</v>
      </c>
      <c r="B12" t="s">
        <v>10109</v>
      </c>
      <c r="C12" t="s">
        <v>10175</v>
      </c>
      <c r="D12" s="6">
        <v>11.76</v>
      </c>
    </row>
    <row r="13" spans="1:4">
      <c r="A13" t="s">
        <v>8527</v>
      </c>
      <c r="B13" t="s">
        <v>10110</v>
      </c>
      <c r="C13" t="s">
        <v>10176</v>
      </c>
      <c r="D13" s="6">
        <v>8.02</v>
      </c>
    </row>
    <row r="14" spans="1:4">
      <c r="A14" t="s">
        <v>8504</v>
      </c>
      <c r="B14" t="s">
        <v>10111</v>
      </c>
      <c r="C14" t="s">
        <v>10176</v>
      </c>
      <c r="D14" s="6">
        <v>45.97</v>
      </c>
    </row>
    <row r="15" spans="1:4">
      <c r="A15" t="s">
        <v>8530</v>
      </c>
      <c r="B15" t="s">
        <v>10112</v>
      </c>
      <c r="C15" t="s">
        <v>10176</v>
      </c>
      <c r="D15" s="6">
        <v>36.64</v>
      </c>
    </row>
    <row r="16" spans="1:4">
      <c r="A16" t="s">
        <v>8494</v>
      </c>
      <c r="B16" t="s">
        <v>10113</v>
      </c>
      <c r="C16" t="s">
        <v>10174</v>
      </c>
      <c r="D16" s="6">
        <v>22.93</v>
      </c>
    </row>
    <row r="17" spans="1:4">
      <c r="A17" t="s">
        <v>8539</v>
      </c>
      <c r="B17" t="s">
        <v>10114</v>
      </c>
      <c r="C17" t="s">
        <v>10178</v>
      </c>
      <c r="D17" s="6">
        <v>15.25</v>
      </c>
    </row>
    <row r="18" spans="1:4">
      <c r="A18" t="s">
        <v>8563</v>
      </c>
      <c r="B18" t="s">
        <v>10115</v>
      </c>
      <c r="C18" t="s">
        <v>10176</v>
      </c>
      <c r="D18" s="6">
        <v>36.229999999999997</v>
      </c>
    </row>
    <row r="19" spans="1:4">
      <c r="A19" t="s">
        <v>8549</v>
      </c>
      <c r="B19" t="s">
        <v>10116</v>
      </c>
      <c r="C19" t="s">
        <v>10175</v>
      </c>
      <c r="D19" s="6">
        <v>41.18</v>
      </c>
    </row>
    <row r="20" spans="1:4">
      <c r="A20" t="s">
        <v>8503</v>
      </c>
      <c r="B20" t="s">
        <v>10117</v>
      </c>
      <c r="C20" t="s">
        <v>10174</v>
      </c>
      <c r="D20" s="6">
        <v>41.78</v>
      </c>
    </row>
    <row r="21" spans="1:4">
      <c r="A21" t="s">
        <v>8542</v>
      </c>
      <c r="B21" t="s">
        <v>10118</v>
      </c>
      <c r="C21" t="s">
        <v>10177</v>
      </c>
      <c r="D21" s="6">
        <v>19.98</v>
      </c>
    </row>
    <row r="22" spans="1:4">
      <c r="A22" t="s">
        <v>8544</v>
      </c>
      <c r="B22" t="s">
        <v>10119</v>
      </c>
      <c r="C22" t="s">
        <v>10176</v>
      </c>
      <c r="D22" s="6">
        <v>3.13</v>
      </c>
    </row>
    <row r="23" spans="1:4">
      <c r="A23" t="s">
        <v>8502</v>
      </c>
      <c r="B23" t="s">
        <v>10120</v>
      </c>
      <c r="C23" t="s">
        <v>10177</v>
      </c>
      <c r="D23" s="6">
        <v>38.15</v>
      </c>
    </row>
    <row r="24" spans="1:4">
      <c r="A24" t="s">
        <v>8532</v>
      </c>
      <c r="B24" t="s">
        <v>10121</v>
      </c>
      <c r="C24" t="s">
        <v>10174</v>
      </c>
      <c r="D24" s="6">
        <v>2.85</v>
      </c>
    </row>
    <row r="25" spans="1:4">
      <c r="A25" t="s">
        <v>8558</v>
      </c>
      <c r="B25" t="s">
        <v>10122</v>
      </c>
      <c r="C25" t="s">
        <v>10174</v>
      </c>
      <c r="D25" s="6">
        <v>47.62</v>
      </c>
    </row>
    <row r="26" spans="1:4">
      <c r="A26" t="s">
        <v>8528</v>
      </c>
      <c r="B26" t="s">
        <v>10123</v>
      </c>
      <c r="C26" t="s">
        <v>10177</v>
      </c>
      <c r="D26" s="6">
        <v>48.19</v>
      </c>
    </row>
    <row r="27" spans="1:4">
      <c r="A27" t="s">
        <v>8550</v>
      </c>
      <c r="B27" t="s">
        <v>10124</v>
      </c>
      <c r="C27" t="s">
        <v>10175</v>
      </c>
      <c r="D27" s="6">
        <v>31.77</v>
      </c>
    </row>
    <row r="28" spans="1:4">
      <c r="A28" t="s">
        <v>8526</v>
      </c>
      <c r="B28" t="s">
        <v>10125</v>
      </c>
      <c r="C28" t="s">
        <v>10178</v>
      </c>
      <c r="D28" s="6">
        <v>35.53</v>
      </c>
    </row>
    <row r="29" spans="1:4">
      <c r="A29" t="s">
        <v>8546</v>
      </c>
      <c r="B29" t="s">
        <v>10126</v>
      </c>
      <c r="C29" t="s">
        <v>10176</v>
      </c>
      <c r="D29" s="6">
        <v>23.58</v>
      </c>
    </row>
    <row r="30" spans="1:4">
      <c r="A30" t="s">
        <v>8520</v>
      </c>
      <c r="B30" t="s">
        <v>10127</v>
      </c>
      <c r="C30" t="s">
        <v>10178</v>
      </c>
      <c r="D30" s="6">
        <v>9.64</v>
      </c>
    </row>
    <row r="31" spans="1:4">
      <c r="A31" t="s">
        <v>8499</v>
      </c>
      <c r="B31" t="s">
        <v>10128</v>
      </c>
      <c r="C31" t="s">
        <v>10174</v>
      </c>
      <c r="D31" s="6">
        <v>49.21</v>
      </c>
    </row>
    <row r="32" spans="1:4">
      <c r="A32" t="s">
        <v>8565</v>
      </c>
      <c r="B32" t="s">
        <v>10129</v>
      </c>
      <c r="C32" t="s">
        <v>10174</v>
      </c>
      <c r="D32" s="6">
        <v>3.66</v>
      </c>
    </row>
    <row r="33" spans="1:4">
      <c r="A33" t="s">
        <v>8523</v>
      </c>
      <c r="B33" t="s">
        <v>10130</v>
      </c>
      <c r="C33" t="s">
        <v>10178</v>
      </c>
      <c r="D33" s="6">
        <v>24.03</v>
      </c>
    </row>
    <row r="34" spans="1:4">
      <c r="A34" t="s">
        <v>8511</v>
      </c>
      <c r="B34" t="s">
        <v>10131</v>
      </c>
      <c r="C34" t="s">
        <v>10177</v>
      </c>
      <c r="D34" s="6">
        <v>45.26</v>
      </c>
    </row>
    <row r="35" spans="1:4">
      <c r="A35" t="s">
        <v>8533</v>
      </c>
      <c r="B35" t="s">
        <v>10132</v>
      </c>
      <c r="C35" t="s">
        <v>10177</v>
      </c>
      <c r="D35" s="6">
        <v>21.9</v>
      </c>
    </row>
    <row r="36" spans="1:4">
      <c r="A36" t="s">
        <v>8518</v>
      </c>
      <c r="B36" t="s">
        <v>10133</v>
      </c>
      <c r="C36" t="s">
        <v>10176</v>
      </c>
      <c r="D36" s="6">
        <v>40.75</v>
      </c>
    </row>
    <row r="37" spans="1:4">
      <c r="A37" t="s">
        <v>8531</v>
      </c>
      <c r="B37" t="s">
        <v>10134</v>
      </c>
      <c r="C37" t="s">
        <v>10178</v>
      </c>
      <c r="D37" s="6">
        <v>32.54</v>
      </c>
    </row>
    <row r="38" spans="1:4">
      <c r="A38" t="s">
        <v>8540</v>
      </c>
      <c r="B38" t="s">
        <v>10135</v>
      </c>
      <c r="C38" t="s">
        <v>10176</v>
      </c>
      <c r="D38" s="6">
        <v>29.86</v>
      </c>
    </row>
    <row r="39" spans="1:4">
      <c r="A39" t="s">
        <v>8498</v>
      </c>
      <c r="B39" t="s">
        <v>10136</v>
      </c>
      <c r="C39" t="s">
        <v>10176</v>
      </c>
      <c r="D39" s="6">
        <v>35.82</v>
      </c>
    </row>
    <row r="40" spans="1:4">
      <c r="A40" t="s">
        <v>8505</v>
      </c>
      <c r="B40" t="s">
        <v>10137</v>
      </c>
      <c r="C40" t="s">
        <v>10176</v>
      </c>
      <c r="D40" s="6">
        <v>32.950000000000003</v>
      </c>
    </row>
    <row r="41" spans="1:4">
      <c r="A41" t="s">
        <v>8536</v>
      </c>
      <c r="B41" t="s">
        <v>10138</v>
      </c>
      <c r="C41" t="s">
        <v>10175</v>
      </c>
      <c r="D41" s="6">
        <v>30.96</v>
      </c>
    </row>
    <row r="42" spans="1:4">
      <c r="A42" t="s">
        <v>8560</v>
      </c>
      <c r="B42" t="s">
        <v>10139</v>
      </c>
      <c r="C42" t="s">
        <v>10178</v>
      </c>
      <c r="D42" s="6">
        <v>31.5</v>
      </c>
    </row>
    <row r="43" spans="1:4">
      <c r="A43" t="s">
        <v>8556</v>
      </c>
      <c r="B43" t="s">
        <v>10140</v>
      </c>
      <c r="C43" t="s">
        <v>10177</v>
      </c>
      <c r="D43" s="6">
        <v>28.03</v>
      </c>
    </row>
    <row r="44" spans="1:4">
      <c r="A44" t="s">
        <v>8506</v>
      </c>
      <c r="B44" t="s">
        <v>10141</v>
      </c>
      <c r="C44" t="s">
        <v>10175</v>
      </c>
      <c r="D44" s="6">
        <v>4.59</v>
      </c>
    </row>
    <row r="45" spans="1:4">
      <c r="A45" t="s">
        <v>8538</v>
      </c>
      <c r="B45" t="s">
        <v>10142</v>
      </c>
      <c r="C45" t="s">
        <v>10177</v>
      </c>
      <c r="D45" s="6">
        <v>39.729999999999997</v>
      </c>
    </row>
    <row r="46" spans="1:4">
      <c r="A46" t="s">
        <v>8509</v>
      </c>
      <c r="B46" t="s">
        <v>10143</v>
      </c>
      <c r="C46" t="s">
        <v>10178</v>
      </c>
      <c r="D46" s="6">
        <v>47.88</v>
      </c>
    </row>
    <row r="47" spans="1:4">
      <c r="A47" t="s">
        <v>8515</v>
      </c>
      <c r="B47" t="s">
        <v>10144</v>
      </c>
      <c r="C47" t="s">
        <v>10175</v>
      </c>
      <c r="D47" s="6">
        <v>19.34</v>
      </c>
    </row>
    <row r="48" spans="1:4">
      <c r="A48" t="s">
        <v>8512</v>
      </c>
      <c r="B48" t="s">
        <v>10145</v>
      </c>
      <c r="C48" t="s">
        <v>10178</v>
      </c>
      <c r="D48" s="6">
        <v>22.66</v>
      </c>
    </row>
    <row r="49" spans="1:4">
      <c r="A49" t="s">
        <v>8562</v>
      </c>
      <c r="B49" t="s">
        <v>10146</v>
      </c>
      <c r="C49" t="s">
        <v>10174</v>
      </c>
      <c r="D49" s="6">
        <v>25.33</v>
      </c>
    </row>
    <row r="50" spans="1:4">
      <c r="A50" t="s">
        <v>8529</v>
      </c>
      <c r="B50" t="s">
        <v>10147</v>
      </c>
      <c r="C50" t="s">
        <v>10176</v>
      </c>
      <c r="D50" s="6">
        <v>44.18</v>
      </c>
    </row>
    <row r="51" spans="1:4">
      <c r="A51" t="s">
        <v>8553</v>
      </c>
      <c r="B51" t="s">
        <v>10148</v>
      </c>
      <c r="C51" t="s">
        <v>10174</v>
      </c>
      <c r="D51" s="6">
        <v>42.74</v>
      </c>
    </row>
    <row r="52" spans="1:4">
      <c r="A52" t="s">
        <v>8534</v>
      </c>
      <c r="B52" t="s">
        <v>10149</v>
      </c>
      <c r="C52" t="s">
        <v>10177</v>
      </c>
      <c r="D52" s="6">
        <v>45.1</v>
      </c>
    </row>
    <row r="53" spans="1:4">
      <c r="A53" t="s">
        <v>8555</v>
      </c>
      <c r="B53" t="s">
        <v>10150</v>
      </c>
      <c r="C53" t="s">
        <v>10176</v>
      </c>
      <c r="D53" s="6">
        <v>46.58</v>
      </c>
    </row>
    <row r="54" spans="1:4">
      <c r="A54" t="s">
        <v>8519</v>
      </c>
      <c r="B54" t="s">
        <v>10151</v>
      </c>
      <c r="C54" t="s">
        <v>10177</v>
      </c>
      <c r="D54" s="6">
        <v>21.34</v>
      </c>
    </row>
    <row r="55" spans="1:4">
      <c r="A55" t="s">
        <v>8535</v>
      </c>
      <c r="B55" t="s">
        <v>10152</v>
      </c>
      <c r="C55" t="s">
        <v>10174</v>
      </c>
      <c r="D55" s="6">
        <v>1.35</v>
      </c>
    </row>
    <row r="56" spans="1:4">
      <c r="A56" t="s">
        <v>8554</v>
      </c>
      <c r="B56" t="s">
        <v>10153</v>
      </c>
      <c r="C56" t="s">
        <v>10174</v>
      </c>
      <c r="D56" s="6">
        <v>36.08</v>
      </c>
    </row>
    <row r="57" spans="1:4">
      <c r="A57" t="s">
        <v>8525</v>
      </c>
      <c r="B57" t="s">
        <v>10154</v>
      </c>
      <c r="C57" t="s">
        <v>10174</v>
      </c>
      <c r="D57" s="6">
        <v>3.21</v>
      </c>
    </row>
    <row r="58" spans="1:4">
      <c r="A58" t="s">
        <v>8559</v>
      </c>
      <c r="B58" t="s">
        <v>10155</v>
      </c>
      <c r="C58" t="s">
        <v>10176</v>
      </c>
      <c r="D58" s="6">
        <v>31.85</v>
      </c>
    </row>
    <row r="59" spans="1:4">
      <c r="A59" t="s">
        <v>8507</v>
      </c>
      <c r="B59" t="s">
        <v>10156</v>
      </c>
      <c r="C59" t="s">
        <v>10178</v>
      </c>
      <c r="D59" s="6">
        <v>23.97</v>
      </c>
    </row>
    <row r="60" spans="1:4">
      <c r="A60" t="s">
        <v>8513</v>
      </c>
      <c r="B60" t="s">
        <v>10157</v>
      </c>
      <c r="C60" t="s">
        <v>10178</v>
      </c>
      <c r="D60" s="6">
        <v>40.85</v>
      </c>
    </row>
    <row r="61" spans="1:4">
      <c r="A61" t="s">
        <v>8541</v>
      </c>
      <c r="B61" t="s">
        <v>10158</v>
      </c>
      <c r="C61" t="s">
        <v>10175</v>
      </c>
      <c r="D61" s="6">
        <v>1.01</v>
      </c>
    </row>
    <row r="62" spans="1:4">
      <c r="A62" t="s">
        <v>8493</v>
      </c>
      <c r="B62" t="s">
        <v>10159</v>
      </c>
      <c r="C62" t="s">
        <v>10175</v>
      </c>
      <c r="D62" s="6">
        <v>47.78</v>
      </c>
    </row>
    <row r="63" spans="1:4">
      <c r="A63" t="s">
        <v>8517</v>
      </c>
      <c r="B63" t="s">
        <v>10160</v>
      </c>
      <c r="C63" t="s">
        <v>10175</v>
      </c>
      <c r="D63" s="6">
        <v>24.52</v>
      </c>
    </row>
    <row r="64" spans="1:4">
      <c r="A64" t="s">
        <v>8508</v>
      </c>
      <c r="B64" t="s">
        <v>10161</v>
      </c>
      <c r="C64" t="s">
        <v>10177</v>
      </c>
      <c r="D64" s="6">
        <v>40</v>
      </c>
    </row>
    <row r="65" spans="1:4">
      <c r="A65" t="s">
        <v>8521</v>
      </c>
      <c r="B65" t="s">
        <v>10162</v>
      </c>
      <c r="C65" t="s">
        <v>10178</v>
      </c>
      <c r="D65" s="6">
        <v>16.21</v>
      </c>
    </row>
    <row r="66" spans="1:4">
      <c r="A66" t="s">
        <v>8501</v>
      </c>
      <c r="B66" t="s">
        <v>10163</v>
      </c>
      <c r="C66" t="s">
        <v>10175</v>
      </c>
      <c r="D66" s="6">
        <v>37.880000000000003</v>
      </c>
    </row>
    <row r="67" spans="1:4">
      <c r="A67" t="s">
        <v>8561</v>
      </c>
      <c r="B67" t="s">
        <v>10164</v>
      </c>
      <c r="C67" t="s">
        <v>10175</v>
      </c>
      <c r="D67" s="6">
        <v>1.38</v>
      </c>
    </row>
    <row r="68" spans="1:4">
      <c r="A68" t="s">
        <v>8516</v>
      </c>
      <c r="B68" t="s">
        <v>10165</v>
      </c>
      <c r="C68" t="s">
        <v>10176</v>
      </c>
      <c r="D68" s="6">
        <v>13.68</v>
      </c>
    </row>
    <row r="69" spans="1:4">
      <c r="A69" t="s">
        <v>8500</v>
      </c>
      <c r="B69" t="s">
        <v>10166</v>
      </c>
      <c r="C69" t="s">
        <v>10178</v>
      </c>
      <c r="D69" s="6">
        <v>17.45</v>
      </c>
    </row>
    <row r="70" spans="1:4">
      <c r="A70" t="s">
        <v>8567</v>
      </c>
      <c r="B70" t="s">
        <v>10167</v>
      </c>
      <c r="C70" t="s">
        <v>10178</v>
      </c>
      <c r="D70" s="6">
        <v>8.86</v>
      </c>
    </row>
    <row r="71" spans="1:4">
      <c r="A71" t="s">
        <v>8510</v>
      </c>
      <c r="B71" t="s">
        <v>10168</v>
      </c>
      <c r="C71" t="s">
        <v>10174</v>
      </c>
      <c r="D71" s="6">
        <v>26.74</v>
      </c>
    </row>
    <row r="72" spans="1:4">
      <c r="A72" t="s">
        <v>8557</v>
      </c>
      <c r="B72" t="s">
        <v>10169</v>
      </c>
      <c r="C72" t="s">
        <v>10177</v>
      </c>
      <c r="D72" s="6">
        <v>34.61</v>
      </c>
    </row>
    <row r="73" spans="1:4">
      <c r="A73" t="s">
        <v>8543</v>
      </c>
      <c r="B73" t="s">
        <v>10170</v>
      </c>
      <c r="C73" t="s">
        <v>10176</v>
      </c>
      <c r="D73" s="6">
        <v>23.2</v>
      </c>
    </row>
    <row r="74" spans="1:4">
      <c r="A74" t="s">
        <v>8497</v>
      </c>
      <c r="B74" t="s">
        <v>10171</v>
      </c>
      <c r="C74" t="s">
        <v>10174</v>
      </c>
      <c r="D74" s="6">
        <v>1.21</v>
      </c>
    </row>
    <row r="75" spans="1:4">
      <c r="A75" t="s">
        <v>8524</v>
      </c>
      <c r="B75" t="s">
        <v>10172</v>
      </c>
      <c r="C75" t="s">
        <v>10178</v>
      </c>
      <c r="D75" s="6">
        <v>13.9</v>
      </c>
    </row>
    <row r="76" spans="1:4">
      <c r="A76" t="s">
        <v>8537</v>
      </c>
      <c r="B76" t="s">
        <v>10173</v>
      </c>
      <c r="C76" t="s">
        <v>10177</v>
      </c>
      <c r="D76" s="6">
        <v>2.25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DAC3946-AD42-4899-84E9-004A99C7A1E2}">
  <ds:schemaRefs/>
</ds:datastoreItem>
</file>

<file path=customXml/itemProps2.xml><?xml version="1.0" encoding="utf-8"?>
<ds:datastoreItem xmlns:ds="http://schemas.openxmlformats.org/officeDocument/2006/customXml" ds:itemID="{5CA293D4-F27B-467B-81B6-912E6310D8E7}">
  <ds:schemaRefs>
    <ds:schemaRef ds:uri="http://schemas.microsoft.com/DataMashup"/>
  </ds:schemaRefs>
</ds:datastoreItem>
</file>

<file path=customXml/itemProps3.xml><?xml version="1.0" encoding="utf-8"?>
<ds:datastoreItem xmlns:ds="http://schemas.openxmlformats.org/officeDocument/2006/customXml" ds:itemID="{2D2A1F18-B7E4-4E66-9513-6FBBDB63E6C2}">
  <ds:schemaRefs/>
</ds:datastoreItem>
</file>

<file path=customXml/itemProps4.xml><?xml version="1.0" encoding="utf-8"?>
<ds:datastoreItem xmlns:ds="http://schemas.openxmlformats.org/officeDocument/2006/customXml" ds:itemID="{A51895CE-5D54-4F71-B1AE-49543EFAB14A}">
  <ds:schemaRefs/>
</ds:datastoreItem>
</file>

<file path=customXml/itemProps5.xml><?xml version="1.0" encoding="utf-8"?>
<ds:datastoreItem xmlns:ds="http://schemas.openxmlformats.org/officeDocument/2006/customXml" ds:itemID="{FCDB1516-BFDC-4501-92AD-720835E2EDFC}">
  <ds:schemaRefs/>
</ds:datastoreItem>
</file>

<file path=customXml/itemProps6.xml><?xml version="1.0" encoding="utf-8"?>
<ds:datastoreItem xmlns:ds="http://schemas.openxmlformats.org/officeDocument/2006/customXml" ds:itemID="{ABB581B4-864D-401B-9B85-5B957F57CFE2}">
  <ds:schemaRefs/>
</ds:datastoreItem>
</file>

<file path=customXml/itemProps7.xml><?xml version="1.0" encoding="utf-8"?>
<ds:datastoreItem xmlns:ds="http://schemas.openxmlformats.org/officeDocument/2006/customXml" ds:itemID="{E6BFE43E-EC60-42E4-98FB-6723B354DC45}">
  <ds:schemaRefs/>
</ds:datastoreItem>
</file>

<file path=customXml/itemProps8.xml><?xml version="1.0" encoding="utf-8"?>
<ds:datastoreItem xmlns:ds="http://schemas.openxmlformats.org/officeDocument/2006/customXml" ds:itemID="{6EE750ED-C84F-4670-BFC6-B94AAC66A12D}">
  <ds:schemaRefs/>
</ds:datastoreItem>
</file>

<file path=customXml/itemProps9.xml><?xml version="1.0" encoding="utf-8"?>
<ds:datastoreItem xmlns:ds="http://schemas.openxmlformats.org/officeDocument/2006/customXml" ds:itemID="{6550B760-1D82-4CC3-B263-153EB9C8875A}">
  <ds:schemaRefs/>
</ds:datastoreItem>
</file>

<file path=customXml/itemProps10.xml><?xml version="1.0" encoding="utf-8"?>
<ds:datastoreItem xmlns:ds="http://schemas.openxmlformats.org/officeDocument/2006/customXml" ds:itemID="{745CEC64-140C-41FD-987C-7F0730EF3134}">
  <ds:schemaRefs/>
</ds:datastoreItem>
</file>

<file path=customXml/itemProps11.xml><?xml version="1.0" encoding="utf-8"?>
<ds:datastoreItem xmlns:ds="http://schemas.openxmlformats.org/officeDocument/2006/customXml" ds:itemID="{9D3C565E-69D6-493A-9F12-0F8E381E7702}">
  <ds:schemaRefs/>
</ds:datastoreItem>
</file>

<file path=customXml/itemProps12.xml><?xml version="1.0" encoding="utf-8"?>
<ds:datastoreItem xmlns:ds="http://schemas.openxmlformats.org/officeDocument/2006/customXml" ds:itemID="{419F0173-2DA7-4DF8-AE74-3ED00CEA06E9}">
  <ds:schemaRefs/>
</ds:datastoreItem>
</file>

<file path=customXml/itemProps13.xml><?xml version="1.0" encoding="utf-8"?>
<ds:datastoreItem xmlns:ds="http://schemas.openxmlformats.org/officeDocument/2006/customXml" ds:itemID="{AF76EABE-70FE-4B56-8C9D-7F7D086872D7}">
  <ds:schemaRefs/>
</ds:datastoreItem>
</file>

<file path=customXml/itemProps14.xml><?xml version="1.0" encoding="utf-8"?>
<ds:datastoreItem xmlns:ds="http://schemas.openxmlformats.org/officeDocument/2006/customXml" ds:itemID="{58E72721-08F3-4DC5-8472-204088FA74D0}">
  <ds:schemaRefs/>
</ds:datastoreItem>
</file>

<file path=customXml/itemProps15.xml><?xml version="1.0" encoding="utf-8"?>
<ds:datastoreItem xmlns:ds="http://schemas.openxmlformats.org/officeDocument/2006/customXml" ds:itemID="{ACB728D1-CFB1-4711-9DEC-72F6A170C255}">
  <ds:schemaRefs/>
</ds:datastoreItem>
</file>

<file path=customXml/itemProps16.xml><?xml version="1.0" encoding="utf-8"?>
<ds:datastoreItem xmlns:ds="http://schemas.openxmlformats.org/officeDocument/2006/customXml" ds:itemID="{FC1C79A9-8E45-4575-806D-727EE5F394F2}">
  <ds:schemaRefs/>
</ds:datastoreItem>
</file>

<file path=customXml/itemProps17.xml><?xml version="1.0" encoding="utf-8"?>
<ds:datastoreItem xmlns:ds="http://schemas.openxmlformats.org/officeDocument/2006/customXml" ds:itemID="{3616E5AA-EE20-4B07-AEA5-EDA28CA03214}">
  <ds:schemaRefs/>
</ds:datastoreItem>
</file>

<file path=customXml/itemProps18.xml><?xml version="1.0" encoding="utf-8"?>
<ds:datastoreItem xmlns:ds="http://schemas.openxmlformats.org/officeDocument/2006/customXml" ds:itemID="{7C9FA17C-023C-4E89-A240-9AF1E81F76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Orders_Analysis</vt:lpstr>
      <vt:lpstr>Product_Analysis</vt:lpstr>
      <vt:lpstr>Customer_Analysis</vt:lpstr>
      <vt:lpstr>Region_Analysis</vt:lpstr>
      <vt:lpstr>Sales_Data</vt:lpstr>
      <vt:lpstr>Customer_Data</vt:lpstr>
      <vt:lpstr>Product_Data</vt:lpstr>
      <vt:lpstr>Customer_ID</vt:lpstr>
      <vt:lpstr>Revenue</vt:lpstr>
      <vt:lpstr>Sales</vt:lpstr>
      <vt:lpstr>Transaction_ID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walid mohammed</cp:lastModifiedBy>
  <dcterms:created xsi:type="dcterms:W3CDTF">2024-11-13T17:55:31Z</dcterms:created>
  <dcterms:modified xsi:type="dcterms:W3CDTF">2024-12-09T17:44:41Z</dcterms:modified>
</cp:coreProperties>
</file>